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agov-my.sharepoint.com/personal/alleonard_pa_gov/Documents/Desktop/"/>
    </mc:Choice>
  </mc:AlternateContent>
  <xr:revisionPtr revIDLastSave="0" documentId="8_{57A230C8-9ED0-46BF-B6A6-EEB8A353C9BF}" xr6:coauthVersionLast="47" xr6:coauthVersionMax="47" xr10:uidLastSave="{00000000-0000-0000-0000-000000000000}"/>
  <bookViews>
    <workbookView xWindow="-23148" yWindow="-108" windowWidth="23256" windowHeight="12456" firstSheet="4" activeTab="8" xr2:uid="{33C24F83-C65F-4971-9CE4-FC3AA1077714}"/>
  </bookViews>
  <sheets>
    <sheet name="Rate Design (unblended)" sheetId="13" r:id="rId1"/>
    <sheet name="Bill Impacts" sheetId="11" r:id="rId2"/>
    <sheet name="Charts" sheetId="9" r:id="rId3"/>
    <sheet name="ChartData" sheetId="10" r:id="rId4"/>
    <sheet name="Bill Impacts per Notice" sheetId="14" r:id="rId5"/>
    <sheet name="RetailProposed" sheetId="4" r:id="rId6"/>
    <sheet name="TransportProposed" sheetId="5" r:id="rId7"/>
    <sheet name="RetailCurrent" sheetId="1" r:id="rId8"/>
    <sheet name="TransportCurrent" sheetId="2" r:id="rId9"/>
  </sheets>
  <definedNames>
    <definedName name="_Dist_Values" hidden="1">#REF!</definedName>
    <definedName name="_Fill" hidden="1">#REF!</definedName>
    <definedName name="_Order1" hidden="1">0</definedName>
    <definedName name="_Order2" hidden="1">255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fffff" hidden="1">{"ALL",#N/A,FALSE,"A"}</definedName>
    <definedName name="fsdfsad" hidden="1">{"ALL",#N/A,FALSE,"A"}</definedName>
    <definedName name="help" hidden="1">{"ALL",#N/A,FALSE,"A"}</definedName>
    <definedName name="_xlnm.Print_Area" localSheetId="1">'Bill Impacts'!$A$1:$M$749</definedName>
    <definedName name="_xlnm.Print_Area" localSheetId="4">'Bill Impacts per Notice'!$A$1:$M$749</definedName>
    <definedName name="_xlnm.Print_Area" localSheetId="0">'Rate Design (unblended)'!$B$1:$AT$133</definedName>
    <definedName name="_xlnm.Print_Titles" localSheetId="0">'Rate Design (unblended)'!$1:$7</definedName>
    <definedName name="trth" hidden="1">{"ALL",#N/A,FALSE,"A"}</definedName>
    <definedName name="wrn.ALL." hidden="1">{"ALL",#N/A,FALSE,"A"}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ssets." hidden="1">{"ASSETS",#N/A,FALSE,"Assets"}</definedName>
    <definedName name="wrn.ASSOC_CO." hidden="1">{"ASSC_CO",#N/A,FALSE,"A"}</definedName>
    <definedName name="wrn.BS." hidden="1">{"BS",#N/A,FALSE,"A"}</definedName>
    <definedName name="wrn.Liab." hidden="1">{"LIAB",#N/A,FALSE,"Liab"}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NetWorth." hidden="1">{"NW",#N/A,FALSE,"STMT"}</definedName>
    <definedName name="wrn.Pfd." hidden="1">{"Pfd",#N/A,FALSE,"Pfd"}</definedName>
    <definedName name="wrn.SCHED._.BC." hidden="1">{"SCHED_B&amp;C",#N/A,FALSE,"A"}</definedName>
    <definedName name="wrn.SCHED._.DE." hidden="1">{"SCHED_D&amp;E",#N/A,FALSE,"A"}</definedName>
    <definedName name="wrn.SHEDA." hidden="1">{"SCHED_A",#N/A,FALSE,"A"}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38" i="13" l="1"/>
  <c r="BC116" i="13"/>
  <c r="BC114" i="13"/>
  <c r="BC113" i="13"/>
  <c r="A3" i="14" l="1"/>
  <c r="A708" i="14" s="1"/>
  <c r="J24" i="14"/>
  <c r="K24" i="14" s="1"/>
  <c r="E24" i="14"/>
  <c r="F24" i="14" s="1"/>
  <c r="A742" i="14"/>
  <c r="A739" i="14"/>
  <c r="E737" i="14"/>
  <c r="F737" i="14" s="1"/>
  <c r="C737" i="14"/>
  <c r="A736" i="14"/>
  <c r="A733" i="14"/>
  <c r="C731" i="14"/>
  <c r="C730" i="14"/>
  <c r="L729" i="14"/>
  <c r="M729" i="14" s="1"/>
  <c r="J729" i="14"/>
  <c r="C729" i="14"/>
  <c r="L728" i="14"/>
  <c r="M728" i="14" s="1"/>
  <c r="J728" i="14"/>
  <c r="C728" i="14"/>
  <c r="C727" i="14"/>
  <c r="J725" i="14"/>
  <c r="F725" i="14"/>
  <c r="E725" i="14"/>
  <c r="A723" i="14"/>
  <c r="C721" i="14"/>
  <c r="C720" i="14"/>
  <c r="L719" i="14"/>
  <c r="J719" i="14"/>
  <c r="K719" i="14" s="1"/>
  <c r="G719" i="14"/>
  <c r="E719" i="14"/>
  <c r="C719" i="14"/>
  <c r="A707" i="14"/>
  <c r="M706" i="14"/>
  <c r="A706" i="14"/>
  <c r="A698" i="14"/>
  <c r="A695" i="14"/>
  <c r="E693" i="14"/>
  <c r="G693" i="14" s="1"/>
  <c r="H693" i="14" s="1"/>
  <c r="C693" i="14"/>
  <c r="A692" i="14"/>
  <c r="A689" i="14"/>
  <c r="C687" i="14"/>
  <c r="C686" i="14"/>
  <c r="L685" i="14"/>
  <c r="M685" i="14" s="1"/>
  <c r="J685" i="14"/>
  <c r="K685" i="14" s="1"/>
  <c r="C685" i="14"/>
  <c r="M684" i="14"/>
  <c r="L684" i="14"/>
  <c r="J684" i="14"/>
  <c r="C684" i="14"/>
  <c r="C683" i="14"/>
  <c r="F681" i="14"/>
  <c r="E681" i="14"/>
  <c r="A679" i="14"/>
  <c r="C677" i="14"/>
  <c r="C676" i="14"/>
  <c r="L675" i="14"/>
  <c r="M675" i="14" s="1"/>
  <c r="J675" i="14"/>
  <c r="K675" i="14" s="1"/>
  <c r="G675" i="14"/>
  <c r="E675" i="14"/>
  <c r="C675" i="14"/>
  <c r="A663" i="14"/>
  <c r="M662" i="14"/>
  <c r="A662" i="14"/>
  <c r="A654" i="14"/>
  <c r="A651" i="14"/>
  <c r="E649" i="14"/>
  <c r="G649" i="14" s="1"/>
  <c r="H649" i="14" s="1"/>
  <c r="C649" i="14"/>
  <c r="A648" i="14"/>
  <c r="A645" i="14"/>
  <c r="C643" i="14"/>
  <c r="C642" i="14"/>
  <c r="L641" i="14"/>
  <c r="M641" i="14" s="1"/>
  <c r="J641" i="14"/>
  <c r="K641" i="14" s="1"/>
  <c r="C641" i="14"/>
  <c r="L640" i="14"/>
  <c r="J640" i="14"/>
  <c r="J642" i="14" s="1"/>
  <c r="C640" i="14"/>
  <c r="C639" i="14"/>
  <c r="O637" i="14"/>
  <c r="J637" i="14"/>
  <c r="F637" i="14"/>
  <c r="A635" i="14"/>
  <c r="C633" i="14"/>
  <c r="C632" i="14"/>
  <c r="L631" i="14"/>
  <c r="J631" i="14"/>
  <c r="G631" i="14"/>
  <c r="E631" i="14"/>
  <c r="C631" i="14"/>
  <c r="A619" i="14"/>
  <c r="M618" i="14"/>
  <c r="A618" i="14"/>
  <c r="A610" i="14"/>
  <c r="A607" i="14"/>
  <c r="E605" i="14"/>
  <c r="G605" i="14" s="1"/>
  <c r="H605" i="14" s="1"/>
  <c r="C605" i="14"/>
  <c r="A604" i="14"/>
  <c r="A601" i="14"/>
  <c r="C599" i="14"/>
  <c r="C598" i="14"/>
  <c r="L597" i="14"/>
  <c r="M597" i="14" s="1"/>
  <c r="J597" i="14"/>
  <c r="J598" i="14" s="1"/>
  <c r="C597" i="14"/>
  <c r="L596" i="14"/>
  <c r="M596" i="14" s="1"/>
  <c r="J596" i="14"/>
  <c r="C596" i="14"/>
  <c r="C595" i="14"/>
  <c r="O593" i="14"/>
  <c r="J593" i="14"/>
  <c r="K593" i="14" s="1"/>
  <c r="F593" i="14"/>
  <c r="P593" i="14" s="1"/>
  <c r="A591" i="14"/>
  <c r="C589" i="14"/>
  <c r="C588" i="14"/>
  <c r="L587" i="14"/>
  <c r="M587" i="14" s="1"/>
  <c r="J587" i="14"/>
  <c r="K587" i="14" s="1"/>
  <c r="G587" i="14"/>
  <c r="H587" i="14" s="1"/>
  <c r="E587" i="14"/>
  <c r="F587" i="14" s="1"/>
  <c r="C587" i="14"/>
  <c r="A575" i="14"/>
  <c r="M574" i="14"/>
  <c r="A574" i="14"/>
  <c r="A566" i="14"/>
  <c r="A563" i="14"/>
  <c r="E561" i="14"/>
  <c r="G561" i="14" s="1"/>
  <c r="A560" i="14"/>
  <c r="A557" i="14"/>
  <c r="L554" i="14"/>
  <c r="G554" i="14"/>
  <c r="L553" i="14"/>
  <c r="J553" i="14"/>
  <c r="L552" i="14"/>
  <c r="J552" i="14"/>
  <c r="C549" i="14"/>
  <c r="A547" i="14"/>
  <c r="C545" i="14"/>
  <c r="L544" i="14"/>
  <c r="J544" i="14"/>
  <c r="K544" i="14" s="1"/>
  <c r="G544" i="14"/>
  <c r="H544" i="14" s="1"/>
  <c r="E544" i="14"/>
  <c r="F544" i="14" s="1"/>
  <c r="C544" i="14"/>
  <c r="L543" i="14"/>
  <c r="M543" i="14" s="1"/>
  <c r="J543" i="14"/>
  <c r="K543" i="14" s="1"/>
  <c r="G543" i="14"/>
  <c r="H543" i="14" s="1"/>
  <c r="E543" i="14"/>
  <c r="C543" i="14"/>
  <c r="A531" i="14"/>
  <c r="M530" i="14"/>
  <c r="A530" i="14"/>
  <c r="A522" i="14"/>
  <c r="A519" i="14"/>
  <c r="E517" i="14"/>
  <c r="G517" i="14" s="1"/>
  <c r="A516" i="14"/>
  <c r="A513" i="14"/>
  <c r="L510" i="14"/>
  <c r="G510" i="14"/>
  <c r="L509" i="14"/>
  <c r="M509" i="14" s="1"/>
  <c r="J509" i="14"/>
  <c r="K509" i="14" s="1"/>
  <c r="C509" i="14"/>
  <c r="L508" i="14"/>
  <c r="M508" i="14" s="1"/>
  <c r="J508" i="14"/>
  <c r="C508" i="14"/>
  <c r="C505" i="14"/>
  <c r="A503" i="14"/>
  <c r="C501" i="14"/>
  <c r="L500" i="14"/>
  <c r="M500" i="14" s="1"/>
  <c r="J500" i="14"/>
  <c r="K500" i="14" s="1"/>
  <c r="G500" i="14"/>
  <c r="H500" i="14" s="1"/>
  <c r="E500" i="14"/>
  <c r="F500" i="14" s="1"/>
  <c r="C500" i="14"/>
  <c r="L499" i="14"/>
  <c r="M499" i="14" s="1"/>
  <c r="J499" i="14"/>
  <c r="K499" i="14" s="1"/>
  <c r="G499" i="14"/>
  <c r="E499" i="14"/>
  <c r="F499" i="14" s="1"/>
  <c r="C499" i="14"/>
  <c r="A487" i="14"/>
  <c r="M486" i="14"/>
  <c r="A486" i="14"/>
  <c r="A478" i="14"/>
  <c r="A475" i="14"/>
  <c r="E473" i="14"/>
  <c r="F473" i="14" s="1"/>
  <c r="C473" i="14"/>
  <c r="A472" i="14"/>
  <c r="A469" i="14"/>
  <c r="C467" i="14"/>
  <c r="C466" i="14"/>
  <c r="L465" i="14"/>
  <c r="J465" i="14"/>
  <c r="K465" i="14" s="1"/>
  <c r="C465" i="14"/>
  <c r="L464" i="14"/>
  <c r="M464" i="14" s="1"/>
  <c r="J464" i="14"/>
  <c r="C464" i="14"/>
  <c r="C463" i="14"/>
  <c r="A459" i="14"/>
  <c r="C457" i="14"/>
  <c r="C456" i="14"/>
  <c r="L455" i="14"/>
  <c r="J455" i="14"/>
  <c r="G455" i="14"/>
  <c r="E455" i="14"/>
  <c r="F455" i="14" s="1"/>
  <c r="C455" i="14"/>
  <c r="A443" i="14"/>
  <c r="M442" i="14"/>
  <c r="A442" i="14"/>
  <c r="A434" i="14"/>
  <c r="A431" i="14"/>
  <c r="G429" i="14"/>
  <c r="H429" i="14" s="1"/>
  <c r="E429" i="14"/>
  <c r="F429" i="14" s="1"/>
  <c r="C429" i="14"/>
  <c r="A428" i="14"/>
  <c r="A425" i="14"/>
  <c r="C423" i="14"/>
  <c r="C422" i="14"/>
  <c r="L421" i="14"/>
  <c r="M421" i="14" s="1"/>
  <c r="J421" i="14"/>
  <c r="K421" i="14" s="1"/>
  <c r="C421" i="14"/>
  <c r="L420" i="14"/>
  <c r="J420" i="14"/>
  <c r="K420" i="14" s="1"/>
  <c r="C420" i="14"/>
  <c r="C419" i="14"/>
  <c r="A415" i="14"/>
  <c r="C413" i="14"/>
  <c r="C412" i="14"/>
  <c r="L411" i="14"/>
  <c r="M411" i="14" s="1"/>
  <c r="J411" i="14"/>
  <c r="K411" i="14" s="1"/>
  <c r="G411" i="14"/>
  <c r="H411" i="14" s="1"/>
  <c r="E411" i="14"/>
  <c r="C411" i="14"/>
  <c r="A399" i="14"/>
  <c r="M398" i="14"/>
  <c r="A398" i="14"/>
  <c r="A390" i="14"/>
  <c r="A387" i="14"/>
  <c r="E385" i="14"/>
  <c r="G385" i="14" s="1"/>
  <c r="C385" i="14"/>
  <c r="A384" i="14"/>
  <c r="A381" i="14"/>
  <c r="C379" i="14"/>
  <c r="C378" i="14"/>
  <c r="L377" i="14"/>
  <c r="M377" i="14" s="1"/>
  <c r="J377" i="14"/>
  <c r="C377" i="14"/>
  <c r="L376" i="14"/>
  <c r="J376" i="14"/>
  <c r="K376" i="14" s="1"/>
  <c r="C376" i="14"/>
  <c r="C375" i="14"/>
  <c r="A371" i="14"/>
  <c r="C369" i="14"/>
  <c r="C368" i="14"/>
  <c r="L367" i="14"/>
  <c r="M367" i="14" s="1"/>
  <c r="J367" i="14"/>
  <c r="K367" i="14" s="1"/>
  <c r="G367" i="14"/>
  <c r="H367" i="14" s="1"/>
  <c r="E367" i="14"/>
  <c r="F367" i="14" s="1"/>
  <c r="C367" i="14"/>
  <c r="A355" i="14"/>
  <c r="M354" i="14"/>
  <c r="A354" i="14"/>
  <c r="A346" i="14"/>
  <c r="A343" i="14"/>
  <c r="E341" i="14"/>
  <c r="G341" i="14" s="1"/>
  <c r="C341" i="14"/>
  <c r="A340" i="14"/>
  <c r="A337" i="14"/>
  <c r="C335" i="14"/>
  <c r="C334" i="14"/>
  <c r="L333" i="14"/>
  <c r="M333" i="14" s="1"/>
  <c r="J333" i="14"/>
  <c r="C333" i="14"/>
  <c r="L332" i="14"/>
  <c r="M332" i="14" s="1"/>
  <c r="J332" i="14"/>
  <c r="K332" i="14" s="1"/>
  <c r="C332" i="14"/>
  <c r="C331" i="14"/>
  <c r="A327" i="14"/>
  <c r="C325" i="14"/>
  <c r="C324" i="14"/>
  <c r="L323" i="14"/>
  <c r="M323" i="14" s="1"/>
  <c r="J323" i="14"/>
  <c r="K323" i="14" s="1"/>
  <c r="G323" i="14"/>
  <c r="H323" i="14" s="1"/>
  <c r="E323" i="14"/>
  <c r="F323" i="14" s="1"/>
  <c r="C323" i="14"/>
  <c r="A311" i="14"/>
  <c r="M310" i="14"/>
  <c r="A310" i="14"/>
  <c r="A302" i="14"/>
  <c r="A299" i="14"/>
  <c r="E297" i="14"/>
  <c r="G297" i="14" s="1"/>
  <c r="C297" i="14"/>
  <c r="A296" i="14"/>
  <c r="A293" i="14"/>
  <c r="C291" i="14"/>
  <c r="C290" i="14"/>
  <c r="L289" i="14"/>
  <c r="M289" i="14" s="1"/>
  <c r="J289" i="14"/>
  <c r="K289" i="14" s="1"/>
  <c r="C289" i="14"/>
  <c r="L288" i="14"/>
  <c r="M288" i="14" s="1"/>
  <c r="J288" i="14"/>
  <c r="K288" i="14" s="1"/>
  <c r="C288" i="14"/>
  <c r="C287" i="14"/>
  <c r="A283" i="14"/>
  <c r="C281" i="14"/>
  <c r="C280" i="14"/>
  <c r="L279" i="14"/>
  <c r="J279" i="14"/>
  <c r="G279" i="14"/>
  <c r="H279" i="14" s="1"/>
  <c r="E279" i="14"/>
  <c r="F279" i="14" s="1"/>
  <c r="C279" i="14"/>
  <c r="A267" i="14"/>
  <c r="M266" i="14"/>
  <c r="A266" i="14"/>
  <c r="A258" i="14"/>
  <c r="A255" i="14"/>
  <c r="E253" i="14"/>
  <c r="G253" i="14" s="1"/>
  <c r="C253" i="14"/>
  <c r="A252" i="14"/>
  <c r="A249" i="14"/>
  <c r="C247" i="14"/>
  <c r="C246" i="14"/>
  <c r="L245" i="14"/>
  <c r="M245" i="14" s="1"/>
  <c r="J245" i="14"/>
  <c r="K245" i="14" s="1"/>
  <c r="C245" i="14"/>
  <c r="L244" i="14"/>
  <c r="M244" i="14" s="1"/>
  <c r="J244" i="14"/>
  <c r="K244" i="14" s="1"/>
  <c r="C244" i="14"/>
  <c r="C243" i="14"/>
  <c r="A239" i="14"/>
  <c r="C237" i="14"/>
  <c r="C236" i="14"/>
  <c r="L235" i="14"/>
  <c r="M235" i="14" s="1"/>
  <c r="J235" i="14"/>
  <c r="G235" i="14"/>
  <c r="H235" i="14" s="1"/>
  <c r="E235" i="14"/>
  <c r="F235" i="14" s="1"/>
  <c r="C235" i="14"/>
  <c r="A223" i="14"/>
  <c r="M222" i="14"/>
  <c r="A222" i="14"/>
  <c r="A214" i="14"/>
  <c r="A211" i="14"/>
  <c r="E209" i="14"/>
  <c r="C209" i="14"/>
  <c r="A208" i="14"/>
  <c r="A205" i="14"/>
  <c r="C203" i="14"/>
  <c r="C202" i="14"/>
  <c r="L201" i="14"/>
  <c r="M201" i="14" s="1"/>
  <c r="J201" i="14"/>
  <c r="K201" i="14" s="1"/>
  <c r="C201" i="14"/>
  <c r="L200" i="14"/>
  <c r="M200" i="14" s="1"/>
  <c r="J200" i="14"/>
  <c r="K200" i="14" s="1"/>
  <c r="C200" i="14"/>
  <c r="C199" i="14"/>
  <c r="A195" i="14"/>
  <c r="C193" i="14"/>
  <c r="C192" i="14"/>
  <c r="L191" i="14"/>
  <c r="J191" i="14"/>
  <c r="K191" i="14" s="1"/>
  <c r="G191" i="14"/>
  <c r="H191" i="14" s="1"/>
  <c r="E191" i="14"/>
  <c r="F191" i="14" s="1"/>
  <c r="C191" i="14"/>
  <c r="A179" i="14"/>
  <c r="M178" i="14"/>
  <c r="A178" i="14"/>
  <c r="A170" i="14"/>
  <c r="A167" i="14"/>
  <c r="E165" i="14"/>
  <c r="C165" i="14"/>
  <c r="A164" i="14"/>
  <c r="A161" i="14"/>
  <c r="C159" i="14"/>
  <c r="C158" i="14"/>
  <c r="L157" i="14"/>
  <c r="M157" i="14" s="1"/>
  <c r="J157" i="14"/>
  <c r="K157" i="14" s="1"/>
  <c r="C157" i="14"/>
  <c r="L156" i="14"/>
  <c r="J156" i="14"/>
  <c r="K156" i="14" s="1"/>
  <c r="C156" i="14"/>
  <c r="C155" i="14"/>
  <c r="A151" i="14"/>
  <c r="C149" i="14"/>
  <c r="C148" i="14"/>
  <c r="L147" i="14"/>
  <c r="M147" i="14" s="1"/>
  <c r="J147" i="14"/>
  <c r="G147" i="14"/>
  <c r="E147" i="14"/>
  <c r="C147" i="14"/>
  <c r="G145" i="14"/>
  <c r="A135" i="14"/>
  <c r="M134" i="14"/>
  <c r="A134" i="14"/>
  <c r="A126" i="14"/>
  <c r="A123" i="14"/>
  <c r="E121" i="14"/>
  <c r="C121" i="14"/>
  <c r="A120" i="14"/>
  <c r="A117" i="14"/>
  <c r="C115" i="14"/>
  <c r="C114" i="14"/>
  <c r="L113" i="14"/>
  <c r="M113" i="14" s="1"/>
  <c r="J113" i="14"/>
  <c r="K113" i="14" s="1"/>
  <c r="C113" i="14"/>
  <c r="L112" i="14"/>
  <c r="M112" i="14" s="1"/>
  <c r="J112" i="14"/>
  <c r="K112" i="14" s="1"/>
  <c r="C112" i="14"/>
  <c r="C111" i="14"/>
  <c r="A107" i="14"/>
  <c r="C105" i="14"/>
  <c r="C104" i="14"/>
  <c r="C103" i="14"/>
  <c r="A91" i="14"/>
  <c r="M90" i="14"/>
  <c r="A90" i="14"/>
  <c r="A82" i="14"/>
  <c r="A79" i="14"/>
  <c r="E77" i="14"/>
  <c r="G77" i="14" s="1"/>
  <c r="C77" i="14"/>
  <c r="A76" i="14"/>
  <c r="A73" i="14"/>
  <c r="C71" i="14"/>
  <c r="C70" i="14"/>
  <c r="L69" i="14"/>
  <c r="M69" i="14" s="1"/>
  <c r="J69" i="14"/>
  <c r="K69" i="14" s="1"/>
  <c r="C69" i="14"/>
  <c r="L68" i="14"/>
  <c r="M68" i="14" s="1"/>
  <c r="J68" i="14"/>
  <c r="K68" i="14" s="1"/>
  <c r="C68" i="14"/>
  <c r="C67" i="14"/>
  <c r="A63" i="14"/>
  <c r="C61" i="14"/>
  <c r="C60" i="14"/>
  <c r="C59" i="14"/>
  <c r="A47" i="14"/>
  <c r="M46" i="14"/>
  <c r="A46" i="14"/>
  <c r="A38" i="14"/>
  <c r="A35" i="14"/>
  <c r="E33" i="14"/>
  <c r="C33" i="14"/>
  <c r="A32" i="14"/>
  <c r="A29" i="14"/>
  <c r="C27" i="14"/>
  <c r="C26" i="14"/>
  <c r="L25" i="14"/>
  <c r="M25" i="14" s="1"/>
  <c r="J25" i="14"/>
  <c r="K25" i="14" s="1"/>
  <c r="C25" i="14"/>
  <c r="C24" i="14"/>
  <c r="C23" i="14"/>
  <c r="C22" i="14"/>
  <c r="A18" i="14"/>
  <c r="C16" i="14"/>
  <c r="C15" i="14"/>
  <c r="C14" i="14"/>
  <c r="G12" i="14"/>
  <c r="A11" i="14"/>
  <c r="O5" i="10"/>
  <c r="F5" i="10"/>
  <c r="L729" i="11"/>
  <c r="J729" i="11"/>
  <c r="L728" i="11"/>
  <c r="J728" i="11"/>
  <c r="L719" i="11"/>
  <c r="J719" i="11"/>
  <c r="G719" i="11"/>
  <c r="E719" i="11"/>
  <c r="L685" i="11"/>
  <c r="J685" i="11"/>
  <c r="L684" i="11"/>
  <c r="J684" i="11"/>
  <c r="L675" i="11"/>
  <c r="J675" i="11"/>
  <c r="G675" i="11"/>
  <c r="E675" i="11"/>
  <c r="L641" i="11"/>
  <c r="J641" i="11"/>
  <c r="L640" i="11"/>
  <c r="J640" i="11"/>
  <c r="L631" i="11"/>
  <c r="J631" i="11"/>
  <c r="G631" i="11"/>
  <c r="E631" i="11"/>
  <c r="L597" i="11"/>
  <c r="J597" i="11"/>
  <c r="L596" i="11"/>
  <c r="J596" i="11"/>
  <c r="L587" i="11"/>
  <c r="J587" i="11"/>
  <c r="G587" i="11"/>
  <c r="E587" i="11"/>
  <c r="L554" i="11"/>
  <c r="J554" i="11"/>
  <c r="G554" i="11"/>
  <c r="E554" i="11"/>
  <c r="L553" i="11"/>
  <c r="J553" i="11"/>
  <c r="L552" i="11"/>
  <c r="J552" i="11"/>
  <c r="L544" i="11"/>
  <c r="J544" i="11"/>
  <c r="G544" i="11"/>
  <c r="E544" i="11"/>
  <c r="L543" i="11"/>
  <c r="J543" i="11"/>
  <c r="G543" i="11"/>
  <c r="E543" i="11"/>
  <c r="L510" i="11"/>
  <c r="J510" i="11"/>
  <c r="G510" i="11"/>
  <c r="E510" i="11"/>
  <c r="L509" i="11"/>
  <c r="J509" i="11"/>
  <c r="L508" i="11"/>
  <c r="J508" i="11"/>
  <c r="L500" i="11"/>
  <c r="J500" i="11"/>
  <c r="G500" i="11"/>
  <c r="E500" i="11"/>
  <c r="L499" i="11"/>
  <c r="J499" i="11"/>
  <c r="G499" i="11"/>
  <c r="E499" i="11"/>
  <c r="L465" i="11"/>
  <c r="J465" i="11"/>
  <c r="L464" i="11"/>
  <c r="J464" i="11"/>
  <c r="L455" i="11"/>
  <c r="J455" i="11"/>
  <c r="G455" i="11"/>
  <c r="E455" i="11"/>
  <c r="L421" i="11"/>
  <c r="J421" i="11"/>
  <c r="L420" i="11"/>
  <c r="J420" i="11"/>
  <c r="L411" i="11"/>
  <c r="J411" i="11"/>
  <c r="G411" i="11"/>
  <c r="E411" i="11"/>
  <c r="L377" i="11"/>
  <c r="J377" i="11"/>
  <c r="L376" i="11"/>
  <c r="J376" i="11"/>
  <c r="L367" i="11"/>
  <c r="J367" i="11"/>
  <c r="G367" i="11"/>
  <c r="E367" i="11"/>
  <c r="L333" i="11"/>
  <c r="J333" i="11"/>
  <c r="L332" i="11"/>
  <c r="J332" i="11"/>
  <c r="L323" i="11"/>
  <c r="J323" i="11"/>
  <c r="G323" i="11"/>
  <c r="E323" i="11"/>
  <c r="L289" i="11"/>
  <c r="J289" i="11"/>
  <c r="L288" i="11"/>
  <c r="J288" i="11"/>
  <c r="L279" i="11"/>
  <c r="J279" i="11"/>
  <c r="G279" i="11"/>
  <c r="E279" i="11"/>
  <c r="L245" i="11"/>
  <c r="J245" i="11"/>
  <c r="L244" i="11"/>
  <c r="J244" i="11"/>
  <c r="L235" i="11"/>
  <c r="J235" i="11"/>
  <c r="G235" i="11"/>
  <c r="E235" i="11"/>
  <c r="L201" i="11"/>
  <c r="J201" i="11"/>
  <c r="L200" i="11"/>
  <c r="J200" i="11"/>
  <c r="L191" i="11"/>
  <c r="J191" i="11"/>
  <c r="G191" i="11"/>
  <c r="E191" i="11"/>
  <c r="L157" i="11"/>
  <c r="J157" i="11"/>
  <c r="L156" i="11"/>
  <c r="J156" i="11"/>
  <c r="L147" i="11"/>
  <c r="J147" i="11"/>
  <c r="G147" i="11"/>
  <c r="E147" i="11"/>
  <c r="G145" i="11"/>
  <c r="L113" i="11"/>
  <c r="J113" i="11"/>
  <c r="L112" i="11"/>
  <c r="J112" i="11"/>
  <c r="L69" i="11"/>
  <c r="J69" i="11"/>
  <c r="L68" i="11"/>
  <c r="J68" i="11"/>
  <c r="L25" i="11"/>
  <c r="J25" i="11"/>
  <c r="J24" i="11"/>
  <c r="E24" i="11"/>
  <c r="G12" i="11"/>
  <c r="M544" i="14" l="1"/>
  <c r="M420" i="14"/>
  <c r="M191" i="14"/>
  <c r="H719" i="14"/>
  <c r="H675" i="14"/>
  <c r="F147" i="14"/>
  <c r="M279" i="14"/>
  <c r="J730" i="14"/>
  <c r="J686" i="14"/>
  <c r="F411" i="14"/>
  <c r="M640" i="14"/>
  <c r="K508" i="14"/>
  <c r="M156" i="14"/>
  <c r="M376" i="14"/>
  <c r="F543" i="14"/>
  <c r="F77" i="14"/>
  <c r="G473" i="14"/>
  <c r="H473" i="14" s="1"/>
  <c r="F605" i="14"/>
  <c r="F693" i="14"/>
  <c r="G737" i="14"/>
  <c r="H737" i="14" s="1"/>
  <c r="G33" i="14"/>
  <c r="F33" i="14"/>
  <c r="K598" i="14"/>
  <c r="A92" i="14"/>
  <c r="A180" i="14"/>
  <c r="A664" i="14"/>
  <c r="A620" i="14"/>
  <c r="A356" i="14"/>
  <c r="A400" i="14"/>
  <c r="A488" i="14"/>
  <c r="A224" i="14"/>
  <c r="A268" i="14"/>
  <c r="A312" i="14"/>
  <c r="A48" i="14"/>
  <c r="A136" i="14"/>
  <c r="A444" i="14"/>
  <c r="A532" i="14"/>
  <c r="A576" i="14"/>
  <c r="H77" i="14"/>
  <c r="H33" i="14"/>
  <c r="G165" i="14"/>
  <c r="F165" i="14"/>
  <c r="H12" i="14"/>
  <c r="G121" i="14"/>
  <c r="F121" i="14"/>
  <c r="H145" i="14"/>
  <c r="H147" i="14"/>
  <c r="K235" i="14"/>
  <c r="H253" i="14"/>
  <c r="K147" i="14"/>
  <c r="A12" i="14"/>
  <c r="G209" i="14"/>
  <c r="F209" i="14"/>
  <c r="F631" i="14"/>
  <c r="H631" i="14"/>
  <c r="M631" i="14"/>
  <c r="H341" i="14"/>
  <c r="F253" i="14"/>
  <c r="K279" i="14"/>
  <c r="K377" i="14"/>
  <c r="H385" i="14"/>
  <c r="H297" i="14"/>
  <c r="K333" i="14"/>
  <c r="M455" i="14"/>
  <c r="J681" i="14"/>
  <c r="O681" i="14" s="1"/>
  <c r="K631" i="14"/>
  <c r="P725" i="14"/>
  <c r="F297" i="14"/>
  <c r="F341" i="14"/>
  <c r="F385" i="14"/>
  <c r="H455" i="14"/>
  <c r="K464" i="14"/>
  <c r="K510" i="14"/>
  <c r="K597" i="14"/>
  <c r="K455" i="14"/>
  <c r="C561" i="14"/>
  <c r="H561" i="14" s="1"/>
  <c r="C554" i="14"/>
  <c r="C553" i="14"/>
  <c r="C555" i="14"/>
  <c r="C552" i="14"/>
  <c r="C551" i="14"/>
  <c r="K554" i="14"/>
  <c r="K596" i="14"/>
  <c r="K728" i="14"/>
  <c r="K684" i="14"/>
  <c r="M465" i="14"/>
  <c r="M554" i="14"/>
  <c r="M719" i="14"/>
  <c r="K725" i="14"/>
  <c r="O725" i="14"/>
  <c r="K640" i="14"/>
  <c r="H499" i="14"/>
  <c r="F719" i="14"/>
  <c r="C511" i="14"/>
  <c r="C507" i="14"/>
  <c r="C517" i="14"/>
  <c r="C510" i="14"/>
  <c r="M510" i="14" s="1"/>
  <c r="K637" i="14"/>
  <c r="F675" i="14"/>
  <c r="K729" i="14"/>
  <c r="F649" i="14"/>
  <c r="K642" i="14" l="1"/>
  <c r="M552" i="14"/>
  <c r="K552" i="14"/>
  <c r="H165" i="14"/>
  <c r="A13" i="14"/>
  <c r="P637" i="14"/>
  <c r="F510" i="14"/>
  <c r="H510" i="14"/>
  <c r="F554" i="14"/>
  <c r="H554" i="14"/>
  <c r="K553" i="14"/>
  <c r="H209" i="14"/>
  <c r="F517" i="14"/>
  <c r="H517" i="14"/>
  <c r="F561" i="14"/>
  <c r="K681" i="14"/>
  <c r="M553" i="14"/>
  <c r="A14" i="14"/>
  <c r="H121" i="14"/>
  <c r="G9" i="5"/>
  <c r="G38" i="5"/>
  <c r="G9" i="4"/>
  <c r="G38" i="4"/>
  <c r="P681" i="14" l="1"/>
  <c r="A15" i="14"/>
  <c r="AI90" i="2"/>
  <c r="A16" i="14" l="1"/>
  <c r="A17" i="14" l="1"/>
  <c r="A19" i="14" l="1"/>
  <c r="X81" i="13"/>
  <c r="X82" i="13"/>
  <c r="X83" i="13"/>
  <c r="X84" i="13"/>
  <c r="X85" i="13"/>
  <c r="A20" i="14" l="1"/>
  <c r="W113" i="2"/>
  <c r="X80" i="13"/>
  <c r="A21" i="14" l="1"/>
  <c r="AH113" i="2"/>
  <c r="W104" i="1"/>
  <c r="A22" i="14" l="1"/>
  <c r="A23" i="14" s="1"/>
  <c r="A24" i="14" s="1"/>
  <c r="A25" i="14" s="1"/>
  <c r="A26" i="14" s="1"/>
  <c r="A27" i="14" s="1"/>
  <c r="A28" i="14" s="1"/>
  <c r="A30" i="14" s="1"/>
  <c r="A31" i="14" s="1"/>
  <c r="A33" i="14" s="1"/>
  <c r="A34" i="14" s="1"/>
  <c r="A36" i="14" s="1"/>
  <c r="A37" i="14" s="1"/>
  <c r="A39" i="14" s="1"/>
  <c r="A40" i="14" s="1"/>
  <c r="A41" i="14" s="1"/>
  <c r="A42" i="14" s="1"/>
  <c r="A56" i="14" s="1"/>
  <c r="A57" i="14" s="1"/>
  <c r="A58" i="14" s="1"/>
  <c r="A59" i="14" s="1"/>
  <c r="A60" i="14" s="1"/>
  <c r="A61" i="14" s="1"/>
  <c r="A62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7" i="14" s="1"/>
  <c r="A78" i="14" s="1"/>
  <c r="A80" i="14" s="1"/>
  <c r="A81" i="14" s="1"/>
  <c r="A83" i="14" s="1"/>
  <c r="A84" i="14" s="1"/>
  <c r="A85" i="14" s="1"/>
  <c r="A86" i="14" s="1"/>
  <c r="A100" i="14" s="1"/>
  <c r="A101" i="14" s="1"/>
  <c r="A102" i="14" s="1"/>
  <c r="A103" i="14" s="1"/>
  <c r="A104" i="14" s="1"/>
  <c r="A105" i="14" s="1"/>
  <c r="A106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8" i="14" s="1"/>
  <c r="A119" i="14" s="1"/>
  <c r="A121" i="14" s="1"/>
  <c r="A122" i="14" s="1"/>
  <c r="A124" i="14" s="1"/>
  <c r="A125" i="14" s="1"/>
  <c r="A127" i="14" s="1"/>
  <c r="A128" i="14" s="1"/>
  <c r="A129" i="14" s="1"/>
  <c r="A130" i="14" s="1"/>
  <c r="A144" i="14" s="1"/>
  <c r="A145" i="14" s="1"/>
  <c r="A146" i="14" s="1"/>
  <c r="A147" i="14" s="1"/>
  <c r="A148" i="14" s="1"/>
  <c r="A149" i="14" s="1"/>
  <c r="A150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2" i="14" s="1"/>
  <c r="A163" i="14" s="1"/>
  <c r="A165" i="14" s="1"/>
  <c r="A166" i="14" s="1"/>
  <c r="A168" i="14" s="1"/>
  <c r="A169" i="14" s="1"/>
  <c r="A171" i="14" s="1"/>
  <c r="A172" i="14" s="1"/>
  <c r="A173" i="14" s="1"/>
  <c r="A174" i="14" s="1"/>
  <c r="A188" i="14" s="1"/>
  <c r="A189" i="14" s="1"/>
  <c r="A190" i="14" s="1"/>
  <c r="A191" i="14" s="1"/>
  <c r="A192" i="14" s="1"/>
  <c r="A193" i="14" s="1"/>
  <c r="A194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6" i="14" s="1"/>
  <c r="A207" i="14" s="1"/>
  <c r="A209" i="14" s="1"/>
  <c r="A210" i="14" s="1"/>
  <c r="A212" i="14" s="1"/>
  <c r="A213" i="14" s="1"/>
  <c r="A215" i="14" s="1"/>
  <c r="A216" i="14" s="1"/>
  <c r="A217" i="14" s="1"/>
  <c r="A218" i="14" s="1"/>
  <c r="A232" i="14" s="1"/>
  <c r="A233" i="14" s="1"/>
  <c r="A234" i="14" s="1"/>
  <c r="A235" i="14" s="1"/>
  <c r="A236" i="14" s="1"/>
  <c r="A237" i="14" s="1"/>
  <c r="A238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50" i="14" s="1"/>
  <c r="A251" i="14" s="1"/>
  <c r="A253" i="14" s="1"/>
  <c r="A254" i="14" s="1"/>
  <c r="A256" i="14" s="1"/>
  <c r="A257" i="14" s="1"/>
  <c r="A259" i="14" s="1"/>
  <c r="A260" i="14" s="1"/>
  <c r="A261" i="14" s="1"/>
  <c r="A262" i="14" s="1"/>
  <c r="A276" i="14" s="1"/>
  <c r="A277" i="14" s="1"/>
  <c r="A278" i="14" s="1"/>
  <c r="A279" i="14" s="1"/>
  <c r="A280" i="14" s="1"/>
  <c r="A281" i="14" s="1"/>
  <c r="A282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4" i="14" s="1"/>
  <c r="A295" i="14" s="1"/>
  <c r="A297" i="14" s="1"/>
  <c r="A298" i="14" s="1"/>
  <c r="A300" i="14" s="1"/>
  <c r="A301" i="14" s="1"/>
  <c r="A303" i="14" s="1"/>
  <c r="A304" i="14" s="1"/>
  <c r="A305" i="14" s="1"/>
  <c r="A306" i="14" s="1"/>
  <c r="A320" i="14" s="1"/>
  <c r="A321" i="14" s="1"/>
  <c r="A322" i="14" s="1"/>
  <c r="A323" i="14" s="1"/>
  <c r="A324" i="14" s="1"/>
  <c r="A325" i="14" s="1"/>
  <c r="A326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8" i="14" s="1"/>
  <c r="A339" i="14" s="1"/>
  <c r="A341" i="14" s="1"/>
  <c r="A342" i="14" s="1"/>
  <c r="A344" i="14" s="1"/>
  <c r="A345" i="14" s="1"/>
  <c r="A347" i="14" s="1"/>
  <c r="A348" i="14" s="1"/>
  <c r="A349" i="14" s="1"/>
  <c r="A350" i="14" s="1"/>
  <c r="A364" i="14" s="1"/>
  <c r="A365" i="14" s="1"/>
  <c r="A366" i="14" s="1"/>
  <c r="A367" i="14" s="1"/>
  <c r="A368" i="14" s="1"/>
  <c r="A369" i="14" s="1"/>
  <c r="A370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2" i="14" s="1"/>
  <c r="A383" i="14" s="1"/>
  <c r="A385" i="14" s="1"/>
  <c r="A386" i="14" s="1"/>
  <c r="A388" i="14" s="1"/>
  <c r="A389" i="14" s="1"/>
  <c r="A391" i="14" s="1"/>
  <c r="A392" i="14" s="1"/>
  <c r="A393" i="14" s="1"/>
  <c r="A394" i="14" s="1"/>
  <c r="A408" i="14" s="1"/>
  <c r="A409" i="14" s="1"/>
  <c r="A410" i="14" s="1"/>
  <c r="A411" i="14" s="1"/>
  <c r="A412" i="14" s="1"/>
  <c r="A413" i="14" s="1"/>
  <c r="A414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6" i="14" s="1"/>
  <c r="A427" i="14" s="1"/>
  <c r="A429" i="14" s="1"/>
  <c r="A430" i="14" s="1"/>
  <c r="A432" i="14" s="1"/>
  <c r="A433" i="14" s="1"/>
  <c r="A435" i="14" s="1"/>
  <c r="A436" i="14" s="1"/>
  <c r="A437" i="14" s="1"/>
  <c r="A438" i="14" s="1"/>
  <c r="A452" i="14" s="1"/>
  <c r="A453" i="14" s="1"/>
  <c r="A454" i="14" s="1"/>
  <c r="A455" i="14" s="1"/>
  <c r="A456" i="14" s="1"/>
  <c r="A457" i="14" s="1"/>
  <c r="A458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70" i="14" s="1"/>
  <c r="A471" i="14" s="1"/>
  <c r="A473" i="14" s="1"/>
  <c r="A474" i="14" s="1"/>
  <c r="A476" i="14" s="1"/>
  <c r="A477" i="14" s="1"/>
  <c r="A479" i="14" s="1"/>
  <c r="A480" i="14" s="1"/>
  <c r="A481" i="14" s="1"/>
  <c r="A482" i="14" s="1"/>
  <c r="A496" i="14" s="1"/>
  <c r="A497" i="14" s="1"/>
  <c r="A498" i="14" s="1"/>
  <c r="A499" i="14" s="1"/>
  <c r="A500" i="14" s="1"/>
  <c r="A501" i="14" s="1"/>
  <c r="A502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4" i="14" s="1"/>
  <c r="A515" i="14" s="1"/>
  <c r="A517" i="14" s="1"/>
  <c r="A518" i="14" s="1"/>
  <c r="A520" i="14" s="1"/>
  <c r="A521" i="14" s="1"/>
  <c r="A523" i="14" s="1"/>
  <c r="A524" i="14" s="1"/>
  <c r="A525" i="14" s="1"/>
  <c r="A526" i="14" s="1"/>
  <c r="A540" i="14" s="1"/>
  <c r="A541" i="14" s="1"/>
  <c r="A542" i="14" s="1"/>
  <c r="A543" i="14" s="1"/>
  <c r="A544" i="14" s="1"/>
  <c r="A545" i="14" s="1"/>
  <c r="A546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8" i="14" s="1"/>
  <c r="A559" i="14" s="1"/>
  <c r="A561" i="14" s="1"/>
  <c r="A562" i="14" s="1"/>
  <c r="A564" i="14" s="1"/>
  <c r="A565" i="14" s="1"/>
  <c r="A567" i="14" s="1"/>
  <c r="A568" i="14" s="1"/>
  <c r="A569" i="14" s="1"/>
  <c r="A570" i="14" s="1"/>
  <c r="A584" i="14" s="1"/>
  <c r="A585" i="14" s="1"/>
  <c r="A586" i="14" s="1"/>
  <c r="A587" i="14" s="1"/>
  <c r="A588" i="14" s="1"/>
  <c r="A589" i="14" s="1"/>
  <c r="A590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2" i="14" s="1"/>
  <c r="A603" i="14" s="1"/>
  <c r="A605" i="14" s="1"/>
  <c r="A606" i="14" s="1"/>
  <c r="A608" i="14" s="1"/>
  <c r="A609" i="14" s="1"/>
  <c r="A611" i="14" s="1"/>
  <c r="A612" i="14" s="1"/>
  <c r="A613" i="14" s="1"/>
  <c r="A614" i="14" s="1"/>
  <c r="A628" i="14" s="1"/>
  <c r="A629" i="14" s="1"/>
  <c r="A630" i="14" s="1"/>
  <c r="A631" i="14" s="1"/>
  <c r="A632" i="14" s="1"/>
  <c r="A633" i="14" s="1"/>
  <c r="A634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6" i="14" s="1"/>
  <c r="A647" i="14" s="1"/>
  <c r="A649" i="14" s="1"/>
  <c r="A650" i="14" s="1"/>
  <c r="A652" i="14" s="1"/>
  <c r="A653" i="14" s="1"/>
  <c r="A655" i="14" s="1"/>
  <c r="A656" i="14" s="1"/>
  <c r="A657" i="14" s="1"/>
  <c r="A658" i="14" s="1"/>
  <c r="A672" i="14" s="1"/>
  <c r="A673" i="14" s="1"/>
  <c r="A674" i="14" s="1"/>
  <c r="A675" i="14" s="1"/>
  <c r="A676" i="14" s="1"/>
  <c r="A677" i="14" s="1"/>
  <c r="A678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90" i="14" s="1"/>
  <c r="A691" i="14" s="1"/>
  <c r="A693" i="14" s="1"/>
  <c r="A694" i="14" s="1"/>
  <c r="A696" i="14" s="1"/>
  <c r="A697" i="14" s="1"/>
  <c r="A699" i="14" s="1"/>
  <c r="A700" i="14" s="1"/>
  <c r="A701" i="14" s="1"/>
  <c r="A702" i="14" s="1"/>
  <c r="A716" i="14" s="1"/>
  <c r="A717" i="14" s="1"/>
  <c r="A718" i="14" s="1"/>
  <c r="A719" i="14" s="1"/>
  <c r="A720" i="14" s="1"/>
  <c r="A721" i="14" s="1"/>
  <c r="A722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4" i="14" s="1"/>
  <c r="A735" i="14" s="1"/>
  <c r="A737" i="14" s="1"/>
  <c r="A738" i="14" s="1"/>
  <c r="A740" i="14" s="1"/>
  <c r="A741" i="14" s="1"/>
  <c r="A743" i="14" s="1"/>
  <c r="A744" i="14" s="1"/>
  <c r="A745" i="14" s="1"/>
  <c r="A746" i="14" s="1"/>
  <c r="AC138" i="13"/>
  <c r="D128" i="13"/>
  <c r="X127" i="13"/>
  <c r="M127" i="13"/>
  <c r="K127" i="13"/>
  <c r="E127" i="13"/>
  <c r="D127" i="13"/>
  <c r="AP126" i="13"/>
  <c r="AO126" i="13"/>
  <c r="AM126" i="13"/>
  <c r="AK126" i="13"/>
  <c r="AJ126" i="13"/>
  <c r="AE126" i="13"/>
  <c r="AC126" i="13"/>
  <c r="AB126" i="13"/>
  <c r="N126" i="13"/>
  <c r="K126" i="13"/>
  <c r="E126" i="13"/>
  <c r="D126" i="13"/>
  <c r="AP125" i="13"/>
  <c r="AO125" i="13"/>
  <c r="AM125" i="13"/>
  <c r="AK125" i="13"/>
  <c r="AJ125" i="13"/>
  <c r="AE125" i="13"/>
  <c r="AC125" i="13"/>
  <c r="AB125" i="13"/>
  <c r="N125" i="13"/>
  <c r="K125" i="13"/>
  <c r="I125" i="13"/>
  <c r="F125" i="13"/>
  <c r="E125" i="13"/>
  <c r="D125" i="13"/>
  <c r="AG124" i="13"/>
  <c r="AG123" i="13"/>
  <c r="AG122" i="13"/>
  <c r="K121" i="13"/>
  <c r="D121" i="13"/>
  <c r="AP120" i="13"/>
  <c r="AO120" i="13"/>
  <c r="AM120" i="13"/>
  <c r="AL120" i="13"/>
  <c r="AK120" i="13"/>
  <c r="AJ120" i="13"/>
  <c r="AI120" i="13"/>
  <c r="AH120" i="13"/>
  <c r="AE120" i="13"/>
  <c r="AD120" i="13"/>
  <c r="AC120" i="13"/>
  <c r="AB120" i="13"/>
  <c r="AA120" i="13"/>
  <c r="Z120" i="13"/>
  <c r="K120" i="13"/>
  <c r="D120" i="13"/>
  <c r="X113" i="13"/>
  <c r="K113" i="13"/>
  <c r="J113" i="13"/>
  <c r="E113" i="13"/>
  <c r="D113" i="13"/>
  <c r="X112" i="13"/>
  <c r="K112" i="13"/>
  <c r="J112" i="13"/>
  <c r="E112" i="13"/>
  <c r="D112" i="13"/>
  <c r="X111" i="13"/>
  <c r="K111" i="13"/>
  <c r="J111" i="13"/>
  <c r="E111" i="13"/>
  <c r="D111" i="13"/>
  <c r="X110" i="13"/>
  <c r="K110" i="13"/>
  <c r="J110" i="13"/>
  <c r="E110" i="13"/>
  <c r="D110" i="13"/>
  <c r="X109" i="13"/>
  <c r="K109" i="13"/>
  <c r="J109" i="13"/>
  <c r="E109" i="13"/>
  <c r="D109" i="13"/>
  <c r="X108" i="13"/>
  <c r="M108" i="13"/>
  <c r="M109" i="13" s="1"/>
  <c r="K108" i="13"/>
  <c r="J108" i="13"/>
  <c r="E108" i="13"/>
  <c r="D108" i="13"/>
  <c r="X106" i="13"/>
  <c r="S106" i="13"/>
  <c r="N106" i="13"/>
  <c r="K106" i="13"/>
  <c r="J106" i="13"/>
  <c r="E106" i="13"/>
  <c r="D106" i="13"/>
  <c r="X105" i="13"/>
  <c r="S105" i="13"/>
  <c r="N105" i="13"/>
  <c r="K105" i="13"/>
  <c r="J105" i="13"/>
  <c r="E105" i="13"/>
  <c r="D105" i="13"/>
  <c r="X104" i="13"/>
  <c r="S104" i="13"/>
  <c r="N104" i="13"/>
  <c r="K104" i="13"/>
  <c r="J104" i="13"/>
  <c r="E104" i="13"/>
  <c r="D104" i="13"/>
  <c r="X103" i="13"/>
  <c r="S103" i="13"/>
  <c r="N103" i="13"/>
  <c r="K103" i="13"/>
  <c r="J103" i="13"/>
  <c r="E103" i="13"/>
  <c r="D103" i="13"/>
  <c r="X102" i="13"/>
  <c r="S102" i="13"/>
  <c r="N102" i="13"/>
  <c r="K102" i="13"/>
  <c r="J102" i="13"/>
  <c r="E102" i="13"/>
  <c r="D102" i="13"/>
  <c r="X101" i="13"/>
  <c r="S101" i="13"/>
  <c r="N101" i="13"/>
  <c r="K101" i="13"/>
  <c r="J101" i="13"/>
  <c r="I101" i="13"/>
  <c r="I102" i="13" s="1"/>
  <c r="F101" i="13"/>
  <c r="E101" i="13"/>
  <c r="D101" i="13"/>
  <c r="AG100" i="13"/>
  <c r="AG99" i="13"/>
  <c r="K98" i="13"/>
  <c r="J98" i="13"/>
  <c r="D98" i="13"/>
  <c r="K97" i="13"/>
  <c r="J97" i="13"/>
  <c r="D97" i="13"/>
  <c r="K96" i="13"/>
  <c r="J96" i="13"/>
  <c r="D96" i="13"/>
  <c r="K95" i="13"/>
  <c r="J95" i="13"/>
  <c r="D95" i="13"/>
  <c r="S94" i="13"/>
  <c r="K94" i="13"/>
  <c r="J94" i="13"/>
  <c r="D94" i="13"/>
  <c r="S93" i="13"/>
  <c r="K93" i="13"/>
  <c r="J93" i="13"/>
  <c r="D93" i="13"/>
  <c r="X92" i="13"/>
  <c r="S92" i="13"/>
  <c r="K92" i="13"/>
  <c r="J92" i="13"/>
  <c r="D92" i="13"/>
  <c r="S91" i="13"/>
  <c r="K91" i="13"/>
  <c r="J91" i="13"/>
  <c r="D91" i="13"/>
  <c r="AG90" i="13"/>
  <c r="AG89" i="13"/>
  <c r="AG88" i="13"/>
  <c r="K85" i="13"/>
  <c r="J85" i="13"/>
  <c r="E85" i="13"/>
  <c r="D85" i="13"/>
  <c r="K84" i="13"/>
  <c r="J84" i="13"/>
  <c r="E84" i="13"/>
  <c r="D84" i="13"/>
  <c r="K83" i="13"/>
  <c r="J83" i="13"/>
  <c r="E83" i="13"/>
  <c r="D83" i="13"/>
  <c r="K82" i="13"/>
  <c r="J82" i="13"/>
  <c r="E82" i="13"/>
  <c r="D82" i="13"/>
  <c r="K81" i="13"/>
  <c r="J81" i="13"/>
  <c r="J290" i="11" s="1"/>
  <c r="E81" i="13"/>
  <c r="D81" i="13"/>
  <c r="M80" i="13"/>
  <c r="K80" i="13"/>
  <c r="J80" i="13"/>
  <c r="J246" i="11" s="1"/>
  <c r="E80" i="13"/>
  <c r="D80" i="13"/>
  <c r="X78" i="13"/>
  <c r="S78" i="13"/>
  <c r="N78" i="13"/>
  <c r="K78" i="13"/>
  <c r="J78" i="13"/>
  <c r="E78" i="13"/>
  <c r="D78" i="13"/>
  <c r="X77" i="13"/>
  <c r="S77" i="13"/>
  <c r="N77" i="13"/>
  <c r="K77" i="13"/>
  <c r="J77" i="13"/>
  <c r="E77" i="13"/>
  <c r="D77" i="13"/>
  <c r="X76" i="13"/>
  <c r="S76" i="13"/>
  <c r="N76" i="13"/>
  <c r="K76" i="13"/>
  <c r="J76" i="13"/>
  <c r="E76" i="13"/>
  <c r="D76" i="13"/>
  <c r="X75" i="13"/>
  <c r="S75" i="13"/>
  <c r="N75" i="13"/>
  <c r="K75" i="13"/>
  <c r="J75" i="13"/>
  <c r="E75" i="13"/>
  <c r="D75" i="13"/>
  <c r="X74" i="13"/>
  <c r="S74" i="13"/>
  <c r="N74" i="13"/>
  <c r="K74" i="13"/>
  <c r="J74" i="13"/>
  <c r="E290" i="11" s="1"/>
  <c r="E74" i="13"/>
  <c r="D74" i="13"/>
  <c r="S73" i="13"/>
  <c r="N73" i="13"/>
  <c r="K73" i="13"/>
  <c r="J73" i="13"/>
  <c r="E246" i="11" s="1"/>
  <c r="I73" i="13"/>
  <c r="F73" i="13"/>
  <c r="E73" i="13"/>
  <c r="D73" i="13"/>
  <c r="AG72" i="13"/>
  <c r="AG71" i="13"/>
  <c r="K70" i="13"/>
  <c r="J70" i="13"/>
  <c r="D70" i="13"/>
  <c r="K69" i="13"/>
  <c r="J69" i="13"/>
  <c r="D69" i="13"/>
  <c r="K68" i="13"/>
  <c r="J68" i="13"/>
  <c r="J280" i="11" s="1"/>
  <c r="D68" i="13"/>
  <c r="K67" i="13"/>
  <c r="J67" i="13"/>
  <c r="J236" i="11" s="1"/>
  <c r="D67" i="13"/>
  <c r="X66" i="13"/>
  <c r="S66" i="13"/>
  <c r="K66" i="13"/>
  <c r="J66" i="13"/>
  <c r="D66" i="13"/>
  <c r="X65" i="13"/>
  <c r="S65" i="13"/>
  <c r="K65" i="13"/>
  <c r="J65" i="13"/>
  <c r="D65" i="13"/>
  <c r="S64" i="13"/>
  <c r="K64" i="13"/>
  <c r="J64" i="13"/>
  <c r="E280" i="11" s="1"/>
  <c r="D64" i="13"/>
  <c r="S63" i="13"/>
  <c r="K63" i="13"/>
  <c r="J63" i="13"/>
  <c r="E236" i="11" s="1"/>
  <c r="D63" i="13"/>
  <c r="M58" i="13"/>
  <c r="K58" i="13"/>
  <c r="K59" i="13" s="1"/>
  <c r="J58" i="13"/>
  <c r="J59" i="13" s="1"/>
  <c r="E58" i="13"/>
  <c r="D58" i="13"/>
  <c r="S57" i="13"/>
  <c r="N57" i="13"/>
  <c r="K57" i="13"/>
  <c r="J57" i="13"/>
  <c r="I57" i="13"/>
  <c r="F57" i="13"/>
  <c r="E57" i="13"/>
  <c r="D57" i="13"/>
  <c r="AP56" i="13"/>
  <c r="AO56" i="13"/>
  <c r="AN56" i="13"/>
  <c r="AM56" i="13"/>
  <c r="AL56" i="13"/>
  <c r="AK56" i="13"/>
  <c r="AJ56" i="13"/>
  <c r="AI56" i="13"/>
  <c r="AH56" i="13"/>
  <c r="AG56" i="13"/>
  <c r="K55" i="13"/>
  <c r="J55" i="13"/>
  <c r="D55" i="13"/>
  <c r="K54" i="13"/>
  <c r="J54" i="13"/>
  <c r="D54" i="13"/>
  <c r="S53" i="13"/>
  <c r="K53" i="13"/>
  <c r="J53" i="13"/>
  <c r="D53" i="13"/>
  <c r="AS52" i="13"/>
  <c r="S52" i="13"/>
  <c r="K52" i="13"/>
  <c r="J52" i="13"/>
  <c r="D52" i="13"/>
  <c r="AG51" i="13"/>
  <c r="AG50" i="13"/>
  <c r="AG49" i="13"/>
  <c r="M47" i="13"/>
  <c r="K47" i="13"/>
  <c r="J47" i="13"/>
  <c r="E47" i="13"/>
  <c r="D47" i="13"/>
  <c r="S46" i="13"/>
  <c r="N46" i="13"/>
  <c r="K46" i="13"/>
  <c r="J46" i="13"/>
  <c r="I46" i="13"/>
  <c r="F46" i="13"/>
  <c r="E46" i="13"/>
  <c r="D46" i="13"/>
  <c r="AP45" i="13"/>
  <c r="AO45" i="13"/>
  <c r="AN45" i="13"/>
  <c r="AM45" i="13"/>
  <c r="AL45" i="13"/>
  <c r="AK45" i="13"/>
  <c r="AJ45" i="13"/>
  <c r="AI45" i="13"/>
  <c r="AH45" i="13"/>
  <c r="AG45" i="13"/>
  <c r="K44" i="13"/>
  <c r="J44" i="13"/>
  <c r="J192" i="11" s="1"/>
  <c r="D44" i="13"/>
  <c r="AS43" i="13"/>
  <c r="K43" i="13"/>
  <c r="J43" i="13"/>
  <c r="J148" i="11" s="1"/>
  <c r="D43" i="13"/>
  <c r="S42" i="13"/>
  <c r="K42" i="13"/>
  <c r="J42" i="13"/>
  <c r="E192" i="11" s="1"/>
  <c r="D42" i="13"/>
  <c r="S41" i="13"/>
  <c r="K41" i="13"/>
  <c r="J41" i="13"/>
  <c r="E148" i="11" s="1"/>
  <c r="D41" i="13"/>
  <c r="M36" i="13"/>
  <c r="K36" i="13"/>
  <c r="K37" i="13" s="1"/>
  <c r="J36" i="13"/>
  <c r="J37" i="13" s="1"/>
  <c r="E36" i="13"/>
  <c r="D36" i="13"/>
  <c r="S35" i="13"/>
  <c r="N35" i="13"/>
  <c r="K35" i="13"/>
  <c r="J35" i="13"/>
  <c r="I35" i="13"/>
  <c r="F35" i="13"/>
  <c r="E35" i="13"/>
  <c r="D35" i="13"/>
  <c r="AP34" i="13"/>
  <c r="AO34" i="13"/>
  <c r="AN34" i="13"/>
  <c r="AM34" i="13"/>
  <c r="AL34" i="13"/>
  <c r="AK34" i="13"/>
  <c r="AJ34" i="13"/>
  <c r="AI34" i="13"/>
  <c r="AH34" i="13"/>
  <c r="AG34" i="13"/>
  <c r="K33" i="13"/>
  <c r="J33" i="13"/>
  <c r="G33" i="13"/>
  <c r="D33" i="13"/>
  <c r="K32" i="13"/>
  <c r="J32" i="13"/>
  <c r="G32" i="13"/>
  <c r="D32" i="13"/>
  <c r="S31" i="13"/>
  <c r="K31" i="13"/>
  <c r="J31" i="13"/>
  <c r="G31" i="13"/>
  <c r="D31" i="13"/>
  <c r="S30" i="13"/>
  <c r="K30" i="13"/>
  <c r="J30" i="13"/>
  <c r="G30" i="13"/>
  <c r="D30" i="13"/>
  <c r="AG29" i="13"/>
  <c r="AG28" i="13"/>
  <c r="M26" i="13"/>
  <c r="K26" i="13"/>
  <c r="J26" i="13"/>
  <c r="E26" i="13"/>
  <c r="D26" i="13"/>
  <c r="S25" i="13"/>
  <c r="N25" i="13"/>
  <c r="K25" i="13"/>
  <c r="J25" i="13"/>
  <c r="I25" i="13"/>
  <c r="F25" i="13"/>
  <c r="E25" i="13"/>
  <c r="D25" i="13"/>
  <c r="AG24" i="13"/>
  <c r="K23" i="13"/>
  <c r="J23" i="13"/>
  <c r="J104" i="11" s="1"/>
  <c r="G23" i="13"/>
  <c r="D23" i="13"/>
  <c r="K22" i="13"/>
  <c r="J22" i="13"/>
  <c r="G22" i="13"/>
  <c r="D22" i="13"/>
  <c r="S21" i="13"/>
  <c r="K21" i="13"/>
  <c r="J21" i="13"/>
  <c r="E104" i="11" s="1"/>
  <c r="G21" i="13"/>
  <c r="D21" i="13"/>
  <c r="S20" i="13"/>
  <c r="K20" i="13"/>
  <c r="J20" i="13"/>
  <c r="G20" i="13"/>
  <c r="D20" i="13"/>
  <c r="L16" i="13"/>
  <c r="K16" i="13"/>
  <c r="J16" i="13"/>
  <c r="J26" i="11" s="1"/>
  <c r="F16" i="13"/>
  <c r="E16" i="13"/>
  <c r="D16" i="13"/>
  <c r="S14" i="13"/>
  <c r="R14" i="13"/>
  <c r="Q14" i="13"/>
  <c r="N14" i="13"/>
  <c r="K14" i="13"/>
  <c r="J14" i="13"/>
  <c r="I14" i="13"/>
  <c r="F14" i="13"/>
  <c r="E14" i="13"/>
  <c r="D14" i="13"/>
  <c r="AG13" i="13"/>
  <c r="AG12" i="13"/>
  <c r="AS11" i="13"/>
  <c r="K11" i="13"/>
  <c r="J11" i="13"/>
  <c r="J15" i="11" s="1"/>
  <c r="G11" i="13"/>
  <c r="D11" i="13"/>
  <c r="AS10" i="13"/>
  <c r="S9" i="13"/>
  <c r="K9" i="13"/>
  <c r="J9" i="13"/>
  <c r="E15" i="11" s="1"/>
  <c r="G9" i="13"/>
  <c r="D9" i="13"/>
  <c r="AP7" i="13"/>
  <c r="AO7" i="13"/>
  <c r="AN7" i="13"/>
  <c r="AM7" i="13"/>
  <c r="AL7" i="13"/>
  <c r="AK7" i="13"/>
  <c r="AJ7" i="13"/>
  <c r="AI7" i="13"/>
  <c r="AH7" i="13"/>
  <c r="AF7" i="13"/>
  <c r="AE7" i="13"/>
  <c r="AD7" i="13"/>
  <c r="AC7" i="13"/>
  <c r="AB7" i="13"/>
  <c r="AA7" i="13"/>
  <c r="Z7" i="13"/>
  <c r="V7" i="13"/>
  <c r="U7" i="13"/>
  <c r="T7" i="13"/>
  <c r="S7" i="13"/>
  <c r="R7" i="13"/>
  <c r="Q7" i="13"/>
  <c r="P7" i="13"/>
  <c r="O7" i="13"/>
  <c r="N7" i="13"/>
  <c r="N28" i="5" l="1"/>
  <c r="N63" i="5"/>
  <c r="N98" i="5"/>
  <c r="AS54" i="13"/>
  <c r="G63" i="4"/>
  <c r="G63" i="5"/>
  <c r="N91" i="5"/>
  <c r="AA92" i="13"/>
  <c r="N93" i="5"/>
  <c r="N103" i="5"/>
  <c r="H98" i="5"/>
  <c r="N29" i="5"/>
  <c r="H69" i="5"/>
  <c r="AK66" i="13"/>
  <c r="H101" i="5"/>
  <c r="N102" i="5"/>
  <c r="N99" i="5"/>
  <c r="H34" i="5"/>
  <c r="N64" i="5"/>
  <c r="N68" i="5"/>
  <c r="N90" i="5"/>
  <c r="H100" i="5"/>
  <c r="N101" i="5"/>
  <c r="L145" i="11"/>
  <c r="L145" i="14"/>
  <c r="M145" i="14" s="1"/>
  <c r="L12" i="11"/>
  <c r="L12" i="14"/>
  <c r="M12" i="14" s="1"/>
  <c r="N33" i="5"/>
  <c r="N92" i="5"/>
  <c r="H99" i="5"/>
  <c r="N100" i="5"/>
  <c r="G22" i="11"/>
  <c r="G22" i="14"/>
  <c r="H22" i="14" s="1"/>
  <c r="H14" i="5"/>
  <c r="G148" i="11"/>
  <c r="G148" i="14"/>
  <c r="H148" i="14" s="1"/>
  <c r="N38" i="5"/>
  <c r="G324" i="11"/>
  <c r="G324" i="14"/>
  <c r="H324" i="14" s="1"/>
  <c r="G588" i="14"/>
  <c r="H588" i="14" s="1"/>
  <c r="G588" i="11"/>
  <c r="N75" i="5"/>
  <c r="G24" i="11"/>
  <c r="G24" i="14"/>
  <c r="H24" i="14" s="1"/>
  <c r="J13" i="5"/>
  <c r="G727" i="14"/>
  <c r="H727" i="14" s="1"/>
  <c r="G463" i="14"/>
  <c r="H463" i="14" s="1"/>
  <c r="G463" i="11"/>
  <c r="G727" i="11"/>
  <c r="H86" i="5"/>
  <c r="N107" i="13"/>
  <c r="H103" i="5"/>
  <c r="G202" i="14"/>
  <c r="H202" i="14" s="1"/>
  <c r="G158" i="14"/>
  <c r="H158" i="14" s="1"/>
  <c r="G158" i="11"/>
  <c r="G202" i="11"/>
  <c r="N43" i="5"/>
  <c r="S79" i="13"/>
  <c r="G730" i="11"/>
  <c r="G466" i="11"/>
  <c r="G730" i="14"/>
  <c r="H730" i="14" s="1"/>
  <c r="G466" i="14"/>
  <c r="H466" i="14" s="1"/>
  <c r="N86" i="5"/>
  <c r="H102" i="5"/>
  <c r="S15" i="13"/>
  <c r="G26" i="14"/>
  <c r="H26" i="14" s="1"/>
  <c r="G26" i="11"/>
  <c r="N13" i="5"/>
  <c r="G280" i="14"/>
  <c r="H280" i="14" s="1"/>
  <c r="G280" i="11"/>
  <c r="N74" i="5"/>
  <c r="G375" i="14"/>
  <c r="H375" i="14" s="1"/>
  <c r="G639" i="14"/>
  <c r="H639" i="14" s="1"/>
  <c r="G639" i="11"/>
  <c r="G375" i="11"/>
  <c r="H84" i="5"/>
  <c r="G422" i="14"/>
  <c r="H422" i="14" s="1"/>
  <c r="G422" i="11"/>
  <c r="G686" i="14"/>
  <c r="H686" i="14" s="1"/>
  <c r="G686" i="11"/>
  <c r="N85" i="5"/>
  <c r="G419" i="11"/>
  <c r="G419" i="14"/>
  <c r="H419" i="14" s="1"/>
  <c r="G683" i="14"/>
  <c r="H683" i="14" s="1"/>
  <c r="G683" i="11"/>
  <c r="H85" i="5"/>
  <c r="G192" i="14"/>
  <c r="H192" i="14" s="1"/>
  <c r="G192" i="11"/>
  <c r="N39" i="5"/>
  <c r="G720" i="14"/>
  <c r="H720" i="14" s="1"/>
  <c r="G676" i="11"/>
  <c r="G720" i="11"/>
  <c r="G368" i="11"/>
  <c r="G412" i="14"/>
  <c r="H412" i="14" s="1"/>
  <c r="G412" i="11"/>
  <c r="G456" i="11"/>
  <c r="G676" i="14"/>
  <c r="H676" i="14" s="1"/>
  <c r="G632" i="14"/>
  <c r="H632" i="14" s="1"/>
  <c r="G456" i="14"/>
  <c r="H456" i="14" s="1"/>
  <c r="G368" i="14"/>
  <c r="H368" i="14" s="1"/>
  <c r="G632" i="11"/>
  <c r="N76" i="5"/>
  <c r="G243" i="14"/>
  <c r="H243" i="14" s="1"/>
  <c r="G243" i="11"/>
  <c r="H81" i="5"/>
  <c r="G595" i="14"/>
  <c r="H595" i="14" s="1"/>
  <c r="G331" i="14"/>
  <c r="H331" i="14" s="1"/>
  <c r="G595" i="11"/>
  <c r="G331" i="11"/>
  <c r="H83" i="5"/>
  <c r="G642" i="14"/>
  <c r="H642" i="14" s="1"/>
  <c r="G378" i="11"/>
  <c r="G378" i="14"/>
  <c r="H378" i="14" s="1"/>
  <c r="G642" i="11"/>
  <c r="N84" i="5"/>
  <c r="R15" i="13"/>
  <c r="G25" i="11"/>
  <c r="G25" i="14"/>
  <c r="H25" i="14" s="1"/>
  <c r="G104" i="11"/>
  <c r="G104" i="14"/>
  <c r="H104" i="14" s="1"/>
  <c r="N19" i="5"/>
  <c r="G111" i="14"/>
  <c r="H111" i="14" s="1"/>
  <c r="G111" i="11"/>
  <c r="G67" i="14"/>
  <c r="H67" i="14" s="1"/>
  <c r="G67" i="11"/>
  <c r="H24" i="5"/>
  <c r="G246" i="11"/>
  <c r="G246" i="14"/>
  <c r="H246" i="14" s="1"/>
  <c r="N81" i="5"/>
  <c r="G287" i="11"/>
  <c r="G287" i="14"/>
  <c r="H287" i="14" s="1"/>
  <c r="H82" i="5"/>
  <c r="G598" i="14"/>
  <c r="H598" i="14" s="1"/>
  <c r="G334" i="14"/>
  <c r="H334" i="14" s="1"/>
  <c r="G598" i="11"/>
  <c r="G334" i="11"/>
  <c r="N83" i="5"/>
  <c r="G507" i="11"/>
  <c r="G507" i="14"/>
  <c r="H507" i="14" s="1"/>
  <c r="H112" i="5"/>
  <c r="G236" i="14"/>
  <c r="H236" i="14" s="1"/>
  <c r="G236" i="11"/>
  <c r="N73" i="5"/>
  <c r="S10" i="13"/>
  <c r="G15" i="11"/>
  <c r="G15" i="14"/>
  <c r="H15" i="14" s="1"/>
  <c r="N9" i="5"/>
  <c r="G60" i="14"/>
  <c r="H60" i="14" s="1"/>
  <c r="L60" i="11"/>
  <c r="G60" i="11"/>
  <c r="L60" i="14"/>
  <c r="M60" i="14" s="1"/>
  <c r="N18" i="5"/>
  <c r="G70" i="14"/>
  <c r="H70" i="14" s="1"/>
  <c r="G114" i="14"/>
  <c r="H114" i="14" s="1"/>
  <c r="G114" i="11"/>
  <c r="G70" i="11"/>
  <c r="N23" i="5"/>
  <c r="G155" i="14"/>
  <c r="H155" i="14" s="1"/>
  <c r="G155" i="11"/>
  <c r="G199" i="11"/>
  <c r="G199" i="14"/>
  <c r="H199" i="14" s="1"/>
  <c r="H44" i="5"/>
  <c r="G290" i="14"/>
  <c r="H290" i="14" s="1"/>
  <c r="G290" i="11"/>
  <c r="N82" i="5"/>
  <c r="G551" i="14"/>
  <c r="H551" i="14" s="1"/>
  <c r="G551" i="11"/>
  <c r="H113" i="5"/>
  <c r="E467" i="14"/>
  <c r="F467" i="14" s="1"/>
  <c r="E467" i="11"/>
  <c r="E731" i="11"/>
  <c r="E731" i="14"/>
  <c r="F731" i="14" s="1"/>
  <c r="K10" i="13"/>
  <c r="E16" i="14"/>
  <c r="F16" i="14" s="1"/>
  <c r="E16" i="11"/>
  <c r="I15" i="13"/>
  <c r="E25" i="14"/>
  <c r="F25" i="14" s="1"/>
  <c r="E25" i="11"/>
  <c r="E60" i="11"/>
  <c r="J60" i="11"/>
  <c r="E200" i="14"/>
  <c r="F200" i="14" s="1"/>
  <c r="E156" i="14"/>
  <c r="F156" i="14" s="1"/>
  <c r="E156" i="11"/>
  <c r="E200" i="11"/>
  <c r="W5" i="10"/>
  <c r="E277" i="14"/>
  <c r="E277" i="11"/>
  <c r="F74" i="13"/>
  <c r="E244" i="14"/>
  <c r="F244" i="14" s="1"/>
  <c r="E244" i="11"/>
  <c r="E243" i="14"/>
  <c r="F243" i="14" s="1"/>
  <c r="E243" i="11"/>
  <c r="J15" i="13"/>
  <c r="E26" i="11"/>
  <c r="J61" i="14"/>
  <c r="K61" i="14" s="1"/>
  <c r="E61" i="14"/>
  <c r="F61" i="14" s="1"/>
  <c r="J61" i="11"/>
  <c r="E61" i="11"/>
  <c r="E193" i="14"/>
  <c r="F193" i="14" s="1"/>
  <c r="E193" i="11"/>
  <c r="E157" i="14"/>
  <c r="F157" i="14" s="1"/>
  <c r="E201" i="14"/>
  <c r="F201" i="14" s="1"/>
  <c r="E201" i="11"/>
  <c r="E157" i="11"/>
  <c r="E673" i="14"/>
  <c r="AF5" i="10"/>
  <c r="E673" i="11"/>
  <c r="E409" i="11"/>
  <c r="E629" i="14"/>
  <c r="AC5" i="10"/>
  <c r="E409" i="14"/>
  <c r="E453" i="11"/>
  <c r="E717" i="14"/>
  <c r="E629" i="11"/>
  <c r="E365" i="11"/>
  <c r="E453" i="14"/>
  <c r="E365" i="14"/>
  <c r="AI5" i="10"/>
  <c r="E717" i="11"/>
  <c r="I74" i="13"/>
  <c r="E245" i="11"/>
  <c r="E245" i="14"/>
  <c r="F245" i="14" s="1"/>
  <c r="Z125" i="13"/>
  <c r="E507" i="11"/>
  <c r="E507" i="14"/>
  <c r="F507" i="14" s="1"/>
  <c r="F15" i="13"/>
  <c r="E23" i="14"/>
  <c r="F23" i="14" s="1"/>
  <c r="E23" i="11"/>
  <c r="K15" i="13"/>
  <c r="E27" i="14"/>
  <c r="F27" i="14" s="1"/>
  <c r="E27" i="11"/>
  <c r="E281" i="11"/>
  <c r="E281" i="14"/>
  <c r="F281" i="14" s="1"/>
  <c r="AM66" i="13"/>
  <c r="E676" i="11"/>
  <c r="E412" i="11"/>
  <c r="E720" i="11"/>
  <c r="E632" i="11"/>
  <c r="E368" i="11"/>
  <c r="E456" i="11"/>
  <c r="E285" i="11"/>
  <c r="W6" i="10"/>
  <c r="E285" i="14"/>
  <c r="E329" i="14"/>
  <c r="Z6" i="10"/>
  <c r="E329" i="11"/>
  <c r="E508" i="11"/>
  <c r="E508" i="14"/>
  <c r="F508" i="14" s="1"/>
  <c r="K5" i="10"/>
  <c r="E101" i="14"/>
  <c r="E101" i="11"/>
  <c r="N5" i="10"/>
  <c r="E145" i="11"/>
  <c r="E145" i="14"/>
  <c r="E369" i="14"/>
  <c r="F369" i="14" s="1"/>
  <c r="E677" i="14"/>
  <c r="F677" i="14" s="1"/>
  <c r="E457" i="11"/>
  <c r="E721" i="11"/>
  <c r="E633" i="11"/>
  <c r="E369" i="11"/>
  <c r="E633" i="14"/>
  <c r="F633" i="14" s="1"/>
  <c r="E413" i="14"/>
  <c r="F413" i="14" s="1"/>
  <c r="E677" i="11"/>
  <c r="E413" i="11"/>
  <c r="E457" i="14"/>
  <c r="F457" i="14" s="1"/>
  <c r="E721" i="14"/>
  <c r="F721" i="14" s="1"/>
  <c r="E247" i="11"/>
  <c r="E247" i="14"/>
  <c r="F247" i="14" s="1"/>
  <c r="E287" i="14"/>
  <c r="F287" i="14" s="1"/>
  <c r="E287" i="11"/>
  <c r="E595" i="11"/>
  <c r="E331" i="11"/>
  <c r="E595" i="14"/>
  <c r="E331" i="14"/>
  <c r="F331" i="14" s="1"/>
  <c r="E373" i="11"/>
  <c r="E373" i="14"/>
  <c r="AC6" i="10"/>
  <c r="L77" i="13"/>
  <c r="E417" i="14"/>
  <c r="AF6" i="10"/>
  <c r="E417" i="11"/>
  <c r="Y120" i="13"/>
  <c r="E541" i="11"/>
  <c r="E497" i="14"/>
  <c r="AO5" i="10"/>
  <c r="E541" i="14"/>
  <c r="E497" i="11"/>
  <c r="AL5" i="10"/>
  <c r="E509" i="14"/>
  <c r="F509" i="14" s="1"/>
  <c r="E509" i="11"/>
  <c r="Y126" i="13"/>
  <c r="AO6" i="10"/>
  <c r="E549" i="11"/>
  <c r="E549" i="14"/>
  <c r="F549" i="14" s="1"/>
  <c r="E59" i="14"/>
  <c r="F59" i="14" s="1"/>
  <c r="J59" i="14"/>
  <c r="K59" i="14" s="1"/>
  <c r="J59" i="11"/>
  <c r="E59" i="11"/>
  <c r="E103" i="14"/>
  <c r="F103" i="14" s="1"/>
  <c r="E103" i="11"/>
  <c r="T5" i="10"/>
  <c r="E233" i="14"/>
  <c r="E233" i="11"/>
  <c r="E585" i="11"/>
  <c r="E321" i="11"/>
  <c r="E321" i="14"/>
  <c r="E585" i="14"/>
  <c r="Z5" i="10"/>
  <c r="E598" i="11"/>
  <c r="E334" i="11"/>
  <c r="E375" i="11"/>
  <c r="E639" i="11"/>
  <c r="E375" i="14"/>
  <c r="F375" i="14" s="1"/>
  <c r="E639" i="14"/>
  <c r="E683" i="14"/>
  <c r="E419" i="14"/>
  <c r="F419" i="14" s="1"/>
  <c r="E419" i="11"/>
  <c r="E683" i="11"/>
  <c r="AI6" i="10"/>
  <c r="E461" i="14"/>
  <c r="E461" i="11"/>
  <c r="E501" i="14"/>
  <c r="F501" i="14" s="1"/>
  <c r="E545" i="14"/>
  <c r="F545" i="14" s="1"/>
  <c r="E501" i="11"/>
  <c r="E545" i="11"/>
  <c r="E511" i="14"/>
  <c r="F511" i="14" s="1"/>
  <c r="E511" i="11"/>
  <c r="E551" i="11"/>
  <c r="E551" i="14"/>
  <c r="E5" i="10"/>
  <c r="E12" i="11"/>
  <c r="E12" i="14"/>
  <c r="E20" i="14"/>
  <c r="E6" i="10"/>
  <c r="E20" i="11"/>
  <c r="E149" i="14"/>
  <c r="F149" i="14" s="1"/>
  <c r="E149" i="11"/>
  <c r="AM65" i="13"/>
  <c r="E588" i="11"/>
  <c r="E324" i="11"/>
  <c r="E291" i="14"/>
  <c r="F291" i="14" s="1"/>
  <c r="E291" i="11"/>
  <c r="E599" i="14"/>
  <c r="F599" i="14" s="1"/>
  <c r="E335" i="14"/>
  <c r="F335" i="14" s="1"/>
  <c r="E599" i="11"/>
  <c r="E335" i="11"/>
  <c r="E642" i="11"/>
  <c r="E378" i="11"/>
  <c r="E422" i="11"/>
  <c r="E686" i="11"/>
  <c r="E727" i="14"/>
  <c r="E727" i="11"/>
  <c r="E463" i="14"/>
  <c r="F463" i="14" s="1"/>
  <c r="E463" i="11"/>
  <c r="E555" i="14"/>
  <c r="F555" i="14" s="1"/>
  <c r="E555" i="11"/>
  <c r="Q5" i="10"/>
  <c r="E189" i="11"/>
  <c r="E189" i="14"/>
  <c r="E14" i="14"/>
  <c r="F14" i="14" s="1"/>
  <c r="E14" i="11"/>
  <c r="E15" i="13"/>
  <c r="E22" i="14"/>
  <c r="F22" i="14" s="1"/>
  <c r="E22" i="11"/>
  <c r="E57" i="14"/>
  <c r="H5" i="10"/>
  <c r="J57" i="14"/>
  <c r="J57" i="11"/>
  <c r="E57" i="11"/>
  <c r="E105" i="11"/>
  <c r="E105" i="14"/>
  <c r="F105" i="14" s="1"/>
  <c r="E237" i="14"/>
  <c r="F237" i="14" s="1"/>
  <c r="E237" i="11"/>
  <c r="E325" i="11"/>
  <c r="E325" i="14"/>
  <c r="F325" i="14" s="1"/>
  <c r="E589" i="14"/>
  <c r="F589" i="14" s="1"/>
  <c r="E589" i="11"/>
  <c r="AY79" i="13"/>
  <c r="E241" i="11"/>
  <c r="E241" i="14"/>
  <c r="T6" i="10"/>
  <c r="E643" i="11"/>
  <c r="E379" i="11"/>
  <c r="E643" i="14"/>
  <c r="F643" i="14" s="1"/>
  <c r="E379" i="14"/>
  <c r="F379" i="14" s="1"/>
  <c r="E423" i="11"/>
  <c r="E687" i="11"/>
  <c r="E687" i="14"/>
  <c r="F687" i="14" s="1"/>
  <c r="E423" i="14"/>
  <c r="F423" i="14" s="1"/>
  <c r="E466" i="11"/>
  <c r="E730" i="11"/>
  <c r="J20" i="14"/>
  <c r="J20" i="11"/>
  <c r="E115" i="14"/>
  <c r="F115" i="14" s="1"/>
  <c r="E71" i="14"/>
  <c r="F71" i="14" s="1"/>
  <c r="E71" i="11"/>
  <c r="E115" i="11"/>
  <c r="M27" i="13"/>
  <c r="J121" i="14"/>
  <c r="J77" i="14"/>
  <c r="J77" i="11"/>
  <c r="J121" i="11"/>
  <c r="E48" i="13"/>
  <c r="J199" i="14"/>
  <c r="K199" i="14" s="1"/>
  <c r="J155" i="14"/>
  <c r="K155" i="14" s="1"/>
  <c r="J155" i="11"/>
  <c r="J199" i="11"/>
  <c r="J237" i="14"/>
  <c r="K237" i="14" s="1"/>
  <c r="J237" i="11"/>
  <c r="J676" i="11"/>
  <c r="J720" i="11"/>
  <c r="J632" i="11"/>
  <c r="J456" i="11"/>
  <c r="J412" i="11"/>
  <c r="J368" i="11"/>
  <c r="J247" i="14"/>
  <c r="K247" i="14" s="1"/>
  <c r="J247" i="11"/>
  <c r="J461" i="14"/>
  <c r="J461" i="11"/>
  <c r="M128" i="13"/>
  <c r="M129" i="13" s="1"/>
  <c r="J517" i="14"/>
  <c r="J517" i="11"/>
  <c r="J22" i="14"/>
  <c r="K22" i="14" s="1"/>
  <c r="J22" i="11"/>
  <c r="J193" i="14"/>
  <c r="K193" i="14" s="1"/>
  <c r="J193" i="11"/>
  <c r="J202" i="11"/>
  <c r="J158" i="11"/>
  <c r="J277" i="14"/>
  <c r="J277" i="11"/>
  <c r="J677" i="14"/>
  <c r="K677" i="14" s="1"/>
  <c r="J633" i="14"/>
  <c r="K633" i="14" s="1"/>
  <c r="J369" i="14"/>
  <c r="K369" i="14" s="1"/>
  <c r="J457" i="14"/>
  <c r="K457" i="14" s="1"/>
  <c r="J633" i="11"/>
  <c r="J721" i="11"/>
  <c r="J457" i="11"/>
  <c r="J413" i="11"/>
  <c r="J369" i="11"/>
  <c r="J721" i="14"/>
  <c r="K721" i="14" s="1"/>
  <c r="J677" i="11"/>
  <c r="J413" i="14"/>
  <c r="K413" i="14" s="1"/>
  <c r="M81" i="13"/>
  <c r="J253" i="14"/>
  <c r="K253" i="14" s="1"/>
  <c r="J253" i="11"/>
  <c r="J727" i="14"/>
  <c r="J463" i="14"/>
  <c r="K463" i="14" s="1"/>
  <c r="J727" i="11"/>
  <c r="J463" i="11"/>
  <c r="J23" i="14"/>
  <c r="K23" i="14" s="1"/>
  <c r="J23" i="11"/>
  <c r="E202" i="11"/>
  <c r="E158" i="11"/>
  <c r="J159" i="14"/>
  <c r="K159" i="14" s="1"/>
  <c r="J203" i="14"/>
  <c r="K203" i="14" s="1"/>
  <c r="J203" i="11"/>
  <c r="J159" i="11"/>
  <c r="J373" i="14"/>
  <c r="J373" i="11"/>
  <c r="J730" i="11"/>
  <c r="J466" i="11"/>
  <c r="J549" i="14"/>
  <c r="J549" i="11"/>
  <c r="J12" i="14"/>
  <c r="J12" i="11"/>
  <c r="E65" i="14"/>
  <c r="E65" i="11"/>
  <c r="H6" i="10"/>
  <c r="E109" i="14"/>
  <c r="E109" i="11"/>
  <c r="E159" i="14"/>
  <c r="F159" i="14" s="1"/>
  <c r="E203" i="14"/>
  <c r="F203" i="14" s="1"/>
  <c r="E203" i="11"/>
  <c r="E159" i="11"/>
  <c r="M48" i="13"/>
  <c r="J165" i="14"/>
  <c r="J209" i="11"/>
  <c r="J165" i="11"/>
  <c r="J209" i="14"/>
  <c r="J281" i="14"/>
  <c r="K281" i="14" s="1"/>
  <c r="J281" i="11"/>
  <c r="J639" i="14"/>
  <c r="J375" i="14"/>
  <c r="K375" i="14" s="1"/>
  <c r="J639" i="11"/>
  <c r="J375" i="11"/>
  <c r="J417" i="14"/>
  <c r="J417" i="11"/>
  <c r="J731" i="11"/>
  <c r="J467" i="14"/>
  <c r="K467" i="14" s="1"/>
  <c r="J467" i="11"/>
  <c r="J731" i="14"/>
  <c r="K731" i="14" s="1"/>
  <c r="J497" i="14"/>
  <c r="J541" i="14"/>
  <c r="J497" i="11"/>
  <c r="J541" i="11"/>
  <c r="J14" i="14"/>
  <c r="K14" i="14" s="1"/>
  <c r="J14" i="11"/>
  <c r="J27" i="14"/>
  <c r="K27" i="14" s="1"/>
  <c r="J27" i="11"/>
  <c r="J101" i="14"/>
  <c r="J101" i="11"/>
  <c r="E111" i="14"/>
  <c r="F111" i="14" s="1"/>
  <c r="E67" i="14"/>
  <c r="F67" i="14" s="1"/>
  <c r="E67" i="11"/>
  <c r="E111" i="11"/>
  <c r="J109" i="14"/>
  <c r="J65" i="14"/>
  <c r="J65" i="11"/>
  <c r="J109" i="11"/>
  <c r="J321" i="14"/>
  <c r="J585" i="14"/>
  <c r="J321" i="11"/>
  <c r="J585" i="11"/>
  <c r="J285" i="14"/>
  <c r="J285" i="11"/>
  <c r="J329" i="14"/>
  <c r="J329" i="11"/>
  <c r="J642" i="11"/>
  <c r="J378" i="11"/>
  <c r="J683" i="11"/>
  <c r="J419" i="14"/>
  <c r="K419" i="14" s="1"/>
  <c r="J683" i="14"/>
  <c r="J419" i="11"/>
  <c r="J501" i="14"/>
  <c r="K501" i="14" s="1"/>
  <c r="J545" i="14"/>
  <c r="K545" i="14" s="1"/>
  <c r="J501" i="11"/>
  <c r="J545" i="11"/>
  <c r="J103" i="14"/>
  <c r="K103" i="14" s="1"/>
  <c r="J103" i="11"/>
  <c r="E112" i="14"/>
  <c r="F112" i="14" s="1"/>
  <c r="E68" i="14"/>
  <c r="F68" i="14" s="1"/>
  <c r="E68" i="11"/>
  <c r="E112" i="11"/>
  <c r="J111" i="14"/>
  <c r="K111" i="14" s="1"/>
  <c r="J67" i="14"/>
  <c r="K67" i="14" s="1"/>
  <c r="J111" i="11"/>
  <c r="J67" i="11"/>
  <c r="J149" i="14"/>
  <c r="K149" i="14" s="1"/>
  <c r="J149" i="11"/>
  <c r="J324" i="11"/>
  <c r="J588" i="11"/>
  <c r="AY86" i="13"/>
  <c r="J241" i="14"/>
  <c r="J241" i="11"/>
  <c r="J287" i="14"/>
  <c r="K287" i="14" s="1"/>
  <c r="J287" i="11"/>
  <c r="J331" i="14"/>
  <c r="K331" i="14" s="1"/>
  <c r="J595" i="14"/>
  <c r="J595" i="11"/>
  <c r="J331" i="11"/>
  <c r="J379" i="14"/>
  <c r="K379" i="14" s="1"/>
  <c r="J643" i="11"/>
  <c r="J379" i="11"/>
  <c r="J643" i="14"/>
  <c r="K643" i="14" s="1"/>
  <c r="J686" i="11"/>
  <c r="J422" i="11"/>
  <c r="Y127" i="13"/>
  <c r="J505" i="14"/>
  <c r="J505" i="11"/>
  <c r="J16" i="14"/>
  <c r="K16" i="14" s="1"/>
  <c r="J16" i="11"/>
  <c r="E113" i="14"/>
  <c r="F113" i="14" s="1"/>
  <c r="E69" i="14"/>
  <c r="F69" i="14" s="1"/>
  <c r="E69" i="11"/>
  <c r="E113" i="11"/>
  <c r="J27" i="13"/>
  <c r="J70" i="11"/>
  <c r="J114" i="11"/>
  <c r="E197" i="14"/>
  <c r="E153" i="14"/>
  <c r="N6" i="10"/>
  <c r="E197" i="11"/>
  <c r="E153" i="11"/>
  <c r="J233" i="14"/>
  <c r="J233" i="11"/>
  <c r="J325" i="14"/>
  <c r="K325" i="14" s="1"/>
  <c r="J589" i="11"/>
  <c r="J589" i="14"/>
  <c r="K589" i="14" s="1"/>
  <c r="J325" i="11"/>
  <c r="J243" i="14"/>
  <c r="K243" i="14" s="1"/>
  <c r="J243" i="11"/>
  <c r="J598" i="11"/>
  <c r="J334" i="11"/>
  <c r="J687" i="11"/>
  <c r="J687" i="14"/>
  <c r="K687" i="14" s="1"/>
  <c r="J423" i="14"/>
  <c r="K423" i="14" s="1"/>
  <c r="J423" i="11"/>
  <c r="J507" i="14"/>
  <c r="K507" i="14" s="1"/>
  <c r="J507" i="11"/>
  <c r="J105" i="14"/>
  <c r="K105" i="14" s="1"/>
  <c r="J105" i="11"/>
  <c r="E70" i="11"/>
  <c r="E114" i="11"/>
  <c r="K27" i="13"/>
  <c r="J115" i="14"/>
  <c r="K115" i="14" s="1"/>
  <c r="J115" i="11"/>
  <c r="J71" i="14"/>
  <c r="K71" i="14" s="1"/>
  <c r="J71" i="11"/>
  <c r="J189" i="14"/>
  <c r="J189" i="11"/>
  <c r="E155" i="14"/>
  <c r="F155" i="14" s="1"/>
  <c r="E199" i="14"/>
  <c r="F199" i="14" s="1"/>
  <c r="E199" i="11"/>
  <c r="E155" i="11"/>
  <c r="J153" i="14"/>
  <c r="J197" i="14"/>
  <c r="J197" i="11"/>
  <c r="J153" i="11"/>
  <c r="J673" i="14"/>
  <c r="J365" i="14"/>
  <c r="J673" i="11"/>
  <c r="J453" i="14"/>
  <c r="J409" i="14"/>
  <c r="J717" i="11"/>
  <c r="J717" i="14"/>
  <c r="J629" i="14"/>
  <c r="J629" i="11"/>
  <c r="J453" i="11"/>
  <c r="J409" i="11"/>
  <c r="J365" i="11"/>
  <c r="J291" i="14"/>
  <c r="K291" i="14" s="1"/>
  <c r="J291" i="11"/>
  <c r="J335" i="14"/>
  <c r="K335" i="14" s="1"/>
  <c r="J599" i="14"/>
  <c r="K599" i="14" s="1"/>
  <c r="J599" i="11"/>
  <c r="J335" i="11"/>
  <c r="J511" i="14"/>
  <c r="K511" i="14" s="1"/>
  <c r="J511" i="11"/>
  <c r="Y125" i="13"/>
  <c r="E505" i="14"/>
  <c r="AL6" i="10"/>
  <c r="E505" i="11"/>
  <c r="J145" i="11"/>
  <c r="J145" i="14"/>
  <c r="AH126" i="13"/>
  <c r="AE65" i="13"/>
  <c r="AY107" i="13"/>
  <c r="AY114" i="13"/>
  <c r="AF126" i="13"/>
  <c r="AA66" i="13"/>
  <c r="AB66" i="13"/>
  <c r="AH125" i="13"/>
  <c r="AD66" i="13"/>
  <c r="AE66" i="13"/>
  <c r="AI66" i="13"/>
  <c r="AJ66" i="13"/>
  <c r="AM92" i="13"/>
  <c r="AL66" i="13"/>
  <c r="AC127" i="13"/>
  <c r="AK127" i="13"/>
  <c r="AO127" i="13"/>
  <c r="AS42" i="13"/>
  <c r="Y66" i="13"/>
  <c r="N15" i="13"/>
  <c r="E27" i="13"/>
  <c r="M59" i="13"/>
  <c r="D10" i="13"/>
  <c r="D15" i="13"/>
  <c r="J10" i="13"/>
  <c r="E37" i="13"/>
  <c r="AL65" i="13"/>
  <c r="AD65" i="13"/>
  <c r="AK65" i="13"/>
  <c r="AC65" i="13"/>
  <c r="AJ65" i="13"/>
  <c r="AB65" i="13"/>
  <c r="AP65" i="13"/>
  <c r="AH65" i="13"/>
  <c r="Z65" i="13"/>
  <c r="AO65" i="13"/>
  <c r="Y65" i="13"/>
  <c r="J48" i="13"/>
  <c r="AA65" i="13"/>
  <c r="K48" i="13"/>
  <c r="E59" i="13"/>
  <c r="L74" i="13"/>
  <c r="M37" i="13"/>
  <c r="AF65" i="13"/>
  <c r="AI65" i="13"/>
  <c r="AP92" i="13"/>
  <c r="AH92" i="13"/>
  <c r="Z92" i="13"/>
  <c r="AO92" i="13"/>
  <c r="AL92" i="13"/>
  <c r="AD92" i="13"/>
  <c r="AK92" i="13"/>
  <c r="AC92" i="13"/>
  <c r="AI92" i="13"/>
  <c r="AB92" i="13"/>
  <c r="AJ92" i="13"/>
  <c r="AF66" i="13"/>
  <c r="L76" i="13"/>
  <c r="S107" i="13"/>
  <c r="L78" i="13"/>
  <c r="Y92" i="13"/>
  <c r="F102" i="13"/>
  <c r="AO66" i="13"/>
  <c r="L73" i="13"/>
  <c r="L75" i="13"/>
  <c r="AE92" i="13"/>
  <c r="I103" i="13"/>
  <c r="I126" i="13"/>
  <c r="AD125" i="13"/>
  <c r="Z66" i="13"/>
  <c r="AH66" i="13"/>
  <c r="AP66" i="13"/>
  <c r="AF92" i="13"/>
  <c r="Z127" i="13"/>
  <c r="AC66" i="13"/>
  <c r="N79" i="13"/>
  <c r="AF127" i="13"/>
  <c r="M110" i="13"/>
  <c r="F126" i="13"/>
  <c r="AA125" i="13"/>
  <c r="AA127" i="13"/>
  <c r="AI127" i="13"/>
  <c r="AB127" i="13"/>
  <c r="AJ127" i="13"/>
  <c r="AD127" i="13"/>
  <c r="AL127" i="13"/>
  <c r="AF120" i="13"/>
  <c r="AG120" i="13" s="1"/>
  <c r="Z126" i="13"/>
  <c r="AE127" i="13"/>
  <c r="AM127" i="13"/>
  <c r="AF125" i="13"/>
  <c r="E60" i="14" l="1"/>
  <c r="F60" i="14" s="1"/>
  <c r="F57" i="14"/>
  <c r="F233" i="14"/>
  <c r="E236" i="14"/>
  <c r="F236" i="14" s="1"/>
  <c r="E546" i="14"/>
  <c r="F541" i="14"/>
  <c r="F546" i="14" s="1"/>
  <c r="F145" i="14"/>
  <c r="E148" i="14"/>
  <c r="F148" i="14" s="1"/>
  <c r="F453" i="14"/>
  <c r="E456" i="14"/>
  <c r="F456" i="14" s="1"/>
  <c r="E246" i="14"/>
  <c r="F246" i="14" s="1"/>
  <c r="F241" i="14"/>
  <c r="E26" i="14"/>
  <c r="F26" i="14" s="1"/>
  <c r="F20" i="14"/>
  <c r="E553" i="11"/>
  <c r="E553" i="14"/>
  <c r="F553" i="14" s="1"/>
  <c r="R5" i="10"/>
  <c r="G189" i="14"/>
  <c r="G189" i="11"/>
  <c r="G39" i="4"/>
  <c r="G39" i="5"/>
  <c r="F12" i="14"/>
  <c r="E15" i="14"/>
  <c r="F15" i="14" s="1"/>
  <c r="F497" i="14"/>
  <c r="F502" i="14" s="1"/>
  <c r="E502" i="14"/>
  <c r="F373" i="14"/>
  <c r="F329" i="14"/>
  <c r="F683" i="14"/>
  <c r="E588" i="14"/>
  <c r="F585" i="14"/>
  <c r="F285" i="14"/>
  <c r="E720" i="14"/>
  <c r="F717" i="14"/>
  <c r="E676" i="14"/>
  <c r="F676" i="14" s="1"/>
  <c r="F673" i="14"/>
  <c r="E104" i="14"/>
  <c r="F104" i="14" s="1"/>
  <c r="F101" i="14"/>
  <c r="I75" i="13"/>
  <c r="E289" i="14"/>
  <c r="F289" i="14" s="1"/>
  <c r="E289" i="11"/>
  <c r="F75" i="13"/>
  <c r="E288" i="14"/>
  <c r="F288" i="14" s="1"/>
  <c r="E288" i="11"/>
  <c r="F639" i="14"/>
  <c r="F321" i="14"/>
  <c r="E324" i="14"/>
  <c r="F324" i="14" s="1"/>
  <c r="E552" i="14"/>
  <c r="F552" i="14" s="1"/>
  <c r="E552" i="11"/>
  <c r="F551" i="14"/>
  <c r="F595" i="14"/>
  <c r="E412" i="14"/>
  <c r="F412" i="14" s="1"/>
  <c r="F409" i="14"/>
  <c r="K57" i="14"/>
  <c r="J60" i="14"/>
  <c r="K60" i="14" s="1"/>
  <c r="F189" i="14"/>
  <c r="E192" i="14"/>
  <c r="F192" i="14" s="1"/>
  <c r="F461" i="14"/>
  <c r="E280" i="14"/>
  <c r="F280" i="14" s="1"/>
  <c r="F277" i="14"/>
  <c r="F727" i="14"/>
  <c r="F417" i="14"/>
  <c r="E368" i="14"/>
  <c r="F368" i="14" s="1"/>
  <c r="F365" i="14"/>
  <c r="E632" i="14"/>
  <c r="F632" i="14" s="1"/>
  <c r="F629" i="14"/>
  <c r="J720" i="14"/>
  <c r="K720" i="14" s="1"/>
  <c r="K717" i="14"/>
  <c r="K189" i="14"/>
  <c r="J192" i="14"/>
  <c r="K241" i="14"/>
  <c r="J246" i="14"/>
  <c r="K246" i="14" s="1"/>
  <c r="O241" i="14"/>
  <c r="K585" i="14"/>
  <c r="J588" i="14"/>
  <c r="K588" i="14" s="1"/>
  <c r="K209" i="14"/>
  <c r="K121" i="14"/>
  <c r="J202" i="14"/>
  <c r="K202" i="14" s="1"/>
  <c r="K197" i="14"/>
  <c r="J236" i="14"/>
  <c r="K236" i="14" s="1"/>
  <c r="K233" i="14"/>
  <c r="J512" i="14"/>
  <c r="J518" i="14" s="1"/>
  <c r="K505" i="14"/>
  <c r="K512" i="14" s="1"/>
  <c r="K321" i="14"/>
  <c r="J324" i="14"/>
  <c r="K324" i="14" s="1"/>
  <c r="J422" i="14"/>
  <c r="K417" i="14"/>
  <c r="O417" i="14"/>
  <c r="O549" i="14"/>
  <c r="K549" i="14"/>
  <c r="P549" i="14" s="1"/>
  <c r="K727" i="14"/>
  <c r="J732" i="14"/>
  <c r="K409" i="14"/>
  <c r="J412" i="14"/>
  <c r="K412" i="14" s="1"/>
  <c r="K153" i="14"/>
  <c r="J158" i="14"/>
  <c r="K541" i="14"/>
  <c r="K546" i="14" s="1"/>
  <c r="J546" i="14"/>
  <c r="E114" i="14"/>
  <c r="F114" i="14" s="1"/>
  <c r="F109" i="14"/>
  <c r="O109" i="14"/>
  <c r="K277" i="14"/>
  <c r="J280" i="14"/>
  <c r="K280" i="14" s="1"/>
  <c r="K517" i="14"/>
  <c r="K595" i="14"/>
  <c r="K600" i="14" s="1"/>
  <c r="J600" i="14"/>
  <c r="K101" i="14"/>
  <c r="J104" i="14"/>
  <c r="K104" i="14" s="1"/>
  <c r="K497" i="14"/>
  <c r="K502" i="14" s="1"/>
  <c r="J502" i="14"/>
  <c r="K165" i="14"/>
  <c r="J561" i="14"/>
  <c r="K561" i="14" s="1"/>
  <c r="J561" i="11"/>
  <c r="K65" i="14"/>
  <c r="J70" i="14"/>
  <c r="K70" i="14" s="1"/>
  <c r="M82" i="13"/>
  <c r="J297" i="14"/>
  <c r="K297" i="14" s="1"/>
  <c r="J297" i="11"/>
  <c r="K453" i="14"/>
  <c r="J456" i="14"/>
  <c r="K456" i="14" s="1"/>
  <c r="K329" i="14"/>
  <c r="J334" i="14"/>
  <c r="K334" i="14" s="1"/>
  <c r="O329" i="14"/>
  <c r="K365" i="14"/>
  <c r="J368" i="14"/>
  <c r="K368" i="14" s="1"/>
  <c r="F153" i="14"/>
  <c r="E158" i="14"/>
  <c r="F158" i="14" s="1"/>
  <c r="O153" i="14"/>
  <c r="K683" i="14"/>
  <c r="J688" i="14"/>
  <c r="J290" i="14"/>
  <c r="K290" i="14" s="1"/>
  <c r="K285" i="14"/>
  <c r="O285" i="14"/>
  <c r="K109" i="14"/>
  <c r="J114" i="14"/>
  <c r="K639" i="14"/>
  <c r="K644" i="14" s="1"/>
  <c r="J644" i="14"/>
  <c r="E70" i="14"/>
  <c r="F70" i="14" s="1"/>
  <c r="F65" i="14"/>
  <c r="O65" i="14"/>
  <c r="J378" i="14"/>
  <c r="K378" i="14" s="1"/>
  <c r="K373" i="14"/>
  <c r="O373" i="14"/>
  <c r="K461" i="14"/>
  <c r="J466" i="14"/>
  <c r="J468" i="14" s="1"/>
  <c r="O461" i="14"/>
  <c r="K673" i="14"/>
  <c r="J676" i="14"/>
  <c r="K676" i="14" s="1"/>
  <c r="E202" i="14"/>
  <c r="F202" i="14" s="1"/>
  <c r="F197" i="14"/>
  <c r="O197" i="14"/>
  <c r="K629" i="14"/>
  <c r="J632" i="14"/>
  <c r="K632" i="14" s="1"/>
  <c r="K12" i="14"/>
  <c r="J15" i="14"/>
  <c r="K15" i="14" s="1"/>
  <c r="K77" i="14"/>
  <c r="J26" i="14"/>
  <c r="K26" i="14" s="1"/>
  <c r="O20" i="14"/>
  <c r="K20" i="14"/>
  <c r="K145" i="14"/>
  <c r="J148" i="14"/>
  <c r="K148" i="14" s="1"/>
  <c r="E512" i="14"/>
  <c r="E518" i="14" s="1"/>
  <c r="F505" i="14"/>
  <c r="O505" i="14"/>
  <c r="AY115" i="13"/>
  <c r="AG125" i="13"/>
  <c r="AG66" i="13"/>
  <c r="I104" i="13"/>
  <c r="AG127" i="13"/>
  <c r="AA126" i="13"/>
  <c r="M111" i="13"/>
  <c r="AG92" i="13"/>
  <c r="AG65" i="13"/>
  <c r="AD126" i="13"/>
  <c r="F103" i="13"/>
  <c r="AS53" i="13"/>
  <c r="AS44" i="13"/>
  <c r="K722" i="14" l="1"/>
  <c r="P197" i="14"/>
  <c r="J326" i="14"/>
  <c r="K414" i="14"/>
  <c r="K62" i="14"/>
  <c r="J28" i="14"/>
  <c r="P241" i="14"/>
  <c r="K106" i="14"/>
  <c r="P106" i="14" s="1"/>
  <c r="K634" i="14"/>
  <c r="K646" i="14" s="1"/>
  <c r="O546" i="14"/>
  <c r="F556" i="14"/>
  <c r="J282" i="14"/>
  <c r="J678" i="14"/>
  <c r="E458" i="14"/>
  <c r="J72" i="14"/>
  <c r="J78" i="14" s="1"/>
  <c r="J106" i="14"/>
  <c r="K282" i="14"/>
  <c r="J414" i="14"/>
  <c r="P461" i="14"/>
  <c r="J62" i="14"/>
  <c r="J634" i="14"/>
  <c r="J370" i="14"/>
  <c r="K514" i="14"/>
  <c r="K520" i="14" s="1"/>
  <c r="K521" i="14" s="1"/>
  <c r="J590" i="14"/>
  <c r="J722" i="14"/>
  <c r="K238" i="14"/>
  <c r="E282" i="14"/>
  <c r="J17" i="14"/>
  <c r="K248" i="14"/>
  <c r="K17" i="14"/>
  <c r="J380" i="14"/>
  <c r="O502" i="14"/>
  <c r="F106" i="14"/>
  <c r="P417" i="14"/>
  <c r="E238" i="14"/>
  <c r="F28" i="14"/>
  <c r="E370" i="14"/>
  <c r="F248" i="14"/>
  <c r="F558" i="14"/>
  <c r="F559" i="14" s="1"/>
  <c r="F150" i="14"/>
  <c r="E28" i="14"/>
  <c r="E34" i="14" s="1"/>
  <c r="F370" i="14"/>
  <c r="F678" i="14"/>
  <c r="P546" i="14"/>
  <c r="E556" i="14"/>
  <c r="E562" i="14" s="1"/>
  <c r="E62" i="14"/>
  <c r="F282" i="14"/>
  <c r="F62" i="14"/>
  <c r="P62" i="14" s="1"/>
  <c r="F194" i="14"/>
  <c r="F326" i="14"/>
  <c r="E597" i="14"/>
  <c r="F597" i="14" s="1"/>
  <c r="E333" i="14"/>
  <c r="F333" i="14" s="1"/>
  <c r="E597" i="11"/>
  <c r="E333" i="11"/>
  <c r="I76" i="13"/>
  <c r="E722" i="14"/>
  <c r="F720" i="14"/>
  <c r="F722" i="14" s="1"/>
  <c r="P722" i="14" s="1"/>
  <c r="E17" i="14"/>
  <c r="O17" i="14" s="1"/>
  <c r="E290" i="14"/>
  <c r="F290" i="14" s="1"/>
  <c r="F292" i="14" s="1"/>
  <c r="F17" i="14"/>
  <c r="P17" i="14" s="1"/>
  <c r="F458" i="14"/>
  <c r="L189" i="14"/>
  <c r="M189" i="14" s="1"/>
  <c r="L189" i="11"/>
  <c r="G64" i="5"/>
  <c r="G64" i="4"/>
  <c r="E106" i="14"/>
  <c r="E150" i="14"/>
  <c r="F238" i="14"/>
  <c r="P502" i="14"/>
  <c r="F634" i="14"/>
  <c r="E414" i="14"/>
  <c r="O414" i="14" s="1"/>
  <c r="E596" i="14"/>
  <c r="E332" i="14"/>
  <c r="E596" i="11"/>
  <c r="E332" i="11"/>
  <c r="F76" i="13"/>
  <c r="E590" i="14"/>
  <c r="O590" i="14" s="1"/>
  <c r="F588" i="14"/>
  <c r="F590" i="14" s="1"/>
  <c r="E248" i="14"/>
  <c r="E254" i="14" s="1"/>
  <c r="E160" i="14"/>
  <c r="E166" i="14" s="1"/>
  <c r="E634" i="14"/>
  <c r="E194" i="14"/>
  <c r="F414" i="14"/>
  <c r="E326" i="14"/>
  <c r="E678" i="14"/>
  <c r="H189" i="14"/>
  <c r="J248" i="14"/>
  <c r="J254" i="14" s="1"/>
  <c r="K458" i="14"/>
  <c r="K370" i="14"/>
  <c r="P109" i="14"/>
  <c r="K686" i="14"/>
  <c r="K688" i="14" s="1"/>
  <c r="K422" i="14"/>
  <c r="K424" i="14" s="1"/>
  <c r="P373" i="14"/>
  <c r="K380" i="14"/>
  <c r="J116" i="14"/>
  <c r="J122" i="14" s="1"/>
  <c r="K114" i="14"/>
  <c r="K116" i="14" s="1"/>
  <c r="J424" i="14"/>
  <c r="J194" i="14"/>
  <c r="K192" i="14"/>
  <c r="K194" i="14" s="1"/>
  <c r="K678" i="14"/>
  <c r="J605" i="14"/>
  <c r="K605" i="14" s="1"/>
  <c r="J341" i="14"/>
  <c r="J605" i="11"/>
  <c r="J341" i="11"/>
  <c r="M83" i="13"/>
  <c r="E116" i="14"/>
  <c r="E122" i="14" s="1"/>
  <c r="F116" i="14"/>
  <c r="J238" i="14"/>
  <c r="P329" i="14"/>
  <c r="K336" i="14"/>
  <c r="K204" i="14"/>
  <c r="E72" i="14"/>
  <c r="E78" i="14" s="1"/>
  <c r="J292" i="14"/>
  <c r="J298" i="14" s="1"/>
  <c r="F160" i="14"/>
  <c r="P153" i="14"/>
  <c r="J336" i="14"/>
  <c r="K590" i="14"/>
  <c r="K28" i="14"/>
  <c r="K30" i="14" s="1"/>
  <c r="P20" i="14"/>
  <c r="E204" i="14"/>
  <c r="E210" i="14" s="1"/>
  <c r="K730" i="14"/>
  <c r="K732" i="14" s="1"/>
  <c r="K734" i="14" s="1"/>
  <c r="K735" i="14" s="1"/>
  <c r="K466" i="14"/>
  <c r="K468" i="14" s="1"/>
  <c r="F72" i="14"/>
  <c r="P65" i="14"/>
  <c r="K292" i="14"/>
  <c r="P285" i="14"/>
  <c r="F204" i="14"/>
  <c r="J458" i="14"/>
  <c r="O458" i="14" s="1"/>
  <c r="K72" i="14"/>
  <c r="J160" i="14"/>
  <c r="J166" i="14" s="1"/>
  <c r="K158" i="14"/>
  <c r="K160" i="14" s="1"/>
  <c r="K326" i="14"/>
  <c r="J204" i="14"/>
  <c r="J210" i="14" s="1"/>
  <c r="P505" i="14"/>
  <c r="F512" i="14"/>
  <c r="F514" i="14" s="1"/>
  <c r="J150" i="14"/>
  <c r="K150" i="14"/>
  <c r="AG126" i="13"/>
  <c r="I105" i="13"/>
  <c r="F104" i="13"/>
  <c r="M112" i="13"/>
  <c r="AS55" i="13"/>
  <c r="O678" i="14" l="1"/>
  <c r="K426" i="14"/>
  <c r="K427" i="14" s="1"/>
  <c r="O326" i="14"/>
  <c r="F118" i="14"/>
  <c r="P414" i="14"/>
  <c r="K118" i="14"/>
  <c r="O282" i="14"/>
  <c r="O634" i="14"/>
  <c r="O62" i="14"/>
  <c r="F294" i="14"/>
  <c r="F300" i="14" s="1"/>
  <c r="F301" i="14" s="1"/>
  <c r="K74" i="14"/>
  <c r="K75" i="14" s="1"/>
  <c r="K294" i="14"/>
  <c r="K295" i="14" s="1"/>
  <c r="K515" i="14"/>
  <c r="P326" i="14"/>
  <c r="O238" i="14"/>
  <c r="P678" i="14"/>
  <c r="P282" i="14"/>
  <c r="F30" i="14"/>
  <c r="F31" i="14" s="1"/>
  <c r="K470" i="14"/>
  <c r="K471" i="14" s="1"/>
  <c r="J606" i="14"/>
  <c r="K206" i="14"/>
  <c r="K207" i="14" s="1"/>
  <c r="K382" i="14"/>
  <c r="K383" i="14" s="1"/>
  <c r="O106" i="14"/>
  <c r="O370" i="14"/>
  <c r="P634" i="14"/>
  <c r="K250" i="14"/>
  <c r="K251" i="14" s="1"/>
  <c r="F162" i="14"/>
  <c r="F163" i="14" s="1"/>
  <c r="O722" i="14"/>
  <c r="F564" i="14"/>
  <c r="F565" i="14" s="1"/>
  <c r="F250" i="14"/>
  <c r="F251" i="14" s="1"/>
  <c r="F74" i="14"/>
  <c r="F75" i="14" s="1"/>
  <c r="P238" i="14"/>
  <c r="P458" i="14"/>
  <c r="P370" i="14"/>
  <c r="O194" i="14"/>
  <c r="E292" i="14"/>
  <c r="E298" i="14" s="1"/>
  <c r="E640" i="14"/>
  <c r="E640" i="11"/>
  <c r="E376" i="11"/>
  <c r="E376" i="14"/>
  <c r="F77" i="13"/>
  <c r="P194" i="14"/>
  <c r="F332" i="14"/>
  <c r="E334" i="14"/>
  <c r="F334" i="14" s="1"/>
  <c r="E377" i="14"/>
  <c r="F377" i="14" s="1"/>
  <c r="E641" i="11"/>
  <c r="E377" i="11"/>
  <c r="E641" i="14"/>
  <c r="F641" i="14" s="1"/>
  <c r="I77" i="13"/>
  <c r="O150" i="14"/>
  <c r="E598" i="14"/>
  <c r="F598" i="14" s="1"/>
  <c r="F596" i="14"/>
  <c r="F295" i="14"/>
  <c r="P590" i="14"/>
  <c r="F206" i="14"/>
  <c r="F212" i="14" s="1"/>
  <c r="F213" i="14" s="1"/>
  <c r="K31" i="14"/>
  <c r="J649" i="14"/>
  <c r="J385" i="11"/>
  <c r="J649" i="11"/>
  <c r="J385" i="14"/>
  <c r="M84" i="13"/>
  <c r="K338" i="14"/>
  <c r="K119" i="14"/>
  <c r="K124" i="14"/>
  <c r="K125" i="14" s="1"/>
  <c r="K602" i="14"/>
  <c r="J342" i="14"/>
  <c r="K341" i="14"/>
  <c r="K80" i="14"/>
  <c r="K81" i="14" s="1"/>
  <c r="K690" i="14"/>
  <c r="F119" i="14"/>
  <c r="F124" i="14"/>
  <c r="F125" i="14" s="1"/>
  <c r="K647" i="14"/>
  <c r="P150" i="14"/>
  <c r="K162" i="14"/>
  <c r="F515" i="14"/>
  <c r="F520" i="14"/>
  <c r="F521" i="14" s="1"/>
  <c r="F105" i="13"/>
  <c r="M113" i="13"/>
  <c r="I106" i="13"/>
  <c r="K300" i="14" l="1"/>
  <c r="K301" i="14" s="1"/>
  <c r="F36" i="14"/>
  <c r="F37" i="14" s="1"/>
  <c r="F168" i="14"/>
  <c r="F169" i="14" s="1"/>
  <c r="F336" i="14"/>
  <c r="F338" i="14" s="1"/>
  <c r="K256" i="14"/>
  <c r="K257" i="14" s="1"/>
  <c r="F600" i="14"/>
  <c r="F602" i="14" s="1"/>
  <c r="F608" i="14" s="1"/>
  <c r="F609" i="14" s="1"/>
  <c r="E336" i="14"/>
  <c r="E342" i="14" s="1"/>
  <c r="K212" i="14"/>
  <c r="K213" i="14" s="1"/>
  <c r="F207" i="14"/>
  <c r="F256" i="14"/>
  <c r="F257" i="14" s="1"/>
  <c r="F80" i="14"/>
  <c r="F81" i="14" s="1"/>
  <c r="E600" i="14"/>
  <c r="E606" i="14" s="1"/>
  <c r="E421" i="14"/>
  <c r="F421" i="14" s="1"/>
  <c r="E685" i="11"/>
  <c r="E685" i="14"/>
  <c r="F685" i="14" s="1"/>
  <c r="E421" i="11"/>
  <c r="I78" i="13"/>
  <c r="E420" i="11"/>
  <c r="E684" i="11"/>
  <c r="E684" i="14"/>
  <c r="E420" i="14"/>
  <c r="F78" i="13"/>
  <c r="F376" i="14"/>
  <c r="E378" i="14"/>
  <c r="F378" i="14" s="1"/>
  <c r="E642" i="14"/>
  <c r="F642" i="14" s="1"/>
  <c r="F640" i="14"/>
  <c r="F344" i="14"/>
  <c r="F345" i="14" s="1"/>
  <c r="F339" i="14"/>
  <c r="K339" i="14"/>
  <c r="K344" i="14"/>
  <c r="K345" i="14" s="1"/>
  <c r="J693" i="14"/>
  <c r="J693" i="11"/>
  <c r="J429" i="11"/>
  <c r="J429" i="14"/>
  <c r="M85" i="13"/>
  <c r="J386" i="14"/>
  <c r="K385" i="14"/>
  <c r="K388" i="14" s="1"/>
  <c r="K389" i="14" s="1"/>
  <c r="K691" i="14"/>
  <c r="K608" i="14"/>
  <c r="K609" i="14" s="1"/>
  <c r="K603" i="14"/>
  <c r="K649" i="14"/>
  <c r="K652" i="14" s="1"/>
  <c r="K653" i="14" s="1"/>
  <c r="J650" i="14"/>
  <c r="K163" i="14"/>
  <c r="K168" i="14"/>
  <c r="K169" i="14" s="1"/>
  <c r="I107" i="13"/>
  <c r="M114" i="13"/>
  <c r="F106" i="13"/>
  <c r="F603" i="14" l="1"/>
  <c r="F380" i="14"/>
  <c r="F382" i="14" s="1"/>
  <c r="F383" i="14" s="1"/>
  <c r="E644" i="14"/>
  <c r="E650" i="14" s="1"/>
  <c r="E380" i="14"/>
  <c r="E386" i="14" s="1"/>
  <c r="F644" i="14"/>
  <c r="F646" i="14" s="1"/>
  <c r="F647" i="14" s="1"/>
  <c r="F684" i="14"/>
  <c r="E686" i="14"/>
  <c r="F686" i="14" s="1"/>
  <c r="E465" i="14"/>
  <c r="F465" i="14" s="1"/>
  <c r="E729" i="11"/>
  <c r="E465" i="11"/>
  <c r="E729" i="14"/>
  <c r="F729" i="14" s="1"/>
  <c r="I79" i="13"/>
  <c r="E728" i="14"/>
  <c r="E464" i="11"/>
  <c r="E464" i="14"/>
  <c r="E728" i="11"/>
  <c r="F79" i="13"/>
  <c r="F420" i="14"/>
  <c r="E422" i="14"/>
  <c r="F422" i="14" s="1"/>
  <c r="J737" i="11"/>
  <c r="J473" i="11"/>
  <c r="J473" i="14"/>
  <c r="J737" i="14"/>
  <c r="M86" i="13"/>
  <c r="M87" i="13" s="1"/>
  <c r="J430" i="14"/>
  <c r="K429" i="14"/>
  <c r="K432" i="14" s="1"/>
  <c r="K433" i="14" s="1"/>
  <c r="K693" i="14"/>
  <c r="K696" i="14" s="1"/>
  <c r="K697" i="14" s="1"/>
  <c r="J694" i="14"/>
  <c r="F107" i="13"/>
  <c r="M115" i="13"/>
  <c r="E424" i="14" l="1"/>
  <c r="E430" i="14" s="1"/>
  <c r="F388" i="14"/>
  <c r="F389" i="14" s="1"/>
  <c r="F424" i="14"/>
  <c r="F426" i="14" s="1"/>
  <c r="F432" i="14" s="1"/>
  <c r="F433" i="14" s="1"/>
  <c r="F652" i="14"/>
  <c r="F653" i="14" s="1"/>
  <c r="E688" i="14"/>
  <c r="E694" i="14" s="1"/>
  <c r="F688" i="14"/>
  <c r="F690" i="14" s="1"/>
  <c r="F691" i="14" s="1"/>
  <c r="F464" i="14"/>
  <c r="E466" i="14"/>
  <c r="F466" i="14" s="1"/>
  <c r="E730" i="14"/>
  <c r="F730" i="14" s="1"/>
  <c r="F728" i="14"/>
  <c r="K737" i="14"/>
  <c r="K740" i="14" s="1"/>
  <c r="K741" i="14" s="1"/>
  <c r="J738" i="14"/>
  <c r="K473" i="14"/>
  <c r="K476" i="14" s="1"/>
  <c r="K477" i="14" s="1"/>
  <c r="J474" i="14"/>
  <c r="J593" i="11"/>
  <c r="L110" i="4"/>
  <c r="L96" i="4"/>
  <c r="L79" i="4"/>
  <c r="L67" i="4"/>
  <c r="L42" i="4"/>
  <c r="L32" i="4"/>
  <c r="L22" i="4"/>
  <c r="R35" i="13" l="1"/>
  <c r="R46" i="13"/>
  <c r="R57" i="13"/>
  <c r="R101" i="13"/>
  <c r="R125" i="13"/>
  <c r="R25" i="13"/>
  <c r="R73" i="13"/>
  <c r="F427" i="14"/>
  <c r="F468" i="14"/>
  <c r="F470" i="14" s="1"/>
  <c r="F471" i="14" s="1"/>
  <c r="F696" i="14"/>
  <c r="F697" i="14" s="1"/>
  <c r="E468" i="14"/>
  <c r="E474" i="14" s="1"/>
  <c r="E732" i="14"/>
  <c r="E738" i="14" s="1"/>
  <c r="F732" i="14"/>
  <c r="F734" i="14" s="1"/>
  <c r="R102" i="13" l="1"/>
  <c r="AL125" i="13"/>
  <c r="R126" i="13"/>
  <c r="R74" i="13"/>
  <c r="G289" i="14"/>
  <c r="H289" i="14" s="1"/>
  <c r="G289" i="11"/>
  <c r="G245" i="11"/>
  <c r="G245" i="14"/>
  <c r="H245" i="14" s="1"/>
  <c r="G157" i="14"/>
  <c r="H157" i="14" s="1"/>
  <c r="G201" i="14"/>
  <c r="H201" i="14" s="1"/>
  <c r="G157" i="11"/>
  <c r="G201" i="11"/>
  <c r="G113" i="14"/>
  <c r="H113" i="14" s="1"/>
  <c r="G69" i="14"/>
  <c r="H69" i="14" s="1"/>
  <c r="G113" i="11"/>
  <c r="G69" i="11"/>
  <c r="G509" i="14"/>
  <c r="H509" i="14" s="1"/>
  <c r="G509" i="11"/>
  <c r="F476" i="14"/>
  <c r="F477" i="14" s="1"/>
  <c r="F735" i="14"/>
  <c r="F740" i="14"/>
  <c r="F741" i="14" s="1"/>
  <c r="K86" i="13"/>
  <c r="E86" i="13"/>
  <c r="D86" i="13"/>
  <c r="X86" i="13"/>
  <c r="D87" i="13"/>
  <c r="X70" i="13"/>
  <c r="X69" i="13"/>
  <c r="X68" i="13"/>
  <c r="X67" i="13"/>
  <c r="X58" i="13"/>
  <c r="D59" i="13"/>
  <c r="X59" i="13"/>
  <c r="X55" i="13"/>
  <c r="X54" i="13"/>
  <c r="X47" i="13"/>
  <c r="D48" i="13"/>
  <c r="X48" i="13"/>
  <c r="X44" i="13"/>
  <c r="X43" i="13"/>
  <c r="X36" i="13"/>
  <c r="D37" i="13"/>
  <c r="X37" i="13"/>
  <c r="X33" i="13"/>
  <c r="X32" i="13"/>
  <c r="X26" i="13"/>
  <c r="D27" i="13"/>
  <c r="X27" i="13"/>
  <c r="X23" i="13"/>
  <c r="X22" i="13"/>
  <c r="X57" i="13"/>
  <c r="X53" i="13"/>
  <c r="X52" i="13"/>
  <c r="X46" i="13"/>
  <c r="X42" i="13"/>
  <c r="X41" i="13"/>
  <c r="X35" i="13"/>
  <c r="X31" i="13"/>
  <c r="X30" i="13"/>
  <c r="AF133" i="2"/>
  <c r="AF134" i="2" s="1"/>
  <c r="X94" i="13"/>
  <c r="X93" i="13"/>
  <c r="X91" i="13"/>
  <c r="D79" i="13"/>
  <c r="X79" i="13"/>
  <c r="X64" i="13"/>
  <c r="X63" i="13"/>
  <c r="X25" i="13"/>
  <c r="X21" i="13"/>
  <c r="X20" i="13"/>
  <c r="X15" i="13"/>
  <c r="X14" i="13"/>
  <c r="X10" i="13"/>
  <c r="X9" i="13"/>
  <c r="E128" i="13"/>
  <c r="E129" i="13"/>
  <c r="K114" i="13"/>
  <c r="E114" i="13"/>
  <c r="D115" i="13"/>
  <c r="X98" i="13"/>
  <c r="X97" i="13"/>
  <c r="X96" i="13"/>
  <c r="X95" i="13"/>
  <c r="G553" i="11" l="1"/>
  <c r="G553" i="14"/>
  <c r="H553" i="14" s="1"/>
  <c r="AL126" i="13"/>
  <c r="R75" i="13"/>
  <c r="R103" i="13"/>
  <c r="G597" i="11"/>
  <c r="J551" i="11"/>
  <c r="J551" i="14"/>
  <c r="R76" i="13"/>
  <c r="Y86" i="13"/>
  <c r="Y79" i="13"/>
  <c r="X107" i="13"/>
  <c r="AA97" i="1"/>
  <c r="AE97" i="1"/>
  <c r="AG97" i="1"/>
  <c r="AD97" i="1"/>
  <c r="AH97" i="1"/>
  <c r="D107" i="13"/>
  <c r="AK79" i="13"/>
  <c r="AP79" i="13"/>
  <c r="AO79" i="13"/>
  <c r="AJ79" i="13"/>
  <c r="AC79" i="13"/>
  <c r="AB79" i="13"/>
  <c r="AA79" i="13"/>
  <c r="AD79" i="13"/>
  <c r="X87" i="13"/>
  <c r="W87" i="2"/>
  <c r="AO86" i="13"/>
  <c r="AD86" i="13"/>
  <c r="AB86" i="13"/>
  <c r="AJ86" i="13"/>
  <c r="AA86" i="13"/>
  <c r="AK86" i="13"/>
  <c r="AL86" i="13"/>
  <c r="AI86" i="13"/>
  <c r="AC86" i="13"/>
  <c r="AH86" i="13"/>
  <c r="Z86" i="13"/>
  <c r="AF86" i="13"/>
  <c r="AK97" i="13"/>
  <c r="AJ97" i="13"/>
  <c r="AC97" i="13"/>
  <c r="AB97" i="13"/>
  <c r="AH97" i="13"/>
  <c r="AO97" i="13"/>
  <c r="AD97" i="13"/>
  <c r="AE97" i="13"/>
  <c r="Y97" i="13"/>
  <c r="AL97" i="13"/>
  <c r="AI97" i="13"/>
  <c r="AP97" i="13"/>
  <c r="AF97" i="13"/>
  <c r="AA97" i="13"/>
  <c r="Z97" i="13"/>
  <c r="AA35" i="13"/>
  <c r="AK35" i="13"/>
  <c r="AJ35" i="13"/>
  <c r="AC35" i="13"/>
  <c r="AB35" i="13"/>
  <c r="AM35" i="13"/>
  <c r="AO35" i="13"/>
  <c r="AE35" i="13"/>
  <c r="AP35" i="13"/>
  <c r="AH35" i="13"/>
  <c r="AD35" i="13"/>
  <c r="Z35" i="13"/>
  <c r="AF35" i="13"/>
  <c r="AL35" i="13"/>
  <c r="Y35" i="13"/>
  <c r="AB138" i="13"/>
  <c r="AS59" i="13"/>
  <c r="Y59" i="13"/>
  <c r="AD10" i="13"/>
  <c r="Z10" i="13"/>
  <c r="AO10" i="13"/>
  <c r="AL10" i="13"/>
  <c r="AT10" i="13"/>
  <c r="AC10" i="13"/>
  <c r="AA10" i="13"/>
  <c r="AK10" i="13"/>
  <c r="AH10" i="13"/>
  <c r="AI10" i="13"/>
  <c r="AP10" i="13"/>
  <c r="AJ10" i="13"/>
  <c r="AF10" i="13"/>
  <c r="AB10" i="13"/>
  <c r="Y10" i="13"/>
  <c r="AM10" i="13"/>
  <c r="AE10" i="13"/>
  <c r="AL64" i="13"/>
  <c r="AB64" i="13"/>
  <c r="AK64" i="13"/>
  <c r="AA64" i="13"/>
  <c r="AJ64" i="13"/>
  <c r="Z64" i="13"/>
  <c r="AI64" i="13"/>
  <c r="AH64" i="13"/>
  <c r="AD64" i="13"/>
  <c r="AC64" i="13"/>
  <c r="AP64" i="13"/>
  <c r="AM64" i="13"/>
  <c r="AE64" i="13"/>
  <c r="AF64" i="13"/>
  <c r="AO64" i="13"/>
  <c r="Y64" i="13"/>
  <c r="AD138" i="13"/>
  <c r="AD137" i="13" s="1"/>
  <c r="AK42" i="13"/>
  <c r="AA42" i="13"/>
  <c r="AC42" i="13"/>
  <c r="AP42" i="13"/>
  <c r="Y42" i="13"/>
  <c r="AT42" i="13"/>
  <c r="AH42" i="13"/>
  <c r="AI42" i="13"/>
  <c r="AO42" i="13"/>
  <c r="AL42" i="13"/>
  <c r="AF42" i="13"/>
  <c r="AD42" i="13"/>
  <c r="AB42" i="13"/>
  <c r="AJ42" i="13"/>
  <c r="Z42" i="13"/>
  <c r="AM42" i="13"/>
  <c r="AE42" i="13"/>
  <c r="AL37" i="13"/>
  <c r="AK37" i="13"/>
  <c r="AD37" i="13"/>
  <c r="AC37" i="13"/>
  <c r="AO37" i="13"/>
  <c r="AF37" i="13"/>
  <c r="AA37" i="13"/>
  <c r="AJ37" i="13"/>
  <c r="AI37" i="13"/>
  <c r="AB37" i="13"/>
  <c r="AE37" i="13"/>
  <c r="Z37" i="13"/>
  <c r="AA44" i="13"/>
  <c r="AK44" i="13"/>
  <c r="AJ44" i="13"/>
  <c r="AI44" i="13"/>
  <c r="AC44" i="13"/>
  <c r="AB44" i="13"/>
  <c r="AF44" i="13"/>
  <c r="AE44" i="13"/>
  <c r="AD44" i="13"/>
  <c r="AL44" i="13"/>
  <c r="Y44" i="13"/>
  <c r="Z44" i="13"/>
  <c r="AH44" i="13"/>
  <c r="AO44" i="13"/>
  <c r="AP44" i="13"/>
  <c r="AT44" i="13"/>
  <c r="AE58" i="13"/>
  <c r="AD58" i="13"/>
  <c r="AL58" i="13"/>
  <c r="Y58" i="13"/>
  <c r="AO58" i="13"/>
  <c r="AJ58" i="13"/>
  <c r="AC58" i="13"/>
  <c r="Z58" i="13"/>
  <c r="AA58" i="13"/>
  <c r="AK58" i="13"/>
  <c r="AB58" i="13"/>
  <c r="AF58" i="13"/>
  <c r="AI58" i="13"/>
  <c r="AA138" i="13"/>
  <c r="AK32" i="13"/>
  <c r="AD32" i="13"/>
  <c r="AL32" i="13"/>
  <c r="AE32" i="13"/>
  <c r="AF32" i="13"/>
  <c r="AC32" i="13"/>
  <c r="AO32" i="13"/>
  <c r="AI32" i="13"/>
  <c r="AA32" i="13"/>
  <c r="AP32" i="13"/>
  <c r="AB32" i="13"/>
  <c r="AH32" i="13"/>
  <c r="Y32" i="13"/>
  <c r="Z32" i="13"/>
  <c r="AM9" i="13"/>
  <c r="Y9" i="13"/>
  <c r="AA9" i="13"/>
  <c r="AO9" i="13"/>
  <c r="Z9" i="13"/>
  <c r="AI9" i="13"/>
  <c r="AB9" i="13"/>
  <c r="AC9" i="13"/>
  <c r="AF9" i="13"/>
  <c r="AH9" i="13"/>
  <c r="AK9" i="13"/>
  <c r="AE9" i="13"/>
  <c r="AP9" i="13"/>
  <c r="AL9" i="13"/>
  <c r="AT9" i="13"/>
  <c r="AD9" i="13"/>
  <c r="AT41" i="13"/>
  <c r="AB41" i="13"/>
  <c r="AP41" i="13"/>
  <c r="AA41" i="13"/>
  <c r="AO41" i="13"/>
  <c r="Z41" i="13"/>
  <c r="AK41" i="13"/>
  <c r="AJ41" i="13"/>
  <c r="AI41" i="13"/>
  <c r="AH41" i="13"/>
  <c r="AC41" i="13"/>
  <c r="AD41" i="13"/>
  <c r="AM41" i="13"/>
  <c r="AE41" i="13"/>
  <c r="AL41" i="13"/>
  <c r="Y41" i="13"/>
  <c r="AF41" i="13"/>
  <c r="AC33" i="13"/>
  <c r="AB33" i="13"/>
  <c r="AA33" i="13"/>
  <c r="Z33" i="13"/>
  <c r="AP33" i="13"/>
  <c r="AK33" i="13"/>
  <c r="AI33" i="13"/>
  <c r="AH33" i="13"/>
  <c r="AD33" i="13"/>
  <c r="AL33" i="13"/>
  <c r="AE33" i="13"/>
  <c r="AF33" i="13"/>
  <c r="Y33" i="13"/>
  <c r="AO33" i="13"/>
  <c r="AE43" i="13"/>
  <c r="AD43" i="13"/>
  <c r="AC43" i="13"/>
  <c r="Z43" i="13"/>
  <c r="AP43" i="13"/>
  <c r="AL43" i="13"/>
  <c r="AK43" i="13"/>
  <c r="AH43" i="13"/>
  <c r="AB43" i="13"/>
  <c r="AA43" i="13"/>
  <c r="AT43" i="13"/>
  <c r="AI43" i="13"/>
  <c r="Y43" i="13"/>
  <c r="AF43" i="13"/>
  <c r="AO43" i="13"/>
  <c r="AJ43" i="13"/>
  <c r="AS115" i="13"/>
  <c r="AC139" i="13"/>
  <c r="AC137" i="13" s="1"/>
  <c r="AO14" i="13"/>
  <c r="AP14" i="13"/>
  <c r="AH14" i="13"/>
  <c r="AA14" i="13"/>
  <c r="Z14" i="13"/>
  <c r="AC14" i="13"/>
  <c r="AL14" i="13"/>
  <c r="AE14" i="13"/>
  <c r="AB14" i="13"/>
  <c r="Y14" i="13"/>
  <c r="AJ14" i="13"/>
  <c r="AK14" i="13"/>
  <c r="AM14" i="13"/>
  <c r="AF14" i="13"/>
  <c r="AD14" i="13"/>
  <c r="AE138" i="13"/>
  <c r="AB46" i="13"/>
  <c r="AO46" i="13"/>
  <c r="AK46" i="13"/>
  <c r="AJ46" i="13"/>
  <c r="AE46" i="13"/>
  <c r="AD46" i="13"/>
  <c r="AC46" i="13"/>
  <c r="AM46" i="13"/>
  <c r="Z46" i="13"/>
  <c r="AL46" i="13"/>
  <c r="AP46" i="13"/>
  <c r="AA46" i="13"/>
  <c r="Y46" i="13"/>
  <c r="AH46" i="13"/>
  <c r="AF46" i="13"/>
  <c r="AA22" i="13"/>
  <c r="Z22" i="13"/>
  <c r="AP22" i="13"/>
  <c r="AI22" i="13"/>
  <c r="AH22" i="13"/>
  <c r="AB22" i="13"/>
  <c r="AC22" i="13"/>
  <c r="AO22" i="13"/>
  <c r="Y22" i="13"/>
  <c r="AK22" i="13"/>
  <c r="AF22" i="13"/>
  <c r="AE22" i="13"/>
  <c r="AD22" i="13"/>
  <c r="AL22" i="13"/>
  <c r="AS37" i="13"/>
  <c r="Y37" i="13"/>
  <c r="AD48" i="13"/>
  <c r="AI48" i="13"/>
  <c r="AK48" i="13"/>
  <c r="Z48" i="13"/>
  <c r="AA48" i="13"/>
  <c r="AJ48" i="13"/>
  <c r="AB48" i="13"/>
  <c r="AL48" i="13"/>
  <c r="AC48" i="13"/>
  <c r="AO48" i="13"/>
  <c r="AE48" i="13"/>
  <c r="AF48" i="13"/>
  <c r="AD67" i="13"/>
  <c r="AC67" i="13"/>
  <c r="AA67" i="13"/>
  <c r="AP67" i="13"/>
  <c r="Z67" i="13"/>
  <c r="AL67" i="13"/>
  <c r="AK67" i="13"/>
  <c r="AH67" i="13"/>
  <c r="AI67" i="13"/>
  <c r="Y67" i="13"/>
  <c r="AO67" i="13"/>
  <c r="AE67" i="13"/>
  <c r="AB67" i="13"/>
  <c r="AJ67" i="13"/>
  <c r="AF67" i="13"/>
  <c r="AS87" i="13"/>
  <c r="AC52" i="13"/>
  <c r="AB52" i="13"/>
  <c r="AO52" i="13"/>
  <c r="Y52" i="13"/>
  <c r="AL52" i="13"/>
  <c r="AK52" i="13"/>
  <c r="AJ52" i="13"/>
  <c r="AE52" i="13"/>
  <c r="AD52" i="13"/>
  <c r="AP52" i="13"/>
  <c r="AM52" i="13"/>
  <c r="AA52" i="13"/>
  <c r="Z52" i="13"/>
  <c r="AF52" i="13"/>
  <c r="AH52" i="13"/>
  <c r="AI52" i="13"/>
  <c r="AT52" i="13"/>
  <c r="AK36" i="13"/>
  <c r="AJ36" i="13"/>
  <c r="AI36" i="13"/>
  <c r="AD36" i="13"/>
  <c r="AC36" i="13"/>
  <c r="AL36" i="13"/>
  <c r="AB36" i="13"/>
  <c r="AA36" i="13"/>
  <c r="AF36" i="13"/>
  <c r="Y36" i="13"/>
  <c r="AE36" i="13"/>
  <c r="AO36" i="13"/>
  <c r="Z36" i="13"/>
  <c r="Y68" i="13"/>
  <c r="AO68" i="13"/>
  <c r="AJ68" i="13"/>
  <c r="AI68" i="13"/>
  <c r="AB68" i="13"/>
  <c r="AA68" i="13"/>
  <c r="AK68" i="13"/>
  <c r="AD68" i="13"/>
  <c r="AH68" i="13"/>
  <c r="AL68" i="13"/>
  <c r="AP68" i="13"/>
  <c r="AE68" i="13"/>
  <c r="AC68" i="13"/>
  <c r="Z68" i="13"/>
  <c r="AF68" i="13"/>
  <c r="T114" i="13"/>
  <c r="AE139" i="13"/>
  <c r="AE20" i="13"/>
  <c r="AD20" i="13"/>
  <c r="AM20" i="13"/>
  <c r="AL20" i="13"/>
  <c r="AP20" i="13"/>
  <c r="AB20" i="13"/>
  <c r="AK20" i="13"/>
  <c r="Y20" i="13"/>
  <c r="AF20" i="13"/>
  <c r="AC20" i="13"/>
  <c r="AH20" i="13"/>
  <c r="AO20" i="13"/>
  <c r="AI20" i="13"/>
  <c r="AA20" i="13"/>
  <c r="Z20" i="13"/>
  <c r="AJ53" i="13"/>
  <c r="AI53" i="13"/>
  <c r="AH53" i="13"/>
  <c r="AD53" i="13"/>
  <c r="AC53" i="13"/>
  <c r="AP53" i="13"/>
  <c r="AL53" i="13"/>
  <c r="AK53" i="13"/>
  <c r="AB53" i="13"/>
  <c r="AA53" i="13"/>
  <c r="Z53" i="13"/>
  <c r="Y53" i="13"/>
  <c r="AE53" i="13"/>
  <c r="AF53" i="13"/>
  <c r="AM53" i="13"/>
  <c r="AO53" i="13"/>
  <c r="AT53" i="13"/>
  <c r="AL27" i="13"/>
  <c r="AK27" i="13"/>
  <c r="AD27" i="13"/>
  <c r="AC27" i="13"/>
  <c r="AB27" i="13"/>
  <c r="AJ27" i="13"/>
  <c r="AE27" i="13"/>
  <c r="AF27" i="13"/>
  <c r="AA27" i="13"/>
  <c r="AI27" i="13"/>
  <c r="AO27" i="13"/>
  <c r="Z27" i="13"/>
  <c r="AB47" i="13"/>
  <c r="AO47" i="13"/>
  <c r="AA47" i="13"/>
  <c r="AL47" i="13"/>
  <c r="Z47" i="13"/>
  <c r="AK47" i="13"/>
  <c r="AJ47" i="13"/>
  <c r="AI47" i="13"/>
  <c r="AD47" i="13"/>
  <c r="AC47" i="13"/>
  <c r="AE47" i="13"/>
  <c r="Y47" i="13"/>
  <c r="AF47" i="13"/>
  <c r="AP69" i="13"/>
  <c r="Y69" i="13"/>
  <c r="AO69" i="13"/>
  <c r="AL69" i="13"/>
  <c r="AH69" i="13"/>
  <c r="AE69" i="13"/>
  <c r="AD69" i="13"/>
  <c r="Z69" i="13"/>
  <c r="AA69" i="13"/>
  <c r="AK69" i="13"/>
  <c r="AF69" i="13"/>
  <c r="AB69" i="13"/>
  <c r="AI69" i="13"/>
  <c r="AJ69" i="13"/>
  <c r="AC69" i="13"/>
  <c r="T86" i="13"/>
  <c r="Z139" i="13"/>
  <c r="AC59" i="13"/>
  <c r="AA59" i="13"/>
  <c r="AE59" i="13"/>
  <c r="AJ59" i="13"/>
  <c r="AK59" i="13"/>
  <c r="AF59" i="13"/>
  <c r="AO59" i="13"/>
  <c r="AI59" i="13"/>
  <c r="AD59" i="13"/>
  <c r="AL59" i="13"/>
  <c r="AB59" i="13"/>
  <c r="Z59" i="13"/>
  <c r="AL98" i="13"/>
  <c r="AJ98" i="13"/>
  <c r="AI98" i="13"/>
  <c r="AH98" i="13"/>
  <c r="AD98" i="13"/>
  <c r="AP98" i="13"/>
  <c r="AB98" i="13"/>
  <c r="AA98" i="13"/>
  <c r="Z98" i="13"/>
  <c r="Y98" i="13"/>
  <c r="AK98" i="13"/>
  <c r="AO98" i="13"/>
  <c r="AF98" i="13"/>
  <c r="AC98" i="13"/>
  <c r="AE98" i="13"/>
  <c r="AH15" i="13"/>
  <c r="Z15" i="13"/>
  <c r="AA15" i="13"/>
  <c r="AF15" i="13"/>
  <c r="AC15" i="13"/>
  <c r="AB15" i="13"/>
  <c r="AK15" i="13"/>
  <c r="AP15" i="13"/>
  <c r="AD15" i="13"/>
  <c r="AM15" i="13"/>
  <c r="AL15" i="13"/>
  <c r="AE15" i="13"/>
  <c r="AO15" i="13"/>
  <c r="AJ15" i="13"/>
  <c r="Y15" i="13"/>
  <c r="AF138" i="13"/>
  <c r="AK23" i="13"/>
  <c r="AD23" i="13"/>
  <c r="AC23" i="13"/>
  <c r="AL23" i="13"/>
  <c r="AP23" i="13"/>
  <c r="AE23" i="13"/>
  <c r="AH23" i="13"/>
  <c r="AA23" i="13"/>
  <c r="Z23" i="13"/>
  <c r="AO23" i="13"/>
  <c r="Y23" i="13"/>
  <c r="AF23" i="13"/>
  <c r="AI23" i="13"/>
  <c r="AB23" i="13"/>
  <c r="AO95" i="13"/>
  <c r="AH95" i="13"/>
  <c r="AB95" i="13"/>
  <c r="Z95" i="13"/>
  <c r="Y95" i="13"/>
  <c r="AP95" i="13"/>
  <c r="AA95" i="13"/>
  <c r="AL95" i="13"/>
  <c r="AE95" i="13"/>
  <c r="AJ95" i="13"/>
  <c r="AD95" i="13"/>
  <c r="AI95" i="13"/>
  <c r="AF95" i="13"/>
  <c r="AK95" i="13"/>
  <c r="AC95" i="13"/>
  <c r="AF139" i="13"/>
  <c r="AM21" i="13"/>
  <c r="AI21" i="13"/>
  <c r="Y21" i="13"/>
  <c r="AC21" i="13"/>
  <c r="AD21" i="13"/>
  <c r="AE21" i="13"/>
  <c r="AO21" i="13"/>
  <c r="AK21" i="13"/>
  <c r="AL21" i="13"/>
  <c r="AB21" i="13"/>
  <c r="Z21" i="13"/>
  <c r="AP21" i="13"/>
  <c r="AA21" i="13"/>
  <c r="AF21" i="13"/>
  <c r="AH21" i="13"/>
  <c r="Z91" i="13"/>
  <c r="AP91" i="13"/>
  <c r="Y91" i="13"/>
  <c r="AO91" i="13"/>
  <c r="AL91" i="13"/>
  <c r="AK91" i="13"/>
  <c r="AH91" i="13"/>
  <c r="AD91" i="13"/>
  <c r="AC91" i="13"/>
  <c r="AE91" i="13"/>
  <c r="AI91" i="13"/>
  <c r="AB91" i="13"/>
  <c r="AF91" i="13"/>
  <c r="AJ91" i="13"/>
  <c r="AA91" i="13"/>
  <c r="AM91" i="13"/>
  <c r="AE30" i="13"/>
  <c r="AD30" i="13"/>
  <c r="AM30" i="13"/>
  <c r="Z30" i="13"/>
  <c r="AA30" i="13"/>
  <c r="AB30" i="13"/>
  <c r="AO30" i="13"/>
  <c r="AH30" i="13"/>
  <c r="AI30" i="13"/>
  <c r="AL30" i="13"/>
  <c r="AF30" i="13"/>
  <c r="Y30" i="13"/>
  <c r="AC30" i="13"/>
  <c r="AP30" i="13"/>
  <c r="AK30" i="13"/>
  <c r="AM57" i="13"/>
  <c r="AF57" i="13"/>
  <c r="AL57" i="13"/>
  <c r="AP57" i="13"/>
  <c r="AE57" i="13"/>
  <c r="AK57" i="13"/>
  <c r="AB57" i="13"/>
  <c r="Z57" i="13"/>
  <c r="AH57" i="13"/>
  <c r="Y57" i="13"/>
  <c r="AA57" i="13"/>
  <c r="AJ57" i="13"/>
  <c r="AO57" i="13"/>
  <c r="AC57" i="13"/>
  <c r="AD57" i="13"/>
  <c r="AS27" i="13"/>
  <c r="Y27" i="13"/>
  <c r="AC54" i="13"/>
  <c r="Z54" i="13"/>
  <c r="Y54" i="13"/>
  <c r="AP54" i="13"/>
  <c r="AO54" i="13"/>
  <c r="AK54" i="13"/>
  <c r="AH54" i="13"/>
  <c r="AF54" i="13"/>
  <c r="AA54" i="13"/>
  <c r="AI54" i="13"/>
  <c r="AT54" i="13"/>
  <c r="AE54" i="13"/>
  <c r="AL54" i="13"/>
  <c r="AJ54" i="13"/>
  <c r="AD54" i="13"/>
  <c r="AB54" i="13"/>
  <c r="AE70" i="13"/>
  <c r="AO70" i="13"/>
  <c r="AA70" i="13"/>
  <c r="Y70" i="13"/>
  <c r="AL70" i="13"/>
  <c r="AJ70" i="13"/>
  <c r="Z70" i="13"/>
  <c r="AC70" i="13"/>
  <c r="AB70" i="13"/>
  <c r="AI70" i="13"/>
  <c r="AD70" i="13"/>
  <c r="AP70" i="13"/>
  <c r="AK70" i="13"/>
  <c r="AH70" i="13"/>
  <c r="AF70" i="13"/>
  <c r="AJ94" i="13"/>
  <c r="AI94" i="13"/>
  <c r="AH94" i="13"/>
  <c r="AD94" i="13"/>
  <c r="AB94" i="13"/>
  <c r="AA94" i="13"/>
  <c r="Z94" i="13"/>
  <c r="AL94" i="13"/>
  <c r="AP94" i="13"/>
  <c r="Y94" i="13"/>
  <c r="AC94" i="13"/>
  <c r="AE94" i="13"/>
  <c r="AK94" i="13"/>
  <c r="AF94" i="13"/>
  <c r="AO94" i="13"/>
  <c r="AM94" i="13"/>
  <c r="AA139" i="13"/>
  <c r="AO63" i="13"/>
  <c r="AJ63" i="13"/>
  <c r="AF63" i="13"/>
  <c r="AC63" i="13"/>
  <c r="Z63" i="13"/>
  <c r="AI63" i="13"/>
  <c r="Y63" i="13"/>
  <c r="AB63" i="13"/>
  <c r="AE63" i="13"/>
  <c r="AL63" i="13"/>
  <c r="AP63" i="13"/>
  <c r="AK63" i="13"/>
  <c r="AM63" i="13"/>
  <c r="AA63" i="13"/>
  <c r="AD63" i="13"/>
  <c r="AH63" i="13"/>
  <c r="AB139" i="13"/>
  <c r="AS48" i="13"/>
  <c r="Y48" i="13"/>
  <c r="AP96" i="13"/>
  <c r="Z96" i="13"/>
  <c r="AK96" i="13"/>
  <c r="AJ96" i="13"/>
  <c r="AI96" i="13"/>
  <c r="AD96" i="13"/>
  <c r="AA96" i="13"/>
  <c r="AF96" i="13"/>
  <c r="AC96" i="13"/>
  <c r="Y96" i="13"/>
  <c r="AO96" i="13"/>
  <c r="AB96" i="13"/>
  <c r="AL96" i="13"/>
  <c r="AE96" i="13"/>
  <c r="AH96" i="13"/>
  <c r="AK25" i="13"/>
  <c r="AM25" i="13"/>
  <c r="AL25" i="13"/>
  <c r="AE25" i="13"/>
  <c r="AD25" i="13"/>
  <c r="Y25" i="13"/>
  <c r="AJ25" i="13"/>
  <c r="Z25" i="13"/>
  <c r="AP25" i="13"/>
  <c r="AA25" i="13"/>
  <c r="AF25" i="13"/>
  <c r="AB25" i="13"/>
  <c r="AH25" i="13"/>
  <c r="AC25" i="13"/>
  <c r="AO25" i="13"/>
  <c r="AI93" i="13"/>
  <c r="AH93" i="13"/>
  <c r="AP93" i="13"/>
  <c r="AE93" i="13"/>
  <c r="AO93" i="13"/>
  <c r="AD93" i="13"/>
  <c r="AM93" i="13"/>
  <c r="AC93" i="13"/>
  <c r="Z93" i="13"/>
  <c r="AL93" i="13"/>
  <c r="AK93" i="13"/>
  <c r="AJ93" i="13"/>
  <c r="AB93" i="13"/>
  <c r="AA93" i="13"/>
  <c r="Y93" i="13"/>
  <c r="AF93" i="13"/>
  <c r="Z138" i="13"/>
  <c r="AA31" i="13"/>
  <c r="Z31" i="13"/>
  <c r="AP31" i="13"/>
  <c r="AH31" i="13"/>
  <c r="AB31" i="13"/>
  <c r="AI31" i="13"/>
  <c r="AM31" i="13"/>
  <c r="AC31" i="13"/>
  <c r="Y31" i="13"/>
  <c r="AE31" i="13"/>
  <c r="AK31" i="13"/>
  <c r="AD31" i="13"/>
  <c r="AL31" i="13"/>
  <c r="AF31" i="13"/>
  <c r="AO31" i="13"/>
  <c r="AL26" i="13"/>
  <c r="AK26" i="13"/>
  <c r="AD26" i="13"/>
  <c r="AC26" i="13"/>
  <c r="AF26" i="13"/>
  <c r="AA26" i="13"/>
  <c r="AO26" i="13"/>
  <c r="AI26" i="13"/>
  <c r="AE26" i="13"/>
  <c r="Z26" i="13"/>
  <c r="AB26" i="13"/>
  <c r="AJ26" i="13"/>
  <c r="Y26" i="13"/>
  <c r="AF55" i="13"/>
  <c r="AE55" i="13"/>
  <c r="AA55" i="13"/>
  <c r="AI55" i="13"/>
  <c r="AB55" i="13"/>
  <c r="Y55" i="13"/>
  <c r="AH55" i="13"/>
  <c r="AL55" i="13"/>
  <c r="Z55" i="13"/>
  <c r="AK55" i="13"/>
  <c r="AC55" i="13"/>
  <c r="AO55" i="13"/>
  <c r="AJ55" i="13"/>
  <c r="AD55" i="13"/>
  <c r="AP55" i="13"/>
  <c r="AT55" i="13"/>
  <c r="AM87" i="13" l="1"/>
  <c r="AA87" i="13"/>
  <c r="AL87" i="13"/>
  <c r="G333" i="14"/>
  <c r="H333" i="14" s="1"/>
  <c r="G597" i="14"/>
  <c r="H597" i="14" s="1"/>
  <c r="R104" i="13"/>
  <c r="G333" i="11"/>
  <c r="AO87" i="13"/>
  <c r="AK87" i="13"/>
  <c r="AC87" i="13"/>
  <c r="AE87" i="13"/>
  <c r="AD87" i="13"/>
  <c r="AB87" i="13"/>
  <c r="AI87" i="13"/>
  <c r="AJ87" i="13"/>
  <c r="AT48" i="13"/>
  <c r="AT87" i="13"/>
  <c r="Y87" i="13"/>
  <c r="AT59" i="13"/>
  <c r="G377" i="14"/>
  <c r="H377" i="14" s="1"/>
  <c r="G641" i="11"/>
  <c r="G377" i="11"/>
  <c r="G641" i="14"/>
  <c r="H641" i="14" s="1"/>
  <c r="K551" i="14"/>
  <c r="AF60" i="13"/>
  <c r="AF38" i="13"/>
  <c r="R105" i="13"/>
  <c r="R77" i="13"/>
  <c r="Y107" i="13"/>
  <c r="AE137" i="13"/>
  <c r="AP107" i="13"/>
  <c r="AC107" i="13"/>
  <c r="AJ107" i="13"/>
  <c r="AO107" i="13"/>
  <c r="AK107" i="13"/>
  <c r="AB107" i="13"/>
  <c r="AD107" i="13"/>
  <c r="AA107" i="13"/>
  <c r="AN86" i="13"/>
  <c r="Z137" i="13"/>
  <c r="AG14" i="13"/>
  <c r="AG21" i="13"/>
  <c r="AG48" i="13"/>
  <c r="AG23" i="13"/>
  <c r="AG57" i="13"/>
  <c r="AL60" i="13"/>
  <c r="Z38" i="13"/>
  <c r="AG20" i="13"/>
  <c r="AC38" i="13"/>
  <c r="AB60" i="13"/>
  <c r="AG33" i="13"/>
  <c r="AG10" i="13"/>
  <c r="AT27" i="13"/>
  <c r="AG67" i="13"/>
  <c r="AC60" i="13"/>
  <c r="AG9" i="13"/>
  <c r="AA137" i="13"/>
  <c r="AG94" i="13"/>
  <c r="AD38" i="13"/>
  <c r="AA38" i="13"/>
  <c r="AJ60" i="13"/>
  <c r="AG41" i="13"/>
  <c r="Z60" i="13"/>
  <c r="AG55" i="13"/>
  <c r="AG63" i="13"/>
  <c r="AG59" i="13"/>
  <c r="AG68" i="13"/>
  <c r="AE60" i="13"/>
  <c r="AT37" i="13"/>
  <c r="AG42" i="13"/>
  <c r="AL38" i="13"/>
  <c r="Y38" i="13"/>
  <c r="AG47" i="13"/>
  <c r="AE38" i="13"/>
  <c r="AG25" i="13"/>
  <c r="AG54" i="13"/>
  <c r="AG30" i="13"/>
  <c r="AF137" i="13"/>
  <c r="AG98" i="13"/>
  <c r="AG53" i="13"/>
  <c r="AG52" i="13"/>
  <c r="AG46" i="13"/>
  <c r="AG58" i="13"/>
  <c r="AA60" i="13"/>
  <c r="AG96" i="13"/>
  <c r="AG69" i="13"/>
  <c r="AG37" i="13"/>
  <c r="AG70" i="13"/>
  <c r="AG91" i="13"/>
  <c r="AK38" i="13"/>
  <c r="AG22" i="13"/>
  <c r="AG35" i="13"/>
  <c r="AG97" i="13"/>
  <c r="AG26" i="13"/>
  <c r="AG31" i="13"/>
  <c r="AO38" i="13"/>
  <c r="AG43" i="13"/>
  <c r="AD60" i="13"/>
  <c r="AO60" i="13"/>
  <c r="AG93" i="13"/>
  <c r="AG95" i="13"/>
  <c r="AG15" i="13"/>
  <c r="AG27" i="13"/>
  <c r="AB38" i="13"/>
  <c r="AG36" i="13"/>
  <c r="Y60" i="13"/>
  <c r="AK60" i="13"/>
  <c r="AG32" i="13"/>
  <c r="AG44" i="13"/>
  <c r="AG64" i="13"/>
  <c r="AB137" i="13"/>
  <c r="BA6" i="10"/>
  <c r="AX6" i="10"/>
  <c r="AR6" i="10"/>
  <c r="AU6" i="10"/>
  <c r="AQ211" i="10"/>
  <c r="AQ212" i="10" s="1"/>
  <c r="AQ213" i="10" s="1"/>
  <c r="AQ214" i="10" s="1"/>
  <c r="AQ215" i="10" s="1"/>
  <c r="AQ216" i="10" s="1"/>
  <c r="AQ217" i="10" s="1"/>
  <c r="AQ218" i="10" s="1"/>
  <c r="AQ219" i="10" s="1"/>
  <c r="AQ220" i="10" s="1"/>
  <c r="AQ221" i="10" s="1"/>
  <c r="AQ222" i="10" s="1"/>
  <c r="AQ223" i="10" s="1"/>
  <c r="AQ224" i="10" s="1"/>
  <c r="AQ225" i="10" s="1"/>
  <c r="AQ226" i="10" s="1"/>
  <c r="AQ227" i="10" s="1"/>
  <c r="AQ228" i="10" s="1"/>
  <c r="AQ229" i="10" s="1"/>
  <c r="AQ230" i="10" s="1"/>
  <c r="AQ231" i="10" s="1"/>
  <c r="AQ232" i="10" s="1"/>
  <c r="AQ233" i="10" s="1"/>
  <c r="AQ234" i="10" s="1"/>
  <c r="AQ235" i="10" s="1"/>
  <c r="AQ236" i="10" s="1"/>
  <c r="AQ237" i="10" s="1"/>
  <c r="AQ238" i="10" s="1"/>
  <c r="AQ239" i="10" s="1"/>
  <c r="AQ240" i="10" s="1"/>
  <c r="AQ241" i="10" s="1"/>
  <c r="AQ242" i="10" s="1"/>
  <c r="AQ243" i="10" s="1"/>
  <c r="AQ244" i="10" s="1"/>
  <c r="AQ245" i="10" s="1"/>
  <c r="AQ246" i="10" s="1"/>
  <c r="AQ247" i="10" s="1"/>
  <c r="AQ248" i="10" s="1"/>
  <c r="AQ249" i="10" s="1"/>
  <c r="AQ250" i="10" s="1"/>
  <c r="AQ251" i="10" s="1"/>
  <c r="AQ252" i="10" s="1"/>
  <c r="AQ253" i="10" s="1"/>
  <c r="AQ254" i="10" s="1"/>
  <c r="AQ255" i="10" s="1"/>
  <c r="AQ256" i="10" s="1"/>
  <c r="AQ257" i="10" s="1"/>
  <c r="AQ258" i="10" s="1"/>
  <c r="AQ259" i="10" s="1"/>
  <c r="AQ260" i="10" s="1"/>
  <c r="AQ261" i="10" s="1"/>
  <c r="AQ262" i="10" s="1"/>
  <c r="AQ263" i="10" s="1"/>
  <c r="AQ264" i="10" s="1"/>
  <c r="AQ265" i="10" s="1"/>
  <c r="AQ266" i="10" s="1"/>
  <c r="AQ267" i="10" s="1"/>
  <c r="AQ268" i="10" s="1"/>
  <c r="AQ269" i="10" s="1"/>
  <c r="AQ270" i="10" s="1"/>
  <c r="AQ271" i="10" s="1"/>
  <c r="AQ272" i="10" s="1"/>
  <c r="AQ273" i="10" s="1"/>
  <c r="AQ274" i="10" s="1"/>
  <c r="AQ275" i="10" s="1"/>
  <c r="AQ276" i="10" s="1"/>
  <c r="AQ277" i="10" s="1"/>
  <c r="AQ278" i="10" s="1"/>
  <c r="AQ279" i="10" s="1"/>
  <c r="AQ280" i="10" s="1"/>
  <c r="AQ281" i="10" s="1"/>
  <c r="AQ282" i="10" s="1"/>
  <c r="AQ283" i="10" s="1"/>
  <c r="AQ284" i="10" s="1"/>
  <c r="AQ285" i="10" s="1"/>
  <c r="AQ286" i="10" s="1"/>
  <c r="AQ287" i="10" s="1"/>
  <c r="AQ288" i="10" s="1"/>
  <c r="AQ289" i="10" s="1"/>
  <c r="AQ290" i="10" s="1"/>
  <c r="AQ291" i="10" s="1"/>
  <c r="AQ292" i="10" s="1"/>
  <c r="AQ293" i="10" s="1"/>
  <c r="AQ294" i="10" s="1"/>
  <c r="AQ295" i="10" s="1"/>
  <c r="AQ296" i="10" s="1"/>
  <c r="AQ297" i="10" s="1"/>
  <c r="AQ298" i="10" s="1"/>
  <c r="AQ299" i="10" s="1"/>
  <c r="AQ300" i="10" s="1"/>
  <c r="AQ301" i="10" s="1"/>
  <c r="AQ302" i="10" s="1"/>
  <c r="AQ303" i="10" s="1"/>
  <c r="AQ304" i="10" s="1"/>
  <c r="AQ305" i="10" s="1"/>
  <c r="AQ306" i="10" s="1"/>
  <c r="AQ307" i="10" s="1"/>
  <c r="AQ308" i="10" s="1"/>
  <c r="AQ309" i="10" s="1"/>
  <c r="AQ310" i="10" s="1"/>
  <c r="AQ311" i="10" s="1"/>
  <c r="AQ312" i="10" s="1"/>
  <c r="AQ313" i="10" s="1"/>
  <c r="AQ314" i="10" s="1"/>
  <c r="AQ315" i="10" s="1"/>
  <c r="AQ316" i="10" s="1"/>
  <c r="AQ317" i="10" s="1"/>
  <c r="AQ318" i="10" s="1"/>
  <c r="AQ319" i="10" s="1"/>
  <c r="AQ320" i="10" s="1"/>
  <c r="AQ321" i="10" s="1"/>
  <c r="AQ322" i="10" s="1"/>
  <c r="AQ323" i="10" s="1"/>
  <c r="AQ324" i="10" s="1"/>
  <c r="AQ325" i="10" s="1"/>
  <c r="AQ326" i="10" s="1"/>
  <c r="AQ327" i="10" s="1"/>
  <c r="AQ328" i="10" s="1"/>
  <c r="AQ329" i="10" s="1"/>
  <c r="AQ330" i="10" s="1"/>
  <c r="AQ331" i="10" s="1"/>
  <c r="AQ332" i="10" s="1"/>
  <c r="AQ333" i="10" s="1"/>
  <c r="AQ334" i="10" s="1"/>
  <c r="AQ335" i="10" s="1"/>
  <c r="AQ336" i="10" s="1"/>
  <c r="AQ337" i="10" s="1"/>
  <c r="AQ338" i="10" s="1"/>
  <c r="AQ339" i="10" s="1"/>
  <c r="AQ340" i="10" s="1"/>
  <c r="AQ341" i="10" s="1"/>
  <c r="AQ342" i="10" s="1"/>
  <c r="AQ343" i="10" s="1"/>
  <c r="AQ344" i="10" s="1"/>
  <c r="AQ345" i="10" s="1"/>
  <c r="AQ346" i="10" s="1"/>
  <c r="AQ347" i="10" s="1"/>
  <c r="AQ348" i="10" s="1"/>
  <c r="AQ349" i="10" s="1"/>
  <c r="AQ350" i="10" s="1"/>
  <c r="AQ351" i="10" s="1"/>
  <c r="AQ352" i="10" s="1"/>
  <c r="AQ353" i="10" s="1"/>
  <c r="AQ354" i="10" s="1"/>
  <c r="AQ355" i="10" s="1"/>
  <c r="AQ356" i="10" s="1"/>
  <c r="AQ357" i="10" s="1"/>
  <c r="AQ358" i="10" s="1"/>
  <c r="AQ359" i="10" s="1"/>
  <c r="AQ360" i="10" s="1"/>
  <c r="AQ361" i="10" s="1"/>
  <c r="AQ362" i="10" s="1"/>
  <c r="AQ363" i="10" s="1"/>
  <c r="AQ364" i="10" s="1"/>
  <c r="AQ365" i="10" s="1"/>
  <c r="AQ366" i="10" s="1"/>
  <c r="AQ367" i="10" s="1"/>
  <c r="AQ368" i="10" s="1"/>
  <c r="AQ369" i="10" s="1"/>
  <c r="AQ370" i="10" s="1"/>
  <c r="AQ371" i="10" s="1"/>
  <c r="AQ372" i="10" s="1"/>
  <c r="AQ373" i="10" s="1"/>
  <c r="AQ374" i="10" s="1"/>
  <c r="AQ375" i="10" s="1"/>
  <c r="AQ376" i="10" s="1"/>
  <c r="AQ377" i="10" s="1"/>
  <c r="AQ378" i="10" s="1"/>
  <c r="AQ379" i="10" s="1"/>
  <c r="AQ380" i="10" s="1"/>
  <c r="AQ381" i="10" s="1"/>
  <c r="AQ382" i="10" s="1"/>
  <c r="AQ383" i="10" s="1"/>
  <c r="AQ384" i="10" s="1"/>
  <c r="AQ385" i="10" s="1"/>
  <c r="AQ386" i="10" s="1"/>
  <c r="AQ387" i="10" s="1"/>
  <c r="AQ388" i="10" s="1"/>
  <c r="AQ389" i="10" s="1"/>
  <c r="AQ390" i="10" s="1"/>
  <c r="AQ391" i="10" s="1"/>
  <c r="AQ392" i="10" s="1"/>
  <c r="AQ393" i="10" s="1"/>
  <c r="AQ394" i="10" s="1"/>
  <c r="AQ395" i="10" s="1"/>
  <c r="AQ396" i="10" s="1"/>
  <c r="AQ397" i="10" s="1"/>
  <c r="AQ398" i="10" s="1"/>
  <c r="AQ399" i="10" s="1"/>
  <c r="AQ400" i="10" s="1"/>
  <c r="AQ401" i="10" s="1"/>
  <c r="AQ402" i="10" s="1"/>
  <c r="AQ403" i="10" s="1"/>
  <c r="AQ404" i="10" s="1"/>
  <c r="AQ405" i="10" s="1"/>
  <c r="AQ406" i="10" s="1"/>
  <c r="AQ407" i="10" s="1"/>
  <c r="AQ408" i="10" s="1"/>
  <c r="AQ409" i="10" s="1"/>
  <c r="AQ410" i="10" s="1"/>
  <c r="AQ411" i="10" s="1"/>
  <c r="AQ412" i="10" s="1"/>
  <c r="AQ413" i="10" s="1"/>
  <c r="AQ414" i="10" s="1"/>
  <c r="AQ415" i="10" s="1"/>
  <c r="AQ416" i="10" s="1"/>
  <c r="AQ417" i="10" s="1"/>
  <c r="AQ418" i="10" s="1"/>
  <c r="AQ419" i="10" s="1"/>
  <c r="AQ420" i="10" s="1"/>
  <c r="AQ421" i="10" s="1"/>
  <c r="AQ422" i="10" s="1"/>
  <c r="AQ423" i="10" s="1"/>
  <c r="AQ424" i="10" s="1"/>
  <c r="AQ425" i="10" s="1"/>
  <c r="AQ426" i="10" s="1"/>
  <c r="AQ427" i="10" s="1"/>
  <c r="AQ428" i="10" s="1"/>
  <c r="AQ429" i="10" s="1"/>
  <c r="AQ430" i="10" s="1"/>
  <c r="AQ431" i="10" s="1"/>
  <c r="AQ432" i="10" s="1"/>
  <c r="AQ433" i="10" s="1"/>
  <c r="AQ434" i="10" s="1"/>
  <c r="AQ435" i="10" s="1"/>
  <c r="AQ436" i="10" s="1"/>
  <c r="AQ437" i="10" s="1"/>
  <c r="AQ438" i="10" s="1"/>
  <c r="AQ439" i="10" s="1"/>
  <c r="AQ440" i="10" s="1"/>
  <c r="AQ441" i="10" s="1"/>
  <c r="AQ442" i="10" s="1"/>
  <c r="AQ443" i="10" s="1"/>
  <c r="AQ444" i="10" s="1"/>
  <c r="AQ445" i="10" s="1"/>
  <c r="AQ446" i="10" s="1"/>
  <c r="AQ447" i="10" s="1"/>
  <c r="AQ448" i="10" s="1"/>
  <c r="AQ449" i="10" s="1"/>
  <c r="AQ450" i="10" s="1"/>
  <c r="AQ451" i="10" s="1"/>
  <c r="AQ452" i="10" s="1"/>
  <c r="AQ453" i="10" s="1"/>
  <c r="AQ454" i="10" s="1"/>
  <c r="AQ455" i="10" s="1"/>
  <c r="AQ456" i="10" s="1"/>
  <c r="AQ457" i="10" s="1"/>
  <c r="AQ458" i="10" s="1"/>
  <c r="AQ459" i="10" s="1"/>
  <c r="AQ460" i="10" s="1"/>
  <c r="AQ461" i="10" s="1"/>
  <c r="AQ462" i="10" s="1"/>
  <c r="AQ463" i="10" s="1"/>
  <c r="AQ464" i="10" s="1"/>
  <c r="AQ465" i="10" s="1"/>
  <c r="AQ466" i="10" s="1"/>
  <c r="AQ467" i="10" s="1"/>
  <c r="AQ468" i="10" s="1"/>
  <c r="AQ469" i="10" s="1"/>
  <c r="AQ470" i="10" s="1"/>
  <c r="AQ471" i="10" s="1"/>
  <c r="AQ472" i="10" s="1"/>
  <c r="AQ473" i="10" s="1"/>
  <c r="AQ474" i="10" s="1"/>
  <c r="AQ475" i="10" s="1"/>
  <c r="AQ476" i="10" s="1"/>
  <c r="AQ477" i="10" s="1"/>
  <c r="AQ478" i="10" s="1"/>
  <c r="AQ479" i="10" s="1"/>
  <c r="AQ480" i="10" s="1"/>
  <c r="AQ481" i="10" s="1"/>
  <c r="AQ482" i="10" s="1"/>
  <c r="AQ483" i="10" s="1"/>
  <c r="AQ484" i="10" s="1"/>
  <c r="AQ485" i="10" s="1"/>
  <c r="AQ486" i="10" s="1"/>
  <c r="AQ487" i="10" s="1"/>
  <c r="AQ488" i="10" s="1"/>
  <c r="AQ489" i="10" s="1"/>
  <c r="AQ490" i="10" s="1"/>
  <c r="AQ491" i="10" s="1"/>
  <c r="AQ492" i="10" s="1"/>
  <c r="AQ493" i="10" s="1"/>
  <c r="AQ494" i="10" s="1"/>
  <c r="AQ495" i="10" s="1"/>
  <c r="AQ496" i="10" s="1"/>
  <c r="AQ497" i="10" s="1"/>
  <c r="AQ498" i="10" s="1"/>
  <c r="AQ499" i="10" s="1"/>
  <c r="AQ500" i="10" s="1"/>
  <c r="AQ501" i="10" s="1"/>
  <c r="AQ502" i="10" s="1"/>
  <c r="AQ503" i="10" s="1"/>
  <c r="AQ504" i="10" s="1"/>
  <c r="AQ505" i="10" s="1"/>
  <c r="AQ506" i="10" s="1"/>
  <c r="AQ507" i="10" s="1"/>
  <c r="AQ508" i="10" s="1"/>
  <c r="AQ509" i="10" s="1"/>
  <c r="AQ510" i="10" s="1"/>
  <c r="AQ511" i="10" s="1"/>
  <c r="AQ512" i="10" s="1"/>
  <c r="AQ513" i="10" s="1"/>
  <c r="AQ514" i="10" s="1"/>
  <c r="AQ515" i="10" s="1"/>
  <c r="AQ516" i="10" s="1"/>
  <c r="AQ517" i="10" s="1"/>
  <c r="AQ518" i="10" s="1"/>
  <c r="AQ519" i="10" s="1"/>
  <c r="AQ520" i="10" s="1"/>
  <c r="AQ521" i="10" s="1"/>
  <c r="AQ522" i="10" s="1"/>
  <c r="AQ523" i="10" s="1"/>
  <c r="AQ524" i="10" s="1"/>
  <c r="AQ525" i="10" s="1"/>
  <c r="AQ526" i="10" s="1"/>
  <c r="AQ527" i="10" s="1"/>
  <c r="AQ528" i="10" s="1"/>
  <c r="AQ529" i="10" s="1"/>
  <c r="AQ530" i="10" s="1"/>
  <c r="AQ531" i="10" s="1"/>
  <c r="AQ532" i="10" s="1"/>
  <c r="AQ533" i="10" s="1"/>
  <c r="AQ534" i="10" s="1"/>
  <c r="AQ535" i="10" s="1"/>
  <c r="AQ536" i="10" s="1"/>
  <c r="AQ537" i="10" s="1"/>
  <c r="AQ538" i="10" s="1"/>
  <c r="AQ539" i="10" s="1"/>
  <c r="AQ540" i="10" s="1"/>
  <c r="AQ541" i="10" s="1"/>
  <c r="AQ542" i="10" s="1"/>
  <c r="AQ543" i="10" s="1"/>
  <c r="AQ544" i="10" s="1"/>
  <c r="AQ545" i="10" s="1"/>
  <c r="AQ546" i="10" s="1"/>
  <c r="AQ547" i="10" s="1"/>
  <c r="AQ548" i="10" s="1"/>
  <c r="AQ549" i="10" s="1"/>
  <c r="AQ550" i="10" s="1"/>
  <c r="AQ551" i="10" s="1"/>
  <c r="AQ552" i="10" s="1"/>
  <c r="AQ553" i="10" s="1"/>
  <c r="AQ554" i="10" s="1"/>
  <c r="AQ555" i="10" s="1"/>
  <c r="AQ556" i="10" s="1"/>
  <c r="AQ557" i="10" s="1"/>
  <c r="AQ558" i="10" s="1"/>
  <c r="AQ559" i="10" s="1"/>
  <c r="AQ560" i="10" s="1"/>
  <c r="AQ561" i="10" s="1"/>
  <c r="AQ562" i="10" s="1"/>
  <c r="AQ563" i="10" s="1"/>
  <c r="AQ564" i="10" s="1"/>
  <c r="AQ565" i="10" s="1"/>
  <c r="AQ566" i="10" s="1"/>
  <c r="AQ567" i="10" s="1"/>
  <c r="AQ568" i="10" s="1"/>
  <c r="AQ569" i="10" s="1"/>
  <c r="AQ570" i="10" s="1"/>
  <c r="AQ571" i="10" s="1"/>
  <c r="AQ572" i="10" s="1"/>
  <c r="AQ573" i="10" s="1"/>
  <c r="AQ574" i="10" s="1"/>
  <c r="AQ575" i="10" s="1"/>
  <c r="AQ576" i="10" s="1"/>
  <c r="AQ577" i="10" s="1"/>
  <c r="AQ578" i="10" s="1"/>
  <c r="AQ579" i="10" s="1"/>
  <c r="AQ580" i="10" s="1"/>
  <c r="AQ581" i="10" s="1"/>
  <c r="AQ582" i="10" s="1"/>
  <c r="AQ583" i="10" s="1"/>
  <c r="AQ584" i="10" s="1"/>
  <c r="AQ585" i="10" s="1"/>
  <c r="AQ586" i="10" s="1"/>
  <c r="AQ587" i="10" s="1"/>
  <c r="AQ588" i="10" s="1"/>
  <c r="AQ589" i="10" s="1"/>
  <c r="AQ590" i="10" s="1"/>
  <c r="AQ591" i="10" s="1"/>
  <c r="AQ592" i="10" s="1"/>
  <c r="AQ593" i="10" s="1"/>
  <c r="AQ594" i="10" s="1"/>
  <c r="AQ595" i="10" s="1"/>
  <c r="AQ596" i="10" s="1"/>
  <c r="AQ597" i="10" s="1"/>
  <c r="AQ598" i="10" s="1"/>
  <c r="AQ599" i="10" s="1"/>
  <c r="AQ600" i="10" s="1"/>
  <c r="AQ601" i="10" s="1"/>
  <c r="AQ602" i="10" s="1"/>
  <c r="AQ603" i="10" s="1"/>
  <c r="AQ604" i="10" s="1"/>
  <c r="AQ605" i="10" s="1"/>
  <c r="AQ606" i="10" s="1"/>
  <c r="AQ607" i="10" s="1"/>
  <c r="AQ608" i="10" s="1"/>
  <c r="AQ609" i="10" s="1"/>
  <c r="AQ610" i="10" s="1"/>
  <c r="AQ611" i="10" s="1"/>
  <c r="AQ612" i="10" s="1"/>
  <c r="AQ613" i="10" s="1"/>
  <c r="AQ614" i="10" s="1"/>
  <c r="AQ615" i="10" s="1"/>
  <c r="AQ616" i="10" s="1"/>
  <c r="AQ617" i="10" s="1"/>
  <c r="AQ618" i="10" s="1"/>
  <c r="AQ619" i="10" s="1"/>
  <c r="AQ620" i="10" s="1"/>
  <c r="AQ621" i="10" s="1"/>
  <c r="AQ622" i="10" s="1"/>
  <c r="AQ623" i="10" s="1"/>
  <c r="AQ624" i="10" s="1"/>
  <c r="AQ625" i="10" s="1"/>
  <c r="AQ626" i="10" s="1"/>
  <c r="AQ627" i="10" s="1"/>
  <c r="AQ628" i="10" s="1"/>
  <c r="AQ629" i="10" s="1"/>
  <c r="AQ630" i="10" s="1"/>
  <c r="AQ631" i="10" s="1"/>
  <c r="AQ632" i="10" s="1"/>
  <c r="AQ633" i="10" s="1"/>
  <c r="AQ634" i="10" s="1"/>
  <c r="AQ635" i="10" s="1"/>
  <c r="AQ636" i="10" s="1"/>
  <c r="AQ637" i="10" s="1"/>
  <c r="AQ638" i="10" s="1"/>
  <c r="AQ639" i="10" s="1"/>
  <c r="AQ640" i="10" s="1"/>
  <c r="AQ641" i="10" s="1"/>
  <c r="AQ642" i="10" s="1"/>
  <c r="AQ643" i="10" s="1"/>
  <c r="AQ644" i="10" s="1"/>
  <c r="AQ645" i="10" s="1"/>
  <c r="AQ646" i="10" s="1"/>
  <c r="AQ647" i="10" s="1"/>
  <c r="AQ648" i="10" s="1"/>
  <c r="AQ649" i="10" s="1"/>
  <c r="AQ650" i="10" s="1"/>
  <c r="AQ651" i="10" s="1"/>
  <c r="AQ652" i="10" s="1"/>
  <c r="AQ653" i="10" s="1"/>
  <c r="AQ654" i="10" s="1"/>
  <c r="AQ655" i="10" s="1"/>
  <c r="AQ656" i="10" s="1"/>
  <c r="AQ657" i="10" s="1"/>
  <c r="AQ658" i="10" s="1"/>
  <c r="AQ659" i="10" s="1"/>
  <c r="AQ660" i="10" s="1"/>
  <c r="AQ661" i="10" s="1"/>
  <c r="AQ662" i="10" s="1"/>
  <c r="AQ663" i="10" s="1"/>
  <c r="AQ664" i="10" s="1"/>
  <c r="AQ665" i="10" s="1"/>
  <c r="AQ666" i="10" s="1"/>
  <c r="AQ667" i="10" s="1"/>
  <c r="AQ668" i="10" s="1"/>
  <c r="AQ669" i="10" s="1"/>
  <c r="AQ670" i="10" s="1"/>
  <c r="AQ671" i="10" s="1"/>
  <c r="AQ672" i="10" s="1"/>
  <c r="AQ673" i="10" s="1"/>
  <c r="AQ674" i="10" s="1"/>
  <c r="AQ675" i="10" s="1"/>
  <c r="AQ676" i="10" s="1"/>
  <c r="AQ677" i="10" s="1"/>
  <c r="AQ678" i="10" s="1"/>
  <c r="AQ679" i="10" s="1"/>
  <c r="AQ680" i="10" s="1"/>
  <c r="AQ681" i="10" s="1"/>
  <c r="AQ682" i="10" s="1"/>
  <c r="AQ683" i="10" s="1"/>
  <c r="AQ684" i="10" s="1"/>
  <c r="AQ685" i="10" s="1"/>
  <c r="AQ686" i="10" s="1"/>
  <c r="AQ687" i="10" s="1"/>
  <c r="AQ688" i="10" s="1"/>
  <c r="AQ689" i="10" s="1"/>
  <c r="AQ690" i="10" s="1"/>
  <c r="AQ691" i="10" s="1"/>
  <c r="AQ692" i="10" s="1"/>
  <c r="AQ693" i="10" s="1"/>
  <c r="AQ694" i="10" s="1"/>
  <c r="AQ695" i="10" s="1"/>
  <c r="AQ696" i="10" s="1"/>
  <c r="AQ697" i="10" s="1"/>
  <c r="AQ698" i="10" s="1"/>
  <c r="AQ699" i="10" s="1"/>
  <c r="AQ700" i="10" s="1"/>
  <c r="AQ701" i="10" s="1"/>
  <c r="AQ702" i="10" s="1"/>
  <c r="AQ703" i="10" s="1"/>
  <c r="AQ704" i="10" s="1"/>
  <c r="AQ705" i="10" s="1"/>
  <c r="AQ706" i="10" s="1"/>
  <c r="AQ707" i="10" s="1"/>
  <c r="AQ708" i="10" s="1"/>
  <c r="AQ709" i="10" s="1"/>
  <c r="AQ710" i="10" s="1"/>
  <c r="AQ711" i="10" s="1"/>
  <c r="AQ712" i="10" s="1"/>
  <c r="AQ713" i="10" s="1"/>
  <c r="AQ714" i="10" s="1"/>
  <c r="AQ715" i="10" s="1"/>
  <c r="AQ716" i="10" s="1"/>
  <c r="AQ717" i="10" s="1"/>
  <c r="AQ718" i="10" s="1"/>
  <c r="AQ719" i="10" s="1"/>
  <c r="AQ720" i="10" s="1"/>
  <c r="AQ721" i="10" s="1"/>
  <c r="AQ722" i="10" s="1"/>
  <c r="AQ723" i="10" s="1"/>
  <c r="AQ724" i="10" s="1"/>
  <c r="AQ725" i="10" s="1"/>
  <c r="AQ726" i="10" s="1"/>
  <c r="AQ727" i="10" s="1"/>
  <c r="AQ728" i="10" s="1"/>
  <c r="AQ729" i="10" s="1"/>
  <c r="AQ730" i="10" s="1"/>
  <c r="AQ731" i="10" s="1"/>
  <c r="AQ732" i="10" s="1"/>
  <c r="AQ733" i="10" s="1"/>
  <c r="AQ734" i="10" s="1"/>
  <c r="AQ735" i="10" s="1"/>
  <c r="AQ736" i="10" s="1"/>
  <c r="AQ737" i="10" s="1"/>
  <c r="AQ738" i="10" s="1"/>
  <c r="AQ739" i="10" s="1"/>
  <c r="AQ740" i="10" s="1"/>
  <c r="AQ741" i="10" s="1"/>
  <c r="AQ742" i="10" s="1"/>
  <c r="AQ743" i="10" s="1"/>
  <c r="AQ744" i="10" s="1"/>
  <c r="AQ745" i="10" s="1"/>
  <c r="AQ746" i="10" s="1"/>
  <c r="AQ747" i="10" s="1"/>
  <c r="AQ748" i="10" s="1"/>
  <c r="AQ749" i="10" s="1"/>
  <c r="AQ750" i="10" s="1"/>
  <c r="AQ751" i="10" s="1"/>
  <c r="AQ752" i="10" s="1"/>
  <c r="AQ753" i="10" s="1"/>
  <c r="AQ754" i="10" s="1"/>
  <c r="AQ755" i="10" s="1"/>
  <c r="AQ756" i="10" s="1"/>
  <c r="AQ757" i="10" s="1"/>
  <c r="AQ758" i="10" s="1"/>
  <c r="AQ759" i="10" s="1"/>
  <c r="AQ760" i="10" s="1"/>
  <c r="AQ761" i="10" s="1"/>
  <c r="AQ762" i="10" s="1"/>
  <c r="AQ763" i="10" s="1"/>
  <c r="AQ764" i="10" s="1"/>
  <c r="AQ765" i="10" s="1"/>
  <c r="AQ766" i="10" s="1"/>
  <c r="AQ767" i="10" s="1"/>
  <c r="AQ768" i="10" s="1"/>
  <c r="AQ769" i="10" s="1"/>
  <c r="AQ770" i="10" s="1"/>
  <c r="AQ771" i="10" s="1"/>
  <c r="AQ772" i="10" s="1"/>
  <c r="AQ773" i="10" s="1"/>
  <c r="AQ774" i="10" s="1"/>
  <c r="AQ775" i="10" s="1"/>
  <c r="AQ776" i="10" s="1"/>
  <c r="AQ777" i="10" s="1"/>
  <c r="AQ778" i="10" s="1"/>
  <c r="AQ779" i="10" s="1"/>
  <c r="AQ780" i="10" s="1"/>
  <c r="AQ781" i="10" s="1"/>
  <c r="AQ782" i="10" s="1"/>
  <c r="AQ783" i="10" s="1"/>
  <c r="AQ784" i="10" s="1"/>
  <c r="AQ785" i="10" s="1"/>
  <c r="AQ786" i="10" s="1"/>
  <c r="AQ787" i="10" s="1"/>
  <c r="AQ788" i="10" s="1"/>
  <c r="AQ789" i="10" s="1"/>
  <c r="AQ790" i="10" s="1"/>
  <c r="AQ791" i="10" s="1"/>
  <c r="AQ792" i="10" s="1"/>
  <c r="AQ793" i="10" s="1"/>
  <c r="AQ794" i="10" s="1"/>
  <c r="AQ795" i="10" s="1"/>
  <c r="AQ796" i="10" s="1"/>
  <c r="AQ797" i="10" s="1"/>
  <c r="AQ798" i="10" s="1"/>
  <c r="AQ799" i="10" s="1"/>
  <c r="AQ800" i="10" s="1"/>
  <c r="AQ801" i="10" s="1"/>
  <c r="AQ802" i="10" s="1"/>
  <c r="AQ803" i="10" s="1"/>
  <c r="AQ804" i="10" s="1"/>
  <c r="AQ805" i="10" s="1"/>
  <c r="AQ806" i="10" s="1"/>
  <c r="AQ807" i="10" s="1"/>
  <c r="AQ808" i="10" s="1"/>
  <c r="AQ809" i="10" s="1"/>
  <c r="AQ810" i="10" s="1"/>
  <c r="AQ811" i="10" s="1"/>
  <c r="AQ812" i="10" s="1"/>
  <c r="AQ813" i="10" s="1"/>
  <c r="AQ814" i="10" s="1"/>
  <c r="AQ815" i="10" s="1"/>
  <c r="AQ816" i="10" s="1"/>
  <c r="AQ817" i="10" s="1"/>
  <c r="AQ818" i="10" s="1"/>
  <c r="AQ819" i="10" s="1"/>
  <c r="AQ820" i="10" s="1"/>
  <c r="AQ821" i="10" s="1"/>
  <c r="AQ822" i="10" s="1"/>
  <c r="AQ823" i="10" s="1"/>
  <c r="AQ824" i="10" s="1"/>
  <c r="AQ825" i="10" s="1"/>
  <c r="AQ826" i="10" s="1"/>
  <c r="AQ827" i="10" s="1"/>
  <c r="AQ828" i="10" s="1"/>
  <c r="AQ829" i="10" s="1"/>
  <c r="AQ830" i="10" s="1"/>
  <c r="AQ831" i="10" s="1"/>
  <c r="AQ832" i="10" s="1"/>
  <c r="AQ833" i="10" s="1"/>
  <c r="AQ834" i="10" s="1"/>
  <c r="AQ835" i="10" s="1"/>
  <c r="AQ836" i="10" s="1"/>
  <c r="AQ837" i="10" s="1"/>
  <c r="AQ838" i="10" s="1"/>
  <c r="AQ839" i="10" s="1"/>
  <c r="AQ840" i="10" s="1"/>
  <c r="AQ841" i="10" s="1"/>
  <c r="AQ842" i="10" s="1"/>
  <c r="AQ843" i="10" s="1"/>
  <c r="AQ844" i="10" s="1"/>
  <c r="AQ845" i="10" s="1"/>
  <c r="AQ846" i="10" s="1"/>
  <c r="AQ847" i="10" s="1"/>
  <c r="AQ848" i="10" s="1"/>
  <c r="AQ849" i="10" s="1"/>
  <c r="AQ850" i="10" s="1"/>
  <c r="AQ851" i="10" s="1"/>
  <c r="AQ852" i="10" s="1"/>
  <c r="AQ853" i="10" s="1"/>
  <c r="AQ854" i="10" s="1"/>
  <c r="AQ855" i="10" s="1"/>
  <c r="AQ856" i="10" s="1"/>
  <c r="AQ857" i="10" s="1"/>
  <c r="AQ858" i="10" s="1"/>
  <c r="AQ859" i="10" s="1"/>
  <c r="AQ860" i="10" s="1"/>
  <c r="AQ861" i="10" s="1"/>
  <c r="AQ862" i="10" s="1"/>
  <c r="AQ863" i="10" s="1"/>
  <c r="AQ864" i="10" s="1"/>
  <c r="AQ865" i="10" s="1"/>
  <c r="AQ866" i="10" s="1"/>
  <c r="AQ867" i="10" s="1"/>
  <c r="AQ868" i="10" s="1"/>
  <c r="AQ869" i="10" s="1"/>
  <c r="AQ870" i="10" s="1"/>
  <c r="AQ871" i="10" s="1"/>
  <c r="AQ872" i="10" s="1"/>
  <c r="AQ873" i="10" s="1"/>
  <c r="AQ874" i="10" s="1"/>
  <c r="AQ875" i="10" s="1"/>
  <c r="AQ876" i="10" s="1"/>
  <c r="AQ877" i="10" s="1"/>
  <c r="AQ878" i="10" s="1"/>
  <c r="AQ879" i="10" s="1"/>
  <c r="AQ880" i="10" s="1"/>
  <c r="AQ881" i="10" s="1"/>
  <c r="AQ882" i="10" s="1"/>
  <c r="AQ883" i="10" s="1"/>
  <c r="AQ884" i="10" s="1"/>
  <c r="AQ885" i="10" s="1"/>
  <c r="AQ886" i="10" s="1"/>
  <c r="AQ887" i="10" s="1"/>
  <c r="AQ888" i="10" s="1"/>
  <c r="AQ889" i="10" s="1"/>
  <c r="AQ890" i="10" s="1"/>
  <c r="AQ891" i="10" s="1"/>
  <c r="AQ892" i="10" s="1"/>
  <c r="AQ893" i="10" s="1"/>
  <c r="AQ894" i="10" s="1"/>
  <c r="AQ895" i="10" s="1"/>
  <c r="AQ896" i="10" s="1"/>
  <c r="AQ897" i="10" s="1"/>
  <c r="AQ898" i="10" s="1"/>
  <c r="AQ899" i="10" s="1"/>
  <c r="AQ900" i="10" s="1"/>
  <c r="AQ901" i="10" s="1"/>
  <c r="AQ902" i="10" s="1"/>
  <c r="AQ903" i="10" s="1"/>
  <c r="AQ904" i="10" s="1"/>
  <c r="AQ905" i="10" s="1"/>
  <c r="AQ906" i="10" s="1"/>
  <c r="AQ907" i="10" s="1"/>
  <c r="AQ908" i="10" s="1"/>
  <c r="AQ909" i="10" s="1"/>
  <c r="AQ910" i="10" s="1"/>
  <c r="AQ911" i="10" s="1"/>
  <c r="AQ912" i="10" s="1"/>
  <c r="AQ913" i="10" s="1"/>
  <c r="AQ914" i="10" s="1"/>
  <c r="AQ915" i="10" s="1"/>
  <c r="AQ916" i="10" s="1"/>
  <c r="AQ917" i="10" s="1"/>
  <c r="AQ918" i="10" s="1"/>
  <c r="AQ919" i="10" s="1"/>
  <c r="AQ920" i="10" s="1"/>
  <c r="AQ921" i="10" s="1"/>
  <c r="AQ922" i="10" s="1"/>
  <c r="AQ923" i="10" s="1"/>
  <c r="AQ924" i="10" s="1"/>
  <c r="AQ925" i="10" s="1"/>
  <c r="AQ926" i="10" s="1"/>
  <c r="AQ927" i="10" s="1"/>
  <c r="AQ928" i="10" s="1"/>
  <c r="AQ929" i="10" s="1"/>
  <c r="AQ930" i="10" s="1"/>
  <c r="AQ931" i="10" s="1"/>
  <c r="AQ932" i="10" s="1"/>
  <c r="AQ933" i="10" s="1"/>
  <c r="AQ934" i="10" s="1"/>
  <c r="AQ935" i="10" s="1"/>
  <c r="AQ936" i="10" s="1"/>
  <c r="AQ937" i="10" s="1"/>
  <c r="AQ938" i="10" s="1"/>
  <c r="AQ939" i="10" s="1"/>
  <c r="AQ940" i="10" s="1"/>
  <c r="AQ941" i="10" s="1"/>
  <c r="AQ942" i="10" s="1"/>
  <c r="AQ943" i="10" s="1"/>
  <c r="AQ944" i="10" s="1"/>
  <c r="AQ945" i="10" s="1"/>
  <c r="AQ946" i="10" s="1"/>
  <c r="AQ947" i="10" s="1"/>
  <c r="AQ948" i="10" s="1"/>
  <c r="AQ949" i="10" s="1"/>
  <c r="AQ950" i="10" s="1"/>
  <c r="AQ951" i="10" s="1"/>
  <c r="AQ952" i="10" s="1"/>
  <c r="AQ953" i="10" s="1"/>
  <c r="AQ954" i="10" s="1"/>
  <c r="AQ955" i="10" s="1"/>
  <c r="AQ956" i="10" s="1"/>
  <c r="AQ957" i="10" s="1"/>
  <c r="AQ958" i="10" s="1"/>
  <c r="AQ959" i="10" s="1"/>
  <c r="AQ960" i="10" s="1"/>
  <c r="AQ961" i="10" s="1"/>
  <c r="AQ962" i="10" s="1"/>
  <c r="AQ963" i="10" s="1"/>
  <c r="AQ964" i="10" s="1"/>
  <c r="AQ965" i="10" s="1"/>
  <c r="AQ966" i="10" s="1"/>
  <c r="AQ967" i="10" s="1"/>
  <c r="AQ968" i="10" s="1"/>
  <c r="AQ969" i="10" s="1"/>
  <c r="AQ970" i="10" s="1"/>
  <c r="AQ971" i="10" s="1"/>
  <c r="AQ972" i="10" s="1"/>
  <c r="AQ973" i="10" s="1"/>
  <c r="AQ974" i="10" s="1"/>
  <c r="AQ975" i="10" s="1"/>
  <c r="AQ976" i="10" s="1"/>
  <c r="AQ977" i="10" s="1"/>
  <c r="AQ978" i="10" s="1"/>
  <c r="AQ979" i="10" s="1"/>
  <c r="AQ980" i="10" s="1"/>
  <c r="AQ981" i="10" s="1"/>
  <c r="AQ982" i="10" s="1"/>
  <c r="AQ983" i="10" s="1"/>
  <c r="AQ984" i="10" s="1"/>
  <c r="AQ985" i="10" s="1"/>
  <c r="AQ986" i="10" s="1"/>
  <c r="AQ987" i="10" s="1"/>
  <c r="AQ988" i="10" s="1"/>
  <c r="AQ989" i="10" s="1"/>
  <c r="AQ990" i="10" s="1"/>
  <c r="AQ991" i="10" s="1"/>
  <c r="AQ992" i="10" s="1"/>
  <c r="AQ993" i="10" s="1"/>
  <c r="AQ994" i="10" s="1"/>
  <c r="AQ995" i="10" s="1"/>
  <c r="AQ996" i="10" s="1"/>
  <c r="AQ997" i="10" s="1"/>
  <c r="AQ998" i="10" s="1"/>
  <c r="AQ999" i="10" s="1"/>
  <c r="AQ1000" i="10" s="1"/>
  <c r="AQ1001" i="10" s="1"/>
  <c r="AQ1002" i="10" s="1"/>
  <c r="AQ1003" i="10" s="1"/>
  <c r="AQ1004" i="10" s="1"/>
  <c r="AQ1005" i="10" s="1"/>
  <c r="AQ1006" i="10" s="1"/>
  <c r="AQ1007" i="10" s="1"/>
  <c r="AQ1008" i="10" s="1"/>
  <c r="AQ1009" i="10" s="1"/>
  <c r="AQ210" i="10"/>
  <c r="AW112" i="10"/>
  <c r="AW113" i="10" s="1"/>
  <c r="AW114" i="10" s="1"/>
  <c r="AW115" i="10" s="1"/>
  <c r="AW116" i="10" s="1"/>
  <c r="AW117" i="10" s="1"/>
  <c r="AW118" i="10" s="1"/>
  <c r="AW119" i="10" s="1"/>
  <c r="AW120" i="10" s="1"/>
  <c r="AW121" i="10" s="1"/>
  <c r="AW122" i="10" s="1"/>
  <c r="AW123" i="10" s="1"/>
  <c r="AW124" i="10" s="1"/>
  <c r="AW125" i="10" s="1"/>
  <c r="AW126" i="10" s="1"/>
  <c r="AW127" i="10" s="1"/>
  <c r="AW128" i="10" s="1"/>
  <c r="AW129" i="10" s="1"/>
  <c r="AW130" i="10" s="1"/>
  <c r="AW131" i="10" s="1"/>
  <c r="AW132" i="10" s="1"/>
  <c r="AW133" i="10" s="1"/>
  <c r="AW134" i="10" s="1"/>
  <c r="AW135" i="10" s="1"/>
  <c r="AW136" i="10" s="1"/>
  <c r="AW137" i="10" s="1"/>
  <c r="AW138" i="10" s="1"/>
  <c r="AW139" i="10" s="1"/>
  <c r="AW140" i="10" s="1"/>
  <c r="AW141" i="10" s="1"/>
  <c r="AW142" i="10" s="1"/>
  <c r="AW143" i="10" s="1"/>
  <c r="AW144" i="10" s="1"/>
  <c r="AW145" i="10" s="1"/>
  <c r="AW146" i="10" s="1"/>
  <c r="AW147" i="10" s="1"/>
  <c r="AW148" i="10" s="1"/>
  <c r="AW149" i="10" s="1"/>
  <c r="AW150" i="10" s="1"/>
  <c r="AW151" i="10" s="1"/>
  <c r="AW152" i="10" s="1"/>
  <c r="AW153" i="10" s="1"/>
  <c r="AW154" i="10" s="1"/>
  <c r="AW155" i="10" s="1"/>
  <c r="AW156" i="10" s="1"/>
  <c r="AW157" i="10" s="1"/>
  <c r="AW158" i="10" s="1"/>
  <c r="AW159" i="10" s="1"/>
  <c r="AW160" i="10" s="1"/>
  <c r="AW161" i="10" s="1"/>
  <c r="AW162" i="10" s="1"/>
  <c r="AW163" i="10" s="1"/>
  <c r="AW164" i="10" s="1"/>
  <c r="AW165" i="10" s="1"/>
  <c r="AW166" i="10" s="1"/>
  <c r="AW167" i="10" s="1"/>
  <c r="AW168" i="10" s="1"/>
  <c r="AW169" i="10" s="1"/>
  <c r="AW170" i="10" s="1"/>
  <c r="AW171" i="10" s="1"/>
  <c r="AW172" i="10" s="1"/>
  <c r="AW173" i="10" s="1"/>
  <c r="AW174" i="10" s="1"/>
  <c r="AW175" i="10" s="1"/>
  <c r="AW176" i="10" s="1"/>
  <c r="AW177" i="10" s="1"/>
  <c r="AW178" i="10" s="1"/>
  <c r="AW179" i="10" s="1"/>
  <c r="AW180" i="10" s="1"/>
  <c r="AW181" i="10" s="1"/>
  <c r="AW182" i="10" s="1"/>
  <c r="AW183" i="10" s="1"/>
  <c r="AW184" i="10" s="1"/>
  <c r="AW185" i="10" s="1"/>
  <c r="AW186" i="10" s="1"/>
  <c r="AW187" i="10" s="1"/>
  <c r="AW188" i="10" s="1"/>
  <c r="AW189" i="10" s="1"/>
  <c r="AW190" i="10" s="1"/>
  <c r="AW191" i="10" s="1"/>
  <c r="AW192" i="10" s="1"/>
  <c r="AW193" i="10" s="1"/>
  <c r="AW194" i="10" s="1"/>
  <c r="AW195" i="10" s="1"/>
  <c r="AW196" i="10" s="1"/>
  <c r="AW197" i="10" s="1"/>
  <c r="AW198" i="10" s="1"/>
  <c r="AW199" i="10" s="1"/>
  <c r="AW200" i="10" s="1"/>
  <c r="AW201" i="10" s="1"/>
  <c r="AW202" i="10" s="1"/>
  <c r="AW203" i="10" s="1"/>
  <c r="AW204" i="10" s="1"/>
  <c r="AW205" i="10" s="1"/>
  <c r="AW206" i="10" s="1"/>
  <c r="AW207" i="10" s="1"/>
  <c r="AW208" i="10" s="1"/>
  <c r="AW209" i="10" s="1"/>
  <c r="AW210" i="10" s="1"/>
  <c r="AW211" i="10" s="1"/>
  <c r="AW212" i="10" s="1"/>
  <c r="AW213" i="10" s="1"/>
  <c r="AW214" i="10" s="1"/>
  <c r="AW215" i="10" s="1"/>
  <c r="AW216" i="10" s="1"/>
  <c r="AW217" i="10" s="1"/>
  <c r="AW218" i="10" s="1"/>
  <c r="AW219" i="10" s="1"/>
  <c r="AW220" i="10" s="1"/>
  <c r="AW221" i="10" s="1"/>
  <c r="AW222" i="10" s="1"/>
  <c r="AW223" i="10" s="1"/>
  <c r="AW224" i="10" s="1"/>
  <c r="AW225" i="10" s="1"/>
  <c r="AW226" i="10" s="1"/>
  <c r="AW227" i="10" s="1"/>
  <c r="AW228" i="10" s="1"/>
  <c r="AW229" i="10" s="1"/>
  <c r="AW230" i="10" s="1"/>
  <c r="AW231" i="10" s="1"/>
  <c r="AW232" i="10" s="1"/>
  <c r="AW233" i="10" s="1"/>
  <c r="AW234" i="10" s="1"/>
  <c r="AW235" i="10" s="1"/>
  <c r="AW236" i="10" s="1"/>
  <c r="AW237" i="10" s="1"/>
  <c r="AW238" i="10" s="1"/>
  <c r="AW239" i="10" s="1"/>
  <c r="AW240" i="10" s="1"/>
  <c r="AW241" i="10" s="1"/>
  <c r="AW242" i="10" s="1"/>
  <c r="AW243" i="10" s="1"/>
  <c r="AW244" i="10" s="1"/>
  <c r="AW245" i="10" s="1"/>
  <c r="AW246" i="10" s="1"/>
  <c r="AW247" i="10" s="1"/>
  <c r="AW248" i="10" s="1"/>
  <c r="AW249" i="10" s="1"/>
  <c r="AW250" i="10" s="1"/>
  <c r="AW251" i="10" s="1"/>
  <c r="AW252" i="10" s="1"/>
  <c r="AW253" i="10" s="1"/>
  <c r="AW254" i="10" s="1"/>
  <c r="AW255" i="10" s="1"/>
  <c r="AW256" i="10" s="1"/>
  <c r="AW257" i="10" s="1"/>
  <c r="AW258" i="10" s="1"/>
  <c r="AW259" i="10" s="1"/>
  <c r="AW260" i="10" s="1"/>
  <c r="AW261" i="10" s="1"/>
  <c r="AW262" i="10" s="1"/>
  <c r="AW263" i="10" s="1"/>
  <c r="AW264" i="10" s="1"/>
  <c r="AW265" i="10" s="1"/>
  <c r="AW266" i="10" s="1"/>
  <c r="AW267" i="10" s="1"/>
  <c r="AW268" i="10" s="1"/>
  <c r="AW269" i="10" s="1"/>
  <c r="AW270" i="10" s="1"/>
  <c r="AW271" i="10" s="1"/>
  <c r="AW272" i="10" s="1"/>
  <c r="AW273" i="10" s="1"/>
  <c r="AW274" i="10" s="1"/>
  <c r="AW275" i="10" s="1"/>
  <c r="AW276" i="10" s="1"/>
  <c r="AW277" i="10" s="1"/>
  <c r="AW278" i="10" s="1"/>
  <c r="AW279" i="10" s="1"/>
  <c r="AW280" i="10" s="1"/>
  <c r="AW281" i="10" s="1"/>
  <c r="AW282" i="10" s="1"/>
  <c r="AW283" i="10" s="1"/>
  <c r="AW284" i="10" s="1"/>
  <c r="AW285" i="10" s="1"/>
  <c r="AW286" i="10" s="1"/>
  <c r="AW287" i="10" s="1"/>
  <c r="AW288" i="10" s="1"/>
  <c r="AW289" i="10" s="1"/>
  <c r="AW290" i="10" s="1"/>
  <c r="AW291" i="10" s="1"/>
  <c r="AW292" i="10" s="1"/>
  <c r="AW293" i="10" s="1"/>
  <c r="AW294" i="10" s="1"/>
  <c r="AW295" i="10" s="1"/>
  <c r="AW296" i="10" s="1"/>
  <c r="AW297" i="10" s="1"/>
  <c r="AW298" i="10" s="1"/>
  <c r="AW299" i="10" s="1"/>
  <c r="AW300" i="10" s="1"/>
  <c r="AW301" i="10" s="1"/>
  <c r="AW302" i="10" s="1"/>
  <c r="AW303" i="10" s="1"/>
  <c r="AW304" i="10" s="1"/>
  <c r="AW305" i="10" s="1"/>
  <c r="AW306" i="10" s="1"/>
  <c r="AW307" i="10" s="1"/>
  <c r="AW308" i="10" s="1"/>
  <c r="AW309" i="10" s="1"/>
  <c r="AW310" i="10" s="1"/>
  <c r="AW311" i="10" s="1"/>
  <c r="AW312" i="10" s="1"/>
  <c r="AW313" i="10" s="1"/>
  <c r="AW314" i="10" s="1"/>
  <c r="AW315" i="10" s="1"/>
  <c r="AW316" i="10" s="1"/>
  <c r="AW317" i="10" s="1"/>
  <c r="AW318" i="10" s="1"/>
  <c r="AW319" i="10" s="1"/>
  <c r="AW320" i="10" s="1"/>
  <c r="AW321" i="10" s="1"/>
  <c r="AW322" i="10" s="1"/>
  <c r="AW323" i="10" s="1"/>
  <c r="AW324" i="10" s="1"/>
  <c r="AW325" i="10" s="1"/>
  <c r="AW326" i="10" s="1"/>
  <c r="AW327" i="10" s="1"/>
  <c r="AW328" i="10" s="1"/>
  <c r="AW329" i="10" s="1"/>
  <c r="AW330" i="10" s="1"/>
  <c r="AW331" i="10" s="1"/>
  <c r="AW332" i="10" s="1"/>
  <c r="AW333" i="10" s="1"/>
  <c r="AW334" i="10" s="1"/>
  <c r="AW335" i="10" s="1"/>
  <c r="AW336" i="10" s="1"/>
  <c r="AW337" i="10" s="1"/>
  <c r="AW338" i="10" s="1"/>
  <c r="AW339" i="10" s="1"/>
  <c r="AW340" i="10" s="1"/>
  <c r="AW341" i="10" s="1"/>
  <c r="AW342" i="10" s="1"/>
  <c r="AW343" i="10" s="1"/>
  <c r="AW344" i="10" s="1"/>
  <c r="AW345" i="10" s="1"/>
  <c r="AW346" i="10" s="1"/>
  <c r="AW347" i="10" s="1"/>
  <c r="AW348" i="10" s="1"/>
  <c r="AW349" i="10" s="1"/>
  <c r="AW350" i="10" s="1"/>
  <c r="AW351" i="10" s="1"/>
  <c r="AW352" i="10" s="1"/>
  <c r="AW353" i="10" s="1"/>
  <c r="AW354" i="10" s="1"/>
  <c r="AW355" i="10" s="1"/>
  <c r="AW356" i="10" s="1"/>
  <c r="AW357" i="10" s="1"/>
  <c r="AW358" i="10" s="1"/>
  <c r="AW359" i="10" s="1"/>
  <c r="AW360" i="10" s="1"/>
  <c r="AW361" i="10" s="1"/>
  <c r="AW362" i="10" s="1"/>
  <c r="AW363" i="10" s="1"/>
  <c r="AW364" i="10" s="1"/>
  <c r="AW365" i="10" s="1"/>
  <c r="AW366" i="10" s="1"/>
  <c r="AW367" i="10" s="1"/>
  <c r="AW368" i="10" s="1"/>
  <c r="AW369" i="10" s="1"/>
  <c r="AW370" i="10" s="1"/>
  <c r="AW371" i="10" s="1"/>
  <c r="AW372" i="10" s="1"/>
  <c r="AW373" i="10" s="1"/>
  <c r="AW374" i="10" s="1"/>
  <c r="AW375" i="10" s="1"/>
  <c r="AW376" i="10" s="1"/>
  <c r="AW377" i="10" s="1"/>
  <c r="AW378" i="10" s="1"/>
  <c r="AW379" i="10" s="1"/>
  <c r="AW380" i="10" s="1"/>
  <c r="AW381" i="10" s="1"/>
  <c r="AW382" i="10" s="1"/>
  <c r="AW383" i="10" s="1"/>
  <c r="AW384" i="10" s="1"/>
  <c r="AW385" i="10" s="1"/>
  <c r="AW386" i="10" s="1"/>
  <c r="AW387" i="10" s="1"/>
  <c r="AW388" i="10" s="1"/>
  <c r="AW389" i="10" s="1"/>
  <c r="AW390" i="10" s="1"/>
  <c r="AW391" i="10" s="1"/>
  <c r="AW392" i="10" s="1"/>
  <c r="AW393" i="10" s="1"/>
  <c r="AW394" i="10" s="1"/>
  <c r="AW395" i="10" s="1"/>
  <c r="AW396" i="10" s="1"/>
  <c r="AW397" i="10" s="1"/>
  <c r="AW398" i="10" s="1"/>
  <c r="AW399" i="10" s="1"/>
  <c r="AW400" i="10" s="1"/>
  <c r="AW401" i="10" s="1"/>
  <c r="AW402" i="10" s="1"/>
  <c r="AW403" i="10" s="1"/>
  <c r="AW404" i="10" s="1"/>
  <c r="AW405" i="10" s="1"/>
  <c r="AW406" i="10" s="1"/>
  <c r="AW407" i="10" s="1"/>
  <c r="AW408" i="10" s="1"/>
  <c r="AW409" i="10" s="1"/>
  <c r="AW410" i="10" s="1"/>
  <c r="AW411" i="10" s="1"/>
  <c r="AW412" i="10" s="1"/>
  <c r="AW413" i="10" s="1"/>
  <c r="AW414" i="10" s="1"/>
  <c r="AW415" i="10" s="1"/>
  <c r="AW416" i="10" s="1"/>
  <c r="AW417" i="10" s="1"/>
  <c r="AW418" i="10" s="1"/>
  <c r="AW419" i="10" s="1"/>
  <c r="AW420" i="10" s="1"/>
  <c r="AW421" i="10" s="1"/>
  <c r="AW422" i="10" s="1"/>
  <c r="AW423" i="10" s="1"/>
  <c r="AW424" i="10" s="1"/>
  <c r="AW425" i="10" s="1"/>
  <c r="AW426" i="10" s="1"/>
  <c r="AW427" i="10" s="1"/>
  <c r="AW428" i="10" s="1"/>
  <c r="AW429" i="10" s="1"/>
  <c r="AW430" i="10" s="1"/>
  <c r="AW431" i="10" s="1"/>
  <c r="AW432" i="10" s="1"/>
  <c r="AW433" i="10" s="1"/>
  <c r="AW434" i="10" s="1"/>
  <c r="AW435" i="10" s="1"/>
  <c r="AW436" i="10" s="1"/>
  <c r="AW437" i="10" s="1"/>
  <c r="AW438" i="10" s="1"/>
  <c r="AW439" i="10" s="1"/>
  <c r="AW440" i="10" s="1"/>
  <c r="AW441" i="10" s="1"/>
  <c r="AW442" i="10" s="1"/>
  <c r="AW443" i="10" s="1"/>
  <c r="AW444" i="10" s="1"/>
  <c r="AW445" i="10" s="1"/>
  <c r="AW446" i="10" s="1"/>
  <c r="AW447" i="10" s="1"/>
  <c r="AW448" i="10" s="1"/>
  <c r="AW449" i="10" s="1"/>
  <c r="AW450" i="10" s="1"/>
  <c r="AW451" i="10" s="1"/>
  <c r="AW452" i="10" s="1"/>
  <c r="AW453" i="10" s="1"/>
  <c r="AW454" i="10" s="1"/>
  <c r="AW455" i="10" s="1"/>
  <c r="AW456" i="10" s="1"/>
  <c r="AW457" i="10" s="1"/>
  <c r="AW458" i="10" s="1"/>
  <c r="AW459" i="10" s="1"/>
  <c r="AW460" i="10" s="1"/>
  <c r="AW461" i="10" s="1"/>
  <c r="AW462" i="10" s="1"/>
  <c r="AW463" i="10" s="1"/>
  <c r="AW464" i="10" s="1"/>
  <c r="AW465" i="10" s="1"/>
  <c r="AW466" i="10" s="1"/>
  <c r="AW467" i="10" s="1"/>
  <c r="AW468" i="10" s="1"/>
  <c r="AW469" i="10" s="1"/>
  <c r="AW470" i="10" s="1"/>
  <c r="AW471" i="10" s="1"/>
  <c r="AW472" i="10" s="1"/>
  <c r="AW473" i="10" s="1"/>
  <c r="AW474" i="10" s="1"/>
  <c r="AW475" i="10" s="1"/>
  <c r="AW476" i="10" s="1"/>
  <c r="AW477" i="10" s="1"/>
  <c r="AW478" i="10" s="1"/>
  <c r="AW479" i="10" s="1"/>
  <c r="AW480" i="10" s="1"/>
  <c r="AW481" i="10" s="1"/>
  <c r="AW482" i="10" s="1"/>
  <c r="AW483" i="10" s="1"/>
  <c r="AW484" i="10" s="1"/>
  <c r="AW485" i="10" s="1"/>
  <c r="AW486" i="10" s="1"/>
  <c r="AW487" i="10" s="1"/>
  <c r="AW488" i="10" s="1"/>
  <c r="AW489" i="10" s="1"/>
  <c r="AW490" i="10" s="1"/>
  <c r="AW491" i="10" s="1"/>
  <c r="AW492" i="10" s="1"/>
  <c r="AW493" i="10" s="1"/>
  <c r="AW494" i="10" s="1"/>
  <c r="AW495" i="10" s="1"/>
  <c r="AW496" i="10" s="1"/>
  <c r="AW497" i="10" s="1"/>
  <c r="AW498" i="10" s="1"/>
  <c r="AW499" i="10" s="1"/>
  <c r="AW500" i="10" s="1"/>
  <c r="AW501" i="10" s="1"/>
  <c r="AW502" i="10" s="1"/>
  <c r="AW503" i="10" s="1"/>
  <c r="AW504" i="10" s="1"/>
  <c r="AW505" i="10" s="1"/>
  <c r="AW506" i="10" s="1"/>
  <c r="AW507" i="10" s="1"/>
  <c r="AW508" i="10" s="1"/>
  <c r="AW509" i="10" s="1"/>
  <c r="AW510" i="10" s="1"/>
  <c r="AW511" i="10" s="1"/>
  <c r="AW512" i="10" s="1"/>
  <c r="AW513" i="10" s="1"/>
  <c r="AW514" i="10" s="1"/>
  <c r="AW515" i="10" s="1"/>
  <c r="AW516" i="10" s="1"/>
  <c r="AW517" i="10" s="1"/>
  <c r="AW518" i="10" s="1"/>
  <c r="AW519" i="10" s="1"/>
  <c r="AW520" i="10" s="1"/>
  <c r="AW521" i="10" s="1"/>
  <c r="AW522" i="10" s="1"/>
  <c r="AW523" i="10" s="1"/>
  <c r="AW524" i="10" s="1"/>
  <c r="AW525" i="10" s="1"/>
  <c r="AW526" i="10" s="1"/>
  <c r="AW527" i="10" s="1"/>
  <c r="AW528" i="10" s="1"/>
  <c r="AW529" i="10" s="1"/>
  <c r="AW530" i="10" s="1"/>
  <c r="AW531" i="10" s="1"/>
  <c r="AW532" i="10" s="1"/>
  <c r="AW533" i="10" s="1"/>
  <c r="AW534" i="10" s="1"/>
  <c r="AW535" i="10" s="1"/>
  <c r="AW536" i="10" s="1"/>
  <c r="AW537" i="10" s="1"/>
  <c r="AW538" i="10" s="1"/>
  <c r="AW539" i="10" s="1"/>
  <c r="AW540" i="10" s="1"/>
  <c r="AW541" i="10" s="1"/>
  <c r="AW542" i="10" s="1"/>
  <c r="AW543" i="10" s="1"/>
  <c r="AW544" i="10" s="1"/>
  <c r="AW545" i="10" s="1"/>
  <c r="AW546" i="10" s="1"/>
  <c r="AW547" i="10" s="1"/>
  <c r="AW548" i="10" s="1"/>
  <c r="AW549" i="10" s="1"/>
  <c r="AW550" i="10" s="1"/>
  <c r="AW551" i="10" s="1"/>
  <c r="AW552" i="10" s="1"/>
  <c r="AW553" i="10" s="1"/>
  <c r="AW554" i="10" s="1"/>
  <c r="AW555" i="10" s="1"/>
  <c r="AW556" i="10" s="1"/>
  <c r="AW557" i="10" s="1"/>
  <c r="AW558" i="10" s="1"/>
  <c r="AW559" i="10" s="1"/>
  <c r="AW560" i="10" s="1"/>
  <c r="AW561" i="10" s="1"/>
  <c r="AW562" i="10" s="1"/>
  <c r="AW563" i="10" s="1"/>
  <c r="AW564" i="10" s="1"/>
  <c r="AW565" i="10" s="1"/>
  <c r="AW566" i="10" s="1"/>
  <c r="AW567" i="10" s="1"/>
  <c r="AW568" i="10" s="1"/>
  <c r="AW569" i="10" s="1"/>
  <c r="AW570" i="10" s="1"/>
  <c r="AW571" i="10" s="1"/>
  <c r="AW572" i="10" s="1"/>
  <c r="AW573" i="10" s="1"/>
  <c r="AW574" i="10" s="1"/>
  <c r="AW575" i="10" s="1"/>
  <c r="AW576" i="10" s="1"/>
  <c r="AW577" i="10" s="1"/>
  <c r="AW578" i="10" s="1"/>
  <c r="AW579" i="10" s="1"/>
  <c r="AW580" i="10" s="1"/>
  <c r="AW581" i="10" s="1"/>
  <c r="AW582" i="10" s="1"/>
  <c r="AW583" i="10" s="1"/>
  <c r="AW584" i="10" s="1"/>
  <c r="AW585" i="10" s="1"/>
  <c r="AW586" i="10" s="1"/>
  <c r="AW587" i="10" s="1"/>
  <c r="AW588" i="10" s="1"/>
  <c r="AW589" i="10" s="1"/>
  <c r="AW590" i="10" s="1"/>
  <c r="AW591" i="10" s="1"/>
  <c r="AW592" i="10" s="1"/>
  <c r="AW593" i="10" s="1"/>
  <c r="AW594" i="10" s="1"/>
  <c r="AW595" i="10" s="1"/>
  <c r="AW596" i="10" s="1"/>
  <c r="AW597" i="10" s="1"/>
  <c r="AW598" i="10" s="1"/>
  <c r="AW599" i="10" s="1"/>
  <c r="AW600" i="10" s="1"/>
  <c r="AW601" i="10" s="1"/>
  <c r="AW602" i="10" s="1"/>
  <c r="AW603" i="10" s="1"/>
  <c r="AW604" i="10" s="1"/>
  <c r="AW605" i="10" s="1"/>
  <c r="AW606" i="10" s="1"/>
  <c r="AW607" i="10" s="1"/>
  <c r="AW608" i="10" s="1"/>
  <c r="AW609" i="10" s="1"/>
  <c r="AW610" i="10" s="1"/>
  <c r="AW611" i="10" s="1"/>
  <c r="AW612" i="10" s="1"/>
  <c r="AW613" i="10" s="1"/>
  <c r="AW614" i="10" s="1"/>
  <c r="AW615" i="10" s="1"/>
  <c r="AW616" i="10" s="1"/>
  <c r="AW617" i="10" s="1"/>
  <c r="AW618" i="10" s="1"/>
  <c r="AW619" i="10" s="1"/>
  <c r="AW620" i="10" s="1"/>
  <c r="AW621" i="10" s="1"/>
  <c r="AW622" i="10" s="1"/>
  <c r="AW623" i="10" s="1"/>
  <c r="AW624" i="10" s="1"/>
  <c r="AW625" i="10" s="1"/>
  <c r="AW626" i="10" s="1"/>
  <c r="AW627" i="10" s="1"/>
  <c r="AW628" i="10" s="1"/>
  <c r="AW629" i="10" s="1"/>
  <c r="AW630" i="10" s="1"/>
  <c r="AW631" i="10" s="1"/>
  <c r="AW632" i="10" s="1"/>
  <c r="AW633" i="10" s="1"/>
  <c r="AW634" i="10" s="1"/>
  <c r="AW635" i="10" s="1"/>
  <c r="AW636" i="10" s="1"/>
  <c r="AW637" i="10" s="1"/>
  <c r="AW638" i="10" s="1"/>
  <c r="AW639" i="10" s="1"/>
  <c r="AW640" i="10" s="1"/>
  <c r="AW641" i="10" s="1"/>
  <c r="AW642" i="10" s="1"/>
  <c r="AW643" i="10" s="1"/>
  <c r="AW644" i="10" s="1"/>
  <c r="AW645" i="10" s="1"/>
  <c r="AW646" i="10" s="1"/>
  <c r="AW647" i="10" s="1"/>
  <c r="AW648" i="10" s="1"/>
  <c r="AW649" i="10" s="1"/>
  <c r="AW650" i="10" s="1"/>
  <c r="AW651" i="10" s="1"/>
  <c r="AW652" i="10" s="1"/>
  <c r="AW653" i="10" s="1"/>
  <c r="AW654" i="10" s="1"/>
  <c r="AW655" i="10" s="1"/>
  <c r="AW656" i="10" s="1"/>
  <c r="AW657" i="10" s="1"/>
  <c r="AW658" i="10" s="1"/>
  <c r="AW659" i="10" s="1"/>
  <c r="AW660" i="10" s="1"/>
  <c r="AW661" i="10" s="1"/>
  <c r="AW662" i="10" s="1"/>
  <c r="AW663" i="10" s="1"/>
  <c r="AW664" i="10" s="1"/>
  <c r="AW665" i="10" s="1"/>
  <c r="AW666" i="10" s="1"/>
  <c r="AW667" i="10" s="1"/>
  <c r="AW668" i="10" s="1"/>
  <c r="AW669" i="10" s="1"/>
  <c r="AW670" i="10" s="1"/>
  <c r="AW671" i="10" s="1"/>
  <c r="AW672" i="10" s="1"/>
  <c r="AW673" i="10" s="1"/>
  <c r="AW674" i="10" s="1"/>
  <c r="AW675" i="10" s="1"/>
  <c r="AW676" i="10" s="1"/>
  <c r="AW677" i="10" s="1"/>
  <c r="AW678" i="10" s="1"/>
  <c r="AW679" i="10" s="1"/>
  <c r="AW680" i="10" s="1"/>
  <c r="AW681" i="10" s="1"/>
  <c r="AW682" i="10" s="1"/>
  <c r="AW683" i="10" s="1"/>
  <c r="AW684" i="10" s="1"/>
  <c r="AW685" i="10" s="1"/>
  <c r="AW686" i="10" s="1"/>
  <c r="AW687" i="10" s="1"/>
  <c r="AW688" i="10" s="1"/>
  <c r="AW689" i="10" s="1"/>
  <c r="AW690" i="10" s="1"/>
  <c r="AW691" i="10" s="1"/>
  <c r="AW692" i="10" s="1"/>
  <c r="AW693" i="10" s="1"/>
  <c r="AW694" i="10" s="1"/>
  <c r="AW695" i="10" s="1"/>
  <c r="AW696" i="10" s="1"/>
  <c r="AW697" i="10" s="1"/>
  <c r="AW698" i="10" s="1"/>
  <c r="AW699" i="10" s="1"/>
  <c r="AW700" i="10" s="1"/>
  <c r="AW701" i="10" s="1"/>
  <c r="AW702" i="10" s="1"/>
  <c r="AW703" i="10" s="1"/>
  <c r="AW704" i="10" s="1"/>
  <c r="AW705" i="10" s="1"/>
  <c r="AW706" i="10" s="1"/>
  <c r="AW707" i="10" s="1"/>
  <c r="AW708" i="10" s="1"/>
  <c r="AW709" i="10" s="1"/>
  <c r="AW710" i="10" s="1"/>
  <c r="AW711" i="10" s="1"/>
  <c r="AW712" i="10" s="1"/>
  <c r="AW713" i="10" s="1"/>
  <c r="AW714" i="10" s="1"/>
  <c r="AW715" i="10" s="1"/>
  <c r="AW716" i="10" s="1"/>
  <c r="AW717" i="10" s="1"/>
  <c r="AW718" i="10" s="1"/>
  <c r="AW719" i="10" s="1"/>
  <c r="AW720" i="10" s="1"/>
  <c r="AW721" i="10" s="1"/>
  <c r="AW722" i="10" s="1"/>
  <c r="AW723" i="10" s="1"/>
  <c r="AW724" i="10" s="1"/>
  <c r="AW725" i="10" s="1"/>
  <c r="AW726" i="10" s="1"/>
  <c r="AW727" i="10" s="1"/>
  <c r="AW728" i="10" s="1"/>
  <c r="AW729" i="10" s="1"/>
  <c r="AW730" i="10" s="1"/>
  <c r="AW731" i="10" s="1"/>
  <c r="AW732" i="10" s="1"/>
  <c r="AW733" i="10" s="1"/>
  <c r="AW734" i="10" s="1"/>
  <c r="AW735" i="10" s="1"/>
  <c r="AW736" i="10" s="1"/>
  <c r="AW737" i="10" s="1"/>
  <c r="AW738" i="10" s="1"/>
  <c r="AW739" i="10" s="1"/>
  <c r="AW740" i="10" s="1"/>
  <c r="AW741" i="10" s="1"/>
  <c r="AW742" i="10" s="1"/>
  <c r="AW743" i="10" s="1"/>
  <c r="AW744" i="10" s="1"/>
  <c r="AW745" i="10" s="1"/>
  <c r="AW746" i="10" s="1"/>
  <c r="AW747" i="10" s="1"/>
  <c r="AW748" i="10" s="1"/>
  <c r="AW749" i="10" s="1"/>
  <c r="AW750" i="10" s="1"/>
  <c r="AW751" i="10" s="1"/>
  <c r="AW752" i="10" s="1"/>
  <c r="AW753" i="10" s="1"/>
  <c r="AW754" i="10" s="1"/>
  <c r="AW755" i="10" s="1"/>
  <c r="AW756" i="10" s="1"/>
  <c r="AW757" i="10" s="1"/>
  <c r="AW758" i="10" s="1"/>
  <c r="AW759" i="10" s="1"/>
  <c r="AW760" i="10" s="1"/>
  <c r="AW761" i="10" s="1"/>
  <c r="AW762" i="10" s="1"/>
  <c r="AW763" i="10" s="1"/>
  <c r="AW764" i="10" s="1"/>
  <c r="AW765" i="10" s="1"/>
  <c r="AW766" i="10" s="1"/>
  <c r="AW767" i="10" s="1"/>
  <c r="AW768" i="10" s="1"/>
  <c r="AW769" i="10" s="1"/>
  <c r="AW770" i="10" s="1"/>
  <c r="AW771" i="10" s="1"/>
  <c r="AW772" i="10" s="1"/>
  <c r="AW773" i="10" s="1"/>
  <c r="AW774" i="10" s="1"/>
  <c r="AW775" i="10" s="1"/>
  <c r="AW776" i="10" s="1"/>
  <c r="AW777" i="10" s="1"/>
  <c r="AW778" i="10" s="1"/>
  <c r="AW779" i="10" s="1"/>
  <c r="AW780" i="10" s="1"/>
  <c r="AW781" i="10" s="1"/>
  <c r="AW782" i="10" s="1"/>
  <c r="AW783" i="10" s="1"/>
  <c r="AW784" i="10" s="1"/>
  <c r="AW785" i="10" s="1"/>
  <c r="AW786" i="10" s="1"/>
  <c r="AW787" i="10" s="1"/>
  <c r="AW788" i="10" s="1"/>
  <c r="AW789" i="10" s="1"/>
  <c r="AW790" i="10" s="1"/>
  <c r="AW791" i="10" s="1"/>
  <c r="AW792" i="10" s="1"/>
  <c r="AW793" i="10" s="1"/>
  <c r="AW794" i="10" s="1"/>
  <c r="AW795" i="10" s="1"/>
  <c r="AW796" i="10" s="1"/>
  <c r="AW797" i="10" s="1"/>
  <c r="AW798" i="10" s="1"/>
  <c r="AW799" i="10" s="1"/>
  <c r="AW800" i="10" s="1"/>
  <c r="AW801" i="10" s="1"/>
  <c r="AW802" i="10" s="1"/>
  <c r="AW803" i="10" s="1"/>
  <c r="AW804" i="10" s="1"/>
  <c r="AW805" i="10" s="1"/>
  <c r="AW806" i="10" s="1"/>
  <c r="AW807" i="10" s="1"/>
  <c r="AW808" i="10" s="1"/>
  <c r="AW809" i="10" s="1"/>
  <c r="AW810" i="10" s="1"/>
  <c r="AW811" i="10" s="1"/>
  <c r="AW812" i="10" s="1"/>
  <c r="AW813" i="10" s="1"/>
  <c r="AW814" i="10" s="1"/>
  <c r="AW815" i="10" s="1"/>
  <c r="AW816" i="10" s="1"/>
  <c r="AW817" i="10" s="1"/>
  <c r="AW818" i="10" s="1"/>
  <c r="AW819" i="10" s="1"/>
  <c r="AW820" i="10" s="1"/>
  <c r="AW821" i="10" s="1"/>
  <c r="AW822" i="10" s="1"/>
  <c r="AW823" i="10" s="1"/>
  <c r="AW824" i="10" s="1"/>
  <c r="AW825" i="10" s="1"/>
  <c r="AW826" i="10" s="1"/>
  <c r="AW827" i="10" s="1"/>
  <c r="AW828" i="10" s="1"/>
  <c r="AW829" i="10" s="1"/>
  <c r="AW830" i="10" s="1"/>
  <c r="AW831" i="10" s="1"/>
  <c r="AW832" i="10" s="1"/>
  <c r="AW833" i="10" s="1"/>
  <c r="AW834" i="10" s="1"/>
  <c r="AW835" i="10" s="1"/>
  <c r="AW836" i="10" s="1"/>
  <c r="AW837" i="10" s="1"/>
  <c r="AW838" i="10" s="1"/>
  <c r="AW839" i="10" s="1"/>
  <c r="AW840" i="10" s="1"/>
  <c r="AW841" i="10" s="1"/>
  <c r="AW842" i="10" s="1"/>
  <c r="AW843" i="10" s="1"/>
  <c r="AW844" i="10" s="1"/>
  <c r="AW845" i="10" s="1"/>
  <c r="AW846" i="10" s="1"/>
  <c r="AW847" i="10" s="1"/>
  <c r="AW848" i="10" s="1"/>
  <c r="AW849" i="10" s="1"/>
  <c r="AW850" i="10" s="1"/>
  <c r="AW851" i="10" s="1"/>
  <c r="AW852" i="10" s="1"/>
  <c r="AW853" i="10" s="1"/>
  <c r="AW854" i="10" s="1"/>
  <c r="AW855" i="10" s="1"/>
  <c r="AW856" i="10" s="1"/>
  <c r="AW857" i="10" s="1"/>
  <c r="AW858" i="10" s="1"/>
  <c r="AW859" i="10" s="1"/>
  <c r="AW860" i="10" s="1"/>
  <c r="AW861" i="10" s="1"/>
  <c r="AW862" i="10" s="1"/>
  <c r="AW863" i="10" s="1"/>
  <c r="AW864" i="10" s="1"/>
  <c r="AW865" i="10" s="1"/>
  <c r="AW866" i="10" s="1"/>
  <c r="AW867" i="10" s="1"/>
  <c r="AW868" i="10" s="1"/>
  <c r="AW869" i="10" s="1"/>
  <c r="AW870" i="10" s="1"/>
  <c r="AW871" i="10" s="1"/>
  <c r="AW872" i="10" s="1"/>
  <c r="AW873" i="10" s="1"/>
  <c r="AW874" i="10" s="1"/>
  <c r="AW875" i="10" s="1"/>
  <c r="AW876" i="10" s="1"/>
  <c r="AW877" i="10" s="1"/>
  <c r="AW878" i="10" s="1"/>
  <c r="AW879" i="10" s="1"/>
  <c r="AW880" i="10" s="1"/>
  <c r="AW881" i="10" s="1"/>
  <c r="AW882" i="10" s="1"/>
  <c r="AW883" i="10" s="1"/>
  <c r="AW884" i="10" s="1"/>
  <c r="AW885" i="10" s="1"/>
  <c r="AW886" i="10" s="1"/>
  <c r="AW887" i="10" s="1"/>
  <c r="AW888" i="10" s="1"/>
  <c r="AW889" i="10" s="1"/>
  <c r="AW890" i="10" s="1"/>
  <c r="AW891" i="10" s="1"/>
  <c r="AW892" i="10" s="1"/>
  <c r="AW893" i="10" s="1"/>
  <c r="AW894" i="10" s="1"/>
  <c r="AW895" i="10" s="1"/>
  <c r="AW896" i="10" s="1"/>
  <c r="AW897" i="10" s="1"/>
  <c r="AW898" i="10" s="1"/>
  <c r="AW899" i="10" s="1"/>
  <c r="AW900" i="10" s="1"/>
  <c r="AW901" i="10" s="1"/>
  <c r="AW902" i="10" s="1"/>
  <c r="AW903" i="10" s="1"/>
  <c r="AW904" i="10" s="1"/>
  <c r="AW905" i="10" s="1"/>
  <c r="AW906" i="10" s="1"/>
  <c r="AW907" i="10" s="1"/>
  <c r="AW908" i="10" s="1"/>
  <c r="AW909" i="10" s="1"/>
  <c r="AW910" i="10" s="1"/>
  <c r="AW911" i="10" s="1"/>
  <c r="AW912" i="10" s="1"/>
  <c r="AW913" i="10" s="1"/>
  <c r="AW914" i="10" s="1"/>
  <c r="AW915" i="10" s="1"/>
  <c r="AW916" i="10" s="1"/>
  <c r="AW917" i="10" s="1"/>
  <c r="AW918" i="10" s="1"/>
  <c r="AW919" i="10" s="1"/>
  <c r="AW920" i="10" s="1"/>
  <c r="AW921" i="10" s="1"/>
  <c r="AW922" i="10" s="1"/>
  <c r="AW923" i="10" s="1"/>
  <c r="AW924" i="10" s="1"/>
  <c r="AW925" i="10" s="1"/>
  <c r="AW926" i="10" s="1"/>
  <c r="AW927" i="10" s="1"/>
  <c r="AW928" i="10" s="1"/>
  <c r="AW929" i="10" s="1"/>
  <c r="AW930" i="10" s="1"/>
  <c r="AW931" i="10" s="1"/>
  <c r="AW932" i="10" s="1"/>
  <c r="AW933" i="10" s="1"/>
  <c r="AW934" i="10" s="1"/>
  <c r="AW935" i="10" s="1"/>
  <c r="AW936" i="10" s="1"/>
  <c r="AW937" i="10" s="1"/>
  <c r="AW938" i="10" s="1"/>
  <c r="AW939" i="10" s="1"/>
  <c r="AW940" i="10" s="1"/>
  <c r="AW941" i="10" s="1"/>
  <c r="AW942" i="10" s="1"/>
  <c r="AW943" i="10" s="1"/>
  <c r="AW944" i="10" s="1"/>
  <c r="AW945" i="10" s="1"/>
  <c r="AW946" i="10" s="1"/>
  <c r="AW947" i="10" s="1"/>
  <c r="AW948" i="10" s="1"/>
  <c r="AW949" i="10" s="1"/>
  <c r="AW950" i="10" s="1"/>
  <c r="AW951" i="10" s="1"/>
  <c r="AW952" i="10" s="1"/>
  <c r="AW953" i="10" s="1"/>
  <c r="AW954" i="10" s="1"/>
  <c r="AW955" i="10" s="1"/>
  <c r="AW956" i="10" s="1"/>
  <c r="AW957" i="10" s="1"/>
  <c r="AW958" i="10" s="1"/>
  <c r="AW959" i="10" s="1"/>
  <c r="AW960" i="10" s="1"/>
  <c r="AW961" i="10" s="1"/>
  <c r="AW962" i="10" s="1"/>
  <c r="AW963" i="10" s="1"/>
  <c r="AW964" i="10" s="1"/>
  <c r="AW965" i="10" s="1"/>
  <c r="AW966" i="10" s="1"/>
  <c r="AW967" i="10" s="1"/>
  <c r="AW968" i="10" s="1"/>
  <c r="AW969" i="10" s="1"/>
  <c r="AW970" i="10" s="1"/>
  <c r="AW971" i="10" s="1"/>
  <c r="AW972" i="10" s="1"/>
  <c r="AW973" i="10" s="1"/>
  <c r="AW974" i="10" s="1"/>
  <c r="AW975" i="10" s="1"/>
  <c r="AW976" i="10" s="1"/>
  <c r="AW977" i="10" s="1"/>
  <c r="AW978" i="10" s="1"/>
  <c r="AW979" i="10" s="1"/>
  <c r="AW980" i="10" s="1"/>
  <c r="AW981" i="10" s="1"/>
  <c r="AW982" i="10" s="1"/>
  <c r="AW983" i="10" s="1"/>
  <c r="AW984" i="10" s="1"/>
  <c r="AW985" i="10" s="1"/>
  <c r="AW986" i="10" s="1"/>
  <c r="AW987" i="10" s="1"/>
  <c r="AW988" i="10" s="1"/>
  <c r="AW989" i="10" s="1"/>
  <c r="AW990" i="10" s="1"/>
  <c r="AW991" i="10" s="1"/>
  <c r="AW992" i="10" s="1"/>
  <c r="AW993" i="10" s="1"/>
  <c r="AW994" i="10" s="1"/>
  <c r="AW995" i="10" s="1"/>
  <c r="AW996" i="10" s="1"/>
  <c r="AW997" i="10" s="1"/>
  <c r="AW998" i="10" s="1"/>
  <c r="AW999" i="10" s="1"/>
  <c r="AW1000" i="10" s="1"/>
  <c r="AW1001" i="10" s="1"/>
  <c r="AW1002" i="10" s="1"/>
  <c r="AW1003" i="10" s="1"/>
  <c r="AW1004" i="10" s="1"/>
  <c r="AW1005" i="10" s="1"/>
  <c r="AW1006" i="10" s="1"/>
  <c r="AW1007" i="10" s="1"/>
  <c r="AW1008" i="10" s="1"/>
  <c r="AW1009" i="10" s="1"/>
  <c r="AZ111" i="10"/>
  <c r="AZ112" i="10" s="1"/>
  <c r="AZ113" i="10" s="1"/>
  <c r="AZ114" i="10" s="1"/>
  <c r="AZ115" i="10" s="1"/>
  <c r="AZ116" i="10" s="1"/>
  <c r="AZ117" i="10" s="1"/>
  <c r="AZ118" i="10" s="1"/>
  <c r="AZ119" i="10" s="1"/>
  <c r="AZ120" i="10" s="1"/>
  <c r="AZ121" i="10" s="1"/>
  <c r="AZ122" i="10" s="1"/>
  <c r="AZ123" i="10" s="1"/>
  <c r="AZ124" i="10" s="1"/>
  <c r="AZ125" i="10" s="1"/>
  <c r="AZ126" i="10" s="1"/>
  <c r="AZ127" i="10" s="1"/>
  <c r="AZ128" i="10" s="1"/>
  <c r="AZ129" i="10" s="1"/>
  <c r="AZ130" i="10" s="1"/>
  <c r="AZ131" i="10" s="1"/>
  <c r="AZ132" i="10" s="1"/>
  <c r="AZ133" i="10" s="1"/>
  <c r="AZ134" i="10" s="1"/>
  <c r="AZ135" i="10" s="1"/>
  <c r="AZ136" i="10" s="1"/>
  <c r="AZ137" i="10" s="1"/>
  <c r="AZ138" i="10" s="1"/>
  <c r="AZ139" i="10" s="1"/>
  <c r="AZ140" i="10" s="1"/>
  <c r="AZ141" i="10" s="1"/>
  <c r="AZ142" i="10" s="1"/>
  <c r="AZ143" i="10" s="1"/>
  <c r="AZ144" i="10" s="1"/>
  <c r="AZ145" i="10" s="1"/>
  <c r="AZ146" i="10" s="1"/>
  <c r="AZ147" i="10" s="1"/>
  <c r="AZ148" i="10" s="1"/>
  <c r="AZ149" i="10" s="1"/>
  <c r="AZ150" i="10" s="1"/>
  <c r="AZ151" i="10" s="1"/>
  <c r="AZ152" i="10" s="1"/>
  <c r="AZ153" i="10" s="1"/>
  <c r="AZ154" i="10" s="1"/>
  <c r="AZ155" i="10" s="1"/>
  <c r="AZ156" i="10" s="1"/>
  <c r="AZ157" i="10" s="1"/>
  <c r="AZ158" i="10" s="1"/>
  <c r="AZ159" i="10" s="1"/>
  <c r="AZ160" i="10" s="1"/>
  <c r="AZ161" i="10" s="1"/>
  <c r="AZ162" i="10" s="1"/>
  <c r="AZ163" i="10" s="1"/>
  <c r="AZ164" i="10" s="1"/>
  <c r="AZ165" i="10" s="1"/>
  <c r="AZ166" i="10" s="1"/>
  <c r="AZ167" i="10" s="1"/>
  <c r="AZ168" i="10" s="1"/>
  <c r="AZ169" i="10" s="1"/>
  <c r="AZ170" i="10" s="1"/>
  <c r="AZ171" i="10" s="1"/>
  <c r="AZ172" i="10" s="1"/>
  <c r="AZ173" i="10" s="1"/>
  <c r="AZ174" i="10" s="1"/>
  <c r="AZ175" i="10" s="1"/>
  <c r="AZ176" i="10" s="1"/>
  <c r="AZ177" i="10" s="1"/>
  <c r="AZ178" i="10" s="1"/>
  <c r="AZ179" i="10" s="1"/>
  <c r="AZ180" i="10" s="1"/>
  <c r="AZ181" i="10" s="1"/>
  <c r="AZ182" i="10" s="1"/>
  <c r="AZ183" i="10" s="1"/>
  <c r="AZ184" i="10" s="1"/>
  <c r="AZ185" i="10" s="1"/>
  <c r="AZ186" i="10" s="1"/>
  <c r="AZ187" i="10" s="1"/>
  <c r="AZ188" i="10" s="1"/>
  <c r="AZ189" i="10" s="1"/>
  <c r="AZ190" i="10" s="1"/>
  <c r="AZ191" i="10" s="1"/>
  <c r="AZ192" i="10" s="1"/>
  <c r="AZ193" i="10" s="1"/>
  <c r="AZ194" i="10" s="1"/>
  <c r="AZ195" i="10" s="1"/>
  <c r="AZ196" i="10" s="1"/>
  <c r="AZ197" i="10" s="1"/>
  <c r="AZ198" i="10" s="1"/>
  <c r="AZ199" i="10" s="1"/>
  <c r="AZ200" i="10" s="1"/>
  <c r="AZ201" i="10" s="1"/>
  <c r="AZ202" i="10" s="1"/>
  <c r="AZ203" i="10" s="1"/>
  <c r="AZ204" i="10" s="1"/>
  <c r="AZ205" i="10" s="1"/>
  <c r="AZ206" i="10" s="1"/>
  <c r="AZ207" i="10" s="1"/>
  <c r="AZ208" i="10" s="1"/>
  <c r="AZ209" i="10" s="1"/>
  <c r="AZ210" i="10" s="1"/>
  <c r="AZ211" i="10" s="1"/>
  <c r="AZ212" i="10" s="1"/>
  <c r="AZ213" i="10" s="1"/>
  <c r="AZ214" i="10" s="1"/>
  <c r="AZ215" i="10" s="1"/>
  <c r="AZ216" i="10" s="1"/>
  <c r="AZ217" i="10" s="1"/>
  <c r="AZ218" i="10" s="1"/>
  <c r="AZ219" i="10" s="1"/>
  <c r="AZ220" i="10" s="1"/>
  <c r="AZ221" i="10" s="1"/>
  <c r="AZ222" i="10" s="1"/>
  <c r="AZ223" i="10" s="1"/>
  <c r="AZ224" i="10" s="1"/>
  <c r="AZ225" i="10" s="1"/>
  <c r="AZ226" i="10" s="1"/>
  <c r="AZ227" i="10" s="1"/>
  <c r="AZ228" i="10" s="1"/>
  <c r="AZ229" i="10" s="1"/>
  <c r="AZ230" i="10" s="1"/>
  <c r="AZ231" i="10" s="1"/>
  <c r="AZ232" i="10" s="1"/>
  <c r="AZ233" i="10" s="1"/>
  <c r="AZ234" i="10" s="1"/>
  <c r="AZ235" i="10" s="1"/>
  <c r="AZ236" i="10" s="1"/>
  <c r="AZ237" i="10" s="1"/>
  <c r="AZ238" i="10" s="1"/>
  <c r="AZ239" i="10" s="1"/>
  <c r="AZ240" i="10" s="1"/>
  <c r="AZ241" i="10" s="1"/>
  <c r="AZ242" i="10" s="1"/>
  <c r="AZ243" i="10" s="1"/>
  <c r="AZ244" i="10" s="1"/>
  <c r="AZ245" i="10" s="1"/>
  <c r="AZ246" i="10" s="1"/>
  <c r="AZ247" i="10" s="1"/>
  <c r="AZ248" i="10" s="1"/>
  <c r="AZ249" i="10" s="1"/>
  <c r="AZ250" i="10" s="1"/>
  <c r="AZ251" i="10" s="1"/>
  <c r="AZ252" i="10" s="1"/>
  <c r="AZ253" i="10" s="1"/>
  <c r="AZ254" i="10" s="1"/>
  <c r="AZ255" i="10" s="1"/>
  <c r="AZ256" i="10" s="1"/>
  <c r="AZ257" i="10" s="1"/>
  <c r="AZ258" i="10" s="1"/>
  <c r="AZ259" i="10" s="1"/>
  <c r="AZ260" i="10" s="1"/>
  <c r="AZ261" i="10" s="1"/>
  <c r="AZ262" i="10" s="1"/>
  <c r="AZ263" i="10" s="1"/>
  <c r="AZ264" i="10" s="1"/>
  <c r="AZ265" i="10" s="1"/>
  <c r="AZ266" i="10" s="1"/>
  <c r="AZ267" i="10" s="1"/>
  <c r="AZ268" i="10" s="1"/>
  <c r="AZ269" i="10" s="1"/>
  <c r="AZ270" i="10" s="1"/>
  <c r="AZ271" i="10" s="1"/>
  <c r="AZ272" i="10" s="1"/>
  <c r="AZ273" i="10" s="1"/>
  <c r="AZ274" i="10" s="1"/>
  <c r="AZ275" i="10" s="1"/>
  <c r="AZ276" i="10" s="1"/>
  <c r="AZ277" i="10" s="1"/>
  <c r="AZ278" i="10" s="1"/>
  <c r="AZ279" i="10" s="1"/>
  <c r="AZ280" i="10" s="1"/>
  <c r="AZ281" i="10" s="1"/>
  <c r="AZ282" i="10" s="1"/>
  <c r="AZ283" i="10" s="1"/>
  <c r="AZ284" i="10" s="1"/>
  <c r="AZ285" i="10" s="1"/>
  <c r="AZ286" i="10" s="1"/>
  <c r="AZ287" i="10" s="1"/>
  <c r="AZ288" i="10" s="1"/>
  <c r="AZ289" i="10" s="1"/>
  <c r="AZ290" i="10" s="1"/>
  <c r="AZ291" i="10" s="1"/>
  <c r="AZ292" i="10" s="1"/>
  <c r="AZ293" i="10" s="1"/>
  <c r="AZ294" i="10" s="1"/>
  <c r="AZ295" i="10" s="1"/>
  <c r="AZ296" i="10" s="1"/>
  <c r="AZ297" i="10" s="1"/>
  <c r="AZ298" i="10" s="1"/>
  <c r="AZ299" i="10" s="1"/>
  <c r="AZ300" i="10" s="1"/>
  <c r="AZ301" i="10" s="1"/>
  <c r="AZ302" i="10" s="1"/>
  <c r="AZ303" i="10" s="1"/>
  <c r="AZ304" i="10" s="1"/>
  <c r="AZ305" i="10" s="1"/>
  <c r="AZ306" i="10" s="1"/>
  <c r="AZ307" i="10" s="1"/>
  <c r="AZ308" i="10" s="1"/>
  <c r="AZ309" i="10" s="1"/>
  <c r="AZ310" i="10" s="1"/>
  <c r="AZ311" i="10" s="1"/>
  <c r="AZ312" i="10" s="1"/>
  <c r="AZ313" i="10" s="1"/>
  <c r="AZ314" i="10" s="1"/>
  <c r="AZ315" i="10" s="1"/>
  <c r="AZ316" i="10" s="1"/>
  <c r="AZ317" i="10" s="1"/>
  <c r="AZ318" i="10" s="1"/>
  <c r="AZ319" i="10" s="1"/>
  <c r="AZ320" i="10" s="1"/>
  <c r="AZ321" i="10" s="1"/>
  <c r="AZ322" i="10" s="1"/>
  <c r="AZ323" i="10" s="1"/>
  <c r="AZ324" i="10" s="1"/>
  <c r="AZ325" i="10" s="1"/>
  <c r="AZ326" i="10" s="1"/>
  <c r="AZ327" i="10" s="1"/>
  <c r="AZ328" i="10" s="1"/>
  <c r="AZ329" i="10" s="1"/>
  <c r="AZ330" i="10" s="1"/>
  <c r="AZ331" i="10" s="1"/>
  <c r="AZ332" i="10" s="1"/>
  <c r="AZ333" i="10" s="1"/>
  <c r="AZ334" i="10" s="1"/>
  <c r="AZ335" i="10" s="1"/>
  <c r="AZ336" i="10" s="1"/>
  <c r="AZ337" i="10" s="1"/>
  <c r="AZ338" i="10" s="1"/>
  <c r="AZ339" i="10" s="1"/>
  <c r="AZ340" i="10" s="1"/>
  <c r="AZ341" i="10" s="1"/>
  <c r="AZ342" i="10" s="1"/>
  <c r="AZ343" i="10" s="1"/>
  <c r="AZ344" i="10" s="1"/>
  <c r="AZ345" i="10" s="1"/>
  <c r="AZ346" i="10" s="1"/>
  <c r="AZ347" i="10" s="1"/>
  <c r="AZ348" i="10" s="1"/>
  <c r="AZ349" i="10" s="1"/>
  <c r="AZ350" i="10" s="1"/>
  <c r="AZ351" i="10" s="1"/>
  <c r="AZ352" i="10" s="1"/>
  <c r="AZ353" i="10" s="1"/>
  <c r="AZ354" i="10" s="1"/>
  <c r="AZ355" i="10" s="1"/>
  <c r="AZ356" i="10" s="1"/>
  <c r="AZ357" i="10" s="1"/>
  <c r="AZ358" i="10" s="1"/>
  <c r="AZ359" i="10" s="1"/>
  <c r="AZ360" i="10" s="1"/>
  <c r="AZ361" i="10" s="1"/>
  <c r="AZ362" i="10" s="1"/>
  <c r="AZ363" i="10" s="1"/>
  <c r="AZ364" i="10" s="1"/>
  <c r="AZ365" i="10" s="1"/>
  <c r="AZ366" i="10" s="1"/>
  <c r="AZ367" i="10" s="1"/>
  <c r="AZ368" i="10" s="1"/>
  <c r="AZ369" i="10" s="1"/>
  <c r="AZ370" i="10" s="1"/>
  <c r="AZ371" i="10" s="1"/>
  <c r="AZ372" i="10" s="1"/>
  <c r="AZ373" i="10" s="1"/>
  <c r="AZ374" i="10" s="1"/>
  <c r="AZ375" i="10" s="1"/>
  <c r="AZ376" i="10" s="1"/>
  <c r="AZ377" i="10" s="1"/>
  <c r="AZ378" i="10" s="1"/>
  <c r="AZ379" i="10" s="1"/>
  <c r="AZ380" i="10" s="1"/>
  <c r="AZ381" i="10" s="1"/>
  <c r="AZ382" i="10" s="1"/>
  <c r="AZ383" i="10" s="1"/>
  <c r="AZ384" i="10" s="1"/>
  <c r="AZ385" i="10" s="1"/>
  <c r="AZ386" i="10" s="1"/>
  <c r="AZ387" i="10" s="1"/>
  <c r="AZ388" i="10" s="1"/>
  <c r="AZ389" i="10" s="1"/>
  <c r="AZ390" i="10" s="1"/>
  <c r="AZ391" i="10" s="1"/>
  <c r="AZ392" i="10" s="1"/>
  <c r="AZ393" i="10" s="1"/>
  <c r="AZ394" i="10" s="1"/>
  <c r="AZ395" i="10" s="1"/>
  <c r="AZ396" i="10" s="1"/>
  <c r="AZ397" i="10" s="1"/>
  <c r="AZ398" i="10" s="1"/>
  <c r="AZ399" i="10" s="1"/>
  <c r="AZ400" i="10" s="1"/>
  <c r="AZ401" i="10" s="1"/>
  <c r="AZ402" i="10" s="1"/>
  <c r="AZ403" i="10" s="1"/>
  <c r="AZ404" i="10" s="1"/>
  <c r="AZ405" i="10" s="1"/>
  <c r="AZ406" i="10" s="1"/>
  <c r="AZ407" i="10" s="1"/>
  <c r="AZ408" i="10" s="1"/>
  <c r="AZ409" i="10" s="1"/>
  <c r="AZ410" i="10" s="1"/>
  <c r="AZ411" i="10" s="1"/>
  <c r="AZ412" i="10" s="1"/>
  <c r="AZ413" i="10" s="1"/>
  <c r="AZ414" i="10" s="1"/>
  <c r="AZ415" i="10" s="1"/>
  <c r="AZ416" i="10" s="1"/>
  <c r="AZ417" i="10" s="1"/>
  <c r="AZ418" i="10" s="1"/>
  <c r="AZ419" i="10" s="1"/>
  <c r="AZ420" i="10" s="1"/>
  <c r="AZ421" i="10" s="1"/>
  <c r="AZ422" i="10" s="1"/>
  <c r="AZ423" i="10" s="1"/>
  <c r="AZ424" i="10" s="1"/>
  <c r="AZ425" i="10" s="1"/>
  <c r="AZ426" i="10" s="1"/>
  <c r="AZ427" i="10" s="1"/>
  <c r="AZ428" i="10" s="1"/>
  <c r="AZ429" i="10" s="1"/>
  <c r="AZ430" i="10" s="1"/>
  <c r="AZ431" i="10" s="1"/>
  <c r="AZ432" i="10" s="1"/>
  <c r="AZ433" i="10" s="1"/>
  <c r="AZ434" i="10" s="1"/>
  <c r="AZ435" i="10" s="1"/>
  <c r="AZ436" i="10" s="1"/>
  <c r="AZ437" i="10" s="1"/>
  <c r="AZ438" i="10" s="1"/>
  <c r="AZ439" i="10" s="1"/>
  <c r="AZ440" i="10" s="1"/>
  <c r="AZ441" i="10" s="1"/>
  <c r="AZ442" i="10" s="1"/>
  <c r="AZ443" i="10" s="1"/>
  <c r="AZ444" i="10" s="1"/>
  <c r="AZ445" i="10" s="1"/>
  <c r="AZ446" i="10" s="1"/>
  <c r="AZ447" i="10" s="1"/>
  <c r="AZ448" i="10" s="1"/>
  <c r="AZ449" i="10" s="1"/>
  <c r="AZ450" i="10" s="1"/>
  <c r="AZ451" i="10" s="1"/>
  <c r="AZ452" i="10" s="1"/>
  <c r="AZ453" i="10" s="1"/>
  <c r="AZ454" i="10" s="1"/>
  <c r="AZ455" i="10" s="1"/>
  <c r="AZ456" i="10" s="1"/>
  <c r="AZ457" i="10" s="1"/>
  <c r="AZ458" i="10" s="1"/>
  <c r="AZ459" i="10" s="1"/>
  <c r="AZ460" i="10" s="1"/>
  <c r="AZ461" i="10" s="1"/>
  <c r="AZ462" i="10" s="1"/>
  <c r="AZ463" i="10" s="1"/>
  <c r="AZ464" i="10" s="1"/>
  <c r="AZ465" i="10" s="1"/>
  <c r="AZ466" i="10" s="1"/>
  <c r="AZ467" i="10" s="1"/>
  <c r="AZ468" i="10" s="1"/>
  <c r="AZ469" i="10" s="1"/>
  <c r="AZ470" i="10" s="1"/>
  <c r="AZ471" i="10" s="1"/>
  <c r="AZ472" i="10" s="1"/>
  <c r="AZ473" i="10" s="1"/>
  <c r="AZ474" i="10" s="1"/>
  <c r="AZ475" i="10" s="1"/>
  <c r="AZ476" i="10" s="1"/>
  <c r="AZ477" i="10" s="1"/>
  <c r="AZ478" i="10" s="1"/>
  <c r="AZ479" i="10" s="1"/>
  <c r="AZ480" i="10" s="1"/>
  <c r="AZ481" i="10" s="1"/>
  <c r="AZ482" i="10" s="1"/>
  <c r="AZ483" i="10" s="1"/>
  <c r="AZ484" i="10" s="1"/>
  <c r="AZ485" i="10" s="1"/>
  <c r="AZ486" i="10" s="1"/>
  <c r="AZ487" i="10" s="1"/>
  <c r="AZ488" i="10" s="1"/>
  <c r="AZ489" i="10" s="1"/>
  <c r="AZ490" i="10" s="1"/>
  <c r="AZ491" i="10" s="1"/>
  <c r="AZ492" i="10" s="1"/>
  <c r="AZ493" i="10" s="1"/>
  <c r="AZ494" i="10" s="1"/>
  <c r="AZ495" i="10" s="1"/>
  <c r="AZ496" i="10" s="1"/>
  <c r="AZ497" i="10" s="1"/>
  <c r="AZ498" i="10" s="1"/>
  <c r="AZ499" i="10" s="1"/>
  <c r="AZ500" i="10" s="1"/>
  <c r="AZ501" i="10" s="1"/>
  <c r="AZ502" i="10" s="1"/>
  <c r="AZ503" i="10" s="1"/>
  <c r="AZ504" i="10" s="1"/>
  <c r="AZ505" i="10" s="1"/>
  <c r="AZ506" i="10" s="1"/>
  <c r="AZ507" i="10" s="1"/>
  <c r="AZ508" i="10" s="1"/>
  <c r="AZ509" i="10" s="1"/>
  <c r="AZ510" i="10" s="1"/>
  <c r="AZ511" i="10" s="1"/>
  <c r="AZ512" i="10" s="1"/>
  <c r="AZ513" i="10" s="1"/>
  <c r="AZ514" i="10" s="1"/>
  <c r="AZ515" i="10" s="1"/>
  <c r="AZ516" i="10" s="1"/>
  <c r="AZ517" i="10" s="1"/>
  <c r="AZ518" i="10" s="1"/>
  <c r="AZ519" i="10" s="1"/>
  <c r="AZ520" i="10" s="1"/>
  <c r="AZ521" i="10" s="1"/>
  <c r="AZ522" i="10" s="1"/>
  <c r="AZ523" i="10" s="1"/>
  <c r="AZ524" i="10" s="1"/>
  <c r="AZ525" i="10" s="1"/>
  <c r="AZ526" i="10" s="1"/>
  <c r="AZ527" i="10" s="1"/>
  <c r="AZ528" i="10" s="1"/>
  <c r="AZ529" i="10" s="1"/>
  <c r="AZ530" i="10" s="1"/>
  <c r="AZ531" i="10" s="1"/>
  <c r="AZ532" i="10" s="1"/>
  <c r="AZ533" i="10" s="1"/>
  <c r="AZ534" i="10" s="1"/>
  <c r="AZ535" i="10" s="1"/>
  <c r="AZ536" i="10" s="1"/>
  <c r="AZ537" i="10" s="1"/>
  <c r="AZ538" i="10" s="1"/>
  <c r="AZ539" i="10" s="1"/>
  <c r="AZ540" i="10" s="1"/>
  <c r="AZ541" i="10" s="1"/>
  <c r="AZ542" i="10" s="1"/>
  <c r="AZ543" i="10" s="1"/>
  <c r="AZ544" i="10" s="1"/>
  <c r="AZ545" i="10" s="1"/>
  <c r="AZ546" i="10" s="1"/>
  <c r="AZ547" i="10" s="1"/>
  <c r="AZ548" i="10" s="1"/>
  <c r="AZ549" i="10" s="1"/>
  <c r="AZ550" i="10" s="1"/>
  <c r="AZ551" i="10" s="1"/>
  <c r="AZ552" i="10" s="1"/>
  <c r="AZ553" i="10" s="1"/>
  <c r="AZ554" i="10" s="1"/>
  <c r="AZ555" i="10" s="1"/>
  <c r="AZ556" i="10" s="1"/>
  <c r="AZ557" i="10" s="1"/>
  <c r="AZ558" i="10" s="1"/>
  <c r="AZ559" i="10" s="1"/>
  <c r="AZ560" i="10" s="1"/>
  <c r="AZ561" i="10" s="1"/>
  <c r="AZ562" i="10" s="1"/>
  <c r="AZ563" i="10" s="1"/>
  <c r="AZ564" i="10" s="1"/>
  <c r="AZ565" i="10" s="1"/>
  <c r="AZ566" i="10" s="1"/>
  <c r="AZ567" i="10" s="1"/>
  <c r="AZ568" i="10" s="1"/>
  <c r="AZ569" i="10" s="1"/>
  <c r="AZ570" i="10" s="1"/>
  <c r="AZ571" i="10" s="1"/>
  <c r="AZ572" i="10" s="1"/>
  <c r="AZ573" i="10" s="1"/>
  <c r="AZ574" i="10" s="1"/>
  <c r="AZ575" i="10" s="1"/>
  <c r="AZ576" i="10" s="1"/>
  <c r="AZ577" i="10" s="1"/>
  <c r="AZ578" i="10" s="1"/>
  <c r="AZ579" i="10" s="1"/>
  <c r="AZ580" i="10" s="1"/>
  <c r="AZ581" i="10" s="1"/>
  <c r="AZ582" i="10" s="1"/>
  <c r="AZ583" i="10" s="1"/>
  <c r="AZ584" i="10" s="1"/>
  <c r="AZ585" i="10" s="1"/>
  <c r="AZ586" i="10" s="1"/>
  <c r="AZ587" i="10" s="1"/>
  <c r="AZ588" i="10" s="1"/>
  <c r="AZ589" i="10" s="1"/>
  <c r="AZ590" i="10" s="1"/>
  <c r="AZ591" i="10" s="1"/>
  <c r="AZ592" i="10" s="1"/>
  <c r="AZ593" i="10" s="1"/>
  <c r="AZ594" i="10" s="1"/>
  <c r="AZ595" i="10" s="1"/>
  <c r="AZ596" i="10" s="1"/>
  <c r="AZ597" i="10" s="1"/>
  <c r="AZ598" i="10" s="1"/>
  <c r="AZ599" i="10" s="1"/>
  <c r="AZ600" i="10" s="1"/>
  <c r="AZ601" i="10" s="1"/>
  <c r="AZ602" i="10" s="1"/>
  <c r="AZ603" i="10" s="1"/>
  <c r="AZ604" i="10" s="1"/>
  <c r="AZ605" i="10" s="1"/>
  <c r="AZ606" i="10" s="1"/>
  <c r="AZ607" i="10" s="1"/>
  <c r="AZ608" i="10" s="1"/>
  <c r="AZ609" i="10" s="1"/>
  <c r="AZ610" i="10" s="1"/>
  <c r="AZ611" i="10" s="1"/>
  <c r="AZ612" i="10" s="1"/>
  <c r="AZ613" i="10" s="1"/>
  <c r="AZ614" i="10" s="1"/>
  <c r="AZ615" i="10" s="1"/>
  <c r="AZ616" i="10" s="1"/>
  <c r="AZ617" i="10" s="1"/>
  <c r="AZ618" i="10" s="1"/>
  <c r="AZ619" i="10" s="1"/>
  <c r="AZ620" i="10" s="1"/>
  <c r="AZ621" i="10" s="1"/>
  <c r="AZ622" i="10" s="1"/>
  <c r="AZ623" i="10" s="1"/>
  <c r="AZ624" i="10" s="1"/>
  <c r="AZ625" i="10" s="1"/>
  <c r="AZ626" i="10" s="1"/>
  <c r="AZ627" i="10" s="1"/>
  <c r="AZ628" i="10" s="1"/>
  <c r="AZ629" i="10" s="1"/>
  <c r="AZ630" i="10" s="1"/>
  <c r="AZ631" i="10" s="1"/>
  <c r="AZ632" i="10" s="1"/>
  <c r="AZ633" i="10" s="1"/>
  <c r="AZ634" i="10" s="1"/>
  <c r="AZ635" i="10" s="1"/>
  <c r="AZ636" i="10" s="1"/>
  <c r="AZ637" i="10" s="1"/>
  <c r="AZ638" i="10" s="1"/>
  <c r="AZ639" i="10" s="1"/>
  <c r="AZ640" i="10" s="1"/>
  <c r="AZ641" i="10" s="1"/>
  <c r="AZ642" i="10" s="1"/>
  <c r="AZ643" i="10" s="1"/>
  <c r="AZ644" i="10" s="1"/>
  <c r="AZ645" i="10" s="1"/>
  <c r="AZ646" i="10" s="1"/>
  <c r="AZ647" i="10" s="1"/>
  <c r="AZ648" i="10" s="1"/>
  <c r="AZ649" i="10" s="1"/>
  <c r="AZ650" i="10" s="1"/>
  <c r="AZ651" i="10" s="1"/>
  <c r="AZ652" i="10" s="1"/>
  <c r="AZ653" i="10" s="1"/>
  <c r="AZ654" i="10" s="1"/>
  <c r="AZ655" i="10" s="1"/>
  <c r="AZ656" i="10" s="1"/>
  <c r="AZ657" i="10" s="1"/>
  <c r="AZ658" i="10" s="1"/>
  <c r="AZ659" i="10" s="1"/>
  <c r="AZ660" i="10" s="1"/>
  <c r="AZ661" i="10" s="1"/>
  <c r="AZ662" i="10" s="1"/>
  <c r="AZ663" i="10" s="1"/>
  <c r="AZ664" i="10" s="1"/>
  <c r="AZ665" i="10" s="1"/>
  <c r="AZ666" i="10" s="1"/>
  <c r="AZ667" i="10" s="1"/>
  <c r="AZ668" i="10" s="1"/>
  <c r="AZ669" i="10" s="1"/>
  <c r="AZ670" i="10" s="1"/>
  <c r="AZ671" i="10" s="1"/>
  <c r="AZ672" i="10" s="1"/>
  <c r="AZ673" i="10" s="1"/>
  <c r="AZ674" i="10" s="1"/>
  <c r="AZ675" i="10" s="1"/>
  <c r="AZ676" i="10" s="1"/>
  <c r="AZ677" i="10" s="1"/>
  <c r="AZ678" i="10" s="1"/>
  <c r="AZ679" i="10" s="1"/>
  <c r="AZ680" i="10" s="1"/>
  <c r="AZ681" i="10" s="1"/>
  <c r="AZ682" i="10" s="1"/>
  <c r="AZ683" i="10" s="1"/>
  <c r="AZ684" i="10" s="1"/>
  <c r="AZ685" i="10" s="1"/>
  <c r="AZ686" i="10" s="1"/>
  <c r="AZ687" i="10" s="1"/>
  <c r="AZ688" i="10" s="1"/>
  <c r="AZ689" i="10" s="1"/>
  <c r="AZ690" i="10" s="1"/>
  <c r="AZ691" i="10" s="1"/>
  <c r="AZ692" i="10" s="1"/>
  <c r="AZ693" i="10" s="1"/>
  <c r="AZ694" i="10" s="1"/>
  <c r="AZ695" i="10" s="1"/>
  <c r="AZ696" i="10" s="1"/>
  <c r="AZ697" i="10" s="1"/>
  <c r="AZ698" i="10" s="1"/>
  <c r="AZ699" i="10" s="1"/>
  <c r="AZ700" i="10" s="1"/>
  <c r="AZ701" i="10" s="1"/>
  <c r="AZ702" i="10" s="1"/>
  <c r="AZ703" i="10" s="1"/>
  <c r="AZ704" i="10" s="1"/>
  <c r="AZ705" i="10" s="1"/>
  <c r="AZ706" i="10" s="1"/>
  <c r="AZ707" i="10" s="1"/>
  <c r="AZ708" i="10" s="1"/>
  <c r="AZ709" i="10" s="1"/>
  <c r="AZ710" i="10" s="1"/>
  <c r="AZ711" i="10" s="1"/>
  <c r="AZ712" i="10" s="1"/>
  <c r="AZ713" i="10" s="1"/>
  <c r="AZ714" i="10" s="1"/>
  <c r="AZ715" i="10" s="1"/>
  <c r="AZ716" i="10" s="1"/>
  <c r="AZ717" i="10" s="1"/>
  <c r="AZ718" i="10" s="1"/>
  <c r="AZ719" i="10" s="1"/>
  <c r="AZ720" i="10" s="1"/>
  <c r="AZ721" i="10" s="1"/>
  <c r="AZ722" i="10" s="1"/>
  <c r="AZ723" i="10" s="1"/>
  <c r="AZ724" i="10" s="1"/>
  <c r="AZ725" i="10" s="1"/>
  <c r="AZ726" i="10" s="1"/>
  <c r="AZ727" i="10" s="1"/>
  <c r="AZ728" i="10" s="1"/>
  <c r="AZ729" i="10" s="1"/>
  <c r="AZ730" i="10" s="1"/>
  <c r="AZ731" i="10" s="1"/>
  <c r="AZ732" i="10" s="1"/>
  <c r="AZ733" i="10" s="1"/>
  <c r="AZ734" i="10" s="1"/>
  <c r="AZ735" i="10" s="1"/>
  <c r="AZ736" i="10" s="1"/>
  <c r="AZ737" i="10" s="1"/>
  <c r="AZ738" i="10" s="1"/>
  <c r="AZ739" i="10" s="1"/>
  <c r="AZ740" i="10" s="1"/>
  <c r="AZ741" i="10" s="1"/>
  <c r="AZ742" i="10" s="1"/>
  <c r="AZ743" i="10" s="1"/>
  <c r="AZ744" i="10" s="1"/>
  <c r="AZ745" i="10" s="1"/>
  <c r="AZ746" i="10" s="1"/>
  <c r="AZ747" i="10" s="1"/>
  <c r="AZ748" i="10" s="1"/>
  <c r="AZ749" i="10" s="1"/>
  <c r="AZ750" i="10" s="1"/>
  <c r="AZ751" i="10" s="1"/>
  <c r="AZ752" i="10" s="1"/>
  <c r="AZ753" i="10" s="1"/>
  <c r="AZ754" i="10" s="1"/>
  <c r="AZ755" i="10" s="1"/>
  <c r="AZ756" i="10" s="1"/>
  <c r="AZ757" i="10" s="1"/>
  <c r="AZ758" i="10" s="1"/>
  <c r="AZ759" i="10" s="1"/>
  <c r="AZ760" i="10" s="1"/>
  <c r="AZ761" i="10" s="1"/>
  <c r="AZ762" i="10" s="1"/>
  <c r="AZ763" i="10" s="1"/>
  <c r="AZ764" i="10" s="1"/>
  <c r="AZ765" i="10" s="1"/>
  <c r="AZ766" i="10" s="1"/>
  <c r="AZ767" i="10" s="1"/>
  <c r="AZ768" i="10" s="1"/>
  <c r="AZ769" i="10" s="1"/>
  <c r="AZ770" i="10" s="1"/>
  <c r="AZ771" i="10" s="1"/>
  <c r="AZ772" i="10" s="1"/>
  <c r="AZ773" i="10" s="1"/>
  <c r="AZ774" i="10" s="1"/>
  <c r="AZ775" i="10" s="1"/>
  <c r="AZ776" i="10" s="1"/>
  <c r="AZ777" i="10" s="1"/>
  <c r="AZ778" i="10" s="1"/>
  <c r="AZ779" i="10" s="1"/>
  <c r="AZ780" i="10" s="1"/>
  <c r="AZ781" i="10" s="1"/>
  <c r="AZ782" i="10" s="1"/>
  <c r="AZ783" i="10" s="1"/>
  <c r="AZ784" i="10" s="1"/>
  <c r="AZ785" i="10" s="1"/>
  <c r="AZ786" i="10" s="1"/>
  <c r="AZ787" i="10" s="1"/>
  <c r="AZ788" i="10" s="1"/>
  <c r="AZ789" i="10" s="1"/>
  <c r="AZ790" i="10" s="1"/>
  <c r="AZ791" i="10" s="1"/>
  <c r="AZ792" i="10" s="1"/>
  <c r="AZ793" i="10" s="1"/>
  <c r="AZ794" i="10" s="1"/>
  <c r="AZ795" i="10" s="1"/>
  <c r="AZ796" i="10" s="1"/>
  <c r="AZ797" i="10" s="1"/>
  <c r="AZ798" i="10" s="1"/>
  <c r="AZ799" i="10" s="1"/>
  <c r="AZ800" i="10" s="1"/>
  <c r="AZ801" i="10" s="1"/>
  <c r="AZ802" i="10" s="1"/>
  <c r="AZ803" i="10" s="1"/>
  <c r="AZ804" i="10" s="1"/>
  <c r="AZ805" i="10" s="1"/>
  <c r="AZ806" i="10" s="1"/>
  <c r="AZ807" i="10" s="1"/>
  <c r="AZ808" i="10" s="1"/>
  <c r="AZ809" i="10" s="1"/>
  <c r="AZ810" i="10" s="1"/>
  <c r="AZ811" i="10" s="1"/>
  <c r="AZ812" i="10" s="1"/>
  <c r="AZ813" i="10" s="1"/>
  <c r="AZ814" i="10" s="1"/>
  <c r="AZ815" i="10" s="1"/>
  <c r="AZ816" i="10" s="1"/>
  <c r="AZ817" i="10" s="1"/>
  <c r="AZ818" i="10" s="1"/>
  <c r="AZ819" i="10" s="1"/>
  <c r="AZ820" i="10" s="1"/>
  <c r="AZ821" i="10" s="1"/>
  <c r="AZ822" i="10" s="1"/>
  <c r="AZ823" i="10" s="1"/>
  <c r="AZ824" i="10" s="1"/>
  <c r="AZ825" i="10" s="1"/>
  <c r="AZ826" i="10" s="1"/>
  <c r="AZ827" i="10" s="1"/>
  <c r="AZ828" i="10" s="1"/>
  <c r="AZ829" i="10" s="1"/>
  <c r="AZ830" i="10" s="1"/>
  <c r="AZ831" i="10" s="1"/>
  <c r="AZ832" i="10" s="1"/>
  <c r="AZ833" i="10" s="1"/>
  <c r="AZ834" i="10" s="1"/>
  <c r="AZ835" i="10" s="1"/>
  <c r="AZ836" i="10" s="1"/>
  <c r="AZ837" i="10" s="1"/>
  <c r="AZ838" i="10" s="1"/>
  <c r="AZ839" i="10" s="1"/>
  <c r="AZ840" i="10" s="1"/>
  <c r="AZ841" i="10" s="1"/>
  <c r="AZ842" i="10" s="1"/>
  <c r="AZ843" i="10" s="1"/>
  <c r="AZ844" i="10" s="1"/>
  <c r="AZ845" i="10" s="1"/>
  <c r="AZ846" i="10" s="1"/>
  <c r="AZ847" i="10" s="1"/>
  <c r="AZ848" i="10" s="1"/>
  <c r="AZ849" i="10" s="1"/>
  <c r="AZ850" i="10" s="1"/>
  <c r="AZ851" i="10" s="1"/>
  <c r="AZ852" i="10" s="1"/>
  <c r="AZ853" i="10" s="1"/>
  <c r="AZ854" i="10" s="1"/>
  <c r="AZ855" i="10" s="1"/>
  <c r="AZ856" i="10" s="1"/>
  <c r="AZ857" i="10" s="1"/>
  <c r="AZ858" i="10" s="1"/>
  <c r="AZ859" i="10" s="1"/>
  <c r="AZ860" i="10" s="1"/>
  <c r="AZ861" i="10" s="1"/>
  <c r="AZ862" i="10" s="1"/>
  <c r="AZ863" i="10" s="1"/>
  <c r="AZ864" i="10" s="1"/>
  <c r="AZ865" i="10" s="1"/>
  <c r="AZ866" i="10" s="1"/>
  <c r="AZ867" i="10" s="1"/>
  <c r="AZ868" i="10" s="1"/>
  <c r="AZ869" i="10" s="1"/>
  <c r="AZ870" i="10" s="1"/>
  <c r="AZ871" i="10" s="1"/>
  <c r="AZ872" i="10" s="1"/>
  <c r="AZ873" i="10" s="1"/>
  <c r="AZ874" i="10" s="1"/>
  <c r="AZ875" i="10" s="1"/>
  <c r="AZ876" i="10" s="1"/>
  <c r="AZ877" i="10" s="1"/>
  <c r="AZ878" i="10" s="1"/>
  <c r="AZ879" i="10" s="1"/>
  <c r="AZ880" i="10" s="1"/>
  <c r="AZ881" i="10" s="1"/>
  <c r="AZ882" i="10" s="1"/>
  <c r="AZ883" i="10" s="1"/>
  <c r="AZ884" i="10" s="1"/>
  <c r="AZ885" i="10" s="1"/>
  <c r="AZ886" i="10" s="1"/>
  <c r="AZ887" i="10" s="1"/>
  <c r="AZ888" i="10" s="1"/>
  <c r="AZ889" i="10" s="1"/>
  <c r="AZ890" i="10" s="1"/>
  <c r="AZ891" i="10" s="1"/>
  <c r="AZ892" i="10" s="1"/>
  <c r="AZ893" i="10" s="1"/>
  <c r="AZ894" i="10" s="1"/>
  <c r="AZ895" i="10" s="1"/>
  <c r="AZ896" i="10" s="1"/>
  <c r="AZ897" i="10" s="1"/>
  <c r="AZ898" i="10" s="1"/>
  <c r="AZ899" i="10" s="1"/>
  <c r="AZ900" i="10" s="1"/>
  <c r="AZ901" i="10" s="1"/>
  <c r="AZ902" i="10" s="1"/>
  <c r="AZ903" i="10" s="1"/>
  <c r="AZ904" i="10" s="1"/>
  <c r="AZ905" i="10" s="1"/>
  <c r="AZ906" i="10" s="1"/>
  <c r="AZ907" i="10" s="1"/>
  <c r="AZ908" i="10" s="1"/>
  <c r="AZ909" i="10" s="1"/>
  <c r="AZ910" i="10" s="1"/>
  <c r="AZ911" i="10" s="1"/>
  <c r="AZ912" i="10" s="1"/>
  <c r="AZ913" i="10" s="1"/>
  <c r="AZ914" i="10" s="1"/>
  <c r="AZ915" i="10" s="1"/>
  <c r="AZ916" i="10" s="1"/>
  <c r="AZ917" i="10" s="1"/>
  <c r="AZ918" i="10" s="1"/>
  <c r="AZ919" i="10" s="1"/>
  <c r="AZ920" i="10" s="1"/>
  <c r="AZ921" i="10" s="1"/>
  <c r="AZ922" i="10" s="1"/>
  <c r="AZ923" i="10" s="1"/>
  <c r="AZ924" i="10" s="1"/>
  <c r="AZ925" i="10" s="1"/>
  <c r="AZ926" i="10" s="1"/>
  <c r="AZ927" i="10" s="1"/>
  <c r="AZ928" i="10" s="1"/>
  <c r="AZ929" i="10" s="1"/>
  <c r="AZ930" i="10" s="1"/>
  <c r="AZ931" i="10" s="1"/>
  <c r="AZ932" i="10" s="1"/>
  <c r="AZ933" i="10" s="1"/>
  <c r="AZ934" i="10" s="1"/>
  <c r="AZ935" i="10" s="1"/>
  <c r="AZ936" i="10" s="1"/>
  <c r="AZ937" i="10" s="1"/>
  <c r="AZ938" i="10" s="1"/>
  <c r="AZ939" i="10" s="1"/>
  <c r="AZ940" i="10" s="1"/>
  <c r="AZ941" i="10" s="1"/>
  <c r="AZ942" i="10" s="1"/>
  <c r="AZ943" i="10" s="1"/>
  <c r="AZ944" i="10" s="1"/>
  <c r="AZ945" i="10" s="1"/>
  <c r="AZ946" i="10" s="1"/>
  <c r="AZ947" i="10" s="1"/>
  <c r="AZ948" i="10" s="1"/>
  <c r="AZ949" i="10" s="1"/>
  <c r="AZ950" i="10" s="1"/>
  <c r="AZ951" i="10" s="1"/>
  <c r="AZ952" i="10" s="1"/>
  <c r="AZ953" i="10" s="1"/>
  <c r="AZ954" i="10" s="1"/>
  <c r="AZ955" i="10" s="1"/>
  <c r="AZ956" i="10" s="1"/>
  <c r="AZ957" i="10" s="1"/>
  <c r="AZ958" i="10" s="1"/>
  <c r="AZ959" i="10" s="1"/>
  <c r="AZ960" i="10" s="1"/>
  <c r="AZ961" i="10" s="1"/>
  <c r="AZ962" i="10" s="1"/>
  <c r="AZ963" i="10" s="1"/>
  <c r="AZ964" i="10" s="1"/>
  <c r="AZ965" i="10" s="1"/>
  <c r="AZ966" i="10" s="1"/>
  <c r="AZ967" i="10" s="1"/>
  <c r="AZ968" i="10" s="1"/>
  <c r="AZ969" i="10" s="1"/>
  <c r="AZ970" i="10" s="1"/>
  <c r="AZ971" i="10" s="1"/>
  <c r="AZ972" i="10" s="1"/>
  <c r="AZ973" i="10" s="1"/>
  <c r="AZ974" i="10" s="1"/>
  <c r="AZ975" i="10" s="1"/>
  <c r="AZ976" i="10" s="1"/>
  <c r="AZ977" i="10" s="1"/>
  <c r="AZ978" i="10" s="1"/>
  <c r="AZ979" i="10" s="1"/>
  <c r="AZ980" i="10" s="1"/>
  <c r="AZ981" i="10" s="1"/>
  <c r="AZ982" i="10" s="1"/>
  <c r="AZ983" i="10" s="1"/>
  <c r="AZ984" i="10" s="1"/>
  <c r="AZ985" i="10" s="1"/>
  <c r="AZ986" i="10" s="1"/>
  <c r="AZ987" i="10" s="1"/>
  <c r="AZ988" i="10" s="1"/>
  <c r="AZ989" i="10" s="1"/>
  <c r="AZ990" i="10" s="1"/>
  <c r="AZ991" i="10" s="1"/>
  <c r="AZ992" i="10" s="1"/>
  <c r="AZ993" i="10" s="1"/>
  <c r="AZ994" i="10" s="1"/>
  <c r="AZ995" i="10" s="1"/>
  <c r="AZ996" i="10" s="1"/>
  <c r="AZ997" i="10" s="1"/>
  <c r="AZ998" i="10" s="1"/>
  <c r="AZ999" i="10" s="1"/>
  <c r="AZ1000" i="10" s="1"/>
  <c r="AZ1001" i="10" s="1"/>
  <c r="AZ1002" i="10" s="1"/>
  <c r="AZ1003" i="10" s="1"/>
  <c r="AZ1004" i="10" s="1"/>
  <c r="AZ1005" i="10" s="1"/>
  <c r="AZ1006" i="10" s="1"/>
  <c r="AZ1007" i="10" s="1"/>
  <c r="AZ1008" i="10" s="1"/>
  <c r="AZ1009" i="10" s="1"/>
  <c r="AW111" i="10"/>
  <c r="AZ110" i="10"/>
  <c r="AW110" i="10"/>
  <c r="AT110" i="10"/>
  <c r="AT111" i="10" s="1"/>
  <c r="AT112" i="10" s="1"/>
  <c r="AT113" i="10" s="1"/>
  <c r="AT114" i="10" s="1"/>
  <c r="AT115" i="10" s="1"/>
  <c r="AT116" i="10" s="1"/>
  <c r="AT117" i="10" s="1"/>
  <c r="AT118" i="10" s="1"/>
  <c r="BB9" i="10"/>
  <c r="BA9" i="10"/>
  <c r="AY9" i="10"/>
  <c r="AX9" i="10"/>
  <c r="AV9" i="10"/>
  <c r="AU9" i="10"/>
  <c r="AS9" i="10"/>
  <c r="AR9" i="10"/>
  <c r="C596" i="11"/>
  <c r="C597" i="11"/>
  <c r="C598" i="11"/>
  <c r="C599" i="11"/>
  <c r="C595" i="11"/>
  <c r="C640" i="11"/>
  <c r="C641" i="11"/>
  <c r="C642" i="11"/>
  <c r="C643" i="11"/>
  <c r="C639" i="11"/>
  <c r="C728" i="11"/>
  <c r="C729" i="11"/>
  <c r="C730" i="11"/>
  <c r="C731" i="11"/>
  <c r="C727" i="11"/>
  <c r="C684" i="11"/>
  <c r="C685" i="11"/>
  <c r="C686" i="11"/>
  <c r="C687" i="11"/>
  <c r="C683" i="11"/>
  <c r="G685" i="11" l="1"/>
  <c r="G421" i="11"/>
  <c r="G421" i="14"/>
  <c r="H421" i="14" s="1"/>
  <c r="G685" i="14"/>
  <c r="H685" i="14" s="1"/>
  <c r="R78" i="13"/>
  <c r="R106" i="13"/>
  <c r="AG137" i="13"/>
  <c r="AG60" i="13"/>
  <c r="AG38" i="13"/>
  <c r="AT119" i="10"/>
  <c r="AT120" i="10" s="1"/>
  <c r="AT121" i="10" s="1"/>
  <c r="AT122" i="10" s="1"/>
  <c r="AT123" i="10" s="1"/>
  <c r="AT124" i="10" s="1"/>
  <c r="AT125" i="10" s="1"/>
  <c r="AT126" i="10" s="1"/>
  <c r="AT127" i="10" s="1"/>
  <c r="AT128" i="10" s="1"/>
  <c r="AT129" i="10" s="1"/>
  <c r="AT130" i="10" s="1"/>
  <c r="AT131" i="10" s="1"/>
  <c r="AT132" i="10" s="1"/>
  <c r="AT133" i="10" s="1"/>
  <c r="AT134" i="10" s="1"/>
  <c r="E681" i="11"/>
  <c r="J681" i="11" s="1"/>
  <c r="K681" i="11" s="1"/>
  <c r="E725" i="11"/>
  <c r="F725" i="11" s="1"/>
  <c r="J725" i="11"/>
  <c r="J637" i="11"/>
  <c r="K637" i="11" s="1"/>
  <c r="F593" i="11"/>
  <c r="A742" i="11"/>
  <c r="A739" i="11"/>
  <c r="E737" i="11"/>
  <c r="G737" i="11" s="1"/>
  <c r="C737" i="11"/>
  <c r="A736" i="11"/>
  <c r="A733" i="11"/>
  <c r="M729" i="11"/>
  <c r="K729" i="11"/>
  <c r="M728" i="11"/>
  <c r="K728" i="11"/>
  <c r="A723" i="11"/>
  <c r="C721" i="11"/>
  <c r="C720" i="11"/>
  <c r="H719" i="11"/>
  <c r="F719" i="11"/>
  <c r="C719" i="11"/>
  <c r="M706" i="11"/>
  <c r="A698" i="11"/>
  <c r="A695" i="11"/>
  <c r="E693" i="11"/>
  <c r="G693" i="11" s="1"/>
  <c r="C693" i="11"/>
  <c r="A692" i="11"/>
  <c r="A689" i="11"/>
  <c r="K685" i="11"/>
  <c r="M684" i="11"/>
  <c r="F681" i="11"/>
  <c r="A679" i="11"/>
  <c r="C677" i="11"/>
  <c r="C676" i="11"/>
  <c r="M675" i="11"/>
  <c r="K675" i="11"/>
  <c r="H675" i="11"/>
  <c r="F675" i="11"/>
  <c r="C675" i="11"/>
  <c r="M662" i="11"/>
  <c r="A654" i="11"/>
  <c r="A651" i="11"/>
  <c r="E649" i="11"/>
  <c r="G649" i="11" s="1"/>
  <c r="C649" i="11"/>
  <c r="A648" i="11"/>
  <c r="A645" i="11"/>
  <c r="M641" i="11"/>
  <c r="K641" i="11"/>
  <c r="M640" i="11"/>
  <c r="K640" i="11"/>
  <c r="F637" i="11"/>
  <c r="A635" i="11"/>
  <c r="C633" i="11"/>
  <c r="C632" i="11"/>
  <c r="K631" i="11"/>
  <c r="H631" i="11"/>
  <c r="F631" i="11"/>
  <c r="C631" i="11"/>
  <c r="M618" i="11"/>
  <c r="A610" i="11"/>
  <c r="A607" i="11"/>
  <c r="E605" i="11"/>
  <c r="C605" i="11"/>
  <c r="A604" i="11"/>
  <c r="A601" i="11"/>
  <c r="M597" i="11"/>
  <c r="K597" i="11"/>
  <c r="M596" i="11"/>
  <c r="K596" i="11"/>
  <c r="K593" i="11"/>
  <c r="A591" i="11"/>
  <c r="C589" i="11"/>
  <c r="C588" i="11"/>
  <c r="M587" i="11"/>
  <c r="K587" i="11"/>
  <c r="H587" i="11"/>
  <c r="F587" i="11"/>
  <c r="C587" i="11"/>
  <c r="M574" i="11"/>
  <c r="M530" i="11"/>
  <c r="M486" i="11"/>
  <c r="M442" i="11"/>
  <c r="M398" i="11"/>
  <c r="M354" i="11"/>
  <c r="M310" i="11"/>
  <c r="M266" i="11"/>
  <c r="M222" i="11"/>
  <c r="M178" i="11"/>
  <c r="M134" i="11"/>
  <c r="M90" i="11"/>
  <c r="M46" i="11"/>
  <c r="C505" i="11"/>
  <c r="C517" i="11" s="1"/>
  <c r="C473" i="11"/>
  <c r="C467" i="11"/>
  <c r="C466" i="11"/>
  <c r="C465" i="11"/>
  <c r="C464" i="11"/>
  <c r="C463" i="11"/>
  <c r="C429" i="11"/>
  <c r="C423" i="11"/>
  <c r="C422" i="11"/>
  <c r="C421" i="11"/>
  <c r="C420" i="11"/>
  <c r="C419" i="11"/>
  <c r="C385" i="11"/>
  <c r="C379" i="11"/>
  <c r="C378" i="11"/>
  <c r="C377" i="11"/>
  <c r="C376" i="11"/>
  <c r="C375" i="11"/>
  <c r="C341" i="11"/>
  <c r="C335" i="11"/>
  <c r="C334" i="11"/>
  <c r="C333" i="11"/>
  <c r="C332" i="11"/>
  <c r="C331" i="11"/>
  <c r="C77" i="11"/>
  <c r="C71" i="11"/>
  <c r="C70" i="11"/>
  <c r="C69" i="11"/>
  <c r="C68" i="11"/>
  <c r="C67" i="11"/>
  <c r="C121" i="11"/>
  <c r="C112" i="11"/>
  <c r="C113" i="11"/>
  <c r="C114" i="11"/>
  <c r="C115" i="11"/>
  <c r="C111" i="11"/>
  <c r="C297" i="11"/>
  <c r="C291" i="11"/>
  <c r="C290" i="11"/>
  <c r="C289" i="11"/>
  <c r="C288" i="11"/>
  <c r="C287" i="11"/>
  <c r="C253" i="11"/>
  <c r="C247" i="11"/>
  <c r="C246" i="11"/>
  <c r="C245" i="11"/>
  <c r="C244" i="11"/>
  <c r="C243" i="11"/>
  <c r="C209" i="11"/>
  <c r="C203" i="11"/>
  <c r="C202" i="11"/>
  <c r="C201" i="11"/>
  <c r="C200" i="11"/>
  <c r="C199" i="11"/>
  <c r="C165" i="11"/>
  <c r="C156" i="11"/>
  <c r="C157" i="11"/>
  <c r="C158" i="11"/>
  <c r="C159" i="11"/>
  <c r="C155" i="11"/>
  <c r="G729" i="14" l="1"/>
  <c r="H729" i="14" s="1"/>
  <c r="G465" i="14"/>
  <c r="H465" i="14" s="1"/>
  <c r="G729" i="11"/>
  <c r="G465" i="11"/>
  <c r="R107" i="13"/>
  <c r="AL107" i="13" s="1"/>
  <c r="R79" i="13"/>
  <c r="AL79" i="13" s="1"/>
  <c r="M631" i="11"/>
  <c r="AT135" i="10"/>
  <c r="K684" i="11"/>
  <c r="M685" i="11"/>
  <c r="H693" i="11"/>
  <c r="P681" i="11"/>
  <c r="H737" i="11"/>
  <c r="H649" i="11"/>
  <c r="O593" i="11"/>
  <c r="G605" i="11"/>
  <c r="F649" i="11"/>
  <c r="K725" i="11"/>
  <c r="P593" i="11"/>
  <c r="O637" i="11"/>
  <c r="F693" i="11"/>
  <c r="F605" i="11"/>
  <c r="P637" i="11"/>
  <c r="O681" i="11"/>
  <c r="F737" i="11"/>
  <c r="O725" i="11"/>
  <c r="K719" i="11"/>
  <c r="M719" i="11"/>
  <c r="C509" i="11"/>
  <c r="C507" i="11"/>
  <c r="C511" i="11"/>
  <c r="C510" i="11"/>
  <c r="C549" i="11"/>
  <c r="C508" i="11"/>
  <c r="AT136" i="10" l="1"/>
  <c r="P725" i="11"/>
  <c r="H605" i="11"/>
  <c r="C561" i="11"/>
  <c r="C552" i="11"/>
  <c r="C551" i="11"/>
  <c r="C555" i="11"/>
  <c r="C554" i="11"/>
  <c r="C553" i="11"/>
  <c r="AT137" i="10" l="1"/>
  <c r="E165" i="11"/>
  <c r="E209" i="11"/>
  <c r="E253" i="11"/>
  <c r="E297" i="11"/>
  <c r="G297" i="11" s="1"/>
  <c r="E341" i="11"/>
  <c r="G341" i="11" s="1"/>
  <c r="E385" i="11"/>
  <c r="G385" i="11" s="1"/>
  <c r="H385" i="11" s="1"/>
  <c r="E429" i="11"/>
  <c r="G429" i="11" s="1"/>
  <c r="E473" i="11"/>
  <c r="E517" i="11"/>
  <c r="G517" i="11" s="1"/>
  <c r="E561" i="11"/>
  <c r="G561" i="11" s="1"/>
  <c r="H510" i="11"/>
  <c r="F510" i="11"/>
  <c r="M510" i="11"/>
  <c r="M509" i="11"/>
  <c r="K508" i="11"/>
  <c r="M554" i="11"/>
  <c r="K553" i="11"/>
  <c r="M552" i="11"/>
  <c r="M465" i="11"/>
  <c r="M464" i="11"/>
  <c r="K421" i="11"/>
  <c r="M420" i="11"/>
  <c r="M333" i="11"/>
  <c r="M289" i="11"/>
  <c r="K289" i="11"/>
  <c r="M288" i="11"/>
  <c r="K288" i="11"/>
  <c r="A566" i="11"/>
  <c r="A563" i="11"/>
  <c r="A560" i="11"/>
  <c r="A557" i="11"/>
  <c r="A547" i="11"/>
  <c r="C545" i="11"/>
  <c r="C544" i="11"/>
  <c r="C543" i="11"/>
  <c r="A522" i="11"/>
  <c r="A519" i="11"/>
  <c r="A516" i="11"/>
  <c r="A513" i="11"/>
  <c r="A503" i="11"/>
  <c r="C501" i="11"/>
  <c r="C500" i="11"/>
  <c r="C499" i="11"/>
  <c r="A478" i="11"/>
  <c r="A475" i="11"/>
  <c r="G473" i="11"/>
  <c r="A472" i="11"/>
  <c r="A469" i="11"/>
  <c r="A459" i="11"/>
  <c r="C457" i="11"/>
  <c r="C456" i="11"/>
  <c r="C455" i="11"/>
  <c r="A434" i="11"/>
  <c r="A431" i="11"/>
  <c r="A428" i="11"/>
  <c r="A425" i="11"/>
  <c r="A415" i="11"/>
  <c r="C413" i="11"/>
  <c r="C412" i="11"/>
  <c r="C411" i="11"/>
  <c r="A390" i="11"/>
  <c r="A387" i="11"/>
  <c r="A384" i="11"/>
  <c r="A381" i="11"/>
  <c r="A371" i="11"/>
  <c r="C369" i="11"/>
  <c r="C368" i="11"/>
  <c r="C367" i="11"/>
  <c r="A346" i="11"/>
  <c r="A343" i="11"/>
  <c r="A340" i="11"/>
  <c r="A337" i="11"/>
  <c r="K333" i="11"/>
  <c r="A327" i="11"/>
  <c r="C325" i="11"/>
  <c r="C324" i="11"/>
  <c r="C323" i="11"/>
  <c r="A302" i="11"/>
  <c r="A299" i="11"/>
  <c r="A296" i="11"/>
  <c r="A293" i="11"/>
  <c r="A283" i="11"/>
  <c r="C281" i="11"/>
  <c r="C280" i="11"/>
  <c r="C279" i="11"/>
  <c r="M499" i="11" l="1"/>
  <c r="F323" i="11"/>
  <c r="H411" i="11"/>
  <c r="AT138" i="10"/>
  <c r="K543" i="11"/>
  <c r="M455" i="11"/>
  <c r="M543" i="11"/>
  <c r="K455" i="11"/>
  <c r="M544" i="11"/>
  <c r="K367" i="11"/>
  <c r="M367" i="11"/>
  <c r="M500" i="11"/>
  <c r="F543" i="11"/>
  <c r="H543" i="11"/>
  <c r="F499" i="11"/>
  <c r="F367" i="11"/>
  <c r="H499" i="11"/>
  <c r="H367" i="11"/>
  <c r="K544" i="11"/>
  <c r="F455" i="11"/>
  <c r="F500" i="11"/>
  <c r="F544" i="11"/>
  <c r="K323" i="11"/>
  <c r="H455" i="11"/>
  <c r="H500" i="11"/>
  <c r="H544" i="11"/>
  <c r="K500" i="11"/>
  <c r="H341" i="11"/>
  <c r="K465" i="11"/>
  <c r="K510" i="11"/>
  <c r="K420" i="11"/>
  <c r="F554" i="11"/>
  <c r="H554" i="11"/>
  <c r="M421" i="11"/>
  <c r="M508" i="11"/>
  <c r="K554" i="11"/>
  <c r="K509" i="11"/>
  <c r="K464" i="11"/>
  <c r="K499" i="11"/>
  <c r="M376" i="11"/>
  <c r="H561" i="11"/>
  <c r="M553" i="11"/>
  <c r="K552" i="11"/>
  <c r="F561" i="11"/>
  <c r="H517" i="11"/>
  <c r="F517" i="11"/>
  <c r="H473" i="11"/>
  <c r="F473" i="11"/>
  <c r="H429" i="11"/>
  <c r="M411" i="11"/>
  <c r="F411" i="11"/>
  <c r="F429" i="11"/>
  <c r="K411" i="11"/>
  <c r="M377" i="11"/>
  <c r="K376" i="11"/>
  <c r="F385" i="11"/>
  <c r="K377" i="11"/>
  <c r="M323" i="11"/>
  <c r="K332" i="11"/>
  <c r="M332" i="11"/>
  <c r="H323" i="11"/>
  <c r="F341" i="11"/>
  <c r="H297" i="11"/>
  <c r="F279" i="11"/>
  <c r="H279" i="11"/>
  <c r="F297" i="11"/>
  <c r="M279" i="11"/>
  <c r="K279" i="11"/>
  <c r="A29" i="11"/>
  <c r="A18" i="11"/>
  <c r="A32" i="11"/>
  <c r="A35" i="11"/>
  <c r="H145" i="11"/>
  <c r="A214" i="11"/>
  <c r="A211" i="11"/>
  <c r="G209" i="11"/>
  <c r="A208" i="11"/>
  <c r="A205" i="11"/>
  <c r="M201" i="11"/>
  <c r="K201" i="11"/>
  <c r="K200" i="11"/>
  <c r="A195" i="11"/>
  <c r="C193" i="11"/>
  <c r="C192" i="11"/>
  <c r="C191" i="11"/>
  <c r="E121" i="11"/>
  <c r="E77" i="11"/>
  <c r="G77" i="11" s="1"/>
  <c r="A11" i="11"/>
  <c r="A12" i="11" s="1"/>
  <c r="C14" i="11"/>
  <c r="C15" i="11"/>
  <c r="C16" i="11"/>
  <c r="C22" i="11"/>
  <c r="C23" i="11"/>
  <c r="C24" i="11"/>
  <c r="C25" i="11"/>
  <c r="C26" i="11"/>
  <c r="C27" i="11"/>
  <c r="C33" i="11"/>
  <c r="E33" i="11"/>
  <c r="G33" i="11" s="1"/>
  <c r="A38" i="11"/>
  <c r="C59" i="11"/>
  <c r="C60" i="11"/>
  <c r="C61" i="11"/>
  <c r="A63" i="11"/>
  <c r="A73" i="11"/>
  <c r="A76" i="11"/>
  <c r="A79" i="11"/>
  <c r="A82" i="11"/>
  <c r="C103" i="11"/>
  <c r="C104" i="11"/>
  <c r="C105" i="11"/>
  <c r="A107" i="11"/>
  <c r="A117" i="11"/>
  <c r="A120" i="11"/>
  <c r="A123" i="11"/>
  <c r="A126" i="11"/>
  <c r="C147" i="11"/>
  <c r="C148" i="11"/>
  <c r="C149" i="11"/>
  <c r="A151" i="11"/>
  <c r="A161" i="11"/>
  <c r="A164" i="11"/>
  <c r="A167" i="11"/>
  <c r="A170" i="11"/>
  <c r="C235" i="11"/>
  <c r="C236" i="11"/>
  <c r="C237" i="11"/>
  <c r="A239" i="11"/>
  <c r="A249" i="11"/>
  <c r="A252" i="11"/>
  <c r="G253" i="11"/>
  <c r="A255" i="11"/>
  <c r="A258" i="11"/>
  <c r="AT139" i="10" l="1"/>
  <c r="H191" i="11"/>
  <c r="M25" i="11"/>
  <c r="K191" i="11"/>
  <c r="M113" i="11"/>
  <c r="K113" i="11"/>
  <c r="M200" i="11"/>
  <c r="K112" i="11"/>
  <c r="M112" i="11"/>
  <c r="F191" i="11"/>
  <c r="H209" i="11"/>
  <c r="F209" i="11"/>
  <c r="M191" i="11"/>
  <c r="F165" i="11"/>
  <c r="K25" i="11"/>
  <c r="F121" i="11"/>
  <c r="H147" i="11"/>
  <c r="K245" i="11"/>
  <c r="M244" i="11"/>
  <c r="K68" i="11"/>
  <c r="K244" i="11"/>
  <c r="H77" i="11"/>
  <c r="H12" i="11"/>
  <c r="H33" i="11"/>
  <c r="M68" i="11"/>
  <c r="F24" i="11"/>
  <c r="K147" i="11"/>
  <c r="M245" i="11"/>
  <c r="M156" i="11"/>
  <c r="F33" i="11"/>
  <c r="K235" i="11"/>
  <c r="G165" i="11"/>
  <c r="H165" i="11" s="1"/>
  <c r="H253" i="11"/>
  <c r="F253" i="11"/>
  <c r="M235" i="11"/>
  <c r="K156" i="11"/>
  <c r="F77" i="11"/>
  <c r="A13" i="11"/>
  <c r="M147" i="11"/>
  <c r="K157" i="11"/>
  <c r="F147" i="11"/>
  <c r="H235" i="11"/>
  <c r="K69" i="11"/>
  <c r="M157" i="11"/>
  <c r="F235" i="11"/>
  <c r="M69" i="11"/>
  <c r="K24" i="11"/>
  <c r="G121" i="11"/>
  <c r="AT140" i="10" l="1"/>
  <c r="A14" i="11"/>
  <c r="A15" i="11" s="1"/>
  <c r="H121" i="11"/>
  <c r="AT141" i="10" l="1"/>
  <c r="A16" i="11"/>
  <c r="A17" i="11" s="1"/>
  <c r="A19" i="11" s="1"/>
  <c r="AT142" i="10" l="1"/>
  <c r="A20" i="11"/>
  <c r="A21" i="11" s="1"/>
  <c r="AT143" i="10" l="1"/>
  <c r="A22" i="11"/>
  <c r="AT144" i="10" l="1"/>
  <c r="A23" i="11"/>
  <c r="AT145" i="10" l="1"/>
  <c r="A24" i="11"/>
  <c r="AH112" i="2"/>
  <c r="N107" i="2"/>
  <c r="N80" i="1"/>
  <c r="N97" i="1"/>
  <c r="AI97" i="1" s="1"/>
  <c r="H97" i="1"/>
  <c r="H80" i="1"/>
  <c r="Y97" i="1"/>
  <c r="Y98" i="1"/>
  <c r="Y99" i="1"/>
  <c r="Y100" i="1"/>
  <c r="Y101" i="1"/>
  <c r="Y102" i="1"/>
  <c r="Y103" i="1"/>
  <c r="Y80" i="1"/>
  <c r="Y81" i="1"/>
  <c r="Y82" i="1"/>
  <c r="Y83" i="1"/>
  <c r="Y84" i="1"/>
  <c r="Y85" i="1"/>
  <c r="Y86" i="1"/>
  <c r="AF87" i="1"/>
  <c r="AF112" i="2"/>
  <c r="E79" i="13" l="1"/>
  <c r="E107" i="13"/>
  <c r="AC97" i="1"/>
  <c r="K107" i="13"/>
  <c r="K79" i="13"/>
  <c r="AB97" i="1"/>
  <c r="AT146" i="10"/>
  <c r="A25" i="11"/>
  <c r="A26" i="11" s="1"/>
  <c r="A27" i="11" s="1"/>
  <c r="A28" i="11" s="1"/>
  <c r="A30" i="11" s="1"/>
  <c r="H79" i="2"/>
  <c r="O96" i="2"/>
  <c r="H96" i="2"/>
  <c r="N79" i="2"/>
  <c r="N96" i="2"/>
  <c r="O79" i="2"/>
  <c r="AH107" i="13" l="1"/>
  <c r="Z107" i="13"/>
  <c r="Z79" i="13"/>
  <c r="AH79" i="13"/>
  <c r="T79" i="13"/>
  <c r="AN79" i="13" s="1"/>
  <c r="AF79" i="13"/>
  <c r="AJ97" i="1"/>
  <c r="T107" i="13"/>
  <c r="AN107" i="13" s="1"/>
  <c r="AF107" i="13"/>
  <c r="K87" i="13"/>
  <c r="AF87" i="13" s="1"/>
  <c r="K115" i="13"/>
  <c r="E87" i="13"/>
  <c r="AH87" i="13" s="1"/>
  <c r="E115" i="13"/>
  <c r="AT147" i="10"/>
  <c r="O111" i="2"/>
  <c r="A31" i="11"/>
  <c r="A33" i="11" s="1"/>
  <c r="A34" i="11" s="1"/>
  <c r="A36" i="11" s="1"/>
  <c r="A37" i="11" s="1"/>
  <c r="A39" i="11" s="1"/>
  <c r="A40" i="11" s="1"/>
  <c r="A41" i="11" s="1"/>
  <c r="A42" i="11" s="1"/>
  <c r="V107" i="2"/>
  <c r="X128" i="13"/>
  <c r="AH79" i="2"/>
  <c r="Z87" i="13" l="1"/>
  <c r="AG87" i="13" s="1"/>
  <c r="X121" i="13"/>
  <c r="AH107" i="2"/>
  <c r="T87" i="13"/>
  <c r="AI113" i="2"/>
  <c r="X129" i="13"/>
  <c r="AE128" i="13"/>
  <c r="AM128" i="13"/>
  <c r="AL128" i="13"/>
  <c r="AD128" i="13"/>
  <c r="AA128" i="13"/>
  <c r="AK128" i="13"/>
  <c r="AI128" i="13"/>
  <c r="Y128" i="13"/>
  <c r="AB128" i="13"/>
  <c r="AJ128" i="13"/>
  <c r="AO128" i="13"/>
  <c r="AC128" i="13"/>
  <c r="Z128" i="13"/>
  <c r="T115" i="13"/>
  <c r="D114" i="13"/>
  <c r="K129" i="13"/>
  <c r="K128" i="13" s="1"/>
  <c r="X114" i="13"/>
  <c r="AT148" i="10"/>
  <c r="AI79" i="2"/>
  <c r="AF79" i="2"/>
  <c r="AA79" i="2"/>
  <c r="X111" i="2"/>
  <c r="AB79" i="2"/>
  <c r="AB80" i="1"/>
  <c r="AA80" i="1"/>
  <c r="AD80" i="1"/>
  <c r="AE80" i="1"/>
  <c r="AI80" i="1"/>
  <c r="AG80" i="1"/>
  <c r="AH80" i="1"/>
  <c r="AC80" i="1"/>
  <c r="AB96" i="2"/>
  <c r="AF111" i="2"/>
  <c r="AH111" i="2"/>
  <c r="AB121" i="13" l="1"/>
  <c r="AK121" i="13"/>
  <c r="AP121" i="13"/>
  <c r="AI121" i="13"/>
  <c r="AC121" i="13"/>
  <c r="AF121" i="13"/>
  <c r="AH121" i="13"/>
  <c r="AM121" i="13"/>
  <c r="Y121" i="13"/>
  <c r="AA121" i="13"/>
  <c r="AD121" i="13"/>
  <c r="Z121" i="13"/>
  <c r="AO121" i="13"/>
  <c r="AJ121" i="13"/>
  <c r="AL121" i="13"/>
  <c r="AE121" i="13"/>
  <c r="AN87" i="13"/>
  <c r="J555" i="11"/>
  <c r="J555" i="14"/>
  <c r="AF128" i="13"/>
  <c r="Y114" i="13"/>
  <c r="AC114" i="13"/>
  <c r="AD114" i="13"/>
  <c r="AI114" i="13"/>
  <c r="AK114" i="13"/>
  <c r="AB114" i="13"/>
  <c r="AJ114" i="13"/>
  <c r="AA114" i="13"/>
  <c r="AO114" i="13"/>
  <c r="AL114" i="13"/>
  <c r="AF114" i="13"/>
  <c r="AH114" i="13"/>
  <c r="Z114" i="13"/>
  <c r="AN114" i="13"/>
  <c r="X115" i="13"/>
  <c r="W104" i="2"/>
  <c r="AH96" i="2"/>
  <c r="AF96" i="2"/>
  <c r="AA96" i="2"/>
  <c r="AI96" i="2"/>
  <c r="AO129" i="13"/>
  <c r="AO130" i="13" s="1"/>
  <c r="AK129" i="13"/>
  <c r="AC129" i="13"/>
  <c r="AI129" i="13"/>
  <c r="AJ129" i="13"/>
  <c r="AD129" i="13"/>
  <c r="AL129" i="13"/>
  <c r="AE129" i="13"/>
  <c r="AA129" i="13"/>
  <c r="AB129" i="13"/>
  <c r="AM129" i="13"/>
  <c r="AM130" i="13" s="1"/>
  <c r="AH129" i="13"/>
  <c r="Z129" i="13"/>
  <c r="T129" i="13"/>
  <c r="AF129" i="13"/>
  <c r="D129" i="13"/>
  <c r="AT149" i="10"/>
  <c r="AF97" i="2"/>
  <c r="AJ79" i="2"/>
  <c r="AJ80" i="1"/>
  <c r="Z130" i="13" l="1"/>
  <c r="AJ130" i="13"/>
  <c r="AB130" i="13"/>
  <c r="AE130" i="13"/>
  <c r="AG121" i="13"/>
  <c r="AA130" i="13"/>
  <c r="AC130" i="13"/>
  <c r="AL130" i="13"/>
  <c r="AK130" i="13"/>
  <c r="AD130" i="13"/>
  <c r="K555" i="14"/>
  <c r="K556" i="14" s="1"/>
  <c r="K558" i="14" s="1"/>
  <c r="J556" i="14"/>
  <c r="J562" i="14" s="1"/>
  <c r="AC115" i="13"/>
  <c r="AC117" i="13" s="1"/>
  <c r="AJ96" i="2"/>
  <c r="AJ115" i="13"/>
  <c r="AJ117" i="13" s="1"/>
  <c r="AK115" i="13"/>
  <c r="AK117" i="13" s="1"/>
  <c r="AM115" i="13"/>
  <c r="AT115" i="13"/>
  <c r="AA115" i="13"/>
  <c r="AA117" i="13" s="1"/>
  <c r="Y115" i="13"/>
  <c r="Y117" i="13" s="1"/>
  <c r="Z115" i="13"/>
  <c r="Z117" i="13" s="1"/>
  <c r="AF115" i="13"/>
  <c r="AF117" i="13" s="1"/>
  <c r="AL115" i="13"/>
  <c r="AL117" i="13" s="1"/>
  <c r="AD115" i="13"/>
  <c r="AD117" i="13" s="1"/>
  <c r="AO115" i="13"/>
  <c r="AO117" i="13" s="1"/>
  <c r="AI115" i="13"/>
  <c r="AN115" i="13"/>
  <c r="AH115" i="13"/>
  <c r="AH117" i="13" s="1"/>
  <c r="AE115" i="13"/>
  <c r="AB115" i="13"/>
  <c r="AB117" i="13" s="1"/>
  <c r="AN129" i="13"/>
  <c r="AG129" i="13"/>
  <c r="AS129" i="13"/>
  <c r="Y129" i="13"/>
  <c r="Y130" i="13" s="1"/>
  <c r="AT150" i="10"/>
  <c r="AN110" i="10"/>
  <c r="AN111" i="10" s="1"/>
  <c r="AK110" i="10"/>
  <c r="AK111" i="10" s="1"/>
  <c r="AH110" i="10"/>
  <c r="AH111" i="10" s="1"/>
  <c r="AE295" i="10"/>
  <c r="AE296" i="10"/>
  <c r="AE297" i="10" s="1"/>
  <c r="AE298" i="10" s="1"/>
  <c r="AE299" i="10" s="1"/>
  <c r="AE300" i="10" s="1"/>
  <c r="AE301" i="10" s="1"/>
  <c r="AE302" i="10" s="1"/>
  <c r="AE303" i="10" s="1"/>
  <c r="AE304" i="10" s="1"/>
  <c r="AE305" i="10" s="1"/>
  <c r="AE306" i="10" s="1"/>
  <c r="AE307" i="10" s="1"/>
  <c r="AE308" i="10" s="1"/>
  <c r="AE309" i="10" s="1"/>
  <c r="AE310" i="10" s="1"/>
  <c r="AE311" i="10" s="1"/>
  <c r="AE312" i="10" s="1"/>
  <c r="AE313" i="10" s="1"/>
  <c r="AE314" i="10" s="1"/>
  <c r="AE315" i="10" s="1"/>
  <c r="AE316" i="10" s="1"/>
  <c r="AE317" i="10" s="1"/>
  <c r="AE318" i="10" s="1"/>
  <c r="AE319" i="10" s="1"/>
  <c r="AE320" i="10" s="1"/>
  <c r="AE321" i="10" s="1"/>
  <c r="AE322" i="10" s="1"/>
  <c r="AE323" i="10" s="1"/>
  <c r="AE324" i="10" s="1"/>
  <c r="AE325" i="10" s="1"/>
  <c r="AE326" i="10" s="1"/>
  <c r="AE327" i="10" s="1"/>
  <c r="AE328" i="10" s="1"/>
  <c r="AE329" i="10" s="1"/>
  <c r="AE330" i="10" s="1"/>
  <c r="AE331" i="10" s="1"/>
  <c r="AE332" i="10" s="1"/>
  <c r="AE333" i="10" s="1"/>
  <c r="AE334" i="10" s="1"/>
  <c r="AE335" i="10" s="1"/>
  <c r="AE336" i="10" s="1"/>
  <c r="AE337" i="10" s="1"/>
  <c r="AE338" i="10" s="1"/>
  <c r="AE339" i="10" s="1"/>
  <c r="AE340" i="10" s="1"/>
  <c r="AE341" i="10" s="1"/>
  <c r="AE342" i="10" s="1"/>
  <c r="AE343" i="10" s="1"/>
  <c r="AE344" i="10" s="1"/>
  <c r="AE345" i="10" s="1"/>
  <c r="AE346" i="10" s="1"/>
  <c r="AE347" i="10" s="1"/>
  <c r="AE348" i="10" s="1"/>
  <c r="AE349" i="10" s="1"/>
  <c r="AE350" i="10" s="1"/>
  <c r="AE351" i="10" s="1"/>
  <c r="AE352" i="10" s="1"/>
  <c r="AE353" i="10" s="1"/>
  <c r="AE354" i="10" s="1"/>
  <c r="AE355" i="10" s="1"/>
  <c r="AE356" i="10" s="1"/>
  <c r="AE357" i="10" s="1"/>
  <c r="AE358" i="10" s="1"/>
  <c r="AE359" i="10" s="1"/>
  <c r="AE360" i="10" s="1"/>
  <c r="AE361" i="10" s="1"/>
  <c r="AE362" i="10" s="1"/>
  <c r="AE363" i="10" s="1"/>
  <c r="AE364" i="10" s="1"/>
  <c r="AE365" i="10" s="1"/>
  <c r="AE366" i="10" s="1"/>
  <c r="AE367" i="10" s="1"/>
  <c r="AE368" i="10" s="1"/>
  <c r="AE369" i="10" s="1"/>
  <c r="AE370" i="10" s="1"/>
  <c r="AE371" i="10" s="1"/>
  <c r="AE372" i="10" s="1"/>
  <c r="AE373" i="10" s="1"/>
  <c r="AE374" i="10" s="1"/>
  <c r="AE375" i="10" s="1"/>
  <c r="AE376" i="10" s="1"/>
  <c r="AE377" i="10" s="1"/>
  <c r="AE378" i="10" s="1"/>
  <c r="AE379" i="10" s="1"/>
  <c r="AE380" i="10" s="1"/>
  <c r="AE381" i="10" s="1"/>
  <c r="AE382" i="10" s="1"/>
  <c r="AE383" i="10" s="1"/>
  <c r="AE384" i="10" s="1"/>
  <c r="AE385" i="10" s="1"/>
  <c r="AE386" i="10" s="1"/>
  <c r="AE387" i="10" s="1"/>
  <c r="AE388" i="10" s="1"/>
  <c r="AE389" i="10" s="1"/>
  <c r="AE390" i="10" s="1"/>
  <c r="AE391" i="10" s="1"/>
  <c r="AE392" i="10" s="1"/>
  <c r="AE393" i="10" s="1"/>
  <c r="AE394" i="10" s="1"/>
  <c r="AE395" i="10" s="1"/>
  <c r="AE396" i="10" s="1"/>
  <c r="AE397" i="10" s="1"/>
  <c r="AE398" i="10" s="1"/>
  <c r="AE399" i="10" s="1"/>
  <c r="AE400" i="10" s="1"/>
  <c r="AE401" i="10" s="1"/>
  <c r="AE402" i="10" s="1"/>
  <c r="AE403" i="10" s="1"/>
  <c r="AE404" i="10" s="1"/>
  <c r="AE405" i="10" s="1"/>
  <c r="AE406" i="10" s="1"/>
  <c r="AE407" i="10" s="1"/>
  <c r="AE408" i="10" s="1"/>
  <c r="AE409" i="10" s="1"/>
  <c r="AE410" i="10" s="1"/>
  <c r="AE411" i="10" s="1"/>
  <c r="AE412" i="10" s="1"/>
  <c r="AE413" i="10" s="1"/>
  <c r="AE414" i="10" s="1"/>
  <c r="AE415" i="10" s="1"/>
  <c r="AE416" i="10" s="1"/>
  <c r="AE417" i="10" s="1"/>
  <c r="AE418" i="10" s="1"/>
  <c r="AE419" i="10" s="1"/>
  <c r="AE420" i="10" s="1"/>
  <c r="AE421" i="10" s="1"/>
  <c r="AE422" i="10" s="1"/>
  <c r="AE423" i="10" s="1"/>
  <c r="AE424" i="10" s="1"/>
  <c r="AE425" i="10" s="1"/>
  <c r="AE426" i="10" s="1"/>
  <c r="AE427" i="10" s="1"/>
  <c r="AE428" i="10" s="1"/>
  <c r="AE429" i="10" s="1"/>
  <c r="AE430" i="10" s="1"/>
  <c r="AE431" i="10" s="1"/>
  <c r="AE432" i="10" s="1"/>
  <c r="AE433" i="10" s="1"/>
  <c r="AE434" i="10" s="1"/>
  <c r="AE435" i="10" s="1"/>
  <c r="AE436" i="10" s="1"/>
  <c r="AE437" i="10" s="1"/>
  <c r="AE438" i="10" s="1"/>
  <c r="AE439" i="10" s="1"/>
  <c r="AE440" i="10" s="1"/>
  <c r="AE441" i="10" s="1"/>
  <c r="AE442" i="10" s="1"/>
  <c r="AE443" i="10" s="1"/>
  <c r="AE444" i="10" s="1"/>
  <c r="AE445" i="10" s="1"/>
  <c r="AE446" i="10" s="1"/>
  <c r="AE447" i="10" s="1"/>
  <c r="AE448" i="10" s="1"/>
  <c r="AE449" i="10" s="1"/>
  <c r="AE450" i="10" s="1"/>
  <c r="AE451" i="10" s="1"/>
  <c r="AE452" i="10" s="1"/>
  <c r="AE453" i="10" s="1"/>
  <c r="AE454" i="10" s="1"/>
  <c r="AE455" i="10" s="1"/>
  <c r="AE456" i="10" s="1"/>
  <c r="AE457" i="10" s="1"/>
  <c r="AE458" i="10" s="1"/>
  <c r="AE459" i="10" s="1"/>
  <c r="AE460" i="10" s="1"/>
  <c r="AE461" i="10" s="1"/>
  <c r="AE462" i="10" s="1"/>
  <c r="AE463" i="10" s="1"/>
  <c r="AE464" i="10" s="1"/>
  <c r="AE465" i="10" s="1"/>
  <c r="AE466" i="10" s="1"/>
  <c r="AE467" i="10" s="1"/>
  <c r="AE468" i="10" s="1"/>
  <c r="AE469" i="10" s="1"/>
  <c r="AE470" i="10" s="1"/>
  <c r="AE471" i="10" s="1"/>
  <c r="AE472" i="10" s="1"/>
  <c r="AE473" i="10" s="1"/>
  <c r="AE474" i="10" s="1"/>
  <c r="AE475" i="10" s="1"/>
  <c r="AE476" i="10" s="1"/>
  <c r="AE477" i="10" s="1"/>
  <c r="AE478" i="10" s="1"/>
  <c r="AE479" i="10" s="1"/>
  <c r="AE480" i="10" s="1"/>
  <c r="AE481" i="10" s="1"/>
  <c r="AE482" i="10" s="1"/>
  <c r="AE483" i="10" s="1"/>
  <c r="AE484" i="10" s="1"/>
  <c r="AE485" i="10" s="1"/>
  <c r="AE486" i="10" s="1"/>
  <c r="AE487" i="10" s="1"/>
  <c r="AE488" i="10" s="1"/>
  <c r="AE489" i="10" s="1"/>
  <c r="AE490" i="10" s="1"/>
  <c r="AE491" i="10" s="1"/>
  <c r="AE492" i="10" s="1"/>
  <c r="AE493" i="10" s="1"/>
  <c r="AE494" i="10" s="1"/>
  <c r="AE495" i="10" s="1"/>
  <c r="AE496" i="10" s="1"/>
  <c r="AE497" i="10" s="1"/>
  <c r="AE498" i="10" s="1"/>
  <c r="AE499" i="10" s="1"/>
  <c r="AE500" i="10" s="1"/>
  <c r="AE501" i="10" s="1"/>
  <c r="AE502" i="10" s="1"/>
  <c r="AE503" i="10" s="1"/>
  <c r="AE504" i="10" s="1"/>
  <c r="AE505" i="10" s="1"/>
  <c r="AE506" i="10" s="1"/>
  <c r="AE507" i="10" s="1"/>
  <c r="AE508" i="10" s="1"/>
  <c r="AE509" i="10" s="1"/>
  <c r="AE510" i="10" s="1"/>
  <c r="AE511" i="10" s="1"/>
  <c r="AE512" i="10" s="1"/>
  <c r="AE513" i="10" s="1"/>
  <c r="AE514" i="10" s="1"/>
  <c r="AE515" i="10" s="1"/>
  <c r="AE516" i="10" s="1"/>
  <c r="AE517" i="10" s="1"/>
  <c r="AE518" i="10" s="1"/>
  <c r="AE519" i="10" s="1"/>
  <c r="AE520" i="10" s="1"/>
  <c r="AE521" i="10" s="1"/>
  <c r="AE522" i="10" s="1"/>
  <c r="AE523" i="10" s="1"/>
  <c r="AE524" i="10" s="1"/>
  <c r="AE525" i="10" s="1"/>
  <c r="AE526" i="10" s="1"/>
  <c r="AE527" i="10" s="1"/>
  <c r="AE528" i="10" s="1"/>
  <c r="AE529" i="10" s="1"/>
  <c r="AE530" i="10" s="1"/>
  <c r="AE531" i="10" s="1"/>
  <c r="AE532" i="10" s="1"/>
  <c r="AE533" i="10" s="1"/>
  <c r="AE534" i="10" s="1"/>
  <c r="AE535" i="10" s="1"/>
  <c r="AE536" i="10" s="1"/>
  <c r="AE537" i="10" s="1"/>
  <c r="AE538" i="10" s="1"/>
  <c r="AE539" i="10" s="1"/>
  <c r="AE540" i="10" s="1"/>
  <c r="AE541" i="10" s="1"/>
  <c r="AE542" i="10" s="1"/>
  <c r="AE543" i="10" s="1"/>
  <c r="AE544" i="10" s="1"/>
  <c r="AE545" i="10" s="1"/>
  <c r="AE546" i="10" s="1"/>
  <c r="AE547" i="10" s="1"/>
  <c r="AE548" i="10" s="1"/>
  <c r="AE549" i="10" s="1"/>
  <c r="AE550" i="10" s="1"/>
  <c r="AE551" i="10" s="1"/>
  <c r="AE552" i="10" s="1"/>
  <c r="AE553" i="10" s="1"/>
  <c r="AE554" i="10" s="1"/>
  <c r="AE555" i="10" s="1"/>
  <c r="AE556" i="10" s="1"/>
  <c r="AE557" i="10" s="1"/>
  <c r="AE558" i="10" s="1"/>
  <c r="AE559" i="10" s="1"/>
  <c r="AE560" i="10" s="1"/>
  <c r="AE561" i="10" s="1"/>
  <c r="AE562" i="10" s="1"/>
  <c r="AE563" i="10" s="1"/>
  <c r="AE564" i="10" s="1"/>
  <c r="AE565" i="10" s="1"/>
  <c r="AE566" i="10" s="1"/>
  <c r="AE567" i="10" s="1"/>
  <c r="AE568" i="10" s="1"/>
  <c r="AE569" i="10" s="1"/>
  <c r="AE570" i="10" s="1"/>
  <c r="AE571" i="10" s="1"/>
  <c r="AE572" i="10" s="1"/>
  <c r="AE573" i="10" s="1"/>
  <c r="AE574" i="10" s="1"/>
  <c r="AE575" i="10" s="1"/>
  <c r="AE576" i="10" s="1"/>
  <c r="AE577" i="10" s="1"/>
  <c r="AE578" i="10" s="1"/>
  <c r="AE579" i="10" s="1"/>
  <c r="AE580" i="10" s="1"/>
  <c r="AE581" i="10" s="1"/>
  <c r="AE582" i="10" s="1"/>
  <c r="AE583" i="10" s="1"/>
  <c r="AE584" i="10" s="1"/>
  <c r="AE585" i="10" s="1"/>
  <c r="AE586" i="10" s="1"/>
  <c r="AE587" i="10" s="1"/>
  <c r="AE588" i="10" s="1"/>
  <c r="AE589" i="10" s="1"/>
  <c r="AE590" i="10" s="1"/>
  <c r="AE591" i="10" s="1"/>
  <c r="AE592" i="10" s="1"/>
  <c r="AE593" i="10" s="1"/>
  <c r="AE594" i="10" s="1"/>
  <c r="AE595" i="10" s="1"/>
  <c r="AE596" i="10" s="1"/>
  <c r="AE597" i="10" s="1"/>
  <c r="AE598" i="10" s="1"/>
  <c r="AE599" i="10" s="1"/>
  <c r="AE600" i="10" s="1"/>
  <c r="AE601" i="10" s="1"/>
  <c r="AE602" i="10" s="1"/>
  <c r="AE603" i="10" s="1"/>
  <c r="AE604" i="10" s="1"/>
  <c r="AE605" i="10" s="1"/>
  <c r="AE606" i="10" s="1"/>
  <c r="AE607" i="10" s="1"/>
  <c r="AE608" i="10" s="1"/>
  <c r="AE609" i="10" s="1"/>
  <c r="AE610" i="10" s="1"/>
  <c r="AE611" i="10" s="1"/>
  <c r="AE612" i="10" s="1"/>
  <c r="AE613" i="10" s="1"/>
  <c r="AE614" i="10" s="1"/>
  <c r="AE615" i="10" s="1"/>
  <c r="AE616" i="10" s="1"/>
  <c r="AE617" i="10" s="1"/>
  <c r="AE618" i="10" s="1"/>
  <c r="AE619" i="10" s="1"/>
  <c r="AE620" i="10" s="1"/>
  <c r="AE621" i="10" s="1"/>
  <c r="AE622" i="10" s="1"/>
  <c r="AE623" i="10" s="1"/>
  <c r="AE624" i="10" s="1"/>
  <c r="AE625" i="10" s="1"/>
  <c r="AE626" i="10" s="1"/>
  <c r="AE627" i="10" s="1"/>
  <c r="AE628" i="10" s="1"/>
  <c r="AE629" i="10" s="1"/>
  <c r="AE630" i="10" s="1"/>
  <c r="AE631" i="10" s="1"/>
  <c r="AE632" i="10" s="1"/>
  <c r="AE633" i="10" s="1"/>
  <c r="AE634" i="10" s="1"/>
  <c r="AE635" i="10" s="1"/>
  <c r="AE636" i="10" s="1"/>
  <c r="AE637" i="10" s="1"/>
  <c r="AE638" i="10" s="1"/>
  <c r="AE639" i="10" s="1"/>
  <c r="AE640" i="10" s="1"/>
  <c r="AE641" i="10" s="1"/>
  <c r="AE642" i="10" s="1"/>
  <c r="AE643" i="10" s="1"/>
  <c r="AE644" i="10" s="1"/>
  <c r="AE645" i="10" s="1"/>
  <c r="AE646" i="10" s="1"/>
  <c r="AE647" i="10" s="1"/>
  <c r="AE648" i="10" s="1"/>
  <c r="AE649" i="10" s="1"/>
  <c r="AE650" i="10" s="1"/>
  <c r="AE651" i="10" s="1"/>
  <c r="AE652" i="10" s="1"/>
  <c r="AE653" i="10" s="1"/>
  <c r="AE654" i="10" s="1"/>
  <c r="AE655" i="10" s="1"/>
  <c r="AE656" i="10" s="1"/>
  <c r="AE657" i="10" s="1"/>
  <c r="AE658" i="10" s="1"/>
  <c r="AE659" i="10" s="1"/>
  <c r="AE660" i="10" s="1"/>
  <c r="AE661" i="10" s="1"/>
  <c r="AE662" i="10" s="1"/>
  <c r="AE663" i="10" s="1"/>
  <c r="AE664" i="10" s="1"/>
  <c r="AE665" i="10" s="1"/>
  <c r="AE666" i="10" s="1"/>
  <c r="AE667" i="10" s="1"/>
  <c r="AE668" i="10" s="1"/>
  <c r="AE669" i="10" s="1"/>
  <c r="AE670" i="10" s="1"/>
  <c r="AE671" i="10" s="1"/>
  <c r="AE672" i="10" s="1"/>
  <c r="AE673" i="10" s="1"/>
  <c r="AE674" i="10" s="1"/>
  <c r="AE675" i="10" s="1"/>
  <c r="AE676" i="10" s="1"/>
  <c r="AE677" i="10" s="1"/>
  <c r="AE678" i="10" s="1"/>
  <c r="AE679" i="10" s="1"/>
  <c r="AE680" i="10" s="1"/>
  <c r="AE681" i="10" s="1"/>
  <c r="AE682" i="10" s="1"/>
  <c r="AE683" i="10" s="1"/>
  <c r="AE684" i="10" s="1"/>
  <c r="AE685" i="10" s="1"/>
  <c r="AE686" i="10" s="1"/>
  <c r="AE687" i="10" s="1"/>
  <c r="AE688" i="10" s="1"/>
  <c r="AE689" i="10" s="1"/>
  <c r="AE690" i="10" s="1"/>
  <c r="AE691" i="10" s="1"/>
  <c r="AE692" i="10" s="1"/>
  <c r="AE693" i="10" s="1"/>
  <c r="AE694" i="10" s="1"/>
  <c r="AE695" i="10" s="1"/>
  <c r="AE696" i="10" s="1"/>
  <c r="AE697" i="10" s="1"/>
  <c r="AE698" i="10" s="1"/>
  <c r="AE699" i="10" s="1"/>
  <c r="AE700" i="10" s="1"/>
  <c r="AE701" i="10" s="1"/>
  <c r="AE702" i="10" s="1"/>
  <c r="AE703" i="10" s="1"/>
  <c r="AE704" i="10" s="1"/>
  <c r="AE705" i="10" s="1"/>
  <c r="AE706" i="10" s="1"/>
  <c r="AE707" i="10" s="1"/>
  <c r="AE708" i="10" s="1"/>
  <c r="AE709" i="10" s="1"/>
  <c r="AE710" i="10" s="1"/>
  <c r="AE711" i="10" s="1"/>
  <c r="AE712" i="10" s="1"/>
  <c r="AE713" i="10" s="1"/>
  <c r="AE714" i="10" s="1"/>
  <c r="AE715" i="10" s="1"/>
  <c r="AE716" i="10" s="1"/>
  <c r="AE717" i="10" s="1"/>
  <c r="AE718" i="10" s="1"/>
  <c r="AE719" i="10" s="1"/>
  <c r="AE720" i="10" s="1"/>
  <c r="AE721" i="10" s="1"/>
  <c r="AE722" i="10" s="1"/>
  <c r="AE723" i="10" s="1"/>
  <c r="AE724" i="10" s="1"/>
  <c r="AE725" i="10" s="1"/>
  <c r="AE726" i="10" s="1"/>
  <c r="AE727" i="10" s="1"/>
  <c r="AE728" i="10" s="1"/>
  <c r="AE729" i="10" s="1"/>
  <c r="AE730" i="10" s="1"/>
  <c r="AE731" i="10" s="1"/>
  <c r="AE732" i="10" s="1"/>
  <c r="AE733" i="10" s="1"/>
  <c r="AE734" i="10" s="1"/>
  <c r="AE735" i="10" s="1"/>
  <c r="AE736" i="10" s="1"/>
  <c r="AE737" i="10" s="1"/>
  <c r="AE738" i="10" s="1"/>
  <c r="AE739" i="10" s="1"/>
  <c r="AE740" i="10" s="1"/>
  <c r="AE741" i="10" s="1"/>
  <c r="AE742" i="10" s="1"/>
  <c r="AE743" i="10" s="1"/>
  <c r="AE744" i="10" s="1"/>
  <c r="AE745" i="10" s="1"/>
  <c r="AE746" i="10" s="1"/>
  <c r="AE747" i="10" s="1"/>
  <c r="AE748" i="10" s="1"/>
  <c r="AE749" i="10" s="1"/>
  <c r="AE750" i="10" s="1"/>
  <c r="AE751" i="10" s="1"/>
  <c r="AE752" i="10" s="1"/>
  <c r="AE753" i="10" s="1"/>
  <c r="AE754" i="10" s="1"/>
  <c r="AE755" i="10" s="1"/>
  <c r="AE756" i="10" s="1"/>
  <c r="AE757" i="10" s="1"/>
  <c r="AE758" i="10" s="1"/>
  <c r="AE759" i="10" s="1"/>
  <c r="AE760" i="10" s="1"/>
  <c r="AE761" i="10" s="1"/>
  <c r="AE762" i="10" s="1"/>
  <c r="AE763" i="10" s="1"/>
  <c r="AE764" i="10" s="1"/>
  <c r="AE765" i="10" s="1"/>
  <c r="AE766" i="10" s="1"/>
  <c r="AE767" i="10" s="1"/>
  <c r="AE768" i="10" s="1"/>
  <c r="AE769" i="10" s="1"/>
  <c r="AE770" i="10" s="1"/>
  <c r="AE771" i="10" s="1"/>
  <c r="AE772" i="10" s="1"/>
  <c r="AE773" i="10" s="1"/>
  <c r="AE774" i="10" s="1"/>
  <c r="AE775" i="10" s="1"/>
  <c r="AE776" i="10" s="1"/>
  <c r="AE777" i="10" s="1"/>
  <c r="AE778" i="10" s="1"/>
  <c r="AE779" i="10" s="1"/>
  <c r="AE780" i="10" s="1"/>
  <c r="AE781" i="10" s="1"/>
  <c r="AE782" i="10" s="1"/>
  <c r="AE783" i="10" s="1"/>
  <c r="AE784" i="10" s="1"/>
  <c r="AE785" i="10" s="1"/>
  <c r="AE786" i="10" s="1"/>
  <c r="AE787" i="10" s="1"/>
  <c r="AE788" i="10" s="1"/>
  <c r="AE789" i="10" s="1"/>
  <c r="AE790" i="10" s="1"/>
  <c r="AE791" i="10" s="1"/>
  <c r="AE792" i="10" s="1"/>
  <c r="AE793" i="10" s="1"/>
  <c r="AE794" i="10" s="1"/>
  <c r="AE795" i="10" s="1"/>
  <c r="AE796" i="10" s="1"/>
  <c r="AE797" i="10" s="1"/>
  <c r="AE798" i="10" s="1"/>
  <c r="AE799" i="10" s="1"/>
  <c r="AE800" i="10" s="1"/>
  <c r="AE801" i="10" s="1"/>
  <c r="AE802" i="10" s="1"/>
  <c r="AE803" i="10" s="1"/>
  <c r="AE804" i="10" s="1"/>
  <c r="AE805" i="10" s="1"/>
  <c r="AE806" i="10" s="1"/>
  <c r="AE807" i="10" s="1"/>
  <c r="AE808" i="10" s="1"/>
  <c r="AE809" i="10" s="1"/>
  <c r="AE810" i="10" s="1"/>
  <c r="AE811" i="10" s="1"/>
  <c r="AE812" i="10" s="1"/>
  <c r="AE813" i="10" s="1"/>
  <c r="AE814" i="10" s="1"/>
  <c r="AE815" i="10" s="1"/>
  <c r="AE816" i="10" s="1"/>
  <c r="AE817" i="10" s="1"/>
  <c r="AE818" i="10" s="1"/>
  <c r="AE819" i="10" s="1"/>
  <c r="AE820" i="10" s="1"/>
  <c r="AE821" i="10" s="1"/>
  <c r="AE822" i="10" s="1"/>
  <c r="AE823" i="10" s="1"/>
  <c r="AE824" i="10" s="1"/>
  <c r="AE825" i="10" s="1"/>
  <c r="AE826" i="10" s="1"/>
  <c r="AE827" i="10" s="1"/>
  <c r="AE828" i="10" s="1"/>
  <c r="AE829" i="10" s="1"/>
  <c r="AE830" i="10" s="1"/>
  <c r="AE831" i="10" s="1"/>
  <c r="AE832" i="10" s="1"/>
  <c r="AE833" i="10" s="1"/>
  <c r="AE834" i="10" s="1"/>
  <c r="AE835" i="10" s="1"/>
  <c r="AE836" i="10" s="1"/>
  <c r="AE837" i="10" s="1"/>
  <c r="AE838" i="10" s="1"/>
  <c r="AE839" i="10" s="1"/>
  <c r="AE840" i="10" s="1"/>
  <c r="AE841" i="10" s="1"/>
  <c r="AE842" i="10" s="1"/>
  <c r="AE843" i="10" s="1"/>
  <c r="AE844" i="10" s="1"/>
  <c r="AE845" i="10" s="1"/>
  <c r="AE846" i="10" s="1"/>
  <c r="AE847" i="10" s="1"/>
  <c r="AE848" i="10" s="1"/>
  <c r="AE849" i="10" s="1"/>
  <c r="AE850" i="10" s="1"/>
  <c r="AE851" i="10" s="1"/>
  <c r="AE852" i="10" s="1"/>
  <c r="AE853" i="10" s="1"/>
  <c r="AE854" i="10" s="1"/>
  <c r="AE855" i="10" s="1"/>
  <c r="AE856" i="10" s="1"/>
  <c r="AE857" i="10" s="1"/>
  <c r="AE858" i="10" s="1"/>
  <c r="AE859" i="10" s="1"/>
  <c r="AE860" i="10" s="1"/>
  <c r="AE861" i="10" s="1"/>
  <c r="AE862" i="10" s="1"/>
  <c r="AE863" i="10" s="1"/>
  <c r="AE864" i="10" s="1"/>
  <c r="AE865" i="10" s="1"/>
  <c r="AE866" i="10" s="1"/>
  <c r="AE867" i="10" s="1"/>
  <c r="AE868" i="10" s="1"/>
  <c r="AE869" i="10" s="1"/>
  <c r="AE870" i="10" s="1"/>
  <c r="AE871" i="10" s="1"/>
  <c r="AE872" i="10" s="1"/>
  <c r="AE873" i="10" s="1"/>
  <c r="AE874" i="10" s="1"/>
  <c r="AE875" i="10" s="1"/>
  <c r="AE876" i="10" s="1"/>
  <c r="AE877" i="10" s="1"/>
  <c r="AE878" i="10" s="1"/>
  <c r="AE879" i="10" s="1"/>
  <c r="AE880" i="10" s="1"/>
  <c r="AE881" i="10" s="1"/>
  <c r="AE882" i="10" s="1"/>
  <c r="AE883" i="10" s="1"/>
  <c r="AE884" i="10" s="1"/>
  <c r="AE885" i="10" s="1"/>
  <c r="AE886" i="10" s="1"/>
  <c r="AE887" i="10" s="1"/>
  <c r="AE888" i="10" s="1"/>
  <c r="AE889" i="10" s="1"/>
  <c r="AE890" i="10" s="1"/>
  <c r="AE891" i="10" s="1"/>
  <c r="AE892" i="10" s="1"/>
  <c r="AE893" i="10" s="1"/>
  <c r="AE894" i="10" s="1"/>
  <c r="AE895" i="10" s="1"/>
  <c r="AE896" i="10" s="1"/>
  <c r="AE897" i="10" s="1"/>
  <c r="AE898" i="10" s="1"/>
  <c r="AE899" i="10" s="1"/>
  <c r="AE900" i="10" s="1"/>
  <c r="AE901" i="10" s="1"/>
  <c r="AE902" i="10" s="1"/>
  <c r="AE903" i="10" s="1"/>
  <c r="AE904" i="10" s="1"/>
  <c r="AE905" i="10" s="1"/>
  <c r="AE906" i="10" s="1"/>
  <c r="AE907" i="10" s="1"/>
  <c r="AE908" i="10" s="1"/>
  <c r="AE909" i="10" s="1"/>
  <c r="AE910" i="10" s="1"/>
  <c r="AE911" i="10" s="1"/>
  <c r="AE912" i="10" s="1"/>
  <c r="AE913" i="10" s="1"/>
  <c r="AE914" i="10" s="1"/>
  <c r="AE915" i="10" s="1"/>
  <c r="AE916" i="10" s="1"/>
  <c r="AE917" i="10" s="1"/>
  <c r="AE918" i="10" s="1"/>
  <c r="AE919" i="10" s="1"/>
  <c r="AE920" i="10" s="1"/>
  <c r="AE921" i="10" s="1"/>
  <c r="AE922" i="10" s="1"/>
  <c r="AE923" i="10" s="1"/>
  <c r="AE924" i="10" s="1"/>
  <c r="AE925" i="10" s="1"/>
  <c r="AE926" i="10" s="1"/>
  <c r="AE927" i="10" s="1"/>
  <c r="AE928" i="10" s="1"/>
  <c r="AE929" i="10" s="1"/>
  <c r="AE930" i="10" s="1"/>
  <c r="AE931" i="10" s="1"/>
  <c r="AE932" i="10" s="1"/>
  <c r="AE933" i="10" s="1"/>
  <c r="AE934" i="10" s="1"/>
  <c r="AE935" i="10" s="1"/>
  <c r="AE936" i="10" s="1"/>
  <c r="AE937" i="10" s="1"/>
  <c r="AE938" i="10" s="1"/>
  <c r="AE939" i="10" s="1"/>
  <c r="AE940" i="10" s="1"/>
  <c r="AE941" i="10" s="1"/>
  <c r="AE942" i="10" s="1"/>
  <c r="AE943" i="10" s="1"/>
  <c r="AE944" i="10" s="1"/>
  <c r="AE945" i="10" s="1"/>
  <c r="AE946" i="10" s="1"/>
  <c r="AE947" i="10" s="1"/>
  <c r="AE948" i="10" s="1"/>
  <c r="AE949" i="10" s="1"/>
  <c r="AE950" i="10" s="1"/>
  <c r="AE951" i="10" s="1"/>
  <c r="AE952" i="10" s="1"/>
  <c r="AE953" i="10" s="1"/>
  <c r="AE954" i="10" s="1"/>
  <c r="AE955" i="10" s="1"/>
  <c r="AE956" i="10" s="1"/>
  <c r="AE957" i="10" s="1"/>
  <c r="AE958" i="10" s="1"/>
  <c r="AE959" i="10" s="1"/>
  <c r="AE960" i="10" s="1"/>
  <c r="AE961" i="10" s="1"/>
  <c r="AE962" i="10" s="1"/>
  <c r="AE963" i="10" s="1"/>
  <c r="AE964" i="10" s="1"/>
  <c r="AE965" i="10" s="1"/>
  <c r="AE966" i="10" s="1"/>
  <c r="AE967" i="10" s="1"/>
  <c r="AE968" i="10" s="1"/>
  <c r="AE969" i="10" s="1"/>
  <c r="AE970" i="10" s="1"/>
  <c r="AE971" i="10" s="1"/>
  <c r="AE972" i="10" s="1"/>
  <c r="AE973" i="10" s="1"/>
  <c r="AE974" i="10" s="1"/>
  <c r="AE975" i="10" s="1"/>
  <c r="AE976" i="10" s="1"/>
  <c r="AE977" i="10" s="1"/>
  <c r="AE978" i="10" s="1"/>
  <c r="AE979" i="10" s="1"/>
  <c r="AE980" i="10" s="1"/>
  <c r="AE981" i="10" s="1"/>
  <c r="AE982" i="10" s="1"/>
  <c r="AE983" i="10" s="1"/>
  <c r="AE984" i="10" s="1"/>
  <c r="AE985" i="10" s="1"/>
  <c r="AE986" i="10" s="1"/>
  <c r="AE987" i="10" s="1"/>
  <c r="AE988" i="10" s="1"/>
  <c r="AE989" i="10" s="1"/>
  <c r="AE990" i="10" s="1"/>
  <c r="AE991" i="10" s="1"/>
  <c r="AE992" i="10" s="1"/>
  <c r="AE993" i="10" s="1"/>
  <c r="AE994" i="10" s="1"/>
  <c r="AE995" i="10" s="1"/>
  <c r="AE996" i="10" s="1"/>
  <c r="AE997" i="10" s="1"/>
  <c r="AE998" i="10" s="1"/>
  <c r="AE999" i="10" s="1"/>
  <c r="AE1000" i="10" s="1"/>
  <c r="AE1001" i="10" s="1"/>
  <c r="AE1002" i="10" s="1"/>
  <c r="AE1003" i="10" s="1"/>
  <c r="AE1004" i="10" s="1"/>
  <c r="AE1005" i="10" s="1"/>
  <c r="AE1006" i="10" s="1"/>
  <c r="AE1007" i="10" s="1"/>
  <c r="AE1008" i="10" s="1"/>
  <c r="AE1009" i="10" s="1"/>
  <c r="AE294" i="10"/>
  <c r="AE110" i="10"/>
  <c r="AE111" i="10" s="1"/>
  <c r="AE112" i="10" s="1"/>
  <c r="AE113" i="10" s="1"/>
  <c r="AE114" i="10" s="1"/>
  <c r="AE115" i="10" s="1"/>
  <c r="AE116" i="10" s="1"/>
  <c r="AE117" i="10" s="1"/>
  <c r="AE118" i="10" s="1"/>
  <c r="AE119" i="10" s="1"/>
  <c r="AE120" i="10" s="1"/>
  <c r="AE121" i="10" s="1"/>
  <c r="AE122" i="10" s="1"/>
  <c r="AE123" i="10" s="1"/>
  <c r="AE124" i="10" s="1"/>
  <c r="AE125" i="10" s="1"/>
  <c r="AE126" i="10" s="1"/>
  <c r="AE127" i="10" s="1"/>
  <c r="AE128" i="10" s="1"/>
  <c r="AE129" i="10" s="1"/>
  <c r="AE130" i="10" s="1"/>
  <c r="AE131" i="10" s="1"/>
  <c r="AE132" i="10" s="1"/>
  <c r="AE133" i="10" s="1"/>
  <c r="AE134" i="10" s="1"/>
  <c r="AE135" i="10" s="1"/>
  <c r="AE136" i="10" s="1"/>
  <c r="AE137" i="10" s="1"/>
  <c r="AE138" i="10" s="1"/>
  <c r="AE139" i="10" s="1"/>
  <c r="AE140" i="10" s="1"/>
  <c r="AE141" i="10" s="1"/>
  <c r="AE142" i="10" s="1"/>
  <c r="AE143" i="10" s="1"/>
  <c r="AE144" i="10" s="1"/>
  <c r="AE145" i="10" s="1"/>
  <c r="AE146" i="10" s="1"/>
  <c r="AE147" i="10" s="1"/>
  <c r="AE148" i="10" s="1"/>
  <c r="AE149" i="10" s="1"/>
  <c r="AE150" i="10" s="1"/>
  <c r="AE151" i="10" s="1"/>
  <c r="AE152" i="10" s="1"/>
  <c r="AE153" i="10" s="1"/>
  <c r="AE154" i="10" s="1"/>
  <c r="AE155" i="10" s="1"/>
  <c r="AE156" i="10" s="1"/>
  <c r="AE157" i="10" s="1"/>
  <c r="AE158" i="10" s="1"/>
  <c r="AE159" i="10" s="1"/>
  <c r="AE160" i="10" s="1"/>
  <c r="AE161" i="10" s="1"/>
  <c r="AE162" i="10" s="1"/>
  <c r="AE163" i="10" s="1"/>
  <c r="AE164" i="10" s="1"/>
  <c r="AE165" i="10" s="1"/>
  <c r="AE166" i="10" s="1"/>
  <c r="AE167" i="10" s="1"/>
  <c r="AE168" i="10" s="1"/>
  <c r="AE169" i="10" s="1"/>
  <c r="AE170" i="10" s="1"/>
  <c r="AE171" i="10" s="1"/>
  <c r="AE172" i="10" s="1"/>
  <c r="AE173" i="10" s="1"/>
  <c r="AE174" i="10" s="1"/>
  <c r="AE175" i="10" s="1"/>
  <c r="AE176" i="10" s="1"/>
  <c r="AE177" i="10" s="1"/>
  <c r="AE178" i="10" s="1"/>
  <c r="AE179" i="10" s="1"/>
  <c r="AE180" i="10" s="1"/>
  <c r="AE181" i="10" s="1"/>
  <c r="AE182" i="10" s="1"/>
  <c r="AE183" i="10" s="1"/>
  <c r="AE184" i="10" s="1"/>
  <c r="AE185" i="10" s="1"/>
  <c r="AE186" i="10" s="1"/>
  <c r="AE187" i="10" s="1"/>
  <c r="AE188" i="10" s="1"/>
  <c r="AE189" i="10" s="1"/>
  <c r="AE190" i="10" s="1"/>
  <c r="AE191" i="10" s="1"/>
  <c r="AE192" i="10" s="1"/>
  <c r="AE193" i="10" s="1"/>
  <c r="AE194" i="10" s="1"/>
  <c r="AE195" i="10" s="1"/>
  <c r="AE196" i="10" s="1"/>
  <c r="AE197" i="10" s="1"/>
  <c r="AE198" i="10" s="1"/>
  <c r="AE199" i="10" s="1"/>
  <c r="AE200" i="10" s="1"/>
  <c r="AE201" i="10" s="1"/>
  <c r="AE202" i="10" s="1"/>
  <c r="AE203" i="10" s="1"/>
  <c r="AE204" i="10" s="1"/>
  <c r="AE205" i="10" s="1"/>
  <c r="AE206" i="10" s="1"/>
  <c r="AE207" i="10" s="1"/>
  <c r="AE208" i="10" s="1"/>
  <c r="AE209" i="10" s="1"/>
  <c r="AE210" i="10" s="1"/>
  <c r="AE211" i="10" s="1"/>
  <c r="AE212" i="10" s="1"/>
  <c r="AE213" i="10" s="1"/>
  <c r="AE214" i="10" s="1"/>
  <c r="AE215" i="10" s="1"/>
  <c r="AE216" i="10" s="1"/>
  <c r="AE217" i="10" s="1"/>
  <c r="AE218" i="10" s="1"/>
  <c r="AE219" i="10" s="1"/>
  <c r="AE220" i="10" s="1"/>
  <c r="AE221" i="10" s="1"/>
  <c r="AE222" i="10" s="1"/>
  <c r="AE223" i="10" s="1"/>
  <c r="AE224" i="10" s="1"/>
  <c r="AE225" i="10" s="1"/>
  <c r="AE226" i="10" s="1"/>
  <c r="AE227" i="10" s="1"/>
  <c r="AE228" i="10" s="1"/>
  <c r="AE229" i="10" s="1"/>
  <c r="AE230" i="10" s="1"/>
  <c r="AE231" i="10" s="1"/>
  <c r="AE232" i="10" s="1"/>
  <c r="AE233" i="10" s="1"/>
  <c r="AE234" i="10" s="1"/>
  <c r="AE235" i="10" s="1"/>
  <c r="AE236" i="10" s="1"/>
  <c r="AE237" i="10" s="1"/>
  <c r="AE238" i="10" s="1"/>
  <c r="AE239" i="10" s="1"/>
  <c r="AE240" i="10" s="1"/>
  <c r="AE241" i="10" s="1"/>
  <c r="AE242" i="10" s="1"/>
  <c r="AE243" i="10" s="1"/>
  <c r="AE244" i="10" s="1"/>
  <c r="AE245" i="10" s="1"/>
  <c r="AE246" i="10" s="1"/>
  <c r="AE247" i="10" s="1"/>
  <c r="AE248" i="10" s="1"/>
  <c r="AE249" i="10" s="1"/>
  <c r="AE250" i="10" s="1"/>
  <c r="AE251" i="10" s="1"/>
  <c r="AE252" i="10" s="1"/>
  <c r="AE253" i="10" s="1"/>
  <c r="AE254" i="10" s="1"/>
  <c r="AE255" i="10" s="1"/>
  <c r="AE256" i="10" s="1"/>
  <c r="AE257" i="10" s="1"/>
  <c r="AE258" i="10" s="1"/>
  <c r="AE259" i="10" s="1"/>
  <c r="AE260" i="10" s="1"/>
  <c r="AE261" i="10" s="1"/>
  <c r="AE262" i="10" s="1"/>
  <c r="AE263" i="10" s="1"/>
  <c r="AE264" i="10" s="1"/>
  <c r="AE265" i="10" s="1"/>
  <c r="AE266" i="10" s="1"/>
  <c r="AE267" i="10" s="1"/>
  <c r="AE268" i="10" s="1"/>
  <c r="AE269" i="10" s="1"/>
  <c r="AE270" i="10" s="1"/>
  <c r="AE271" i="10" s="1"/>
  <c r="AE272" i="10" s="1"/>
  <c r="AE273" i="10" s="1"/>
  <c r="AE274" i="10" s="1"/>
  <c r="AE275" i="10" s="1"/>
  <c r="AE276" i="10" s="1"/>
  <c r="AE277" i="10" s="1"/>
  <c r="AE278" i="10" s="1"/>
  <c r="AE279" i="10" s="1"/>
  <c r="AE280" i="10" s="1"/>
  <c r="AE281" i="10" s="1"/>
  <c r="AE282" i="10" s="1"/>
  <c r="AE283" i="10" s="1"/>
  <c r="AE284" i="10" s="1"/>
  <c r="AE285" i="10" s="1"/>
  <c r="AE286" i="10" s="1"/>
  <c r="AE287" i="10" s="1"/>
  <c r="AE288" i="10" s="1"/>
  <c r="AE289" i="10" s="1"/>
  <c r="AE290" i="10" s="1"/>
  <c r="AE291" i="10" s="1"/>
  <c r="AE292" i="10" s="1"/>
  <c r="AE293" i="10" s="1"/>
  <c r="AB349" i="10"/>
  <c r="AB350" i="10"/>
  <c r="AB351" i="10" s="1"/>
  <c r="AB352" i="10" s="1"/>
  <c r="AB353" i="10" s="1"/>
  <c r="AB354" i="10" s="1"/>
  <c r="AB355" i="10"/>
  <c r="AB356" i="10" s="1"/>
  <c r="AB357" i="10" s="1"/>
  <c r="AB358" i="10" s="1"/>
  <c r="AB359" i="10" s="1"/>
  <c r="AB360" i="10" s="1"/>
  <c r="AB361" i="10" s="1"/>
  <c r="AB362" i="10" s="1"/>
  <c r="AB363" i="10" s="1"/>
  <c r="AB364" i="10" s="1"/>
  <c r="AB365" i="10" s="1"/>
  <c r="AB366" i="10" s="1"/>
  <c r="AB367" i="10" s="1"/>
  <c r="AB368" i="10" s="1"/>
  <c r="AB369" i="10" s="1"/>
  <c r="AB370" i="10" s="1"/>
  <c r="AB371" i="10" s="1"/>
  <c r="AB372" i="10" s="1"/>
  <c r="AB373" i="10" s="1"/>
  <c r="AB374" i="10" s="1"/>
  <c r="AB375" i="10" s="1"/>
  <c r="AB376" i="10" s="1"/>
  <c r="AB377" i="10" s="1"/>
  <c r="AB378" i="10" s="1"/>
  <c r="AB379" i="10" s="1"/>
  <c r="AB380" i="10" s="1"/>
  <c r="AB381" i="10" s="1"/>
  <c r="AB382" i="10" s="1"/>
  <c r="AB383" i="10" s="1"/>
  <c r="AB384" i="10" s="1"/>
  <c r="AB385" i="10" s="1"/>
  <c r="AB386" i="10" s="1"/>
  <c r="AB387" i="10" s="1"/>
  <c r="AB388" i="10" s="1"/>
  <c r="AB389" i="10" s="1"/>
  <c r="AB390" i="10" s="1"/>
  <c r="AB391" i="10" s="1"/>
  <c r="AB392" i="10" s="1"/>
  <c r="AB393" i="10" s="1"/>
  <c r="AB394" i="10" s="1"/>
  <c r="AB395" i="10" s="1"/>
  <c r="AB396" i="10" s="1"/>
  <c r="AB397" i="10" s="1"/>
  <c r="AB398" i="10" s="1"/>
  <c r="AB399" i="10" s="1"/>
  <c r="AB400" i="10" s="1"/>
  <c r="AB401" i="10" s="1"/>
  <c r="AB402" i="10" s="1"/>
  <c r="AB403" i="10" s="1"/>
  <c r="AB404" i="10" s="1"/>
  <c r="AB405" i="10" s="1"/>
  <c r="AB406" i="10" s="1"/>
  <c r="AB407" i="10" s="1"/>
  <c r="AB408" i="10" s="1"/>
  <c r="AB409" i="10" s="1"/>
  <c r="AB410" i="10" s="1"/>
  <c r="AB411" i="10" s="1"/>
  <c r="AB412" i="10" s="1"/>
  <c r="AB413" i="10" s="1"/>
  <c r="AB414" i="10" s="1"/>
  <c r="AB415" i="10" s="1"/>
  <c r="AB416" i="10" s="1"/>
  <c r="AB417" i="10" s="1"/>
  <c r="AB418" i="10" s="1"/>
  <c r="AB419" i="10" s="1"/>
  <c r="AB420" i="10" s="1"/>
  <c r="AB421" i="10" s="1"/>
  <c r="AB422" i="10" s="1"/>
  <c r="AB423" i="10" s="1"/>
  <c r="AB424" i="10" s="1"/>
  <c r="AB425" i="10" s="1"/>
  <c r="AB426" i="10" s="1"/>
  <c r="AB427" i="10" s="1"/>
  <c r="AB428" i="10" s="1"/>
  <c r="AB429" i="10" s="1"/>
  <c r="AB430" i="10" s="1"/>
  <c r="AB431" i="10" s="1"/>
  <c r="AB432" i="10" s="1"/>
  <c r="AB433" i="10" s="1"/>
  <c r="AB434" i="10" s="1"/>
  <c r="AB435" i="10" s="1"/>
  <c r="AB436" i="10" s="1"/>
  <c r="AB437" i="10" s="1"/>
  <c r="AB438" i="10" s="1"/>
  <c r="AB439" i="10" s="1"/>
  <c r="AB440" i="10" s="1"/>
  <c r="AB441" i="10" s="1"/>
  <c r="AB442" i="10" s="1"/>
  <c r="AB443" i="10" s="1"/>
  <c r="AB444" i="10" s="1"/>
  <c r="AB445" i="10" s="1"/>
  <c r="AB446" i="10" s="1"/>
  <c r="AB447" i="10" s="1"/>
  <c r="AB448" i="10" s="1"/>
  <c r="AB449" i="10" s="1"/>
  <c r="AB450" i="10" s="1"/>
  <c r="AB451" i="10" s="1"/>
  <c r="AB452" i="10" s="1"/>
  <c r="AB453" i="10" s="1"/>
  <c r="AB454" i="10" s="1"/>
  <c r="AB455" i="10" s="1"/>
  <c r="AB456" i="10" s="1"/>
  <c r="AB457" i="10" s="1"/>
  <c r="AB458" i="10" s="1"/>
  <c r="AB459" i="10" s="1"/>
  <c r="AB460" i="10" s="1"/>
  <c r="AB461" i="10" s="1"/>
  <c r="AB462" i="10" s="1"/>
  <c r="AB463" i="10" s="1"/>
  <c r="AB464" i="10" s="1"/>
  <c r="AB465" i="10" s="1"/>
  <c r="AB466" i="10" s="1"/>
  <c r="AB467" i="10" s="1"/>
  <c r="AB468" i="10" s="1"/>
  <c r="AB469" i="10" s="1"/>
  <c r="AB470" i="10" s="1"/>
  <c r="AB471" i="10" s="1"/>
  <c r="AB472" i="10" s="1"/>
  <c r="AB473" i="10" s="1"/>
  <c r="AB474" i="10" s="1"/>
  <c r="AB475" i="10" s="1"/>
  <c r="AB476" i="10" s="1"/>
  <c r="AB477" i="10" s="1"/>
  <c r="AB478" i="10" s="1"/>
  <c r="AB479" i="10" s="1"/>
  <c r="AB480" i="10" s="1"/>
  <c r="AB481" i="10" s="1"/>
  <c r="AB482" i="10" s="1"/>
  <c r="AB483" i="10" s="1"/>
  <c r="AB484" i="10" s="1"/>
  <c r="AB485" i="10" s="1"/>
  <c r="AB486" i="10" s="1"/>
  <c r="AB487" i="10" s="1"/>
  <c r="AB488" i="10" s="1"/>
  <c r="AB489" i="10" s="1"/>
  <c r="AB490" i="10" s="1"/>
  <c r="AB491" i="10" s="1"/>
  <c r="AB492" i="10" s="1"/>
  <c r="AB493" i="10" s="1"/>
  <c r="AB494" i="10" s="1"/>
  <c r="AB495" i="10" s="1"/>
  <c r="AB496" i="10" s="1"/>
  <c r="AB497" i="10" s="1"/>
  <c r="AB498" i="10" s="1"/>
  <c r="AB499" i="10" s="1"/>
  <c r="AB500" i="10" s="1"/>
  <c r="AB501" i="10" s="1"/>
  <c r="AB502" i="10" s="1"/>
  <c r="AB503" i="10" s="1"/>
  <c r="AB504" i="10" s="1"/>
  <c r="AB505" i="10" s="1"/>
  <c r="AB506" i="10" s="1"/>
  <c r="AB507" i="10" s="1"/>
  <c r="AB508" i="10" s="1"/>
  <c r="AB509" i="10" s="1"/>
  <c r="AB510" i="10" s="1"/>
  <c r="AB511" i="10" s="1"/>
  <c r="AB512" i="10" s="1"/>
  <c r="AB513" i="10" s="1"/>
  <c r="AB514" i="10" s="1"/>
  <c r="AB515" i="10" s="1"/>
  <c r="AB516" i="10" s="1"/>
  <c r="AB517" i="10" s="1"/>
  <c r="AB518" i="10" s="1"/>
  <c r="AB519" i="10" s="1"/>
  <c r="AB520" i="10" s="1"/>
  <c r="AB521" i="10" s="1"/>
  <c r="AB522" i="10" s="1"/>
  <c r="AB523" i="10" s="1"/>
  <c r="AB524" i="10" s="1"/>
  <c r="AB525" i="10" s="1"/>
  <c r="AB526" i="10" s="1"/>
  <c r="AB527" i="10" s="1"/>
  <c r="AB528" i="10" s="1"/>
  <c r="AB529" i="10" s="1"/>
  <c r="AB530" i="10" s="1"/>
  <c r="AB531" i="10" s="1"/>
  <c r="AB532" i="10" s="1"/>
  <c r="AB533" i="10" s="1"/>
  <c r="AB534" i="10" s="1"/>
  <c r="AB535" i="10" s="1"/>
  <c r="AB536" i="10" s="1"/>
  <c r="AB537" i="10" s="1"/>
  <c r="AB538" i="10" s="1"/>
  <c r="AB539" i="10" s="1"/>
  <c r="AB540" i="10" s="1"/>
  <c r="AB541" i="10" s="1"/>
  <c r="AB542" i="10" s="1"/>
  <c r="AB543" i="10" s="1"/>
  <c r="AB544" i="10" s="1"/>
  <c r="AB545" i="10" s="1"/>
  <c r="AB546" i="10" s="1"/>
  <c r="AB547" i="10" s="1"/>
  <c r="AB548" i="10" s="1"/>
  <c r="AB549" i="10" s="1"/>
  <c r="AB550" i="10" s="1"/>
  <c r="AB551" i="10" s="1"/>
  <c r="AB552" i="10" s="1"/>
  <c r="AB553" i="10" s="1"/>
  <c r="AB554" i="10" s="1"/>
  <c r="AB555" i="10" s="1"/>
  <c r="AB556" i="10" s="1"/>
  <c r="AB557" i="10" s="1"/>
  <c r="AB558" i="10" s="1"/>
  <c r="AB559" i="10" s="1"/>
  <c r="AB560" i="10" s="1"/>
  <c r="AB561" i="10" s="1"/>
  <c r="AB562" i="10" s="1"/>
  <c r="AB563" i="10" s="1"/>
  <c r="AB564" i="10" s="1"/>
  <c r="AB565" i="10" s="1"/>
  <c r="AB566" i="10" s="1"/>
  <c r="AB567" i="10" s="1"/>
  <c r="AB568" i="10" s="1"/>
  <c r="AB569" i="10" s="1"/>
  <c r="AB570" i="10" s="1"/>
  <c r="AB571" i="10" s="1"/>
  <c r="AB572" i="10" s="1"/>
  <c r="AB573" i="10" s="1"/>
  <c r="AB574" i="10" s="1"/>
  <c r="AB575" i="10" s="1"/>
  <c r="AB576" i="10" s="1"/>
  <c r="AB577" i="10" s="1"/>
  <c r="AB578" i="10" s="1"/>
  <c r="AB579" i="10" s="1"/>
  <c r="AB580" i="10" s="1"/>
  <c r="AB581" i="10" s="1"/>
  <c r="AB582" i="10" s="1"/>
  <c r="AB583" i="10" s="1"/>
  <c r="AB584" i="10" s="1"/>
  <c r="AB585" i="10" s="1"/>
  <c r="AB586" i="10" s="1"/>
  <c r="AB587" i="10" s="1"/>
  <c r="AB588" i="10" s="1"/>
  <c r="AB589" i="10" s="1"/>
  <c r="AB590" i="10" s="1"/>
  <c r="AB591" i="10" s="1"/>
  <c r="AB592" i="10" s="1"/>
  <c r="AB593" i="10" s="1"/>
  <c r="AB594" i="10" s="1"/>
  <c r="AB595" i="10" s="1"/>
  <c r="AB596" i="10" s="1"/>
  <c r="AB597" i="10" s="1"/>
  <c r="AB598" i="10" s="1"/>
  <c r="AB599" i="10" s="1"/>
  <c r="AB600" i="10" s="1"/>
  <c r="AB601" i="10" s="1"/>
  <c r="AB602" i="10" s="1"/>
  <c r="AB603" i="10" s="1"/>
  <c r="AB604" i="10" s="1"/>
  <c r="AB605" i="10" s="1"/>
  <c r="AB606" i="10" s="1"/>
  <c r="AB607" i="10" s="1"/>
  <c r="AB608" i="10" s="1"/>
  <c r="AB609" i="10" s="1"/>
  <c r="AB610" i="10" s="1"/>
  <c r="AB611" i="10" s="1"/>
  <c r="AB612" i="10" s="1"/>
  <c r="AB613" i="10" s="1"/>
  <c r="AB614" i="10" s="1"/>
  <c r="AB615" i="10" s="1"/>
  <c r="AB616" i="10" s="1"/>
  <c r="AB617" i="10" s="1"/>
  <c r="AB618" i="10" s="1"/>
  <c r="AB619" i="10" s="1"/>
  <c r="AB620" i="10" s="1"/>
  <c r="AB621" i="10" s="1"/>
  <c r="AB622" i="10" s="1"/>
  <c r="AB623" i="10" s="1"/>
  <c r="AB624" i="10" s="1"/>
  <c r="AB625" i="10" s="1"/>
  <c r="AB626" i="10" s="1"/>
  <c r="AB627" i="10" s="1"/>
  <c r="AB628" i="10" s="1"/>
  <c r="AB629" i="10" s="1"/>
  <c r="AB630" i="10" s="1"/>
  <c r="AB631" i="10" s="1"/>
  <c r="AB632" i="10" s="1"/>
  <c r="AB633" i="10" s="1"/>
  <c r="AB634" i="10" s="1"/>
  <c r="AB635" i="10" s="1"/>
  <c r="AB636" i="10" s="1"/>
  <c r="AB637" i="10" s="1"/>
  <c r="AB638" i="10" s="1"/>
  <c r="AB639" i="10" s="1"/>
  <c r="AB640" i="10" s="1"/>
  <c r="AB641" i="10" s="1"/>
  <c r="AB642" i="10" s="1"/>
  <c r="AB643" i="10" s="1"/>
  <c r="AB644" i="10" s="1"/>
  <c r="AB645" i="10" s="1"/>
  <c r="AB646" i="10" s="1"/>
  <c r="AB647" i="10" s="1"/>
  <c r="AB648" i="10" s="1"/>
  <c r="AB649" i="10" s="1"/>
  <c r="AB650" i="10" s="1"/>
  <c r="AB651" i="10" s="1"/>
  <c r="AB652" i="10" s="1"/>
  <c r="AB653" i="10" s="1"/>
  <c r="AB654" i="10" s="1"/>
  <c r="AB655" i="10" s="1"/>
  <c r="AB656" i="10" s="1"/>
  <c r="AB657" i="10" s="1"/>
  <c r="AB658" i="10" s="1"/>
  <c r="AB659" i="10" s="1"/>
  <c r="AB660" i="10" s="1"/>
  <c r="AB661" i="10" s="1"/>
  <c r="AB662" i="10" s="1"/>
  <c r="AB663" i="10" s="1"/>
  <c r="AB664" i="10" s="1"/>
  <c r="AB665" i="10" s="1"/>
  <c r="AB666" i="10" s="1"/>
  <c r="AB667" i="10" s="1"/>
  <c r="AB668" i="10" s="1"/>
  <c r="AB669" i="10" s="1"/>
  <c r="AB670" i="10" s="1"/>
  <c r="AB671" i="10" s="1"/>
  <c r="AB672" i="10" s="1"/>
  <c r="AB673" i="10" s="1"/>
  <c r="AB674" i="10" s="1"/>
  <c r="AB675" i="10" s="1"/>
  <c r="AB676" i="10" s="1"/>
  <c r="AB677" i="10" s="1"/>
  <c r="AB678" i="10" s="1"/>
  <c r="AB679" i="10" s="1"/>
  <c r="AB680" i="10" s="1"/>
  <c r="AB681" i="10" s="1"/>
  <c r="AB682" i="10" s="1"/>
  <c r="AB683" i="10" s="1"/>
  <c r="AB684" i="10" s="1"/>
  <c r="AB685" i="10" s="1"/>
  <c r="AB686" i="10" s="1"/>
  <c r="AB687" i="10" s="1"/>
  <c r="AB688" i="10" s="1"/>
  <c r="AB689" i="10" s="1"/>
  <c r="AB690" i="10" s="1"/>
  <c r="AB691" i="10" s="1"/>
  <c r="AB692" i="10" s="1"/>
  <c r="AB693" i="10" s="1"/>
  <c r="AB694" i="10" s="1"/>
  <c r="AB695" i="10" s="1"/>
  <c r="AB696" i="10" s="1"/>
  <c r="AB697" i="10" s="1"/>
  <c r="AB698" i="10" s="1"/>
  <c r="AB699" i="10" s="1"/>
  <c r="AB700" i="10" s="1"/>
  <c r="AB701" i="10" s="1"/>
  <c r="AB702" i="10" s="1"/>
  <c r="AB703" i="10" s="1"/>
  <c r="AB704" i="10" s="1"/>
  <c r="AB705" i="10" s="1"/>
  <c r="AB706" i="10" s="1"/>
  <c r="AB707" i="10" s="1"/>
  <c r="AB708" i="10" s="1"/>
  <c r="AB709" i="10" s="1"/>
  <c r="AB710" i="10" s="1"/>
  <c r="AB711" i="10" s="1"/>
  <c r="AB712" i="10" s="1"/>
  <c r="AB713" i="10" s="1"/>
  <c r="AB714" i="10" s="1"/>
  <c r="AB715" i="10" s="1"/>
  <c r="AB716" i="10" s="1"/>
  <c r="AB717" i="10" s="1"/>
  <c r="AB718" i="10" s="1"/>
  <c r="AB719" i="10" s="1"/>
  <c r="AB720" i="10" s="1"/>
  <c r="AB721" i="10" s="1"/>
  <c r="AB722" i="10" s="1"/>
  <c r="AB723" i="10" s="1"/>
  <c r="AB724" i="10" s="1"/>
  <c r="AB725" i="10" s="1"/>
  <c r="AB726" i="10" s="1"/>
  <c r="AB727" i="10" s="1"/>
  <c r="AB728" i="10" s="1"/>
  <c r="AB729" i="10" s="1"/>
  <c r="AB730" i="10" s="1"/>
  <c r="AB731" i="10" s="1"/>
  <c r="AB732" i="10" s="1"/>
  <c r="AB733" i="10" s="1"/>
  <c r="AB734" i="10" s="1"/>
  <c r="AB735" i="10" s="1"/>
  <c r="AB736" i="10" s="1"/>
  <c r="AB737" i="10" s="1"/>
  <c r="AB738" i="10" s="1"/>
  <c r="AB739" i="10" s="1"/>
  <c r="AB740" i="10" s="1"/>
  <c r="AB741" i="10" s="1"/>
  <c r="AB742" i="10" s="1"/>
  <c r="AB743" i="10" s="1"/>
  <c r="AB744" i="10" s="1"/>
  <c r="AB745" i="10" s="1"/>
  <c r="AB746" i="10" s="1"/>
  <c r="AB747" i="10" s="1"/>
  <c r="AB748" i="10" s="1"/>
  <c r="AB749" i="10" s="1"/>
  <c r="AB750" i="10" s="1"/>
  <c r="AB751" i="10" s="1"/>
  <c r="AB752" i="10" s="1"/>
  <c r="AB753" i="10" s="1"/>
  <c r="AB754" i="10" s="1"/>
  <c r="AB755" i="10" s="1"/>
  <c r="AB756" i="10" s="1"/>
  <c r="AB757" i="10" s="1"/>
  <c r="AB758" i="10" s="1"/>
  <c r="AB759" i="10" s="1"/>
  <c r="AB760" i="10" s="1"/>
  <c r="AB761" i="10" s="1"/>
  <c r="AB762" i="10" s="1"/>
  <c r="AB763" i="10" s="1"/>
  <c r="AB764" i="10" s="1"/>
  <c r="AB765" i="10" s="1"/>
  <c r="AB766" i="10" s="1"/>
  <c r="AB767" i="10" s="1"/>
  <c r="AB768" i="10" s="1"/>
  <c r="AB769" i="10" s="1"/>
  <c r="AB770" i="10" s="1"/>
  <c r="AB771" i="10" s="1"/>
  <c r="AB772" i="10" s="1"/>
  <c r="AB773" i="10" s="1"/>
  <c r="AB774" i="10" s="1"/>
  <c r="AB775" i="10" s="1"/>
  <c r="AB776" i="10" s="1"/>
  <c r="AB777" i="10" s="1"/>
  <c r="AB778" i="10" s="1"/>
  <c r="AB779" i="10" s="1"/>
  <c r="AB780" i="10" s="1"/>
  <c r="AB781" i="10" s="1"/>
  <c r="AB782" i="10" s="1"/>
  <c r="AB783" i="10" s="1"/>
  <c r="AB784" i="10" s="1"/>
  <c r="AB785" i="10" s="1"/>
  <c r="AB786" i="10" s="1"/>
  <c r="AB787" i="10" s="1"/>
  <c r="AB788" i="10" s="1"/>
  <c r="AB789" i="10" s="1"/>
  <c r="AB790" i="10" s="1"/>
  <c r="AB791" i="10" s="1"/>
  <c r="AB792" i="10" s="1"/>
  <c r="AB793" i="10" s="1"/>
  <c r="AB794" i="10" s="1"/>
  <c r="AB795" i="10" s="1"/>
  <c r="AB796" i="10" s="1"/>
  <c r="AB797" i="10" s="1"/>
  <c r="AB798" i="10" s="1"/>
  <c r="AB799" i="10" s="1"/>
  <c r="AB800" i="10" s="1"/>
  <c r="AB801" i="10" s="1"/>
  <c r="AB802" i="10" s="1"/>
  <c r="AB803" i="10" s="1"/>
  <c r="AB804" i="10" s="1"/>
  <c r="AB805" i="10" s="1"/>
  <c r="AB806" i="10" s="1"/>
  <c r="AB807" i="10" s="1"/>
  <c r="AB808" i="10" s="1"/>
  <c r="AB809" i="10" s="1"/>
  <c r="AB810" i="10" s="1"/>
  <c r="AB811" i="10" s="1"/>
  <c r="AB812" i="10" s="1"/>
  <c r="AB813" i="10" s="1"/>
  <c r="AB814" i="10" s="1"/>
  <c r="AB815" i="10" s="1"/>
  <c r="AB816" i="10" s="1"/>
  <c r="AB817" i="10" s="1"/>
  <c r="AB818" i="10" s="1"/>
  <c r="AB819" i="10" s="1"/>
  <c r="AB820" i="10" s="1"/>
  <c r="AB821" i="10" s="1"/>
  <c r="AB822" i="10" s="1"/>
  <c r="AB823" i="10" s="1"/>
  <c r="AB824" i="10" s="1"/>
  <c r="AB825" i="10" s="1"/>
  <c r="AB826" i="10" s="1"/>
  <c r="AB827" i="10" s="1"/>
  <c r="AB828" i="10" s="1"/>
  <c r="AB829" i="10" s="1"/>
  <c r="AB830" i="10" s="1"/>
  <c r="AB831" i="10" s="1"/>
  <c r="AB832" i="10" s="1"/>
  <c r="AB833" i="10" s="1"/>
  <c r="AB834" i="10" s="1"/>
  <c r="AB835" i="10" s="1"/>
  <c r="AB836" i="10" s="1"/>
  <c r="AB837" i="10" s="1"/>
  <c r="AB838" i="10" s="1"/>
  <c r="AB839" i="10" s="1"/>
  <c r="AB840" i="10" s="1"/>
  <c r="AB841" i="10" s="1"/>
  <c r="AB842" i="10" s="1"/>
  <c r="AB843" i="10" s="1"/>
  <c r="AB844" i="10" s="1"/>
  <c r="AB845" i="10" s="1"/>
  <c r="AB846" i="10" s="1"/>
  <c r="AB847" i="10" s="1"/>
  <c r="AB848" i="10" s="1"/>
  <c r="AB849" i="10" s="1"/>
  <c r="AB850" i="10" s="1"/>
  <c r="AB851" i="10" s="1"/>
  <c r="AB852" i="10" s="1"/>
  <c r="AB853" i="10" s="1"/>
  <c r="AB854" i="10" s="1"/>
  <c r="AB855" i="10" s="1"/>
  <c r="AB856" i="10" s="1"/>
  <c r="AB857" i="10" s="1"/>
  <c r="AB858" i="10" s="1"/>
  <c r="AB859" i="10" s="1"/>
  <c r="AB860" i="10" s="1"/>
  <c r="AB861" i="10" s="1"/>
  <c r="AB862" i="10" s="1"/>
  <c r="AB863" i="10" s="1"/>
  <c r="AB864" i="10" s="1"/>
  <c r="AB865" i="10" s="1"/>
  <c r="AB866" i="10" s="1"/>
  <c r="AB867" i="10" s="1"/>
  <c r="AB868" i="10" s="1"/>
  <c r="AB869" i="10" s="1"/>
  <c r="AB870" i="10" s="1"/>
  <c r="AB871" i="10" s="1"/>
  <c r="AB872" i="10" s="1"/>
  <c r="AB873" i="10" s="1"/>
  <c r="AB874" i="10" s="1"/>
  <c r="AB875" i="10" s="1"/>
  <c r="AB876" i="10" s="1"/>
  <c r="AB877" i="10" s="1"/>
  <c r="AB878" i="10" s="1"/>
  <c r="AB879" i="10" s="1"/>
  <c r="AB880" i="10" s="1"/>
  <c r="AB881" i="10" s="1"/>
  <c r="AB882" i="10" s="1"/>
  <c r="AB883" i="10" s="1"/>
  <c r="AB884" i="10" s="1"/>
  <c r="AB885" i="10" s="1"/>
  <c r="AB886" i="10" s="1"/>
  <c r="AB887" i="10" s="1"/>
  <c r="AB888" i="10" s="1"/>
  <c r="AB889" i="10" s="1"/>
  <c r="AB890" i="10" s="1"/>
  <c r="AB891" i="10" s="1"/>
  <c r="AB892" i="10" s="1"/>
  <c r="AB893" i="10" s="1"/>
  <c r="AB894" i="10" s="1"/>
  <c r="AB895" i="10" s="1"/>
  <c r="AB896" i="10" s="1"/>
  <c r="AB897" i="10" s="1"/>
  <c r="AB898" i="10" s="1"/>
  <c r="AB899" i="10" s="1"/>
  <c r="AB900" i="10" s="1"/>
  <c r="AB901" i="10" s="1"/>
  <c r="AB902" i="10" s="1"/>
  <c r="AB903" i="10" s="1"/>
  <c r="AB904" i="10" s="1"/>
  <c r="AB905" i="10" s="1"/>
  <c r="AB906" i="10" s="1"/>
  <c r="AB907" i="10" s="1"/>
  <c r="AB908" i="10" s="1"/>
  <c r="AB909" i="10" s="1"/>
  <c r="AB910" i="10" s="1"/>
  <c r="AB911" i="10" s="1"/>
  <c r="AB912" i="10" s="1"/>
  <c r="AB913" i="10" s="1"/>
  <c r="AB914" i="10" s="1"/>
  <c r="AB915" i="10" s="1"/>
  <c r="AB916" i="10" s="1"/>
  <c r="AB917" i="10" s="1"/>
  <c r="AB918" i="10" s="1"/>
  <c r="AB919" i="10" s="1"/>
  <c r="AB920" i="10" s="1"/>
  <c r="AB921" i="10" s="1"/>
  <c r="AB922" i="10" s="1"/>
  <c r="AB923" i="10" s="1"/>
  <c r="AB924" i="10" s="1"/>
  <c r="AB925" i="10" s="1"/>
  <c r="AB926" i="10" s="1"/>
  <c r="AB927" i="10" s="1"/>
  <c r="AB928" i="10" s="1"/>
  <c r="AB929" i="10" s="1"/>
  <c r="AB930" i="10" s="1"/>
  <c r="AB931" i="10" s="1"/>
  <c r="AB932" i="10" s="1"/>
  <c r="AB933" i="10" s="1"/>
  <c r="AB934" i="10" s="1"/>
  <c r="AB935" i="10" s="1"/>
  <c r="AB936" i="10" s="1"/>
  <c r="AB937" i="10" s="1"/>
  <c r="AB938" i="10" s="1"/>
  <c r="AB939" i="10" s="1"/>
  <c r="AB940" i="10" s="1"/>
  <c r="AB941" i="10" s="1"/>
  <c r="AB942" i="10" s="1"/>
  <c r="AB943" i="10" s="1"/>
  <c r="AB944" i="10" s="1"/>
  <c r="AB945" i="10" s="1"/>
  <c r="AB946" i="10" s="1"/>
  <c r="AB947" i="10" s="1"/>
  <c r="AB948" i="10" s="1"/>
  <c r="AB949" i="10" s="1"/>
  <c r="AB950" i="10" s="1"/>
  <c r="AB951" i="10" s="1"/>
  <c r="AB952" i="10" s="1"/>
  <c r="AB953" i="10" s="1"/>
  <c r="AB954" i="10" s="1"/>
  <c r="AB955" i="10" s="1"/>
  <c r="AB956" i="10" s="1"/>
  <c r="AB957" i="10" s="1"/>
  <c r="AB958" i="10" s="1"/>
  <c r="AB959" i="10" s="1"/>
  <c r="AB960" i="10" s="1"/>
  <c r="AB961" i="10" s="1"/>
  <c r="AB962" i="10" s="1"/>
  <c r="AB963" i="10" s="1"/>
  <c r="AB964" i="10" s="1"/>
  <c r="AB965" i="10" s="1"/>
  <c r="AB966" i="10" s="1"/>
  <c r="AB967" i="10" s="1"/>
  <c r="AB968" i="10" s="1"/>
  <c r="AB969" i="10" s="1"/>
  <c r="AB970" i="10" s="1"/>
  <c r="AB971" i="10" s="1"/>
  <c r="AB972" i="10" s="1"/>
  <c r="AB973" i="10" s="1"/>
  <c r="AB974" i="10" s="1"/>
  <c r="AB975" i="10" s="1"/>
  <c r="AB976" i="10" s="1"/>
  <c r="AB977" i="10" s="1"/>
  <c r="AB978" i="10" s="1"/>
  <c r="AB979" i="10" s="1"/>
  <c r="AB980" i="10" s="1"/>
  <c r="AB981" i="10" s="1"/>
  <c r="AB982" i="10" s="1"/>
  <c r="AB983" i="10" s="1"/>
  <c r="AB984" i="10" s="1"/>
  <c r="AB985" i="10" s="1"/>
  <c r="AB986" i="10" s="1"/>
  <c r="AB987" i="10" s="1"/>
  <c r="AB988" i="10" s="1"/>
  <c r="AB989" i="10" s="1"/>
  <c r="AB990" i="10" s="1"/>
  <c r="AB991" i="10" s="1"/>
  <c r="AB992" i="10" s="1"/>
  <c r="AB993" i="10" s="1"/>
  <c r="AB994" i="10" s="1"/>
  <c r="AB995" i="10" s="1"/>
  <c r="AB996" i="10" s="1"/>
  <c r="AB997" i="10" s="1"/>
  <c r="AB998" i="10" s="1"/>
  <c r="AB999" i="10" s="1"/>
  <c r="AB1000" i="10" s="1"/>
  <c r="AB1001" i="10" s="1"/>
  <c r="AB1002" i="10" s="1"/>
  <c r="AB1003" i="10" s="1"/>
  <c r="AB1004" i="10" s="1"/>
  <c r="AB1005" i="10" s="1"/>
  <c r="AB1006" i="10" s="1"/>
  <c r="AB1007" i="10" s="1"/>
  <c r="AB1008" i="10" s="1"/>
  <c r="AB1009" i="10" s="1"/>
  <c r="AB348" i="10"/>
  <c r="AB294" i="10"/>
  <c r="AB295" i="10"/>
  <c r="AB296" i="10" s="1"/>
  <c r="AB297" i="10" s="1"/>
  <c r="AB298" i="10" s="1"/>
  <c r="AB299" i="10" s="1"/>
  <c r="AB300" i="10" s="1"/>
  <c r="AB301" i="10" s="1"/>
  <c r="AB302" i="10" s="1"/>
  <c r="AB303" i="10" s="1"/>
  <c r="AB304" i="10" s="1"/>
  <c r="AB305" i="10" s="1"/>
  <c r="AB306" i="10" s="1"/>
  <c r="AB307" i="10" s="1"/>
  <c r="AB308" i="10" s="1"/>
  <c r="AB309" i="10" s="1"/>
  <c r="AB310" i="10" s="1"/>
  <c r="AB311" i="10" s="1"/>
  <c r="AB312" i="10" s="1"/>
  <c r="AB313" i="10" s="1"/>
  <c r="AB314" i="10" s="1"/>
  <c r="AB315" i="10" s="1"/>
  <c r="AB316" i="10" s="1"/>
  <c r="AB317" i="10" s="1"/>
  <c r="AB318" i="10" s="1"/>
  <c r="AB319" i="10" s="1"/>
  <c r="AB320" i="10" s="1"/>
  <c r="AB321" i="10" s="1"/>
  <c r="AB322" i="10" s="1"/>
  <c r="AB323" i="10" s="1"/>
  <c r="AB324" i="10" s="1"/>
  <c r="AB325" i="10" s="1"/>
  <c r="AB326" i="10" s="1"/>
  <c r="AB327" i="10" s="1"/>
  <c r="AB328" i="10" s="1"/>
  <c r="AB329" i="10" s="1"/>
  <c r="AB330" i="10" s="1"/>
  <c r="AB331" i="10" s="1"/>
  <c r="AB332" i="10" s="1"/>
  <c r="AB333" i="10" s="1"/>
  <c r="AB334" i="10" s="1"/>
  <c r="AB335" i="10" s="1"/>
  <c r="AB336" i="10" s="1"/>
  <c r="AB337" i="10" s="1"/>
  <c r="AB338" i="10" s="1"/>
  <c r="AB339" i="10" s="1"/>
  <c r="AB340" i="10" s="1"/>
  <c r="AB341" i="10" s="1"/>
  <c r="AB342" i="10" s="1"/>
  <c r="AB343" i="10" s="1"/>
  <c r="AB344" i="10" s="1"/>
  <c r="AB345" i="10" s="1"/>
  <c r="AB346" i="10" s="1"/>
  <c r="AB347" i="10" s="1"/>
  <c r="AB275" i="10"/>
  <c r="AB276" i="10" s="1"/>
  <c r="AB277" i="10" s="1"/>
  <c r="AB278" i="10" s="1"/>
  <c r="AB279" i="10" s="1"/>
  <c r="AB280" i="10" s="1"/>
  <c r="AB281" i="10" s="1"/>
  <c r="AB282" i="10"/>
  <c r="AB283" i="10" s="1"/>
  <c r="AB284" i="10" s="1"/>
  <c r="AB285" i="10" s="1"/>
  <c r="AB286" i="10" s="1"/>
  <c r="AB287" i="10" s="1"/>
  <c r="AB288" i="10" s="1"/>
  <c r="AB289" i="10" s="1"/>
  <c r="AB290" i="10"/>
  <c r="AB291" i="10" s="1"/>
  <c r="AB292" i="10" s="1"/>
  <c r="AB293" i="10" s="1"/>
  <c r="AB274" i="10"/>
  <c r="AB245" i="10"/>
  <c r="AB246" i="10" s="1"/>
  <c r="AB247" i="10" s="1"/>
  <c r="AB248" i="10" s="1"/>
  <c r="AB249" i="10" s="1"/>
  <c r="AB250" i="10" s="1"/>
  <c r="AB251" i="10" s="1"/>
  <c r="AB252" i="10" s="1"/>
  <c r="AB253" i="10" s="1"/>
  <c r="AB254" i="10" s="1"/>
  <c r="AB255" i="10" s="1"/>
  <c r="AB256" i="10" s="1"/>
  <c r="AB257" i="10" s="1"/>
  <c r="AB258" i="10" s="1"/>
  <c r="AB259" i="10" s="1"/>
  <c r="AB260" i="10" s="1"/>
  <c r="AB261" i="10" s="1"/>
  <c r="AB262" i="10" s="1"/>
  <c r="AB263" i="10" s="1"/>
  <c r="AB264" i="10" s="1"/>
  <c r="AB265" i="10" s="1"/>
  <c r="AB266" i="10" s="1"/>
  <c r="AB267" i="10" s="1"/>
  <c r="AB268" i="10" s="1"/>
  <c r="AB269" i="10" s="1"/>
  <c r="AB270" i="10" s="1"/>
  <c r="AB271" i="10" s="1"/>
  <c r="AB272" i="10" s="1"/>
  <c r="AB273" i="10" s="1"/>
  <c r="AB244" i="10"/>
  <c r="AB211" i="10"/>
  <c r="AB212" i="10" s="1"/>
  <c r="AB213" i="10" s="1"/>
  <c r="AB214" i="10" s="1"/>
  <c r="AB215" i="10" s="1"/>
  <c r="AB216" i="10" s="1"/>
  <c r="AB217" i="10" s="1"/>
  <c r="AB218" i="10" s="1"/>
  <c r="AB219" i="10" s="1"/>
  <c r="AB220" i="10" s="1"/>
  <c r="AB221" i="10" s="1"/>
  <c r="AB222" i="10" s="1"/>
  <c r="AB223" i="10" s="1"/>
  <c r="AB224" i="10" s="1"/>
  <c r="AB225" i="10" s="1"/>
  <c r="AB226" i="10" s="1"/>
  <c r="AB227" i="10" s="1"/>
  <c r="AB228" i="10" s="1"/>
  <c r="AB229" i="10" s="1"/>
  <c r="AB230" i="10" s="1"/>
  <c r="AB231" i="10" s="1"/>
  <c r="AB232" i="10" s="1"/>
  <c r="AB233" i="10" s="1"/>
  <c r="AB234" i="10" s="1"/>
  <c r="AB235" i="10" s="1"/>
  <c r="AB236" i="10" s="1"/>
  <c r="AB237" i="10" s="1"/>
  <c r="AB238" i="10" s="1"/>
  <c r="AB239" i="10" s="1"/>
  <c r="AB240" i="10" s="1"/>
  <c r="AB241" i="10" s="1"/>
  <c r="AB242" i="10" s="1"/>
  <c r="AB243" i="10" s="1"/>
  <c r="AB210" i="10"/>
  <c r="AB111" i="10"/>
  <c r="AB112" i="10" s="1"/>
  <c r="AB113" i="10" s="1"/>
  <c r="AB114" i="10" s="1"/>
  <c r="AB115" i="10" s="1"/>
  <c r="AB116" i="10" s="1"/>
  <c r="AB117" i="10" s="1"/>
  <c r="AB118" i="10" s="1"/>
  <c r="AB119" i="10" s="1"/>
  <c r="AB120" i="10" s="1"/>
  <c r="AB121" i="10" s="1"/>
  <c r="AB122" i="10" s="1"/>
  <c r="AB123" i="10" s="1"/>
  <c r="AB124" i="10" s="1"/>
  <c r="AB125" i="10" s="1"/>
  <c r="AB126" i="10" s="1"/>
  <c r="AB127" i="10" s="1"/>
  <c r="AB128" i="10" s="1"/>
  <c r="AB129" i="10" s="1"/>
  <c r="AB130" i="10" s="1"/>
  <c r="AB131" i="10" s="1"/>
  <c r="AB132" i="10" s="1"/>
  <c r="AB133" i="10" s="1"/>
  <c r="AB134" i="10" s="1"/>
  <c r="AB135" i="10" s="1"/>
  <c r="AB136" i="10" s="1"/>
  <c r="AB137" i="10" s="1"/>
  <c r="AB138" i="10" s="1"/>
  <c r="AB139" i="10" s="1"/>
  <c r="AB140" i="10" s="1"/>
  <c r="AB141" i="10" s="1"/>
  <c r="AB142" i="10" s="1"/>
  <c r="AB143" i="10" s="1"/>
  <c r="AB144" i="10" s="1"/>
  <c r="AB145" i="10" s="1"/>
  <c r="AB146" i="10" s="1"/>
  <c r="AB147" i="10" s="1"/>
  <c r="AB148" i="10" s="1"/>
  <c r="AB149" i="10" s="1"/>
  <c r="AB150" i="10" s="1"/>
  <c r="AB151" i="10" s="1"/>
  <c r="AB152" i="10" s="1"/>
  <c r="AB153" i="10" s="1"/>
  <c r="AB154" i="10" s="1"/>
  <c r="AB155" i="10" s="1"/>
  <c r="AB156" i="10" s="1"/>
  <c r="AB157" i="10" s="1"/>
  <c r="AB158" i="10" s="1"/>
  <c r="AB159" i="10" s="1"/>
  <c r="AB160" i="10" s="1"/>
  <c r="AB161" i="10" s="1"/>
  <c r="AB162" i="10" s="1"/>
  <c r="AB163" i="10" s="1"/>
  <c r="AB164" i="10" s="1"/>
  <c r="AB165" i="10" s="1"/>
  <c r="AB166" i="10" s="1"/>
  <c r="AB167" i="10" s="1"/>
  <c r="AB168" i="10" s="1"/>
  <c r="AB169" i="10" s="1"/>
  <c r="AB170" i="10" s="1"/>
  <c r="AB171" i="10" s="1"/>
  <c r="AB172" i="10" s="1"/>
  <c r="AB173" i="10" s="1"/>
  <c r="AB174" i="10" s="1"/>
  <c r="AB175" i="10" s="1"/>
  <c r="AB176" i="10" s="1"/>
  <c r="AB177" i="10" s="1"/>
  <c r="AB178" i="10" s="1"/>
  <c r="AB179" i="10" s="1"/>
  <c r="AB180" i="10" s="1"/>
  <c r="AB181" i="10" s="1"/>
  <c r="AB182" i="10" s="1"/>
  <c r="AB183" i="10" s="1"/>
  <c r="AB184" i="10" s="1"/>
  <c r="AB185" i="10" s="1"/>
  <c r="AB186" i="10" s="1"/>
  <c r="AB187" i="10" s="1"/>
  <c r="AB188" i="10" s="1"/>
  <c r="AB189" i="10" s="1"/>
  <c r="AB190" i="10" s="1"/>
  <c r="AB191" i="10" s="1"/>
  <c r="AB192" i="10" s="1"/>
  <c r="AB193" i="10" s="1"/>
  <c r="AB194" i="10" s="1"/>
  <c r="AB195" i="10" s="1"/>
  <c r="AB196" i="10" s="1"/>
  <c r="AB197" i="10" s="1"/>
  <c r="AB198" i="10" s="1"/>
  <c r="AB199" i="10" s="1"/>
  <c r="AB200" i="10" s="1"/>
  <c r="AB201" i="10" s="1"/>
  <c r="AB202" i="10" s="1"/>
  <c r="AB203" i="10" s="1"/>
  <c r="AB204" i="10" s="1"/>
  <c r="AB205" i="10" s="1"/>
  <c r="AB206" i="10" s="1"/>
  <c r="AB207" i="10" s="1"/>
  <c r="AB208" i="10" s="1"/>
  <c r="AB209" i="10" s="1"/>
  <c r="AB110" i="10"/>
  <c r="Y211" i="10"/>
  <c r="Y212" i="10" s="1"/>
  <c r="Y213" i="10" s="1"/>
  <c r="Y214" i="10"/>
  <c r="Y215" i="10" s="1"/>
  <c r="Y216" i="10" s="1"/>
  <c r="Y217" i="10" s="1"/>
  <c r="Y218" i="10" s="1"/>
  <c r="Y219" i="10" s="1"/>
  <c r="Y220" i="10" s="1"/>
  <c r="Y221" i="10" s="1"/>
  <c r="Y222" i="10" s="1"/>
  <c r="Y223" i="10" s="1"/>
  <c r="Y224" i="10" s="1"/>
  <c r="Y225" i="10" s="1"/>
  <c r="Y226" i="10" s="1"/>
  <c r="Y227" i="10" s="1"/>
  <c r="Y228" i="10" s="1"/>
  <c r="Y229" i="10" s="1"/>
  <c r="Y230" i="10" s="1"/>
  <c r="Y231" i="10" s="1"/>
  <c r="Y232" i="10" s="1"/>
  <c r="Y233" i="10" s="1"/>
  <c r="Y234" i="10" s="1"/>
  <c r="Y235" i="10" s="1"/>
  <c r="Y236" i="10" s="1"/>
  <c r="Y237" i="10" s="1"/>
  <c r="Y238" i="10" s="1"/>
  <c r="Y239" i="10" s="1"/>
  <c r="Y240" i="10" s="1"/>
  <c r="Y241" i="10" s="1"/>
  <c r="Y242" i="10" s="1"/>
  <c r="Y243" i="10" s="1"/>
  <c r="Y244" i="10" s="1"/>
  <c r="Y245" i="10" s="1"/>
  <c r="Y246" i="10" s="1"/>
  <c r="Y247" i="10" s="1"/>
  <c r="Y248" i="10" s="1"/>
  <c r="Y249" i="10" s="1"/>
  <c r="Y250" i="10" s="1"/>
  <c r="Y251" i="10" s="1"/>
  <c r="Y252" i="10" s="1"/>
  <c r="Y253" i="10" s="1"/>
  <c r="Y254" i="10" s="1"/>
  <c r="Y255" i="10" s="1"/>
  <c r="Y256" i="10" s="1"/>
  <c r="Y257" i="10" s="1"/>
  <c r="Y258" i="10" s="1"/>
  <c r="Y259" i="10" s="1"/>
  <c r="Y260" i="10" s="1"/>
  <c r="Y261" i="10" s="1"/>
  <c r="Y262" i="10" s="1"/>
  <c r="Y263" i="10" s="1"/>
  <c r="Y264" i="10" s="1"/>
  <c r="Y265" i="10" s="1"/>
  <c r="Y266" i="10" s="1"/>
  <c r="Y267" i="10" s="1"/>
  <c r="Y268" i="10" s="1"/>
  <c r="Y269" i="10" s="1"/>
  <c r="Y270" i="10" s="1"/>
  <c r="Y271" i="10" s="1"/>
  <c r="Y272" i="10" s="1"/>
  <c r="Y273" i="10" s="1"/>
  <c r="Y274" i="10" s="1"/>
  <c r="Y275" i="10" s="1"/>
  <c r="Y276" i="10" s="1"/>
  <c r="Y277" i="10" s="1"/>
  <c r="Y278" i="10" s="1"/>
  <c r="Y279" i="10" s="1"/>
  <c r="Y280" i="10" s="1"/>
  <c r="Y281" i="10" s="1"/>
  <c r="Y282" i="10" s="1"/>
  <c r="Y283" i="10" s="1"/>
  <c r="Y284" i="10" s="1"/>
  <c r="Y285" i="10" s="1"/>
  <c r="Y286" i="10" s="1"/>
  <c r="Y287" i="10" s="1"/>
  <c r="Y288" i="10" s="1"/>
  <c r="Y289" i="10" s="1"/>
  <c r="Y290" i="10" s="1"/>
  <c r="Y291" i="10" s="1"/>
  <c r="Y292" i="10" s="1"/>
  <c r="Y293" i="10" s="1"/>
  <c r="Y294" i="10" s="1"/>
  <c r="Y295" i="10" s="1"/>
  <c r="Y296" i="10" s="1"/>
  <c r="Y297" i="10" s="1"/>
  <c r="Y298" i="10" s="1"/>
  <c r="Y299" i="10" s="1"/>
  <c r="Y300" i="10" s="1"/>
  <c r="Y301" i="10" s="1"/>
  <c r="Y302" i="10" s="1"/>
  <c r="Y303" i="10" s="1"/>
  <c r="Y304" i="10" s="1"/>
  <c r="Y305" i="10" s="1"/>
  <c r="Y306" i="10" s="1"/>
  <c r="Y307" i="10" s="1"/>
  <c r="Y308" i="10" s="1"/>
  <c r="Y309" i="10" s="1"/>
  <c r="Y310" i="10" s="1"/>
  <c r="Y311" i="10" s="1"/>
  <c r="Y312" i="10" s="1"/>
  <c r="Y313" i="10" s="1"/>
  <c r="Y314" i="10" s="1"/>
  <c r="Y315" i="10" s="1"/>
  <c r="Y316" i="10" s="1"/>
  <c r="Y317" i="10" s="1"/>
  <c r="Y318" i="10" s="1"/>
  <c r="Y319" i="10" s="1"/>
  <c r="Y320" i="10" s="1"/>
  <c r="Y321" i="10" s="1"/>
  <c r="Y322" i="10" s="1"/>
  <c r="Y323" i="10" s="1"/>
  <c r="Y324" i="10" s="1"/>
  <c r="Y325" i="10" s="1"/>
  <c r="Y326" i="10" s="1"/>
  <c r="Y327" i="10" s="1"/>
  <c r="Y328" i="10" s="1"/>
  <c r="Y329" i="10" s="1"/>
  <c r="Y330" i="10" s="1"/>
  <c r="Y331" i="10" s="1"/>
  <c r="Y332" i="10" s="1"/>
  <c r="Y333" i="10" s="1"/>
  <c r="Y334" i="10" s="1"/>
  <c r="Y335" i="10" s="1"/>
  <c r="Y336" i="10" s="1"/>
  <c r="Y337" i="10" s="1"/>
  <c r="Y338" i="10" s="1"/>
  <c r="Y339" i="10" s="1"/>
  <c r="Y340" i="10" s="1"/>
  <c r="Y341" i="10" s="1"/>
  <c r="Y342" i="10" s="1"/>
  <c r="Y343" i="10" s="1"/>
  <c r="Y344" i="10" s="1"/>
  <c r="Y345" i="10" s="1"/>
  <c r="Y346" i="10" s="1"/>
  <c r="Y347" i="10" s="1"/>
  <c r="Y348" i="10" s="1"/>
  <c r="Y349" i="10" s="1"/>
  <c r="Y350" i="10" s="1"/>
  <c r="Y351" i="10" s="1"/>
  <c r="Y352" i="10" s="1"/>
  <c r="Y353" i="10" s="1"/>
  <c r="Y354" i="10" s="1"/>
  <c r="Y355" i="10" s="1"/>
  <c r="Y356" i="10" s="1"/>
  <c r="Y357" i="10" s="1"/>
  <c r="Y358" i="10" s="1"/>
  <c r="Y359" i="10" s="1"/>
  <c r="Y360" i="10" s="1"/>
  <c r="Y361" i="10" s="1"/>
  <c r="Y362" i="10" s="1"/>
  <c r="Y363" i="10" s="1"/>
  <c r="Y364" i="10" s="1"/>
  <c r="Y365" i="10" s="1"/>
  <c r="Y366" i="10" s="1"/>
  <c r="Y367" i="10" s="1"/>
  <c r="Y368" i="10" s="1"/>
  <c r="Y369" i="10" s="1"/>
  <c r="Y370" i="10" s="1"/>
  <c r="Y371" i="10" s="1"/>
  <c r="Y372" i="10" s="1"/>
  <c r="Y373" i="10" s="1"/>
  <c r="Y374" i="10" s="1"/>
  <c r="Y375" i="10" s="1"/>
  <c r="Y376" i="10" s="1"/>
  <c r="Y377" i="10" s="1"/>
  <c r="Y378" i="10" s="1"/>
  <c r="Y379" i="10" s="1"/>
  <c r="Y380" i="10" s="1"/>
  <c r="Y381" i="10" s="1"/>
  <c r="Y382" i="10" s="1"/>
  <c r="Y383" i="10" s="1"/>
  <c r="Y384" i="10" s="1"/>
  <c r="Y385" i="10" s="1"/>
  <c r="Y386" i="10" s="1"/>
  <c r="Y387" i="10" s="1"/>
  <c r="Y388" i="10" s="1"/>
  <c r="Y389" i="10" s="1"/>
  <c r="Y390" i="10" s="1"/>
  <c r="Y391" i="10" s="1"/>
  <c r="Y392" i="10" s="1"/>
  <c r="Y393" i="10" s="1"/>
  <c r="Y394" i="10" s="1"/>
  <c r="Y395" i="10" s="1"/>
  <c r="Y396" i="10" s="1"/>
  <c r="Y397" i="10" s="1"/>
  <c r="Y398" i="10" s="1"/>
  <c r="Y399" i="10" s="1"/>
  <c r="Y400" i="10" s="1"/>
  <c r="Y401" i="10" s="1"/>
  <c r="Y402" i="10" s="1"/>
  <c r="Y403" i="10" s="1"/>
  <c r="Y404" i="10" s="1"/>
  <c r="Y405" i="10" s="1"/>
  <c r="Y406" i="10" s="1"/>
  <c r="Y407" i="10" s="1"/>
  <c r="Y408" i="10" s="1"/>
  <c r="Y409" i="10" s="1"/>
  <c r="Y410" i="10" s="1"/>
  <c r="Y411" i="10" s="1"/>
  <c r="Y412" i="10" s="1"/>
  <c r="Y413" i="10" s="1"/>
  <c r="Y414" i="10" s="1"/>
  <c r="Y415" i="10" s="1"/>
  <c r="Y416" i="10" s="1"/>
  <c r="Y417" i="10" s="1"/>
  <c r="Y418" i="10" s="1"/>
  <c r="Y419" i="10" s="1"/>
  <c r="Y420" i="10" s="1"/>
  <c r="Y421" i="10" s="1"/>
  <c r="Y422" i="10" s="1"/>
  <c r="Y423" i="10" s="1"/>
  <c r="Y424" i="10" s="1"/>
  <c r="Y425" i="10" s="1"/>
  <c r="Y426" i="10" s="1"/>
  <c r="Y427" i="10" s="1"/>
  <c r="Y428" i="10" s="1"/>
  <c r="Y429" i="10" s="1"/>
  <c r="Y430" i="10" s="1"/>
  <c r="Y431" i="10" s="1"/>
  <c r="Y432" i="10" s="1"/>
  <c r="Y433" i="10" s="1"/>
  <c r="Y434" i="10" s="1"/>
  <c r="Y435" i="10" s="1"/>
  <c r="Y436" i="10" s="1"/>
  <c r="Y437" i="10" s="1"/>
  <c r="Y438" i="10" s="1"/>
  <c r="Y439" i="10" s="1"/>
  <c r="Y440" i="10" s="1"/>
  <c r="Y441" i="10" s="1"/>
  <c r="Y442" i="10" s="1"/>
  <c r="Y443" i="10" s="1"/>
  <c r="Y444" i="10" s="1"/>
  <c r="Y445" i="10" s="1"/>
  <c r="Y446" i="10" s="1"/>
  <c r="Y447" i="10" s="1"/>
  <c r="Y448" i="10" s="1"/>
  <c r="Y449" i="10" s="1"/>
  <c r="Y450" i="10" s="1"/>
  <c r="Y451" i="10" s="1"/>
  <c r="Y452" i="10" s="1"/>
  <c r="Y453" i="10" s="1"/>
  <c r="Y454" i="10" s="1"/>
  <c r="Y455" i="10" s="1"/>
  <c r="Y456" i="10" s="1"/>
  <c r="Y457" i="10" s="1"/>
  <c r="Y458" i="10" s="1"/>
  <c r="Y459" i="10" s="1"/>
  <c r="Y460" i="10" s="1"/>
  <c r="Y461" i="10" s="1"/>
  <c r="Y462" i="10" s="1"/>
  <c r="Y463" i="10" s="1"/>
  <c r="Y464" i="10" s="1"/>
  <c r="Y465" i="10" s="1"/>
  <c r="Y466" i="10" s="1"/>
  <c r="Y467" i="10" s="1"/>
  <c r="Y468" i="10" s="1"/>
  <c r="Y469" i="10" s="1"/>
  <c r="Y470" i="10" s="1"/>
  <c r="Y471" i="10" s="1"/>
  <c r="Y472" i="10" s="1"/>
  <c r="Y473" i="10" s="1"/>
  <c r="Y474" i="10" s="1"/>
  <c r="Y475" i="10" s="1"/>
  <c r="Y476" i="10" s="1"/>
  <c r="Y477" i="10" s="1"/>
  <c r="Y478" i="10" s="1"/>
  <c r="Y479" i="10" s="1"/>
  <c r="Y480" i="10" s="1"/>
  <c r="Y481" i="10" s="1"/>
  <c r="Y482" i="10" s="1"/>
  <c r="Y483" i="10" s="1"/>
  <c r="Y484" i="10" s="1"/>
  <c r="Y485" i="10" s="1"/>
  <c r="Y486" i="10" s="1"/>
  <c r="Y487" i="10" s="1"/>
  <c r="Y488" i="10" s="1"/>
  <c r="Y489" i="10" s="1"/>
  <c r="Y490" i="10" s="1"/>
  <c r="Y491" i="10" s="1"/>
  <c r="Y492" i="10" s="1"/>
  <c r="Y493" i="10" s="1"/>
  <c r="Y494" i="10" s="1"/>
  <c r="Y495" i="10" s="1"/>
  <c r="Y496" i="10" s="1"/>
  <c r="Y497" i="10" s="1"/>
  <c r="Y498" i="10" s="1"/>
  <c r="Y499" i="10" s="1"/>
  <c r="Y500" i="10" s="1"/>
  <c r="Y501" i="10" s="1"/>
  <c r="Y502" i="10" s="1"/>
  <c r="Y503" i="10" s="1"/>
  <c r="Y504" i="10" s="1"/>
  <c r="Y505" i="10" s="1"/>
  <c r="Y506" i="10" s="1"/>
  <c r="Y507" i="10" s="1"/>
  <c r="Y508" i="10" s="1"/>
  <c r="Y509" i="10" s="1"/>
  <c r="Y510" i="10" s="1"/>
  <c r="Y511" i="10" s="1"/>
  <c r="Y512" i="10" s="1"/>
  <c r="Y513" i="10" s="1"/>
  <c r="Y514" i="10" s="1"/>
  <c r="Y515" i="10" s="1"/>
  <c r="Y516" i="10" s="1"/>
  <c r="Y517" i="10" s="1"/>
  <c r="Y518" i="10" s="1"/>
  <c r="Y519" i="10" s="1"/>
  <c r="Y520" i="10" s="1"/>
  <c r="Y521" i="10" s="1"/>
  <c r="Y522" i="10" s="1"/>
  <c r="Y523" i="10" s="1"/>
  <c r="Y524" i="10" s="1"/>
  <c r="Y525" i="10" s="1"/>
  <c r="Y526" i="10" s="1"/>
  <c r="Y527" i="10" s="1"/>
  <c r="Y528" i="10" s="1"/>
  <c r="Y529" i="10" s="1"/>
  <c r="Y530" i="10" s="1"/>
  <c r="Y531" i="10" s="1"/>
  <c r="Y532" i="10" s="1"/>
  <c r="Y533" i="10" s="1"/>
  <c r="Y534" i="10" s="1"/>
  <c r="Y535" i="10" s="1"/>
  <c r="Y536" i="10" s="1"/>
  <c r="Y537" i="10" s="1"/>
  <c r="Y538" i="10" s="1"/>
  <c r="Y539" i="10" s="1"/>
  <c r="Y540" i="10" s="1"/>
  <c r="Y541" i="10" s="1"/>
  <c r="Y542" i="10" s="1"/>
  <c r="Y543" i="10" s="1"/>
  <c r="Y544" i="10" s="1"/>
  <c r="Y545" i="10" s="1"/>
  <c r="Y546" i="10" s="1"/>
  <c r="Y547" i="10" s="1"/>
  <c r="Y548" i="10" s="1"/>
  <c r="Y549" i="10" s="1"/>
  <c r="Y550" i="10" s="1"/>
  <c r="Y551" i="10" s="1"/>
  <c r="Y552" i="10" s="1"/>
  <c r="Y553" i="10" s="1"/>
  <c r="Y554" i="10" s="1"/>
  <c r="Y555" i="10" s="1"/>
  <c r="Y556" i="10" s="1"/>
  <c r="Y557" i="10" s="1"/>
  <c r="Y558" i="10" s="1"/>
  <c r="Y559" i="10" s="1"/>
  <c r="Y560" i="10" s="1"/>
  <c r="Y561" i="10" s="1"/>
  <c r="Y562" i="10" s="1"/>
  <c r="Y563" i="10" s="1"/>
  <c r="Y564" i="10" s="1"/>
  <c r="Y565" i="10" s="1"/>
  <c r="Y566" i="10" s="1"/>
  <c r="Y567" i="10" s="1"/>
  <c r="Y568" i="10" s="1"/>
  <c r="Y569" i="10" s="1"/>
  <c r="Y570" i="10" s="1"/>
  <c r="Y571" i="10" s="1"/>
  <c r="Y572" i="10" s="1"/>
  <c r="Y573" i="10" s="1"/>
  <c r="Y574" i="10" s="1"/>
  <c r="Y575" i="10" s="1"/>
  <c r="Y576" i="10" s="1"/>
  <c r="Y577" i="10" s="1"/>
  <c r="Y578" i="10" s="1"/>
  <c r="Y579" i="10" s="1"/>
  <c r="Y580" i="10" s="1"/>
  <c r="Y581" i="10" s="1"/>
  <c r="Y582" i="10" s="1"/>
  <c r="Y583" i="10" s="1"/>
  <c r="Y584" i="10" s="1"/>
  <c r="Y585" i="10" s="1"/>
  <c r="Y586" i="10" s="1"/>
  <c r="Y587" i="10" s="1"/>
  <c r="Y588" i="10" s="1"/>
  <c r="Y589" i="10" s="1"/>
  <c r="Y590" i="10" s="1"/>
  <c r="Y591" i="10" s="1"/>
  <c r="Y592" i="10" s="1"/>
  <c r="Y593" i="10" s="1"/>
  <c r="Y594" i="10" s="1"/>
  <c r="Y595" i="10" s="1"/>
  <c r="Y596" i="10" s="1"/>
  <c r="Y597" i="10" s="1"/>
  <c r="Y598" i="10" s="1"/>
  <c r="Y599" i="10" s="1"/>
  <c r="Y600" i="10" s="1"/>
  <c r="Y601" i="10" s="1"/>
  <c r="Y602" i="10" s="1"/>
  <c r="Y603" i="10" s="1"/>
  <c r="Y604" i="10" s="1"/>
  <c r="Y605" i="10" s="1"/>
  <c r="Y606" i="10" s="1"/>
  <c r="Y607" i="10" s="1"/>
  <c r="Y608" i="10" s="1"/>
  <c r="Y609" i="10" s="1"/>
  <c r="Y610" i="10" s="1"/>
  <c r="Y611" i="10" s="1"/>
  <c r="Y612" i="10" s="1"/>
  <c r="Y613" i="10" s="1"/>
  <c r="Y614" i="10" s="1"/>
  <c r="Y615" i="10" s="1"/>
  <c r="Y616" i="10" s="1"/>
  <c r="Y617" i="10" s="1"/>
  <c r="Y618" i="10" s="1"/>
  <c r="Y619" i="10" s="1"/>
  <c r="Y620" i="10" s="1"/>
  <c r="Y621" i="10" s="1"/>
  <c r="Y622" i="10" s="1"/>
  <c r="Y623" i="10" s="1"/>
  <c r="Y624" i="10" s="1"/>
  <c r="Y625" i="10" s="1"/>
  <c r="Y626" i="10" s="1"/>
  <c r="Y627" i="10" s="1"/>
  <c r="Y628" i="10" s="1"/>
  <c r="Y629" i="10" s="1"/>
  <c r="Y630" i="10" s="1"/>
  <c r="Y631" i="10" s="1"/>
  <c r="Y632" i="10" s="1"/>
  <c r="Y633" i="10" s="1"/>
  <c r="Y634" i="10" s="1"/>
  <c r="Y635" i="10" s="1"/>
  <c r="Y636" i="10" s="1"/>
  <c r="Y637" i="10" s="1"/>
  <c r="Y638" i="10" s="1"/>
  <c r="Y639" i="10" s="1"/>
  <c r="Y640" i="10" s="1"/>
  <c r="Y641" i="10" s="1"/>
  <c r="Y642" i="10" s="1"/>
  <c r="Y643" i="10" s="1"/>
  <c r="Y644" i="10" s="1"/>
  <c r="Y645" i="10" s="1"/>
  <c r="Y646" i="10" s="1"/>
  <c r="Y647" i="10" s="1"/>
  <c r="Y648" i="10" s="1"/>
  <c r="Y649" i="10" s="1"/>
  <c r="Y650" i="10" s="1"/>
  <c r="Y651" i="10" s="1"/>
  <c r="Y652" i="10" s="1"/>
  <c r="Y653" i="10" s="1"/>
  <c r="Y654" i="10" s="1"/>
  <c r="Y655" i="10" s="1"/>
  <c r="Y656" i="10" s="1"/>
  <c r="Y657" i="10" s="1"/>
  <c r="Y658" i="10" s="1"/>
  <c r="Y659" i="10" s="1"/>
  <c r="Y660" i="10" s="1"/>
  <c r="Y661" i="10" s="1"/>
  <c r="Y662" i="10" s="1"/>
  <c r="Y663" i="10" s="1"/>
  <c r="Y664" i="10" s="1"/>
  <c r="Y665" i="10" s="1"/>
  <c r="Y666" i="10" s="1"/>
  <c r="Y667" i="10" s="1"/>
  <c r="Y668" i="10" s="1"/>
  <c r="Y669" i="10" s="1"/>
  <c r="Y670" i="10" s="1"/>
  <c r="Y671" i="10" s="1"/>
  <c r="Y672" i="10" s="1"/>
  <c r="Y673" i="10" s="1"/>
  <c r="Y674" i="10" s="1"/>
  <c r="Y675" i="10" s="1"/>
  <c r="Y676" i="10" s="1"/>
  <c r="Y677" i="10" s="1"/>
  <c r="Y678" i="10" s="1"/>
  <c r="Y679" i="10" s="1"/>
  <c r="Y680" i="10" s="1"/>
  <c r="Y681" i="10" s="1"/>
  <c r="Y682" i="10" s="1"/>
  <c r="Y683" i="10" s="1"/>
  <c r="Y684" i="10" s="1"/>
  <c r="Y685" i="10" s="1"/>
  <c r="Y686" i="10" s="1"/>
  <c r="Y687" i="10" s="1"/>
  <c r="Y688" i="10" s="1"/>
  <c r="Y689" i="10" s="1"/>
  <c r="Y690" i="10" s="1"/>
  <c r="Y691" i="10" s="1"/>
  <c r="Y692" i="10" s="1"/>
  <c r="Y693" i="10" s="1"/>
  <c r="Y694" i="10" s="1"/>
  <c r="Y695" i="10" s="1"/>
  <c r="Y696" i="10" s="1"/>
  <c r="Y697" i="10" s="1"/>
  <c r="Y698" i="10" s="1"/>
  <c r="Y699" i="10" s="1"/>
  <c r="Y700" i="10" s="1"/>
  <c r="Y701" i="10" s="1"/>
  <c r="Y702" i="10" s="1"/>
  <c r="Y703" i="10" s="1"/>
  <c r="Y704" i="10" s="1"/>
  <c r="Y705" i="10" s="1"/>
  <c r="Y706" i="10" s="1"/>
  <c r="Y707" i="10" s="1"/>
  <c r="Y708" i="10" s="1"/>
  <c r="Y709" i="10" s="1"/>
  <c r="Y710" i="10" s="1"/>
  <c r="Y711" i="10" s="1"/>
  <c r="Y712" i="10" s="1"/>
  <c r="Y713" i="10" s="1"/>
  <c r="Y714" i="10" s="1"/>
  <c r="Y715" i="10" s="1"/>
  <c r="Y716" i="10" s="1"/>
  <c r="Y717" i="10" s="1"/>
  <c r="Y718" i="10" s="1"/>
  <c r="Y719" i="10" s="1"/>
  <c r="Y720" i="10" s="1"/>
  <c r="Y721" i="10" s="1"/>
  <c r="Y722" i="10" s="1"/>
  <c r="Y723" i="10" s="1"/>
  <c r="Y724" i="10" s="1"/>
  <c r="Y725" i="10" s="1"/>
  <c r="Y726" i="10" s="1"/>
  <c r="Y727" i="10" s="1"/>
  <c r="Y728" i="10" s="1"/>
  <c r="Y729" i="10" s="1"/>
  <c r="Y730" i="10" s="1"/>
  <c r="Y731" i="10" s="1"/>
  <c r="Y732" i="10" s="1"/>
  <c r="Y733" i="10" s="1"/>
  <c r="Y734" i="10" s="1"/>
  <c r="Y735" i="10" s="1"/>
  <c r="Y736" i="10" s="1"/>
  <c r="Y737" i="10" s="1"/>
  <c r="Y738" i="10" s="1"/>
  <c r="Y739" i="10" s="1"/>
  <c r="Y740" i="10" s="1"/>
  <c r="Y741" i="10" s="1"/>
  <c r="Y742" i="10" s="1"/>
  <c r="Y743" i="10" s="1"/>
  <c r="Y744" i="10" s="1"/>
  <c r="Y745" i="10" s="1"/>
  <c r="Y746" i="10" s="1"/>
  <c r="Y747" i="10" s="1"/>
  <c r="Y748" i="10" s="1"/>
  <c r="Y749" i="10" s="1"/>
  <c r="Y750" i="10" s="1"/>
  <c r="Y751" i="10" s="1"/>
  <c r="Y752" i="10" s="1"/>
  <c r="Y753" i="10" s="1"/>
  <c r="Y754" i="10" s="1"/>
  <c r="Y755" i="10" s="1"/>
  <c r="Y756" i="10" s="1"/>
  <c r="Y757" i="10" s="1"/>
  <c r="Y758" i="10" s="1"/>
  <c r="Y759" i="10" s="1"/>
  <c r="Y760" i="10" s="1"/>
  <c r="Y761" i="10" s="1"/>
  <c r="Y762" i="10" s="1"/>
  <c r="Y763" i="10" s="1"/>
  <c r="Y764" i="10" s="1"/>
  <c r="Y765" i="10" s="1"/>
  <c r="Y766" i="10" s="1"/>
  <c r="Y767" i="10" s="1"/>
  <c r="Y768" i="10" s="1"/>
  <c r="Y769" i="10" s="1"/>
  <c r="Y770" i="10" s="1"/>
  <c r="Y771" i="10" s="1"/>
  <c r="Y772" i="10" s="1"/>
  <c r="Y773" i="10" s="1"/>
  <c r="Y774" i="10" s="1"/>
  <c r="Y775" i="10" s="1"/>
  <c r="Y776" i="10" s="1"/>
  <c r="Y777" i="10" s="1"/>
  <c r="Y778" i="10" s="1"/>
  <c r="Y779" i="10" s="1"/>
  <c r="Y780" i="10" s="1"/>
  <c r="Y781" i="10" s="1"/>
  <c r="Y782" i="10" s="1"/>
  <c r="Y783" i="10" s="1"/>
  <c r="Y784" i="10" s="1"/>
  <c r="Y785" i="10" s="1"/>
  <c r="Y786" i="10" s="1"/>
  <c r="Y787" i="10" s="1"/>
  <c r="Y788" i="10" s="1"/>
  <c r="Y789" i="10" s="1"/>
  <c r="Y790" i="10" s="1"/>
  <c r="Y791" i="10" s="1"/>
  <c r="Y792" i="10" s="1"/>
  <c r="Y793" i="10" s="1"/>
  <c r="Y794" i="10" s="1"/>
  <c r="Y795" i="10" s="1"/>
  <c r="Y796" i="10" s="1"/>
  <c r="Y797" i="10" s="1"/>
  <c r="Y798" i="10" s="1"/>
  <c r="Y799" i="10" s="1"/>
  <c r="Y800" i="10" s="1"/>
  <c r="Y801" i="10" s="1"/>
  <c r="Y802" i="10" s="1"/>
  <c r="Y803" i="10" s="1"/>
  <c r="Y804" i="10" s="1"/>
  <c r="Y805" i="10" s="1"/>
  <c r="Y806" i="10" s="1"/>
  <c r="Y807" i="10" s="1"/>
  <c r="Y808" i="10" s="1"/>
  <c r="Y809" i="10" s="1"/>
  <c r="Y810" i="10" s="1"/>
  <c r="Y811" i="10" s="1"/>
  <c r="Y812" i="10" s="1"/>
  <c r="Y813" i="10" s="1"/>
  <c r="Y814" i="10" s="1"/>
  <c r="Y815" i="10" s="1"/>
  <c r="Y816" i="10" s="1"/>
  <c r="Y817" i="10" s="1"/>
  <c r="Y818" i="10" s="1"/>
  <c r="Y819" i="10" s="1"/>
  <c r="Y820" i="10" s="1"/>
  <c r="Y821" i="10" s="1"/>
  <c r="Y822" i="10" s="1"/>
  <c r="Y823" i="10" s="1"/>
  <c r="Y824" i="10" s="1"/>
  <c r="Y825" i="10" s="1"/>
  <c r="Y826" i="10" s="1"/>
  <c r="Y827" i="10" s="1"/>
  <c r="Y828" i="10" s="1"/>
  <c r="Y829" i="10" s="1"/>
  <c r="Y830" i="10" s="1"/>
  <c r="Y831" i="10" s="1"/>
  <c r="Y832" i="10" s="1"/>
  <c r="Y833" i="10" s="1"/>
  <c r="Y834" i="10" s="1"/>
  <c r="Y835" i="10" s="1"/>
  <c r="Y836" i="10" s="1"/>
  <c r="Y837" i="10" s="1"/>
  <c r="Y838" i="10" s="1"/>
  <c r="Y839" i="10" s="1"/>
  <c r="Y840" i="10" s="1"/>
  <c r="Y841" i="10" s="1"/>
  <c r="Y842" i="10" s="1"/>
  <c r="Y843" i="10" s="1"/>
  <c r="Y844" i="10" s="1"/>
  <c r="Y845" i="10" s="1"/>
  <c r="Y846" i="10" s="1"/>
  <c r="Y847" i="10" s="1"/>
  <c r="Y848" i="10" s="1"/>
  <c r="Y849" i="10" s="1"/>
  <c r="Y850" i="10" s="1"/>
  <c r="Y851" i="10" s="1"/>
  <c r="Y852" i="10" s="1"/>
  <c r="Y853" i="10" s="1"/>
  <c r="Y854" i="10" s="1"/>
  <c r="Y855" i="10" s="1"/>
  <c r="Y856" i="10" s="1"/>
  <c r="Y857" i="10" s="1"/>
  <c r="Y858" i="10" s="1"/>
  <c r="Y859" i="10" s="1"/>
  <c r="Y860" i="10" s="1"/>
  <c r="Y861" i="10" s="1"/>
  <c r="Y862" i="10" s="1"/>
  <c r="Y863" i="10" s="1"/>
  <c r="Y864" i="10" s="1"/>
  <c r="Y865" i="10" s="1"/>
  <c r="Y866" i="10" s="1"/>
  <c r="Y867" i="10" s="1"/>
  <c r="Y868" i="10" s="1"/>
  <c r="Y869" i="10" s="1"/>
  <c r="Y870" i="10" s="1"/>
  <c r="Y871" i="10" s="1"/>
  <c r="Y872" i="10" s="1"/>
  <c r="Y873" i="10" s="1"/>
  <c r="Y874" i="10" s="1"/>
  <c r="Y875" i="10" s="1"/>
  <c r="Y876" i="10" s="1"/>
  <c r="Y877" i="10" s="1"/>
  <c r="Y878" i="10" s="1"/>
  <c r="Y879" i="10" s="1"/>
  <c r="Y880" i="10" s="1"/>
  <c r="Y881" i="10" s="1"/>
  <c r="Y882" i="10" s="1"/>
  <c r="Y883" i="10" s="1"/>
  <c r="Y884" i="10" s="1"/>
  <c r="Y885" i="10" s="1"/>
  <c r="Y886" i="10" s="1"/>
  <c r="Y887" i="10" s="1"/>
  <c r="Y888" i="10" s="1"/>
  <c r="Y889" i="10" s="1"/>
  <c r="Y890" i="10" s="1"/>
  <c r="Y891" i="10" s="1"/>
  <c r="Y892" i="10" s="1"/>
  <c r="Y893" i="10" s="1"/>
  <c r="Y894" i="10" s="1"/>
  <c r="Y895" i="10" s="1"/>
  <c r="Y896" i="10" s="1"/>
  <c r="Y897" i="10" s="1"/>
  <c r="Y898" i="10" s="1"/>
  <c r="Y899" i="10" s="1"/>
  <c r="Y900" i="10" s="1"/>
  <c r="Y901" i="10" s="1"/>
  <c r="Y902" i="10" s="1"/>
  <c r="Y903" i="10" s="1"/>
  <c r="Y904" i="10" s="1"/>
  <c r="Y905" i="10" s="1"/>
  <c r="Y906" i="10" s="1"/>
  <c r="Y907" i="10" s="1"/>
  <c r="Y908" i="10" s="1"/>
  <c r="Y909" i="10" s="1"/>
  <c r="Y910" i="10" s="1"/>
  <c r="Y911" i="10" s="1"/>
  <c r="Y912" i="10" s="1"/>
  <c r="Y913" i="10" s="1"/>
  <c r="Y914" i="10" s="1"/>
  <c r="Y915" i="10" s="1"/>
  <c r="Y916" i="10" s="1"/>
  <c r="Y917" i="10" s="1"/>
  <c r="Y918" i="10" s="1"/>
  <c r="Y919" i="10" s="1"/>
  <c r="Y920" i="10" s="1"/>
  <c r="Y921" i="10" s="1"/>
  <c r="Y922" i="10" s="1"/>
  <c r="Y923" i="10" s="1"/>
  <c r="Y924" i="10" s="1"/>
  <c r="Y925" i="10" s="1"/>
  <c r="Y926" i="10" s="1"/>
  <c r="Y927" i="10" s="1"/>
  <c r="Y928" i="10" s="1"/>
  <c r="Y929" i="10" s="1"/>
  <c r="Y930" i="10" s="1"/>
  <c r="Y931" i="10" s="1"/>
  <c r="Y932" i="10" s="1"/>
  <c r="Y933" i="10" s="1"/>
  <c r="Y934" i="10" s="1"/>
  <c r="Y935" i="10" s="1"/>
  <c r="Y936" i="10" s="1"/>
  <c r="Y937" i="10" s="1"/>
  <c r="Y938" i="10" s="1"/>
  <c r="Y939" i="10" s="1"/>
  <c r="Y940" i="10" s="1"/>
  <c r="Y941" i="10" s="1"/>
  <c r="Y942" i="10" s="1"/>
  <c r="Y943" i="10" s="1"/>
  <c r="Y944" i="10" s="1"/>
  <c r="Y945" i="10" s="1"/>
  <c r="Y946" i="10" s="1"/>
  <c r="Y947" i="10" s="1"/>
  <c r="Y948" i="10" s="1"/>
  <c r="Y949" i="10" s="1"/>
  <c r="Y950" i="10" s="1"/>
  <c r="Y951" i="10" s="1"/>
  <c r="Y952" i="10" s="1"/>
  <c r="Y953" i="10" s="1"/>
  <c r="Y954" i="10" s="1"/>
  <c r="Y955" i="10" s="1"/>
  <c r="Y956" i="10" s="1"/>
  <c r="Y957" i="10" s="1"/>
  <c r="Y958" i="10" s="1"/>
  <c r="Y959" i="10" s="1"/>
  <c r="Y960" i="10" s="1"/>
  <c r="Y961" i="10" s="1"/>
  <c r="Y962" i="10" s="1"/>
  <c r="Y963" i="10" s="1"/>
  <c r="Y964" i="10" s="1"/>
  <c r="Y965" i="10" s="1"/>
  <c r="Y966" i="10" s="1"/>
  <c r="Y967" i="10" s="1"/>
  <c r="Y968" i="10" s="1"/>
  <c r="Y969" i="10" s="1"/>
  <c r="Y970" i="10" s="1"/>
  <c r="Y971" i="10" s="1"/>
  <c r="Y972" i="10" s="1"/>
  <c r="Y973" i="10" s="1"/>
  <c r="Y974" i="10" s="1"/>
  <c r="Y975" i="10" s="1"/>
  <c r="Y976" i="10" s="1"/>
  <c r="Y977" i="10" s="1"/>
  <c r="Y978" i="10" s="1"/>
  <c r="Y979" i="10" s="1"/>
  <c r="Y980" i="10" s="1"/>
  <c r="Y981" i="10" s="1"/>
  <c r="Y982" i="10" s="1"/>
  <c r="Y983" i="10" s="1"/>
  <c r="Y984" i="10" s="1"/>
  <c r="Y985" i="10" s="1"/>
  <c r="Y986" i="10" s="1"/>
  <c r="Y987" i="10" s="1"/>
  <c r="Y988" i="10" s="1"/>
  <c r="Y989" i="10" s="1"/>
  <c r="Y990" i="10" s="1"/>
  <c r="Y991" i="10" s="1"/>
  <c r="Y992" i="10" s="1"/>
  <c r="Y993" i="10" s="1"/>
  <c r="Y994" i="10" s="1"/>
  <c r="Y995" i="10" s="1"/>
  <c r="Y996" i="10" s="1"/>
  <c r="Y997" i="10" s="1"/>
  <c r="Y998" i="10" s="1"/>
  <c r="Y999" i="10" s="1"/>
  <c r="Y1000" i="10" s="1"/>
  <c r="Y1001" i="10" s="1"/>
  <c r="Y1002" i="10" s="1"/>
  <c r="Y1003" i="10" s="1"/>
  <c r="Y1004" i="10" s="1"/>
  <c r="Y1005" i="10" s="1"/>
  <c r="Y1006" i="10" s="1"/>
  <c r="Y1007" i="10" s="1"/>
  <c r="Y1008" i="10" s="1"/>
  <c r="Y1009" i="10" s="1"/>
  <c r="Y210" i="10"/>
  <c r="V210" i="10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V502" i="10" s="1"/>
  <c r="V503" i="10" s="1"/>
  <c r="V504" i="10" s="1"/>
  <c r="V505" i="10" s="1"/>
  <c r="V506" i="10" s="1"/>
  <c r="V507" i="10" s="1"/>
  <c r="V508" i="10" s="1"/>
  <c r="V509" i="10" s="1"/>
  <c r="V510" i="10" s="1"/>
  <c r="V511" i="10" s="1"/>
  <c r="V512" i="10" s="1"/>
  <c r="V513" i="10" s="1"/>
  <c r="V514" i="10" s="1"/>
  <c r="V515" i="10" s="1"/>
  <c r="V516" i="10" s="1"/>
  <c r="V517" i="10" s="1"/>
  <c r="V518" i="10" s="1"/>
  <c r="V519" i="10" s="1"/>
  <c r="V520" i="10" s="1"/>
  <c r="V521" i="10" s="1"/>
  <c r="V522" i="10" s="1"/>
  <c r="V523" i="10" s="1"/>
  <c r="V524" i="10" s="1"/>
  <c r="V525" i="10" s="1"/>
  <c r="V526" i="10" s="1"/>
  <c r="V527" i="10" s="1"/>
  <c r="V528" i="10" s="1"/>
  <c r="V529" i="10" s="1"/>
  <c r="V530" i="10" s="1"/>
  <c r="V531" i="10" s="1"/>
  <c r="V532" i="10" s="1"/>
  <c r="V533" i="10" s="1"/>
  <c r="V534" i="10" s="1"/>
  <c r="V535" i="10" s="1"/>
  <c r="V536" i="10" s="1"/>
  <c r="V537" i="10" s="1"/>
  <c r="V538" i="10" s="1"/>
  <c r="V539" i="10" s="1"/>
  <c r="V540" i="10" s="1"/>
  <c r="V541" i="10" s="1"/>
  <c r="V542" i="10" s="1"/>
  <c r="V543" i="10" s="1"/>
  <c r="V544" i="10" s="1"/>
  <c r="V545" i="10" s="1"/>
  <c r="V546" i="10" s="1"/>
  <c r="V547" i="10" s="1"/>
  <c r="V548" i="10" s="1"/>
  <c r="V549" i="10" s="1"/>
  <c r="V550" i="10" s="1"/>
  <c r="V551" i="10" s="1"/>
  <c r="V552" i="10" s="1"/>
  <c r="V553" i="10" s="1"/>
  <c r="V554" i="10" s="1"/>
  <c r="V555" i="10" s="1"/>
  <c r="V556" i="10" s="1"/>
  <c r="V557" i="10" s="1"/>
  <c r="V558" i="10" s="1"/>
  <c r="V559" i="10" s="1"/>
  <c r="V560" i="10" s="1"/>
  <c r="V561" i="10" s="1"/>
  <c r="V562" i="10" s="1"/>
  <c r="V563" i="10" s="1"/>
  <c r="V564" i="10" s="1"/>
  <c r="V565" i="10" s="1"/>
  <c r="V566" i="10" s="1"/>
  <c r="V567" i="10" s="1"/>
  <c r="V568" i="10" s="1"/>
  <c r="V569" i="10" s="1"/>
  <c r="V570" i="10" s="1"/>
  <c r="V571" i="10" s="1"/>
  <c r="V572" i="10" s="1"/>
  <c r="V573" i="10" s="1"/>
  <c r="V574" i="10" s="1"/>
  <c r="V575" i="10" s="1"/>
  <c r="V576" i="10" s="1"/>
  <c r="V577" i="10" s="1"/>
  <c r="V578" i="10" s="1"/>
  <c r="V579" i="10" s="1"/>
  <c r="V580" i="10" s="1"/>
  <c r="V581" i="10" s="1"/>
  <c r="V582" i="10" s="1"/>
  <c r="V583" i="10" s="1"/>
  <c r="V584" i="10" s="1"/>
  <c r="V585" i="10" s="1"/>
  <c r="V586" i="10" s="1"/>
  <c r="V587" i="10" s="1"/>
  <c r="V588" i="10" s="1"/>
  <c r="V589" i="10" s="1"/>
  <c r="V590" i="10" s="1"/>
  <c r="V591" i="10" s="1"/>
  <c r="V592" i="10" s="1"/>
  <c r="V593" i="10" s="1"/>
  <c r="V594" i="10" s="1"/>
  <c r="V595" i="10" s="1"/>
  <c r="V596" i="10" s="1"/>
  <c r="V597" i="10" s="1"/>
  <c r="V598" i="10" s="1"/>
  <c r="V599" i="10" s="1"/>
  <c r="V600" i="10" s="1"/>
  <c r="V601" i="10" s="1"/>
  <c r="V602" i="10" s="1"/>
  <c r="V603" i="10" s="1"/>
  <c r="V604" i="10" s="1"/>
  <c r="V605" i="10" s="1"/>
  <c r="V606" i="10" s="1"/>
  <c r="V607" i="10" s="1"/>
  <c r="V608" i="10" s="1"/>
  <c r="V609" i="10" s="1"/>
  <c r="V610" i="10" s="1"/>
  <c r="V611" i="10" s="1"/>
  <c r="V612" i="10" s="1"/>
  <c r="V613" i="10" s="1"/>
  <c r="V614" i="10" s="1"/>
  <c r="V615" i="10" s="1"/>
  <c r="V616" i="10" s="1"/>
  <c r="V617" i="10" s="1"/>
  <c r="V618" i="10" s="1"/>
  <c r="V619" i="10" s="1"/>
  <c r="V620" i="10" s="1"/>
  <c r="V621" i="10" s="1"/>
  <c r="V622" i="10" s="1"/>
  <c r="V623" i="10" s="1"/>
  <c r="V624" i="10" s="1"/>
  <c r="V625" i="10" s="1"/>
  <c r="V626" i="10" s="1"/>
  <c r="V627" i="10" s="1"/>
  <c r="V628" i="10" s="1"/>
  <c r="V629" i="10" s="1"/>
  <c r="V630" i="10" s="1"/>
  <c r="V631" i="10" s="1"/>
  <c r="V632" i="10" s="1"/>
  <c r="V633" i="10" s="1"/>
  <c r="V634" i="10" s="1"/>
  <c r="V635" i="10" s="1"/>
  <c r="V636" i="10" s="1"/>
  <c r="V637" i="10" s="1"/>
  <c r="V638" i="10" s="1"/>
  <c r="V639" i="10" s="1"/>
  <c r="V640" i="10" s="1"/>
  <c r="V641" i="10" s="1"/>
  <c r="V642" i="10" s="1"/>
  <c r="V643" i="10" s="1"/>
  <c r="V644" i="10" s="1"/>
  <c r="V645" i="10" s="1"/>
  <c r="V646" i="10" s="1"/>
  <c r="V647" i="10" s="1"/>
  <c r="V648" i="10" s="1"/>
  <c r="V649" i="10" s="1"/>
  <c r="V650" i="10" s="1"/>
  <c r="V651" i="10" s="1"/>
  <c r="V652" i="10" s="1"/>
  <c r="V653" i="10" s="1"/>
  <c r="V654" i="10" s="1"/>
  <c r="V655" i="10" s="1"/>
  <c r="V656" i="10" s="1"/>
  <c r="V657" i="10" s="1"/>
  <c r="V658" i="10" s="1"/>
  <c r="V659" i="10" s="1"/>
  <c r="V660" i="10" s="1"/>
  <c r="V661" i="10" s="1"/>
  <c r="V662" i="10" s="1"/>
  <c r="V663" i="10" s="1"/>
  <c r="V664" i="10" s="1"/>
  <c r="V665" i="10" s="1"/>
  <c r="V666" i="10" s="1"/>
  <c r="V667" i="10" s="1"/>
  <c r="V668" i="10" s="1"/>
  <c r="V669" i="10" s="1"/>
  <c r="V670" i="10" s="1"/>
  <c r="V671" i="10" s="1"/>
  <c r="V672" i="10" s="1"/>
  <c r="V673" i="10" s="1"/>
  <c r="V674" i="10" s="1"/>
  <c r="V675" i="10" s="1"/>
  <c r="V676" i="10" s="1"/>
  <c r="V677" i="10" s="1"/>
  <c r="V678" i="10" s="1"/>
  <c r="V679" i="10" s="1"/>
  <c r="V680" i="10" s="1"/>
  <c r="V681" i="10" s="1"/>
  <c r="V682" i="10" s="1"/>
  <c r="V683" i="10" s="1"/>
  <c r="V684" i="10" s="1"/>
  <c r="V685" i="10" s="1"/>
  <c r="V686" i="10" s="1"/>
  <c r="V687" i="10" s="1"/>
  <c r="V688" i="10" s="1"/>
  <c r="V689" i="10" s="1"/>
  <c r="V690" i="10" s="1"/>
  <c r="V691" i="10" s="1"/>
  <c r="V692" i="10" s="1"/>
  <c r="V693" i="10" s="1"/>
  <c r="V694" i="10" s="1"/>
  <c r="V695" i="10" s="1"/>
  <c r="V696" i="10" s="1"/>
  <c r="V697" i="10" s="1"/>
  <c r="V698" i="10" s="1"/>
  <c r="V699" i="10" s="1"/>
  <c r="V700" i="10" s="1"/>
  <c r="V701" i="10" s="1"/>
  <c r="V702" i="10" s="1"/>
  <c r="V703" i="10" s="1"/>
  <c r="V704" i="10" s="1"/>
  <c r="V705" i="10" s="1"/>
  <c r="V706" i="10" s="1"/>
  <c r="V707" i="10" s="1"/>
  <c r="V708" i="10" s="1"/>
  <c r="V709" i="10" s="1"/>
  <c r="V710" i="10" s="1"/>
  <c r="V711" i="10" s="1"/>
  <c r="V712" i="10" s="1"/>
  <c r="V713" i="10" s="1"/>
  <c r="V714" i="10" s="1"/>
  <c r="V715" i="10" s="1"/>
  <c r="V716" i="10" s="1"/>
  <c r="V717" i="10" s="1"/>
  <c r="V718" i="10" s="1"/>
  <c r="V719" i="10" s="1"/>
  <c r="V720" i="10" s="1"/>
  <c r="V721" i="10" s="1"/>
  <c r="V722" i="10" s="1"/>
  <c r="V723" i="10" s="1"/>
  <c r="V724" i="10" s="1"/>
  <c r="V725" i="10" s="1"/>
  <c r="V726" i="10" s="1"/>
  <c r="V727" i="10" s="1"/>
  <c r="V728" i="10" s="1"/>
  <c r="V729" i="10" s="1"/>
  <c r="V730" i="10" s="1"/>
  <c r="V731" i="10" s="1"/>
  <c r="V732" i="10" s="1"/>
  <c r="V733" i="10" s="1"/>
  <c r="V734" i="10" s="1"/>
  <c r="V735" i="10" s="1"/>
  <c r="V736" i="10" s="1"/>
  <c r="V737" i="10" s="1"/>
  <c r="V738" i="10" s="1"/>
  <c r="V739" i="10" s="1"/>
  <c r="V740" i="10" s="1"/>
  <c r="V741" i="10" s="1"/>
  <c r="V742" i="10" s="1"/>
  <c r="V743" i="10" s="1"/>
  <c r="V744" i="10" s="1"/>
  <c r="V745" i="10" s="1"/>
  <c r="V746" i="10" s="1"/>
  <c r="V747" i="10" s="1"/>
  <c r="V748" i="10" s="1"/>
  <c r="V749" i="10" s="1"/>
  <c r="V750" i="10" s="1"/>
  <c r="V751" i="10" s="1"/>
  <c r="V752" i="10" s="1"/>
  <c r="V753" i="10" s="1"/>
  <c r="V754" i="10" s="1"/>
  <c r="V755" i="10" s="1"/>
  <c r="V756" i="10" s="1"/>
  <c r="V757" i="10" s="1"/>
  <c r="V758" i="10" s="1"/>
  <c r="V759" i="10" s="1"/>
  <c r="V760" i="10" s="1"/>
  <c r="V761" i="10" s="1"/>
  <c r="V762" i="10" s="1"/>
  <c r="V763" i="10" s="1"/>
  <c r="V764" i="10" s="1"/>
  <c r="V765" i="10" s="1"/>
  <c r="V766" i="10" s="1"/>
  <c r="V767" i="10" s="1"/>
  <c r="V768" i="10" s="1"/>
  <c r="V769" i="10" s="1"/>
  <c r="V770" i="10" s="1"/>
  <c r="V771" i="10" s="1"/>
  <c r="V772" i="10" s="1"/>
  <c r="V773" i="10" s="1"/>
  <c r="V774" i="10" s="1"/>
  <c r="V775" i="10" s="1"/>
  <c r="V776" i="10" s="1"/>
  <c r="V777" i="10" s="1"/>
  <c r="V778" i="10" s="1"/>
  <c r="V779" i="10" s="1"/>
  <c r="V780" i="10" s="1"/>
  <c r="V781" i="10" s="1"/>
  <c r="V782" i="10" s="1"/>
  <c r="V783" i="10" s="1"/>
  <c r="V784" i="10" s="1"/>
  <c r="V785" i="10" s="1"/>
  <c r="V786" i="10" s="1"/>
  <c r="V787" i="10" s="1"/>
  <c r="V788" i="10" s="1"/>
  <c r="V789" i="10" s="1"/>
  <c r="V790" i="10" s="1"/>
  <c r="V791" i="10" s="1"/>
  <c r="V792" i="10" s="1"/>
  <c r="V793" i="10" s="1"/>
  <c r="V794" i="10" s="1"/>
  <c r="V795" i="10" s="1"/>
  <c r="V796" i="10" s="1"/>
  <c r="V797" i="10" s="1"/>
  <c r="V798" i="10" s="1"/>
  <c r="V799" i="10" s="1"/>
  <c r="V800" i="10" s="1"/>
  <c r="V801" i="10" s="1"/>
  <c r="V802" i="10" s="1"/>
  <c r="V803" i="10" s="1"/>
  <c r="V804" i="10" s="1"/>
  <c r="V805" i="10" s="1"/>
  <c r="V806" i="10" s="1"/>
  <c r="V807" i="10" s="1"/>
  <c r="V808" i="10" s="1"/>
  <c r="V809" i="10" s="1"/>
  <c r="V810" i="10" s="1"/>
  <c r="V811" i="10" s="1"/>
  <c r="V812" i="10" s="1"/>
  <c r="V813" i="10" s="1"/>
  <c r="V814" i="10" s="1"/>
  <c r="V815" i="10" s="1"/>
  <c r="V816" i="10" s="1"/>
  <c r="V817" i="10" s="1"/>
  <c r="V818" i="10" s="1"/>
  <c r="V819" i="10" s="1"/>
  <c r="V820" i="10" s="1"/>
  <c r="V821" i="10" s="1"/>
  <c r="V822" i="10" s="1"/>
  <c r="V823" i="10" s="1"/>
  <c r="V824" i="10" s="1"/>
  <c r="V825" i="10" s="1"/>
  <c r="V826" i="10" s="1"/>
  <c r="V827" i="10" s="1"/>
  <c r="V828" i="10" s="1"/>
  <c r="V829" i="10" s="1"/>
  <c r="V830" i="10" s="1"/>
  <c r="V831" i="10" s="1"/>
  <c r="V832" i="10" s="1"/>
  <c r="V833" i="10" s="1"/>
  <c r="V834" i="10" s="1"/>
  <c r="V835" i="10" s="1"/>
  <c r="V836" i="10" s="1"/>
  <c r="V837" i="10" s="1"/>
  <c r="V838" i="10" s="1"/>
  <c r="V839" i="10" s="1"/>
  <c r="V840" i="10" s="1"/>
  <c r="V841" i="10" s="1"/>
  <c r="V842" i="10" s="1"/>
  <c r="V843" i="10" s="1"/>
  <c r="V844" i="10" s="1"/>
  <c r="V845" i="10" s="1"/>
  <c r="V846" i="10" s="1"/>
  <c r="V847" i="10" s="1"/>
  <c r="V848" i="10" s="1"/>
  <c r="V849" i="10" s="1"/>
  <c r="V850" i="10" s="1"/>
  <c r="V851" i="10" s="1"/>
  <c r="V852" i="10" s="1"/>
  <c r="V853" i="10" s="1"/>
  <c r="V854" i="10" s="1"/>
  <c r="V855" i="10" s="1"/>
  <c r="V856" i="10" s="1"/>
  <c r="V857" i="10" s="1"/>
  <c r="V858" i="10" s="1"/>
  <c r="V859" i="10" s="1"/>
  <c r="V860" i="10" s="1"/>
  <c r="V861" i="10" s="1"/>
  <c r="V862" i="10" s="1"/>
  <c r="V863" i="10" s="1"/>
  <c r="V864" i="10" s="1"/>
  <c r="V865" i="10" s="1"/>
  <c r="V866" i="10" s="1"/>
  <c r="V867" i="10" s="1"/>
  <c r="V868" i="10" s="1"/>
  <c r="V869" i="10" s="1"/>
  <c r="V870" i="10" s="1"/>
  <c r="V871" i="10" s="1"/>
  <c r="V872" i="10" s="1"/>
  <c r="V873" i="10" s="1"/>
  <c r="V874" i="10" s="1"/>
  <c r="V875" i="10" s="1"/>
  <c r="V876" i="10" s="1"/>
  <c r="V877" i="10" s="1"/>
  <c r="V878" i="10" s="1"/>
  <c r="V879" i="10" s="1"/>
  <c r="V880" i="10" s="1"/>
  <c r="V881" i="10" s="1"/>
  <c r="V882" i="10" s="1"/>
  <c r="V883" i="10" s="1"/>
  <c r="V884" i="10" s="1"/>
  <c r="V885" i="10" s="1"/>
  <c r="V886" i="10" s="1"/>
  <c r="V887" i="10" s="1"/>
  <c r="V888" i="10" s="1"/>
  <c r="V889" i="10" s="1"/>
  <c r="V890" i="10" s="1"/>
  <c r="V891" i="10" s="1"/>
  <c r="V892" i="10" s="1"/>
  <c r="V893" i="10" s="1"/>
  <c r="V894" i="10" s="1"/>
  <c r="V895" i="10" s="1"/>
  <c r="V896" i="10" s="1"/>
  <c r="V897" i="10" s="1"/>
  <c r="V898" i="10" s="1"/>
  <c r="V899" i="10" s="1"/>
  <c r="V900" i="10" s="1"/>
  <c r="V901" i="10" s="1"/>
  <c r="V902" i="10" s="1"/>
  <c r="V903" i="10" s="1"/>
  <c r="V904" i="10" s="1"/>
  <c r="V905" i="10" s="1"/>
  <c r="V906" i="10" s="1"/>
  <c r="V907" i="10" s="1"/>
  <c r="V908" i="10" s="1"/>
  <c r="V909" i="10" s="1"/>
  <c r="V910" i="10" s="1"/>
  <c r="V911" i="10" s="1"/>
  <c r="V912" i="10" s="1"/>
  <c r="V913" i="10" s="1"/>
  <c r="V914" i="10" s="1"/>
  <c r="V915" i="10" s="1"/>
  <c r="V916" i="10" s="1"/>
  <c r="V917" i="10" s="1"/>
  <c r="V918" i="10" s="1"/>
  <c r="V919" i="10" s="1"/>
  <c r="V920" i="10" s="1"/>
  <c r="V921" i="10" s="1"/>
  <c r="V922" i="10" s="1"/>
  <c r="V923" i="10" s="1"/>
  <c r="V924" i="10" s="1"/>
  <c r="V925" i="10" s="1"/>
  <c r="V926" i="10" s="1"/>
  <c r="V927" i="10" s="1"/>
  <c r="V928" i="10" s="1"/>
  <c r="V929" i="10" s="1"/>
  <c r="V930" i="10" s="1"/>
  <c r="V931" i="10" s="1"/>
  <c r="V932" i="10" s="1"/>
  <c r="V933" i="10" s="1"/>
  <c r="V934" i="10" s="1"/>
  <c r="V935" i="10" s="1"/>
  <c r="V936" i="10" s="1"/>
  <c r="V937" i="10" s="1"/>
  <c r="V938" i="10" s="1"/>
  <c r="V939" i="10" s="1"/>
  <c r="V940" i="10" s="1"/>
  <c r="V941" i="10" s="1"/>
  <c r="V942" i="10" s="1"/>
  <c r="V943" i="10" s="1"/>
  <c r="V944" i="10" s="1"/>
  <c r="V945" i="10" s="1"/>
  <c r="V946" i="10" s="1"/>
  <c r="V947" i="10" s="1"/>
  <c r="V948" i="10" s="1"/>
  <c r="V949" i="10" s="1"/>
  <c r="V950" i="10" s="1"/>
  <c r="V951" i="10" s="1"/>
  <c r="V952" i="10" s="1"/>
  <c r="V953" i="10" s="1"/>
  <c r="V954" i="10" s="1"/>
  <c r="V955" i="10" s="1"/>
  <c r="V956" i="10" s="1"/>
  <c r="V957" i="10" s="1"/>
  <c r="V958" i="10" s="1"/>
  <c r="V959" i="10" s="1"/>
  <c r="V960" i="10" s="1"/>
  <c r="V961" i="10" s="1"/>
  <c r="V962" i="10" s="1"/>
  <c r="V963" i="10" s="1"/>
  <c r="V964" i="10" s="1"/>
  <c r="V965" i="10" s="1"/>
  <c r="V966" i="10" s="1"/>
  <c r="V967" i="10" s="1"/>
  <c r="V968" i="10" s="1"/>
  <c r="V969" i="10" s="1"/>
  <c r="V970" i="10" s="1"/>
  <c r="V971" i="10" s="1"/>
  <c r="V972" i="10" s="1"/>
  <c r="V973" i="10" s="1"/>
  <c r="V974" i="10" s="1"/>
  <c r="V975" i="10" s="1"/>
  <c r="V976" i="10" s="1"/>
  <c r="V977" i="10" s="1"/>
  <c r="V978" i="10" s="1"/>
  <c r="V979" i="10" s="1"/>
  <c r="V980" i="10" s="1"/>
  <c r="V981" i="10" s="1"/>
  <c r="V982" i="10" s="1"/>
  <c r="V983" i="10" s="1"/>
  <c r="V984" i="10" s="1"/>
  <c r="V985" i="10" s="1"/>
  <c r="V986" i="10" s="1"/>
  <c r="V987" i="10" s="1"/>
  <c r="V988" i="10" s="1"/>
  <c r="V989" i="10" s="1"/>
  <c r="V990" i="10" s="1"/>
  <c r="V991" i="10" s="1"/>
  <c r="V992" i="10" s="1"/>
  <c r="V993" i="10" s="1"/>
  <c r="V994" i="10" s="1"/>
  <c r="V995" i="10" s="1"/>
  <c r="V996" i="10" s="1"/>
  <c r="V997" i="10" s="1"/>
  <c r="V998" i="10" s="1"/>
  <c r="V999" i="10" s="1"/>
  <c r="V1000" i="10" s="1"/>
  <c r="V1001" i="10" s="1"/>
  <c r="V1002" i="10" s="1"/>
  <c r="V1003" i="10" s="1"/>
  <c r="V1004" i="10" s="1"/>
  <c r="V1005" i="10" s="1"/>
  <c r="V1006" i="10" s="1"/>
  <c r="V1007" i="10" s="1"/>
  <c r="V1008" i="10" s="1"/>
  <c r="V1009" i="10" s="1"/>
  <c r="S210" i="10"/>
  <c r="S211" i="10" s="1"/>
  <c r="S212" i="10" s="1"/>
  <c r="S213" i="10" s="1"/>
  <c r="S214" i="10" s="1"/>
  <c r="S215" i="10" s="1"/>
  <c r="S216" i="10" s="1"/>
  <c r="S217" i="10" s="1"/>
  <c r="S218" i="10" s="1"/>
  <c r="S219" i="10" s="1"/>
  <c r="S220" i="10" s="1"/>
  <c r="S221" i="10" s="1"/>
  <c r="S222" i="10" s="1"/>
  <c r="S223" i="10" s="1"/>
  <c r="S224" i="10" s="1"/>
  <c r="S225" i="10" s="1"/>
  <c r="S226" i="10" s="1"/>
  <c r="S227" i="10" s="1"/>
  <c r="S228" i="10" s="1"/>
  <c r="S229" i="10" s="1"/>
  <c r="S230" i="10" s="1"/>
  <c r="S231" i="10" s="1"/>
  <c r="S232" i="10" s="1"/>
  <c r="S233" i="10" s="1"/>
  <c r="S234" i="10" s="1"/>
  <c r="S235" i="10" s="1"/>
  <c r="S236" i="10" s="1"/>
  <c r="S237" i="10" s="1"/>
  <c r="S238" i="10" s="1"/>
  <c r="S239" i="10" s="1"/>
  <c r="S240" i="10" s="1"/>
  <c r="S241" i="10" s="1"/>
  <c r="S242" i="10" s="1"/>
  <c r="S243" i="10" s="1"/>
  <c r="S244" i="10" s="1"/>
  <c r="S245" i="10" s="1"/>
  <c r="S246" i="10" s="1"/>
  <c r="S247" i="10" s="1"/>
  <c r="S248" i="10" s="1"/>
  <c r="S249" i="10" s="1"/>
  <c r="S250" i="10" s="1"/>
  <c r="S251" i="10" s="1"/>
  <c r="S252" i="10" s="1"/>
  <c r="S253" i="10" s="1"/>
  <c r="S254" i="10" s="1"/>
  <c r="S255" i="10" s="1"/>
  <c r="S256" i="10" s="1"/>
  <c r="S257" i="10" s="1"/>
  <c r="S258" i="10" s="1"/>
  <c r="S259" i="10" s="1"/>
  <c r="S260" i="10" s="1"/>
  <c r="S261" i="10" s="1"/>
  <c r="S262" i="10" s="1"/>
  <c r="S263" i="10" s="1"/>
  <c r="S264" i="10" s="1"/>
  <c r="S265" i="10" s="1"/>
  <c r="S266" i="10" s="1"/>
  <c r="S267" i="10" s="1"/>
  <c r="S268" i="10" s="1"/>
  <c r="S269" i="10" s="1"/>
  <c r="S270" i="10" s="1"/>
  <c r="S271" i="10" s="1"/>
  <c r="S272" i="10" s="1"/>
  <c r="S273" i="10" s="1"/>
  <c r="S274" i="10" s="1"/>
  <c r="S275" i="10" s="1"/>
  <c r="S276" i="10" s="1"/>
  <c r="S277" i="10" s="1"/>
  <c r="S278" i="10" s="1"/>
  <c r="S279" i="10" s="1"/>
  <c r="S280" i="10" s="1"/>
  <c r="S281" i="10" s="1"/>
  <c r="S282" i="10" s="1"/>
  <c r="S283" i="10" s="1"/>
  <c r="S284" i="10" s="1"/>
  <c r="S285" i="10" s="1"/>
  <c r="S286" i="10" s="1"/>
  <c r="S287" i="10" s="1"/>
  <c r="S288" i="10" s="1"/>
  <c r="S289" i="10" s="1"/>
  <c r="S290" i="10" s="1"/>
  <c r="S291" i="10" s="1"/>
  <c r="S292" i="10" s="1"/>
  <c r="S293" i="10" s="1"/>
  <c r="S294" i="10" s="1"/>
  <c r="S295" i="10" s="1"/>
  <c r="S296" i="10" s="1"/>
  <c r="S297" i="10" s="1"/>
  <c r="S298" i="10" s="1"/>
  <c r="S299" i="10" s="1"/>
  <c r="S300" i="10" s="1"/>
  <c r="S301" i="10" s="1"/>
  <c r="S302" i="10" s="1"/>
  <c r="S303" i="10" s="1"/>
  <c r="S304" i="10" s="1"/>
  <c r="S305" i="10" s="1"/>
  <c r="S306" i="10" s="1"/>
  <c r="S307" i="10" s="1"/>
  <c r="S308" i="10" s="1"/>
  <c r="S309" i="10" s="1"/>
  <c r="S310" i="10" s="1"/>
  <c r="S311" i="10" s="1"/>
  <c r="S312" i="10" s="1"/>
  <c r="S313" i="10" s="1"/>
  <c r="S314" i="10" s="1"/>
  <c r="S315" i="10" s="1"/>
  <c r="S316" i="10" s="1"/>
  <c r="S317" i="10" s="1"/>
  <c r="S318" i="10" s="1"/>
  <c r="S319" i="10" s="1"/>
  <c r="S320" i="10" s="1"/>
  <c r="S321" i="10" s="1"/>
  <c r="S322" i="10" s="1"/>
  <c r="S323" i="10" s="1"/>
  <c r="S324" i="10" s="1"/>
  <c r="S325" i="10" s="1"/>
  <c r="S326" i="10" s="1"/>
  <c r="S327" i="10" s="1"/>
  <c r="S328" i="10" s="1"/>
  <c r="S329" i="10" s="1"/>
  <c r="S330" i="10" s="1"/>
  <c r="S331" i="10" s="1"/>
  <c r="S332" i="10" s="1"/>
  <c r="S333" i="10" s="1"/>
  <c r="S334" i="10" s="1"/>
  <c r="S335" i="10" s="1"/>
  <c r="S336" i="10" s="1"/>
  <c r="S337" i="10" s="1"/>
  <c r="S338" i="10" s="1"/>
  <c r="S339" i="10" s="1"/>
  <c r="S340" i="10" s="1"/>
  <c r="S341" i="10" s="1"/>
  <c r="S342" i="10" s="1"/>
  <c r="S343" i="10" s="1"/>
  <c r="S344" i="10" s="1"/>
  <c r="S345" i="10" s="1"/>
  <c r="S346" i="10" s="1"/>
  <c r="S347" i="10" s="1"/>
  <c r="S348" i="10" s="1"/>
  <c r="S349" i="10" s="1"/>
  <c r="S350" i="10" s="1"/>
  <c r="S351" i="10" s="1"/>
  <c r="S352" i="10" s="1"/>
  <c r="S353" i="10" s="1"/>
  <c r="S354" i="10" s="1"/>
  <c r="S355" i="10" s="1"/>
  <c r="S356" i="10" s="1"/>
  <c r="S357" i="10" s="1"/>
  <c r="S358" i="10" s="1"/>
  <c r="S359" i="10" s="1"/>
  <c r="S360" i="10" s="1"/>
  <c r="S361" i="10" s="1"/>
  <c r="S362" i="10" s="1"/>
  <c r="S363" i="10" s="1"/>
  <c r="S364" i="10" s="1"/>
  <c r="S365" i="10" s="1"/>
  <c r="S366" i="10" s="1"/>
  <c r="S367" i="10" s="1"/>
  <c r="S368" i="10" s="1"/>
  <c r="S369" i="10" s="1"/>
  <c r="S370" i="10" s="1"/>
  <c r="S371" i="10" s="1"/>
  <c r="S372" i="10" s="1"/>
  <c r="S373" i="10" s="1"/>
  <c r="S374" i="10" s="1"/>
  <c r="S375" i="10" s="1"/>
  <c r="S376" i="10" s="1"/>
  <c r="S377" i="10" s="1"/>
  <c r="S378" i="10" s="1"/>
  <c r="S379" i="10" s="1"/>
  <c r="S380" i="10" s="1"/>
  <c r="S381" i="10" s="1"/>
  <c r="S382" i="10" s="1"/>
  <c r="S383" i="10" s="1"/>
  <c r="S384" i="10" s="1"/>
  <c r="S385" i="10" s="1"/>
  <c r="S386" i="10" s="1"/>
  <c r="S387" i="10" s="1"/>
  <c r="S388" i="10" s="1"/>
  <c r="S389" i="10" s="1"/>
  <c r="S390" i="10" s="1"/>
  <c r="S391" i="10" s="1"/>
  <c r="S392" i="10" s="1"/>
  <c r="S393" i="10" s="1"/>
  <c r="S394" i="10" s="1"/>
  <c r="S395" i="10" s="1"/>
  <c r="S396" i="10" s="1"/>
  <c r="S397" i="10" s="1"/>
  <c r="S398" i="10" s="1"/>
  <c r="S399" i="10" s="1"/>
  <c r="S400" i="10" s="1"/>
  <c r="S401" i="10" s="1"/>
  <c r="S402" i="10" s="1"/>
  <c r="S403" i="10" s="1"/>
  <c r="S404" i="10" s="1"/>
  <c r="S405" i="10" s="1"/>
  <c r="S406" i="10" s="1"/>
  <c r="S407" i="10" s="1"/>
  <c r="S408" i="10" s="1"/>
  <c r="S409" i="10" s="1"/>
  <c r="S410" i="10" s="1"/>
  <c r="S411" i="10" s="1"/>
  <c r="S412" i="10" s="1"/>
  <c r="S413" i="10" s="1"/>
  <c r="S414" i="10" s="1"/>
  <c r="S415" i="10" s="1"/>
  <c r="S416" i="10" s="1"/>
  <c r="S417" i="10" s="1"/>
  <c r="S418" i="10" s="1"/>
  <c r="S419" i="10" s="1"/>
  <c r="S420" i="10" s="1"/>
  <c r="S421" i="10" s="1"/>
  <c r="S422" i="10" s="1"/>
  <c r="S423" i="10" s="1"/>
  <c r="S424" i="10" s="1"/>
  <c r="S425" i="10" s="1"/>
  <c r="S426" i="10" s="1"/>
  <c r="S427" i="10" s="1"/>
  <c r="S428" i="10" s="1"/>
  <c r="S429" i="10" s="1"/>
  <c r="S430" i="10" s="1"/>
  <c r="S431" i="10" s="1"/>
  <c r="S432" i="10" s="1"/>
  <c r="S433" i="10" s="1"/>
  <c r="S434" i="10" s="1"/>
  <c r="S435" i="10" s="1"/>
  <c r="S436" i="10" s="1"/>
  <c r="S437" i="10" s="1"/>
  <c r="S438" i="10" s="1"/>
  <c r="S439" i="10" s="1"/>
  <c r="S440" i="10" s="1"/>
  <c r="S441" i="10" s="1"/>
  <c r="S442" i="10" s="1"/>
  <c r="S443" i="10" s="1"/>
  <c r="S444" i="10" s="1"/>
  <c r="S445" i="10" s="1"/>
  <c r="S446" i="10" s="1"/>
  <c r="S447" i="10" s="1"/>
  <c r="S448" i="10" s="1"/>
  <c r="S449" i="10" s="1"/>
  <c r="S450" i="10" s="1"/>
  <c r="S451" i="10" s="1"/>
  <c r="S452" i="10" s="1"/>
  <c r="S453" i="10" s="1"/>
  <c r="S454" i="10" s="1"/>
  <c r="S455" i="10" s="1"/>
  <c r="S456" i="10" s="1"/>
  <c r="S457" i="10" s="1"/>
  <c r="S458" i="10" s="1"/>
  <c r="S459" i="10" s="1"/>
  <c r="S460" i="10" s="1"/>
  <c r="S461" i="10" s="1"/>
  <c r="S462" i="10" s="1"/>
  <c r="S463" i="10" s="1"/>
  <c r="S464" i="10" s="1"/>
  <c r="S465" i="10" s="1"/>
  <c r="S466" i="10" s="1"/>
  <c r="S467" i="10" s="1"/>
  <c r="S468" i="10" s="1"/>
  <c r="S469" i="10" s="1"/>
  <c r="S470" i="10" s="1"/>
  <c r="S471" i="10" s="1"/>
  <c r="S472" i="10" s="1"/>
  <c r="S473" i="10" s="1"/>
  <c r="S474" i="10" s="1"/>
  <c r="S475" i="10" s="1"/>
  <c r="S476" i="10" s="1"/>
  <c r="S477" i="10" s="1"/>
  <c r="S478" i="10" s="1"/>
  <c r="S479" i="10" s="1"/>
  <c r="S480" i="10" s="1"/>
  <c r="S481" i="10" s="1"/>
  <c r="S482" i="10" s="1"/>
  <c r="S483" i="10" s="1"/>
  <c r="S484" i="10" s="1"/>
  <c r="S485" i="10" s="1"/>
  <c r="S486" i="10" s="1"/>
  <c r="S487" i="10" s="1"/>
  <c r="S488" i="10" s="1"/>
  <c r="S489" i="10" s="1"/>
  <c r="S490" i="10" s="1"/>
  <c r="S491" i="10" s="1"/>
  <c r="S492" i="10" s="1"/>
  <c r="S493" i="10" s="1"/>
  <c r="S494" i="10" s="1"/>
  <c r="S495" i="10" s="1"/>
  <c r="S496" i="10" s="1"/>
  <c r="S497" i="10" s="1"/>
  <c r="S498" i="10" s="1"/>
  <c r="S499" i="10" s="1"/>
  <c r="S500" i="10" s="1"/>
  <c r="S501" i="10" s="1"/>
  <c r="S502" i="10" s="1"/>
  <c r="S503" i="10" s="1"/>
  <c r="S504" i="10" s="1"/>
  <c r="S505" i="10" s="1"/>
  <c r="S506" i="10" s="1"/>
  <c r="S507" i="10" s="1"/>
  <c r="S508" i="10" s="1"/>
  <c r="S509" i="10" s="1"/>
  <c r="S510" i="10" s="1"/>
  <c r="S511" i="10" s="1"/>
  <c r="S512" i="10" s="1"/>
  <c r="S513" i="10" s="1"/>
  <c r="S514" i="10" s="1"/>
  <c r="S515" i="10" s="1"/>
  <c r="S516" i="10" s="1"/>
  <c r="S517" i="10" s="1"/>
  <c r="S518" i="10" s="1"/>
  <c r="S519" i="10" s="1"/>
  <c r="S520" i="10" s="1"/>
  <c r="S521" i="10" s="1"/>
  <c r="S522" i="10" s="1"/>
  <c r="S523" i="10" s="1"/>
  <c r="S524" i="10" s="1"/>
  <c r="S525" i="10" s="1"/>
  <c r="S526" i="10" s="1"/>
  <c r="S527" i="10" s="1"/>
  <c r="S528" i="10" s="1"/>
  <c r="S529" i="10" s="1"/>
  <c r="S530" i="10" s="1"/>
  <c r="S531" i="10" s="1"/>
  <c r="S532" i="10" s="1"/>
  <c r="S533" i="10" s="1"/>
  <c r="S534" i="10" s="1"/>
  <c r="S535" i="10" s="1"/>
  <c r="S536" i="10" s="1"/>
  <c r="S537" i="10" s="1"/>
  <c r="S538" i="10" s="1"/>
  <c r="S539" i="10" s="1"/>
  <c r="S540" i="10" s="1"/>
  <c r="S541" i="10" s="1"/>
  <c r="S542" i="10" s="1"/>
  <c r="S543" i="10" s="1"/>
  <c r="S544" i="10" s="1"/>
  <c r="S545" i="10" s="1"/>
  <c r="S546" i="10" s="1"/>
  <c r="S547" i="10" s="1"/>
  <c r="S548" i="10" s="1"/>
  <c r="S549" i="10" s="1"/>
  <c r="S550" i="10" s="1"/>
  <c r="S551" i="10" s="1"/>
  <c r="S552" i="10" s="1"/>
  <c r="S553" i="10" s="1"/>
  <c r="S554" i="10" s="1"/>
  <c r="S555" i="10" s="1"/>
  <c r="S556" i="10" s="1"/>
  <c r="S557" i="10" s="1"/>
  <c r="S558" i="10" s="1"/>
  <c r="S559" i="10" s="1"/>
  <c r="S560" i="10" s="1"/>
  <c r="S561" i="10" s="1"/>
  <c r="S562" i="10" s="1"/>
  <c r="S563" i="10" s="1"/>
  <c r="S564" i="10" s="1"/>
  <c r="S565" i="10" s="1"/>
  <c r="S566" i="10" s="1"/>
  <c r="S567" i="10" s="1"/>
  <c r="S568" i="10" s="1"/>
  <c r="S569" i="10" s="1"/>
  <c r="S570" i="10" s="1"/>
  <c r="S571" i="10" s="1"/>
  <c r="S572" i="10" s="1"/>
  <c r="S573" i="10" s="1"/>
  <c r="S574" i="10" s="1"/>
  <c r="S575" i="10" s="1"/>
  <c r="S576" i="10" s="1"/>
  <c r="S577" i="10" s="1"/>
  <c r="S578" i="10" s="1"/>
  <c r="S579" i="10" s="1"/>
  <c r="S580" i="10" s="1"/>
  <c r="S581" i="10" s="1"/>
  <c r="S582" i="10" s="1"/>
  <c r="S583" i="10" s="1"/>
  <c r="S584" i="10" s="1"/>
  <c r="S585" i="10" s="1"/>
  <c r="S586" i="10" s="1"/>
  <c r="S587" i="10" s="1"/>
  <c r="S588" i="10" s="1"/>
  <c r="S589" i="10" s="1"/>
  <c r="S590" i="10" s="1"/>
  <c r="S591" i="10" s="1"/>
  <c r="S592" i="10" s="1"/>
  <c r="S593" i="10" s="1"/>
  <c r="S594" i="10" s="1"/>
  <c r="S595" i="10" s="1"/>
  <c r="S596" i="10" s="1"/>
  <c r="S597" i="10" s="1"/>
  <c r="S598" i="10" s="1"/>
  <c r="S599" i="10" s="1"/>
  <c r="S600" i="10" s="1"/>
  <c r="S601" i="10" s="1"/>
  <c r="S602" i="10" s="1"/>
  <c r="S603" i="10" s="1"/>
  <c r="S604" i="10" s="1"/>
  <c r="S605" i="10" s="1"/>
  <c r="S606" i="10" s="1"/>
  <c r="S607" i="10" s="1"/>
  <c r="S608" i="10" s="1"/>
  <c r="S609" i="10" s="1"/>
  <c r="S610" i="10" s="1"/>
  <c r="S611" i="10" s="1"/>
  <c r="S612" i="10" s="1"/>
  <c r="S613" i="10" s="1"/>
  <c r="S614" i="10" s="1"/>
  <c r="S615" i="10" s="1"/>
  <c r="S616" i="10" s="1"/>
  <c r="S617" i="10" s="1"/>
  <c r="S618" i="10" s="1"/>
  <c r="S619" i="10" s="1"/>
  <c r="S620" i="10" s="1"/>
  <c r="S621" i="10" s="1"/>
  <c r="S622" i="10" s="1"/>
  <c r="S623" i="10" s="1"/>
  <c r="S624" i="10" s="1"/>
  <c r="S625" i="10" s="1"/>
  <c r="S626" i="10" s="1"/>
  <c r="S627" i="10" s="1"/>
  <c r="S628" i="10" s="1"/>
  <c r="S629" i="10" s="1"/>
  <c r="S630" i="10" s="1"/>
  <c r="S631" i="10" s="1"/>
  <c r="S632" i="10" s="1"/>
  <c r="S633" i="10" s="1"/>
  <c r="S634" i="10" s="1"/>
  <c r="S635" i="10" s="1"/>
  <c r="S636" i="10" s="1"/>
  <c r="S637" i="10" s="1"/>
  <c r="S638" i="10" s="1"/>
  <c r="S639" i="10" s="1"/>
  <c r="S640" i="10" s="1"/>
  <c r="S641" i="10" s="1"/>
  <c r="S642" i="10" s="1"/>
  <c r="S643" i="10" s="1"/>
  <c r="S644" i="10" s="1"/>
  <c r="S645" i="10" s="1"/>
  <c r="S646" i="10" s="1"/>
  <c r="S647" i="10" s="1"/>
  <c r="S648" i="10" s="1"/>
  <c r="S649" i="10" s="1"/>
  <c r="S650" i="10" s="1"/>
  <c r="S651" i="10" s="1"/>
  <c r="S652" i="10" s="1"/>
  <c r="S653" i="10" s="1"/>
  <c r="S654" i="10" s="1"/>
  <c r="S655" i="10" s="1"/>
  <c r="S656" i="10" s="1"/>
  <c r="S657" i="10" s="1"/>
  <c r="S658" i="10" s="1"/>
  <c r="S659" i="10" s="1"/>
  <c r="S660" i="10" s="1"/>
  <c r="S661" i="10" s="1"/>
  <c r="S662" i="10" s="1"/>
  <c r="S663" i="10" s="1"/>
  <c r="S664" i="10" s="1"/>
  <c r="S665" i="10" s="1"/>
  <c r="S666" i="10" s="1"/>
  <c r="S667" i="10" s="1"/>
  <c r="S668" i="10" s="1"/>
  <c r="S669" i="10" s="1"/>
  <c r="S670" i="10" s="1"/>
  <c r="S671" i="10" s="1"/>
  <c r="S672" i="10" s="1"/>
  <c r="S673" i="10" s="1"/>
  <c r="S674" i="10" s="1"/>
  <c r="S675" i="10" s="1"/>
  <c r="S676" i="10" s="1"/>
  <c r="S677" i="10" s="1"/>
  <c r="S678" i="10" s="1"/>
  <c r="S679" i="10" s="1"/>
  <c r="S680" i="10" s="1"/>
  <c r="S681" i="10" s="1"/>
  <c r="S682" i="10" s="1"/>
  <c r="S683" i="10" s="1"/>
  <c r="S684" i="10" s="1"/>
  <c r="S685" i="10" s="1"/>
  <c r="S686" i="10" s="1"/>
  <c r="S687" i="10" s="1"/>
  <c r="S688" i="10" s="1"/>
  <c r="S689" i="10" s="1"/>
  <c r="S690" i="10" s="1"/>
  <c r="S691" i="10" s="1"/>
  <c r="S692" i="10" s="1"/>
  <c r="S693" i="10" s="1"/>
  <c r="S694" i="10" s="1"/>
  <c r="S695" i="10" s="1"/>
  <c r="S696" i="10" s="1"/>
  <c r="S697" i="10" s="1"/>
  <c r="S698" i="10" s="1"/>
  <c r="S699" i="10" s="1"/>
  <c r="S700" i="10" s="1"/>
  <c r="S701" i="10" s="1"/>
  <c r="S702" i="10" s="1"/>
  <c r="S703" i="10" s="1"/>
  <c r="S704" i="10" s="1"/>
  <c r="S705" i="10" s="1"/>
  <c r="S706" i="10" s="1"/>
  <c r="S707" i="10" s="1"/>
  <c r="S708" i="10" s="1"/>
  <c r="S709" i="10" s="1"/>
  <c r="S710" i="10" s="1"/>
  <c r="S711" i="10" s="1"/>
  <c r="S712" i="10" s="1"/>
  <c r="S713" i="10" s="1"/>
  <c r="S714" i="10" s="1"/>
  <c r="S715" i="10" s="1"/>
  <c r="S716" i="10" s="1"/>
  <c r="S717" i="10" s="1"/>
  <c r="S718" i="10" s="1"/>
  <c r="S719" i="10" s="1"/>
  <c r="S720" i="10" s="1"/>
  <c r="S721" i="10" s="1"/>
  <c r="S722" i="10" s="1"/>
  <c r="S723" i="10" s="1"/>
  <c r="S724" i="10" s="1"/>
  <c r="S725" i="10" s="1"/>
  <c r="S726" i="10" s="1"/>
  <c r="S727" i="10" s="1"/>
  <c r="S728" i="10" s="1"/>
  <c r="S729" i="10" s="1"/>
  <c r="S730" i="10" s="1"/>
  <c r="S731" i="10" s="1"/>
  <c r="S732" i="10" s="1"/>
  <c r="S733" i="10" s="1"/>
  <c r="S734" i="10" s="1"/>
  <c r="S735" i="10" s="1"/>
  <c r="S736" i="10" s="1"/>
  <c r="S737" i="10" s="1"/>
  <c r="S738" i="10" s="1"/>
  <c r="S739" i="10" s="1"/>
  <c r="S740" i="10" s="1"/>
  <c r="S741" i="10" s="1"/>
  <c r="S742" i="10" s="1"/>
  <c r="S743" i="10" s="1"/>
  <c r="S744" i="10" s="1"/>
  <c r="S745" i="10" s="1"/>
  <c r="S746" i="10" s="1"/>
  <c r="S747" i="10" s="1"/>
  <c r="S748" i="10" s="1"/>
  <c r="S749" i="10" s="1"/>
  <c r="S750" i="10" s="1"/>
  <c r="S751" i="10" s="1"/>
  <c r="S752" i="10" s="1"/>
  <c r="S753" i="10" s="1"/>
  <c r="S754" i="10" s="1"/>
  <c r="S755" i="10" s="1"/>
  <c r="S756" i="10" s="1"/>
  <c r="S757" i="10" s="1"/>
  <c r="S758" i="10" s="1"/>
  <c r="S759" i="10" s="1"/>
  <c r="S760" i="10" s="1"/>
  <c r="S761" i="10" s="1"/>
  <c r="S762" i="10" s="1"/>
  <c r="S763" i="10" s="1"/>
  <c r="S764" i="10" s="1"/>
  <c r="S765" i="10" s="1"/>
  <c r="S766" i="10" s="1"/>
  <c r="S767" i="10" s="1"/>
  <c r="S768" i="10" s="1"/>
  <c r="S769" i="10" s="1"/>
  <c r="S770" i="10" s="1"/>
  <c r="S771" i="10" s="1"/>
  <c r="S772" i="10" s="1"/>
  <c r="S773" i="10" s="1"/>
  <c r="S774" i="10" s="1"/>
  <c r="S775" i="10" s="1"/>
  <c r="S776" i="10" s="1"/>
  <c r="S777" i="10" s="1"/>
  <c r="S778" i="10" s="1"/>
  <c r="S779" i="10" s="1"/>
  <c r="S780" i="10" s="1"/>
  <c r="S781" i="10" s="1"/>
  <c r="S782" i="10" s="1"/>
  <c r="S783" i="10" s="1"/>
  <c r="S784" i="10" s="1"/>
  <c r="S785" i="10" s="1"/>
  <c r="S786" i="10" s="1"/>
  <c r="S787" i="10" s="1"/>
  <c r="S788" i="10" s="1"/>
  <c r="S789" i="10" s="1"/>
  <c r="S790" i="10" s="1"/>
  <c r="S791" i="10" s="1"/>
  <c r="S792" i="10" s="1"/>
  <c r="S793" i="10" s="1"/>
  <c r="S794" i="10" s="1"/>
  <c r="S795" i="10" s="1"/>
  <c r="S796" i="10" s="1"/>
  <c r="S797" i="10" s="1"/>
  <c r="S798" i="10" s="1"/>
  <c r="S799" i="10" s="1"/>
  <c r="S800" i="10" s="1"/>
  <c r="S801" i="10" s="1"/>
  <c r="S802" i="10" s="1"/>
  <c r="S803" i="10" s="1"/>
  <c r="S804" i="10" s="1"/>
  <c r="S805" i="10" s="1"/>
  <c r="S806" i="10" s="1"/>
  <c r="S807" i="10" s="1"/>
  <c r="S808" i="10" s="1"/>
  <c r="S809" i="10" s="1"/>
  <c r="S810" i="10" s="1"/>
  <c r="S811" i="10" s="1"/>
  <c r="S812" i="10" s="1"/>
  <c r="S813" i="10" s="1"/>
  <c r="S814" i="10" s="1"/>
  <c r="S815" i="10" s="1"/>
  <c r="S816" i="10" s="1"/>
  <c r="S817" i="10" s="1"/>
  <c r="S818" i="10" s="1"/>
  <c r="S819" i="10" s="1"/>
  <c r="S820" i="10" s="1"/>
  <c r="S821" i="10" s="1"/>
  <c r="S822" i="10" s="1"/>
  <c r="S823" i="10" s="1"/>
  <c r="S824" i="10" s="1"/>
  <c r="S825" i="10" s="1"/>
  <c r="S826" i="10" s="1"/>
  <c r="S827" i="10" s="1"/>
  <c r="S828" i="10" s="1"/>
  <c r="S829" i="10" s="1"/>
  <c r="S830" i="10" s="1"/>
  <c r="S831" i="10" s="1"/>
  <c r="S832" i="10" s="1"/>
  <c r="S833" i="10" s="1"/>
  <c r="S834" i="10" s="1"/>
  <c r="S835" i="10" s="1"/>
  <c r="S836" i="10" s="1"/>
  <c r="S837" i="10" s="1"/>
  <c r="S838" i="10" s="1"/>
  <c r="S839" i="10" s="1"/>
  <c r="S840" i="10" s="1"/>
  <c r="S841" i="10" s="1"/>
  <c r="S842" i="10" s="1"/>
  <c r="S843" i="10" s="1"/>
  <c r="S844" i="10" s="1"/>
  <c r="S845" i="10" s="1"/>
  <c r="S846" i="10" s="1"/>
  <c r="S847" i="10" s="1"/>
  <c r="S848" i="10" s="1"/>
  <c r="S849" i="10" s="1"/>
  <c r="S850" i="10" s="1"/>
  <c r="S851" i="10" s="1"/>
  <c r="S852" i="10" s="1"/>
  <c r="S853" i="10" s="1"/>
  <c r="S854" i="10" s="1"/>
  <c r="S855" i="10" s="1"/>
  <c r="S856" i="10" s="1"/>
  <c r="S857" i="10" s="1"/>
  <c r="S858" i="10" s="1"/>
  <c r="S859" i="10" s="1"/>
  <c r="S860" i="10" s="1"/>
  <c r="S861" i="10" s="1"/>
  <c r="S862" i="10" s="1"/>
  <c r="S863" i="10" s="1"/>
  <c r="S864" i="10" s="1"/>
  <c r="S865" i="10" s="1"/>
  <c r="S866" i="10" s="1"/>
  <c r="S867" i="10" s="1"/>
  <c r="S868" i="10" s="1"/>
  <c r="S869" i="10" s="1"/>
  <c r="S870" i="10" s="1"/>
  <c r="S871" i="10" s="1"/>
  <c r="S872" i="10" s="1"/>
  <c r="S873" i="10" s="1"/>
  <c r="S874" i="10" s="1"/>
  <c r="S875" i="10" s="1"/>
  <c r="S876" i="10" s="1"/>
  <c r="S877" i="10" s="1"/>
  <c r="S878" i="10" s="1"/>
  <c r="S879" i="10" s="1"/>
  <c r="S880" i="10" s="1"/>
  <c r="S881" i="10" s="1"/>
  <c r="S882" i="10" s="1"/>
  <c r="S883" i="10" s="1"/>
  <c r="S884" i="10" s="1"/>
  <c r="S885" i="10" s="1"/>
  <c r="S886" i="10" s="1"/>
  <c r="S887" i="10" s="1"/>
  <c r="S888" i="10" s="1"/>
  <c r="S889" i="10" s="1"/>
  <c r="S890" i="10" s="1"/>
  <c r="S891" i="10" s="1"/>
  <c r="S892" i="10" s="1"/>
  <c r="S893" i="10" s="1"/>
  <c r="S894" i="10" s="1"/>
  <c r="S895" i="10" s="1"/>
  <c r="S896" i="10" s="1"/>
  <c r="S897" i="10" s="1"/>
  <c r="S898" i="10" s="1"/>
  <c r="S899" i="10" s="1"/>
  <c r="S900" i="10" s="1"/>
  <c r="S901" i="10" s="1"/>
  <c r="S902" i="10" s="1"/>
  <c r="S903" i="10" s="1"/>
  <c r="S904" i="10" s="1"/>
  <c r="S905" i="10" s="1"/>
  <c r="S906" i="10" s="1"/>
  <c r="S907" i="10" s="1"/>
  <c r="S908" i="10" s="1"/>
  <c r="S909" i="10" s="1"/>
  <c r="S910" i="10" s="1"/>
  <c r="S911" i="10" s="1"/>
  <c r="S912" i="10" s="1"/>
  <c r="S913" i="10" s="1"/>
  <c r="S914" i="10" s="1"/>
  <c r="S915" i="10" s="1"/>
  <c r="S916" i="10" s="1"/>
  <c r="S917" i="10" s="1"/>
  <c r="S918" i="10" s="1"/>
  <c r="S919" i="10" s="1"/>
  <c r="S920" i="10" s="1"/>
  <c r="S921" i="10" s="1"/>
  <c r="S922" i="10" s="1"/>
  <c r="S923" i="10" s="1"/>
  <c r="S924" i="10" s="1"/>
  <c r="S925" i="10" s="1"/>
  <c r="S926" i="10" s="1"/>
  <c r="S927" i="10" s="1"/>
  <c r="S928" i="10" s="1"/>
  <c r="S929" i="10" s="1"/>
  <c r="S930" i="10" s="1"/>
  <c r="S931" i="10" s="1"/>
  <c r="S932" i="10" s="1"/>
  <c r="S933" i="10" s="1"/>
  <c r="S934" i="10" s="1"/>
  <c r="S935" i="10" s="1"/>
  <c r="S936" i="10" s="1"/>
  <c r="S937" i="10" s="1"/>
  <c r="S938" i="10" s="1"/>
  <c r="S939" i="10" s="1"/>
  <c r="S940" i="10" s="1"/>
  <c r="S941" i="10" s="1"/>
  <c r="S942" i="10" s="1"/>
  <c r="S943" i="10" s="1"/>
  <c r="S944" i="10" s="1"/>
  <c r="S945" i="10" s="1"/>
  <c r="S946" i="10" s="1"/>
  <c r="S947" i="10" s="1"/>
  <c r="S948" i="10" s="1"/>
  <c r="S949" i="10" s="1"/>
  <c r="S950" i="10" s="1"/>
  <c r="S951" i="10" s="1"/>
  <c r="S952" i="10" s="1"/>
  <c r="S953" i="10" s="1"/>
  <c r="S954" i="10" s="1"/>
  <c r="S955" i="10" s="1"/>
  <c r="S956" i="10" s="1"/>
  <c r="S957" i="10" s="1"/>
  <c r="S958" i="10" s="1"/>
  <c r="S959" i="10" s="1"/>
  <c r="S960" i="10" s="1"/>
  <c r="S961" i="10" s="1"/>
  <c r="S962" i="10" s="1"/>
  <c r="S963" i="10" s="1"/>
  <c r="S964" i="10" s="1"/>
  <c r="S965" i="10" s="1"/>
  <c r="S966" i="10" s="1"/>
  <c r="S967" i="10" s="1"/>
  <c r="S968" i="10" s="1"/>
  <c r="S969" i="10" s="1"/>
  <c r="S970" i="10" s="1"/>
  <c r="S971" i="10" s="1"/>
  <c r="S972" i="10" s="1"/>
  <c r="S973" i="10" s="1"/>
  <c r="S974" i="10" s="1"/>
  <c r="S975" i="10" s="1"/>
  <c r="S976" i="10" s="1"/>
  <c r="S977" i="10" s="1"/>
  <c r="S978" i="10" s="1"/>
  <c r="S979" i="10" s="1"/>
  <c r="S980" i="10" s="1"/>
  <c r="S981" i="10" s="1"/>
  <c r="S982" i="10" s="1"/>
  <c r="S983" i="10" s="1"/>
  <c r="S984" i="10" s="1"/>
  <c r="S985" i="10" s="1"/>
  <c r="S986" i="10" s="1"/>
  <c r="S987" i="10" s="1"/>
  <c r="S988" i="10" s="1"/>
  <c r="S989" i="10" s="1"/>
  <c r="S990" i="10" s="1"/>
  <c r="S991" i="10" s="1"/>
  <c r="S992" i="10" s="1"/>
  <c r="S993" i="10" s="1"/>
  <c r="S994" i="10" s="1"/>
  <c r="S995" i="10" s="1"/>
  <c r="S996" i="10" s="1"/>
  <c r="S997" i="10" s="1"/>
  <c r="S998" i="10" s="1"/>
  <c r="S999" i="10" s="1"/>
  <c r="S1000" i="10" s="1"/>
  <c r="S1001" i="10" s="1"/>
  <c r="S1002" i="10" s="1"/>
  <c r="S1003" i="10" s="1"/>
  <c r="S1004" i="10" s="1"/>
  <c r="S1005" i="10" s="1"/>
  <c r="S1006" i="10" s="1"/>
  <c r="S1007" i="10" s="1"/>
  <c r="S1008" i="10" s="1"/>
  <c r="S1009" i="10" s="1"/>
  <c r="P111" i="10"/>
  <c r="P112" i="10" s="1"/>
  <c r="P113" i="10" s="1"/>
  <c r="P114" i="10" s="1"/>
  <c r="P115" i="10" s="1"/>
  <c r="P116" i="10" s="1"/>
  <c r="P117" i="10" s="1"/>
  <c r="P118" i="10" s="1"/>
  <c r="P119" i="10" s="1"/>
  <c r="P120" i="10" s="1"/>
  <c r="P121" i="10" s="1"/>
  <c r="P122" i="10" s="1"/>
  <c r="P123" i="10" s="1"/>
  <c r="P124" i="10" s="1"/>
  <c r="P125" i="10" s="1"/>
  <c r="P126" i="10" s="1"/>
  <c r="P127" i="10" s="1"/>
  <c r="P128" i="10" s="1"/>
  <c r="P129" i="10" s="1"/>
  <c r="P130" i="10" s="1"/>
  <c r="P131" i="10" s="1"/>
  <c r="P132" i="10" s="1"/>
  <c r="P133" i="10" s="1"/>
  <c r="P134" i="10" s="1"/>
  <c r="P135" i="10" s="1"/>
  <c r="P136" i="10" s="1"/>
  <c r="P137" i="10" s="1"/>
  <c r="P138" i="10" s="1"/>
  <c r="P139" i="10" s="1"/>
  <c r="P140" i="10" s="1"/>
  <c r="P141" i="10" s="1"/>
  <c r="P142" i="10" s="1"/>
  <c r="P143" i="10" s="1"/>
  <c r="P144" i="10" s="1"/>
  <c r="P145" i="10" s="1"/>
  <c r="P146" i="10" s="1"/>
  <c r="P147" i="10" s="1"/>
  <c r="P148" i="10" s="1"/>
  <c r="P149" i="10" s="1"/>
  <c r="P150" i="10" s="1"/>
  <c r="P151" i="10" s="1"/>
  <c r="P152" i="10" s="1"/>
  <c r="P153" i="10" s="1"/>
  <c r="P154" i="10" s="1"/>
  <c r="P155" i="10" s="1"/>
  <c r="P156" i="10" s="1"/>
  <c r="P157" i="10" s="1"/>
  <c r="P158" i="10" s="1"/>
  <c r="P159" i="10" s="1"/>
  <c r="P160" i="10" s="1"/>
  <c r="P161" i="10" s="1"/>
  <c r="P162" i="10" s="1"/>
  <c r="P163" i="10" s="1"/>
  <c r="P164" i="10" s="1"/>
  <c r="P165" i="10" s="1"/>
  <c r="P166" i="10" s="1"/>
  <c r="P167" i="10" s="1"/>
  <c r="P168" i="10" s="1"/>
  <c r="P169" i="10" s="1"/>
  <c r="P170" i="10" s="1"/>
  <c r="P171" i="10" s="1"/>
  <c r="P172" i="10" s="1"/>
  <c r="P173" i="10" s="1"/>
  <c r="P174" i="10" s="1"/>
  <c r="P175" i="10" s="1"/>
  <c r="P176" i="10" s="1"/>
  <c r="P177" i="10" s="1"/>
  <c r="P178" i="10" s="1"/>
  <c r="P179" i="10" s="1"/>
  <c r="P180" i="10" s="1"/>
  <c r="P181" i="10" s="1"/>
  <c r="P182" i="10" s="1"/>
  <c r="P183" i="10" s="1"/>
  <c r="P184" i="10" s="1"/>
  <c r="P185" i="10" s="1"/>
  <c r="P186" i="10" s="1"/>
  <c r="P187" i="10" s="1"/>
  <c r="P188" i="10" s="1"/>
  <c r="P189" i="10" s="1"/>
  <c r="P190" i="10" s="1"/>
  <c r="P191" i="10" s="1"/>
  <c r="P192" i="10" s="1"/>
  <c r="P193" i="10" s="1"/>
  <c r="P194" i="10" s="1"/>
  <c r="P195" i="10" s="1"/>
  <c r="P196" i="10" s="1"/>
  <c r="P197" i="10" s="1"/>
  <c r="P198" i="10" s="1"/>
  <c r="P199" i="10" s="1"/>
  <c r="P200" i="10" s="1"/>
  <c r="P201" i="10" s="1"/>
  <c r="P202" i="10" s="1"/>
  <c r="P203" i="10" s="1"/>
  <c r="P204" i="10" s="1"/>
  <c r="P205" i="10" s="1"/>
  <c r="P206" i="10" s="1"/>
  <c r="P207" i="10" s="1"/>
  <c r="P208" i="10" s="1"/>
  <c r="P209" i="10" s="1"/>
  <c r="P210" i="10" s="1"/>
  <c r="P211" i="10" s="1"/>
  <c r="P212" i="10" s="1"/>
  <c r="P213" i="10" s="1"/>
  <c r="P214" i="10" s="1"/>
  <c r="P215" i="10" s="1"/>
  <c r="P216" i="10" s="1"/>
  <c r="P217" i="10" s="1"/>
  <c r="P218" i="10" s="1"/>
  <c r="P219" i="10" s="1"/>
  <c r="P220" i="10" s="1"/>
  <c r="P221" i="10" s="1"/>
  <c r="P222" i="10" s="1"/>
  <c r="P223" i="10" s="1"/>
  <c r="P224" i="10" s="1"/>
  <c r="P225" i="10" s="1"/>
  <c r="P226" i="10" s="1"/>
  <c r="P227" i="10" s="1"/>
  <c r="P228" i="10" s="1"/>
  <c r="P229" i="10" s="1"/>
  <c r="P230" i="10" s="1"/>
  <c r="P231" i="10" s="1"/>
  <c r="P232" i="10" s="1"/>
  <c r="P233" i="10" s="1"/>
  <c r="P234" i="10" s="1"/>
  <c r="P235" i="10" s="1"/>
  <c r="P236" i="10" s="1"/>
  <c r="P237" i="10" s="1"/>
  <c r="P238" i="10" s="1"/>
  <c r="P239" i="10" s="1"/>
  <c r="P240" i="10" s="1"/>
  <c r="P241" i="10" s="1"/>
  <c r="P242" i="10" s="1"/>
  <c r="P243" i="10" s="1"/>
  <c r="P244" i="10" s="1"/>
  <c r="P245" i="10" s="1"/>
  <c r="P246" i="10" s="1"/>
  <c r="P247" i="10" s="1"/>
  <c r="P248" i="10" s="1"/>
  <c r="P249" i="10" s="1"/>
  <c r="P250" i="10" s="1"/>
  <c r="P251" i="10" s="1"/>
  <c r="P252" i="10" s="1"/>
  <c r="P253" i="10" s="1"/>
  <c r="P254" i="10" s="1"/>
  <c r="P255" i="10" s="1"/>
  <c r="P256" i="10" s="1"/>
  <c r="P257" i="10" s="1"/>
  <c r="P258" i="10" s="1"/>
  <c r="P259" i="10" s="1"/>
  <c r="P260" i="10" s="1"/>
  <c r="P261" i="10" s="1"/>
  <c r="P262" i="10" s="1"/>
  <c r="P263" i="10" s="1"/>
  <c r="P264" i="10" s="1"/>
  <c r="P265" i="10" s="1"/>
  <c r="P266" i="10" s="1"/>
  <c r="P267" i="10" s="1"/>
  <c r="P268" i="10" s="1"/>
  <c r="P269" i="10" s="1"/>
  <c r="P270" i="10" s="1"/>
  <c r="P271" i="10" s="1"/>
  <c r="P272" i="10" s="1"/>
  <c r="P273" i="10" s="1"/>
  <c r="P274" i="10" s="1"/>
  <c r="P275" i="10" s="1"/>
  <c r="P276" i="10" s="1"/>
  <c r="P277" i="10" s="1"/>
  <c r="P278" i="10" s="1"/>
  <c r="P279" i="10" s="1"/>
  <c r="P280" i="10" s="1"/>
  <c r="P281" i="10" s="1"/>
  <c r="P282" i="10" s="1"/>
  <c r="P283" i="10" s="1"/>
  <c r="P284" i="10" s="1"/>
  <c r="P285" i="10" s="1"/>
  <c r="P286" i="10" s="1"/>
  <c r="P287" i="10" s="1"/>
  <c r="P288" i="10" s="1"/>
  <c r="P289" i="10" s="1"/>
  <c r="P290" i="10" s="1"/>
  <c r="P291" i="10" s="1"/>
  <c r="P292" i="10" s="1"/>
  <c r="P293" i="10" s="1"/>
  <c r="P294" i="10" s="1"/>
  <c r="P295" i="10" s="1"/>
  <c r="P296" i="10" s="1"/>
  <c r="P297" i="10" s="1"/>
  <c r="P298" i="10" s="1"/>
  <c r="P299" i="10" s="1"/>
  <c r="P300" i="10" s="1"/>
  <c r="P301" i="10" s="1"/>
  <c r="P302" i="10" s="1"/>
  <c r="P303" i="10" s="1"/>
  <c r="P304" i="10" s="1"/>
  <c r="P305" i="10" s="1"/>
  <c r="P306" i="10" s="1"/>
  <c r="P307" i="10" s="1"/>
  <c r="P308" i="10" s="1"/>
  <c r="P309" i="10" s="1"/>
  <c r="P310" i="10" s="1"/>
  <c r="P311" i="10" s="1"/>
  <c r="P312" i="10" s="1"/>
  <c r="P313" i="10" s="1"/>
  <c r="P314" i="10" s="1"/>
  <c r="P315" i="10" s="1"/>
  <c r="P316" i="10" s="1"/>
  <c r="P317" i="10" s="1"/>
  <c r="P318" i="10" s="1"/>
  <c r="P319" i="10" s="1"/>
  <c r="P320" i="10" s="1"/>
  <c r="P321" i="10" s="1"/>
  <c r="P322" i="10" s="1"/>
  <c r="P323" i="10" s="1"/>
  <c r="P324" i="10" s="1"/>
  <c r="P325" i="10" s="1"/>
  <c r="P326" i="10" s="1"/>
  <c r="P327" i="10" s="1"/>
  <c r="P328" i="10" s="1"/>
  <c r="P329" i="10" s="1"/>
  <c r="P330" i="10" s="1"/>
  <c r="P331" i="10" s="1"/>
  <c r="P332" i="10" s="1"/>
  <c r="P333" i="10" s="1"/>
  <c r="P334" i="10" s="1"/>
  <c r="P335" i="10" s="1"/>
  <c r="P336" i="10" s="1"/>
  <c r="P337" i="10" s="1"/>
  <c r="P338" i="10" s="1"/>
  <c r="P339" i="10" s="1"/>
  <c r="P340" i="10" s="1"/>
  <c r="P341" i="10" s="1"/>
  <c r="P342" i="10" s="1"/>
  <c r="P343" i="10" s="1"/>
  <c r="P344" i="10" s="1"/>
  <c r="P345" i="10" s="1"/>
  <c r="P346" i="10" s="1"/>
  <c r="P347" i="10" s="1"/>
  <c r="P348" i="10" s="1"/>
  <c r="P349" i="10" s="1"/>
  <c r="P350" i="10" s="1"/>
  <c r="P351" i="10" s="1"/>
  <c r="P352" i="10" s="1"/>
  <c r="P353" i="10" s="1"/>
  <c r="P354" i="10" s="1"/>
  <c r="P355" i="10" s="1"/>
  <c r="P356" i="10" s="1"/>
  <c r="P357" i="10" s="1"/>
  <c r="P358" i="10" s="1"/>
  <c r="P359" i="10" s="1"/>
  <c r="P360" i="10" s="1"/>
  <c r="P361" i="10" s="1"/>
  <c r="P362" i="10" s="1"/>
  <c r="P363" i="10" s="1"/>
  <c r="P364" i="10" s="1"/>
  <c r="P365" i="10" s="1"/>
  <c r="P366" i="10" s="1"/>
  <c r="P367" i="10" s="1"/>
  <c r="P368" i="10" s="1"/>
  <c r="P369" i="10" s="1"/>
  <c r="P370" i="10" s="1"/>
  <c r="P371" i="10" s="1"/>
  <c r="P372" i="10" s="1"/>
  <c r="P373" i="10" s="1"/>
  <c r="P374" i="10" s="1"/>
  <c r="P375" i="10" s="1"/>
  <c r="P376" i="10" s="1"/>
  <c r="P377" i="10" s="1"/>
  <c r="P378" i="10" s="1"/>
  <c r="P379" i="10" s="1"/>
  <c r="P380" i="10" s="1"/>
  <c r="P381" i="10" s="1"/>
  <c r="P382" i="10" s="1"/>
  <c r="P383" i="10" s="1"/>
  <c r="P384" i="10" s="1"/>
  <c r="P385" i="10" s="1"/>
  <c r="P386" i="10" s="1"/>
  <c r="P387" i="10" s="1"/>
  <c r="P388" i="10" s="1"/>
  <c r="P389" i="10" s="1"/>
  <c r="P390" i="10" s="1"/>
  <c r="P391" i="10" s="1"/>
  <c r="P392" i="10" s="1"/>
  <c r="P393" i="10" s="1"/>
  <c r="P394" i="10" s="1"/>
  <c r="P395" i="10" s="1"/>
  <c r="P396" i="10" s="1"/>
  <c r="P397" i="10" s="1"/>
  <c r="P398" i="10" s="1"/>
  <c r="P399" i="10" s="1"/>
  <c r="P400" i="10" s="1"/>
  <c r="P401" i="10" s="1"/>
  <c r="P402" i="10" s="1"/>
  <c r="P403" i="10" s="1"/>
  <c r="P404" i="10" s="1"/>
  <c r="P405" i="10" s="1"/>
  <c r="P406" i="10" s="1"/>
  <c r="P407" i="10" s="1"/>
  <c r="P408" i="10" s="1"/>
  <c r="P409" i="10" s="1"/>
  <c r="P410" i="10" s="1"/>
  <c r="P411" i="10" s="1"/>
  <c r="P412" i="10" s="1"/>
  <c r="P413" i="10" s="1"/>
  <c r="P414" i="10" s="1"/>
  <c r="P415" i="10" s="1"/>
  <c r="P416" i="10" s="1"/>
  <c r="P417" i="10" s="1"/>
  <c r="P418" i="10" s="1"/>
  <c r="P419" i="10" s="1"/>
  <c r="P420" i="10" s="1"/>
  <c r="P421" i="10" s="1"/>
  <c r="P422" i="10" s="1"/>
  <c r="P423" i="10" s="1"/>
  <c r="P424" i="10" s="1"/>
  <c r="P425" i="10" s="1"/>
  <c r="P426" i="10" s="1"/>
  <c r="P427" i="10" s="1"/>
  <c r="P428" i="10" s="1"/>
  <c r="P429" i="10" s="1"/>
  <c r="P430" i="10" s="1"/>
  <c r="P431" i="10" s="1"/>
  <c r="P432" i="10" s="1"/>
  <c r="P433" i="10" s="1"/>
  <c r="P434" i="10" s="1"/>
  <c r="P435" i="10" s="1"/>
  <c r="P436" i="10" s="1"/>
  <c r="P437" i="10" s="1"/>
  <c r="P438" i="10" s="1"/>
  <c r="P439" i="10" s="1"/>
  <c r="P440" i="10" s="1"/>
  <c r="P441" i="10" s="1"/>
  <c r="P442" i="10" s="1"/>
  <c r="P443" i="10" s="1"/>
  <c r="P444" i="10" s="1"/>
  <c r="P445" i="10" s="1"/>
  <c r="P446" i="10" s="1"/>
  <c r="P447" i="10" s="1"/>
  <c r="P448" i="10" s="1"/>
  <c r="P449" i="10" s="1"/>
  <c r="P450" i="10" s="1"/>
  <c r="P451" i="10" s="1"/>
  <c r="P452" i="10" s="1"/>
  <c r="P453" i="10" s="1"/>
  <c r="P454" i="10" s="1"/>
  <c r="P455" i="10" s="1"/>
  <c r="P456" i="10" s="1"/>
  <c r="P457" i="10" s="1"/>
  <c r="P458" i="10" s="1"/>
  <c r="P459" i="10" s="1"/>
  <c r="P460" i="10" s="1"/>
  <c r="P461" i="10" s="1"/>
  <c r="P462" i="10" s="1"/>
  <c r="P463" i="10" s="1"/>
  <c r="P464" i="10" s="1"/>
  <c r="P465" i="10" s="1"/>
  <c r="P466" i="10" s="1"/>
  <c r="P467" i="10" s="1"/>
  <c r="P468" i="10" s="1"/>
  <c r="P469" i="10" s="1"/>
  <c r="P470" i="10" s="1"/>
  <c r="P471" i="10" s="1"/>
  <c r="P472" i="10" s="1"/>
  <c r="P473" i="10" s="1"/>
  <c r="P474" i="10" s="1"/>
  <c r="P475" i="10" s="1"/>
  <c r="P476" i="10" s="1"/>
  <c r="P477" i="10" s="1"/>
  <c r="P478" i="10" s="1"/>
  <c r="P479" i="10" s="1"/>
  <c r="P480" i="10" s="1"/>
  <c r="P481" i="10" s="1"/>
  <c r="P482" i="10" s="1"/>
  <c r="P483" i="10" s="1"/>
  <c r="P484" i="10" s="1"/>
  <c r="P485" i="10" s="1"/>
  <c r="P486" i="10" s="1"/>
  <c r="P487" i="10" s="1"/>
  <c r="P488" i="10" s="1"/>
  <c r="P489" i="10" s="1"/>
  <c r="P490" i="10" s="1"/>
  <c r="P491" i="10" s="1"/>
  <c r="P492" i="10" s="1"/>
  <c r="P493" i="10" s="1"/>
  <c r="P494" i="10" s="1"/>
  <c r="P495" i="10" s="1"/>
  <c r="P496" i="10" s="1"/>
  <c r="P497" i="10" s="1"/>
  <c r="P498" i="10" s="1"/>
  <c r="P499" i="10" s="1"/>
  <c r="P500" i="10" s="1"/>
  <c r="P501" i="10" s="1"/>
  <c r="P502" i="10" s="1"/>
  <c r="P503" i="10" s="1"/>
  <c r="P504" i="10" s="1"/>
  <c r="P505" i="10" s="1"/>
  <c r="P506" i="10" s="1"/>
  <c r="P507" i="10" s="1"/>
  <c r="P508" i="10" s="1"/>
  <c r="P509" i="10" s="1"/>
  <c r="P510" i="10" s="1"/>
  <c r="P511" i="10" s="1"/>
  <c r="P512" i="10" s="1"/>
  <c r="P513" i="10" s="1"/>
  <c r="P514" i="10" s="1"/>
  <c r="P515" i="10" s="1"/>
  <c r="P516" i="10" s="1"/>
  <c r="P517" i="10" s="1"/>
  <c r="P518" i="10" s="1"/>
  <c r="P519" i="10" s="1"/>
  <c r="P520" i="10" s="1"/>
  <c r="P521" i="10" s="1"/>
  <c r="P522" i="10" s="1"/>
  <c r="P523" i="10" s="1"/>
  <c r="P524" i="10" s="1"/>
  <c r="P525" i="10" s="1"/>
  <c r="P526" i="10" s="1"/>
  <c r="P527" i="10" s="1"/>
  <c r="P528" i="10" s="1"/>
  <c r="P529" i="10" s="1"/>
  <c r="P530" i="10" s="1"/>
  <c r="P531" i="10" s="1"/>
  <c r="P532" i="10" s="1"/>
  <c r="P533" i="10" s="1"/>
  <c r="P534" i="10" s="1"/>
  <c r="P535" i="10" s="1"/>
  <c r="P536" i="10" s="1"/>
  <c r="P537" i="10" s="1"/>
  <c r="P538" i="10" s="1"/>
  <c r="P539" i="10" s="1"/>
  <c r="P540" i="10" s="1"/>
  <c r="P541" i="10" s="1"/>
  <c r="P542" i="10" s="1"/>
  <c r="P543" i="10" s="1"/>
  <c r="P544" i="10" s="1"/>
  <c r="P545" i="10" s="1"/>
  <c r="P546" i="10" s="1"/>
  <c r="P547" i="10" s="1"/>
  <c r="P548" i="10" s="1"/>
  <c r="P549" i="10" s="1"/>
  <c r="P550" i="10" s="1"/>
  <c r="P551" i="10" s="1"/>
  <c r="P552" i="10" s="1"/>
  <c r="P553" i="10" s="1"/>
  <c r="P554" i="10" s="1"/>
  <c r="P555" i="10" s="1"/>
  <c r="P556" i="10" s="1"/>
  <c r="P557" i="10" s="1"/>
  <c r="P558" i="10" s="1"/>
  <c r="P559" i="10" s="1"/>
  <c r="P560" i="10" s="1"/>
  <c r="P561" i="10" s="1"/>
  <c r="P562" i="10" s="1"/>
  <c r="P563" i="10" s="1"/>
  <c r="P564" i="10" s="1"/>
  <c r="P565" i="10" s="1"/>
  <c r="P566" i="10" s="1"/>
  <c r="P567" i="10" s="1"/>
  <c r="P568" i="10" s="1"/>
  <c r="P569" i="10" s="1"/>
  <c r="P570" i="10" s="1"/>
  <c r="P571" i="10" s="1"/>
  <c r="P572" i="10" s="1"/>
  <c r="P573" i="10" s="1"/>
  <c r="P574" i="10" s="1"/>
  <c r="P575" i="10" s="1"/>
  <c r="P576" i="10" s="1"/>
  <c r="P577" i="10" s="1"/>
  <c r="P578" i="10" s="1"/>
  <c r="P579" i="10" s="1"/>
  <c r="P580" i="10" s="1"/>
  <c r="P581" i="10" s="1"/>
  <c r="P582" i="10" s="1"/>
  <c r="P583" i="10" s="1"/>
  <c r="P584" i="10" s="1"/>
  <c r="P585" i="10" s="1"/>
  <c r="P586" i="10" s="1"/>
  <c r="P587" i="10" s="1"/>
  <c r="P588" i="10" s="1"/>
  <c r="P589" i="10" s="1"/>
  <c r="P590" i="10" s="1"/>
  <c r="P591" i="10" s="1"/>
  <c r="P592" i="10" s="1"/>
  <c r="P593" i="10" s="1"/>
  <c r="P594" i="10" s="1"/>
  <c r="P595" i="10" s="1"/>
  <c r="P596" i="10" s="1"/>
  <c r="P597" i="10" s="1"/>
  <c r="P598" i="10" s="1"/>
  <c r="P599" i="10" s="1"/>
  <c r="P600" i="10" s="1"/>
  <c r="P601" i="10" s="1"/>
  <c r="P602" i="10" s="1"/>
  <c r="P603" i="10" s="1"/>
  <c r="P604" i="10" s="1"/>
  <c r="P605" i="10" s="1"/>
  <c r="P606" i="10" s="1"/>
  <c r="P607" i="10" s="1"/>
  <c r="P608" i="10" s="1"/>
  <c r="P609" i="10" s="1"/>
  <c r="P610" i="10" s="1"/>
  <c r="P611" i="10" s="1"/>
  <c r="P612" i="10" s="1"/>
  <c r="P613" i="10" s="1"/>
  <c r="P614" i="10" s="1"/>
  <c r="P615" i="10" s="1"/>
  <c r="P616" i="10" s="1"/>
  <c r="P617" i="10" s="1"/>
  <c r="P618" i="10" s="1"/>
  <c r="P619" i="10" s="1"/>
  <c r="P620" i="10" s="1"/>
  <c r="P621" i="10" s="1"/>
  <c r="P622" i="10" s="1"/>
  <c r="P623" i="10" s="1"/>
  <c r="P624" i="10" s="1"/>
  <c r="P625" i="10" s="1"/>
  <c r="P626" i="10" s="1"/>
  <c r="P627" i="10" s="1"/>
  <c r="P628" i="10" s="1"/>
  <c r="P629" i="10" s="1"/>
  <c r="P630" i="10" s="1"/>
  <c r="P631" i="10" s="1"/>
  <c r="P632" i="10" s="1"/>
  <c r="P633" i="10" s="1"/>
  <c r="P634" i="10" s="1"/>
  <c r="P635" i="10" s="1"/>
  <c r="P636" i="10" s="1"/>
  <c r="P637" i="10" s="1"/>
  <c r="P638" i="10" s="1"/>
  <c r="P639" i="10" s="1"/>
  <c r="P640" i="10" s="1"/>
  <c r="P641" i="10" s="1"/>
  <c r="P642" i="10" s="1"/>
  <c r="P643" i="10" s="1"/>
  <c r="P644" i="10" s="1"/>
  <c r="P645" i="10" s="1"/>
  <c r="P646" i="10" s="1"/>
  <c r="P647" i="10" s="1"/>
  <c r="P648" i="10" s="1"/>
  <c r="P649" i="10" s="1"/>
  <c r="P650" i="10" s="1"/>
  <c r="P651" i="10" s="1"/>
  <c r="P652" i="10" s="1"/>
  <c r="P653" i="10" s="1"/>
  <c r="P654" i="10" s="1"/>
  <c r="P655" i="10" s="1"/>
  <c r="P656" i="10" s="1"/>
  <c r="P657" i="10" s="1"/>
  <c r="P658" i="10" s="1"/>
  <c r="P659" i="10" s="1"/>
  <c r="P660" i="10" s="1"/>
  <c r="P661" i="10" s="1"/>
  <c r="P662" i="10" s="1"/>
  <c r="P663" i="10" s="1"/>
  <c r="P664" i="10" s="1"/>
  <c r="P665" i="10" s="1"/>
  <c r="P666" i="10" s="1"/>
  <c r="P667" i="10" s="1"/>
  <c r="P668" i="10" s="1"/>
  <c r="P669" i="10" s="1"/>
  <c r="P670" i="10" s="1"/>
  <c r="P671" i="10" s="1"/>
  <c r="P672" i="10" s="1"/>
  <c r="P673" i="10" s="1"/>
  <c r="P674" i="10" s="1"/>
  <c r="P675" i="10" s="1"/>
  <c r="P676" i="10" s="1"/>
  <c r="P677" i="10" s="1"/>
  <c r="P678" i="10" s="1"/>
  <c r="P679" i="10" s="1"/>
  <c r="P680" i="10" s="1"/>
  <c r="P681" i="10" s="1"/>
  <c r="P682" i="10" s="1"/>
  <c r="P683" i="10" s="1"/>
  <c r="P684" i="10" s="1"/>
  <c r="P685" i="10" s="1"/>
  <c r="P686" i="10" s="1"/>
  <c r="P687" i="10" s="1"/>
  <c r="P688" i="10" s="1"/>
  <c r="P689" i="10" s="1"/>
  <c r="P690" i="10" s="1"/>
  <c r="P691" i="10" s="1"/>
  <c r="P692" i="10" s="1"/>
  <c r="P693" i="10" s="1"/>
  <c r="P694" i="10" s="1"/>
  <c r="P695" i="10" s="1"/>
  <c r="P696" i="10" s="1"/>
  <c r="P697" i="10" s="1"/>
  <c r="P698" i="10" s="1"/>
  <c r="P699" i="10" s="1"/>
  <c r="P700" i="10" s="1"/>
  <c r="P701" i="10" s="1"/>
  <c r="P702" i="10" s="1"/>
  <c r="P703" i="10" s="1"/>
  <c r="P704" i="10" s="1"/>
  <c r="P705" i="10" s="1"/>
  <c r="P706" i="10" s="1"/>
  <c r="P707" i="10" s="1"/>
  <c r="P708" i="10" s="1"/>
  <c r="P709" i="10" s="1"/>
  <c r="P710" i="10" s="1"/>
  <c r="P711" i="10" s="1"/>
  <c r="P712" i="10" s="1"/>
  <c r="P713" i="10" s="1"/>
  <c r="P714" i="10" s="1"/>
  <c r="P715" i="10" s="1"/>
  <c r="P716" i="10" s="1"/>
  <c r="P717" i="10" s="1"/>
  <c r="P718" i="10" s="1"/>
  <c r="P719" i="10" s="1"/>
  <c r="P720" i="10" s="1"/>
  <c r="P721" i="10" s="1"/>
  <c r="P722" i="10" s="1"/>
  <c r="P723" i="10" s="1"/>
  <c r="P724" i="10" s="1"/>
  <c r="P725" i="10" s="1"/>
  <c r="P726" i="10" s="1"/>
  <c r="P727" i="10" s="1"/>
  <c r="P728" i="10" s="1"/>
  <c r="P729" i="10" s="1"/>
  <c r="P730" i="10" s="1"/>
  <c r="P731" i="10" s="1"/>
  <c r="P732" i="10" s="1"/>
  <c r="P733" i="10" s="1"/>
  <c r="P734" i="10" s="1"/>
  <c r="P735" i="10" s="1"/>
  <c r="P736" i="10" s="1"/>
  <c r="P737" i="10" s="1"/>
  <c r="P738" i="10" s="1"/>
  <c r="P739" i="10" s="1"/>
  <c r="P740" i="10" s="1"/>
  <c r="P741" i="10" s="1"/>
  <c r="P742" i="10" s="1"/>
  <c r="P743" i="10" s="1"/>
  <c r="P744" i="10" s="1"/>
  <c r="P745" i="10" s="1"/>
  <c r="P746" i="10" s="1"/>
  <c r="P747" i="10" s="1"/>
  <c r="P748" i="10" s="1"/>
  <c r="P749" i="10" s="1"/>
  <c r="P750" i="10" s="1"/>
  <c r="P751" i="10" s="1"/>
  <c r="P752" i="10" s="1"/>
  <c r="P753" i="10" s="1"/>
  <c r="P754" i="10" s="1"/>
  <c r="P755" i="10" s="1"/>
  <c r="P756" i="10" s="1"/>
  <c r="P757" i="10" s="1"/>
  <c r="P758" i="10" s="1"/>
  <c r="P759" i="10" s="1"/>
  <c r="P760" i="10" s="1"/>
  <c r="P761" i="10" s="1"/>
  <c r="P762" i="10" s="1"/>
  <c r="P763" i="10" s="1"/>
  <c r="P764" i="10" s="1"/>
  <c r="P765" i="10" s="1"/>
  <c r="P766" i="10" s="1"/>
  <c r="P767" i="10" s="1"/>
  <c r="P768" i="10" s="1"/>
  <c r="P769" i="10" s="1"/>
  <c r="P770" i="10" s="1"/>
  <c r="P771" i="10" s="1"/>
  <c r="P772" i="10" s="1"/>
  <c r="P773" i="10" s="1"/>
  <c r="P774" i="10" s="1"/>
  <c r="P775" i="10" s="1"/>
  <c r="P776" i="10" s="1"/>
  <c r="P777" i="10" s="1"/>
  <c r="P778" i="10" s="1"/>
  <c r="P779" i="10" s="1"/>
  <c r="P780" i="10" s="1"/>
  <c r="P781" i="10" s="1"/>
  <c r="P782" i="10" s="1"/>
  <c r="P783" i="10" s="1"/>
  <c r="P784" i="10" s="1"/>
  <c r="P785" i="10" s="1"/>
  <c r="P786" i="10" s="1"/>
  <c r="P787" i="10" s="1"/>
  <c r="P788" i="10" s="1"/>
  <c r="P789" i="10" s="1"/>
  <c r="P790" i="10" s="1"/>
  <c r="P791" i="10" s="1"/>
  <c r="P792" i="10" s="1"/>
  <c r="P793" i="10" s="1"/>
  <c r="P794" i="10" s="1"/>
  <c r="P795" i="10" s="1"/>
  <c r="P796" i="10" s="1"/>
  <c r="P797" i="10" s="1"/>
  <c r="P798" i="10" s="1"/>
  <c r="P799" i="10" s="1"/>
  <c r="P800" i="10" s="1"/>
  <c r="P801" i="10" s="1"/>
  <c r="P802" i="10" s="1"/>
  <c r="P803" i="10" s="1"/>
  <c r="P804" i="10" s="1"/>
  <c r="P805" i="10" s="1"/>
  <c r="P806" i="10" s="1"/>
  <c r="P807" i="10" s="1"/>
  <c r="P808" i="10" s="1"/>
  <c r="P809" i="10" s="1"/>
  <c r="P810" i="10" s="1"/>
  <c r="P811" i="10" s="1"/>
  <c r="P812" i="10" s="1"/>
  <c r="P813" i="10" s="1"/>
  <c r="P814" i="10" s="1"/>
  <c r="P815" i="10" s="1"/>
  <c r="P816" i="10" s="1"/>
  <c r="P817" i="10" s="1"/>
  <c r="P818" i="10" s="1"/>
  <c r="P819" i="10" s="1"/>
  <c r="P820" i="10" s="1"/>
  <c r="P821" i="10" s="1"/>
  <c r="P822" i="10" s="1"/>
  <c r="P823" i="10" s="1"/>
  <c r="P824" i="10" s="1"/>
  <c r="P825" i="10" s="1"/>
  <c r="P826" i="10" s="1"/>
  <c r="P827" i="10" s="1"/>
  <c r="P828" i="10" s="1"/>
  <c r="P829" i="10" s="1"/>
  <c r="P830" i="10" s="1"/>
  <c r="P831" i="10" s="1"/>
  <c r="P832" i="10" s="1"/>
  <c r="P833" i="10" s="1"/>
  <c r="P834" i="10" s="1"/>
  <c r="P835" i="10" s="1"/>
  <c r="P836" i="10" s="1"/>
  <c r="P837" i="10" s="1"/>
  <c r="P838" i="10" s="1"/>
  <c r="P839" i="10" s="1"/>
  <c r="P840" i="10" s="1"/>
  <c r="P841" i="10" s="1"/>
  <c r="P842" i="10" s="1"/>
  <c r="P843" i="10" s="1"/>
  <c r="P844" i="10" s="1"/>
  <c r="P845" i="10" s="1"/>
  <c r="P846" i="10" s="1"/>
  <c r="P847" i="10" s="1"/>
  <c r="P848" i="10" s="1"/>
  <c r="P849" i="10" s="1"/>
  <c r="P850" i="10" s="1"/>
  <c r="P851" i="10" s="1"/>
  <c r="P852" i="10" s="1"/>
  <c r="P853" i="10" s="1"/>
  <c r="P854" i="10" s="1"/>
  <c r="P855" i="10" s="1"/>
  <c r="P856" i="10" s="1"/>
  <c r="P857" i="10" s="1"/>
  <c r="P858" i="10" s="1"/>
  <c r="P859" i="10" s="1"/>
  <c r="P860" i="10" s="1"/>
  <c r="P861" i="10" s="1"/>
  <c r="P862" i="10" s="1"/>
  <c r="P863" i="10" s="1"/>
  <c r="P864" i="10" s="1"/>
  <c r="P865" i="10" s="1"/>
  <c r="P866" i="10" s="1"/>
  <c r="P867" i="10" s="1"/>
  <c r="P868" i="10" s="1"/>
  <c r="P869" i="10" s="1"/>
  <c r="P870" i="10" s="1"/>
  <c r="P871" i="10" s="1"/>
  <c r="P872" i="10" s="1"/>
  <c r="P873" i="10" s="1"/>
  <c r="P874" i="10" s="1"/>
  <c r="P875" i="10" s="1"/>
  <c r="P876" i="10" s="1"/>
  <c r="P877" i="10" s="1"/>
  <c r="P878" i="10" s="1"/>
  <c r="P879" i="10" s="1"/>
  <c r="P880" i="10" s="1"/>
  <c r="P881" i="10" s="1"/>
  <c r="P882" i="10" s="1"/>
  <c r="P883" i="10" s="1"/>
  <c r="P884" i="10" s="1"/>
  <c r="P885" i="10" s="1"/>
  <c r="P886" i="10" s="1"/>
  <c r="P887" i="10" s="1"/>
  <c r="P888" i="10" s="1"/>
  <c r="P889" i="10" s="1"/>
  <c r="P890" i="10" s="1"/>
  <c r="P891" i="10" s="1"/>
  <c r="P892" i="10" s="1"/>
  <c r="P893" i="10" s="1"/>
  <c r="P894" i="10" s="1"/>
  <c r="P895" i="10" s="1"/>
  <c r="P896" i="10" s="1"/>
  <c r="P897" i="10" s="1"/>
  <c r="P898" i="10" s="1"/>
  <c r="P899" i="10" s="1"/>
  <c r="P900" i="10" s="1"/>
  <c r="P901" i="10" s="1"/>
  <c r="P902" i="10" s="1"/>
  <c r="P903" i="10" s="1"/>
  <c r="P904" i="10" s="1"/>
  <c r="P905" i="10" s="1"/>
  <c r="P906" i="10" s="1"/>
  <c r="P907" i="10" s="1"/>
  <c r="P908" i="10" s="1"/>
  <c r="P909" i="10" s="1"/>
  <c r="P910" i="10" s="1"/>
  <c r="P911" i="10" s="1"/>
  <c r="P912" i="10" s="1"/>
  <c r="P913" i="10" s="1"/>
  <c r="P914" i="10" s="1"/>
  <c r="P915" i="10" s="1"/>
  <c r="P916" i="10" s="1"/>
  <c r="P917" i="10" s="1"/>
  <c r="P918" i="10" s="1"/>
  <c r="P919" i="10" s="1"/>
  <c r="P920" i="10" s="1"/>
  <c r="P921" i="10" s="1"/>
  <c r="P922" i="10" s="1"/>
  <c r="P923" i="10" s="1"/>
  <c r="P924" i="10" s="1"/>
  <c r="P925" i="10" s="1"/>
  <c r="P926" i="10" s="1"/>
  <c r="P927" i="10" s="1"/>
  <c r="P928" i="10" s="1"/>
  <c r="P929" i="10" s="1"/>
  <c r="P930" i="10" s="1"/>
  <c r="P931" i="10" s="1"/>
  <c r="P932" i="10" s="1"/>
  <c r="P933" i="10" s="1"/>
  <c r="P934" i="10" s="1"/>
  <c r="P935" i="10" s="1"/>
  <c r="P936" i="10" s="1"/>
  <c r="P937" i="10" s="1"/>
  <c r="P938" i="10" s="1"/>
  <c r="P939" i="10" s="1"/>
  <c r="P940" i="10" s="1"/>
  <c r="P941" i="10" s="1"/>
  <c r="P942" i="10" s="1"/>
  <c r="P943" i="10" s="1"/>
  <c r="P944" i="10" s="1"/>
  <c r="P945" i="10" s="1"/>
  <c r="P946" i="10" s="1"/>
  <c r="P947" i="10" s="1"/>
  <c r="P948" i="10" s="1"/>
  <c r="P949" i="10" s="1"/>
  <c r="P950" i="10" s="1"/>
  <c r="P951" i="10" s="1"/>
  <c r="P952" i="10" s="1"/>
  <c r="P953" i="10" s="1"/>
  <c r="P954" i="10" s="1"/>
  <c r="P955" i="10" s="1"/>
  <c r="P956" i="10" s="1"/>
  <c r="P957" i="10" s="1"/>
  <c r="P958" i="10" s="1"/>
  <c r="P959" i="10" s="1"/>
  <c r="P960" i="10" s="1"/>
  <c r="P961" i="10" s="1"/>
  <c r="P962" i="10" s="1"/>
  <c r="P963" i="10" s="1"/>
  <c r="P964" i="10" s="1"/>
  <c r="P965" i="10" s="1"/>
  <c r="P966" i="10" s="1"/>
  <c r="P967" i="10" s="1"/>
  <c r="P968" i="10" s="1"/>
  <c r="P969" i="10" s="1"/>
  <c r="P970" i="10" s="1"/>
  <c r="P971" i="10" s="1"/>
  <c r="P972" i="10" s="1"/>
  <c r="P973" i="10" s="1"/>
  <c r="P974" i="10" s="1"/>
  <c r="P975" i="10" s="1"/>
  <c r="P976" i="10" s="1"/>
  <c r="P977" i="10" s="1"/>
  <c r="P978" i="10" s="1"/>
  <c r="P979" i="10" s="1"/>
  <c r="P980" i="10" s="1"/>
  <c r="P981" i="10" s="1"/>
  <c r="P982" i="10" s="1"/>
  <c r="P983" i="10" s="1"/>
  <c r="P984" i="10" s="1"/>
  <c r="P985" i="10" s="1"/>
  <c r="P986" i="10" s="1"/>
  <c r="P987" i="10" s="1"/>
  <c r="P988" i="10" s="1"/>
  <c r="P989" i="10" s="1"/>
  <c r="P990" i="10" s="1"/>
  <c r="P991" i="10" s="1"/>
  <c r="P992" i="10" s="1"/>
  <c r="P993" i="10" s="1"/>
  <c r="P994" i="10" s="1"/>
  <c r="P995" i="10" s="1"/>
  <c r="P996" i="10" s="1"/>
  <c r="P997" i="10" s="1"/>
  <c r="P998" i="10" s="1"/>
  <c r="P999" i="10" s="1"/>
  <c r="P1000" i="10" s="1"/>
  <c r="P1001" i="10" s="1"/>
  <c r="P1002" i="10" s="1"/>
  <c r="P1003" i="10" s="1"/>
  <c r="P1004" i="10" s="1"/>
  <c r="P1005" i="10" s="1"/>
  <c r="P1006" i="10" s="1"/>
  <c r="P1007" i="10" s="1"/>
  <c r="P1008" i="10" s="1"/>
  <c r="P1009" i="10" s="1"/>
  <c r="P110" i="10"/>
  <c r="T9" i="10"/>
  <c r="Q9" i="10"/>
  <c r="M111" i="10"/>
  <c r="M112" i="10" s="1"/>
  <c r="M113" i="10" s="1"/>
  <c r="M114" i="10" s="1"/>
  <c r="M115" i="10" s="1"/>
  <c r="M116" i="10" s="1"/>
  <c r="M117" i="10" s="1"/>
  <c r="M118" i="10" s="1"/>
  <c r="M119" i="10" s="1"/>
  <c r="M120" i="10" s="1"/>
  <c r="M121" i="10" s="1"/>
  <c r="M122" i="10" s="1"/>
  <c r="M123" i="10" s="1"/>
  <c r="M124" i="10" s="1"/>
  <c r="M125" i="10" s="1"/>
  <c r="M126" i="10" s="1"/>
  <c r="M127" i="10" s="1"/>
  <c r="M128" i="10" s="1"/>
  <c r="M129" i="10" s="1"/>
  <c r="M130" i="10" s="1"/>
  <c r="M131" i="10" s="1"/>
  <c r="M132" i="10" s="1"/>
  <c r="M133" i="10" s="1"/>
  <c r="M134" i="10" s="1"/>
  <c r="M135" i="10" s="1"/>
  <c r="M136" i="10" s="1"/>
  <c r="M137" i="10" s="1"/>
  <c r="M138" i="10" s="1"/>
  <c r="M139" i="10" s="1"/>
  <c r="M140" i="10" s="1"/>
  <c r="M141" i="10" s="1"/>
  <c r="M142" i="10" s="1"/>
  <c r="M143" i="10" s="1"/>
  <c r="M144" i="10" s="1"/>
  <c r="M145" i="10" s="1"/>
  <c r="M146" i="10" s="1"/>
  <c r="M147" i="10" s="1"/>
  <c r="M148" i="10" s="1"/>
  <c r="M149" i="10" s="1"/>
  <c r="M150" i="10" s="1"/>
  <c r="M151" i="10" s="1"/>
  <c r="M152" i="10" s="1"/>
  <c r="M153" i="10" s="1"/>
  <c r="M154" i="10" s="1"/>
  <c r="M155" i="10" s="1"/>
  <c r="M156" i="10" s="1"/>
  <c r="M157" i="10" s="1"/>
  <c r="M158" i="10" s="1"/>
  <c r="M159" i="10" s="1"/>
  <c r="M160" i="10" s="1"/>
  <c r="M161" i="10" s="1"/>
  <c r="M162" i="10" s="1"/>
  <c r="M163" i="10" s="1"/>
  <c r="M164" i="10" s="1"/>
  <c r="M165" i="10" s="1"/>
  <c r="M166" i="10" s="1"/>
  <c r="M167" i="10" s="1"/>
  <c r="M168" i="10" s="1"/>
  <c r="M169" i="10" s="1"/>
  <c r="M170" i="10" s="1"/>
  <c r="M171" i="10" s="1"/>
  <c r="M172" i="10" s="1"/>
  <c r="M173" i="10" s="1"/>
  <c r="M174" i="10" s="1"/>
  <c r="M175" i="10" s="1"/>
  <c r="M176" i="10" s="1"/>
  <c r="M177" i="10" s="1"/>
  <c r="M178" i="10" s="1"/>
  <c r="M179" i="10" s="1"/>
  <c r="M180" i="10" s="1"/>
  <c r="M181" i="10" s="1"/>
  <c r="M182" i="10" s="1"/>
  <c r="M183" i="10" s="1"/>
  <c r="M184" i="10" s="1"/>
  <c r="M185" i="10" s="1"/>
  <c r="M186" i="10" s="1"/>
  <c r="M187" i="10" s="1"/>
  <c r="M188" i="10" s="1"/>
  <c r="M189" i="10" s="1"/>
  <c r="M190" i="10" s="1"/>
  <c r="M191" i="10" s="1"/>
  <c r="M192" i="10" s="1"/>
  <c r="M193" i="10" s="1"/>
  <c r="M194" i="10" s="1"/>
  <c r="M195" i="10" s="1"/>
  <c r="M196" i="10" s="1"/>
  <c r="M197" i="10" s="1"/>
  <c r="M198" i="10" s="1"/>
  <c r="M199" i="10" s="1"/>
  <c r="M200" i="10" s="1"/>
  <c r="M201" i="10" s="1"/>
  <c r="M202" i="10" s="1"/>
  <c r="M203" i="10" s="1"/>
  <c r="M204" i="10" s="1"/>
  <c r="M205" i="10" s="1"/>
  <c r="M206" i="10" s="1"/>
  <c r="M207" i="10" s="1"/>
  <c r="M208" i="10" s="1"/>
  <c r="M209" i="10" s="1"/>
  <c r="M210" i="10" s="1"/>
  <c r="M211" i="10" s="1"/>
  <c r="M212" i="10" s="1"/>
  <c r="M213" i="10" s="1"/>
  <c r="M214" i="10" s="1"/>
  <c r="M215" i="10" s="1"/>
  <c r="M216" i="10" s="1"/>
  <c r="M217" i="10" s="1"/>
  <c r="M218" i="10" s="1"/>
  <c r="M219" i="10" s="1"/>
  <c r="M220" i="10" s="1"/>
  <c r="M221" i="10" s="1"/>
  <c r="M222" i="10" s="1"/>
  <c r="M223" i="10" s="1"/>
  <c r="M224" i="10" s="1"/>
  <c r="M225" i="10" s="1"/>
  <c r="M226" i="10" s="1"/>
  <c r="M227" i="10" s="1"/>
  <c r="M228" i="10" s="1"/>
  <c r="M229" i="10" s="1"/>
  <c r="M230" i="10" s="1"/>
  <c r="M231" i="10" s="1"/>
  <c r="M232" i="10" s="1"/>
  <c r="M233" i="10" s="1"/>
  <c r="M234" i="10" s="1"/>
  <c r="M235" i="10" s="1"/>
  <c r="M236" i="10" s="1"/>
  <c r="M237" i="10" s="1"/>
  <c r="M238" i="10" s="1"/>
  <c r="M239" i="10" s="1"/>
  <c r="M240" i="10" s="1"/>
  <c r="M241" i="10" s="1"/>
  <c r="M242" i="10" s="1"/>
  <c r="M243" i="10" s="1"/>
  <c r="M244" i="10" s="1"/>
  <c r="M245" i="10" s="1"/>
  <c r="M246" i="10" s="1"/>
  <c r="M247" i="10" s="1"/>
  <c r="M248" i="10" s="1"/>
  <c r="M249" i="10" s="1"/>
  <c r="M250" i="10" s="1"/>
  <c r="M251" i="10" s="1"/>
  <c r="M252" i="10" s="1"/>
  <c r="M253" i="10" s="1"/>
  <c r="M254" i="10" s="1"/>
  <c r="M255" i="10" s="1"/>
  <c r="M256" i="10" s="1"/>
  <c r="M257" i="10" s="1"/>
  <c r="M258" i="10" s="1"/>
  <c r="M259" i="10" s="1"/>
  <c r="M260" i="10" s="1"/>
  <c r="M261" i="10" s="1"/>
  <c r="M262" i="10" s="1"/>
  <c r="M263" i="10" s="1"/>
  <c r="M264" i="10" s="1"/>
  <c r="M265" i="10" s="1"/>
  <c r="M266" i="10" s="1"/>
  <c r="M267" i="10" s="1"/>
  <c r="M268" i="10" s="1"/>
  <c r="M269" i="10" s="1"/>
  <c r="M270" i="10" s="1"/>
  <c r="M271" i="10" s="1"/>
  <c r="M272" i="10" s="1"/>
  <c r="M273" i="10" s="1"/>
  <c r="M274" i="10" s="1"/>
  <c r="M275" i="10" s="1"/>
  <c r="M276" i="10" s="1"/>
  <c r="M277" i="10" s="1"/>
  <c r="M278" i="10" s="1"/>
  <c r="M279" i="10" s="1"/>
  <c r="M280" i="10" s="1"/>
  <c r="M281" i="10" s="1"/>
  <c r="M282" i="10" s="1"/>
  <c r="M283" i="10" s="1"/>
  <c r="M284" i="10" s="1"/>
  <c r="M285" i="10" s="1"/>
  <c r="M286" i="10" s="1"/>
  <c r="M287" i="10" s="1"/>
  <c r="M288" i="10" s="1"/>
  <c r="M289" i="10" s="1"/>
  <c r="M290" i="10" s="1"/>
  <c r="M291" i="10" s="1"/>
  <c r="M292" i="10" s="1"/>
  <c r="M293" i="10" s="1"/>
  <c r="M294" i="10" s="1"/>
  <c r="M295" i="10" s="1"/>
  <c r="M296" i="10" s="1"/>
  <c r="M297" i="10" s="1"/>
  <c r="M298" i="10" s="1"/>
  <c r="M299" i="10" s="1"/>
  <c r="M300" i="10" s="1"/>
  <c r="M301" i="10" s="1"/>
  <c r="M302" i="10" s="1"/>
  <c r="M303" i="10" s="1"/>
  <c r="M304" i="10" s="1"/>
  <c r="M305" i="10" s="1"/>
  <c r="M306" i="10" s="1"/>
  <c r="M307" i="10" s="1"/>
  <c r="M308" i="10" s="1"/>
  <c r="M309" i="10" s="1"/>
  <c r="M310" i="10" s="1"/>
  <c r="M311" i="10" s="1"/>
  <c r="M312" i="10" s="1"/>
  <c r="M313" i="10" s="1"/>
  <c r="M314" i="10" s="1"/>
  <c r="M315" i="10" s="1"/>
  <c r="M316" i="10" s="1"/>
  <c r="M317" i="10" s="1"/>
  <c r="M318" i="10" s="1"/>
  <c r="M319" i="10" s="1"/>
  <c r="M320" i="10" s="1"/>
  <c r="M321" i="10" s="1"/>
  <c r="M322" i="10" s="1"/>
  <c r="M323" i="10" s="1"/>
  <c r="M324" i="10" s="1"/>
  <c r="M325" i="10" s="1"/>
  <c r="M326" i="10" s="1"/>
  <c r="M327" i="10" s="1"/>
  <c r="M328" i="10" s="1"/>
  <c r="M329" i="10" s="1"/>
  <c r="M330" i="10" s="1"/>
  <c r="M331" i="10" s="1"/>
  <c r="M332" i="10" s="1"/>
  <c r="M333" i="10" s="1"/>
  <c r="M334" i="10" s="1"/>
  <c r="M335" i="10" s="1"/>
  <c r="M336" i="10" s="1"/>
  <c r="M337" i="10" s="1"/>
  <c r="M338" i="10" s="1"/>
  <c r="M339" i="10" s="1"/>
  <c r="M340" i="10" s="1"/>
  <c r="M341" i="10" s="1"/>
  <c r="M342" i="10" s="1"/>
  <c r="M343" i="10" s="1"/>
  <c r="M344" i="10" s="1"/>
  <c r="M345" i="10" s="1"/>
  <c r="M346" i="10" s="1"/>
  <c r="M347" i="10" s="1"/>
  <c r="M348" i="10" s="1"/>
  <c r="M349" i="10" s="1"/>
  <c r="M350" i="10" s="1"/>
  <c r="M351" i="10" s="1"/>
  <c r="M352" i="10" s="1"/>
  <c r="M353" i="10" s="1"/>
  <c r="M354" i="10" s="1"/>
  <c r="M355" i="10" s="1"/>
  <c r="M356" i="10" s="1"/>
  <c r="M357" i="10" s="1"/>
  <c r="M358" i="10" s="1"/>
  <c r="M359" i="10" s="1"/>
  <c r="M360" i="10" s="1"/>
  <c r="M361" i="10" s="1"/>
  <c r="M362" i="10" s="1"/>
  <c r="M363" i="10" s="1"/>
  <c r="M364" i="10" s="1"/>
  <c r="M365" i="10" s="1"/>
  <c r="M366" i="10" s="1"/>
  <c r="M367" i="10" s="1"/>
  <c r="M368" i="10" s="1"/>
  <c r="M369" i="10" s="1"/>
  <c r="M370" i="10" s="1"/>
  <c r="M371" i="10" s="1"/>
  <c r="M372" i="10" s="1"/>
  <c r="M373" i="10" s="1"/>
  <c r="M374" i="10" s="1"/>
  <c r="M375" i="10" s="1"/>
  <c r="M376" i="10" s="1"/>
  <c r="M377" i="10" s="1"/>
  <c r="M378" i="10" s="1"/>
  <c r="M379" i="10" s="1"/>
  <c r="M380" i="10" s="1"/>
  <c r="M381" i="10" s="1"/>
  <c r="M382" i="10" s="1"/>
  <c r="M383" i="10" s="1"/>
  <c r="M384" i="10" s="1"/>
  <c r="M385" i="10" s="1"/>
  <c r="M386" i="10" s="1"/>
  <c r="M387" i="10" s="1"/>
  <c r="M388" i="10" s="1"/>
  <c r="M389" i="10" s="1"/>
  <c r="M390" i="10" s="1"/>
  <c r="M391" i="10" s="1"/>
  <c r="M392" i="10" s="1"/>
  <c r="M393" i="10" s="1"/>
  <c r="M394" i="10" s="1"/>
  <c r="M395" i="10" s="1"/>
  <c r="M396" i="10" s="1"/>
  <c r="M397" i="10" s="1"/>
  <c r="M398" i="10" s="1"/>
  <c r="M399" i="10" s="1"/>
  <c r="M400" i="10" s="1"/>
  <c r="M401" i="10" s="1"/>
  <c r="M402" i="10" s="1"/>
  <c r="M403" i="10" s="1"/>
  <c r="M404" i="10" s="1"/>
  <c r="M405" i="10" s="1"/>
  <c r="M406" i="10" s="1"/>
  <c r="M407" i="10" s="1"/>
  <c r="M408" i="10" s="1"/>
  <c r="M409" i="10" s="1"/>
  <c r="M410" i="10" s="1"/>
  <c r="M411" i="10" s="1"/>
  <c r="M412" i="10" s="1"/>
  <c r="M413" i="10" s="1"/>
  <c r="M414" i="10" s="1"/>
  <c r="M415" i="10" s="1"/>
  <c r="M416" i="10" s="1"/>
  <c r="M417" i="10" s="1"/>
  <c r="M418" i="10" s="1"/>
  <c r="M419" i="10" s="1"/>
  <c r="M420" i="10" s="1"/>
  <c r="M421" i="10" s="1"/>
  <c r="M422" i="10" s="1"/>
  <c r="M423" i="10" s="1"/>
  <c r="M424" i="10" s="1"/>
  <c r="M425" i="10" s="1"/>
  <c r="M426" i="10" s="1"/>
  <c r="M427" i="10" s="1"/>
  <c r="M428" i="10" s="1"/>
  <c r="M429" i="10" s="1"/>
  <c r="M430" i="10" s="1"/>
  <c r="M431" i="10" s="1"/>
  <c r="M432" i="10" s="1"/>
  <c r="M433" i="10" s="1"/>
  <c r="M434" i="10" s="1"/>
  <c r="M435" i="10" s="1"/>
  <c r="M436" i="10" s="1"/>
  <c r="M437" i="10" s="1"/>
  <c r="M438" i="10" s="1"/>
  <c r="M439" i="10" s="1"/>
  <c r="M440" i="10" s="1"/>
  <c r="M441" i="10" s="1"/>
  <c r="M442" i="10" s="1"/>
  <c r="M443" i="10" s="1"/>
  <c r="M444" i="10" s="1"/>
  <c r="M445" i="10" s="1"/>
  <c r="M446" i="10" s="1"/>
  <c r="M447" i="10" s="1"/>
  <c r="M448" i="10" s="1"/>
  <c r="M449" i="10" s="1"/>
  <c r="M450" i="10" s="1"/>
  <c r="M451" i="10" s="1"/>
  <c r="M452" i="10" s="1"/>
  <c r="M453" i="10" s="1"/>
  <c r="M454" i="10" s="1"/>
  <c r="M455" i="10" s="1"/>
  <c r="M456" i="10" s="1"/>
  <c r="M457" i="10" s="1"/>
  <c r="M458" i="10" s="1"/>
  <c r="M459" i="10" s="1"/>
  <c r="M460" i="10" s="1"/>
  <c r="M461" i="10" s="1"/>
  <c r="M462" i="10" s="1"/>
  <c r="M463" i="10" s="1"/>
  <c r="M464" i="10" s="1"/>
  <c r="M465" i="10" s="1"/>
  <c r="M466" i="10" s="1"/>
  <c r="M467" i="10" s="1"/>
  <c r="M468" i="10" s="1"/>
  <c r="M469" i="10" s="1"/>
  <c r="M470" i="10" s="1"/>
  <c r="M471" i="10" s="1"/>
  <c r="M472" i="10" s="1"/>
  <c r="M473" i="10" s="1"/>
  <c r="M474" i="10" s="1"/>
  <c r="M475" i="10" s="1"/>
  <c r="M476" i="10" s="1"/>
  <c r="M477" i="10" s="1"/>
  <c r="M478" i="10" s="1"/>
  <c r="M479" i="10" s="1"/>
  <c r="M480" i="10" s="1"/>
  <c r="M481" i="10" s="1"/>
  <c r="M482" i="10" s="1"/>
  <c r="M483" i="10" s="1"/>
  <c r="M484" i="10" s="1"/>
  <c r="M485" i="10" s="1"/>
  <c r="M486" i="10" s="1"/>
  <c r="M487" i="10" s="1"/>
  <c r="M488" i="10" s="1"/>
  <c r="M489" i="10" s="1"/>
  <c r="M490" i="10" s="1"/>
  <c r="M491" i="10" s="1"/>
  <c r="M492" i="10" s="1"/>
  <c r="M493" i="10" s="1"/>
  <c r="M494" i="10" s="1"/>
  <c r="M495" i="10" s="1"/>
  <c r="M496" i="10" s="1"/>
  <c r="M497" i="10" s="1"/>
  <c r="M498" i="10" s="1"/>
  <c r="M499" i="10" s="1"/>
  <c r="M500" i="10" s="1"/>
  <c r="M501" i="10" s="1"/>
  <c r="M502" i="10" s="1"/>
  <c r="M503" i="10" s="1"/>
  <c r="M504" i="10" s="1"/>
  <c r="M505" i="10" s="1"/>
  <c r="M506" i="10" s="1"/>
  <c r="M507" i="10" s="1"/>
  <c r="M508" i="10" s="1"/>
  <c r="M509" i="10" s="1"/>
  <c r="M510" i="10" s="1"/>
  <c r="M511" i="10" s="1"/>
  <c r="M512" i="10" s="1"/>
  <c r="M513" i="10" s="1"/>
  <c r="M514" i="10" s="1"/>
  <c r="M515" i="10" s="1"/>
  <c r="M516" i="10" s="1"/>
  <c r="M517" i="10" s="1"/>
  <c r="M518" i="10" s="1"/>
  <c r="M519" i="10" s="1"/>
  <c r="M520" i="10" s="1"/>
  <c r="M521" i="10" s="1"/>
  <c r="M522" i="10" s="1"/>
  <c r="M523" i="10" s="1"/>
  <c r="M524" i="10" s="1"/>
  <c r="M525" i="10" s="1"/>
  <c r="M526" i="10" s="1"/>
  <c r="M527" i="10" s="1"/>
  <c r="M528" i="10" s="1"/>
  <c r="M529" i="10" s="1"/>
  <c r="M530" i="10" s="1"/>
  <c r="M531" i="10" s="1"/>
  <c r="M532" i="10" s="1"/>
  <c r="M533" i="10" s="1"/>
  <c r="M534" i="10" s="1"/>
  <c r="M535" i="10" s="1"/>
  <c r="M536" i="10" s="1"/>
  <c r="M537" i="10" s="1"/>
  <c r="M538" i="10" s="1"/>
  <c r="M539" i="10" s="1"/>
  <c r="M540" i="10" s="1"/>
  <c r="M541" i="10" s="1"/>
  <c r="M542" i="10" s="1"/>
  <c r="M543" i="10" s="1"/>
  <c r="M544" i="10" s="1"/>
  <c r="M545" i="10" s="1"/>
  <c r="M546" i="10" s="1"/>
  <c r="M547" i="10" s="1"/>
  <c r="M548" i="10" s="1"/>
  <c r="M549" i="10" s="1"/>
  <c r="M550" i="10" s="1"/>
  <c r="M551" i="10" s="1"/>
  <c r="M552" i="10" s="1"/>
  <c r="M553" i="10" s="1"/>
  <c r="M554" i="10" s="1"/>
  <c r="M555" i="10" s="1"/>
  <c r="M556" i="10" s="1"/>
  <c r="M557" i="10" s="1"/>
  <c r="M558" i="10" s="1"/>
  <c r="M559" i="10" s="1"/>
  <c r="M560" i="10" s="1"/>
  <c r="M561" i="10" s="1"/>
  <c r="M562" i="10" s="1"/>
  <c r="M563" i="10" s="1"/>
  <c r="M564" i="10" s="1"/>
  <c r="M565" i="10" s="1"/>
  <c r="M566" i="10" s="1"/>
  <c r="M567" i="10" s="1"/>
  <c r="M568" i="10" s="1"/>
  <c r="M569" i="10" s="1"/>
  <c r="M570" i="10" s="1"/>
  <c r="M571" i="10" s="1"/>
  <c r="M572" i="10" s="1"/>
  <c r="M573" i="10" s="1"/>
  <c r="M574" i="10" s="1"/>
  <c r="M575" i="10" s="1"/>
  <c r="M576" i="10" s="1"/>
  <c r="M577" i="10" s="1"/>
  <c r="M578" i="10" s="1"/>
  <c r="M579" i="10" s="1"/>
  <c r="M580" i="10" s="1"/>
  <c r="M581" i="10" s="1"/>
  <c r="M582" i="10" s="1"/>
  <c r="M583" i="10" s="1"/>
  <c r="M584" i="10" s="1"/>
  <c r="M585" i="10" s="1"/>
  <c r="M586" i="10" s="1"/>
  <c r="M587" i="10" s="1"/>
  <c r="M588" i="10" s="1"/>
  <c r="M589" i="10" s="1"/>
  <c r="M590" i="10" s="1"/>
  <c r="M591" i="10" s="1"/>
  <c r="M592" i="10" s="1"/>
  <c r="M593" i="10" s="1"/>
  <c r="M594" i="10" s="1"/>
  <c r="M595" i="10" s="1"/>
  <c r="M596" i="10" s="1"/>
  <c r="M597" i="10" s="1"/>
  <c r="M598" i="10" s="1"/>
  <c r="M599" i="10" s="1"/>
  <c r="M600" i="10" s="1"/>
  <c r="M601" i="10" s="1"/>
  <c r="M602" i="10" s="1"/>
  <c r="M603" i="10" s="1"/>
  <c r="M604" i="10" s="1"/>
  <c r="M605" i="10" s="1"/>
  <c r="M606" i="10" s="1"/>
  <c r="M607" i="10" s="1"/>
  <c r="M608" i="10" s="1"/>
  <c r="M609" i="10" s="1"/>
  <c r="M610" i="10" s="1"/>
  <c r="M611" i="10" s="1"/>
  <c r="M612" i="10" s="1"/>
  <c r="M613" i="10" s="1"/>
  <c r="M614" i="10" s="1"/>
  <c r="M615" i="10" s="1"/>
  <c r="M616" i="10" s="1"/>
  <c r="M617" i="10" s="1"/>
  <c r="M618" i="10" s="1"/>
  <c r="M619" i="10" s="1"/>
  <c r="M620" i="10" s="1"/>
  <c r="M621" i="10" s="1"/>
  <c r="M622" i="10" s="1"/>
  <c r="M623" i="10" s="1"/>
  <c r="M624" i="10" s="1"/>
  <c r="M625" i="10" s="1"/>
  <c r="M626" i="10" s="1"/>
  <c r="M627" i="10" s="1"/>
  <c r="M628" i="10" s="1"/>
  <c r="M629" i="10" s="1"/>
  <c r="M630" i="10" s="1"/>
  <c r="M631" i="10" s="1"/>
  <c r="M632" i="10" s="1"/>
  <c r="M633" i="10" s="1"/>
  <c r="M634" i="10" s="1"/>
  <c r="M635" i="10" s="1"/>
  <c r="M636" i="10" s="1"/>
  <c r="M637" i="10" s="1"/>
  <c r="M638" i="10" s="1"/>
  <c r="M639" i="10" s="1"/>
  <c r="M640" i="10" s="1"/>
  <c r="M641" i="10" s="1"/>
  <c r="M642" i="10" s="1"/>
  <c r="M643" i="10" s="1"/>
  <c r="M644" i="10" s="1"/>
  <c r="M645" i="10" s="1"/>
  <c r="M646" i="10" s="1"/>
  <c r="M647" i="10" s="1"/>
  <c r="M648" i="10" s="1"/>
  <c r="M649" i="10" s="1"/>
  <c r="M650" i="10" s="1"/>
  <c r="M651" i="10" s="1"/>
  <c r="M652" i="10" s="1"/>
  <c r="M653" i="10" s="1"/>
  <c r="M654" i="10" s="1"/>
  <c r="M655" i="10" s="1"/>
  <c r="M656" i="10" s="1"/>
  <c r="M657" i="10" s="1"/>
  <c r="M658" i="10" s="1"/>
  <c r="M659" i="10" s="1"/>
  <c r="M660" i="10" s="1"/>
  <c r="M661" i="10" s="1"/>
  <c r="M662" i="10" s="1"/>
  <c r="M663" i="10" s="1"/>
  <c r="M664" i="10" s="1"/>
  <c r="M665" i="10" s="1"/>
  <c r="M666" i="10" s="1"/>
  <c r="M667" i="10" s="1"/>
  <c r="M668" i="10" s="1"/>
  <c r="M669" i="10" s="1"/>
  <c r="M670" i="10" s="1"/>
  <c r="M671" i="10" s="1"/>
  <c r="M672" i="10" s="1"/>
  <c r="M673" i="10" s="1"/>
  <c r="M674" i="10" s="1"/>
  <c r="M675" i="10" s="1"/>
  <c r="M676" i="10" s="1"/>
  <c r="M677" i="10" s="1"/>
  <c r="M678" i="10" s="1"/>
  <c r="M679" i="10" s="1"/>
  <c r="M680" i="10" s="1"/>
  <c r="M681" i="10" s="1"/>
  <c r="M682" i="10" s="1"/>
  <c r="M683" i="10" s="1"/>
  <c r="M684" i="10" s="1"/>
  <c r="M685" i="10" s="1"/>
  <c r="M686" i="10" s="1"/>
  <c r="M687" i="10" s="1"/>
  <c r="M688" i="10" s="1"/>
  <c r="M689" i="10" s="1"/>
  <c r="M690" i="10" s="1"/>
  <c r="M691" i="10" s="1"/>
  <c r="M692" i="10" s="1"/>
  <c r="M693" i="10" s="1"/>
  <c r="M694" i="10" s="1"/>
  <c r="M695" i="10" s="1"/>
  <c r="M696" i="10" s="1"/>
  <c r="M697" i="10" s="1"/>
  <c r="M698" i="10" s="1"/>
  <c r="M699" i="10" s="1"/>
  <c r="M700" i="10" s="1"/>
  <c r="M701" i="10" s="1"/>
  <c r="M702" i="10" s="1"/>
  <c r="M703" i="10" s="1"/>
  <c r="M704" i="10" s="1"/>
  <c r="M705" i="10" s="1"/>
  <c r="M706" i="10" s="1"/>
  <c r="M707" i="10" s="1"/>
  <c r="M708" i="10" s="1"/>
  <c r="M709" i="10" s="1"/>
  <c r="M710" i="10" s="1"/>
  <c r="M711" i="10" s="1"/>
  <c r="M712" i="10" s="1"/>
  <c r="M713" i="10" s="1"/>
  <c r="M714" i="10" s="1"/>
  <c r="M715" i="10" s="1"/>
  <c r="M716" i="10" s="1"/>
  <c r="M717" i="10" s="1"/>
  <c r="M718" i="10" s="1"/>
  <c r="M719" i="10" s="1"/>
  <c r="M720" i="10" s="1"/>
  <c r="M721" i="10" s="1"/>
  <c r="M722" i="10" s="1"/>
  <c r="M723" i="10" s="1"/>
  <c r="M724" i="10" s="1"/>
  <c r="M725" i="10" s="1"/>
  <c r="M726" i="10" s="1"/>
  <c r="M727" i="10" s="1"/>
  <c r="M728" i="10" s="1"/>
  <c r="M729" i="10" s="1"/>
  <c r="M730" i="10" s="1"/>
  <c r="M731" i="10" s="1"/>
  <c r="M732" i="10" s="1"/>
  <c r="M733" i="10" s="1"/>
  <c r="M734" i="10" s="1"/>
  <c r="M735" i="10" s="1"/>
  <c r="M736" i="10" s="1"/>
  <c r="M737" i="10" s="1"/>
  <c r="M738" i="10" s="1"/>
  <c r="M739" i="10" s="1"/>
  <c r="M740" i="10" s="1"/>
  <c r="M741" i="10" s="1"/>
  <c r="M742" i="10" s="1"/>
  <c r="M743" i="10" s="1"/>
  <c r="M744" i="10" s="1"/>
  <c r="M745" i="10" s="1"/>
  <c r="M746" i="10" s="1"/>
  <c r="M747" i="10" s="1"/>
  <c r="M748" i="10" s="1"/>
  <c r="M749" i="10" s="1"/>
  <c r="M750" i="10" s="1"/>
  <c r="M751" i="10" s="1"/>
  <c r="M752" i="10" s="1"/>
  <c r="M753" i="10" s="1"/>
  <c r="M754" i="10" s="1"/>
  <c r="M755" i="10" s="1"/>
  <c r="M756" i="10" s="1"/>
  <c r="M757" i="10" s="1"/>
  <c r="M758" i="10" s="1"/>
  <c r="M759" i="10" s="1"/>
  <c r="M760" i="10" s="1"/>
  <c r="M761" i="10" s="1"/>
  <c r="M762" i="10" s="1"/>
  <c r="M763" i="10" s="1"/>
  <c r="M764" i="10" s="1"/>
  <c r="M765" i="10" s="1"/>
  <c r="M766" i="10" s="1"/>
  <c r="M767" i="10" s="1"/>
  <c r="M768" i="10" s="1"/>
  <c r="M769" i="10" s="1"/>
  <c r="M770" i="10" s="1"/>
  <c r="M771" i="10" s="1"/>
  <c r="M772" i="10" s="1"/>
  <c r="M773" i="10" s="1"/>
  <c r="M774" i="10" s="1"/>
  <c r="M775" i="10" s="1"/>
  <c r="M776" i="10" s="1"/>
  <c r="M777" i="10" s="1"/>
  <c r="M778" i="10" s="1"/>
  <c r="M779" i="10" s="1"/>
  <c r="M780" i="10" s="1"/>
  <c r="M781" i="10" s="1"/>
  <c r="M782" i="10" s="1"/>
  <c r="M783" i="10" s="1"/>
  <c r="M784" i="10" s="1"/>
  <c r="M785" i="10" s="1"/>
  <c r="M786" i="10" s="1"/>
  <c r="M787" i="10" s="1"/>
  <c r="M788" i="10" s="1"/>
  <c r="M789" i="10" s="1"/>
  <c r="M790" i="10" s="1"/>
  <c r="M791" i="10" s="1"/>
  <c r="M792" i="10" s="1"/>
  <c r="M793" i="10" s="1"/>
  <c r="M794" i="10" s="1"/>
  <c r="M795" i="10" s="1"/>
  <c r="M796" i="10" s="1"/>
  <c r="M797" i="10" s="1"/>
  <c r="M798" i="10" s="1"/>
  <c r="M799" i="10" s="1"/>
  <c r="M800" i="10" s="1"/>
  <c r="M801" i="10" s="1"/>
  <c r="M802" i="10" s="1"/>
  <c r="M803" i="10" s="1"/>
  <c r="M804" i="10" s="1"/>
  <c r="M805" i="10" s="1"/>
  <c r="M806" i="10" s="1"/>
  <c r="M807" i="10" s="1"/>
  <c r="M808" i="10" s="1"/>
  <c r="M809" i="10" s="1"/>
  <c r="M810" i="10" s="1"/>
  <c r="M811" i="10" s="1"/>
  <c r="M812" i="10" s="1"/>
  <c r="M813" i="10" s="1"/>
  <c r="M814" i="10" s="1"/>
  <c r="M815" i="10" s="1"/>
  <c r="M816" i="10" s="1"/>
  <c r="M817" i="10" s="1"/>
  <c r="M818" i="10" s="1"/>
  <c r="M819" i="10" s="1"/>
  <c r="M820" i="10" s="1"/>
  <c r="M821" i="10" s="1"/>
  <c r="M822" i="10" s="1"/>
  <c r="M823" i="10" s="1"/>
  <c r="M824" i="10" s="1"/>
  <c r="M825" i="10" s="1"/>
  <c r="M826" i="10" s="1"/>
  <c r="M827" i="10" s="1"/>
  <c r="M828" i="10" s="1"/>
  <c r="M829" i="10" s="1"/>
  <c r="M830" i="10" s="1"/>
  <c r="M831" i="10" s="1"/>
  <c r="M832" i="10" s="1"/>
  <c r="M833" i="10" s="1"/>
  <c r="M834" i="10" s="1"/>
  <c r="M835" i="10" s="1"/>
  <c r="M836" i="10" s="1"/>
  <c r="M837" i="10" s="1"/>
  <c r="M838" i="10" s="1"/>
  <c r="M839" i="10" s="1"/>
  <c r="M840" i="10" s="1"/>
  <c r="M841" i="10" s="1"/>
  <c r="M842" i="10" s="1"/>
  <c r="M843" i="10" s="1"/>
  <c r="M844" i="10" s="1"/>
  <c r="M845" i="10" s="1"/>
  <c r="M846" i="10" s="1"/>
  <c r="M847" i="10" s="1"/>
  <c r="M848" i="10" s="1"/>
  <c r="M849" i="10" s="1"/>
  <c r="M850" i="10" s="1"/>
  <c r="M851" i="10" s="1"/>
  <c r="M852" i="10" s="1"/>
  <c r="M853" i="10" s="1"/>
  <c r="M854" i="10" s="1"/>
  <c r="M855" i="10" s="1"/>
  <c r="M856" i="10" s="1"/>
  <c r="M857" i="10" s="1"/>
  <c r="M858" i="10" s="1"/>
  <c r="M859" i="10" s="1"/>
  <c r="M860" i="10" s="1"/>
  <c r="M861" i="10" s="1"/>
  <c r="M862" i="10" s="1"/>
  <c r="M863" i="10" s="1"/>
  <c r="M864" i="10" s="1"/>
  <c r="M865" i="10" s="1"/>
  <c r="M866" i="10" s="1"/>
  <c r="M867" i="10" s="1"/>
  <c r="M868" i="10" s="1"/>
  <c r="M869" i="10" s="1"/>
  <c r="M870" i="10" s="1"/>
  <c r="M871" i="10" s="1"/>
  <c r="M872" i="10" s="1"/>
  <c r="M873" i="10" s="1"/>
  <c r="M874" i="10" s="1"/>
  <c r="M875" i="10" s="1"/>
  <c r="M876" i="10" s="1"/>
  <c r="M877" i="10" s="1"/>
  <c r="M878" i="10" s="1"/>
  <c r="M879" i="10" s="1"/>
  <c r="M880" i="10" s="1"/>
  <c r="M881" i="10" s="1"/>
  <c r="M882" i="10" s="1"/>
  <c r="M883" i="10" s="1"/>
  <c r="M884" i="10" s="1"/>
  <c r="M885" i="10" s="1"/>
  <c r="M886" i="10" s="1"/>
  <c r="M887" i="10" s="1"/>
  <c r="M888" i="10" s="1"/>
  <c r="M889" i="10" s="1"/>
  <c r="M890" i="10" s="1"/>
  <c r="M891" i="10" s="1"/>
  <c r="M892" i="10" s="1"/>
  <c r="M893" i="10" s="1"/>
  <c r="M894" i="10" s="1"/>
  <c r="M895" i="10" s="1"/>
  <c r="M896" i="10" s="1"/>
  <c r="M897" i="10" s="1"/>
  <c r="M898" i="10" s="1"/>
  <c r="M899" i="10" s="1"/>
  <c r="M900" i="10" s="1"/>
  <c r="M901" i="10" s="1"/>
  <c r="M902" i="10" s="1"/>
  <c r="M903" i="10" s="1"/>
  <c r="M904" i="10" s="1"/>
  <c r="M905" i="10" s="1"/>
  <c r="M906" i="10" s="1"/>
  <c r="M907" i="10" s="1"/>
  <c r="M908" i="10" s="1"/>
  <c r="M909" i="10" s="1"/>
  <c r="M910" i="10" s="1"/>
  <c r="M911" i="10" s="1"/>
  <c r="M912" i="10" s="1"/>
  <c r="M913" i="10" s="1"/>
  <c r="M914" i="10" s="1"/>
  <c r="M915" i="10" s="1"/>
  <c r="M916" i="10" s="1"/>
  <c r="M917" i="10" s="1"/>
  <c r="M918" i="10" s="1"/>
  <c r="M919" i="10" s="1"/>
  <c r="M920" i="10" s="1"/>
  <c r="M921" i="10" s="1"/>
  <c r="M922" i="10" s="1"/>
  <c r="M923" i="10" s="1"/>
  <c r="M924" i="10" s="1"/>
  <c r="M925" i="10" s="1"/>
  <c r="M926" i="10" s="1"/>
  <c r="M927" i="10" s="1"/>
  <c r="M928" i="10" s="1"/>
  <c r="M929" i="10" s="1"/>
  <c r="M930" i="10" s="1"/>
  <c r="M931" i="10" s="1"/>
  <c r="M932" i="10" s="1"/>
  <c r="M933" i="10" s="1"/>
  <c r="M934" i="10" s="1"/>
  <c r="M935" i="10" s="1"/>
  <c r="M936" i="10" s="1"/>
  <c r="M937" i="10" s="1"/>
  <c r="M938" i="10" s="1"/>
  <c r="M939" i="10" s="1"/>
  <c r="M940" i="10" s="1"/>
  <c r="M941" i="10" s="1"/>
  <c r="M942" i="10" s="1"/>
  <c r="M943" i="10" s="1"/>
  <c r="M944" i="10" s="1"/>
  <c r="M945" i="10" s="1"/>
  <c r="M946" i="10" s="1"/>
  <c r="M947" i="10" s="1"/>
  <c r="M948" i="10" s="1"/>
  <c r="M949" i="10" s="1"/>
  <c r="M950" i="10" s="1"/>
  <c r="M951" i="10" s="1"/>
  <c r="M952" i="10" s="1"/>
  <c r="M953" i="10" s="1"/>
  <c r="M954" i="10" s="1"/>
  <c r="M955" i="10" s="1"/>
  <c r="M956" i="10" s="1"/>
  <c r="M957" i="10" s="1"/>
  <c r="M958" i="10" s="1"/>
  <c r="M959" i="10" s="1"/>
  <c r="M960" i="10" s="1"/>
  <c r="M961" i="10" s="1"/>
  <c r="M962" i="10" s="1"/>
  <c r="M963" i="10" s="1"/>
  <c r="M964" i="10" s="1"/>
  <c r="M965" i="10" s="1"/>
  <c r="M966" i="10" s="1"/>
  <c r="M967" i="10" s="1"/>
  <c r="M968" i="10" s="1"/>
  <c r="M969" i="10" s="1"/>
  <c r="M970" i="10" s="1"/>
  <c r="M971" i="10" s="1"/>
  <c r="M972" i="10" s="1"/>
  <c r="M973" i="10" s="1"/>
  <c r="M974" i="10" s="1"/>
  <c r="M975" i="10" s="1"/>
  <c r="M976" i="10" s="1"/>
  <c r="M977" i="10" s="1"/>
  <c r="M978" i="10" s="1"/>
  <c r="M979" i="10" s="1"/>
  <c r="M980" i="10" s="1"/>
  <c r="M981" i="10" s="1"/>
  <c r="M982" i="10" s="1"/>
  <c r="M983" i="10" s="1"/>
  <c r="M984" i="10" s="1"/>
  <c r="M985" i="10" s="1"/>
  <c r="M986" i="10" s="1"/>
  <c r="M987" i="10" s="1"/>
  <c r="M988" i="10" s="1"/>
  <c r="M989" i="10" s="1"/>
  <c r="M990" i="10" s="1"/>
  <c r="M991" i="10" s="1"/>
  <c r="M992" i="10" s="1"/>
  <c r="M993" i="10" s="1"/>
  <c r="M994" i="10" s="1"/>
  <c r="M995" i="10" s="1"/>
  <c r="M996" i="10" s="1"/>
  <c r="M997" i="10" s="1"/>
  <c r="M998" i="10" s="1"/>
  <c r="M999" i="10" s="1"/>
  <c r="M1000" i="10" s="1"/>
  <c r="M1001" i="10" s="1"/>
  <c r="M1002" i="10" s="1"/>
  <c r="M1003" i="10" s="1"/>
  <c r="M1004" i="10" s="1"/>
  <c r="M1005" i="10" s="1"/>
  <c r="M1006" i="10" s="1"/>
  <c r="M1007" i="10" s="1"/>
  <c r="M1008" i="10" s="1"/>
  <c r="M1009" i="10" s="1"/>
  <c r="M110" i="10"/>
  <c r="H9" i="10"/>
  <c r="G11" i="10"/>
  <c r="G12" i="10" s="1"/>
  <c r="G13" i="10" s="1"/>
  <c r="G14" i="10" s="1"/>
  <c r="G15" i="10" s="1"/>
  <c r="G16" i="10" s="1"/>
  <c r="G17" i="10" s="1"/>
  <c r="G18" i="10" s="1"/>
  <c r="G19" i="10" s="1"/>
  <c r="G20" i="10" s="1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G51" i="10" s="1"/>
  <c r="G52" i="10" s="1"/>
  <c r="G53" i="10" s="1"/>
  <c r="G54" i="10" s="1"/>
  <c r="G55" i="10" s="1"/>
  <c r="G56" i="10" s="1"/>
  <c r="G57" i="10" s="1"/>
  <c r="G58" i="10" s="1"/>
  <c r="G59" i="10" s="1"/>
  <c r="G60" i="10" s="1"/>
  <c r="G61" i="10" s="1"/>
  <c r="G62" i="10" s="1"/>
  <c r="G63" i="10" s="1"/>
  <c r="G64" i="10" s="1"/>
  <c r="G65" i="10" s="1"/>
  <c r="G66" i="10" s="1"/>
  <c r="G67" i="10" s="1"/>
  <c r="G68" i="10" s="1"/>
  <c r="G69" i="10" s="1"/>
  <c r="G70" i="10" s="1"/>
  <c r="G71" i="10" s="1"/>
  <c r="G72" i="10" s="1"/>
  <c r="G73" i="10" s="1"/>
  <c r="G74" i="10" s="1"/>
  <c r="G75" i="10" s="1"/>
  <c r="G76" i="10" s="1"/>
  <c r="G77" i="10" s="1"/>
  <c r="G78" i="10" s="1"/>
  <c r="G79" i="10" s="1"/>
  <c r="G80" i="10" s="1"/>
  <c r="G81" i="10" s="1"/>
  <c r="G82" i="10" s="1"/>
  <c r="G83" i="10" s="1"/>
  <c r="G84" i="10" s="1"/>
  <c r="G85" i="10" s="1"/>
  <c r="G86" i="10" s="1"/>
  <c r="G87" i="10" s="1"/>
  <c r="G88" i="10" s="1"/>
  <c r="G89" i="10" s="1"/>
  <c r="G90" i="10" s="1"/>
  <c r="G91" i="10" s="1"/>
  <c r="G92" i="10" s="1"/>
  <c r="G93" i="10" s="1"/>
  <c r="G94" i="10" s="1"/>
  <c r="G95" i="10" s="1"/>
  <c r="G96" i="10" s="1"/>
  <c r="G97" i="10" s="1"/>
  <c r="G98" i="10" s="1"/>
  <c r="G99" i="10" s="1"/>
  <c r="G100" i="10" s="1"/>
  <c r="G101" i="10" s="1"/>
  <c r="G102" i="10" s="1"/>
  <c r="G103" i="10" s="1"/>
  <c r="G104" i="10" s="1"/>
  <c r="G105" i="10" s="1"/>
  <c r="G106" i="10" s="1"/>
  <c r="G107" i="10" s="1"/>
  <c r="G108" i="10" s="1"/>
  <c r="G109" i="10" s="1"/>
  <c r="G110" i="10" s="1"/>
  <c r="G111" i="10" s="1"/>
  <c r="G112" i="10" s="1"/>
  <c r="G113" i="10" s="1"/>
  <c r="G114" i="10" s="1"/>
  <c r="G115" i="10" s="1"/>
  <c r="G116" i="10" s="1"/>
  <c r="G117" i="10" s="1"/>
  <c r="G118" i="10" s="1"/>
  <c r="G119" i="10" s="1"/>
  <c r="G120" i="10" s="1"/>
  <c r="G121" i="10" s="1"/>
  <c r="G122" i="10" s="1"/>
  <c r="G123" i="10" s="1"/>
  <c r="G124" i="10" s="1"/>
  <c r="G125" i="10" s="1"/>
  <c r="G126" i="10" s="1"/>
  <c r="G127" i="10" s="1"/>
  <c r="G128" i="10" s="1"/>
  <c r="G129" i="10" s="1"/>
  <c r="G130" i="10" s="1"/>
  <c r="G131" i="10" s="1"/>
  <c r="G132" i="10" s="1"/>
  <c r="G133" i="10" s="1"/>
  <c r="G134" i="10" s="1"/>
  <c r="G135" i="10" s="1"/>
  <c r="G136" i="10" s="1"/>
  <c r="G137" i="10" s="1"/>
  <c r="G138" i="10" s="1"/>
  <c r="G139" i="10" s="1"/>
  <c r="G140" i="10" s="1"/>
  <c r="G141" i="10" s="1"/>
  <c r="G142" i="10" s="1"/>
  <c r="G143" i="10" s="1"/>
  <c r="G144" i="10" s="1"/>
  <c r="G145" i="10" s="1"/>
  <c r="G146" i="10" s="1"/>
  <c r="G147" i="10" s="1"/>
  <c r="G148" i="10" s="1"/>
  <c r="G149" i="10" s="1"/>
  <c r="G150" i="10" s="1"/>
  <c r="G151" i="10" s="1"/>
  <c r="G152" i="10" s="1"/>
  <c r="G153" i="10" s="1"/>
  <c r="G154" i="10" s="1"/>
  <c r="G155" i="10" s="1"/>
  <c r="G156" i="10" s="1"/>
  <c r="G157" i="10" s="1"/>
  <c r="G158" i="10" s="1"/>
  <c r="G159" i="10" s="1"/>
  <c r="G160" i="10" s="1"/>
  <c r="G161" i="10" s="1"/>
  <c r="G162" i="10" s="1"/>
  <c r="G163" i="10" s="1"/>
  <c r="G164" i="10" s="1"/>
  <c r="G165" i="10" s="1"/>
  <c r="G166" i="10" s="1"/>
  <c r="G167" i="10" s="1"/>
  <c r="G168" i="10" s="1"/>
  <c r="G169" i="10" s="1"/>
  <c r="G170" i="10" s="1"/>
  <c r="G171" i="10" s="1"/>
  <c r="G172" i="10" s="1"/>
  <c r="G173" i="10" s="1"/>
  <c r="G174" i="10" s="1"/>
  <c r="G175" i="10" s="1"/>
  <c r="G176" i="10" s="1"/>
  <c r="G177" i="10" s="1"/>
  <c r="G178" i="10" s="1"/>
  <c r="G179" i="10" s="1"/>
  <c r="G180" i="10" s="1"/>
  <c r="G181" i="10" s="1"/>
  <c r="G182" i="10" s="1"/>
  <c r="G183" i="10" s="1"/>
  <c r="G184" i="10" s="1"/>
  <c r="G185" i="10" s="1"/>
  <c r="G186" i="10" s="1"/>
  <c r="G187" i="10" s="1"/>
  <c r="G188" i="10" s="1"/>
  <c r="G189" i="10" s="1"/>
  <c r="G190" i="10" s="1"/>
  <c r="G191" i="10" s="1"/>
  <c r="G192" i="10" s="1"/>
  <c r="G193" i="10" s="1"/>
  <c r="G194" i="10" s="1"/>
  <c r="G195" i="10" s="1"/>
  <c r="G196" i="10" s="1"/>
  <c r="G197" i="10" s="1"/>
  <c r="G198" i="10" s="1"/>
  <c r="G199" i="10" s="1"/>
  <c r="G200" i="10" s="1"/>
  <c r="G201" i="10" s="1"/>
  <c r="G202" i="10" s="1"/>
  <c r="G203" i="10" s="1"/>
  <c r="G204" i="10" s="1"/>
  <c r="G205" i="10" s="1"/>
  <c r="G206" i="10" s="1"/>
  <c r="G207" i="10" s="1"/>
  <c r="G208" i="10" s="1"/>
  <c r="G209" i="10" s="1"/>
  <c r="G210" i="10" s="1"/>
  <c r="G211" i="10" s="1"/>
  <c r="G212" i="10" s="1"/>
  <c r="G213" i="10" s="1"/>
  <c r="G214" i="10" s="1"/>
  <c r="G215" i="10" s="1"/>
  <c r="G216" i="10" s="1"/>
  <c r="G217" i="10" s="1"/>
  <c r="G218" i="10" s="1"/>
  <c r="G219" i="10" s="1"/>
  <c r="G220" i="10" s="1"/>
  <c r="G221" i="10" s="1"/>
  <c r="G222" i="10" s="1"/>
  <c r="G223" i="10" s="1"/>
  <c r="G224" i="10" s="1"/>
  <c r="G225" i="10" s="1"/>
  <c r="G226" i="10" s="1"/>
  <c r="G227" i="10" s="1"/>
  <c r="G228" i="10" s="1"/>
  <c r="G229" i="10" s="1"/>
  <c r="G230" i="10" s="1"/>
  <c r="G231" i="10" s="1"/>
  <c r="G232" i="10" s="1"/>
  <c r="G233" i="10" s="1"/>
  <c r="G234" i="10" s="1"/>
  <c r="G235" i="10" s="1"/>
  <c r="G236" i="10" s="1"/>
  <c r="G237" i="10" s="1"/>
  <c r="G238" i="10" s="1"/>
  <c r="G239" i="10" s="1"/>
  <c r="G240" i="10" s="1"/>
  <c r="G241" i="10" s="1"/>
  <c r="G242" i="10" s="1"/>
  <c r="G243" i="10" s="1"/>
  <c r="G244" i="10" s="1"/>
  <c r="G245" i="10" s="1"/>
  <c r="G246" i="10" s="1"/>
  <c r="G247" i="10" s="1"/>
  <c r="G248" i="10" s="1"/>
  <c r="G249" i="10" s="1"/>
  <c r="G250" i="10" s="1"/>
  <c r="G251" i="10" s="1"/>
  <c r="G252" i="10" s="1"/>
  <c r="G253" i="10" s="1"/>
  <c r="G254" i="10" s="1"/>
  <c r="G255" i="10" s="1"/>
  <c r="G256" i="10" s="1"/>
  <c r="G257" i="10" s="1"/>
  <c r="G258" i="10" s="1"/>
  <c r="G259" i="10" s="1"/>
  <c r="G260" i="10" s="1"/>
  <c r="G261" i="10" s="1"/>
  <c r="G262" i="10" s="1"/>
  <c r="G263" i="10" s="1"/>
  <c r="G264" i="10" s="1"/>
  <c r="G265" i="10" s="1"/>
  <c r="G266" i="10" s="1"/>
  <c r="G267" i="10" s="1"/>
  <c r="G268" i="10" s="1"/>
  <c r="G269" i="10" s="1"/>
  <c r="G270" i="10" s="1"/>
  <c r="G271" i="10" s="1"/>
  <c r="G272" i="10" s="1"/>
  <c r="G273" i="10" s="1"/>
  <c r="G274" i="10" s="1"/>
  <c r="G275" i="10" s="1"/>
  <c r="G276" i="10" s="1"/>
  <c r="G277" i="10" s="1"/>
  <c r="G278" i="10" s="1"/>
  <c r="G279" i="10" s="1"/>
  <c r="G280" i="10" s="1"/>
  <c r="G281" i="10" s="1"/>
  <c r="G282" i="10" s="1"/>
  <c r="G283" i="10" s="1"/>
  <c r="G284" i="10" s="1"/>
  <c r="G285" i="10" s="1"/>
  <c r="G286" i="10" s="1"/>
  <c r="G287" i="10" s="1"/>
  <c r="G288" i="10" s="1"/>
  <c r="G289" i="10" s="1"/>
  <c r="G290" i="10" s="1"/>
  <c r="G291" i="10" s="1"/>
  <c r="G292" i="10" s="1"/>
  <c r="G293" i="10" s="1"/>
  <c r="G294" i="10" s="1"/>
  <c r="G295" i="10" s="1"/>
  <c r="G296" i="10" s="1"/>
  <c r="G297" i="10" s="1"/>
  <c r="G298" i="10" s="1"/>
  <c r="G299" i="10" s="1"/>
  <c r="G300" i="10" s="1"/>
  <c r="G301" i="10" s="1"/>
  <c r="G302" i="10" s="1"/>
  <c r="G303" i="10" s="1"/>
  <c r="G304" i="10" s="1"/>
  <c r="G305" i="10" s="1"/>
  <c r="G306" i="10" s="1"/>
  <c r="G307" i="10" s="1"/>
  <c r="G308" i="10" s="1"/>
  <c r="G309" i="10" s="1"/>
  <c r="G310" i="10" s="1"/>
  <c r="G311" i="10" s="1"/>
  <c r="G312" i="10" s="1"/>
  <c r="G313" i="10" s="1"/>
  <c r="G314" i="10" s="1"/>
  <c r="G315" i="10" s="1"/>
  <c r="G316" i="10" s="1"/>
  <c r="G317" i="10" s="1"/>
  <c r="G318" i="10" s="1"/>
  <c r="G319" i="10" s="1"/>
  <c r="G320" i="10" s="1"/>
  <c r="G321" i="10" s="1"/>
  <c r="G322" i="10" s="1"/>
  <c r="G323" i="10" s="1"/>
  <c r="G324" i="10" s="1"/>
  <c r="G325" i="10" s="1"/>
  <c r="G326" i="10" s="1"/>
  <c r="G327" i="10" s="1"/>
  <c r="G328" i="10" s="1"/>
  <c r="G329" i="10" s="1"/>
  <c r="G330" i="10" s="1"/>
  <c r="G331" i="10" s="1"/>
  <c r="G332" i="10" s="1"/>
  <c r="G333" i="10" s="1"/>
  <c r="G334" i="10" s="1"/>
  <c r="G335" i="10" s="1"/>
  <c r="G336" i="10" s="1"/>
  <c r="G337" i="10" s="1"/>
  <c r="G338" i="10" s="1"/>
  <c r="G339" i="10" s="1"/>
  <c r="G340" i="10" s="1"/>
  <c r="G341" i="10" s="1"/>
  <c r="G342" i="10" s="1"/>
  <c r="G343" i="10" s="1"/>
  <c r="G344" i="10" s="1"/>
  <c r="G345" i="10" s="1"/>
  <c r="G346" i="10" s="1"/>
  <c r="G347" i="10" s="1"/>
  <c r="G348" i="10" s="1"/>
  <c r="G349" i="10" s="1"/>
  <c r="G350" i="10" s="1"/>
  <c r="G351" i="10" s="1"/>
  <c r="G352" i="10" s="1"/>
  <c r="G353" i="10" s="1"/>
  <c r="G354" i="10" s="1"/>
  <c r="G355" i="10" s="1"/>
  <c r="G356" i="10" s="1"/>
  <c r="G357" i="10" s="1"/>
  <c r="G358" i="10" s="1"/>
  <c r="G359" i="10" s="1"/>
  <c r="G360" i="10" s="1"/>
  <c r="G361" i="10" s="1"/>
  <c r="G362" i="10" s="1"/>
  <c r="G363" i="10" s="1"/>
  <c r="G364" i="10" s="1"/>
  <c r="G365" i="10" s="1"/>
  <c r="G366" i="10" s="1"/>
  <c r="G367" i="10" s="1"/>
  <c r="G368" i="10" s="1"/>
  <c r="G369" i="10" s="1"/>
  <c r="G370" i="10" s="1"/>
  <c r="G371" i="10" s="1"/>
  <c r="G372" i="10" s="1"/>
  <c r="G373" i="10" s="1"/>
  <c r="G374" i="10" s="1"/>
  <c r="G375" i="10" s="1"/>
  <c r="G376" i="10" s="1"/>
  <c r="G377" i="10" s="1"/>
  <c r="G378" i="10" s="1"/>
  <c r="G379" i="10" s="1"/>
  <c r="G380" i="10" s="1"/>
  <c r="G381" i="10" s="1"/>
  <c r="G382" i="10" s="1"/>
  <c r="G383" i="10" s="1"/>
  <c r="G384" i="10" s="1"/>
  <c r="G385" i="10" s="1"/>
  <c r="G386" i="10" s="1"/>
  <c r="G387" i="10" s="1"/>
  <c r="G388" i="10" s="1"/>
  <c r="G389" i="10" s="1"/>
  <c r="G390" i="10" s="1"/>
  <c r="G391" i="10" s="1"/>
  <c r="G392" i="10" s="1"/>
  <c r="G393" i="10" s="1"/>
  <c r="G394" i="10" s="1"/>
  <c r="G395" i="10" s="1"/>
  <c r="G396" i="10" s="1"/>
  <c r="G397" i="10" s="1"/>
  <c r="G398" i="10" s="1"/>
  <c r="G399" i="10" s="1"/>
  <c r="G400" i="10" s="1"/>
  <c r="G401" i="10" s="1"/>
  <c r="G402" i="10" s="1"/>
  <c r="G403" i="10" s="1"/>
  <c r="G404" i="10" s="1"/>
  <c r="G405" i="10" s="1"/>
  <c r="G406" i="10" s="1"/>
  <c r="G407" i="10" s="1"/>
  <c r="G408" i="10" s="1"/>
  <c r="G409" i="10" s="1"/>
  <c r="G410" i="10" s="1"/>
  <c r="G411" i="10" s="1"/>
  <c r="G412" i="10" s="1"/>
  <c r="G413" i="10" s="1"/>
  <c r="G414" i="10" s="1"/>
  <c r="G415" i="10" s="1"/>
  <c r="G416" i="10" s="1"/>
  <c r="G417" i="10" s="1"/>
  <c r="G418" i="10" s="1"/>
  <c r="G419" i="10" s="1"/>
  <c r="G420" i="10" s="1"/>
  <c r="G421" i="10" s="1"/>
  <c r="G422" i="10" s="1"/>
  <c r="G423" i="10" s="1"/>
  <c r="G424" i="10" s="1"/>
  <c r="G425" i="10" s="1"/>
  <c r="G426" i="10" s="1"/>
  <c r="G427" i="10" s="1"/>
  <c r="G428" i="10" s="1"/>
  <c r="G429" i="10" s="1"/>
  <c r="G430" i="10" s="1"/>
  <c r="G431" i="10" s="1"/>
  <c r="G432" i="10" s="1"/>
  <c r="G433" i="10" s="1"/>
  <c r="G434" i="10" s="1"/>
  <c r="G435" i="10" s="1"/>
  <c r="G436" i="10" s="1"/>
  <c r="G437" i="10" s="1"/>
  <c r="G438" i="10" s="1"/>
  <c r="G439" i="10" s="1"/>
  <c r="G440" i="10" s="1"/>
  <c r="G441" i="10" s="1"/>
  <c r="G442" i="10" s="1"/>
  <c r="G443" i="10" s="1"/>
  <c r="G444" i="10" s="1"/>
  <c r="G445" i="10" s="1"/>
  <c r="G446" i="10" s="1"/>
  <c r="G447" i="10" s="1"/>
  <c r="G448" i="10" s="1"/>
  <c r="G449" i="10" s="1"/>
  <c r="G450" i="10" s="1"/>
  <c r="G451" i="10" s="1"/>
  <c r="G452" i="10" s="1"/>
  <c r="G453" i="10" s="1"/>
  <c r="G454" i="10" s="1"/>
  <c r="G455" i="10" s="1"/>
  <c r="G456" i="10" s="1"/>
  <c r="G457" i="10" s="1"/>
  <c r="G458" i="10" s="1"/>
  <c r="G459" i="10" s="1"/>
  <c r="G460" i="10" s="1"/>
  <c r="G461" i="10" s="1"/>
  <c r="G462" i="10" s="1"/>
  <c r="G463" i="10" s="1"/>
  <c r="G464" i="10" s="1"/>
  <c r="G465" i="10" s="1"/>
  <c r="G466" i="10" s="1"/>
  <c r="G467" i="10" s="1"/>
  <c r="G468" i="10" s="1"/>
  <c r="G469" i="10" s="1"/>
  <c r="G470" i="10" s="1"/>
  <c r="G471" i="10" s="1"/>
  <c r="G472" i="10" s="1"/>
  <c r="G473" i="10" s="1"/>
  <c r="G474" i="10" s="1"/>
  <c r="G475" i="10" s="1"/>
  <c r="G476" i="10" s="1"/>
  <c r="G477" i="10" s="1"/>
  <c r="G478" i="10" s="1"/>
  <c r="G479" i="10" s="1"/>
  <c r="G480" i="10" s="1"/>
  <c r="G481" i="10" s="1"/>
  <c r="G482" i="10" s="1"/>
  <c r="G483" i="10" s="1"/>
  <c r="G484" i="10" s="1"/>
  <c r="G485" i="10" s="1"/>
  <c r="G486" i="10" s="1"/>
  <c r="G487" i="10" s="1"/>
  <c r="G488" i="10" s="1"/>
  <c r="G489" i="10" s="1"/>
  <c r="G490" i="10" s="1"/>
  <c r="G491" i="10" s="1"/>
  <c r="G492" i="10" s="1"/>
  <c r="G493" i="10" s="1"/>
  <c r="G494" i="10" s="1"/>
  <c r="G495" i="10" s="1"/>
  <c r="G496" i="10" s="1"/>
  <c r="G497" i="10" s="1"/>
  <c r="G498" i="10" s="1"/>
  <c r="G499" i="10" s="1"/>
  <c r="G500" i="10" s="1"/>
  <c r="G501" i="10" s="1"/>
  <c r="G502" i="10" s="1"/>
  <c r="G503" i="10" s="1"/>
  <c r="G504" i="10" s="1"/>
  <c r="G505" i="10" s="1"/>
  <c r="G506" i="10" s="1"/>
  <c r="G507" i="10" s="1"/>
  <c r="G508" i="10" s="1"/>
  <c r="G509" i="10" s="1"/>
  <c r="G510" i="10" s="1"/>
  <c r="G511" i="10" s="1"/>
  <c r="G512" i="10" s="1"/>
  <c r="G513" i="10" s="1"/>
  <c r="G514" i="10" s="1"/>
  <c r="G515" i="10" s="1"/>
  <c r="G516" i="10" s="1"/>
  <c r="G517" i="10" s="1"/>
  <c r="G518" i="10" s="1"/>
  <c r="G519" i="10" s="1"/>
  <c r="G520" i="10" s="1"/>
  <c r="G521" i="10" s="1"/>
  <c r="G522" i="10" s="1"/>
  <c r="G523" i="10" s="1"/>
  <c r="G524" i="10" s="1"/>
  <c r="G525" i="10" s="1"/>
  <c r="G526" i="10" s="1"/>
  <c r="G527" i="10" s="1"/>
  <c r="G528" i="10" s="1"/>
  <c r="G529" i="10" s="1"/>
  <c r="G530" i="10" s="1"/>
  <c r="G531" i="10" s="1"/>
  <c r="G532" i="10" s="1"/>
  <c r="G533" i="10" s="1"/>
  <c r="G534" i="10" s="1"/>
  <c r="G535" i="10" s="1"/>
  <c r="G536" i="10" s="1"/>
  <c r="G537" i="10" s="1"/>
  <c r="G538" i="10" s="1"/>
  <c r="G539" i="10" s="1"/>
  <c r="G540" i="10" s="1"/>
  <c r="G541" i="10" s="1"/>
  <c r="G542" i="10" s="1"/>
  <c r="G543" i="10" s="1"/>
  <c r="G544" i="10" s="1"/>
  <c r="G545" i="10" s="1"/>
  <c r="G546" i="10" s="1"/>
  <c r="G547" i="10" s="1"/>
  <c r="G548" i="10" s="1"/>
  <c r="G549" i="10" s="1"/>
  <c r="G550" i="10" s="1"/>
  <c r="G551" i="10" s="1"/>
  <c r="G552" i="10" s="1"/>
  <c r="G553" i="10" s="1"/>
  <c r="G554" i="10" s="1"/>
  <c r="G555" i="10" s="1"/>
  <c r="G556" i="10" s="1"/>
  <c r="G557" i="10" s="1"/>
  <c r="G558" i="10" s="1"/>
  <c r="G559" i="10" s="1"/>
  <c r="G560" i="10" s="1"/>
  <c r="G561" i="10" s="1"/>
  <c r="G562" i="10" s="1"/>
  <c r="G563" i="10" s="1"/>
  <c r="G564" i="10" s="1"/>
  <c r="G565" i="10" s="1"/>
  <c r="G566" i="10" s="1"/>
  <c r="G567" i="10" s="1"/>
  <c r="G568" i="10" s="1"/>
  <c r="G569" i="10" s="1"/>
  <c r="G570" i="10" s="1"/>
  <c r="G571" i="10" s="1"/>
  <c r="G572" i="10" s="1"/>
  <c r="G573" i="10" s="1"/>
  <c r="G574" i="10" s="1"/>
  <c r="G575" i="10" s="1"/>
  <c r="G576" i="10" s="1"/>
  <c r="G577" i="10" s="1"/>
  <c r="G578" i="10" s="1"/>
  <c r="G579" i="10" s="1"/>
  <c r="G580" i="10" s="1"/>
  <c r="G581" i="10" s="1"/>
  <c r="G582" i="10" s="1"/>
  <c r="G583" i="10" s="1"/>
  <c r="G584" i="10" s="1"/>
  <c r="G585" i="10" s="1"/>
  <c r="G586" i="10" s="1"/>
  <c r="G587" i="10" s="1"/>
  <c r="G588" i="10" s="1"/>
  <c r="G589" i="10" s="1"/>
  <c r="G590" i="10" s="1"/>
  <c r="G591" i="10" s="1"/>
  <c r="G592" i="10" s="1"/>
  <c r="G593" i="10" s="1"/>
  <c r="G594" i="10" s="1"/>
  <c r="G595" i="10" s="1"/>
  <c r="G596" i="10" s="1"/>
  <c r="G597" i="10" s="1"/>
  <c r="G598" i="10" s="1"/>
  <c r="G599" i="10" s="1"/>
  <c r="G600" i="10" s="1"/>
  <c r="G601" i="10" s="1"/>
  <c r="G602" i="10" s="1"/>
  <c r="G603" i="10" s="1"/>
  <c r="G604" i="10" s="1"/>
  <c r="G605" i="10" s="1"/>
  <c r="G606" i="10" s="1"/>
  <c r="G607" i="10" s="1"/>
  <c r="G608" i="10" s="1"/>
  <c r="G609" i="10" s="1"/>
  <c r="G610" i="10" s="1"/>
  <c r="G611" i="10" s="1"/>
  <c r="G612" i="10" s="1"/>
  <c r="G613" i="10" s="1"/>
  <c r="G614" i="10" s="1"/>
  <c r="G615" i="10" s="1"/>
  <c r="G616" i="10" s="1"/>
  <c r="G617" i="10" s="1"/>
  <c r="G618" i="10" s="1"/>
  <c r="G619" i="10" s="1"/>
  <c r="G620" i="10" s="1"/>
  <c r="G621" i="10" s="1"/>
  <c r="G622" i="10" s="1"/>
  <c r="G623" i="10" s="1"/>
  <c r="G624" i="10" s="1"/>
  <c r="G625" i="10" s="1"/>
  <c r="G626" i="10" s="1"/>
  <c r="G627" i="10" s="1"/>
  <c r="G628" i="10" s="1"/>
  <c r="G629" i="10" s="1"/>
  <c r="G630" i="10" s="1"/>
  <c r="G631" i="10" s="1"/>
  <c r="G632" i="10" s="1"/>
  <c r="G633" i="10" s="1"/>
  <c r="G634" i="10" s="1"/>
  <c r="G635" i="10" s="1"/>
  <c r="G636" i="10" s="1"/>
  <c r="G637" i="10" s="1"/>
  <c r="G638" i="10" s="1"/>
  <c r="G639" i="10" s="1"/>
  <c r="G640" i="10" s="1"/>
  <c r="G641" i="10" s="1"/>
  <c r="G642" i="10" s="1"/>
  <c r="G643" i="10" s="1"/>
  <c r="G644" i="10" s="1"/>
  <c r="G645" i="10" s="1"/>
  <c r="G646" i="10" s="1"/>
  <c r="G647" i="10" s="1"/>
  <c r="G648" i="10" s="1"/>
  <c r="G649" i="10" s="1"/>
  <c r="G650" i="10" s="1"/>
  <c r="G651" i="10" s="1"/>
  <c r="G652" i="10" s="1"/>
  <c r="G653" i="10" s="1"/>
  <c r="G654" i="10" s="1"/>
  <c r="G655" i="10" s="1"/>
  <c r="G656" i="10" s="1"/>
  <c r="G657" i="10" s="1"/>
  <c r="G658" i="10" s="1"/>
  <c r="G659" i="10" s="1"/>
  <c r="G660" i="10" s="1"/>
  <c r="G661" i="10" s="1"/>
  <c r="G662" i="10" s="1"/>
  <c r="G663" i="10" s="1"/>
  <c r="G664" i="10" s="1"/>
  <c r="G665" i="10" s="1"/>
  <c r="G666" i="10" s="1"/>
  <c r="G667" i="10" s="1"/>
  <c r="G668" i="10" s="1"/>
  <c r="G669" i="10" s="1"/>
  <c r="G670" i="10" s="1"/>
  <c r="G671" i="10" s="1"/>
  <c r="G672" i="10" s="1"/>
  <c r="G673" i="10" s="1"/>
  <c r="G674" i="10" s="1"/>
  <c r="G675" i="10" s="1"/>
  <c r="G676" i="10" s="1"/>
  <c r="G677" i="10" s="1"/>
  <c r="G678" i="10" s="1"/>
  <c r="G679" i="10" s="1"/>
  <c r="G680" i="10" s="1"/>
  <c r="G681" i="10" s="1"/>
  <c r="G682" i="10" s="1"/>
  <c r="G683" i="10" s="1"/>
  <c r="G684" i="10" s="1"/>
  <c r="G685" i="10" s="1"/>
  <c r="G686" i="10" s="1"/>
  <c r="G687" i="10" s="1"/>
  <c r="G688" i="10" s="1"/>
  <c r="G689" i="10" s="1"/>
  <c r="G690" i="10" s="1"/>
  <c r="G691" i="10" s="1"/>
  <c r="G692" i="10" s="1"/>
  <c r="G693" i="10" s="1"/>
  <c r="G694" i="10" s="1"/>
  <c r="G695" i="10" s="1"/>
  <c r="G696" i="10" s="1"/>
  <c r="G697" i="10" s="1"/>
  <c r="G698" i="10" s="1"/>
  <c r="G699" i="10" s="1"/>
  <c r="G700" i="10" s="1"/>
  <c r="G701" i="10" s="1"/>
  <c r="G702" i="10" s="1"/>
  <c r="G703" i="10" s="1"/>
  <c r="G704" i="10" s="1"/>
  <c r="G705" i="10" s="1"/>
  <c r="G706" i="10" s="1"/>
  <c r="G707" i="10" s="1"/>
  <c r="G708" i="10" s="1"/>
  <c r="G709" i="10" s="1"/>
  <c r="G710" i="10" s="1"/>
  <c r="G711" i="10" s="1"/>
  <c r="G712" i="10" s="1"/>
  <c r="G713" i="10" s="1"/>
  <c r="G714" i="10" s="1"/>
  <c r="G715" i="10" s="1"/>
  <c r="G716" i="10" s="1"/>
  <c r="G717" i="10" s="1"/>
  <c r="G718" i="10" s="1"/>
  <c r="G719" i="10" s="1"/>
  <c r="G720" i="10" s="1"/>
  <c r="G721" i="10" s="1"/>
  <c r="G722" i="10" s="1"/>
  <c r="G723" i="10" s="1"/>
  <c r="G724" i="10" s="1"/>
  <c r="G725" i="10" s="1"/>
  <c r="G726" i="10" s="1"/>
  <c r="G727" i="10" s="1"/>
  <c r="G728" i="10" s="1"/>
  <c r="G729" i="10" s="1"/>
  <c r="G730" i="10" s="1"/>
  <c r="G731" i="10" s="1"/>
  <c r="G732" i="10" s="1"/>
  <c r="G733" i="10" s="1"/>
  <c r="G734" i="10" s="1"/>
  <c r="G735" i="10" s="1"/>
  <c r="G736" i="10" s="1"/>
  <c r="G737" i="10" s="1"/>
  <c r="G738" i="10" s="1"/>
  <c r="G739" i="10" s="1"/>
  <c r="G740" i="10" s="1"/>
  <c r="G741" i="10" s="1"/>
  <c r="G742" i="10" s="1"/>
  <c r="G743" i="10" s="1"/>
  <c r="G744" i="10" s="1"/>
  <c r="G745" i="10" s="1"/>
  <c r="G746" i="10" s="1"/>
  <c r="G747" i="10" s="1"/>
  <c r="G748" i="10" s="1"/>
  <c r="G749" i="10" s="1"/>
  <c r="G750" i="10" s="1"/>
  <c r="G751" i="10" s="1"/>
  <c r="G752" i="10" s="1"/>
  <c r="G753" i="10" s="1"/>
  <c r="G754" i="10" s="1"/>
  <c r="G755" i="10" s="1"/>
  <c r="G756" i="10" s="1"/>
  <c r="G757" i="10" s="1"/>
  <c r="G758" i="10" s="1"/>
  <c r="G759" i="10" s="1"/>
  <c r="G760" i="10" s="1"/>
  <c r="G761" i="10" s="1"/>
  <c r="G762" i="10" s="1"/>
  <c r="G763" i="10" s="1"/>
  <c r="G764" i="10" s="1"/>
  <c r="G765" i="10" s="1"/>
  <c r="G766" i="10" s="1"/>
  <c r="G767" i="10" s="1"/>
  <c r="G768" i="10" s="1"/>
  <c r="G769" i="10" s="1"/>
  <c r="G770" i="10" s="1"/>
  <c r="G771" i="10" s="1"/>
  <c r="G772" i="10" s="1"/>
  <c r="G773" i="10" s="1"/>
  <c r="G774" i="10" s="1"/>
  <c r="G775" i="10" s="1"/>
  <c r="G776" i="10" s="1"/>
  <c r="G777" i="10" s="1"/>
  <c r="G778" i="10" s="1"/>
  <c r="G779" i="10" s="1"/>
  <c r="G780" i="10" s="1"/>
  <c r="G781" i="10" s="1"/>
  <c r="G782" i="10" s="1"/>
  <c r="G783" i="10" s="1"/>
  <c r="G784" i="10" s="1"/>
  <c r="G785" i="10" s="1"/>
  <c r="G786" i="10" s="1"/>
  <c r="G787" i="10" s="1"/>
  <c r="G788" i="10" s="1"/>
  <c r="G789" i="10" s="1"/>
  <c r="G790" i="10" s="1"/>
  <c r="G791" i="10" s="1"/>
  <c r="G792" i="10" s="1"/>
  <c r="G793" i="10" s="1"/>
  <c r="G794" i="10" s="1"/>
  <c r="G795" i="10" s="1"/>
  <c r="G796" i="10" s="1"/>
  <c r="G797" i="10" s="1"/>
  <c r="G798" i="10" s="1"/>
  <c r="G799" i="10" s="1"/>
  <c r="G800" i="10" s="1"/>
  <c r="G801" i="10" s="1"/>
  <c r="G802" i="10" s="1"/>
  <c r="G803" i="10" s="1"/>
  <c r="G804" i="10" s="1"/>
  <c r="G805" i="10" s="1"/>
  <c r="G806" i="10" s="1"/>
  <c r="G807" i="10" s="1"/>
  <c r="G808" i="10" s="1"/>
  <c r="G809" i="10" s="1"/>
  <c r="G810" i="10" s="1"/>
  <c r="G811" i="10" s="1"/>
  <c r="G812" i="10" s="1"/>
  <c r="G813" i="10" s="1"/>
  <c r="G814" i="10" s="1"/>
  <c r="G815" i="10" s="1"/>
  <c r="G816" i="10" s="1"/>
  <c r="G817" i="10" s="1"/>
  <c r="G818" i="10" s="1"/>
  <c r="G819" i="10" s="1"/>
  <c r="G820" i="10" s="1"/>
  <c r="G821" i="10" s="1"/>
  <c r="G822" i="10" s="1"/>
  <c r="G823" i="10" s="1"/>
  <c r="G824" i="10" s="1"/>
  <c r="G825" i="10" s="1"/>
  <c r="G826" i="10" s="1"/>
  <c r="G827" i="10" s="1"/>
  <c r="G828" i="10" s="1"/>
  <c r="G829" i="10" s="1"/>
  <c r="G830" i="10" s="1"/>
  <c r="G831" i="10" s="1"/>
  <c r="G832" i="10" s="1"/>
  <c r="G833" i="10" s="1"/>
  <c r="G834" i="10" s="1"/>
  <c r="G835" i="10" s="1"/>
  <c r="G836" i="10" s="1"/>
  <c r="G837" i="10" s="1"/>
  <c r="G838" i="10" s="1"/>
  <c r="G839" i="10" s="1"/>
  <c r="G840" i="10" s="1"/>
  <c r="G841" i="10" s="1"/>
  <c r="G842" i="10" s="1"/>
  <c r="G843" i="10" s="1"/>
  <c r="G844" i="10" s="1"/>
  <c r="G845" i="10" s="1"/>
  <c r="G846" i="10" s="1"/>
  <c r="G847" i="10" s="1"/>
  <c r="G848" i="10" s="1"/>
  <c r="G849" i="10" s="1"/>
  <c r="G850" i="10" s="1"/>
  <c r="G851" i="10" s="1"/>
  <c r="G852" i="10" s="1"/>
  <c r="G853" i="10" s="1"/>
  <c r="G854" i="10" s="1"/>
  <c r="G855" i="10" s="1"/>
  <c r="G856" i="10" s="1"/>
  <c r="G857" i="10" s="1"/>
  <c r="G858" i="10" s="1"/>
  <c r="G859" i="10" s="1"/>
  <c r="G860" i="10" s="1"/>
  <c r="G861" i="10" s="1"/>
  <c r="G862" i="10" s="1"/>
  <c r="G863" i="10" s="1"/>
  <c r="G864" i="10" s="1"/>
  <c r="G865" i="10" s="1"/>
  <c r="G866" i="10" s="1"/>
  <c r="G867" i="10" s="1"/>
  <c r="G868" i="10" s="1"/>
  <c r="G869" i="10" s="1"/>
  <c r="G870" i="10" s="1"/>
  <c r="G871" i="10" s="1"/>
  <c r="G872" i="10" s="1"/>
  <c r="G873" i="10" s="1"/>
  <c r="G874" i="10" s="1"/>
  <c r="G875" i="10" s="1"/>
  <c r="G876" i="10" s="1"/>
  <c r="G877" i="10" s="1"/>
  <c r="G878" i="10" s="1"/>
  <c r="G879" i="10" s="1"/>
  <c r="G880" i="10" s="1"/>
  <c r="G881" i="10" s="1"/>
  <c r="G882" i="10" s="1"/>
  <c r="G883" i="10" s="1"/>
  <c r="G884" i="10" s="1"/>
  <c r="G885" i="10" s="1"/>
  <c r="G886" i="10" s="1"/>
  <c r="G887" i="10" s="1"/>
  <c r="G888" i="10" s="1"/>
  <c r="G889" i="10" s="1"/>
  <c r="G890" i="10" s="1"/>
  <c r="G891" i="10" s="1"/>
  <c r="G892" i="10" s="1"/>
  <c r="G893" i="10" s="1"/>
  <c r="G894" i="10" s="1"/>
  <c r="G895" i="10" s="1"/>
  <c r="G896" i="10" s="1"/>
  <c r="G897" i="10" s="1"/>
  <c r="G898" i="10" s="1"/>
  <c r="G899" i="10" s="1"/>
  <c r="G900" i="10" s="1"/>
  <c r="G901" i="10" s="1"/>
  <c r="G902" i="10" s="1"/>
  <c r="G903" i="10" s="1"/>
  <c r="G904" i="10" s="1"/>
  <c r="G905" i="10" s="1"/>
  <c r="G906" i="10" s="1"/>
  <c r="G907" i="10" s="1"/>
  <c r="G908" i="10" s="1"/>
  <c r="G909" i="10" s="1"/>
  <c r="G910" i="10" s="1"/>
  <c r="G911" i="10" s="1"/>
  <c r="G912" i="10" s="1"/>
  <c r="G913" i="10" s="1"/>
  <c r="G914" i="10" s="1"/>
  <c r="G915" i="10" s="1"/>
  <c r="G916" i="10" s="1"/>
  <c r="G917" i="10" s="1"/>
  <c r="G918" i="10" s="1"/>
  <c r="G919" i="10" s="1"/>
  <c r="G920" i="10" s="1"/>
  <c r="G921" i="10" s="1"/>
  <c r="G922" i="10" s="1"/>
  <c r="G923" i="10" s="1"/>
  <c r="G924" i="10" s="1"/>
  <c r="G925" i="10" s="1"/>
  <c r="G926" i="10" s="1"/>
  <c r="G927" i="10" s="1"/>
  <c r="G928" i="10" s="1"/>
  <c r="G929" i="10" s="1"/>
  <c r="G930" i="10" s="1"/>
  <c r="G931" i="10" s="1"/>
  <c r="G932" i="10" s="1"/>
  <c r="G933" i="10" s="1"/>
  <c r="G934" i="10" s="1"/>
  <c r="G935" i="10" s="1"/>
  <c r="G936" i="10" s="1"/>
  <c r="G937" i="10" s="1"/>
  <c r="G938" i="10" s="1"/>
  <c r="G939" i="10" s="1"/>
  <c r="G940" i="10" s="1"/>
  <c r="G941" i="10" s="1"/>
  <c r="G942" i="10" s="1"/>
  <c r="G943" i="10" s="1"/>
  <c r="G944" i="10" s="1"/>
  <c r="G945" i="10" s="1"/>
  <c r="G946" i="10" s="1"/>
  <c r="G947" i="10" s="1"/>
  <c r="G948" i="10" s="1"/>
  <c r="G949" i="10" s="1"/>
  <c r="G950" i="10" s="1"/>
  <c r="G951" i="10" s="1"/>
  <c r="G952" i="10" s="1"/>
  <c r="G953" i="10" s="1"/>
  <c r="G954" i="10" s="1"/>
  <c r="G955" i="10" s="1"/>
  <c r="G956" i="10" s="1"/>
  <c r="G957" i="10" s="1"/>
  <c r="G958" i="10" s="1"/>
  <c r="G959" i="10" s="1"/>
  <c r="G960" i="10" s="1"/>
  <c r="G961" i="10" s="1"/>
  <c r="G962" i="10" s="1"/>
  <c r="G963" i="10" s="1"/>
  <c r="G964" i="10" s="1"/>
  <c r="G965" i="10" s="1"/>
  <c r="G966" i="10" s="1"/>
  <c r="G967" i="10" s="1"/>
  <c r="G968" i="10" s="1"/>
  <c r="G969" i="10" s="1"/>
  <c r="G970" i="10" s="1"/>
  <c r="G971" i="10" s="1"/>
  <c r="G972" i="10" s="1"/>
  <c r="G973" i="10" s="1"/>
  <c r="G974" i="10" s="1"/>
  <c r="G975" i="10" s="1"/>
  <c r="G976" i="10" s="1"/>
  <c r="G977" i="10" s="1"/>
  <c r="G978" i="10" s="1"/>
  <c r="G979" i="10" s="1"/>
  <c r="G980" i="10" s="1"/>
  <c r="G981" i="10" s="1"/>
  <c r="G982" i="10" s="1"/>
  <c r="G983" i="10" s="1"/>
  <c r="G984" i="10" s="1"/>
  <c r="G985" i="10" s="1"/>
  <c r="G986" i="10" s="1"/>
  <c r="G987" i="10" s="1"/>
  <c r="G988" i="10" s="1"/>
  <c r="G989" i="10" s="1"/>
  <c r="G990" i="10" s="1"/>
  <c r="G991" i="10" s="1"/>
  <c r="G992" i="10" s="1"/>
  <c r="G993" i="10" s="1"/>
  <c r="G994" i="10" s="1"/>
  <c r="G995" i="10" s="1"/>
  <c r="G996" i="10" s="1"/>
  <c r="G997" i="10" s="1"/>
  <c r="G998" i="10" s="1"/>
  <c r="G999" i="10" s="1"/>
  <c r="G1000" i="10" s="1"/>
  <c r="G1001" i="10" s="1"/>
  <c r="G1002" i="10" s="1"/>
  <c r="G1003" i="10" s="1"/>
  <c r="G1004" i="10" s="1"/>
  <c r="G1005" i="10" s="1"/>
  <c r="G1006" i="10" s="1"/>
  <c r="G1007" i="10" s="1"/>
  <c r="G1008" i="10" s="1"/>
  <c r="G1009" i="10" s="1"/>
  <c r="AI9" i="10"/>
  <c r="AJ9" i="10"/>
  <c r="AL9" i="10"/>
  <c r="AM9" i="10"/>
  <c r="AO9" i="10"/>
  <c r="AP9" i="10"/>
  <c r="W9" i="10"/>
  <c r="X9" i="10"/>
  <c r="Z9" i="10"/>
  <c r="AA9" i="10"/>
  <c r="AC9" i="10"/>
  <c r="AD9" i="10"/>
  <c r="AF9" i="10"/>
  <c r="AG9" i="10"/>
  <c r="I9" i="10"/>
  <c r="K9" i="10"/>
  <c r="L9" i="10"/>
  <c r="N9" i="10"/>
  <c r="O9" i="10"/>
  <c r="R9" i="10"/>
  <c r="U9" i="10"/>
  <c r="E9" i="10"/>
  <c r="F9" i="10"/>
  <c r="B1" i="10"/>
  <c r="Y7" i="10" s="1"/>
  <c r="AB7" i="10" l="1"/>
  <c r="P7" i="10"/>
  <c r="K564" i="14"/>
  <c r="K565" i="14" s="1"/>
  <c r="K559" i="14"/>
  <c r="M7" i="10"/>
  <c r="J7" i="10"/>
  <c r="AH7" i="10"/>
  <c r="AN7" i="10"/>
  <c r="AK7" i="10"/>
  <c r="AE7" i="10"/>
  <c r="AT7" i="10"/>
  <c r="AZ7" i="10"/>
  <c r="AW7" i="10"/>
  <c r="AQ7" i="10"/>
  <c r="V7" i="10"/>
  <c r="G7" i="10"/>
  <c r="S7" i="10"/>
  <c r="AG115" i="13"/>
  <c r="AT129" i="13"/>
  <c r="AF130" i="13"/>
  <c r="AG128" i="13"/>
  <c r="AG130" i="13" s="1"/>
  <c r="AT151" i="10"/>
  <c r="AN112" i="10"/>
  <c r="AK112" i="10"/>
  <c r="AH112" i="10"/>
  <c r="D7" i="10"/>
  <c r="AT152" i="10" l="1"/>
  <c r="AN113" i="10"/>
  <c r="AK113" i="10"/>
  <c r="AH113" i="10"/>
  <c r="AT153" i="10" l="1"/>
  <c r="AN114" i="10"/>
  <c r="AK114" i="10"/>
  <c r="AH114" i="10"/>
  <c r="AT154" i="10" l="1"/>
  <c r="AN115" i="10"/>
  <c r="AK115" i="10"/>
  <c r="AH115" i="10"/>
  <c r="AT155" i="10" l="1"/>
  <c r="AN116" i="10"/>
  <c r="AK116" i="10"/>
  <c r="AH116" i="10"/>
  <c r="AT156" i="10" l="1"/>
  <c r="AN117" i="10"/>
  <c r="AK117" i="10"/>
  <c r="AH117" i="10"/>
  <c r="AT157" i="10" l="1"/>
  <c r="AN118" i="10"/>
  <c r="AK118" i="10"/>
  <c r="AH118" i="10"/>
  <c r="AT158" i="10" l="1"/>
  <c r="AN119" i="10"/>
  <c r="AK119" i="10"/>
  <c r="AH119" i="10"/>
  <c r="AT159" i="10" l="1"/>
  <c r="AN120" i="10"/>
  <c r="AK120" i="10"/>
  <c r="AH120" i="10"/>
  <c r="AT160" i="10" l="1"/>
  <c r="AN121" i="10"/>
  <c r="AK121" i="10"/>
  <c r="AH121" i="10"/>
  <c r="AT161" i="10" l="1"/>
  <c r="AN122" i="10"/>
  <c r="AK122" i="10"/>
  <c r="AH122" i="10"/>
  <c r="AT162" i="10" l="1"/>
  <c r="AN123" i="10"/>
  <c r="AK123" i="10"/>
  <c r="AH123" i="10"/>
  <c r="AT163" i="10" l="1"/>
  <c r="AN124" i="10"/>
  <c r="AK124" i="10"/>
  <c r="AH124" i="10"/>
  <c r="AT164" i="10" l="1"/>
  <c r="AN125" i="10"/>
  <c r="AK125" i="10"/>
  <c r="AH125" i="10"/>
  <c r="AT165" i="10" l="1"/>
  <c r="AN126" i="10"/>
  <c r="AK126" i="10"/>
  <c r="AH126" i="10"/>
  <c r="AT166" i="10" l="1"/>
  <c r="AN127" i="10"/>
  <c r="AK127" i="10"/>
  <c r="AH127" i="10"/>
  <c r="AT167" i="10" l="1"/>
  <c r="AN128" i="10"/>
  <c r="AK128" i="10"/>
  <c r="AH128" i="10"/>
  <c r="AT168" i="10" l="1"/>
  <c r="AN129" i="10"/>
  <c r="AK129" i="10"/>
  <c r="AH129" i="10"/>
  <c r="AT169" i="10" l="1"/>
  <c r="AN130" i="10"/>
  <c r="AK130" i="10"/>
  <c r="AH130" i="10"/>
  <c r="AT170" i="10" l="1"/>
  <c r="AN131" i="10"/>
  <c r="AK131" i="10"/>
  <c r="AH131" i="10"/>
  <c r="AT171" i="10" l="1"/>
  <c r="AN132" i="10"/>
  <c r="AK132" i="10"/>
  <c r="AH132" i="10"/>
  <c r="AT172" i="10" l="1"/>
  <c r="AN133" i="10"/>
  <c r="AK133" i="10"/>
  <c r="AH133" i="10"/>
  <c r="AT173" i="10" l="1"/>
  <c r="AN134" i="10"/>
  <c r="AK134" i="10"/>
  <c r="AH134" i="10"/>
  <c r="AT174" i="10" l="1"/>
  <c r="AN135" i="10"/>
  <c r="AK135" i="10"/>
  <c r="AH135" i="10"/>
  <c r="AT175" i="10" l="1"/>
  <c r="AN136" i="10"/>
  <c r="AK136" i="10"/>
  <c r="AH136" i="10"/>
  <c r="AT176" i="10" l="1"/>
  <c r="AN137" i="10"/>
  <c r="AK137" i="10"/>
  <c r="AH137" i="10"/>
  <c r="AT177" i="10" l="1"/>
  <c r="AN138" i="10"/>
  <c r="AK138" i="10"/>
  <c r="AH138" i="10"/>
  <c r="AT178" i="10" l="1"/>
  <c r="AN139" i="10"/>
  <c r="AK139" i="10"/>
  <c r="AH139" i="10"/>
  <c r="AT179" i="10" l="1"/>
  <c r="AN140" i="10"/>
  <c r="AK140" i="10"/>
  <c r="AH140" i="10"/>
  <c r="AT180" i="10" l="1"/>
  <c r="AN141" i="10"/>
  <c r="AK141" i="10"/>
  <c r="AH141" i="10"/>
  <c r="AT181" i="10" l="1"/>
  <c r="AN142" i="10"/>
  <c r="AK142" i="10"/>
  <c r="AH142" i="10"/>
  <c r="AT182" i="10" l="1"/>
  <c r="AN143" i="10"/>
  <c r="AK143" i="10"/>
  <c r="AH143" i="10"/>
  <c r="AT183" i="10" l="1"/>
  <c r="AN144" i="10"/>
  <c r="AK144" i="10"/>
  <c r="AH144" i="10"/>
  <c r="AT184" i="10" l="1"/>
  <c r="AN145" i="10"/>
  <c r="AK145" i="10"/>
  <c r="AH145" i="10"/>
  <c r="AT185" i="10" l="1"/>
  <c r="AN146" i="10"/>
  <c r="AK146" i="10"/>
  <c r="AH146" i="10"/>
  <c r="AT186" i="10" l="1"/>
  <c r="AN147" i="10"/>
  <c r="AK147" i="10"/>
  <c r="AH147" i="10"/>
  <c r="AT187" i="10" l="1"/>
  <c r="AN148" i="10"/>
  <c r="AK148" i="10"/>
  <c r="AH148" i="10"/>
  <c r="AT188" i="10" l="1"/>
  <c r="AN149" i="10"/>
  <c r="AK149" i="10"/>
  <c r="AH149" i="10"/>
  <c r="AT189" i="10" l="1"/>
  <c r="AN150" i="10"/>
  <c r="AK150" i="10"/>
  <c r="AH150" i="10"/>
  <c r="AT190" i="10" l="1"/>
  <c r="AN151" i="10"/>
  <c r="AK151" i="10"/>
  <c r="AH151" i="10"/>
  <c r="AT191" i="10" l="1"/>
  <c r="AN152" i="10"/>
  <c r="AK152" i="10"/>
  <c r="AH152" i="10"/>
  <c r="AT192" i="10" l="1"/>
  <c r="AN153" i="10"/>
  <c r="AK153" i="10"/>
  <c r="AH153" i="10"/>
  <c r="AT193" i="10" l="1"/>
  <c r="AN154" i="10"/>
  <c r="AK154" i="10"/>
  <c r="AH154" i="10"/>
  <c r="AT194" i="10" l="1"/>
  <c r="AN155" i="10"/>
  <c r="AK155" i="10"/>
  <c r="AH155" i="10"/>
  <c r="AT195" i="10" l="1"/>
  <c r="AN156" i="10"/>
  <c r="AK156" i="10"/>
  <c r="AH156" i="10"/>
  <c r="AT196" i="10" l="1"/>
  <c r="AN157" i="10"/>
  <c r="AK157" i="10"/>
  <c r="AH157" i="10"/>
  <c r="AT197" i="10" l="1"/>
  <c r="AN158" i="10"/>
  <c r="AK158" i="10"/>
  <c r="AH158" i="10"/>
  <c r="AT198" i="10" l="1"/>
  <c r="AN159" i="10"/>
  <c r="AK159" i="10"/>
  <c r="AH159" i="10"/>
  <c r="AT199" i="10" l="1"/>
  <c r="AN160" i="10"/>
  <c r="AK160" i="10"/>
  <c r="AH160" i="10"/>
  <c r="AT200" i="10" l="1"/>
  <c r="AN161" i="10"/>
  <c r="AK161" i="10"/>
  <c r="AH161" i="10"/>
  <c r="AT201" i="10" l="1"/>
  <c r="AN162" i="10"/>
  <c r="AK162" i="10"/>
  <c r="AH162" i="10"/>
  <c r="AT202" i="10" l="1"/>
  <c r="AN163" i="10"/>
  <c r="AK163" i="10"/>
  <c r="AH163" i="10"/>
  <c r="AT203" i="10" l="1"/>
  <c r="AN164" i="10"/>
  <c r="AK164" i="10"/>
  <c r="AH164" i="10"/>
  <c r="AT204" i="10" l="1"/>
  <c r="AN165" i="10"/>
  <c r="AK165" i="10"/>
  <c r="AH165" i="10"/>
  <c r="AT205" i="10" l="1"/>
  <c r="AN166" i="10"/>
  <c r="AK166" i="10"/>
  <c r="AH166" i="10"/>
  <c r="AT206" i="10" l="1"/>
  <c r="AN167" i="10"/>
  <c r="AK167" i="10"/>
  <c r="AH167" i="10"/>
  <c r="AT207" i="10" l="1"/>
  <c r="AN168" i="10"/>
  <c r="AK168" i="10"/>
  <c r="AH168" i="10"/>
  <c r="AT208" i="10" l="1"/>
  <c r="AN169" i="10"/>
  <c r="AK169" i="10"/>
  <c r="AH169" i="10"/>
  <c r="AT209" i="10" l="1"/>
  <c r="AN170" i="10"/>
  <c r="AK170" i="10"/>
  <c r="AH170" i="10"/>
  <c r="AT210" i="10" l="1"/>
  <c r="AN171" i="10"/>
  <c r="AK171" i="10"/>
  <c r="AH171" i="10"/>
  <c r="AT211" i="10" l="1"/>
  <c r="AN172" i="10"/>
  <c r="AK172" i="10"/>
  <c r="AH172" i="10"/>
  <c r="AT212" i="10" l="1"/>
  <c r="AN173" i="10"/>
  <c r="AK173" i="10"/>
  <c r="AH173" i="10"/>
  <c r="AT213" i="10" l="1"/>
  <c r="AN174" i="10"/>
  <c r="AK174" i="10"/>
  <c r="AH174" i="10"/>
  <c r="AT214" i="10" l="1"/>
  <c r="AN175" i="10"/>
  <c r="AK175" i="10"/>
  <c r="AH175" i="10"/>
  <c r="AT215" i="10" l="1"/>
  <c r="AN176" i="10"/>
  <c r="AK176" i="10"/>
  <c r="AH176" i="10"/>
  <c r="AT216" i="10" l="1"/>
  <c r="AN177" i="10"/>
  <c r="AK177" i="10"/>
  <c r="AH177" i="10"/>
  <c r="AT217" i="10" l="1"/>
  <c r="AN178" i="10"/>
  <c r="AK178" i="10"/>
  <c r="AH178" i="10"/>
  <c r="AT218" i="10" l="1"/>
  <c r="AN179" i="10"/>
  <c r="AK179" i="10"/>
  <c r="AH179" i="10"/>
  <c r="AT219" i="10" l="1"/>
  <c r="AN180" i="10"/>
  <c r="AK180" i="10"/>
  <c r="AH180" i="10"/>
  <c r="AT220" i="10" l="1"/>
  <c r="AN181" i="10"/>
  <c r="AK181" i="10"/>
  <c r="AH181" i="10"/>
  <c r="AT221" i="10" l="1"/>
  <c r="AN182" i="10"/>
  <c r="AK182" i="10"/>
  <c r="AH182" i="10"/>
  <c r="AT222" i="10" l="1"/>
  <c r="AN183" i="10"/>
  <c r="AK183" i="10"/>
  <c r="AH183" i="10"/>
  <c r="AT223" i="10" l="1"/>
  <c r="AN184" i="10"/>
  <c r="AK184" i="10"/>
  <c r="AH184" i="10"/>
  <c r="AT224" i="10" l="1"/>
  <c r="AN185" i="10"/>
  <c r="AK185" i="10"/>
  <c r="AH185" i="10"/>
  <c r="AT225" i="10" l="1"/>
  <c r="AN186" i="10"/>
  <c r="AK186" i="10"/>
  <c r="AH186" i="10"/>
  <c r="AT226" i="10" l="1"/>
  <c r="AN187" i="10"/>
  <c r="AK187" i="10"/>
  <c r="AH187" i="10"/>
  <c r="AT227" i="10" l="1"/>
  <c r="AN188" i="10"/>
  <c r="AK188" i="10"/>
  <c r="AH188" i="10"/>
  <c r="AT228" i="10" l="1"/>
  <c r="AN189" i="10"/>
  <c r="AK189" i="10"/>
  <c r="AH189" i="10"/>
  <c r="AT229" i="10" l="1"/>
  <c r="AN190" i="10"/>
  <c r="AK190" i="10"/>
  <c r="AH190" i="10"/>
  <c r="AT230" i="10" l="1"/>
  <c r="AN191" i="10"/>
  <c r="AK191" i="10"/>
  <c r="AH191" i="10"/>
  <c r="AT231" i="10" l="1"/>
  <c r="AN192" i="10"/>
  <c r="AK192" i="10"/>
  <c r="AH192" i="10"/>
  <c r="AT232" i="10" l="1"/>
  <c r="AN193" i="10"/>
  <c r="AK193" i="10"/>
  <c r="AH193" i="10"/>
  <c r="AT233" i="10" l="1"/>
  <c r="AN194" i="10"/>
  <c r="AK194" i="10"/>
  <c r="AH194" i="10"/>
  <c r="AT234" i="10" l="1"/>
  <c r="AN195" i="10"/>
  <c r="AK195" i="10"/>
  <c r="AH195" i="10"/>
  <c r="AT235" i="10" l="1"/>
  <c r="AN196" i="10"/>
  <c r="AK196" i="10"/>
  <c r="AH196" i="10"/>
  <c r="AT236" i="10" l="1"/>
  <c r="AN197" i="10"/>
  <c r="AK197" i="10"/>
  <c r="AH197" i="10"/>
  <c r="AT237" i="10" l="1"/>
  <c r="AN198" i="10"/>
  <c r="AK198" i="10"/>
  <c r="AH198" i="10"/>
  <c r="AT238" i="10" l="1"/>
  <c r="AN199" i="10"/>
  <c r="AK199" i="10"/>
  <c r="AH199" i="10"/>
  <c r="AT239" i="10" l="1"/>
  <c r="AN200" i="10"/>
  <c r="AK200" i="10"/>
  <c r="AH200" i="10"/>
  <c r="AT240" i="10" l="1"/>
  <c r="AN201" i="10"/>
  <c r="AK201" i="10"/>
  <c r="AH201" i="10"/>
  <c r="AT241" i="10" l="1"/>
  <c r="AN202" i="10"/>
  <c r="AK202" i="10"/>
  <c r="AH202" i="10"/>
  <c r="AT242" i="10" l="1"/>
  <c r="AN203" i="10"/>
  <c r="AK203" i="10"/>
  <c r="AH203" i="10"/>
  <c r="AT243" i="10" l="1"/>
  <c r="AN204" i="10"/>
  <c r="AK204" i="10"/>
  <c r="AH204" i="10"/>
  <c r="AT244" i="10" l="1"/>
  <c r="AN205" i="10"/>
  <c r="AK205" i="10"/>
  <c r="AH205" i="10"/>
  <c r="AT245" i="10" l="1"/>
  <c r="AN206" i="10"/>
  <c r="AK206" i="10"/>
  <c r="AH206" i="10"/>
  <c r="AT246" i="10" l="1"/>
  <c r="AN207" i="10"/>
  <c r="AK207" i="10"/>
  <c r="AH207" i="10"/>
  <c r="AT247" i="10" l="1"/>
  <c r="AN208" i="10"/>
  <c r="AK208" i="10"/>
  <c r="AH208" i="10"/>
  <c r="AT248" i="10" l="1"/>
  <c r="AN209" i="10"/>
  <c r="AK209" i="10"/>
  <c r="AH209" i="10"/>
  <c r="AT249" i="10" l="1"/>
  <c r="AN210" i="10"/>
  <c r="AK210" i="10"/>
  <c r="AH210" i="10"/>
  <c r="AT250" i="10" l="1"/>
  <c r="AN211" i="10"/>
  <c r="AK211" i="10"/>
  <c r="AH211" i="10"/>
  <c r="AT251" i="10" l="1"/>
  <c r="AN212" i="10"/>
  <c r="AK212" i="10"/>
  <c r="AH212" i="10"/>
  <c r="AT252" i="10" l="1"/>
  <c r="AN213" i="10"/>
  <c r="AK213" i="10"/>
  <c r="AH213" i="10"/>
  <c r="AT253" i="10" l="1"/>
  <c r="AN214" i="10"/>
  <c r="AK214" i="10"/>
  <c r="AH214" i="10"/>
  <c r="AT254" i="10" l="1"/>
  <c r="AN215" i="10"/>
  <c r="AK215" i="10"/>
  <c r="AH215" i="10"/>
  <c r="AT255" i="10" l="1"/>
  <c r="AN216" i="10"/>
  <c r="AK216" i="10"/>
  <c r="AH216" i="10"/>
  <c r="AT256" i="10" l="1"/>
  <c r="AN217" i="10"/>
  <c r="AK217" i="10"/>
  <c r="AH217" i="10"/>
  <c r="AT257" i="10" l="1"/>
  <c r="AN218" i="10"/>
  <c r="AK218" i="10"/>
  <c r="AH218" i="10"/>
  <c r="AT258" i="10" l="1"/>
  <c r="AN219" i="10"/>
  <c r="AK219" i="10"/>
  <c r="AH219" i="10"/>
  <c r="AT259" i="10" l="1"/>
  <c r="AN220" i="10"/>
  <c r="AK220" i="10"/>
  <c r="AH220" i="10"/>
  <c r="AT260" i="10" l="1"/>
  <c r="AN221" i="10"/>
  <c r="AK221" i="10"/>
  <c r="AH221" i="10"/>
  <c r="AT261" i="10" l="1"/>
  <c r="AN222" i="10"/>
  <c r="AK222" i="10"/>
  <c r="AH222" i="10"/>
  <c r="AT262" i="10" l="1"/>
  <c r="AN223" i="10"/>
  <c r="AK223" i="10"/>
  <c r="AH223" i="10"/>
  <c r="AT263" i="10" l="1"/>
  <c r="AN224" i="10"/>
  <c r="AK224" i="10"/>
  <c r="AH224" i="10"/>
  <c r="AT264" i="10" l="1"/>
  <c r="AN225" i="10"/>
  <c r="AK225" i="10"/>
  <c r="AH225" i="10"/>
  <c r="AT265" i="10" l="1"/>
  <c r="AN226" i="10"/>
  <c r="AK226" i="10"/>
  <c r="AH226" i="10"/>
  <c r="AT266" i="10" l="1"/>
  <c r="AN227" i="10"/>
  <c r="AK227" i="10"/>
  <c r="AH227" i="10"/>
  <c r="AT267" i="10" l="1"/>
  <c r="AN228" i="10"/>
  <c r="AK228" i="10"/>
  <c r="AH228" i="10"/>
  <c r="AT268" i="10" l="1"/>
  <c r="AN229" i="10"/>
  <c r="AK229" i="10"/>
  <c r="AH229" i="10"/>
  <c r="AT269" i="10" l="1"/>
  <c r="AN230" i="10"/>
  <c r="AK230" i="10"/>
  <c r="AH230" i="10"/>
  <c r="AT270" i="10" l="1"/>
  <c r="AN231" i="10"/>
  <c r="AK231" i="10"/>
  <c r="AH231" i="10"/>
  <c r="AT271" i="10" l="1"/>
  <c r="AN232" i="10"/>
  <c r="AK232" i="10"/>
  <c r="AH232" i="10"/>
  <c r="AT272" i="10" l="1"/>
  <c r="AN233" i="10"/>
  <c r="AK233" i="10"/>
  <c r="AH233" i="10"/>
  <c r="AT273" i="10" l="1"/>
  <c r="AN234" i="10"/>
  <c r="AK234" i="10"/>
  <c r="AH234" i="10"/>
  <c r="AT274" i="10" l="1"/>
  <c r="AN235" i="10"/>
  <c r="AK235" i="10"/>
  <c r="AH235" i="10"/>
  <c r="AT275" i="10" l="1"/>
  <c r="AN236" i="10"/>
  <c r="AK236" i="10"/>
  <c r="AH236" i="10"/>
  <c r="AT276" i="10" l="1"/>
  <c r="AN237" i="10"/>
  <c r="AK237" i="10"/>
  <c r="AH237" i="10"/>
  <c r="AT277" i="10" l="1"/>
  <c r="AN238" i="10"/>
  <c r="AK238" i="10"/>
  <c r="AH238" i="10"/>
  <c r="AT278" i="10" l="1"/>
  <c r="AN239" i="10"/>
  <c r="AK239" i="10"/>
  <c r="AH239" i="10"/>
  <c r="AT279" i="10" l="1"/>
  <c r="AN240" i="10"/>
  <c r="AK240" i="10"/>
  <c r="AH240" i="10"/>
  <c r="AT280" i="10" l="1"/>
  <c r="AN241" i="10"/>
  <c r="AK241" i="10"/>
  <c r="AH241" i="10"/>
  <c r="AT281" i="10" l="1"/>
  <c r="AN242" i="10"/>
  <c r="AK242" i="10"/>
  <c r="AH242" i="10"/>
  <c r="AT282" i="10" l="1"/>
  <c r="AN243" i="10"/>
  <c r="AK243" i="10"/>
  <c r="AH243" i="10"/>
  <c r="AT283" i="10" l="1"/>
  <c r="AN244" i="10"/>
  <c r="AK244" i="10"/>
  <c r="AH244" i="10"/>
  <c r="AT284" i="10" l="1"/>
  <c r="AN245" i="10"/>
  <c r="AK245" i="10"/>
  <c r="AH245" i="10"/>
  <c r="AT285" i="10" l="1"/>
  <c r="AN246" i="10"/>
  <c r="AK246" i="10"/>
  <c r="AH246" i="10"/>
  <c r="AT286" i="10" l="1"/>
  <c r="AN247" i="10"/>
  <c r="AK247" i="10"/>
  <c r="AH247" i="10"/>
  <c r="AT287" i="10" l="1"/>
  <c r="AN248" i="10"/>
  <c r="AK248" i="10"/>
  <c r="AH248" i="10"/>
  <c r="AT288" i="10" l="1"/>
  <c r="AN249" i="10"/>
  <c r="AK249" i="10"/>
  <c r="AH249" i="10"/>
  <c r="AT289" i="10" l="1"/>
  <c r="AN250" i="10"/>
  <c r="AK250" i="10"/>
  <c r="AH250" i="10"/>
  <c r="AT290" i="10" l="1"/>
  <c r="AN251" i="10"/>
  <c r="AK251" i="10"/>
  <c r="AH251" i="10"/>
  <c r="AT291" i="10" l="1"/>
  <c r="AN252" i="10"/>
  <c r="AK252" i="10"/>
  <c r="AH252" i="10"/>
  <c r="AT292" i="10" l="1"/>
  <c r="AN253" i="10"/>
  <c r="AK253" i="10"/>
  <c r="AH253" i="10"/>
  <c r="AT293" i="10" l="1"/>
  <c r="AN254" i="10"/>
  <c r="AK254" i="10"/>
  <c r="AH254" i="10"/>
  <c r="AT294" i="10" l="1"/>
  <c r="AN255" i="10"/>
  <c r="AK255" i="10"/>
  <c r="AH255" i="10"/>
  <c r="AT295" i="10" l="1"/>
  <c r="AN256" i="10"/>
  <c r="AK256" i="10"/>
  <c r="AH256" i="10"/>
  <c r="AT296" i="10" l="1"/>
  <c r="AN257" i="10"/>
  <c r="AK257" i="10"/>
  <c r="AH257" i="10"/>
  <c r="AT297" i="10" l="1"/>
  <c r="AN258" i="10"/>
  <c r="AK258" i="10"/>
  <c r="AH258" i="10"/>
  <c r="AT298" i="10" l="1"/>
  <c r="AN259" i="10"/>
  <c r="AK259" i="10"/>
  <c r="AH259" i="10"/>
  <c r="AT299" i="10" l="1"/>
  <c r="AN260" i="10"/>
  <c r="AK260" i="10"/>
  <c r="AH260" i="10"/>
  <c r="AT300" i="10" l="1"/>
  <c r="AN261" i="10"/>
  <c r="AK261" i="10"/>
  <c r="AH261" i="10"/>
  <c r="AT301" i="10" l="1"/>
  <c r="AN262" i="10"/>
  <c r="AK262" i="10"/>
  <c r="AH262" i="10"/>
  <c r="AT302" i="10" l="1"/>
  <c r="AN263" i="10"/>
  <c r="AK263" i="10"/>
  <c r="AH263" i="10"/>
  <c r="AT303" i="10" l="1"/>
  <c r="AN264" i="10"/>
  <c r="AK264" i="10"/>
  <c r="AH264" i="10"/>
  <c r="AT304" i="10" l="1"/>
  <c r="AN265" i="10"/>
  <c r="AK265" i="10"/>
  <c r="AH265" i="10"/>
  <c r="AT305" i="10" l="1"/>
  <c r="AN266" i="10"/>
  <c r="AK266" i="10"/>
  <c r="AH266" i="10"/>
  <c r="AT306" i="10" l="1"/>
  <c r="AN267" i="10"/>
  <c r="AK267" i="10"/>
  <c r="AH267" i="10"/>
  <c r="AT307" i="10" l="1"/>
  <c r="AN268" i="10"/>
  <c r="AK268" i="10"/>
  <c r="AH268" i="10"/>
  <c r="AT308" i="10" l="1"/>
  <c r="AN269" i="10"/>
  <c r="AK269" i="10"/>
  <c r="AH269" i="10"/>
  <c r="AT309" i="10" l="1"/>
  <c r="AN270" i="10"/>
  <c r="AK270" i="10"/>
  <c r="AH270" i="10"/>
  <c r="AT310" i="10" l="1"/>
  <c r="AN271" i="10"/>
  <c r="AK271" i="10"/>
  <c r="AH271" i="10"/>
  <c r="AT311" i="10" l="1"/>
  <c r="AN272" i="10"/>
  <c r="AK272" i="10"/>
  <c r="AH272" i="10"/>
  <c r="AT312" i="10" l="1"/>
  <c r="AN273" i="10"/>
  <c r="AK273" i="10"/>
  <c r="AH273" i="10"/>
  <c r="AT313" i="10" l="1"/>
  <c r="AN274" i="10"/>
  <c r="AK274" i="10"/>
  <c r="AH274" i="10"/>
  <c r="AT314" i="10" l="1"/>
  <c r="AN275" i="10"/>
  <c r="AK275" i="10"/>
  <c r="AH275" i="10"/>
  <c r="AT315" i="10" l="1"/>
  <c r="AN276" i="10"/>
  <c r="AK276" i="10"/>
  <c r="AH276" i="10"/>
  <c r="AT316" i="10" l="1"/>
  <c r="AN277" i="10"/>
  <c r="AK277" i="10"/>
  <c r="AH277" i="10"/>
  <c r="AT317" i="10" l="1"/>
  <c r="AN278" i="10"/>
  <c r="AK278" i="10"/>
  <c r="AH278" i="10"/>
  <c r="AT318" i="10" l="1"/>
  <c r="AN279" i="10"/>
  <c r="AK279" i="10"/>
  <c r="AH279" i="10"/>
  <c r="AT319" i="10" l="1"/>
  <c r="AN280" i="10"/>
  <c r="AK280" i="10"/>
  <c r="AH280" i="10"/>
  <c r="AT320" i="10" l="1"/>
  <c r="AN281" i="10"/>
  <c r="AK281" i="10"/>
  <c r="AH281" i="10"/>
  <c r="AT321" i="10" l="1"/>
  <c r="AN282" i="10"/>
  <c r="AK282" i="10"/>
  <c r="AH282" i="10"/>
  <c r="AT322" i="10" l="1"/>
  <c r="AN283" i="10"/>
  <c r="AK283" i="10"/>
  <c r="AH283" i="10"/>
  <c r="AT323" i="10" l="1"/>
  <c r="AN284" i="10"/>
  <c r="AK284" i="10"/>
  <c r="AH284" i="10"/>
  <c r="AT324" i="10" l="1"/>
  <c r="AN285" i="10"/>
  <c r="AK285" i="10"/>
  <c r="AH285" i="10"/>
  <c r="AT325" i="10" l="1"/>
  <c r="AN286" i="10"/>
  <c r="AK286" i="10"/>
  <c r="AH286" i="10"/>
  <c r="AT326" i="10" l="1"/>
  <c r="AN287" i="10"/>
  <c r="AK287" i="10"/>
  <c r="AH287" i="10"/>
  <c r="AT327" i="10" l="1"/>
  <c r="AN288" i="10"/>
  <c r="AK288" i="10"/>
  <c r="AH288" i="10"/>
  <c r="AT328" i="10" l="1"/>
  <c r="AN289" i="10"/>
  <c r="AK289" i="10"/>
  <c r="AH289" i="10"/>
  <c r="AT329" i="10" l="1"/>
  <c r="AN290" i="10"/>
  <c r="AK290" i="10"/>
  <c r="AH290" i="10"/>
  <c r="AT330" i="10" l="1"/>
  <c r="AN291" i="10"/>
  <c r="AK291" i="10"/>
  <c r="AH291" i="10"/>
  <c r="AT331" i="10" l="1"/>
  <c r="AN292" i="10"/>
  <c r="AK292" i="10"/>
  <c r="AH292" i="10"/>
  <c r="AT332" i="10" l="1"/>
  <c r="AN293" i="10"/>
  <c r="AK293" i="10"/>
  <c r="AH293" i="10"/>
  <c r="AT333" i="10" l="1"/>
  <c r="AN294" i="10"/>
  <c r="AK294" i="10"/>
  <c r="AH294" i="10"/>
  <c r="AT334" i="10" l="1"/>
  <c r="AN295" i="10"/>
  <c r="AK295" i="10"/>
  <c r="AH295" i="10"/>
  <c r="AT335" i="10" l="1"/>
  <c r="AN296" i="10"/>
  <c r="AK296" i="10"/>
  <c r="AH296" i="10"/>
  <c r="AT336" i="10" l="1"/>
  <c r="AN297" i="10"/>
  <c r="AK297" i="10"/>
  <c r="AH297" i="10"/>
  <c r="AT337" i="10" l="1"/>
  <c r="AN298" i="10"/>
  <c r="AK298" i="10"/>
  <c r="AH298" i="10"/>
  <c r="AT338" i="10" l="1"/>
  <c r="AN299" i="10"/>
  <c r="AK299" i="10"/>
  <c r="AH299" i="10"/>
  <c r="AT339" i="10" l="1"/>
  <c r="AN300" i="10"/>
  <c r="AK300" i="10"/>
  <c r="AH300" i="10"/>
  <c r="AT340" i="10" l="1"/>
  <c r="AN301" i="10"/>
  <c r="AK301" i="10"/>
  <c r="AH301" i="10"/>
  <c r="AT341" i="10" l="1"/>
  <c r="AN302" i="10"/>
  <c r="AK302" i="10"/>
  <c r="AH302" i="10"/>
  <c r="AT342" i="10" l="1"/>
  <c r="AN303" i="10"/>
  <c r="AK303" i="10"/>
  <c r="AH303" i="10"/>
  <c r="AT343" i="10" l="1"/>
  <c r="AN304" i="10"/>
  <c r="AK304" i="10"/>
  <c r="AH304" i="10"/>
  <c r="AT344" i="10" l="1"/>
  <c r="AN305" i="10"/>
  <c r="AK305" i="10"/>
  <c r="AH305" i="10"/>
  <c r="AT345" i="10" l="1"/>
  <c r="AN306" i="10"/>
  <c r="AK306" i="10"/>
  <c r="AH306" i="10"/>
  <c r="AT346" i="10" l="1"/>
  <c r="AN307" i="10"/>
  <c r="AK307" i="10"/>
  <c r="AH307" i="10"/>
  <c r="AT347" i="10" l="1"/>
  <c r="AN308" i="10"/>
  <c r="AK308" i="10"/>
  <c r="AH308" i="10"/>
  <c r="AT348" i="10" l="1"/>
  <c r="AN309" i="10"/>
  <c r="AK309" i="10"/>
  <c r="AH309" i="10"/>
  <c r="AT349" i="10" l="1"/>
  <c r="AN310" i="10"/>
  <c r="AK310" i="10"/>
  <c r="AH310" i="10"/>
  <c r="AT350" i="10" l="1"/>
  <c r="AN311" i="10"/>
  <c r="AK311" i="10"/>
  <c r="AH311" i="10"/>
  <c r="AT351" i="10" l="1"/>
  <c r="AN312" i="10"/>
  <c r="AK312" i="10"/>
  <c r="AH312" i="10"/>
  <c r="AT352" i="10" l="1"/>
  <c r="AN313" i="10"/>
  <c r="AK313" i="10"/>
  <c r="AH313" i="10"/>
  <c r="AT353" i="10" l="1"/>
  <c r="AN314" i="10"/>
  <c r="AK314" i="10"/>
  <c r="AH314" i="10"/>
  <c r="AT354" i="10" l="1"/>
  <c r="AN315" i="10"/>
  <c r="AK315" i="10"/>
  <c r="AH315" i="10"/>
  <c r="AT355" i="10" l="1"/>
  <c r="AN316" i="10"/>
  <c r="AK316" i="10"/>
  <c r="AH316" i="10"/>
  <c r="AT356" i="10" l="1"/>
  <c r="AN317" i="10"/>
  <c r="AK317" i="10"/>
  <c r="AH317" i="10"/>
  <c r="AT357" i="10" l="1"/>
  <c r="AN318" i="10"/>
  <c r="AK318" i="10"/>
  <c r="AH318" i="10"/>
  <c r="AT358" i="10" l="1"/>
  <c r="AN319" i="10"/>
  <c r="AK319" i="10"/>
  <c r="AH319" i="10"/>
  <c r="AT359" i="10" l="1"/>
  <c r="AN320" i="10"/>
  <c r="AK320" i="10"/>
  <c r="AH320" i="10"/>
  <c r="AT360" i="10" l="1"/>
  <c r="AN321" i="10"/>
  <c r="AK321" i="10"/>
  <c r="AH321" i="10"/>
  <c r="AT361" i="10" l="1"/>
  <c r="AN322" i="10"/>
  <c r="AK322" i="10"/>
  <c r="AH322" i="10"/>
  <c r="AT362" i="10" l="1"/>
  <c r="AN323" i="10"/>
  <c r="AK323" i="10"/>
  <c r="AH323" i="10"/>
  <c r="AT363" i="10" l="1"/>
  <c r="AN324" i="10"/>
  <c r="AK324" i="10"/>
  <c r="AH324" i="10"/>
  <c r="AT364" i="10" l="1"/>
  <c r="AN325" i="10"/>
  <c r="AK325" i="10"/>
  <c r="AH325" i="10"/>
  <c r="AT365" i="10" l="1"/>
  <c r="AN326" i="10"/>
  <c r="AK326" i="10"/>
  <c r="AH326" i="10"/>
  <c r="AT366" i="10" l="1"/>
  <c r="AN327" i="10"/>
  <c r="AK327" i="10"/>
  <c r="AH327" i="10"/>
  <c r="AT367" i="10" l="1"/>
  <c r="AN328" i="10"/>
  <c r="AK328" i="10"/>
  <c r="AH328" i="10"/>
  <c r="AT368" i="10" l="1"/>
  <c r="AN329" i="10"/>
  <c r="AK329" i="10"/>
  <c r="AH329" i="10"/>
  <c r="AT369" i="10" l="1"/>
  <c r="AN330" i="10"/>
  <c r="AK330" i="10"/>
  <c r="AH330" i="10"/>
  <c r="AT370" i="10" l="1"/>
  <c r="AN331" i="10"/>
  <c r="AK331" i="10"/>
  <c r="AH331" i="10"/>
  <c r="AT371" i="10" l="1"/>
  <c r="AN332" i="10"/>
  <c r="AK332" i="10"/>
  <c r="AH332" i="10"/>
  <c r="AT372" i="10" l="1"/>
  <c r="AN333" i="10"/>
  <c r="AK333" i="10"/>
  <c r="AH333" i="10"/>
  <c r="AT373" i="10" l="1"/>
  <c r="AN334" i="10"/>
  <c r="AK334" i="10"/>
  <c r="AH334" i="10"/>
  <c r="AT374" i="10" l="1"/>
  <c r="AN335" i="10"/>
  <c r="AK335" i="10"/>
  <c r="AH335" i="10"/>
  <c r="AT375" i="10" l="1"/>
  <c r="AN336" i="10"/>
  <c r="AK336" i="10"/>
  <c r="AH336" i="10"/>
  <c r="AT376" i="10" l="1"/>
  <c r="AN337" i="10"/>
  <c r="AK337" i="10"/>
  <c r="AH337" i="10"/>
  <c r="AT377" i="10" l="1"/>
  <c r="AN338" i="10"/>
  <c r="AK338" i="10"/>
  <c r="AH338" i="10"/>
  <c r="AT378" i="10" l="1"/>
  <c r="AN339" i="10"/>
  <c r="AK339" i="10"/>
  <c r="AH339" i="10"/>
  <c r="AT379" i="10" l="1"/>
  <c r="AN340" i="10"/>
  <c r="AK340" i="10"/>
  <c r="AH340" i="10"/>
  <c r="AT380" i="10" l="1"/>
  <c r="AN341" i="10"/>
  <c r="AK341" i="10"/>
  <c r="AH341" i="10"/>
  <c r="AT381" i="10" l="1"/>
  <c r="AN342" i="10"/>
  <c r="AK342" i="10"/>
  <c r="AH342" i="10"/>
  <c r="AT382" i="10" l="1"/>
  <c r="AN343" i="10"/>
  <c r="AK343" i="10"/>
  <c r="AH343" i="10"/>
  <c r="AT383" i="10" l="1"/>
  <c r="AN344" i="10"/>
  <c r="AK344" i="10"/>
  <c r="AH344" i="10"/>
  <c r="AT384" i="10" l="1"/>
  <c r="AN345" i="10"/>
  <c r="AK345" i="10"/>
  <c r="AH345" i="10"/>
  <c r="AT385" i="10" l="1"/>
  <c r="AN346" i="10"/>
  <c r="AK346" i="10"/>
  <c r="AH346" i="10"/>
  <c r="AT386" i="10" l="1"/>
  <c r="AN347" i="10"/>
  <c r="AK347" i="10"/>
  <c r="AH347" i="10"/>
  <c r="AT387" i="10" l="1"/>
  <c r="AN348" i="10"/>
  <c r="AK348" i="10"/>
  <c r="AH348" i="10"/>
  <c r="AT388" i="10" l="1"/>
  <c r="AN349" i="10"/>
  <c r="AK349" i="10"/>
  <c r="AH349" i="10"/>
  <c r="AT389" i="10" l="1"/>
  <c r="AN350" i="10"/>
  <c r="AK350" i="10"/>
  <c r="AH350" i="10"/>
  <c r="AT390" i="10" l="1"/>
  <c r="AN351" i="10"/>
  <c r="AK351" i="10"/>
  <c r="AH351" i="10"/>
  <c r="AT391" i="10" l="1"/>
  <c r="AN352" i="10"/>
  <c r="AK352" i="10"/>
  <c r="AH352" i="10"/>
  <c r="AT392" i="10" l="1"/>
  <c r="AN353" i="10"/>
  <c r="AK353" i="10"/>
  <c r="AH353" i="10"/>
  <c r="AT393" i="10" l="1"/>
  <c r="AN354" i="10"/>
  <c r="AK354" i="10"/>
  <c r="AH354" i="10"/>
  <c r="AT394" i="10" l="1"/>
  <c r="AN355" i="10"/>
  <c r="AK355" i="10"/>
  <c r="AH355" i="10"/>
  <c r="AT395" i="10" l="1"/>
  <c r="AN356" i="10"/>
  <c r="AK356" i="10"/>
  <c r="AH356" i="10"/>
  <c r="AT396" i="10" l="1"/>
  <c r="AN357" i="10"/>
  <c r="AK357" i="10"/>
  <c r="AH357" i="10"/>
  <c r="AT397" i="10" l="1"/>
  <c r="AN358" i="10"/>
  <c r="AK358" i="10"/>
  <c r="AH358" i="10"/>
  <c r="AT398" i="10" l="1"/>
  <c r="AN359" i="10"/>
  <c r="AK359" i="10"/>
  <c r="AH359" i="10"/>
  <c r="AT399" i="10" l="1"/>
  <c r="AN360" i="10"/>
  <c r="AK360" i="10"/>
  <c r="AH360" i="10"/>
  <c r="AT400" i="10" l="1"/>
  <c r="AN361" i="10"/>
  <c r="AK361" i="10"/>
  <c r="AH361" i="10"/>
  <c r="AT401" i="10" l="1"/>
  <c r="AN362" i="10"/>
  <c r="AK362" i="10"/>
  <c r="AH362" i="10"/>
  <c r="AT402" i="10" l="1"/>
  <c r="AN363" i="10"/>
  <c r="AK363" i="10"/>
  <c r="AH363" i="10"/>
  <c r="AT403" i="10" l="1"/>
  <c r="AN364" i="10"/>
  <c r="AK364" i="10"/>
  <c r="AH364" i="10"/>
  <c r="AT404" i="10" l="1"/>
  <c r="AN365" i="10"/>
  <c r="AK365" i="10"/>
  <c r="AH365" i="10"/>
  <c r="AT405" i="10" l="1"/>
  <c r="AN366" i="10"/>
  <c r="AK366" i="10"/>
  <c r="AH366" i="10"/>
  <c r="AT406" i="10" l="1"/>
  <c r="AN367" i="10"/>
  <c r="AK367" i="10"/>
  <c r="AH367" i="10"/>
  <c r="AT407" i="10" l="1"/>
  <c r="AN368" i="10"/>
  <c r="AK368" i="10"/>
  <c r="AH368" i="10"/>
  <c r="AT408" i="10" l="1"/>
  <c r="AN369" i="10"/>
  <c r="AK369" i="10"/>
  <c r="AH369" i="10"/>
  <c r="AT409" i="10" l="1"/>
  <c r="AN370" i="10"/>
  <c r="AK370" i="10"/>
  <c r="AH370" i="10"/>
  <c r="AT410" i="10" l="1"/>
  <c r="AN371" i="10"/>
  <c r="AK371" i="10"/>
  <c r="AH371" i="10"/>
  <c r="AT411" i="10" l="1"/>
  <c r="AN372" i="10"/>
  <c r="AK372" i="10"/>
  <c r="AH372" i="10"/>
  <c r="AT412" i="10" l="1"/>
  <c r="AN373" i="10"/>
  <c r="AK373" i="10"/>
  <c r="AH373" i="10"/>
  <c r="AT413" i="10" l="1"/>
  <c r="AN374" i="10"/>
  <c r="AK374" i="10"/>
  <c r="AH374" i="10"/>
  <c r="AT414" i="10" l="1"/>
  <c r="AN375" i="10"/>
  <c r="AK375" i="10"/>
  <c r="AH375" i="10"/>
  <c r="AT415" i="10" l="1"/>
  <c r="AN376" i="10"/>
  <c r="AK376" i="10"/>
  <c r="AH376" i="10"/>
  <c r="AT416" i="10" l="1"/>
  <c r="AN377" i="10"/>
  <c r="AK377" i="10"/>
  <c r="AH377" i="10"/>
  <c r="AT417" i="10" l="1"/>
  <c r="AN378" i="10"/>
  <c r="AK378" i="10"/>
  <c r="AH378" i="10"/>
  <c r="AT418" i="10" l="1"/>
  <c r="AN379" i="10"/>
  <c r="AK379" i="10"/>
  <c r="AH379" i="10"/>
  <c r="AT419" i="10" l="1"/>
  <c r="AN380" i="10"/>
  <c r="AK380" i="10"/>
  <c r="AH380" i="10"/>
  <c r="AT420" i="10" l="1"/>
  <c r="AN381" i="10"/>
  <c r="AK381" i="10"/>
  <c r="AH381" i="10"/>
  <c r="AT421" i="10" l="1"/>
  <c r="AN382" i="10"/>
  <c r="AK382" i="10"/>
  <c r="AH382" i="10"/>
  <c r="AT422" i="10" l="1"/>
  <c r="AN383" i="10"/>
  <c r="AK383" i="10"/>
  <c r="AH383" i="10"/>
  <c r="AT423" i="10" l="1"/>
  <c r="AN384" i="10"/>
  <c r="AK384" i="10"/>
  <c r="AH384" i="10"/>
  <c r="AT424" i="10" l="1"/>
  <c r="AN385" i="10"/>
  <c r="AK385" i="10"/>
  <c r="AH385" i="10"/>
  <c r="AT425" i="10" l="1"/>
  <c r="AN386" i="10"/>
  <c r="AK386" i="10"/>
  <c r="AH386" i="10"/>
  <c r="AT426" i="10" l="1"/>
  <c r="AN387" i="10"/>
  <c r="AK387" i="10"/>
  <c r="AH387" i="10"/>
  <c r="AT427" i="10" l="1"/>
  <c r="AN388" i="10"/>
  <c r="AK388" i="10"/>
  <c r="AH388" i="10"/>
  <c r="AT428" i="10" l="1"/>
  <c r="AN389" i="10"/>
  <c r="AK389" i="10"/>
  <c r="AH389" i="10"/>
  <c r="AT429" i="10" l="1"/>
  <c r="AN390" i="10"/>
  <c r="AK390" i="10"/>
  <c r="AH390" i="10"/>
  <c r="AT430" i="10" l="1"/>
  <c r="AN391" i="10"/>
  <c r="AK391" i="10"/>
  <c r="AH391" i="10"/>
  <c r="AT431" i="10" l="1"/>
  <c r="AN392" i="10"/>
  <c r="AK392" i="10"/>
  <c r="AH392" i="10"/>
  <c r="AT432" i="10" l="1"/>
  <c r="AN393" i="10"/>
  <c r="AK393" i="10"/>
  <c r="AH393" i="10"/>
  <c r="AT433" i="10" l="1"/>
  <c r="AN394" i="10"/>
  <c r="AK394" i="10"/>
  <c r="AH394" i="10"/>
  <c r="AT434" i="10" l="1"/>
  <c r="AN395" i="10"/>
  <c r="AK395" i="10"/>
  <c r="AH395" i="10"/>
  <c r="AT435" i="10" l="1"/>
  <c r="AN396" i="10"/>
  <c r="AK396" i="10"/>
  <c r="AH396" i="10"/>
  <c r="AT436" i="10" l="1"/>
  <c r="AN397" i="10"/>
  <c r="AK397" i="10"/>
  <c r="AH397" i="10"/>
  <c r="AT437" i="10" l="1"/>
  <c r="AN398" i="10"/>
  <c r="AK398" i="10"/>
  <c r="AH398" i="10"/>
  <c r="AT438" i="10" l="1"/>
  <c r="AN399" i="10"/>
  <c r="AK399" i="10"/>
  <c r="AH399" i="10"/>
  <c r="AT439" i="10" l="1"/>
  <c r="AN400" i="10"/>
  <c r="AK400" i="10"/>
  <c r="AH400" i="10"/>
  <c r="AT440" i="10" l="1"/>
  <c r="AN401" i="10"/>
  <c r="AK401" i="10"/>
  <c r="AH401" i="10"/>
  <c r="AT441" i="10" l="1"/>
  <c r="AN402" i="10"/>
  <c r="AK402" i="10"/>
  <c r="AH402" i="10"/>
  <c r="AT442" i="10" l="1"/>
  <c r="AN403" i="10"/>
  <c r="AK403" i="10"/>
  <c r="AH403" i="10"/>
  <c r="AT443" i="10" l="1"/>
  <c r="AN404" i="10"/>
  <c r="AK404" i="10"/>
  <c r="AH404" i="10"/>
  <c r="AT444" i="10" l="1"/>
  <c r="AN405" i="10"/>
  <c r="AK405" i="10"/>
  <c r="AH405" i="10"/>
  <c r="AT445" i="10" l="1"/>
  <c r="AN406" i="10"/>
  <c r="AK406" i="10"/>
  <c r="AH406" i="10"/>
  <c r="AT446" i="10" l="1"/>
  <c r="AN407" i="10"/>
  <c r="AK407" i="10"/>
  <c r="AH407" i="10"/>
  <c r="AT447" i="10" l="1"/>
  <c r="AN408" i="10"/>
  <c r="AK408" i="10"/>
  <c r="AH408" i="10"/>
  <c r="AT448" i="10" l="1"/>
  <c r="AN409" i="10"/>
  <c r="AK409" i="10"/>
  <c r="AH409" i="10"/>
  <c r="AT449" i="10" l="1"/>
  <c r="AN410" i="10"/>
  <c r="AK410" i="10"/>
  <c r="AH410" i="10"/>
  <c r="AT450" i="10" l="1"/>
  <c r="AN411" i="10"/>
  <c r="AK411" i="10"/>
  <c r="AH411" i="10"/>
  <c r="AT451" i="10" l="1"/>
  <c r="AN412" i="10"/>
  <c r="AK412" i="10"/>
  <c r="AH412" i="10"/>
  <c r="AT452" i="10" l="1"/>
  <c r="AN413" i="10"/>
  <c r="AK413" i="10"/>
  <c r="AH413" i="10"/>
  <c r="AT453" i="10" l="1"/>
  <c r="AN414" i="10"/>
  <c r="AK414" i="10"/>
  <c r="AH414" i="10"/>
  <c r="AT454" i="10" l="1"/>
  <c r="AN415" i="10"/>
  <c r="AK415" i="10"/>
  <c r="AH415" i="10"/>
  <c r="AT455" i="10" l="1"/>
  <c r="AN416" i="10"/>
  <c r="AK416" i="10"/>
  <c r="AH416" i="10"/>
  <c r="AT456" i="10" l="1"/>
  <c r="AN417" i="10"/>
  <c r="AK417" i="10"/>
  <c r="AH417" i="10"/>
  <c r="AT457" i="10" l="1"/>
  <c r="AN418" i="10"/>
  <c r="AK418" i="10"/>
  <c r="AH418" i="10"/>
  <c r="AT458" i="10" l="1"/>
  <c r="AN419" i="10"/>
  <c r="AK419" i="10"/>
  <c r="AH419" i="10"/>
  <c r="AT459" i="10" l="1"/>
  <c r="AN420" i="10"/>
  <c r="AK420" i="10"/>
  <c r="AH420" i="10"/>
  <c r="AT460" i="10" l="1"/>
  <c r="AN421" i="10"/>
  <c r="AK421" i="10"/>
  <c r="AH421" i="10"/>
  <c r="AT461" i="10" l="1"/>
  <c r="AN422" i="10"/>
  <c r="AK422" i="10"/>
  <c r="AH422" i="10"/>
  <c r="AT462" i="10" l="1"/>
  <c r="AN423" i="10"/>
  <c r="AK423" i="10"/>
  <c r="AH423" i="10"/>
  <c r="AT463" i="10" l="1"/>
  <c r="AN424" i="10"/>
  <c r="AK424" i="10"/>
  <c r="AH424" i="10"/>
  <c r="AT464" i="10" l="1"/>
  <c r="AN425" i="10"/>
  <c r="AK425" i="10"/>
  <c r="AH425" i="10"/>
  <c r="AT465" i="10" l="1"/>
  <c r="AN426" i="10"/>
  <c r="AK426" i="10"/>
  <c r="AH426" i="10"/>
  <c r="AT466" i="10" l="1"/>
  <c r="AN427" i="10"/>
  <c r="AK427" i="10"/>
  <c r="AH427" i="10"/>
  <c r="AT467" i="10" l="1"/>
  <c r="AN428" i="10"/>
  <c r="AK428" i="10"/>
  <c r="AH428" i="10"/>
  <c r="AT468" i="10" l="1"/>
  <c r="AN429" i="10"/>
  <c r="AK429" i="10"/>
  <c r="AH429" i="10"/>
  <c r="AT469" i="10" l="1"/>
  <c r="AN430" i="10"/>
  <c r="AK430" i="10"/>
  <c r="AH430" i="10"/>
  <c r="AT470" i="10" l="1"/>
  <c r="AN431" i="10"/>
  <c r="AK431" i="10"/>
  <c r="AH431" i="10"/>
  <c r="AT471" i="10" l="1"/>
  <c r="AN432" i="10"/>
  <c r="AK432" i="10"/>
  <c r="AH432" i="10"/>
  <c r="AT472" i="10" l="1"/>
  <c r="AN433" i="10"/>
  <c r="AK433" i="10"/>
  <c r="AH433" i="10"/>
  <c r="AT473" i="10" l="1"/>
  <c r="AN434" i="10"/>
  <c r="AK434" i="10"/>
  <c r="AH434" i="10"/>
  <c r="AT474" i="10" l="1"/>
  <c r="AN435" i="10"/>
  <c r="AK435" i="10"/>
  <c r="AH435" i="10"/>
  <c r="AT475" i="10" l="1"/>
  <c r="AN436" i="10"/>
  <c r="AK436" i="10"/>
  <c r="AH436" i="10"/>
  <c r="AT476" i="10" l="1"/>
  <c r="AN437" i="10"/>
  <c r="AK437" i="10"/>
  <c r="AH437" i="10"/>
  <c r="AT477" i="10" l="1"/>
  <c r="AN438" i="10"/>
  <c r="AK438" i="10"/>
  <c r="AH438" i="10"/>
  <c r="AT478" i="10" l="1"/>
  <c r="AN439" i="10"/>
  <c r="AK439" i="10"/>
  <c r="AH439" i="10"/>
  <c r="AT479" i="10" l="1"/>
  <c r="AN440" i="10"/>
  <c r="AK440" i="10"/>
  <c r="AH440" i="10"/>
  <c r="AT480" i="10" l="1"/>
  <c r="AN441" i="10"/>
  <c r="AK441" i="10"/>
  <c r="AH441" i="10"/>
  <c r="AT481" i="10" l="1"/>
  <c r="AN442" i="10"/>
  <c r="AK442" i="10"/>
  <c r="AH442" i="10"/>
  <c r="AT482" i="10" l="1"/>
  <c r="AN443" i="10"/>
  <c r="AK443" i="10"/>
  <c r="AH443" i="10"/>
  <c r="AT483" i="10" l="1"/>
  <c r="AN444" i="10"/>
  <c r="AK444" i="10"/>
  <c r="AH444" i="10"/>
  <c r="AT484" i="10" l="1"/>
  <c r="AN445" i="10"/>
  <c r="AK445" i="10"/>
  <c r="AH445" i="10"/>
  <c r="AT485" i="10" l="1"/>
  <c r="AN446" i="10"/>
  <c r="AK446" i="10"/>
  <c r="AH446" i="10"/>
  <c r="AT486" i="10" l="1"/>
  <c r="AN447" i="10"/>
  <c r="AK447" i="10"/>
  <c r="AH447" i="10"/>
  <c r="AT487" i="10" l="1"/>
  <c r="AN448" i="10"/>
  <c r="AK448" i="10"/>
  <c r="AH448" i="10"/>
  <c r="AT488" i="10" l="1"/>
  <c r="AN449" i="10"/>
  <c r="AK449" i="10"/>
  <c r="AH449" i="10"/>
  <c r="AT489" i="10" l="1"/>
  <c r="AN450" i="10"/>
  <c r="AK450" i="10"/>
  <c r="AH450" i="10"/>
  <c r="AT490" i="10" l="1"/>
  <c r="AN451" i="10"/>
  <c r="AK451" i="10"/>
  <c r="AH451" i="10"/>
  <c r="AT491" i="10" l="1"/>
  <c r="AN452" i="10"/>
  <c r="AK452" i="10"/>
  <c r="AH452" i="10"/>
  <c r="AT492" i="10" l="1"/>
  <c r="AN453" i="10"/>
  <c r="AK453" i="10"/>
  <c r="AH453" i="10"/>
  <c r="AT493" i="10" l="1"/>
  <c r="AN454" i="10"/>
  <c r="AK454" i="10"/>
  <c r="AH454" i="10"/>
  <c r="AT494" i="10" l="1"/>
  <c r="AN455" i="10"/>
  <c r="AK455" i="10"/>
  <c r="AH455" i="10"/>
  <c r="AT495" i="10" l="1"/>
  <c r="AN456" i="10"/>
  <c r="AK456" i="10"/>
  <c r="AH456" i="10"/>
  <c r="AT496" i="10" l="1"/>
  <c r="AN457" i="10"/>
  <c r="AK457" i="10"/>
  <c r="AH457" i="10"/>
  <c r="AT497" i="10" l="1"/>
  <c r="AN458" i="10"/>
  <c r="AK458" i="10"/>
  <c r="AH458" i="10"/>
  <c r="AT498" i="10" l="1"/>
  <c r="AN459" i="10"/>
  <c r="AK459" i="10"/>
  <c r="AH459" i="10"/>
  <c r="AT499" i="10" l="1"/>
  <c r="AN460" i="10"/>
  <c r="AK460" i="10"/>
  <c r="AH460" i="10"/>
  <c r="AT500" i="10" l="1"/>
  <c r="AN461" i="10"/>
  <c r="AK461" i="10"/>
  <c r="AH461" i="10"/>
  <c r="AT501" i="10" l="1"/>
  <c r="AN462" i="10"/>
  <c r="AK462" i="10"/>
  <c r="AH462" i="10"/>
  <c r="AT502" i="10" l="1"/>
  <c r="AN463" i="10"/>
  <c r="AK463" i="10"/>
  <c r="AH463" i="10"/>
  <c r="AT503" i="10" l="1"/>
  <c r="AN464" i="10"/>
  <c r="AK464" i="10"/>
  <c r="AH464" i="10"/>
  <c r="AT504" i="10" l="1"/>
  <c r="AN465" i="10"/>
  <c r="AK465" i="10"/>
  <c r="AH465" i="10"/>
  <c r="AT505" i="10" l="1"/>
  <c r="AN466" i="10"/>
  <c r="AK466" i="10"/>
  <c r="AH466" i="10"/>
  <c r="AT506" i="10" l="1"/>
  <c r="AN467" i="10"/>
  <c r="AK467" i="10"/>
  <c r="AH467" i="10"/>
  <c r="AT507" i="10" l="1"/>
  <c r="AN468" i="10"/>
  <c r="AK468" i="10"/>
  <c r="AH468" i="10"/>
  <c r="AT508" i="10" l="1"/>
  <c r="AN469" i="10"/>
  <c r="AK469" i="10"/>
  <c r="AH469" i="10"/>
  <c r="AT509" i="10" l="1"/>
  <c r="AN470" i="10"/>
  <c r="AK470" i="10"/>
  <c r="AH470" i="10"/>
  <c r="AT510" i="10" l="1"/>
  <c r="AN471" i="10"/>
  <c r="AK471" i="10"/>
  <c r="AH471" i="10"/>
  <c r="AT511" i="10" l="1"/>
  <c r="AN472" i="10"/>
  <c r="AK472" i="10"/>
  <c r="AH472" i="10"/>
  <c r="AT512" i="10" l="1"/>
  <c r="AN473" i="10"/>
  <c r="AK473" i="10"/>
  <c r="AH473" i="10"/>
  <c r="AT513" i="10" l="1"/>
  <c r="AN474" i="10"/>
  <c r="AK474" i="10"/>
  <c r="AH474" i="10"/>
  <c r="AT514" i="10" l="1"/>
  <c r="AN475" i="10"/>
  <c r="AK475" i="10"/>
  <c r="AH475" i="10"/>
  <c r="AT515" i="10" l="1"/>
  <c r="AN476" i="10"/>
  <c r="AK476" i="10"/>
  <c r="AH476" i="10"/>
  <c r="AT516" i="10" l="1"/>
  <c r="AN477" i="10"/>
  <c r="AK477" i="10"/>
  <c r="AH477" i="10"/>
  <c r="AT517" i="10" l="1"/>
  <c r="AN478" i="10"/>
  <c r="AK478" i="10"/>
  <c r="AH478" i="10"/>
  <c r="AT518" i="10" l="1"/>
  <c r="AN479" i="10"/>
  <c r="AK479" i="10"/>
  <c r="AH479" i="10"/>
  <c r="AT519" i="10" l="1"/>
  <c r="AN480" i="10"/>
  <c r="AK480" i="10"/>
  <c r="AH480" i="10"/>
  <c r="AT520" i="10" l="1"/>
  <c r="AN481" i="10"/>
  <c r="AK481" i="10"/>
  <c r="AH481" i="10"/>
  <c r="AT521" i="10" l="1"/>
  <c r="AN482" i="10"/>
  <c r="AK482" i="10"/>
  <c r="AH482" i="10"/>
  <c r="AT522" i="10" l="1"/>
  <c r="AN483" i="10"/>
  <c r="AK483" i="10"/>
  <c r="AH483" i="10"/>
  <c r="AT523" i="10" l="1"/>
  <c r="AN484" i="10"/>
  <c r="AK484" i="10"/>
  <c r="AH484" i="10"/>
  <c r="AT524" i="10" l="1"/>
  <c r="AN485" i="10"/>
  <c r="AK485" i="10"/>
  <c r="AH485" i="10"/>
  <c r="AT525" i="10" l="1"/>
  <c r="AN486" i="10"/>
  <c r="AK486" i="10"/>
  <c r="AH486" i="10"/>
  <c r="AT526" i="10" l="1"/>
  <c r="AN487" i="10"/>
  <c r="AK487" i="10"/>
  <c r="AH487" i="10"/>
  <c r="AT527" i="10" l="1"/>
  <c r="AN488" i="10"/>
  <c r="AK488" i="10"/>
  <c r="AH488" i="10"/>
  <c r="AT528" i="10" l="1"/>
  <c r="AN489" i="10"/>
  <c r="AK489" i="10"/>
  <c r="AH489" i="10"/>
  <c r="AT529" i="10" l="1"/>
  <c r="AN490" i="10"/>
  <c r="AK490" i="10"/>
  <c r="AH490" i="10"/>
  <c r="AT530" i="10" l="1"/>
  <c r="AN491" i="10"/>
  <c r="AK491" i="10"/>
  <c r="AH491" i="10"/>
  <c r="AT531" i="10" l="1"/>
  <c r="AN492" i="10"/>
  <c r="AK492" i="10"/>
  <c r="AH492" i="10"/>
  <c r="AT532" i="10" l="1"/>
  <c r="AN493" i="10"/>
  <c r="AK493" i="10"/>
  <c r="AH493" i="10"/>
  <c r="AT533" i="10" l="1"/>
  <c r="AN494" i="10"/>
  <c r="AK494" i="10"/>
  <c r="AH494" i="10"/>
  <c r="AT534" i="10" l="1"/>
  <c r="AN495" i="10"/>
  <c r="AK495" i="10"/>
  <c r="AH495" i="10"/>
  <c r="AT535" i="10" l="1"/>
  <c r="AN496" i="10"/>
  <c r="AK496" i="10"/>
  <c r="AH496" i="10"/>
  <c r="AT536" i="10" l="1"/>
  <c r="AN497" i="10"/>
  <c r="AK497" i="10"/>
  <c r="AH497" i="10"/>
  <c r="AT537" i="10" l="1"/>
  <c r="AN498" i="10"/>
  <c r="AK498" i="10"/>
  <c r="AH498" i="10"/>
  <c r="AT538" i="10" l="1"/>
  <c r="AN499" i="10"/>
  <c r="AK499" i="10"/>
  <c r="AH499" i="10"/>
  <c r="AT539" i="10" l="1"/>
  <c r="AN500" i="10"/>
  <c r="AK500" i="10"/>
  <c r="AH500" i="10"/>
  <c r="AT540" i="10" l="1"/>
  <c r="AN501" i="10"/>
  <c r="AK501" i="10"/>
  <c r="AH501" i="10"/>
  <c r="AT541" i="10" l="1"/>
  <c r="AN502" i="10"/>
  <c r="AK502" i="10"/>
  <c r="AH502" i="10"/>
  <c r="AT542" i="10" l="1"/>
  <c r="AN503" i="10"/>
  <c r="AK503" i="10"/>
  <c r="AH503" i="10"/>
  <c r="AT543" i="10" l="1"/>
  <c r="AN504" i="10"/>
  <c r="AK504" i="10"/>
  <c r="AH504" i="10"/>
  <c r="AT544" i="10" l="1"/>
  <c r="AN505" i="10"/>
  <c r="AK505" i="10"/>
  <c r="AH505" i="10"/>
  <c r="AT545" i="10" l="1"/>
  <c r="AN506" i="10"/>
  <c r="AK506" i="10"/>
  <c r="AH506" i="10"/>
  <c r="AT546" i="10" l="1"/>
  <c r="AN507" i="10"/>
  <c r="AK507" i="10"/>
  <c r="AH507" i="10"/>
  <c r="AT547" i="10" l="1"/>
  <c r="AN508" i="10"/>
  <c r="AK508" i="10"/>
  <c r="AH508" i="10"/>
  <c r="AT548" i="10" l="1"/>
  <c r="AN509" i="10"/>
  <c r="AK509" i="10"/>
  <c r="AH509" i="10"/>
  <c r="AT549" i="10" l="1"/>
  <c r="AN510" i="10"/>
  <c r="AK510" i="10"/>
  <c r="AH510" i="10"/>
  <c r="AT550" i="10" l="1"/>
  <c r="AN511" i="10"/>
  <c r="AK511" i="10"/>
  <c r="AH511" i="10"/>
  <c r="AT551" i="10" l="1"/>
  <c r="AN512" i="10"/>
  <c r="AK512" i="10"/>
  <c r="AH512" i="10"/>
  <c r="AT552" i="10" l="1"/>
  <c r="AN513" i="10"/>
  <c r="AK513" i="10"/>
  <c r="AH513" i="10"/>
  <c r="AT553" i="10" l="1"/>
  <c r="AN514" i="10"/>
  <c r="AK514" i="10"/>
  <c r="AH514" i="10"/>
  <c r="AT554" i="10" l="1"/>
  <c r="AN515" i="10"/>
  <c r="AK515" i="10"/>
  <c r="AH515" i="10"/>
  <c r="AT555" i="10" l="1"/>
  <c r="AN516" i="10"/>
  <c r="AK516" i="10"/>
  <c r="AH516" i="10"/>
  <c r="AT556" i="10" l="1"/>
  <c r="AN517" i="10"/>
  <c r="AK517" i="10"/>
  <c r="AH517" i="10"/>
  <c r="AT557" i="10" l="1"/>
  <c r="AN518" i="10"/>
  <c r="AK518" i="10"/>
  <c r="AH518" i="10"/>
  <c r="AT558" i="10" l="1"/>
  <c r="AN519" i="10"/>
  <c r="AK519" i="10"/>
  <c r="AH519" i="10"/>
  <c r="AT559" i="10" l="1"/>
  <c r="AN520" i="10"/>
  <c r="AK520" i="10"/>
  <c r="AH520" i="10"/>
  <c r="AT560" i="10" l="1"/>
  <c r="AN521" i="10"/>
  <c r="AK521" i="10"/>
  <c r="AH521" i="10"/>
  <c r="AT561" i="10" l="1"/>
  <c r="AN522" i="10"/>
  <c r="AK522" i="10"/>
  <c r="AH522" i="10"/>
  <c r="AT562" i="10" l="1"/>
  <c r="AN523" i="10"/>
  <c r="AK523" i="10"/>
  <c r="AH523" i="10"/>
  <c r="AT563" i="10" l="1"/>
  <c r="AN524" i="10"/>
  <c r="AK524" i="10"/>
  <c r="AH524" i="10"/>
  <c r="AT564" i="10" l="1"/>
  <c r="AN525" i="10"/>
  <c r="AK525" i="10"/>
  <c r="AH525" i="10"/>
  <c r="AT565" i="10" l="1"/>
  <c r="AN526" i="10"/>
  <c r="AK526" i="10"/>
  <c r="AH526" i="10"/>
  <c r="AT566" i="10" l="1"/>
  <c r="AN527" i="10"/>
  <c r="AK527" i="10"/>
  <c r="AH527" i="10"/>
  <c r="AT567" i="10" l="1"/>
  <c r="AN528" i="10"/>
  <c r="AK528" i="10"/>
  <c r="AH528" i="10"/>
  <c r="AT568" i="10" l="1"/>
  <c r="AN529" i="10"/>
  <c r="AK529" i="10"/>
  <c r="AH529" i="10"/>
  <c r="AT569" i="10" l="1"/>
  <c r="AN530" i="10"/>
  <c r="AK530" i="10"/>
  <c r="AH530" i="10"/>
  <c r="AT570" i="10" l="1"/>
  <c r="AN531" i="10"/>
  <c r="AK531" i="10"/>
  <c r="AH531" i="10"/>
  <c r="AT571" i="10" l="1"/>
  <c r="AN532" i="10"/>
  <c r="AK532" i="10"/>
  <c r="AH532" i="10"/>
  <c r="AT572" i="10" l="1"/>
  <c r="AN533" i="10"/>
  <c r="AK533" i="10"/>
  <c r="AH533" i="10"/>
  <c r="AT573" i="10" l="1"/>
  <c r="AN534" i="10"/>
  <c r="AK534" i="10"/>
  <c r="AH534" i="10"/>
  <c r="AT574" i="10" l="1"/>
  <c r="AN535" i="10"/>
  <c r="AK535" i="10"/>
  <c r="AH535" i="10"/>
  <c r="AT575" i="10" l="1"/>
  <c r="AN536" i="10"/>
  <c r="AK536" i="10"/>
  <c r="AH536" i="10"/>
  <c r="AT576" i="10" l="1"/>
  <c r="AN537" i="10"/>
  <c r="AK537" i="10"/>
  <c r="AH537" i="10"/>
  <c r="AT577" i="10" l="1"/>
  <c r="AN538" i="10"/>
  <c r="AK538" i="10"/>
  <c r="AH538" i="10"/>
  <c r="AT578" i="10" l="1"/>
  <c r="AN539" i="10"/>
  <c r="AK539" i="10"/>
  <c r="AH539" i="10"/>
  <c r="AT579" i="10" l="1"/>
  <c r="AN540" i="10"/>
  <c r="AK540" i="10"/>
  <c r="AH540" i="10"/>
  <c r="AT580" i="10" l="1"/>
  <c r="AN541" i="10"/>
  <c r="AK541" i="10"/>
  <c r="AH541" i="10"/>
  <c r="AT581" i="10" l="1"/>
  <c r="AN542" i="10"/>
  <c r="AK542" i="10"/>
  <c r="AH542" i="10"/>
  <c r="AT582" i="10" l="1"/>
  <c r="AN543" i="10"/>
  <c r="AK543" i="10"/>
  <c r="AH543" i="10"/>
  <c r="AT583" i="10" l="1"/>
  <c r="AN544" i="10"/>
  <c r="AK544" i="10"/>
  <c r="AH544" i="10"/>
  <c r="AT584" i="10" l="1"/>
  <c r="AN545" i="10"/>
  <c r="AK545" i="10"/>
  <c r="AH545" i="10"/>
  <c r="AT585" i="10" l="1"/>
  <c r="AN546" i="10"/>
  <c r="AK546" i="10"/>
  <c r="AH546" i="10"/>
  <c r="AT586" i="10" l="1"/>
  <c r="AN547" i="10"/>
  <c r="AK547" i="10"/>
  <c r="AH547" i="10"/>
  <c r="AT587" i="10" l="1"/>
  <c r="AN548" i="10"/>
  <c r="AK548" i="10"/>
  <c r="AH548" i="10"/>
  <c r="AT588" i="10" l="1"/>
  <c r="AN549" i="10"/>
  <c r="AK549" i="10"/>
  <c r="AH549" i="10"/>
  <c r="AT589" i="10" l="1"/>
  <c r="AN550" i="10"/>
  <c r="AK550" i="10"/>
  <c r="AH550" i="10"/>
  <c r="AT590" i="10" l="1"/>
  <c r="AN551" i="10"/>
  <c r="AK551" i="10"/>
  <c r="AH551" i="10"/>
  <c r="AT591" i="10" l="1"/>
  <c r="AN552" i="10"/>
  <c r="AK552" i="10"/>
  <c r="AH552" i="10"/>
  <c r="AT592" i="10" l="1"/>
  <c r="AN553" i="10"/>
  <c r="AK553" i="10"/>
  <c r="AH553" i="10"/>
  <c r="AT593" i="10" l="1"/>
  <c r="AN554" i="10"/>
  <c r="AK554" i="10"/>
  <c r="AH554" i="10"/>
  <c r="AT594" i="10" l="1"/>
  <c r="AN555" i="10"/>
  <c r="AK555" i="10"/>
  <c r="AH555" i="10"/>
  <c r="AT595" i="10" l="1"/>
  <c r="AN556" i="10"/>
  <c r="AK556" i="10"/>
  <c r="AH556" i="10"/>
  <c r="AT596" i="10" l="1"/>
  <c r="AN557" i="10"/>
  <c r="AK557" i="10"/>
  <c r="AH557" i="10"/>
  <c r="AT597" i="10" l="1"/>
  <c r="AN558" i="10"/>
  <c r="AK558" i="10"/>
  <c r="AH558" i="10"/>
  <c r="AT598" i="10" l="1"/>
  <c r="AN559" i="10"/>
  <c r="AK559" i="10"/>
  <c r="AH559" i="10"/>
  <c r="AT599" i="10" l="1"/>
  <c r="AN560" i="10"/>
  <c r="AK560" i="10"/>
  <c r="AH560" i="10"/>
  <c r="AT600" i="10" l="1"/>
  <c r="AN561" i="10"/>
  <c r="AK561" i="10"/>
  <c r="AH561" i="10"/>
  <c r="AT601" i="10" l="1"/>
  <c r="AN562" i="10"/>
  <c r="AK562" i="10"/>
  <c r="AH562" i="10"/>
  <c r="AT602" i="10" l="1"/>
  <c r="AN563" i="10"/>
  <c r="AK563" i="10"/>
  <c r="AH563" i="10"/>
  <c r="AT603" i="10" l="1"/>
  <c r="AN564" i="10"/>
  <c r="AK564" i="10"/>
  <c r="AH564" i="10"/>
  <c r="AT604" i="10" l="1"/>
  <c r="AN565" i="10"/>
  <c r="AK565" i="10"/>
  <c r="AH565" i="10"/>
  <c r="AT605" i="10" l="1"/>
  <c r="AN566" i="10"/>
  <c r="AK566" i="10"/>
  <c r="AH566" i="10"/>
  <c r="AT606" i="10" l="1"/>
  <c r="AN567" i="10"/>
  <c r="AK567" i="10"/>
  <c r="AH567" i="10"/>
  <c r="AT607" i="10" l="1"/>
  <c r="AN568" i="10"/>
  <c r="AK568" i="10"/>
  <c r="AH568" i="10"/>
  <c r="AT608" i="10" l="1"/>
  <c r="AN569" i="10"/>
  <c r="AK569" i="10"/>
  <c r="AH569" i="10"/>
  <c r="AT609" i="10" l="1"/>
  <c r="AN570" i="10"/>
  <c r="AK570" i="10"/>
  <c r="AH570" i="10"/>
  <c r="AT610" i="10" l="1"/>
  <c r="AN571" i="10"/>
  <c r="AK571" i="10"/>
  <c r="AH571" i="10"/>
  <c r="AT611" i="10" l="1"/>
  <c r="AN572" i="10"/>
  <c r="AK572" i="10"/>
  <c r="AH572" i="10"/>
  <c r="AT612" i="10" l="1"/>
  <c r="AN573" i="10"/>
  <c r="AK573" i="10"/>
  <c r="AH573" i="10"/>
  <c r="AT613" i="10" l="1"/>
  <c r="AN574" i="10"/>
  <c r="AK574" i="10"/>
  <c r="AH574" i="10"/>
  <c r="AT614" i="10" l="1"/>
  <c r="AN575" i="10"/>
  <c r="AK575" i="10"/>
  <c r="AH575" i="10"/>
  <c r="AT615" i="10" l="1"/>
  <c r="AN576" i="10"/>
  <c r="AK576" i="10"/>
  <c r="AH576" i="10"/>
  <c r="AT616" i="10" l="1"/>
  <c r="AN577" i="10"/>
  <c r="AK577" i="10"/>
  <c r="AH577" i="10"/>
  <c r="AT617" i="10" l="1"/>
  <c r="AN578" i="10"/>
  <c r="AK578" i="10"/>
  <c r="AH578" i="10"/>
  <c r="AT618" i="10" l="1"/>
  <c r="AN579" i="10"/>
  <c r="AK579" i="10"/>
  <c r="AH579" i="10"/>
  <c r="AT619" i="10" l="1"/>
  <c r="AN580" i="10"/>
  <c r="AK580" i="10"/>
  <c r="AH580" i="10"/>
  <c r="AT620" i="10" l="1"/>
  <c r="AN581" i="10"/>
  <c r="AK581" i="10"/>
  <c r="AH581" i="10"/>
  <c r="AT621" i="10" l="1"/>
  <c r="AN582" i="10"/>
  <c r="AK582" i="10"/>
  <c r="AH582" i="10"/>
  <c r="AT622" i="10" l="1"/>
  <c r="AN583" i="10"/>
  <c r="AK583" i="10"/>
  <c r="AH583" i="10"/>
  <c r="AT623" i="10" l="1"/>
  <c r="AN584" i="10"/>
  <c r="AK584" i="10"/>
  <c r="AH584" i="10"/>
  <c r="AT624" i="10" l="1"/>
  <c r="AN585" i="10"/>
  <c r="AK585" i="10"/>
  <c r="AH585" i="10"/>
  <c r="AT625" i="10" l="1"/>
  <c r="AN586" i="10"/>
  <c r="AK586" i="10"/>
  <c r="AH586" i="10"/>
  <c r="AT626" i="10" l="1"/>
  <c r="AN587" i="10"/>
  <c r="AK587" i="10"/>
  <c r="AH587" i="10"/>
  <c r="AT627" i="10" l="1"/>
  <c r="AN588" i="10"/>
  <c r="AK588" i="10"/>
  <c r="AH588" i="10"/>
  <c r="AT628" i="10" l="1"/>
  <c r="AN589" i="10"/>
  <c r="AK589" i="10"/>
  <c r="AH589" i="10"/>
  <c r="AT629" i="10" l="1"/>
  <c r="AN590" i="10"/>
  <c r="AK590" i="10"/>
  <c r="AH590" i="10"/>
  <c r="AT630" i="10" l="1"/>
  <c r="AN591" i="10"/>
  <c r="AK591" i="10"/>
  <c r="AH591" i="10"/>
  <c r="AT631" i="10" l="1"/>
  <c r="AN592" i="10"/>
  <c r="AK592" i="10"/>
  <c r="AH592" i="10"/>
  <c r="AT632" i="10" l="1"/>
  <c r="AN593" i="10"/>
  <c r="AK593" i="10"/>
  <c r="AH593" i="10"/>
  <c r="AT633" i="10" l="1"/>
  <c r="AN594" i="10"/>
  <c r="AK594" i="10"/>
  <c r="AH594" i="10"/>
  <c r="AT634" i="10" l="1"/>
  <c r="AN595" i="10"/>
  <c r="AK595" i="10"/>
  <c r="AH595" i="10"/>
  <c r="AT635" i="10" l="1"/>
  <c r="AN596" i="10"/>
  <c r="AK596" i="10"/>
  <c r="AH596" i="10"/>
  <c r="AT636" i="10" l="1"/>
  <c r="AN597" i="10"/>
  <c r="AK597" i="10"/>
  <c r="AH597" i="10"/>
  <c r="AT637" i="10" l="1"/>
  <c r="AN598" i="10"/>
  <c r="AK598" i="10"/>
  <c r="AH598" i="10"/>
  <c r="AT638" i="10" l="1"/>
  <c r="AN599" i="10"/>
  <c r="AK599" i="10"/>
  <c r="AH599" i="10"/>
  <c r="AT639" i="10" l="1"/>
  <c r="AN600" i="10"/>
  <c r="AK600" i="10"/>
  <c r="AH600" i="10"/>
  <c r="AT640" i="10" l="1"/>
  <c r="AN601" i="10"/>
  <c r="AK601" i="10"/>
  <c r="AH601" i="10"/>
  <c r="AT641" i="10" l="1"/>
  <c r="AN602" i="10"/>
  <c r="AK602" i="10"/>
  <c r="AH602" i="10"/>
  <c r="AT642" i="10" l="1"/>
  <c r="AN603" i="10"/>
  <c r="AK603" i="10"/>
  <c r="AH603" i="10"/>
  <c r="AT643" i="10" l="1"/>
  <c r="AN604" i="10"/>
  <c r="AK604" i="10"/>
  <c r="AH604" i="10"/>
  <c r="AT644" i="10" l="1"/>
  <c r="AN605" i="10"/>
  <c r="AK605" i="10"/>
  <c r="AH605" i="10"/>
  <c r="AT645" i="10" l="1"/>
  <c r="AN606" i="10"/>
  <c r="AK606" i="10"/>
  <c r="AH606" i="10"/>
  <c r="AT646" i="10" l="1"/>
  <c r="AN607" i="10"/>
  <c r="AK607" i="10"/>
  <c r="AH607" i="10"/>
  <c r="AT647" i="10" l="1"/>
  <c r="AN608" i="10"/>
  <c r="AK608" i="10"/>
  <c r="AH608" i="10"/>
  <c r="AT648" i="10" l="1"/>
  <c r="AN609" i="10"/>
  <c r="AK609" i="10"/>
  <c r="AH609" i="10"/>
  <c r="AT649" i="10" l="1"/>
  <c r="AN610" i="10"/>
  <c r="AK610" i="10"/>
  <c r="AH610" i="10"/>
  <c r="AT650" i="10" l="1"/>
  <c r="AN611" i="10"/>
  <c r="AK611" i="10"/>
  <c r="AH611" i="10"/>
  <c r="AT651" i="10" l="1"/>
  <c r="AN612" i="10"/>
  <c r="AK612" i="10"/>
  <c r="AH612" i="10"/>
  <c r="AT652" i="10" l="1"/>
  <c r="AN613" i="10"/>
  <c r="AK613" i="10"/>
  <c r="AH613" i="10"/>
  <c r="AT653" i="10" l="1"/>
  <c r="AN614" i="10"/>
  <c r="AK614" i="10"/>
  <c r="AH614" i="10"/>
  <c r="AT654" i="10" l="1"/>
  <c r="AN615" i="10"/>
  <c r="AK615" i="10"/>
  <c r="AH615" i="10"/>
  <c r="AT655" i="10" l="1"/>
  <c r="AN616" i="10"/>
  <c r="AK616" i="10"/>
  <c r="AH616" i="10"/>
  <c r="AT656" i="10" l="1"/>
  <c r="AN617" i="10"/>
  <c r="AK617" i="10"/>
  <c r="AH617" i="10"/>
  <c r="AT657" i="10" l="1"/>
  <c r="AN618" i="10"/>
  <c r="AK618" i="10"/>
  <c r="AH618" i="10"/>
  <c r="AT658" i="10" l="1"/>
  <c r="AN619" i="10"/>
  <c r="AK619" i="10"/>
  <c r="AH619" i="10"/>
  <c r="AT659" i="10" l="1"/>
  <c r="AN620" i="10"/>
  <c r="AK620" i="10"/>
  <c r="AH620" i="10"/>
  <c r="AT660" i="10" l="1"/>
  <c r="AN621" i="10"/>
  <c r="AK621" i="10"/>
  <c r="AH621" i="10"/>
  <c r="AT661" i="10" l="1"/>
  <c r="AN622" i="10"/>
  <c r="AK622" i="10"/>
  <c r="AH622" i="10"/>
  <c r="AT662" i="10" l="1"/>
  <c r="AN623" i="10"/>
  <c r="AK623" i="10"/>
  <c r="AH623" i="10"/>
  <c r="AT663" i="10" l="1"/>
  <c r="AN624" i="10"/>
  <c r="AK624" i="10"/>
  <c r="AH624" i="10"/>
  <c r="AT664" i="10" l="1"/>
  <c r="AN625" i="10"/>
  <c r="AK625" i="10"/>
  <c r="AH625" i="10"/>
  <c r="AT665" i="10" l="1"/>
  <c r="AN626" i="10"/>
  <c r="AK626" i="10"/>
  <c r="AH626" i="10"/>
  <c r="AT666" i="10" l="1"/>
  <c r="AN627" i="10"/>
  <c r="AK627" i="10"/>
  <c r="AH627" i="10"/>
  <c r="AT667" i="10" l="1"/>
  <c r="AN628" i="10"/>
  <c r="AK628" i="10"/>
  <c r="AH628" i="10"/>
  <c r="AT668" i="10" l="1"/>
  <c r="AN629" i="10"/>
  <c r="AK629" i="10"/>
  <c r="AH629" i="10"/>
  <c r="AT669" i="10" l="1"/>
  <c r="AN630" i="10"/>
  <c r="AK630" i="10"/>
  <c r="AH630" i="10"/>
  <c r="AT670" i="10" l="1"/>
  <c r="AN631" i="10"/>
  <c r="AK631" i="10"/>
  <c r="AH631" i="10"/>
  <c r="AT671" i="10" l="1"/>
  <c r="AN632" i="10"/>
  <c r="AK632" i="10"/>
  <c r="AH632" i="10"/>
  <c r="AT672" i="10" l="1"/>
  <c r="AN633" i="10"/>
  <c r="AK633" i="10"/>
  <c r="AH633" i="10"/>
  <c r="AT673" i="10" l="1"/>
  <c r="AN634" i="10"/>
  <c r="AK634" i="10"/>
  <c r="AH634" i="10"/>
  <c r="AT674" i="10" l="1"/>
  <c r="AN635" i="10"/>
  <c r="AK635" i="10"/>
  <c r="AH635" i="10"/>
  <c r="AT675" i="10" l="1"/>
  <c r="AN636" i="10"/>
  <c r="AK636" i="10"/>
  <c r="AH636" i="10"/>
  <c r="AT676" i="10" l="1"/>
  <c r="AN637" i="10"/>
  <c r="AK637" i="10"/>
  <c r="AH637" i="10"/>
  <c r="AT677" i="10" l="1"/>
  <c r="AN638" i="10"/>
  <c r="AK638" i="10"/>
  <c r="AH638" i="10"/>
  <c r="AT678" i="10" l="1"/>
  <c r="AN639" i="10"/>
  <c r="AK639" i="10"/>
  <c r="AH639" i="10"/>
  <c r="AT679" i="10" l="1"/>
  <c r="AN640" i="10"/>
  <c r="AK640" i="10"/>
  <c r="AH640" i="10"/>
  <c r="AT680" i="10" l="1"/>
  <c r="AN641" i="10"/>
  <c r="AK641" i="10"/>
  <c r="AH641" i="10"/>
  <c r="AT681" i="10" l="1"/>
  <c r="AN642" i="10"/>
  <c r="AK642" i="10"/>
  <c r="AH642" i="10"/>
  <c r="AT682" i="10" l="1"/>
  <c r="AN643" i="10"/>
  <c r="AK643" i="10"/>
  <c r="AH643" i="10"/>
  <c r="AT683" i="10" l="1"/>
  <c r="AN644" i="10"/>
  <c r="AK644" i="10"/>
  <c r="AH644" i="10"/>
  <c r="AT684" i="10" l="1"/>
  <c r="AN645" i="10"/>
  <c r="AK645" i="10"/>
  <c r="AH645" i="10"/>
  <c r="AT685" i="10" l="1"/>
  <c r="AN646" i="10"/>
  <c r="AK646" i="10"/>
  <c r="AH646" i="10"/>
  <c r="AT686" i="10" l="1"/>
  <c r="AN647" i="10"/>
  <c r="AK647" i="10"/>
  <c r="AH647" i="10"/>
  <c r="AT687" i="10" l="1"/>
  <c r="AN648" i="10"/>
  <c r="AK648" i="10"/>
  <c r="AH648" i="10"/>
  <c r="AT688" i="10" l="1"/>
  <c r="AN649" i="10"/>
  <c r="AK649" i="10"/>
  <c r="AH649" i="10"/>
  <c r="AT689" i="10" l="1"/>
  <c r="AN650" i="10"/>
  <c r="AK650" i="10"/>
  <c r="AH650" i="10"/>
  <c r="AT690" i="10" l="1"/>
  <c r="AN651" i="10"/>
  <c r="AK651" i="10"/>
  <c r="AH651" i="10"/>
  <c r="AT691" i="10" l="1"/>
  <c r="AN652" i="10"/>
  <c r="AK652" i="10"/>
  <c r="AH652" i="10"/>
  <c r="AT692" i="10" l="1"/>
  <c r="AN653" i="10"/>
  <c r="AK653" i="10"/>
  <c r="AH653" i="10"/>
  <c r="AT693" i="10" l="1"/>
  <c r="AN654" i="10"/>
  <c r="AK654" i="10"/>
  <c r="AH654" i="10"/>
  <c r="AT694" i="10" l="1"/>
  <c r="AN655" i="10"/>
  <c r="AK655" i="10"/>
  <c r="AH655" i="10"/>
  <c r="AT695" i="10" l="1"/>
  <c r="AN656" i="10"/>
  <c r="AK656" i="10"/>
  <c r="AH656" i="10"/>
  <c r="AT696" i="10" l="1"/>
  <c r="AN657" i="10"/>
  <c r="AK657" i="10"/>
  <c r="AH657" i="10"/>
  <c r="AT697" i="10" l="1"/>
  <c r="AN658" i="10"/>
  <c r="AK658" i="10"/>
  <c r="AH658" i="10"/>
  <c r="AT698" i="10" l="1"/>
  <c r="AN659" i="10"/>
  <c r="AK659" i="10"/>
  <c r="AH659" i="10"/>
  <c r="AT699" i="10" l="1"/>
  <c r="AN660" i="10"/>
  <c r="AK660" i="10"/>
  <c r="AH660" i="10"/>
  <c r="AT700" i="10" l="1"/>
  <c r="AN661" i="10"/>
  <c r="AK661" i="10"/>
  <c r="AH661" i="10"/>
  <c r="AT701" i="10" l="1"/>
  <c r="AN662" i="10"/>
  <c r="AK662" i="10"/>
  <c r="AH662" i="10"/>
  <c r="AT702" i="10" l="1"/>
  <c r="AN663" i="10"/>
  <c r="AK663" i="10"/>
  <c r="AH663" i="10"/>
  <c r="AT703" i="10" l="1"/>
  <c r="AN664" i="10"/>
  <c r="AK664" i="10"/>
  <c r="AH664" i="10"/>
  <c r="AT704" i="10" l="1"/>
  <c r="AN665" i="10"/>
  <c r="AK665" i="10"/>
  <c r="AH665" i="10"/>
  <c r="AT705" i="10" l="1"/>
  <c r="AN666" i="10"/>
  <c r="AK666" i="10"/>
  <c r="AH666" i="10"/>
  <c r="AT706" i="10" l="1"/>
  <c r="AN667" i="10"/>
  <c r="AK667" i="10"/>
  <c r="AH667" i="10"/>
  <c r="AT707" i="10" l="1"/>
  <c r="AN668" i="10"/>
  <c r="AK668" i="10"/>
  <c r="AH668" i="10"/>
  <c r="AT708" i="10" l="1"/>
  <c r="AN669" i="10"/>
  <c r="AK669" i="10"/>
  <c r="AH669" i="10"/>
  <c r="AT709" i="10" l="1"/>
  <c r="AN670" i="10"/>
  <c r="AK670" i="10"/>
  <c r="AH670" i="10"/>
  <c r="AT710" i="10" l="1"/>
  <c r="AN671" i="10"/>
  <c r="AK671" i="10"/>
  <c r="AH671" i="10"/>
  <c r="AT711" i="10" l="1"/>
  <c r="AN672" i="10"/>
  <c r="AK672" i="10"/>
  <c r="AH672" i="10"/>
  <c r="AT712" i="10" l="1"/>
  <c r="AN673" i="10"/>
  <c r="AK673" i="10"/>
  <c r="AH673" i="10"/>
  <c r="AT713" i="10" l="1"/>
  <c r="AN674" i="10"/>
  <c r="AK674" i="10"/>
  <c r="AH674" i="10"/>
  <c r="AT714" i="10" l="1"/>
  <c r="AN675" i="10"/>
  <c r="AK675" i="10"/>
  <c r="AH675" i="10"/>
  <c r="AT715" i="10" l="1"/>
  <c r="AN676" i="10"/>
  <c r="AK676" i="10"/>
  <c r="AH676" i="10"/>
  <c r="AT716" i="10" l="1"/>
  <c r="AN677" i="10"/>
  <c r="AK677" i="10"/>
  <c r="AH677" i="10"/>
  <c r="AT717" i="10" l="1"/>
  <c r="AN678" i="10"/>
  <c r="AK678" i="10"/>
  <c r="AH678" i="10"/>
  <c r="AT718" i="10" l="1"/>
  <c r="AN679" i="10"/>
  <c r="AK679" i="10"/>
  <c r="AH679" i="10"/>
  <c r="AT719" i="10" l="1"/>
  <c r="AN680" i="10"/>
  <c r="AK680" i="10"/>
  <c r="AH680" i="10"/>
  <c r="AT720" i="10" l="1"/>
  <c r="AN681" i="10"/>
  <c r="AK681" i="10"/>
  <c r="AH681" i="10"/>
  <c r="AT721" i="10" l="1"/>
  <c r="AN682" i="10"/>
  <c r="AK682" i="10"/>
  <c r="AH682" i="10"/>
  <c r="AT722" i="10" l="1"/>
  <c r="AN683" i="10"/>
  <c r="AK683" i="10"/>
  <c r="AH683" i="10"/>
  <c r="AT723" i="10" l="1"/>
  <c r="AN684" i="10"/>
  <c r="AK684" i="10"/>
  <c r="AH684" i="10"/>
  <c r="AT724" i="10" l="1"/>
  <c r="AN685" i="10"/>
  <c r="AK685" i="10"/>
  <c r="AH685" i="10"/>
  <c r="AT725" i="10" l="1"/>
  <c r="AN686" i="10"/>
  <c r="AK686" i="10"/>
  <c r="AH686" i="10"/>
  <c r="AT726" i="10" l="1"/>
  <c r="AN687" i="10"/>
  <c r="AK687" i="10"/>
  <c r="AH687" i="10"/>
  <c r="AT727" i="10" l="1"/>
  <c r="AN688" i="10"/>
  <c r="AK688" i="10"/>
  <c r="AH688" i="10"/>
  <c r="AT728" i="10" l="1"/>
  <c r="AN689" i="10"/>
  <c r="AK689" i="10"/>
  <c r="AH689" i="10"/>
  <c r="AT729" i="10" l="1"/>
  <c r="AN690" i="10"/>
  <c r="AK690" i="10"/>
  <c r="AH690" i="10"/>
  <c r="AT730" i="10" l="1"/>
  <c r="AN691" i="10"/>
  <c r="AK691" i="10"/>
  <c r="AH691" i="10"/>
  <c r="AT731" i="10" l="1"/>
  <c r="AN692" i="10"/>
  <c r="AK692" i="10"/>
  <c r="AH692" i="10"/>
  <c r="AT732" i="10" l="1"/>
  <c r="AN693" i="10"/>
  <c r="AK693" i="10"/>
  <c r="AH693" i="10"/>
  <c r="AT733" i="10" l="1"/>
  <c r="AN694" i="10"/>
  <c r="AK694" i="10"/>
  <c r="AH694" i="10"/>
  <c r="AT734" i="10" l="1"/>
  <c r="AN695" i="10"/>
  <c r="AK695" i="10"/>
  <c r="AH695" i="10"/>
  <c r="AT735" i="10" l="1"/>
  <c r="AN696" i="10"/>
  <c r="AK696" i="10"/>
  <c r="AH696" i="10"/>
  <c r="AT736" i="10" l="1"/>
  <c r="AN697" i="10"/>
  <c r="AK697" i="10"/>
  <c r="AH697" i="10"/>
  <c r="AT737" i="10" l="1"/>
  <c r="AN698" i="10"/>
  <c r="AK698" i="10"/>
  <c r="AH698" i="10"/>
  <c r="AT738" i="10" l="1"/>
  <c r="AN699" i="10"/>
  <c r="AK699" i="10"/>
  <c r="AH699" i="10"/>
  <c r="AT739" i="10" l="1"/>
  <c r="AN700" i="10"/>
  <c r="AK700" i="10"/>
  <c r="AH700" i="10"/>
  <c r="AT740" i="10" l="1"/>
  <c r="AN701" i="10"/>
  <c r="AK701" i="10"/>
  <c r="AH701" i="10"/>
  <c r="AT741" i="10" l="1"/>
  <c r="AN702" i="10"/>
  <c r="AK702" i="10"/>
  <c r="AH702" i="10"/>
  <c r="AT742" i="10" l="1"/>
  <c r="AN703" i="10"/>
  <c r="AK703" i="10"/>
  <c r="AH703" i="10"/>
  <c r="AT743" i="10" l="1"/>
  <c r="AN704" i="10"/>
  <c r="AK704" i="10"/>
  <c r="AH704" i="10"/>
  <c r="AT744" i="10" l="1"/>
  <c r="AN705" i="10"/>
  <c r="AK705" i="10"/>
  <c r="AH705" i="10"/>
  <c r="AT745" i="10" l="1"/>
  <c r="AN706" i="10"/>
  <c r="AK706" i="10"/>
  <c r="AH706" i="10"/>
  <c r="AT746" i="10" l="1"/>
  <c r="AN707" i="10"/>
  <c r="AK707" i="10"/>
  <c r="AH707" i="10"/>
  <c r="AT747" i="10" l="1"/>
  <c r="AN708" i="10"/>
  <c r="AK708" i="10"/>
  <c r="AH708" i="10"/>
  <c r="AT748" i="10" l="1"/>
  <c r="AN709" i="10"/>
  <c r="AK709" i="10"/>
  <c r="AH709" i="10"/>
  <c r="AT749" i="10" l="1"/>
  <c r="AN710" i="10"/>
  <c r="AK710" i="10"/>
  <c r="AH710" i="10"/>
  <c r="AT750" i="10" l="1"/>
  <c r="AN711" i="10"/>
  <c r="AK711" i="10"/>
  <c r="AH711" i="10"/>
  <c r="AT751" i="10" l="1"/>
  <c r="AN712" i="10"/>
  <c r="AK712" i="10"/>
  <c r="AH712" i="10"/>
  <c r="AT752" i="10" l="1"/>
  <c r="AN713" i="10"/>
  <c r="AK713" i="10"/>
  <c r="AH713" i="10"/>
  <c r="AT753" i="10" l="1"/>
  <c r="AN714" i="10"/>
  <c r="AK714" i="10"/>
  <c r="AH714" i="10"/>
  <c r="AT754" i="10" l="1"/>
  <c r="AN715" i="10"/>
  <c r="AK715" i="10"/>
  <c r="AH715" i="10"/>
  <c r="AT755" i="10" l="1"/>
  <c r="AN716" i="10"/>
  <c r="AK716" i="10"/>
  <c r="AH716" i="10"/>
  <c r="AT756" i="10" l="1"/>
  <c r="AN717" i="10"/>
  <c r="AK717" i="10"/>
  <c r="AH717" i="10"/>
  <c r="AT757" i="10" l="1"/>
  <c r="AN718" i="10"/>
  <c r="AK718" i="10"/>
  <c r="AH718" i="10"/>
  <c r="AT758" i="10" l="1"/>
  <c r="AN719" i="10"/>
  <c r="AK719" i="10"/>
  <c r="AH719" i="10"/>
  <c r="AT759" i="10" l="1"/>
  <c r="AN720" i="10"/>
  <c r="AK720" i="10"/>
  <c r="AH720" i="10"/>
  <c r="AT760" i="10" l="1"/>
  <c r="AN721" i="10"/>
  <c r="AK721" i="10"/>
  <c r="AH721" i="10"/>
  <c r="AT761" i="10" l="1"/>
  <c r="AN722" i="10"/>
  <c r="AK722" i="10"/>
  <c r="AH722" i="10"/>
  <c r="AT762" i="10" l="1"/>
  <c r="AN723" i="10"/>
  <c r="AK723" i="10"/>
  <c r="AH723" i="10"/>
  <c r="AT763" i="10" l="1"/>
  <c r="AN724" i="10"/>
  <c r="AK724" i="10"/>
  <c r="AH724" i="10"/>
  <c r="AT764" i="10" l="1"/>
  <c r="AN725" i="10"/>
  <c r="AK725" i="10"/>
  <c r="AH725" i="10"/>
  <c r="AT765" i="10" l="1"/>
  <c r="AN726" i="10"/>
  <c r="AK726" i="10"/>
  <c r="AH726" i="10"/>
  <c r="AT766" i="10" l="1"/>
  <c r="AN727" i="10"/>
  <c r="AK727" i="10"/>
  <c r="AH727" i="10"/>
  <c r="AT767" i="10" l="1"/>
  <c r="AN728" i="10"/>
  <c r="AK728" i="10"/>
  <c r="AH728" i="10"/>
  <c r="AT768" i="10" l="1"/>
  <c r="AN729" i="10"/>
  <c r="AK729" i="10"/>
  <c r="AH729" i="10"/>
  <c r="AT769" i="10" l="1"/>
  <c r="AN730" i="10"/>
  <c r="AK730" i="10"/>
  <c r="AH730" i="10"/>
  <c r="AT770" i="10" l="1"/>
  <c r="AN731" i="10"/>
  <c r="AK731" i="10"/>
  <c r="AH731" i="10"/>
  <c r="AT771" i="10" l="1"/>
  <c r="AN732" i="10"/>
  <c r="AK732" i="10"/>
  <c r="AH732" i="10"/>
  <c r="AT772" i="10" l="1"/>
  <c r="AN733" i="10"/>
  <c r="AK733" i="10"/>
  <c r="AH733" i="10"/>
  <c r="AT773" i="10" l="1"/>
  <c r="AN734" i="10"/>
  <c r="AK734" i="10"/>
  <c r="AH734" i="10"/>
  <c r="AT774" i="10" l="1"/>
  <c r="AN735" i="10"/>
  <c r="AK735" i="10"/>
  <c r="AH735" i="10"/>
  <c r="AT775" i="10" l="1"/>
  <c r="AN736" i="10"/>
  <c r="AK736" i="10"/>
  <c r="AH736" i="10"/>
  <c r="AT776" i="10" l="1"/>
  <c r="AN737" i="10"/>
  <c r="AK737" i="10"/>
  <c r="AH737" i="10"/>
  <c r="AT777" i="10" l="1"/>
  <c r="AN738" i="10"/>
  <c r="AK738" i="10"/>
  <c r="AH738" i="10"/>
  <c r="AT778" i="10" l="1"/>
  <c r="AN739" i="10"/>
  <c r="AK739" i="10"/>
  <c r="AH739" i="10"/>
  <c r="AT779" i="10" l="1"/>
  <c r="AN740" i="10"/>
  <c r="AK740" i="10"/>
  <c r="AH740" i="10"/>
  <c r="AT780" i="10" l="1"/>
  <c r="AN741" i="10"/>
  <c r="AK741" i="10"/>
  <c r="AH741" i="10"/>
  <c r="AT781" i="10" l="1"/>
  <c r="AN742" i="10"/>
  <c r="AK742" i="10"/>
  <c r="AH742" i="10"/>
  <c r="AT782" i="10" l="1"/>
  <c r="AN743" i="10"/>
  <c r="AK743" i="10"/>
  <c r="AH743" i="10"/>
  <c r="AT783" i="10" l="1"/>
  <c r="AN744" i="10"/>
  <c r="AK744" i="10"/>
  <c r="AH744" i="10"/>
  <c r="AT784" i="10" l="1"/>
  <c r="AN745" i="10"/>
  <c r="AK745" i="10"/>
  <c r="AH745" i="10"/>
  <c r="AT785" i="10" l="1"/>
  <c r="AN746" i="10"/>
  <c r="AK746" i="10"/>
  <c r="AH746" i="10"/>
  <c r="AT786" i="10" l="1"/>
  <c r="AN747" i="10"/>
  <c r="AK747" i="10"/>
  <c r="AH747" i="10"/>
  <c r="AT787" i="10" l="1"/>
  <c r="AN748" i="10"/>
  <c r="AK748" i="10"/>
  <c r="AH748" i="10"/>
  <c r="AT788" i="10" l="1"/>
  <c r="AN749" i="10"/>
  <c r="AK749" i="10"/>
  <c r="AH749" i="10"/>
  <c r="AT789" i="10" l="1"/>
  <c r="AN750" i="10"/>
  <c r="AK750" i="10"/>
  <c r="AH750" i="10"/>
  <c r="AT790" i="10" l="1"/>
  <c r="AN751" i="10"/>
  <c r="AK751" i="10"/>
  <c r="AH751" i="10"/>
  <c r="AT791" i="10" l="1"/>
  <c r="AN752" i="10"/>
  <c r="AK752" i="10"/>
  <c r="AH752" i="10"/>
  <c r="AT792" i="10" l="1"/>
  <c r="AN753" i="10"/>
  <c r="AK753" i="10"/>
  <c r="AH753" i="10"/>
  <c r="AT793" i="10" l="1"/>
  <c r="AN754" i="10"/>
  <c r="AK754" i="10"/>
  <c r="AH754" i="10"/>
  <c r="AT794" i="10" l="1"/>
  <c r="AN755" i="10"/>
  <c r="AK755" i="10"/>
  <c r="AH755" i="10"/>
  <c r="AT795" i="10" l="1"/>
  <c r="AN756" i="10"/>
  <c r="AK756" i="10"/>
  <c r="AH756" i="10"/>
  <c r="AT796" i="10" l="1"/>
  <c r="AN757" i="10"/>
  <c r="AK757" i="10"/>
  <c r="AH757" i="10"/>
  <c r="AT797" i="10" l="1"/>
  <c r="AN758" i="10"/>
  <c r="AK758" i="10"/>
  <c r="AH758" i="10"/>
  <c r="AT798" i="10" l="1"/>
  <c r="AN759" i="10"/>
  <c r="AK759" i="10"/>
  <c r="AH759" i="10"/>
  <c r="AT799" i="10" l="1"/>
  <c r="AN760" i="10"/>
  <c r="AK760" i="10"/>
  <c r="AH760" i="10"/>
  <c r="AT800" i="10" l="1"/>
  <c r="AN761" i="10"/>
  <c r="AK761" i="10"/>
  <c r="AH761" i="10"/>
  <c r="AT801" i="10" l="1"/>
  <c r="AN762" i="10"/>
  <c r="AK762" i="10"/>
  <c r="AH762" i="10"/>
  <c r="AT802" i="10" l="1"/>
  <c r="AN763" i="10"/>
  <c r="AK763" i="10"/>
  <c r="AH763" i="10"/>
  <c r="AT803" i="10" l="1"/>
  <c r="AN764" i="10"/>
  <c r="AK764" i="10"/>
  <c r="AH764" i="10"/>
  <c r="AT804" i="10" l="1"/>
  <c r="AN765" i="10"/>
  <c r="AK765" i="10"/>
  <c r="AH765" i="10"/>
  <c r="AT805" i="10" l="1"/>
  <c r="AN766" i="10"/>
  <c r="AK766" i="10"/>
  <c r="AH766" i="10"/>
  <c r="AT806" i="10" l="1"/>
  <c r="AN767" i="10"/>
  <c r="AK767" i="10"/>
  <c r="AH767" i="10"/>
  <c r="AT807" i="10" l="1"/>
  <c r="AN768" i="10"/>
  <c r="AK768" i="10"/>
  <c r="AH768" i="10"/>
  <c r="AT808" i="10" l="1"/>
  <c r="AN769" i="10"/>
  <c r="AK769" i="10"/>
  <c r="AH769" i="10"/>
  <c r="AT809" i="10" l="1"/>
  <c r="AN770" i="10"/>
  <c r="AK770" i="10"/>
  <c r="AH770" i="10"/>
  <c r="AT810" i="10" l="1"/>
  <c r="AN771" i="10"/>
  <c r="AK771" i="10"/>
  <c r="AH771" i="10"/>
  <c r="AT811" i="10" l="1"/>
  <c r="AN772" i="10"/>
  <c r="AK772" i="10"/>
  <c r="AH772" i="10"/>
  <c r="AT812" i="10" l="1"/>
  <c r="AN773" i="10"/>
  <c r="AK773" i="10"/>
  <c r="AH773" i="10"/>
  <c r="AT813" i="10" l="1"/>
  <c r="AN774" i="10"/>
  <c r="AK774" i="10"/>
  <c r="AH774" i="10"/>
  <c r="AT814" i="10" l="1"/>
  <c r="AN775" i="10"/>
  <c r="AK775" i="10"/>
  <c r="AH775" i="10"/>
  <c r="AT815" i="10" l="1"/>
  <c r="AN776" i="10"/>
  <c r="AK776" i="10"/>
  <c r="AH776" i="10"/>
  <c r="AT816" i="10" l="1"/>
  <c r="AN777" i="10"/>
  <c r="AK777" i="10"/>
  <c r="AH777" i="10"/>
  <c r="AT817" i="10" l="1"/>
  <c r="AN778" i="10"/>
  <c r="AK778" i="10"/>
  <c r="AH778" i="10"/>
  <c r="AT818" i="10" l="1"/>
  <c r="AN779" i="10"/>
  <c r="AK779" i="10"/>
  <c r="AH779" i="10"/>
  <c r="AT819" i="10" l="1"/>
  <c r="AN780" i="10"/>
  <c r="AK780" i="10"/>
  <c r="AH780" i="10"/>
  <c r="AT820" i="10" l="1"/>
  <c r="AN781" i="10"/>
  <c r="AK781" i="10"/>
  <c r="AH781" i="10"/>
  <c r="AT821" i="10" l="1"/>
  <c r="AN782" i="10"/>
  <c r="AK782" i="10"/>
  <c r="AH782" i="10"/>
  <c r="AT822" i="10" l="1"/>
  <c r="AN783" i="10"/>
  <c r="AK783" i="10"/>
  <c r="AH783" i="10"/>
  <c r="AT823" i="10" l="1"/>
  <c r="AN784" i="10"/>
  <c r="AK784" i="10"/>
  <c r="AH784" i="10"/>
  <c r="AT824" i="10" l="1"/>
  <c r="AN785" i="10"/>
  <c r="AK785" i="10"/>
  <c r="AH785" i="10"/>
  <c r="AT825" i="10" l="1"/>
  <c r="AN786" i="10"/>
  <c r="AK786" i="10"/>
  <c r="AH786" i="10"/>
  <c r="AT826" i="10" l="1"/>
  <c r="AN787" i="10"/>
  <c r="AK787" i="10"/>
  <c r="AH787" i="10"/>
  <c r="AT827" i="10" l="1"/>
  <c r="AN788" i="10"/>
  <c r="AK788" i="10"/>
  <c r="AH788" i="10"/>
  <c r="AT828" i="10" l="1"/>
  <c r="AN789" i="10"/>
  <c r="AK789" i="10"/>
  <c r="AH789" i="10"/>
  <c r="AT829" i="10" l="1"/>
  <c r="AN790" i="10"/>
  <c r="AK790" i="10"/>
  <c r="AH790" i="10"/>
  <c r="AT830" i="10" l="1"/>
  <c r="AN791" i="10"/>
  <c r="AK791" i="10"/>
  <c r="AH791" i="10"/>
  <c r="AT831" i="10" l="1"/>
  <c r="AN792" i="10"/>
  <c r="AK792" i="10"/>
  <c r="AH792" i="10"/>
  <c r="AT832" i="10" l="1"/>
  <c r="AN793" i="10"/>
  <c r="AK793" i="10"/>
  <c r="AH793" i="10"/>
  <c r="AT833" i="10" l="1"/>
  <c r="AN794" i="10"/>
  <c r="AK794" i="10"/>
  <c r="AH794" i="10"/>
  <c r="AT834" i="10" l="1"/>
  <c r="AN795" i="10"/>
  <c r="AK795" i="10"/>
  <c r="AH795" i="10"/>
  <c r="AT835" i="10" l="1"/>
  <c r="AN796" i="10"/>
  <c r="AK796" i="10"/>
  <c r="AH796" i="10"/>
  <c r="AT836" i="10" l="1"/>
  <c r="AN797" i="10"/>
  <c r="AK797" i="10"/>
  <c r="AH797" i="10"/>
  <c r="AT837" i="10" l="1"/>
  <c r="AN798" i="10"/>
  <c r="AK798" i="10"/>
  <c r="AH798" i="10"/>
  <c r="AT838" i="10" l="1"/>
  <c r="AN799" i="10"/>
  <c r="AK799" i="10"/>
  <c r="AH799" i="10"/>
  <c r="AT839" i="10" l="1"/>
  <c r="AN800" i="10"/>
  <c r="AK800" i="10"/>
  <c r="AH800" i="10"/>
  <c r="AT840" i="10" l="1"/>
  <c r="AN801" i="10"/>
  <c r="AK801" i="10"/>
  <c r="AH801" i="10"/>
  <c r="AT841" i="10" l="1"/>
  <c r="AN802" i="10"/>
  <c r="AK802" i="10"/>
  <c r="AH802" i="10"/>
  <c r="AT842" i="10" l="1"/>
  <c r="AN803" i="10"/>
  <c r="AK803" i="10"/>
  <c r="AH803" i="10"/>
  <c r="AT843" i="10" l="1"/>
  <c r="AN804" i="10"/>
  <c r="AK804" i="10"/>
  <c r="AH804" i="10"/>
  <c r="AT844" i="10" l="1"/>
  <c r="AN805" i="10"/>
  <c r="AK805" i="10"/>
  <c r="AH805" i="10"/>
  <c r="AT845" i="10" l="1"/>
  <c r="AN806" i="10"/>
  <c r="AK806" i="10"/>
  <c r="AH806" i="10"/>
  <c r="AT846" i="10" l="1"/>
  <c r="AN807" i="10"/>
  <c r="AK807" i="10"/>
  <c r="AH807" i="10"/>
  <c r="AT847" i="10" l="1"/>
  <c r="AN808" i="10"/>
  <c r="AK808" i="10"/>
  <c r="AH808" i="10"/>
  <c r="AT848" i="10" l="1"/>
  <c r="AN809" i="10"/>
  <c r="AK809" i="10"/>
  <c r="AH809" i="10"/>
  <c r="AT849" i="10" l="1"/>
  <c r="AN810" i="10"/>
  <c r="AK810" i="10"/>
  <c r="AH810" i="10"/>
  <c r="AT850" i="10" l="1"/>
  <c r="AN811" i="10"/>
  <c r="AK811" i="10"/>
  <c r="AH811" i="10"/>
  <c r="AT851" i="10" l="1"/>
  <c r="AN812" i="10"/>
  <c r="AK812" i="10"/>
  <c r="AH812" i="10"/>
  <c r="AT852" i="10" l="1"/>
  <c r="AN813" i="10"/>
  <c r="AK813" i="10"/>
  <c r="AH813" i="10"/>
  <c r="AT853" i="10" l="1"/>
  <c r="AN814" i="10"/>
  <c r="AK814" i="10"/>
  <c r="AH814" i="10"/>
  <c r="AT854" i="10" l="1"/>
  <c r="AN815" i="10"/>
  <c r="AK815" i="10"/>
  <c r="AH815" i="10"/>
  <c r="AT855" i="10" l="1"/>
  <c r="AN816" i="10"/>
  <c r="AK816" i="10"/>
  <c r="AH816" i="10"/>
  <c r="AT856" i="10" l="1"/>
  <c r="AN817" i="10"/>
  <c r="AK817" i="10"/>
  <c r="AH817" i="10"/>
  <c r="AT857" i="10" l="1"/>
  <c r="AN818" i="10"/>
  <c r="AK818" i="10"/>
  <c r="AH818" i="10"/>
  <c r="AT858" i="10" l="1"/>
  <c r="AN819" i="10"/>
  <c r="AK819" i="10"/>
  <c r="AH819" i="10"/>
  <c r="AT859" i="10" l="1"/>
  <c r="AN820" i="10"/>
  <c r="AK820" i="10"/>
  <c r="AH820" i="10"/>
  <c r="AT860" i="10" l="1"/>
  <c r="AN821" i="10"/>
  <c r="AK821" i="10"/>
  <c r="AH821" i="10"/>
  <c r="AT861" i="10" l="1"/>
  <c r="AN822" i="10"/>
  <c r="AK822" i="10"/>
  <c r="AH822" i="10"/>
  <c r="AT862" i="10" l="1"/>
  <c r="AN823" i="10"/>
  <c r="AK823" i="10"/>
  <c r="AH823" i="10"/>
  <c r="AT863" i="10" l="1"/>
  <c r="AN824" i="10"/>
  <c r="AK824" i="10"/>
  <c r="AH824" i="10"/>
  <c r="AT864" i="10" l="1"/>
  <c r="AN825" i="10"/>
  <c r="AK825" i="10"/>
  <c r="AH825" i="10"/>
  <c r="AT865" i="10" l="1"/>
  <c r="AN826" i="10"/>
  <c r="AK826" i="10"/>
  <c r="AH826" i="10"/>
  <c r="AT866" i="10" l="1"/>
  <c r="AN827" i="10"/>
  <c r="AK827" i="10"/>
  <c r="AH827" i="10"/>
  <c r="AT867" i="10" l="1"/>
  <c r="AN828" i="10"/>
  <c r="AK828" i="10"/>
  <c r="AH828" i="10"/>
  <c r="AT868" i="10" l="1"/>
  <c r="AN829" i="10"/>
  <c r="AK829" i="10"/>
  <c r="AH829" i="10"/>
  <c r="AT869" i="10" l="1"/>
  <c r="AN830" i="10"/>
  <c r="AK830" i="10"/>
  <c r="AH830" i="10"/>
  <c r="AT870" i="10" l="1"/>
  <c r="AN831" i="10"/>
  <c r="AK831" i="10"/>
  <c r="AH831" i="10"/>
  <c r="AT871" i="10" l="1"/>
  <c r="AN832" i="10"/>
  <c r="AK832" i="10"/>
  <c r="AH832" i="10"/>
  <c r="AT872" i="10" l="1"/>
  <c r="AN833" i="10"/>
  <c r="AK833" i="10"/>
  <c r="AH833" i="10"/>
  <c r="AT873" i="10" l="1"/>
  <c r="AN834" i="10"/>
  <c r="AK834" i="10"/>
  <c r="AH834" i="10"/>
  <c r="AT874" i="10" l="1"/>
  <c r="AN835" i="10"/>
  <c r="AK835" i="10"/>
  <c r="AH835" i="10"/>
  <c r="AT875" i="10" l="1"/>
  <c r="AN836" i="10"/>
  <c r="AK836" i="10"/>
  <c r="AH836" i="10"/>
  <c r="AT876" i="10" l="1"/>
  <c r="AN837" i="10"/>
  <c r="AK837" i="10"/>
  <c r="AH837" i="10"/>
  <c r="AT877" i="10" l="1"/>
  <c r="AN838" i="10"/>
  <c r="AK838" i="10"/>
  <c r="AH838" i="10"/>
  <c r="AT878" i="10" l="1"/>
  <c r="AN839" i="10"/>
  <c r="AK839" i="10"/>
  <c r="AH839" i="10"/>
  <c r="AT879" i="10" l="1"/>
  <c r="AN840" i="10"/>
  <c r="AK840" i="10"/>
  <c r="AH840" i="10"/>
  <c r="AT880" i="10" l="1"/>
  <c r="AN841" i="10"/>
  <c r="AK841" i="10"/>
  <c r="AH841" i="10"/>
  <c r="AT881" i="10" l="1"/>
  <c r="AN842" i="10"/>
  <c r="AK842" i="10"/>
  <c r="AH842" i="10"/>
  <c r="AT882" i="10" l="1"/>
  <c r="AN843" i="10"/>
  <c r="AK843" i="10"/>
  <c r="AH843" i="10"/>
  <c r="AT883" i="10" l="1"/>
  <c r="AN844" i="10"/>
  <c r="AK844" i="10"/>
  <c r="AH844" i="10"/>
  <c r="AT884" i="10" l="1"/>
  <c r="AN845" i="10"/>
  <c r="AK845" i="10"/>
  <c r="AH845" i="10"/>
  <c r="AT885" i="10" l="1"/>
  <c r="AN846" i="10"/>
  <c r="AK846" i="10"/>
  <c r="AH846" i="10"/>
  <c r="AT886" i="10" l="1"/>
  <c r="AN847" i="10"/>
  <c r="AK847" i="10"/>
  <c r="AH847" i="10"/>
  <c r="AT887" i="10" l="1"/>
  <c r="AN848" i="10"/>
  <c r="AK848" i="10"/>
  <c r="AH848" i="10"/>
  <c r="AT888" i="10" l="1"/>
  <c r="AN849" i="10"/>
  <c r="AK849" i="10"/>
  <c r="AH849" i="10"/>
  <c r="AT889" i="10" l="1"/>
  <c r="AN850" i="10"/>
  <c r="AK850" i="10"/>
  <c r="AH850" i="10"/>
  <c r="AT890" i="10" l="1"/>
  <c r="AN851" i="10"/>
  <c r="AK851" i="10"/>
  <c r="AH851" i="10"/>
  <c r="AT891" i="10" l="1"/>
  <c r="AN852" i="10"/>
  <c r="AK852" i="10"/>
  <c r="AH852" i="10"/>
  <c r="AT892" i="10" l="1"/>
  <c r="AN853" i="10"/>
  <c r="AK853" i="10"/>
  <c r="AH853" i="10"/>
  <c r="AT893" i="10" l="1"/>
  <c r="AN854" i="10"/>
  <c r="AK854" i="10"/>
  <c r="AH854" i="10"/>
  <c r="AT894" i="10" l="1"/>
  <c r="AN855" i="10"/>
  <c r="AK855" i="10"/>
  <c r="AH855" i="10"/>
  <c r="AT895" i="10" l="1"/>
  <c r="AN856" i="10"/>
  <c r="AK856" i="10"/>
  <c r="AH856" i="10"/>
  <c r="AT896" i="10" l="1"/>
  <c r="AN857" i="10"/>
  <c r="AK857" i="10"/>
  <c r="AH857" i="10"/>
  <c r="AT897" i="10" l="1"/>
  <c r="AN858" i="10"/>
  <c r="AK858" i="10"/>
  <c r="AH858" i="10"/>
  <c r="AT898" i="10" l="1"/>
  <c r="AN859" i="10"/>
  <c r="AK859" i="10"/>
  <c r="AH859" i="10"/>
  <c r="AT899" i="10" l="1"/>
  <c r="AN860" i="10"/>
  <c r="AK860" i="10"/>
  <c r="AH860" i="10"/>
  <c r="AT900" i="10" l="1"/>
  <c r="AN861" i="10"/>
  <c r="AK861" i="10"/>
  <c r="AH861" i="10"/>
  <c r="AT901" i="10" l="1"/>
  <c r="AN862" i="10"/>
  <c r="AK862" i="10"/>
  <c r="AH862" i="10"/>
  <c r="AT902" i="10" l="1"/>
  <c r="AN863" i="10"/>
  <c r="AK863" i="10"/>
  <c r="AH863" i="10"/>
  <c r="AT903" i="10" l="1"/>
  <c r="AN864" i="10"/>
  <c r="AK864" i="10"/>
  <c r="AH864" i="10"/>
  <c r="AT904" i="10" l="1"/>
  <c r="AN865" i="10"/>
  <c r="AK865" i="10"/>
  <c r="AH865" i="10"/>
  <c r="AT905" i="10" l="1"/>
  <c r="AN866" i="10"/>
  <c r="AK866" i="10"/>
  <c r="AH866" i="10"/>
  <c r="AT906" i="10" l="1"/>
  <c r="AN867" i="10"/>
  <c r="AK867" i="10"/>
  <c r="AH867" i="10"/>
  <c r="AT907" i="10" l="1"/>
  <c r="AN868" i="10"/>
  <c r="AK868" i="10"/>
  <c r="AH868" i="10"/>
  <c r="AT908" i="10" l="1"/>
  <c r="AN869" i="10"/>
  <c r="AK869" i="10"/>
  <c r="AH869" i="10"/>
  <c r="AT909" i="10" l="1"/>
  <c r="AN870" i="10"/>
  <c r="AK870" i="10"/>
  <c r="AH870" i="10"/>
  <c r="AT910" i="10" l="1"/>
  <c r="AN871" i="10"/>
  <c r="AK871" i="10"/>
  <c r="AH871" i="10"/>
  <c r="AT911" i="10" l="1"/>
  <c r="AN872" i="10"/>
  <c r="AK872" i="10"/>
  <c r="AH872" i="10"/>
  <c r="AT912" i="10" l="1"/>
  <c r="AN873" i="10"/>
  <c r="AK873" i="10"/>
  <c r="AH873" i="10"/>
  <c r="AT913" i="10" l="1"/>
  <c r="AN874" i="10"/>
  <c r="AK874" i="10"/>
  <c r="AH874" i="10"/>
  <c r="AT914" i="10" l="1"/>
  <c r="AN875" i="10"/>
  <c r="AK875" i="10"/>
  <c r="AH875" i="10"/>
  <c r="AT915" i="10" l="1"/>
  <c r="AN876" i="10"/>
  <c r="AK876" i="10"/>
  <c r="AH876" i="10"/>
  <c r="AT916" i="10" l="1"/>
  <c r="AN877" i="10"/>
  <c r="AK877" i="10"/>
  <c r="AH877" i="10"/>
  <c r="AT917" i="10" l="1"/>
  <c r="AN878" i="10"/>
  <c r="AK878" i="10"/>
  <c r="AH878" i="10"/>
  <c r="AT918" i="10" l="1"/>
  <c r="AN879" i="10"/>
  <c r="AK879" i="10"/>
  <c r="AH879" i="10"/>
  <c r="AT919" i="10" l="1"/>
  <c r="AN880" i="10"/>
  <c r="AK880" i="10"/>
  <c r="AH880" i="10"/>
  <c r="AT920" i="10" l="1"/>
  <c r="AN881" i="10"/>
  <c r="AK881" i="10"/>
  <c r="AH881" i="10"/>
  <c r="AT921" i="10" l="1"/>
  <c r="AN882" i="10"/>
  <c r="AK882" i="10"/>
  <c r="AH882" i="10"/>
  <c r="AT922" i="10" l="1"/>
  <c r="AN883" i="10"/>
  <c r="AK883" i="10"/>
  <c r="AH883" i="10"/>
  <c r="AT923" i="10" l="1"/>
  <c r="AN884" i="10"/>
  <c r="AK884" i="10"/>
  <c r="AH884" i="10"/>
  <c r="AT924" i="10" l="1"/>
  <c r="AN885" i="10"/>
  <c r="AK885" i="10"/>
  <c r="AH885" i="10"/>
  <c r="AT925" i="10" l="1"/>
  <c r="AN886" i="10"/>
  <c r="AK886" i="10"/>
  <c r="AH886" i="10"/>
  <c r="AT926" i="10" l="1"/>
  <c r="AN887" i="10"/>
  <c r="AK887" i="10"/>
  <c r="AH887" i="10"/>
  <c r="AT927" i="10" l="1"/>
  <c r="AN888" i="10"/>
  <c r="AK888" i="10"/>
  <c r="AH888" i="10"/>
  <c r="AT928" i="10" l="1"/>
  <c r="AN889" i="10"/>
  <c r="AK889" i="10"/>
  <c r="AH889" i="10"/>
  <c r="AT929" i="10" l="1"/>
  <c r="AN890" i="10"/>
  <c r="AK890" i="10"/>
  <c r="AH890" i="10"/>
  <c r="AT930" i="10" l="1"/>
  <c r="AN891" i="10"/>
  <c r="AK891" i="10"/>
  <c r="AH891" i="10"/>
  <c r="AT931" i="10" l="1"/>
  <c r="AN892" i="10"/>
  <c r="AK892" i="10"/>
  <c r="AH892" i="10"/>
  <c r="AT932" i="10" l="1"/>
  <c r="AN893" i="10"/>
  <c r="AK893" i="10"/>
  <c r="AH893" i="10"/>
  <c r="AT933" i="10" l="1"/>
  <c r="AN894" i="10"/>
  <c r="AK894" i="10"/>
  <c r="AH894" i="10"/>
  <c r="AT934" i="10" l="1"/>
  <c r="AN895" i="10"/>
  <c r="AK895" i="10"/>
  <c r="AH895" i="10"/>
  <c r="AT935" i="10" l="1"/>
  <c r="AN896" i="10"/>
  <c r="AK896" i="10"/>
  <c r="AH896" i="10"/>
  <c r="AT936" i="10" l="1"/>
  <c r="AN897" i="10"/>
  <c r="AK897" i="10"/>
  <c r="AH897" i="10"/>
  <c r="AT937" i="10" l="1"/>
  <c r="AN898" i="10"/>
  <c r="AK898" i="10"/>
  <c r="AH898" i="10"/>
  <c r="AT938" i="10" l="1"/>
  <c r="AN899" i="10"/>
  <c r="AK899" i="10"/>
  <c r="AH899" i="10"/>
  <c r="AT939" i="10" l="1"/>
  <c r="AN900" i="10"/>
  <c r="AK900" i="10"/>
  <c r="AH900" i="10"/>
  <c r="AT940" i="10" l="1"/>
  <c r="AN901" i="10"/>
  <c r="AK901" i="10"/>
  <c r="AH901" i="10"/>
  <c r="AT941" i="10" l="1"/>
  <c r="AN902" i="10"/>
  <c r="AK902" i="10"/>
  <c r="AH902" i="10"/>
  <c r="AT942" i="10" l="1"/>
  <c r="AN903" i="10"/>
  <c r="AK903" i="10"/>
  <c r="AH903" i="10"/>
  <c r="AT943" i="10" l="1"/>
  <c r="AN904" i="10"/>
  <c r="AK904" i="10"/>
  <c r="AH904" i="10"/>
  <c r="AT944" i="10" l="1"/>
  <c r="AN905" i="10"/>
  <c r="AK905" i="10"/>
  <c r="AH905" i="10"/>
  <c r="AT945" i="10" l="1"/>
  <c r="AN906" i="10"/>
  <c r="AK906" i="10"/>
  <c r="AH906" i="10"/>
  <c r="AT946" i="10" l="1"/>
  <c r="AN907" i="10"/>
  <c r="AK907" i="10"/>
  <c r="AH907" i="10"/>
  <c r="AT947" i="10" l="1"/>
  <c r="AN908" i="10"/>
  <c r="AK908" i="10"/>
  <c r="AH908" i="10"/>
  <c r="AT948" i="10" l="1"/>
  <c r="AN909" i="10"/>
  <c r="AK909" i="10"/>
  <c r="AH909" i="10"/>
  <c r="AT949" i="10" l="1"/>
  <c r="AN910" i="10"/>
  <c r="AK910" i="10"/>
  <c r="AH910" i="10"/>
  <c r="AT950" i="10" l="1"/>
  <c r="AN911" i="10"/>
  <c r="AK911" i="10"/>
  <c r="AH911" i="10"/>
  <c r="AT951" i="10" l="1"/>
  <c r="AN912" i="10"/>
  <c r="AK912" i="10"/>
  <c r="AH912" i="10"/>
  <c r="AT952" i="10" l="1"/>
  <c r="AN913" i="10"/>
  <c r="AK913" i="10"/>
  <c r="AH913" i="10"/>
  <c r="AT953" i="10" l="1"/>
  <c r="AN914" i="10"/>
  <c r="AK914" i="10"/>
  <c r="AH914" i="10"/>
  <c r="AT954" i="10" l="1"/>
  <c r="AN915" i="10"/>
  <c r="AK915" i="10"/>
  <c r="AH915" i="10"/>
  <c r="AT955" i="10" l="1"/>
  <c r="AN916" i="10"/>
  <c r="AK916" i="10"/>
  <c r="AH916" i="10"/>
  <c r="AT956" i="10" l="1"/>
  <c r="AN917" i="10"/>
  <c r="AK917" i="10"/>
  <c r="AH917" i="10"/>
  <c r="AT957" i="10" l="1"/>
  <c r="AN918" i="10"/>
  <c r="AK918" i="10"/>
  <c r="AH918" i="10"/>
  <c r="AT958" i="10" l="1"/>
  <c r="AN919" i="10"/>
  <c r="AK919" i="10"/>
  <c r="AH919" i="10"/>
  <c r="AT959" i="10" l="1"/>
  <c r="AN920" i="10"/>
  <c r="AK920" i="10"/>
  <c r="AH920" i="10"/>
  <c r="AT960" i="10" l="1"/>
  <c r="AN921" i="10"/>
  <c r="AK921" i="10"/>
  <c r="AH921" i="10"/>
  <c r="AT961" i="10" l="1"/>
  <c r="AN922" i="10"/>
  <c r="AK922" i="10"/>
  <c r="AH922" i="10"/>
  <c r="AT962" i="10" l="1"/>
  <c r="AN923" i="10"/>
  <c r="AK923" i="10"/>
  <c r="AH923" i="10"/>
  <c r="AT963" i="10" l="1"/>
  <c r="AN924" i="10"/>
  <c r="AK924" i="10"/>
  <c r="AH924" i="10"/>
  <c r="AT964" i="10" l="1"/>
  <c r="AN925" i="10"/>
  <c r="AK925" i="10"/>
  <c r="AH925" i="10"/>
  <c r="AT965" i="10" l="1"/>
  <c r="AN926" i="10"/>
  <c r="AK926" i="10"/>
  <c r="AH926" i="10"/>
  <c r="AT966" i="10" l="1"/>
  <c r="AN927" i="10"/>
  <c r="AK927" i="10"/>
  <c r="AH927" i="10"/>
  <c r="AT967" i="10" l="1"/>
  <c r="AN928" i="10"/>
  <c r="AK928" i="10"/>
  <c r="AH928" i="10"/>
  <c r="AT968" i="10" l="1"/>
  <c r="AN929" i="10"/>
  <c r="AK929" i="10"/>
  <c r="AH929" i="10"/>
  <c r="AT969" i="10" l="1"/>
  <c r="AN930" i="10"/>
  <c r="AK930" i="10"/>
  <c r="AH930" i="10"/>
  <c r="AT970" i="10" l="1"/>
  <c r="AN931" i="10"/>
  <c r="AK931" i="10"/>
  <c r="AH931" i="10"/>
  <c r="AT971" i="10" l="1"/>
  <c r="AN932" i="10"/>
  <c r="AK932" i="10"/>
  <c r="AH932" i="10"/>
  <c r="AT972" i="10" l="1"/>
  <c r="AN933" i="10"/>
  <c r="AK933" i="10"/>
  <c r="AH933" i="10"/>
  <c r="AT973" i="10" l="1"/>
  <c r="AN934" i="10"/>
  <c r="AK934" i="10"/>
  <c r="AH934" i="10"/>
  <c r="AT974" i="10" l="1"/>
  <c r="AN935" i="10"/>
  <c r="AK935" i="10"/>
  <c r="AH935" i="10"/>
  <c r="AT975" i="10" l="1"/>
  <c r="AN936" i="10"/>
  <c r="AK936" i="10"/>
  <c r="AH936" i="10"/>
  <c r="AT976" i="10" l="1"/>
  <c r="AN937" i="10"/>
  <c r="AK937" i="10"/>
  <c r="AH937" i="10"/>
  <c r="AT977" i="10" l="1"/>
  <c r="AN938" i="10"/>
  <c r="AK938" i="10"/>
  <c r="AH938" i="10"/>
  <c r="AT978" i="10" l="1"/>
  <c r="AN939" i="10"/>
  <c r="AK939" i="10"/>
  <c r="AH939" i="10"/>
  <c r="AT979" i="10" l="1"/>
  <c r="AN940" i="10"/>
  <c r="AK940" i="10"/>
  <c r="AH940" i="10"/>
  <c r="AT980" i="10" l="1"/>
  <c r="AN941" i="10"/>
  <c r="AK941" i="10"/>
  <c r="AH941" i="10"/>
  <c r="AT981" i="10" l="1"/>
  <c r="AN942" i="10"/>
  <c r="AK942" i="10"/>
  <c r="AH942" i="10"/>
  <c r="AT982" i="10" l="1"/>
  <c r="AN943" i="10"/>
  <c r="AK943" i="10"/>
  <c r="AH943" i="10"/>
  <c r="AT983" i="10" l="1"/>
  <c r="AN944" i="10"/>
  <c r="AK944" i="10"/>
  <c r="AH944" i="10"/>
  <c r="AT984" i="10" l="1"/>
  <c r="AN945" i="10"/>
  <c r="AK945" i="10"/>
  <c r="AH945" i="10"/>
  <c r="AT985" i="10" l="1"/>
  <c r="AN946" i="10"/>
  <c r="AK946" i="10"/>
  <c r="AH946" i="10"/>
  <c r="AT986" i="10" l="1"/>
  <c r="AN947" i="10"/>
  <c r="AK947" i="10"/>
  <c r="AH947" i="10"/>
  <c r="AT987" i="10" l="1"/>
  <c r="AN948" i="10"/>
  <c r="AK948" i="10"/>
  <c r="AH948" i="10"/>
  <c r="AT988" i="10" l="1"/>
  <c r="AN949" i="10"/>
  <c r="AK949" i="10"/>
  <c r="AH949" i="10"/>
  <c r="AT989" i="10" l="1"/>
  <c r="AN950" i="10"/>
  <c r="AK950" i="10"/>
  <c r="AH950" i="10"/>
  <c r="AT990" i="10" l="1"/>
  <c r="AN951" i="10"/>
  <c r="AK951" i="10"/>
  <c r="AH951" i="10"/>
  <c r="AT991" i="10" l="1"/>
  <c r="AN952" i="10"/>
  <c r="AK952" i="10"/>
  <c r="AH952" i="10"/>
  <c r="AT992" i="10" l="1"/>
  <c r="AN953" i="10"/>
  <c r="AK953" i="10"/>
  <c r="AH953" i="10"/>
  <c r="AT993" i="10" l="1"/>
  <c r="AN954" i="10"/>
  <c r="AK954" i="10"/>
  <c r="AH954" i="10"/>
  <c r="AT994" i="10" l="1"/>
  <c r="AN955" i="10"/>
  <c r="AK955" i="10"/>
  <c r="AH955" i="10"/>
  <c r="AT995" i="10" l="1"/>
  <c r="AN956" i="10"/>
  <c r="AK956" i="10"/>
  <c r="AH956" i="10"/>
  <c r="AT996" i="10" l="1"/>
  <c r="AN957" i="10"/>
  <c r="AK957" i="10"/>
  <c r="AH957" i="10"/>
  <c r="AT997" i="10" l="1"/>
  <c r="AN958" i="10"/>
  <c r="AK958" i="10"/>
  <c r="AH958" i="10"/>
  <c r="AT998" i="10" l="1"/>
  <c r="AN959" i="10"/>
  <c r="AK959" i="10"/>
  <c r="AH959" i="10"/>
  <c r="AT999" i="10" l="1"/>
  <c r="AN960" i="10"/>
  <c r="AK960" i="10"/>
  <c r="AH960" i="10"/>
  <c r="AT1000" i="10" l="1"/>
  <c r="AN961" i="10"/>
  <c r="AK961" i="10"/>
  <c r="AH961" i="10"/>
  <c r="AT1001" i="10" l="1"/>
  <c r="AN962" i="10"/>
  <c r="AK962" i="10"/>
  <c r="AH962" i="10"/>
  <c r="AT1002" i="10" l="1"/>
  <c r="AN963" i="10"/>
  <c r="AK963" i="10"/>
  <c r="AH963" i="10"/>
  <c r="AT1003" i="10" l="1"/>
  <c r="AN964" i="10"/>
  <c r="AK964" i="10"/>
  <c r="AH964" i="10"/>
  <c r="AT1004" i="10" l="1"/>
  <c r="AN965" i="10"/>
  <c r="AK965" i="10"/>
  <c r="AH965" i="10"/>
  <c r="AT1005" i="10" l="1"/>
  <c r="AN966" i="10"/>
  <c r="AK966" i="10"/>
  <c r="AH966" i="10"/>
  <c r="AT1006" i="10" l="1"/>
  <c r="AN967" i="10"/>
  <c r="AK967" i="10"/>
  <c r="AH967" i="10"/>
  <c r="AT1007" i="10" l="1"/>
  <c r="AN968" i="10"/>
  <c r="AK968" i="10"/>
  <c r="AH968" i="10"/>
  <c r="AT1008" i="10" l="1"/>
  <c r="AN969" i="10"/>
  <c r="AK969" i="10"/>
  <c r="AH969" i="10"/>
  <c r="AT1009" i="10" l="1"/>
  <c r="AN970" i="10"/>
  <c r="AK970" i="10"/>
  <c r="AH970" i="10"/>
  <c r="AN971" i="10" l="1"/>
  <c r="AK971" i="10"/>
  <c r="AH971" i="10"/>
  <c r="AN972" i="10" l="1"/>
  <c r="AK972" i="10"/>
  <c r="AH972" i="10"/>
  <c r="AN973" i="10" l="1"/>
  <c r="AK973" i="10"/>
  <c r="AH973" i="10"/>
  <c r="AN974" i="10" l="1"/>
  <c r="AK974" i="10"/>
  <c r="AH974" i="10"/>
  <c r="AN975" i="10" l="1"/>
  <c r="AK975" i="10"/>
  <c r="AH975" i="10"/>
  <c r="AN976" i="10" l="1"/>
  <c r="AK976" i="10"/>
  <c r="AH976" i="10"/>
  <c r="AN977" i="10" l="1"/>
  <c r="AK977" i="10"/>
  <c r="AH977" i="10"/>
  <c r="AN978" i="10" l="1"/>
  <c r="AK978" i="10"/>
  <c r="AH978" i="10"/>
  <c r="AN979" i="10" l="1"/>
  <c r="AK979" i="10"/>
  <c r="AH979" i="10"/>
  <c r="AN980" i="10" l="1"/>
  <c r="AK980" i="10"/>
  <c r="AH980" i="10"/>
  <c r="AN981" i="10" l="1"/>
  <c r="AK981" i="10"/>
  <c r="AH981" i="10"/>
  <c r="AN982" i="10" l="1"/>
  <c r="AK982" i="10"/>
  <c r="AH982" i="10"/>
  <c r="AN983" i="10" l="1"/>
  <c r="AK983" i="10"/>
  <c r="AH983" i="10"/>
  <c r="AN984" i="10" l="1"/>
  <c r="AK984" i="10"/>
  <c r="AH984" i="10"/>
  <c r="AN985" i="10" l="1"/>
  <c r="AK985" i="10"/>
  <c r="AH985" i="10"/>
  <c r="AN986" i="10" l="1"/>
  <c r="AK986" i="10"/>
  <c r="AH986" i="10"/>
  <c r="AN987" i="10" l="1"/>
  <c r="AK987" i="10"/>
  <c r="AH987" i="10"/>
  <c r="AN988" i="10" l="1"/>
  <c r="AK988" i="10"/>
  <c r="AH988" i="10"/>
  <c r="AN989" i="10" l="1"/>
  <c r="AK989" i="10"/>
  <c r="AH989" i="10"/>
  <c r="AN990" i="10" l="1"/>
  <c r="AK990" i="10"/>
  <c r="AH990" i="10"/>
  <c r="AN991" i="10" l="1"/>
  <c r="AK991" i="10"/>
  <c r="AH991" i="10"/>
  <c r="AN992" i="10" l="1"/>
  <c r="AK992" i="10"/>
  <c r="AH992" i="10"/>
  <c r="AN993" i="10" l="1"/>
  <c r="AK993" i="10"/>
  <c r="AH993" i="10"/>
  <c r="AN994" i="10" l="1"/>
  <c r="AK994" i="10"/>
  <c r="AH994" i="10"/>
  <c r="AN995" i="10" l="1"/>
  <c r="AK995" i="10"/>
  <c r="AH995" i="10"/>
  <c r="AN996" i="10" l="1"/>
  <c r="AK996" i="10"/>
  <c r="AH996" i="10"/>
  <c r="AN997" i="10" l="1"/>
  <c r="AK997" i="10"/>
  <c r="AH997" i="10"/>
  <c r="AN998" i="10" l="1"/>
  <c r="AK998" i="10"/>
  <c r="AH998" i="10"/>
  <c r="AN999" i="10" l="1"/>
  <c r="AK999" i="10"/>
  <c r="AH999" i="10"/>
  <c r="AN1000" i="10" l="1"/>
  <c r="AK1000" i="10"/>
  <c r="AH1000" i="10"/>
  <c r="AN1001" i="10" l="1"/>
  <c r="AK1001" i="10"/>
  <c r="AH1001" i="10"/>
  <c r="AN1002" i="10" l="1"/>
  <c r="AK1002" i="10"/>
  <c r="AH1002" i="10"/>
  <c r="AN1003" i="10" l="1"/>
  <c r="AK1003" i="10"/>
  <c r="AH1003" i="10"/>
  <c r="AN1004" i="10" l="1"/>
  <c r="AK1004" i="10"/>
  <c r="AH1004" i="10"/>
  <c r="AN1005" i="10" l="1"/>
  <c r="AK1005" i="10"/>
  <c r="AH1005" i="10"/>
  <c r="AN1006" i="10" l="1"/>
  <c r="AK1006" i="10"/>
  <c r="AH1006" i="10"/>
  <c r="AN1007" i="10" l="1"/>
  <c r="AK1007" i="10"/>
  <c r="AH1007" i="10"/>
  <c r="AN1008" i="10" l="1"/>
  <c r="AK1008" i="10"/>
  <c r="AH1008" i="10"/>
  <c r="AN1009" i="10" l="1"/>
  <c r="AK1009" i="10"/>
  <c r="AH1009" i="10"/>
  <c r="M145" i="11" l="1"/>
  <c r="M12" i="11" l="1"/>
  <c r="K287" i="11" l="1"/>
  <c r="K243" i="11"/>
  <c r="K253" i="11"/>
  <c r="K290" i="11"/>
  <c r="K291" i="11"/>
  <c r="K247" i="11"/>
  <c r="K246" i="11"/>
  <c r="K280" i="11"/>
  <c r="K281" i="11"/>
  <c r="K237" i="11"/>
  <c r="K236" i="11"/>
  <c r="K192" i="11"/>
  <c r="K193" i="11"/>
  <c r="K149" i="11"/>
  <c r="F193" i="11"/>
  <c r="F149" i="11"/>
  <c r="K148" i="11"/>
  <c r="F192" i="11"/>
  <c r="F148" i="11"/>
  <c r="K23" i="11"/>
  <c r="K27" i="11"/>
  <c r="K26" i="11"/>
  <c r="K22" i="11"/>
  <c r="K105" i="11"/>
  <c r="K104" i="11"/>
  <c r="K103" i="11"/>
  <c r="K15" i="11"/>
  <c r="K16" i="11"/>
  <c r="K14" i="11"/>
  <c r="F22" i="11"/>
  <c r="F23" i="11"/>
  <c r="K511" i="11" l="1"/>
  <c r="K507" i="11"/>
  <c r="K555" i="11"/>
  <c r="K545" i="11"/>
  <c r="K501" i="11"/>
  <c r="H642" i="11"/>
  <c r="H378" i="11"/>
  <c r="H507" i="11"/>
  <c r="K67" i="11"/>
  <c r="K111" i="11"/>
  <c r="K121" i="11"/>
  <c r="K77" i="11"/>
  <c r="K677" i="11"/>
  <c r="K721" i="11"/>
  <c r="K633" i="11"/>
  <c r="K457" i="11"/>
  <c r="K369" i="11"/>
  <c r="K413" i="11"/>
  <c r="K731" i="11"/>
  <c r="K467" i="11"/>
  <c r="H236" i="11"/>
  <c r="H243" i="11"/>
  <c r="H683" i="11"/>
  <c r="H419" i="11"/>
  <c r="H551" i="11"/>
  <c r="K598" i="11"/>
  <c r="K334" i="11"/>
  <c r="F59" i="11"/>
  <c r="K59" i="11"/>
  <c r="K70" i="11"/>
  <c r="K114" i="11"/>
  <c r="K632" i="11"/>
  <c r="K676" i="11"/>
  <c r="K720" i="11"/>
  <c r="K368" i="11"/>
  <c r="K456" i="11"/>
  <c r="K412" i="11"/>
  <c r="K730" i="11"/>
  <c r="K466" i="11"/>
  <c r="H192" i="11"/>
  <c r="H280" i="11"/>
  <c r="H246" i="11"/>
  <c r="H686" i="11"/>
  <c r="H422" i="11"/>
  <c r="H67" i="11"/>
  <c r="H111" i="11"/>
  <c r="H588" i="11"/>
  <c r="H324" i="11"/>
  <c r="H287" i="11"/>
  <c r="H727" i="11"/>
  <c r="H463" i="11"/>
  <c r="K159" i="11"/>
  <c r="K203" i="11"/>
  <c r="K687" i="11"/>
  <c r="K423" i="11"/>
  <c r="K165" i="11"/>
  <c r="K209" i="11"/>
  <c r="K588" i="11"/>
  <c r="K324" i="11"/>
  <c r="K686" i="11"/>
  <c r="K422" i="11"/>
  <c r="K463" i="11"/>
  <c r="H70" i="11"/>
  <c r="H114" i="11"/>
  <c r="H632" i="11"/>
  <c r="H720" i="11"/>
  <c r="H676" i="11"/>
  <c r="H368" i="11"/>
  <c r="H456" i="11"/>
  <c r="H412" i="11"/>
  <c r="H290" i="11"/>
  <c r="H730" i="11"/>
  <c r="H466" i="11"/>
  <c r="K115" i="11"/>
  <c r="K71" i="11"/>
  <c r="K589" i="11"/>
  <c r="K325" i="11"/>
  <c r="K202" i="11"/>
  <c r="K158" i="11"/>
  <c r="K199" i="11"/>
  <c r="K155" i="11"/>
  <c r="K643" i="11"/>
  <c r="K379" i="11"/>
  <c r="K419" i="11"/>
  <c r="H60" i="11"/>
  <c r="M60" i="11"/>
  <c r="H199" i="11"/>
  <c r="H155" i="11"/>
  <c r="H595" i="11"/>
  <c r="H331" i="11"/>
  <c r="H598" i="11"/>
  <c r="H334" i="11"/>
  <c r="K642" i="11"/>
  <c r="K378" i="11"/>
  <c r="K375" i="11"/>
  <c r="H104" i="11"/>
  <c r="H202" i="11"/>
  <c r="H158" i="11"/>
  <c r="K599" i="11"/>
  <c r="K335" i="11"/>
  <c r="K331" i="11"/>
  <c r="K517" i="11"/>
  <c r="H639" i="11"/>
  <c r="H375" i="11"/>
  <c r="K551" i="11"/>
  <c r="K297" i="11"/>
  <c r="K561" i="11" l="1"/>
  <c r="H148" i="11"/>
  <c r="K639" i="11"/>
  <c r="K644" i="11" s="1"/>
  <c r="J644" i="11"/>
  <c r="K683" i="11"/>
  <c r="K688" i="11" s="1"/>
  <c r="J688" i="11"/>
  <c r="J600" i="11"/>
  <c r="K595" i="11"/>
  <c r="K600" i="11" s="1"/>
  <c r="K727" i="11"/>
  <c r="K732" i="11" s="1"/>
  <c r="J732" i="11"/>
  <c r="K11" i="5"/>
  <c r="N9" i="4"/>
  <c r="AD14" i="1"/>
  <c r="AG13" i="1"/>
  <c r="J33" i="14" l="1"/>
  <c r="T9" i="13"/>
  <c r="U16" i="13"/>
  <c r="J33" i="11"/>
  <c r="K33" i="11" s="1"/>
  <c r="K605" i="11"/>
  <c r="K341" i="11"/>
  <c r="AC14" i="1"/>
  <c r="AI14" i="1"/>
  <c r="AH14" i="1"/>
  <c r="AD13" i="1"/>
  <c r="AG14" i="1"/>
  <c r="AH13" i="1"/>
  <c r="AI13" i="1"/>
  <c r="AC13" i="1"/>
  <c r="AE13" i="1"/>
  <c r="AE14" i="1"/>
  <c r="G16" i="14" l="1"/>
  <c r="H16" i="14" s="1"/>
  <c r="G16" i="11"/>
  <c r="L33" i="14"/>
  <c r="M33" i="14" s="1"/>
  <c r="L33" i="11"/>
  <c r="M33" i="11" s="1"/>
  <c r="K33" i="14"/>
  <c r="K36" i="14" s="1"/>
  <c r="K37" i="14" s="1"/>
  <c r="J34" i="14"/>
  <c r="T10" i="13"/>
  <c r="AN9" i="13"/>
  <c r="J606" i="11"/>
  <c r="K385" i="11"/>
  <c r="N128" i="13"/>
  <c r="S98" i="13"/>
  <c r="S70" i="13"/>
  <c r="S58" i="13"/>
  <c r="N58" i="13"/>
  <c r="S55" i="13"/>
  <c r="S47" i="13"/>
  <c r="N47" i="13"/>
  <c r="S36" i="13"/>
  <c r="N36" i="13"/>
  <c r="S33" i="13"/>
  <c r="S26" i="13"/>
  <c r="N26" i="13"/>
  <c r="S23" i="13"/>
  <c r="F103" i="11"/>
  <c r="F237" i="11"/>
  <c r="F281" i="11"/>
  <c r="F247" i="11"/>
  <c r="F291" i="11"/>
  <c r="F511" i="11"/>
  <c r="F555" i="11"/>
  <c r="F508" i="11"/>
  <c r="F244" i="11"/>
  <c r="F105" i="11"/>
  <c r="F27" i="11"/>
  <c r="F14" i="11"/>
  <c r="F16" i="11"/>
  <c r="L155" i="11" l="1"/>
  <c r="L199" i="11"/>
  <c r="L199" i="14"/>
  <c r="M199" i="14" s="1"/>
  <c r="L155" i="14"/>
  <c r="M155" i="14" s="1"/>
  <c r="L551" i="14"/>
  <c r="M551" i="14" s="1"/>
  <c r="L551" i="11"/>
  <c r="L158" i="14"/>
  <c r="M158" i="14" s="1"/>
  <c r="L158" i="11"/>
  <c r="L202" i="11"/>
  <c r="L202" i="14"/>
  <c r="M202" i="14" s="1"/>
  <c r="L111" i="11"/>
  <c r="L67" i="14"/>
  <c r="M67" i="14" s="1"/>
  <c r="L67" i="11"/>
  <c r="L111" i="14"/>
  <c r="M111" i="14" s="1"/>
  <c r="L720" i="11"/>
  <c r="L368" i="11"/>
  <c r="L412" i="14"/>
  <c r="M412" i="14" s="1"/>
  <c r="L412" i="11"/>
  <c r="L456" i="11"/>
  <c r="L632" i="14"/>
  <c r="M632" i="14" s="1"/>
  <c r="L676" i="14"/>
  <c r="M676" i="14" s="1"/>
  <c r="L456" i="14"/>
  <c r="M456" i="14" s="1"/>
  <c r="L368" i="14"/>
  <c r="M368" i="14" s="1"/>
  <c r="L632" i="11"/>
  <c r="L720" i="14"/>
  <c r="M720" i="14" s="1"/>
  <c r="L676" i="11"/>
  <c r="L104" i="11"/>
  <c r="L104" i="14"/>
  <c r="M104" i="14" s="1"/>
  <c r="L70" i="14"/>
  <c r="M70" i="14" s="1"/>
  <c r="L114" i="14"/>
  <c r="M114" i="14" s="1"/>
  <c r="L70" i="11"/>
  <c r="L114" i="11"/>
  <c r="W10" i="13"/>
  <c r="AN10" i="13"/>
  <c r="S81" i="13"/>
  <c r="S110" i="13"/>
  <c r="S67" i="13"/>
  <c r="N82" i="13"/>
  <c r="S97" i="13"/>
  <c r="N111" i="13"/>
  <c r="S59" i="13"/>
  <c r="AM58" i="13"/>
  <c r="S43" i="13"/>
  <c r="S68" i="13"/>
  <c r="S82" i="13"/>
  <c r="AM98" i="13"/>
  <c r="S111" i="13"/>
  <c r="N37" i="13"/>
  <c r="AH36" i="13"/>
  <c r="N48" i="13"/>
  <c r="AH47" i="13"/>
  <c r="S69" i="13"/>
  <c r="N83" i="13"/>
  <c r="N108" i="13"/>
  <c r="N112" i="13"/>
  <c r="N27" i="13"/>
  <c r="AH26" i="13"/>
  <c r="S48" i="13"/>
  <c r="AM47" i="13"/>
  <c r="AM70" i="13"/>
  <c r="S83" i="13"/>
  <c r="S108" i="13"/>
  <c r="S112" i="13"/>
  <c r="S54" i="13"/>
  <c r="N80" i="13"/>
  <c r="N84" i="13"/>
  <c r="N109" i="13"/>
  <c r="N127" i="13"/>
  <c r="S96" i="13"/>
  <c r="AM55" i="13"/>
  <c r="S80" i="13"/>
  <c r="S84" i="13"/>
  <c r="S109" i="13"/>
  <c r="AH128" i="13"/>
  <c r="N59" i="13"/>
  <c r="AH58" i="13"/>
  <c r="N81" i="13"/>
  <c r="S95" i="13"/>
  <c r="N110" i="13"/>
  <c r="S32" i="13"/>
  <c r="AM33" i="13"/>
  <c r="S37" i="13"/>
  <c r="AM36" i="13"/>
  <c r="S27" i="13"/>
  <c r="AM26" i="13"/>
  <c r="S22" i="13"/>
  <c r="AM23" i="13"/>
  <c r="F71" i="11"/>
  <c r="F115" i="11"/>
  <c r="F599" i="11"/>
  <c r="F335" i="11"/>
  <c r="K61" i="11"/>
  <c r="F61" i="11"/>
  <c r="F545" i="11"/>
  <c r="F501" i="11"/>
  <c r="H15" i="11"/>
  <c r="F677" i="11"/>
  <c r="F721" i="11"/>
  <c r="F633" i="11"/>
  <c r="F457" i="11"/>
  <c r="F413" i="11"/>
  <c r="F369" i="11"/>
  <c r="K649" i="11"/>
  <c r="J650" i="11"/>
  <c r="F731" i="11"/>
  <c r="F467" i="11"/>
  <c r="H16" i="11"/>
  <c r="F203" i="11"/>
  <c r="F159" i="11"/>
  <c r="F589" i="11"/>
  <c r="F325" i="11"/>
  <c r="H22" i="11"/>
  <c r="K429" i="11"/>
  <c r="H24" i="11"/>
  <c r="F687" i="11"/>
  <c r="F423" i="11"/>
  <c r="H26" i="11"/>
  <c r="F112" i="11"/>
  <c r="F68" i="11"/>
  <c r="F200" i="11"/>
  <c r="F156" i="11"/>
  <c r="F643" i="11"/>
  <c r="F379" i="11"/>
  <c r="F288" i="11"/>
  <c r="F552" i="11"/>
  <c r="S44" i="13"/>
  <c r="M112" i="1"/>
  <c r="F509" i="11"/>
  <c r="F287" i="11"/>
  <c r="F290" i="11"/>
  <c r="F246" i="11"/>
  <c r="F280" i="11"/>
  <c r="F236" i="11"/>
  <c r="F245" i="11"/>
  <c r="F243" i="11"/>
  <c r="F104" i="11"/>
  <c r="F15" i="11"/>
  <c r="F25" i="11"/>
  <c r="F26" i="11"/>
  <c r="L378" i="14" l="1"/>
  <c r="M378" i="14" s="1"/>
  <c r="L642" i="11"/>
  <c r="L642" i="14"/>
  <c r="M642" i="14" s="1"/>
  <c r="L378" i="11"/>
  <c r="M378" i="11" s="1"/>
  <c r="L290" i="14"/>
  <c r="M290" i="14" s="1"/>
  <c r="L290" i="11"/>
  <c r="M290" i="11" s="1"/>
  <c r="L246" i="11"/>
  <c r="M246" i="11" s="1"/>
  <c r="L246" i="14"/>
  <c r="M246" i="14" s="1"/>
  <c r="L419" i="14"/>
  <c r="M419" i="14" s="1"/>
  <c r="L683" i="14"/>
  <c r="M683" i="14" s="1"/>
  <c r="L683" i="11"/>
  <c r="M683" i="11" s="1"/>
  <c r="L419" i="11"/>
  <c r="M419" i="11" s="1"/>
  <c r="L598" i="11"/>
  <c r="M598" i="11" s="1"/>
  <c r="L598" i="14"/>
  <c r="M598" i="14" s="1"/>
  <c r="L334" i="11"/>
  <c r="M334" i="11" s="1"/>
  <c r="L334" i="14"/>
  <c r="M334" i="14" s="1"/>
  <c r="L243" i="11"/>
  <c r="M243" i="11" s="1"/>
  <c r="L243" i="14"/>
  <c r="M243" i="14" s="1"/>
  <c r="L280" i="14"/>
  <c r="M280" i="14" s="1"/>
  <c r="L280" i="11"/>
  <c r="M280" i="11" s="1"/>
  <c r="L639" i="14"/>
  <c r="M639" i="14" s="1"/>
  <c r="L639" i="11"/>
  <c r="L375" i="14"/>
  <c r="M375" i="14" s="1"/>
  <c r="L375" i="11"/>
  <c r="M375" i="11" s="1"/>
  <c r="L595" i="14"/>
  <c r="M595" i="14" s="1"/>
  <c r="L331" i="14"/>
  <c r="M331" i="14" s="1"/>
  <c r="L595" i="11"/>
  <c r="M595" i="11" s="1"/>
  <c r="L331" i="11"/>
  <c r="M331" i="11" s="1"/>
  <c r="L148" i="11"/>
  <c r="M148" i="11" s="1"/>
  <c r="L148" i="14"/>
  <c r="M148" i="14" s="1"/>
  <c r="L507" i="14"/>
  <c r="M507" i="14" s="1"/>
  <c r="L507" i="11"/>
  <c r="M507" i="11" s="1"/>
  <c r="L324" i="14"/>
  <c r="M324" i="14" s="1"/>
  <c r="L588" i="14"/>
  <c r="M588" i="14" s="1"/>
  <c r="L588" i="11"/>
  <c r="M588" i="11" s="1"/>
  <c r="L324" i="11"/>
  <c r="M324" i="11" s="1"/>
  <c r="L236" i="14"/>
  <c r="M236" i="14" s="1"/>
  <c r="L236" i="11"/>
  <c r="M236" i="11" s="1"/>
  <c r="L192" i="14"/>
  <c r="M192" i="14" s="1"/>
  <c r="L192" i="11"/>
  <c r="L287" i="11"/>
  <c r="M287" i="11" s="1"/>
  <c r="L287" i="14"/>
  <c r="M287" i="14" s="1"/>
  <c r="L422" i="14"/>
  <c r="M422" i="14" s="1"/>
  <c r="L422" i="11"/>
  <c r="M422" i="11" s="1"/>
  <c r="L686" i="14"/>
  <c r="M686" i="14" s="1"/>
  <c r="L686" i="11"/>
  <c r="M686" i="11" s="1"/>
  <c r="M639" i="11"/>
  <c r="AH127" i="13"/>
  <c r="AH130" i="13" s="1"/>
  <c r="S16" i="13"/>
  <c r="AM67" i="13"/>
  <c r="AH27" i="13"/>
  <c r="Q16" i="13"/>
  <c r="AH48" i="13"/>
  <c r="AM59" i="13"/>
  <c r="N16" i="13"/>
  <c r="AH59" i="13"/>
  <c r="M642" i="11"/>
  <c r="AM48" i="13"/>
  <c r="AM68" i="13"/>
  <c r="AM54" i="13"/>
  <c r="AM95" i="13"/>
  <c r="AH37" i="13"/>
  <c r="AM97" i="13"/>
  <c r="AM44" i="13"/>
  <c r="AM96" i="13"/>
  <c r="AM69" i="13"/>
  <c r="AM43" i="13"/>
  <c r="AM22" i="13"/>
  <c r="S11" i="13"/>
  <c r="AM37" i="13"/>
  <c r="AM32" i="13"/>
  <c r="AM27" i="13"/>
  <c r="M551" i="11"/>
  <c r="F551" i="11"/>
  <c r="F463" i="11"/>
  <c r="F419" i="11"/>
  <c r="K60" i="11"/>
  <c r="F60" i="11"/>
  <c r="F375" i="11"/>
  <c r="F111" i="11"/>
  <c r="F67" i="11"/>
  <c r="F730" i="11"/>
  <c r="F466" i="11"/>
  <c r="F331" i="11"/>
  <c r="F113" i="11"/>
  <c r="F69" i="11"/>
  <c r="F155" i="11"/>
  <c r="F199" i="11"/>
  <c r="F588" i="11"/>
  <c r="F324" i="11"/>
  <c r="F686" i="11"/>
  <c r="F422" i="11"/>
  <c r="F70" i="11"/>
  <c r="F114" i="11"/>
  <c r="F157" i="11"/>
  <c r="F201" i="11"/>
  <c r="F720" i="11"/>
  <c r="F632" i="11"/>
  <c r="F676" i="11"/>
  <c r="F368" i="11"/>
  <c r="F456" i="11"/>
  <c r="F412" i="11"/>
  <c r="F642" i="11"/>
  <c r="F378" i="11"/>
  <c r="K473" i="11"/>
  <c r="F202" i="11"/>
  <c r="F158" i="11"/>
  <c r="F598" i="11"/>
  <c r="F334" i="11"/>
  <c r="K693" i="11"/>
  <c r="J694" i="11"/>
  <c r="F507" i="11"/>
  <c r="M104" i="11"/>
  <c r="M632" i="11"/>
  <c r="M720" i="11"/>
  <c r="M676" i="11"/>
  <c r="M202" i="11"/>
  <c r="M158" i="11"/>
  <c r="M155" i="11"/>
  <c r="M199" i="11"/>
  <c r="M114" i="11"/>
  <c r="M70" i="11"/>
  <c r="M456" i="11"/>
  <c r="M412" i="11"/>
  <c r="M368" i="11"/>
  <c r="M111" i="11"/>
  <c r="M67" i="11"/>
  <c r="F553" i="11"/>
  <c r="F289" i="11"/>
  <c r="BC115" i="13" l="1"/>
  <c r="BC117" i="13" s="1"/>
  <c r="L24" i="14"/>
  <c r="M24" i="14" s="1"/>
  <c r="L24" i="11"/>
  <c r="M24" i="11" s="1"/>
  <c r="L22" i="14"/>
  <c r="M22" i="14" s="1"/>
  <c r="L22" i="11"/>
  <c r="M22" i="11" s="1"/>
  <c r="L26" i="14"/>
  <c r="M26" i="14" s="1"/>
  <c r="L26" i="11"/>
  <c r="M26" i="11" s="1"/>
  <c r="L15" i="14"/>
  <c r="M15" i="14" s="1"/>
  <c r="L15" i="11"/>
  <c r="M15" i="11" s="1"/>
  <c r="AH60" i="13"/>
  <c r="AM60" i="13"/>
  <c r="AH38" i="13"/>
  <c r="AM38" i="13"/>
  <c r="F683" i="11"/>
  <c r="K737" i="11"/>
  <c r="J738" i="11"/>
  <c r="F596" i="11"/>
  <c r="F332" i="11"/>
  <c r="F595" i="11"/>
  <c r="F639" i="11"/>
  <c r="F727" i="11"/>
  <c r="M192" i="11"/>
  <c r="J86" i="13" l="1"/>
  <c r="J79" i="13"/>
  <c r="J107" i="13"/>
  <c r="J114" i="13"/>
  <c r="F597" i="11"/>
  <c r="F600" i="11" s="1"/>
  <c r="F333" i="11"/>
  <c r="F376" i="11"/>
  <c r="AM107" i="13" l="1"/>
  <c r="AE107" i="13"/>
  <c r="AM79" i="13"/>
  <c r="AE79" i="13"/>
  <c r="AM114" i="13"/>
  <c r="AE114" i="13"/>
  <c r="AE86" i="13"/>
  <c r="AM86" i="13"/>
  <c r="E600" i="11"/>
  <c r="E606" i="11" s="1"/>
  <c r="F685" i="11"/>
  <c r="F421" i="11"/>
  <c r="F420" i="11"/>
  <c r="F641" i="11"/>
  <c r="F377" i="11"/>
  <c r="F640" i="11"/>
  <c r="AG114" i="13" l="1"/>
  <c r="AG86" i="13"/>
  <c r="AG107" i="13"/>
  <c r="AG79" i="13"/>
  <c r="AE117" i="13"/>
  <c r="AM117" i="13"/>
  <c r="F644" i="11"/>
  <c r="F464" i="11"/>
  <c r="F729" i="11"/>
  <c r="F465" i="11"/>
  <c r="F684" i="11"/>
  <c r="F688" i="11" s="1"/>
  <c r="E688" i="11"/>
  <c r="E694" i="11" s="1"/>
  <c r="E644" i="11"/>
  <c r="E650" i="11" s="1"/>
  <c r="AG117" i="13" l="1"/>
  <c r="F728" i="11"/>
  <c r="F732" i="11" s="1"/>
  <c r="E732" i="11"/>
  <c r="E738" i="11" s="1"/>
  <c r="O113" i="5"/>
  <c r="O112" i="5"/>
  <c r="O107" i="5"/>
  <c r="L109" i="5"/>
  <c r="O103" i="5"/>
  <c r="O102" i="5"/>
  <c r="O101" i="5"/>
  <c r="O100" i="5"/>
  <c r="O99" i="5"/>
  <c r="O98" i="5"/>
  <c r="N97" i="5"/>
  <c r="L95" i="5"/>
  <c r="O93" i="5"/>
  <c r="O92" i="5"/>
  <c r="O91" i="5"/>
  <c r="O90" i="5"/>
  <c r="O86" i="5"/>
  <c r="O85" i="5"/>
  <c r="O84" i="5"/>
  <c r="O83" i="5"/>
  <c r="O82" i="5"/>
  <c r="O81" i="5"/>
  <c r="O80" i="5" s="1"/>
  <c r="O76" i="5"/>
  <c r="O75" i="5"/>
  <c r="O74" i="5"/>
  <c r="O73" i="5"/>
  <c r="L78" i="5"/>
  <c r="L66" i="5"/>
  <c r="O68" i="5"/>
  <c r="O64" i="5"/>
  <c r="O63" i="5"/>
  <c r="O43" i="5"/>
  <c r="L41" i="5"/>
  <c r="O39" i="5"/>
  <c r="O38" i="5"/>
  <c r="O33" i="5"/>
  <c r="L31" i="5"/>
  <c r="O29" i="5"/>
  <c r="M29" i="5"/>
  <c r="O28" i="5"/>
  <c r="M28" i="5"/>
  <c r="L21" i="5"/>
  <c r="O23" i="5"/>
  <c r="M19" i="5"/>
  <c r="M18" i="5"/>
  <c r="O19" i="5"/>
  <c r="O18" i="5"/>
  <c r="M9" i="5"/>
  <c r="O9" i="5"/>
  <c r="O13" i="5"/>
  <c r="N113" i="4"/>
  <c r="N112" i="4"/>
  <c r="N107" i="4"/>
  <c r="N103" i="4"/>
  <c r="N102" i="4"/>
  <c r="N101" i="4"/>
  <c r="N100" i="4"/>
  <c r="N99" i="4"/>
  <c r="N98" i="4"/>
  <c r="N93" i="4"/>
  <c r="N92" i="4"/>
  <c r="N91" i="4"/>
  <c r="N90" i="4"/>
  <c r="N86" i="4"/>
  <c r="N85" i="4"/>
  <c r="N84" i="4"/>
  <c r="N83" i="4"/>
  <c r="N82" i="4"/>
  <c r="N81" i="4"/>
  <c r="N76" i="4"/>
  <c r="N75" i="4"/>
  <c r="N74" i="4"/>
  <c r="N73" i="4"/>
  <c r="N68" i="4"/>
  <c r="N64" i="4"/>
  <c r="N63" i="4"/>
  <c r="N43" i="4"/>
  <c r="N38" i="4"/>
  <c r="N39" i="4"/>
  <c r="N33" i="4"/>
  <c r="N29" i="4"/>
  <c r="N28" i="4"/>
  <c r="N23" i="4"/>
  <c r="N19" i="4"/>
  <c r="N18" i="4"/>
  <c r="N13" i="4"/>
  <c r="J9" i="4"/>
  <c r="J19" i="4"/>
  <c r="J18" i="4"/>
  <c r="J29" i="4"/>
  <c r="J28" i="4"/>
  <c r="F110" i="4"/>
  <c r="E110" i="4"/>
  <c r="D110" i="4"/>
  <c r="D109" i="4"/>
  <c r="D104" i="4"/>
  <c r="D95" i="4"/>
  <c r="F96" i="4"/>
  <c r="E96" i="4"/>
  <c r="D96" i="4"/>
  <c r="F79" i="4"/>
  <c r="E79" i="4"/>
  <c r="D87" i="4"/>
  <c r="D79" i="4"/>
  <c r="D78" i="4"/>
  <c r="D70" i="4"/>
  <c r="D66" i="4"/>
  <c r="F67" i="4"/>
  <c r="E67" i="4"/>
  <c r="D67" i="4"/>
  <c r="F42" i="4"/>
  <c r="E42" i="4"/>
  <c r="D42" i="4"/>
  <c r="D41" i="4"/>
  <c r="D45" i="4"/>
  <c r="D35" i="4"/>
  <c r="F32" i="4"/>
  <c r="E32" i="4"/>
  <c r="D32" i="4"/>
  <c r="D31" i="4"/>
  <c r="D25" i="4"/>
  <c r="F22" i="4"/>
  <c r="E22" i="4"/>
  <c r="D22" i="4"/>
  <c r="D21" i="4"/>
  <c r="F12" i="4"/>
  <c r="E12" i="4"/>
  <c r="D11" i="4"/>
  <c r="P109" i="5"/>
  <c r="P78" i="5"/>
  <c r="P69" i="5"/>
  <c r="P66" i="5"/>
  <c r="P44" i="5"/>
  <c r="P34" i="5"/>
  <c r="P31" i="5"/>
  <c r="P24" i="5"/>
  <c r="P14" i="5"/>
  <c r="O44" i="4"/>
  <c r="O41" i="4"/>
  <c r="O34" i="4"/>
  <c r="O24" i="4"/>
  <c r="O14" i="4"/>
  <c r="B121" i="5"/>
  <c r="P121" i="5"/>
  <c r="AM125" i="5"/>
  <c r="AL125" i="5"/>
  <c r="O97" i="5"/>
  <c r="H97" i="5"/>
  <c r="N80" i="5"/>
  <c r="H80" i="5"/>
  <c r="O61" i="4"/>
  <c r="B59" i="4"/>
  <c r="B58" i="4"/>
  <c r="O38" i="4" l="1"/>
  <c r="O21" i="4"/>
  <c r="N85" i="13"/>
  <c r="S85" i="13"/>
  <c r="N113" i="13"/>
  <c r="O95" i="4"/>
  <c r="O78" i="4"/>
  <c r="I110" i="4"/>
  <c r="L463" i="11"/>
  <c r="L727" i="11"/>
  <c r="P30" i="13"/>
  <c r="T21" i="13"/>
  <c r="T73" i="13"/>
  <c r="T91" i="13"/>
  <c r="P31" i="13"/>
  <c r="T25" i="13"/>
  <c r="T53" i="13"/>
  <c r="T92" i="13"/>
  <c r="T104" i="13"/>
  <c r="O125" i="13"/>
  <c r="P20" i="13"/>
  <c r="T30" i="13"/>
  <c r="T57" i="13"/>
  <c r="T74" i="13"/>
  <c r="T93" i="13"/>
  <c r="P21" i="13"/>
  <c r="T31" i="13"/>
  <c r="T63" i="13"/>
  <c r="T75" i="13"/>
  <c r="T105" i="13"/>
  <c r="T35" i="13"/>
  <c r="T76" i="13"/>
  <c r="T106" i="13"/>
  <c r="T42" i="13"/>
  <c r="T64" i="13"/>
  <c r="T77" i="13"/>
  <c r="T101" i="13"/>
  <c r="T120" i="13"/>
  <c r="T41" i="13"/>
  <c r="T65" i="13"/>
  <c r="T102" i="13"/>
  <c r="T125" i="13"/>
  <c r="T20" i="13"/>
  <c r="T46" i="13"/>
  <c r="T66" i="13"/>
  <c r="T78" i="13"/>
  <c r="T103" i="13"/>
  <c r="T126" i="13"/>
  <c r="P95" i="5"/>
  <c r="T128" i="13"/>
  <c r="AJ21" i="13"/>
  <c r="AN93" i="13"/>
  <c r="W91" i="13"/>
  <c r="AN91" i="13"/>
  <c r="P9" i="13"/>
  <c r="T94" i="13"/>
  <c r="O31" i="4"/>
  <c r="W42" i="13"/>
  <c r="T14" i="13"/>
  <c r="W41" i="13"/>
  <c r="AN41" i="13"/>
  <c r="W120" i="13"/>
  <c r="AN120" i="13"/>
  <c r="AN20" i="13"/>
  <c r="I11" i="4"/>
  <c r="I79" i="4"/>
  <c r="AN21" i="13"/>
  <c r="T52" i="13"/>
  <c r="S113" i="13"/>
  <c r="T26" i="13"/>
  <c r="T43" i="13"/>
  <c r="V58" i="13"/>
  <c r="T81" i="13"/>
  <c r="T98" i="13"/>
  <c r="T112" i="13"/>
  <c r="T16" i="13"/>
  <c r="V26" i="13"/>
  <c r="T44" i="13"/>
  <c r="T82" i="13"/>
  <c r="V108" i="13"/>
  <c r="T113" i="13"/>
  <c r="T11" i="13"/>
  <c r="P32" i="13"/>
  <c r="V47" i="13"/>
  <c r="V80" i="13"/>
  <c r="T83" i="13"/>
  <c r="P11" i="13"/>
  <c r="T32" i="13"/>
  <c r="T47" i="13"/>
  <c r="T67" i="13"/>
  <c r="T84" i="13"/>
  <c r="T108" i="13"/>
  <c r="V127" i="13"/>
  <c r="T22" i="13"/>
  <c r="P33" i="13"/>
  <c r="T54" i="13"/>
  <c r="T68" i="13"/>
  <c r="T85" i="13"/>
  <c r="T109" i="13"/>
  <c r="T121" i="13"/>
  <c r="T23" i="13"/>
  <c r="T33" i="13"/>
  <c r="T55" i="13"/>
  <c r="T69" i="13"/>
  <c r="T95" i="13"/>
  <c r="T110" i="13"/>
  <c r="T127" i="13"/>
  <c r="P22" i="13"/>
  <c r="V36" i="13"/>
  <c r="T70" i="13"/>
  <c r="T96" i="13"/>
  <c r="T111" i="13"/>
  <c r="P23" i="13"/>
  <c r="T36" i="13"/>
  <c r="T58" i="13"/>
  <c r="T80" i="13"/>
  <c r="T97" i="13"/>
  <c r="O9" i="4"/>
  <c r="I11" i="5"/>
  <c r="I96" i="4"/>
  <c r="O109" i="4"/>
  <c r="I12" i="4"/>
  <c r="I32" i="4"/>
  <c r="I22" i="4"/>
  <c r="I67" i="4"/>
  <c r="I42" i="4"/>
  <c r="P9" i="5"/>
  <c r="P38" i="5"/>
  <c r="P41" i="5"/>
  <c r="P21" i="5"/>
  <c r="O110" i="4"/>
  <c r="O69" i="4"/>
  <c r="O96" i="4"/>
  <c r="O66" i="4"/>
  <c r="W30" i="13" l="1"/>
  <c r="AN53" i="13"/>
  <c r="AN31" i="13"/>
  <c r="L463" i="14"/>
  <c r="M463" i="14" s="1"/>
  <c r="W93" i="13"/>
  <c r="W53" i="13"/>
  <c r="L727" i="14"/>
  <c r="M727" i="14" s="1"/>
  <c r="W66" i="13"/>
  <c r="AS66" i="13" s="1"/>
  <c r="AJ31" i="13"/>
  <c r="W20" i="13"/>
  <c r="AJ20" i="13"/>
  <c r="AN66" i="13"/>
  <c r="W31" i="13"/>
  <c r="AN42" i="13"/>
  <c r="W65" i="13"/>
  <c r="AS65" i="13" s="1"/>
  <c r="AN65" i="13"/>
  <c r="AI125" i="13"/>
  <c r="O126" i="13"/>
  <c r="AN25" i="13"/>
  <c r="AN57" i="13"/>
  <c r="AN63" i="13"/>
  <c r="W63" i="13"/>
  <c r="AS63" i="13" s="1"/>
  <c r="W21" i="13"/>
  <c r="AN30" i="13"/>
  <c r="AN35" i="13"/>
  <c r="O22" i="4"/>
  <c r="AN125" i="13"/>
  <c r="AJ30" i="13"/>
  <c r="L730" i="11"/>
  <c r="L466" i="14"/>
  <c r="M466" i="14" s="1"/>
  <c r="L730" i="14"/>
  <c r="M730" i="14" s="1"/>
  <c r="L466" i="11"/>
  <c r="O79" i="4"/>
  <c r="O12" i="4"/>
  <c r="AN64" i="13"/>
  <c r="W92" i="13"/>
  <c r="W64" i="13"/>
  <c r="AS64" i="13" s="1"/>
  <c r="AN92" i="13"/>
  <c r="W125" i="13"/>
  <c r="AN126" i="13"/>
  <c r="AN46" i="13"/>
  <c r="O25" i="13"/>
  <c r="G629" i="14"/>
  <c r="G409" i="14"/>
  <c r="AD5" i="10"/>
  <c r="G453" i="11"/>
  <c r="G717" i="14"/>
  <c r="G717" i="11"/>
  <c r="AJ5" i="10"/>
  <c r="AG5" i="10"/>
  <c r="G409" i="11"/>
  <c r="G453" i="14"/>
  <c r="G365" i="14"/>
  <c r="G365" i="11"/>
  <c r="G673" i="14"/>
  <c r="G673" i="11"/>
  <c r="G629" i="11"/>
  <c r="G76" i="4"/>
  <c r="G76" i="5"/>
  <c r="G233" i="11"/>
  <c r="G233" i="14"/>
  <c r="U5" i="10"/>
  <c r="G73" i="5"/>
  <c r="G73" i="4"/>
  <c r="G555" i="11"/>
  <c r="G555" i="14"/>
  <c r="H555" i="14" s="1"/>
  <c r="G159" i="14"/>
  <c r="H159" i="14" s="1"/>
  <c r="G203" i="14"/>
  <c r="H203" i="14" s="1"/>
  <c r="G203" i="11"/>
  <c r="H203" i="11" s="1"/>
  <c r="G159" i="11"/>
  <c r="G247" i="11"/>
  <c r="H247" i="11" s="1"/>
  <c r="G247" i="14"/>
  <c r="H247" i="14" s="1"/>
  <c r="G325" i="14"/>
  <c r="H325" i="14" s="1"/>
  <c r="G589" i="11"/>
  <c r="H589" i="11" s="1"/>
  <c r="G589" i="14"/>
  <c r="H589" i="14" s="1"/>
  <c r="G325" i="11"/>
  <c r="G237" i="11"/>
  <c r="G237" i="14"/>
  <c r="H237" i="14" s="1"/>
  <c r="G291" i="11"/>
  <c r="H291" i="11" s="1"/>
  <c r="G291" i="14"/>
  <c r="H291" i="14" s="1"/>
  <c r="G508" i="14"/>
  <c r="H508" i="14" s="1"/>
  <c r="G508" i="11"/>
  <c r="G115" i="14"/>
  <c r="H115" i="14" s="1"/>
  <c r="G71" i="14"/>
  <c r="H71" i="14" s="1"/>
  <c r="G115" i="11"/>
  <c r="G71" i="11"/>
  <c r="H71" i="11" s="1"/>
  <c r="O101" i="13"/>
  <c r="G27" i="14"/>
  <c r="H27" i="14" s="1"/>
  <c r="G27" i="11"/>
  <c r="L61" i="14"/>
  <c r="M61" i="14" s="1"/>
  <c r="G61" i="14"/>
  <c r="H61" i="14" s="1"/>
  <c r="L61" i="11"/>
  <c r="G61" i="11"/>
  <c r="H61" i="11" s="1"/>
  <c r="O16" i="13"/>
  <c r="G277" i="14"/>
  <c r="G277" i="11"/>
  <c r="G74" i="5"/>
  <c r="G74" i="4"/>
  <c r="G14" i="14"/>
  <c r="G14" i="11"/>
  <c r="H14" i="11" s="1"/>
  <c r="H17" i="11" s="1"/>
  <c r="G149" i="11"/>
  <c r="G149" i="14"/>
  <c r="G687" i="14"/>
  <c r="H687" i="14" s="1"/>
  <c r="G423" i="14"/>
  <c r="H423" i="14" s="1"/>
  <c r="G687" i="11"/>
  <c r="H687" i="11" s="1"/>
  <c r="G423" i="11"/>
  <c r="G731" i="11"/>
  <c r="H731" i="11" s="1"/>
  <c r="G731" i="14"/>
  <c r="H731" i="14" s="1"/>
  <c r="G467" i="14"/>
  <c r="H467" i="14" s="1"/>
  <c r="G467" i="11"/>
  <c r="H467" i="11" s="1"/>
  <c r="G643" i="11"/>
  <c r="G379" i="11"/>
  <c r="G643" i="14"/>
  <c r="H643" i="14" s="1"/>
  <c r="G379" i="14"/>
  <c r="H379" i="14" s="1"/>
  <c r="O46" i="13"/>
  <c r="G585" i="11"/>
  <c r="G321" i="14"/>
  <c r="G321" i="11"/>
  <c r="G585" i="14"/>
  <c r="AA5" i="10"/>
  <c r="G75" i="4"/>
  <c r="G75" i="5"/>
  <c r="G511" i="14"/>
  <c r="H511" i="14" s="1"/>
  <c r="G511" i="11"/>
  <c r="G281" i="14"/>
  <c r="H281" i="14" s="1"/>
  <c r="G281" i="11"/>
  <c r="H281" i="11" s="1"/>
  <c r="G103" i="14"/>
  <c r="H103" i="14" s="1"/>
  <c r="G103" i="11"/>
  <c r="G105" i="14"/>
  <c r="H105" i="14" s="1"/>
  <c r="G105" i="11"/>
  <c r="G457" i="11"/>
  <c r="G721" i="11"/>
  <c r="G633" i="11"/>
  <c r="G369" i="11"/>
  <c r="H369" i="11" s="1"/>
  <c r="G413" i="14"/>
  <c r="H413" i="14" s="1"/>
  <c r="G677" i="11"/>
  <c r="G413" i="11"/>
  <c r="H413" i="11" s="1"/>
  <c r="G721" i="14"/>
  <c r="H721" i="14" s="1"/>
  <c r="G457" i="14"/>
  <c r="H457" i="14" s="1"/>
  <c r="G677" i="14"/>
  <c r="H677" i="14" s="1"/>
  <c r="G633" i="14"/>
  <c r="H633" i="14" s="1"/>
  <c r="G369" i="14"/>
  <c r="H369" i="14" s="1"/>
  <c r="O57" i="13"/>
  <c r="G545" i="14"/>
  <c r="H545" i="14" s="1"/>
  <c r="G501" i="11"/>
  <c r="G501" i="14"/>
  <c r="H501" i="14" s="1"/>
  <c r="G545" i="11"/>
  <c r="H545" i="11" s="1"/>
  <c r="G193" i="11"/>
  <c r="H193" i="11" s="1"/>
  <c r="G193" i="14"/>
  <c r="G599" i="14"/>
  <c r="H599" i="14" s="1"/>
  <c r="G335" i="14"/>
  <c r="H335" i="14" s="1"/>
  <c r="G599" i="11"/>
  <c r="H599" i="11" s="1"/>
  <c r="G335" i="11"/>
  <c r="H335" i="11" s="1"/>
  <c r="G59" i="14"/>
  <c r="H59" i="14" s="1"/>
  <c r="L59" i="11"/>
  <c r="M59" i="11" s="1"/>
  <c r="G59" i="11"/>
  <c r="H59" i="11" s="1"/>
  <c r="L59" i="14"/>
  <c r="M59" i="14" s="1"/>
  <c r="L203" i="14"/>
  <c r="M203" i="14" s="1"/>
  <c r="L159" i="14"/>
  <c r="M159" i="14" s="1"/>
  <c r="L203" i="11"/>
  <c r="L159" i="11"/>
  <c r="M159" i="11" s="1"/>
  <c r="L511" i="14"/>
  <c r="M511" i="14" s="1"/>
  <c r="L511" i="11"/>
  <c r="M511" i="11" s="1"/>
  <c r="L105" i="14"/>
  <c r="M105" i="14" s="1"/>
  <c r="L105" i="11"/>
  <c r="M105" i="11" s="1"/>
  <c r="L16" i="14"/>
  <c r="M16" i="14" s="1"/>
  <c r="L16" i="11"/>
  <c r="M16" i="11" s="1"/>
  <c r="L71" i="14"/>
  <c r="M71" i="14" s="1"/>
  <c r="L115" i="14"/>
  <c r="M115" i="14" s="1"/>
  <c r="L115" i="11"/>
  <c r="M115" i="11" s="1"/>
  <c r="L71" i="11"/>
  <c r="M71" i="11" s="1"/>
  <c r="L103" i="14"/>
  <c r="M103" i="14" s="1"/>
  <c r="L103" i="11"/>
  <c r="M103" i="11" s="1"/>
  <c r="L545" i="14"/>
  <c r="L501" i="14"/>
  <c r="L545" i="11"/>
  <c r="L501" i="11"/>
  <c r="M501" i="11" s="1"/>
  <c r="W11" i="13"/>
  <c r="L14" i="14"/>
  <c r="L14" i="11"/>
  <c r="M14" i="11" s="1"/>
  <c r="M17" i="11" s="1"/>
  <c r="L27" i="14"/>
  <c r="M27" i="14" s="1"/>
  <c r="L27" i="11"/>
  <c r="M27" i="11" s="1"/>
  <c r="L149" i="14"/>
  <c r="L149" i="11"/>
  <c r="L633" i="14"/>
  <c r="L369" i="14"/>
  <c r="L457" i="14"/>
  <c r="L633" i="11"/>
  <c r="M633" i="11" s="1"/>
  <c r="L721" i="14"/>
  <c r="L413" i="14"/>
  <c r="L677" i="11"/>
  <c r="M677" i="11" s="1"/>
  <c r="L677" i="14"/>
  <c r="L721" i="11"/>
  <c r="M721" i="11" s="1"/>
  <c r="L457" i="11"/>
  <c r="M457" i="11" s="1"/>
  <c r="L413" i="11"/>
  <c r="M413" i="11" s="1"/>
  <c r="L369" i="11"/>
  <c r="M369" i="11" s="1"/>
  <c r="L517" i="14"/>
  <c r="M517" i="14" s="1"/>
  <c r="L517" i="11"/>
  <c r="M517" i="11" s="1"/>
  <c r="L379" i="14"/>
  <c r="M379" i="14" s="1"/>
  <c r="L643" i="14"/>
  <c r="M643" i="14" s="1"/>
  <c r="L379" i="11"/>
  <c r="M379" i="11" s="1"/>
  <c r="L643" i="11"/>
  <c r="M643" i="11" s="1"/>
  <c r="L247" i="14"/>
  <c r="M247" i="14" s="1"/>
  <c r="L247" i="11"/>
  <c r="M247" i="11" s="1"/>
  <c r="L731" i="11"/>
  <c r="M731" i="11" s="1"/>
  <c r="L467" i="14"/>
  <c r="M467" i="14" s="1"/>
  <c r="L467" i="11"/>
  <c r="M467" i="11" s="1"/>
  <c r="L731" i="14"/>
  <c r="M731" i="14" s="1"/>
  <c r="L253" i="14"/>
  <c r="M253" i="14" s="1"/>
  <c r="L253" i="11"/>
  <c r="L599" i="14"/>
  <c r="M599" i="14" s="1"/>
  <c r="L335" i="14"/>
  <c r="M335" i="14" s="1"/>
  <c r="L599" i="11"/>
  <c r="L335" i="11"/>
  <c r="M335" i="11" s="1"/>
  <c r="L589" i="11"/>
  <c r="M589" i="11" s="1"/>
  <c r="L589" i="14"/>
  <c r="L325" i="14"/>
  <c r="L325" i="11"/>
  <c r="M325" i="11" s="1"/>
  <c r="L423" i="14"/>
  <c r="M423" i="14" s="1"/>
  <c r="L687" i="11"/>
  <c r="M687" i="11" s="1"/>
  <c r="L423" i="11"/>
  <c r="M423" i="11" s="1"/>
  <c r="L687" i="14"/>
  <c r="M687" i="14" s="1"/>
  <c r="L165" i="14"/>
  <c r="M165" i="14" s="1"/>
  <c r="L209" i="14"/>
  <c r="M209" i="14" s="1"/>
  <c r="L165" i="11"/>
  <c r="M165" i="11" s="1"/>
  <c r="L209" i="11"/>
  <c r="M209" i="11" s="1"/>
  <c r="L555" i="14"/>
  <c r="M555" i="14" s="1"/>
  <c r="L555" i="11"/>
  <c r="M555" i="11" s="1"/>
  <c r="L281" i="14"/>
  <c r="L281" i="11"/>
  <c r="M281" i="11" s="1"/>
  <c r="L193" i="14"/>
  <c r="L193" i="11"/>
  <c r="M193" i="11" s="1"/>
  <c r="L291" i="14"/>
  <c r="M291" i="14" s="1"/>
  <c r="L291" i="11"/>
  <c r="M291" i="11" s="1"/>
  <c r="L237" i="14"/>
  <c r="L237" i="11"/>
  <c r="M237" i="11" s="1"/>
  <c r="L121" i="14"/>
  <c r="M121" i="14" s="1"/>
  <c r="L77" i="14"/>
  <c r="M77" i="14" s="1"/>
  <c r="L77" i="11"/>
  <c r="M77" i="11" s="1"/>
  <c r="L121" i="11"/>
  <c r="M121" i="11" s="1"/>
  <c r="T15" i="13"/>
  <c r="AN14" i="13"/>
  <c r="W94" i="13"/>
  <c r="AN94" i="13"/>
  <c r="W16" i="13"/>
  <c r="AS68" i="13"/>
  <c r="AS92" i="13"/>
  <c r="AT64" i="13"/>
  <c r="AS70" i="13"/>
  <c r="AT66" i="13"/>
  <c r="AS94" i="13"/>
  <c r="AS93" i="13"/>
  <c r="AS69" i="13"/>
  <c r="AT65" i="13"/>
  <c r="O73" i="13"/>
  <c r="W9" i="13"/>
  <c r="AJ9" i="13"/>
  <c r="AS91" i="13"/>
  <c r="AS67" i="13"/>
  <c r="AT63" i="13"/>
  <c r="W126" i="13"/>
  <c r="O35" i="13"/>
  <c r="W52" i="13"/>
  <c r="AN52" i="13"/>
  <c r="O14" i="13"/>
  <c r="O11" i="4"/>
  <c r="W69" i="13"/>
  <c r="AN69" i="13"/>
  <c r="AN121" i="13"/>
  <c r="W121" i="13"/>
  <c r="V27" i="13"/>
  <c r="AP26" i="13"/>
  <c r="T37" i="13"/>
  <c r="AN36" i="13"/>
  <c r="W36" i="13"/>
  <c r="W70" i="13"/>
  <c r="AN70" i="13"/>
  <c r="AN127" i="13"/>
  <c r="W127" i="13"/>
  <c r="W54" i="13"/>
  <c r="AN54" i="13"/>
  <c r="W108" i="13"/>
  <c r="AN32" i="13"/>
  <c r="V48" i="13"/>
  <c r="AP47" i="13"/>
  <c r="W55" i="13"/>
  <c r="AN55" i="13"/>
  <c r="V109" i="13"/>
  <c r="W97" i="13"/>
  <c r="AN97" i="13"/>
  <c r="AJ23" i="13"/>
  <c r="W23" i="13"/>
  <c r="W33" i="13"/>
  <c r="AJ33" i="13"/>
  <c r="M599" i="11"/>
  <c r="V59" i="13"/>
  <c r="AP58" i="13"/>
  <c r="V37" i="13"/>
  <c r="AP36" i="13"/>
  <c r="AN33" i="13"/>
  <c r="W32" i="13"/>
  <c r="AJ32" i="13"/>
  <c r="M149" i="11"/>
  <c r="M150" i="11" s="1"/>
  <c r="L150" i="11"/>
  <c r="W80" i="13"/>
  <c r="W95" i="13"/>
  <c r="AN95" i="13"/>
  <c r="AN22" i="13"/>
  <c r="W67" i="13"/>
  <c r="AN67" i="13"/>
  <c r="W43" i="13"/>
  <c r="AN43" i="13"/>
  <c r="AN23" i="13"/>
  <c r="W68" i="13"/>
  <c r="AN68" i="13"/>
  <c r="M203" i="11"/>
  <c r="M253" i="11"/>
  <c r="W44" i="13"/>
  <c r="AN44" i="13"/>
  <c r="T59" i="13"/>
  <c r="W58" i="13"/>
  <c r="AN58" i="13"/>
  <c r="W96" i="13"/>
  <c r="AN96" i="13"/>
  <c r="W22" i="13"/>
  <c r="AJ22" i="13"/>
  <c r="M545" i="11"/>
  <c r="V128" i="13"/>
  <c r="AP127" i="13"/>
  <c r="T48" i="13"/>
  <c r="W47" i="13"/>
  <c r="AN47" i="13"/>
  <c r="V81" i="13"/>
  <c r="W98" i="13"/>
  <c r="AN98" i="13"/>
  <c r="T27" i="13"/>
  <c r="AN26" i="13"/>
  <c r="W26" i="13"/>
  <c r="H237" i="11"/>
  <c r="H508" i="11"/>
  <c r="H509" i="11"/>
  <c r="H25" i="11"/>
  <c r="H511" i="11"/>
  <c r="H423" i="11"/>
  <c r="H643" i="11"/>
  <c r="H379" i="11"/>
  <c r="H115" i="11"/>
  <c r="H325" i="11"/>
  <c r="H501" i="11"/>
  <c r="H159" i="11"/>
  <c r="M61" i="11"/>
  <c r="H27" i="11"/>
  <c r="H103" i="11"/>
  <c r="H677" i="11"/>
  <c r="H721" i="11"/>
  <c r="H633" i="11"/>
  <c r="H457" i="11"/>
  <c r="H555" i="11"/>
  <c r="H105" i="11"/>
  <c r="H201" i="11"/>
  <c r="H157" i="11"/>
  <c r="H245" i="11"/>
  <c r="H113" i="11"/>
  <c r="H69" i="11"/>
  <c r="M466" i="11"/>
  <c r="M730" i="11"/>
  <c r="M463" i="11"/>
  <c r="M727" i="11"/>
  <c r="P11" i="5"/>
  <c r="O42" i="4"/>
  <c r="O67" i="4"/>
  <c r="I15" i="4"/>
  <c r="O32" i="4"/>
  <c r="G552" i="14" l="1"/>
  <c r="H552" i="14" s="1"/>
  <c r="AN130" i="13"/>
  <c r="AI126" i="13"/>
  <c r="AI130" i="13" s="1"/>
  <c r="G552" i="11"/>
  <c r="H552" i="11" s="1"/>
  <c r="AI25" i="13"/>
  <c r="W25" i="13"/>
  <c r="W57" i="13"/>
  <c r="W109" i="13"/>
  <c r="X5" i="10"/>
  <c r="L17" i="11"/>
  <c r="AI46" i="13"/>
  <c r="G17" i="11"/>
  <c r="W46" i="13"/>
  <c r="W101" i="13"/>
  <c r="O102" i="13"/>
  <c r="H193" i="14"/>
  <c r="H194" i="14" s="1"/>
  <c r="G194" i="14"/>
  <c r="H149" i="14"/>
  <c r="H150" i="14" s="1"/>
  <c r="G150" i="14"/>
  <c r="L233" i="11"/>
  <c r="L233" i="14"/>
  <c r="M233" i="14" s="1"/>
  <c r="G93" i="5"/>
  <c r="G93" i="4"/>
  <c r="L23" i="14"/>
  <c r="M23" i="14" s="1"/>
  <c r="L23" i="11"/>
  <c r="H673" i="14"/>
  <c r="H678" i="14" s="1"/>
  <c r="G678" i="14"/>
  <c r="G722" i="14"/>
  <c r="H717" i="14"/>
  <c r="H722" i="14" s="1"/>
  <c r="L321" i="14"/>
  <c r="M321" i="14" s="1"/>
  <c r="L321" i="11"/>
  <c r="L585" i="14"/>
  <c r="M585" i="14" s="1"/>
  <c r="L585" i="11"/>
  <c r="G91" i="5"/>
  <c r="G91" i="4"/>
  <c r="H277" i="14"/>
  <c r="H282" i="14" s="1"/>
  <c r="G282" i="14"/>
  <c r="H233" i="14"/>
  <c r="H238" i="14" s="1"/>
  <c r="G238" i="14"/>
  <c r="H365" i="14"/>
  <c r="H370" i="14" s="1"/>
  <c r="G370" i="14"/>
  <c r="G92" i="5"/>
  <c r="G92" i="4"/>
  <c r="AI57" i="13"/>
  <c r="L629" i="14"/>
  <c r="M629" i="14" s="1"/>
  <c r="L409" i="14"/>
  <c r="M409" i="14" s="1"/>
  <c r="L453" i="11"/>
  <c r="L717" i="14"/>
  <c r="M717" i="14" s="1"/>
  <c r="L453" i="14"/>
  <c r="M453" i="14" s="1"/>
  <c r="L717" i="11"/>
  <c r="L365" i="14"/>
  <c r="M365" i="14" s="1"/>
  <c r="L629" i="11"/>
  <c r="L365" i="11"/>
  <c r="L673" i="14"/>
  <c r="M673" i="14" s="1"/>
  <c r="L673" i="11"/>
  <c r="L409" i="11"/>
  <c r="L277" i="14"/>
  <c r="M277" i="14" s="1"/>
  <c r="L277" i="11"/>
  <c r="H453" i="14"/>
  <c r="H458" i="14" s="1"/>
  <c r="G458" i="14"/>
  <c r="H409" i="14"/>
  <c r="H414" i="14" s="1"/>
  <c r="G414" i="14"/>
  <c r="G90" i="5"/>
  <c r="G90" i="4"/>
  <c r="H585" i="14"/>
  <c r="H590" i="14" s="1"/>
  <c r="G590" i="14"/>
  <c r="G156" i="14"/>
  <c r="H156" i="14" s="1"/>
  <c r="G200" i="11"/>
  <c r="H200" i="11" s="1"/>
  <c r="G200" i="14"/>
  <c r="H200" i="14" s="1"/>
  <c r="G156" i="11"/>
  <c r="H156" i="11" s="1"/>
  <c r="H629" i="14"/>
  <c r="H634" i="14" s="1"/>
  <c r="G634" i="14"/>
  <c r="G23" i="14"/>
  <c r="H23" i="14" s="1"/>
  <c r="G23" i="11"/>
  <c r="H23" i="11" s="1"/>
  <c r="G244" i="11"/>
  <c r="H244" i="11" s="1"/>
  <c r="G244" i="14"/>
  <c r="H244" i="14" s="1"/>
  <c r="G17" i="14"/>
  <c r="H14" i="14"/>
  <c r="H17" i="14" s="1"/>
  <c r="H321" i="14"/>
  <c r="H326" i="14" s="1"/>
  <c r="G326" i="14"/>
  <c r="G68" i="14"/>
  <c r="H68" i="14" s="1"/>
  <c r="G112" i="14"/>
  <c r="H112" i="14" s="1"/>
  <c r="G112" i="11"/>
  <c r="H112" i="11" s="1"/>
  <c r="G68" i="11"/>
  <c r="H68" i="11" s="1"/>
  <c r="L297" i="11"/>
  <c r="M297" i="11" s="1"/>
  <c r="L297" i="14"/>
  <c r="M297" i="14" s="1"/>
  <c r="M633" i="14"/>
  <c r="M677" i="14"/>
  <c r="M678" i="14" s="1"/>
  <c r="R678" i="14" s="1"/>
  <c r="M589" i="14"/>
  <c r="M149" i="14"/>
  <c r="M150" i="14" s="1"/>
  <c r="L150" i="14"/>
  <c r="Q150" i="14" s="1"/>
  <c r="M14" i="14"/>
  <c r="M17" i="14" s="1"/>
  <c r="L17" i="14"/>
  <c r="M413" i="14"/>
  <c r="M193" i="14"/>
  <c r="M194" i="14" s="1"/>
  <c r="L194" i="14"/>
  <c r="M721" i="14"/>
  <c r="M237" i="14"/>
  <c r="W128" i="13"/>
  <c r="L561" i="14"/>
  <c r="M561" i="14" s="1"/>
  <c r="L561" i="11"/>
  <c r="M561" i="11" s="1"/>
  <c r="M281" i="14"/>
  <c r="M282" i="14" s="1"/>
  <c r="L458" i="14"/>
  <c r="M457" i="14"/>
  <c r="M458" i="14" s="1"/>
  <c r="M501" i="14"/>
  <c r="M325" i="14"/>
  <c r="M369" i="14"/>
  <c r="M545" i="14"/>
  <c r="R17" i="11"/>
  <c r="AS97" i="13"/>
  <c r="AT69" i="13"/>
  <c r="AT94" i="13"/>
  <c r="W102" i="13"/>
  <c r="W14" i="13"/>
  <c r="O15" i="13"/>
  <c r="AI14" i="13"/>
  <c r="W35" i="13"/>
  <c r="AI35" i="13"/>
  <c r="AI38" i="13" s="1"/>
  <c r="AS95" i="13"/>
  <c r="AT67" i="13"/>
  <c r="AT93" i="13"/>
  <c r="AT91" i="13"/>
  <c r="AS120" i="13"/>
  <c r="AS98" i="13"/>
  <c r="AT70" i="13"/>
  <c r="AT92" i="13"/>
  <c r="AN15" i="13"/>
  <c r="O74" i="13"/>
  <c r="W73" i="13"/>
  <c r="AI60" i="13"/>
  <c r="AS96" i="13"/>
  <c r="AT68" i="13"/>
  <c r="V82" i="13"/>
  <c r="W81" i="13"/>
  <c r="AP48" i="13"/>
  <c r="AP37" i="13"/>
  <c r="AN37" i="13"/>
  <c r="AN117" i="13"/>
  <c r="AN48" i="13"/>
  <c r="AJ38" i="13"/>
  <c r="AN59" i="13"/>
  <c r="AP59" i="13"/>
  <c r="V110" i="13"/>
  <c r="AP27" i="13"/>
  <c r="V129" i="13"/>
  <c r="AP128" i="13"/>
  <c r="AN27" i="13"/>
  <c r="W27" i="13"/>
  <c r="M23" i="11"/>
  <c r="H149" i="11"/>
  <c r="H150" i="11" s="1"/>
  <c r="R150" i="11" s="1"/>
  <c r="G150" i="11"/>
  <c r="Q150" i="11" s="1"/>
  <c r="H553" i="11"/>
  <c r="H289" i="11"/>
  <c r="Q458" i="14" l="1"/>
  <c r="L238" i="14"/>
  <c r="M238" i="14"/>
  <c r="Q238" i="14"/>
  <c r="R194" i="14"/>
  <c r="Q194" i="14"/>
  <c r="Q17" i="11"/>
  <c r="L282" i="14"/>
  <c r="Q282" i="14" s="1"/>
  <c r="L414" i="14"/>
  <c r="Q414" i="14" s="1"/>
  <c r="M414" i="14"/>
  <c r="R414" i="14" s="1"/>
  <c r="R150" i="14"/>
  <c r="L326" i="14"/>
  <c r="Q326" i="14" s="1"/>
  <c r="L678" i="14"/>
  <c r="Q678" i="14" s="1"/>
  <c r="Q17" i="14"/>
  <c r="O103" i="13"/>
  <c r="R282" i="14"/>
  <c r="M722" i="14"/>
  <c r="R722" i="14" s="1"/>
  <c r="M590" i="14"/>
  <c r="R590" i="14" s="1"/>
  <c r="L722" i="14"/>
  <c r="Q722" i="14" s="1"/>
  <c r="L590" i="14"/>
  <c r="Q590" i="14" s="1"/>
  <c r="AN38" i="13"/>
  <c r="R458" i="14"/>
  <c r="L634" i="14"/>
  <c r="Q634" i="14" s="1"/>
  <c r="R238" i="14"/>
  <c r="M634" i="14"/>
  <c r="R634" i="14" s="1"/>
  <c r="L370" i="14"/>
  <c r="Q370" i="14" s="1"/>
  <c r="M370" i="14"/>
  <c r="R370" i="14" s="1"/>
  <c r="M326" i="14"/>
  <c r="R326" i="14" s="1"/>
  <c r="AP5" i="10"/>
  <c r="AM5" i="10"/>
  <c r="G541" i="14"/>
  <c r="G497" i="11"/>
  <c r="G497" i="14"/>
  <c r="G541" i="11"/>
  <c r="G107" i="5"/>
  <c r="G107" i="4"/>
  <c r="R17" i="14"/>
  <c r="G288" i="11"/>
  <c r="H288" i="11" s="1"/>
  <c r="G288" i="14"/>
  <c r="H288" i="14" s="1"/>
  <c r="L341" i="14"/>
  <c r="M341" i="14" s="1"/>
  <c r="L605" i="11"/>
  <c r="M605" i="11" s="1"/>
  <c r="L605" i="14"/>
  <c r="M605" i="14" s="1"/>
  <c r="L341" i="11"/>
  <c r="M341" i="11" s="1"/>
  <c r="AP38" i="13"/>
  <c r="BA38" i="13" s="1"/>
  <c r="O75" i="13"/>
  <c r="W74" i="13"/>
  <c r="O104" i="13"/>
  <c r="AT97" i="13"/>
  <c r="AT98" i="13"/>
  <c r="AT95" i="13"/>
  <c r="W15" i="13"/>
  <c r="AI15" i="13"/>
  <c r="AT96" i="13"/>
  <c r="AT120" i="13"/>
  <c r="AS121" i="13"/>
  <c r="AP60" i="13"/>
  <c r="AN60" i="13"/>
  <c r="V111" i="13"/>
  <c r="W110" i="13"/>
  <c r="AP129" i="13"/>
  <c r="AP130" i="13" s="1"/>
  <c r="W129" i="13"/>
  <c r="V83" i="13"/>
  <c r="W82" i="13"/>
  <c r="H597" i="11"/>
  <c r="H333" i="11"/>
  <c r="W103" i="13" l="1"/>
  <c r="G502" i="14"/>
  <c r="H497" i="14"/>
  <c r="H502" i="14" s="1"/>
  <c r="G596" i="11"/>
  <c r="H596" i="11" s="1"/>
  <c r="G332" i="11"/>
  <c r="H332" i="11" s="1"/>
  <c r="G596" i="14"/>
  <c r="H596" i="14" s="1"/>
  <c r="G332" i="14"/>
  <c r="H332" i="14" s="1"/>
  <c r="H541" i="14"/>
  <c r="H546" i="14" s="1"/>
  <c r="G546" i="14"/>
  <c r="L497" i="14"/>
  <c r="L541" i="11"/>
  <c r="L541" i="14"/>
  <c r="L497" i="11"/>
  <c r="L649" i="14"/>
  <c r="M649" i="14" s="1"/>
  <c r="L385" i="14"/>
  <c r="M385" i="14" s="1"/>
  <c r="L649" i="11"/>
  <c r="M649" i="11" s="1"/>
  <c r="L385" i="11"/>
  <c r="M385" i="11" s="1"/>
  <c r="O105" i="13"/>
  <c r="W104" i="13"/>
  <c r="O76" i="13"/>
  <c r="W75" i="13"/>
  <c r="AT121" i="13"/>
  <c r="V112" i="13"/>
  <c r="W111" i="13"/>
  <c r="V84" i="13"/>
  <c r="W83" i="13"/>
  <c r="BA130" i="13"/>
  <c r="BA60" i="13"/>
  <c r="H641" i="11"/>
  <c r="H377" i="11"/>
  <c r="M541" i="14" l="1"/>
  <c r="M546" i="14" s="1"/>
  <c r="R546" i="14" s="1"/>
  <c r="L546" i="14"/>
  <c r="Q546" i="14" s="1"/>
  <c r="M497" i="14"/>
  <c r="M502" i="14" s="1"/>
  <c r="R502" i="14" s="1"/>
  <c r="L502" i="14"/>
  <c r="Q502" i="14" s="1"/>
  <c r="G640" i="14"/>
  <c r="H640" i="14" s="1"/>
  <c r="G376" i="14"/>
  <c r="H376" i="14" s="1"/>
  <c r="G376" i="11"/>
  <c r="H376" i="11" s="1"/>
  <c r="G640" i="11"/>
  <c r="H640" i="11" s="1"/>
  <c r="L429" i="14"/>
  <c r="M429" i="14" s="1"/>
  <c r="L693" i="14"/>
  <c r="M693" i="14" s="1"/>
  <c r="L693" i="11"/>
  <c r="M693" i="11" s="1"/>
  <c r="L429" i="11"/>
  <c r="M429" i="11" s="1"/>
  <c r="O77" i="13"/>
  <c r="W76" i="13"/>
  <c r="W105" i="13"/>
  <c r="O106" i="13"/>
  <c r="V113" i="13"/>
  <c r="W112" i="13"/>
  <c r="V85" i="13"/>
  <c r="W84" i="13"/>
  <c r="H685" i="11"/>
  <c r="H421" i="11"/>
  <c r="G684" i="11" l="1"/>
  <c r="H684" i="11" s="1"/>
  <c r="G420" i="14"/>
  <c r="H420" i="14" s="1"/>
  <c r="G684" i="14"/>
  <c r="H684" i="14" s="1"/>
  <c r="G420" i="11"/>
  <c r="H420" i="11" s="1"/>
  <c r="L737" i="14"/>
  <c r="M737" i="14" s="1"/>
  <c r="L473" i="14"/>
  <c r="M473" i="14" s="1"/>
  <c r="L737" i="11"/>
  <c r="L473" i="11"/>
  <c r="M473" i="11" s="1"/>
  <c r="W106" i="13"/>
  <c r="O107" i="13"/>
  <c r="O78" i="13"/>
  <c r="W77" i="13"/>
  <c r="V114" i="13"/>
  <c r="W113" i="13"/>
  <c r="M737" i="11"/>
  <c r="V86" i="13"/>
  <c r="W85" i="13"/>
  <c r="H729" i="11"/>
  <c r="H465" i="11"/>
  <c r="Z13" i="1"/>
  <c r="X9" i="1"/>
  <c r="G728" i="14" l="1"/>
  <c r="H728" i="14" s="1"/>
  <c r="G464" i="11"/>
  <c r="H464" i="11" s="1"/>
  <c r="G464" i="14"/>
  <c r="H464" i="14" s="1"/>
  <c r="G728" i="11"/>
  <c r="H728" i="11" s="1"/>
  <c r="O79" i="13"/>
  <c r="W78" i="13"/>
  <c r="AI107" i="13"/>
  <c r="W107" i="13"/>
  <c r="AP86" i="13"/>
  <c r="W86" i="13"/>
  <c r="AP114" i="13"/>
  <c r="W114" i="13"/>
  <c r="V115" i="13"/>
  <c r="V87" i="13"/>
  <c r="K20" i="11"/>
  <c r="K28" i="11" s="1"/>
  <c r="J28" i="11"/>
  <c r="J34" i="11" s="1"/>
  <c r="K189" i="11"/>
  <c r="K194" i="11" s="1"/>
  <c r="J194" i="11"/>
  <c r="K373" i="11"/>
  <c r="K380" i="11" s="1"/>
  <c r="J380" i="11"/>
  <c r="J386" i="11" s="1"/>
  <c r="K329" i="11"/>
  <c r="K336" i="11" s="1"/>
  <c r="J336" i="11"/>
  <c r="J342" i="11" s="1"/>
  <c r="Q6" i="10"/>
  <c r="K233" i="11"/>
  <c r="K238" i="11" s="1"/>
  <c r="J238" i="11"/>
  <c r="J248" i="11"/>
  <c r="J254" i="11" s="1"/>
  <c r="K241" i="11"/>
  <c r="K417" i="11"/>
  <c r="K424" i="11" s="1"/>
  <c r="J424" i="11"/>
  <c r="J430" i="11" s="1"/>
  <c r="K549" i="11"/>
  <c r="K556" i="11" s="1"/>
  <c r="J556" i="11"/>
  <c r="J562" i="11" s="1"/>
  <c r="J282" i="11"/>
  <c r="K277" i="11"/>
  <c r="K282" i="11" s="1"/>
  <c r="K285" i="11"/>
  <c r="K292" i="11" s="1"/>
  <c r="J292" i="11"/>
  <c r="J298" i="11" s="1"/>
  <c r="K461" i="11"/>
  <c r="K468" i="11" s="1"/>
  <c r="J468" i="11"/>
  <c r="J474" i="11" s="1"/>
  <c r="K101" i="11"/>
  <c r="K106" i="11" s="1"/>
  <c r="J106" i="11"/>
  <c r="K6" i="10"/>
  <c r="K505" i="11"/>
  <c r="K512" i="11" s="1"/>
  <c r="J512" i="11"/>
  <c r="J518" i="11" s="1"/>
  <c r="X112" i="2"/>
  <c r="AI107" i="2"/>
  <c r="AI79" i="13" l="1"/>
  <c r="W79" i="13"/>
  <c r="W115" i="13"/>
  <c r="AP115" i="13"/>
  <c r="AP87" i="13"/>
  <c r="W87" i="13"/>
  <c r="K541" i="11"/>
  <c r="K546" i="11" s="1"/>
  <c r="K558" i="11" s="1"/>
  <c r="J546" i="11"/>
  <c r="N57" i="10"/>
  <c r="N49" i="10"/>
  <c r="N136" i="10"/>
  <c r="N253" i="10"/>
  <c r="N727" i="10"/>
  <c r="N525" i="10"/>
  <c r="N532" i="10"/>
  <c r="N864" i="10"/>
  <c r="N469" i="10"/>
  <c r="N566" i="10"/>
  <c r="N877" i="10"/>
  <c r="N17" i="10"/>
  <c r="N303" i="10"/>
  <c r="N193" i="10"/>
  <c r="N646" i="10"/>
  <c r="N403" i="10"/>
  <c r="N417" i="10"/>
  <c r="N804" i="10"/>
  <c r="N347" i="10"/>
  <c r="N444" i="10"/>
  <c r="N817" i="10"/>
  <c r="N381" i="10"/>
  <c r="N275" i="10"/>
  <c r="N165" i="10"/>
  <c r="N601" i="10"/>
  <c r="N346" i="10"/>
  <c r="N359" i="10"/>
  <c r="N776" i="10"/>
  <c r="N294" i="10"/>
  <c r="N393" i="10"/>
  <c r="N789" i="10"/>
  <c r="N320" i="10"/>
  <c r="N311" i="10"/>
  <c r="N201" i="10"/>
  <c r="N664" i="10"/>
  <c r="N416" i="10"/>
  <c r="N430" i="10"/>
  <c r="N812" i="10"/>
  <c r="N360" i="10"/>
  <c r="N463" i="10"/>
  <c r="N825" i="10"/>
  <c r="N394" i="10"/>
  <c r="N251" i="10"/>
  <c r="N141" i="10"/>
  <c r="N550" i="10"/>
  <c r="N300" i="10"/>
  <c r="N309" i="10"/>
  <c r="N752" i="10"/>
  <c r="N1008" i="10"/>
  <c r="N342" i="10"/>
  <c r="N765" i="10"/>
  <c r="N272" i="10"/>
  <c r="N323" i="10"/>
  <c r="N213" i="10"/>
  <c r="N687" i="10"/>
  <c r="N442" i="10"/>
  <c r="N455" i="10"/>
  <c r="N824" i="10"/>
  <c r="N386" i="10"/>
  <c r="N489" i="10"/>
  <c r="N837" i="10"/>
  <c r="N419" i="10"/>
  <c r="N811" i="10"/>
  <c r="N643" i="10"/>
  <c r="N644" i="10"/>
  <c r="N640" i="10"/>
  <c r="N918" i="10"/>
  <c r="N587" i="10"/>
  <c r="N62" i="10"/>
  <c r="N177" i="10"/>
  <c r="N645" i="10"/>
  <c r="N490" i="10"/>
  <c r="N199" i="10"/>
  <c r="N158" i="10"/>
  <c r="N713" i="10"/>
  <c r="N273" i="10"/>
  <c r="N730" i="10"/>
  <c r="N986" i="10"/>
  <c r="N927" i="10"/>
  <c r="N31" i="10"/>
  <c r="N412" i="10"/>
  <c r="N167" i="10"/>
  <c r="N914" i="10"/>
  <c r="N29" i="10"/>
  <c r="N139" i="10"/>
  <c r="N168" i="10"/>
  <c r="N234" i="10"/>
  <c r="N759" i="10"/>
  <c r="N589" i="10"/>
  <c r="N596" i="10"/>
  <c r="N896" i="10"/>
  <c r="N533" i="10"/>
  <c r="N620" i="10"/>
  <c r="N909" i="10"/>
  <c r="N97" i="10"/>
  <c r="N335" i="10"/>
  <c r="N225" i="10"/>
  <c r="N699" i="10"/>
  <c r="N467" i="10"/>
  <c r="N481" i="10"/>
  <c r="N836" i="10"/>
  <c r="N411" i="10"/>
  <c r="N508" i="10"/>
  <c r="N849" i="10"/>
  <c r="N445" i="10"/>
  <c r="N307" i="10"/>
  <c r="N197" i="10"/>
  <c r="N655" i="10"/>
  <c r="N410" i="10"/>
  <c r="N423" i="10"/>
  <c r="N808" i="10"/>
  <c r="N354" i="10"/>
  <c r="N457" i="10"/>
  <c r="N821" i="10"/>
  <c r="N65" i="10"/>
  <c r="N116" i="10"/>
  <c r="N233" i="10"/>
  <c r="N707" i="10"/>
  <c r="N480" i="10"/>
  <c r="N494" i="10"/>
  <c r="N844" i="10"/>
  <c r="N424" i="10"/>
  <c r="N527" i="10"/>
  <c r="N857" i="10"/>
  <c r="N458" i="10"/>
  <c r="N283" i="10"/>
  <c r="N173" i="10"/>
  <c r="N612" i="10"/>
  <c r="N365" i="10"/>
  <c r="N372" i="10"/>
  <c r="N784" i="10"/>
  <c r="N310" i="10"/>
  <c r="N406" i="10"/>
  <c r="N797" i="10"/>
  <c r="N336" i="10"/>
  <c r="N128" i="10"/>
  <c r="N245" i="10"/>
  <c r="N719" i="10"/>
  <c r="N506" i="10"/>
  <c r="N519" i="10"/>
  <c r="N856" i="10"/>
  <c r="N450" i="10"/>
  <c r="N553" i="10"/>
  <c r="N869" i="10"/>
  <c r="N483" i="10"/>
  <c r="N435" i="10"/>
  <c r="N476" i="10"/>
  <c r="N150" i="10"/>
  <c r="N694" i="10"/>
  <c r="N950" i="10"/>
  <c r="N659" i="10"/>
  <c r="N94" i="10"/>
  <c r="N916" i="10"/>
  <c r="N935" i="10"/>
  <c r="N321" i="10"/>
  <c r="N327" i="10"/>
  <c r="N462" i="10"/>
  <c r="N841" i="10"/>
  <c r="N337" i="10"/>
  <c r="N762" i="10"/>
  <c r="N274" i="10"/>
  <c r="N863" i="10"/>
  <c r="N63" i="10"/>
  <c r="N554" i="10"/>
  <c r="N196" i="10"/>
  <c r="N322" i="10"/>
  <c r="N13" i="10"/>
  <c r="N25" i="10"/>
  <c r="N171" i="10"/>
  <c r="N200" i="10"/>
  <c r="N390" i="10"/>
  <c r="N791" i="10"/>
  <c r="N660" i="10"/>
  <c r="N656" i="10"/>
  <c r="N928" i="10"/>
  <c r="N597" i="10"/>
  <c r="N680" i="10"/>
  <c r="N941" i="10"/>
  <c r="N111" i="10"/>
  <c r="N140" i="10"/>
  <c r="N122" i="10"/>
  <c r="N731" i="10"/>
  <c r="N531" i="10"/>
  <c r="N545" i="10"/>
  <c r="N868" i="10"/>
  <c r="N475" i="10"/>
  <c r="N572" i="10"/>
  <c r="N881" i="10"/>
  <c r="N81" i="10"/>
  <c r="N112" i="10"/>
  <c r="N229" i="10"/>
  <c r="N703" i="10"/>
  <c r="N474" i="10"/>
  <c r="N487" i="10"/>
  <c r="N840" i="10"/>
  <c r="N418" i="10"/>
  <c r="N521" i="10"/>
  <c r="N853" i="10"/>
  <c r="N119" i="10"/>
  <c r="N148" i="10"/>
  <c r="N154" i="10"/>
  <c r="N739" i="10"/>
  <c r="N544" i="10"/>
  <c r="N558" i="10"/>
  <c r="N876" i="10"/>
  <c r="N488" i="10"/>
  <c r="N591" i="10"/>
  <c r="N889" i="10"/>
  <c r="N522" i="10"/>
  <c r="N315" i="10"/>
  <c r="N205" i="10"/>
  <c r="N673" i="10"/>
  <c r="N429" i="10"/>
  <c r="N436" i="10"/>
  <c r="N816" i="10"/>
  <c r="N373" i="10"/>
  <c r="N470" i="10"/>
  <c r="N829" i="10"/>
  <c r="N131" i="10"/>
  <c r="N160" i="10"/>
  <c r="N202" i="10"/>
  <c r="N751" i="10"/>
  <c r="N570" i="10"/>
  <c r="N583" i="10"/>
  <c r="N888" i="10"/>
  <c r="N514" i="10"/>
  <c r="N610" i="10"/>
  <c r="N901" i="10"/>
  <c r="N191" i="10"/>
  <c r="N126" i="10"/>
  <c r="N705" i="10"/>
  <c r="N265" i="10"/>
  <c r="N726" i="10"/>
  <c r="N982" i="10"/>
  <c r="N911" i="10"/>
  <c r="N27" i="10"/>
  <c r="N929" i="10"/>
  <c r="N19" i="10"/>
  <c r="N690" i="10"/>
  <c r="N228" i="10"/>
  <c r="N700" i="10"/>
  <c r="N969" i="10"/>
  <c r="N401" i="10"/>
  <c r="N794" i="10"/>
  <c r="N338" i="10"/>
  <c r="N867" i="10"/>
  <c r="N95" i="10"/>
  <c r="N375" i="10"/>
  <c r="N384" i="10"/>
  <c r="N650" i="10"/>
  <c r="N105" i="10"/>
  <c r="N101" i="10"/>
  <c r="N203" i="10"/>
  <c r="N232" i="10"/>
  <c r="N454" i="10"/>
  <c r="N823" i="10"/>
  <c r="N174" i="10"/>
  <c r="N704" i="10"/>
  <c r="N960" i="10"/>
  <c r="N666" i="10"/>
  <c r="N717" i="10"/>
  <c r="N973" i="10"/>
  <c r="N143" i="10"/>
  <c r="N172" i="10"/>
  <c r="N250" i="10"/>
  <c r="N763" i="10"/>
  <c r="N595" i="10"/>
  <c r="N608" i="10"/>
  <c r="N900" i="10"/>
  <c r="N539" i="10"/>
  <c r="N625" i="10"/>
  <c r="N913" i="10"/>
  <c r="N115" i="10"/>
  <c r="N144" i="10"/>
  <c r="N138" i="10"/>
  <c r="N735" i="10"/>
  <c r="N538" i="10"/>
  <c r="N551" i="10"/>
  <c r="N872" i="10"/>
  <c r="N482" i="10"/>
  <c r="N585" i="10"/>
  <c r="N885" i="10"/>
  <c r="N151" i="10"/>
  <c r="N180" i="10"/>
  <c r="N351" i="10"/>
  <c r="N771" i="10"/>
  <c r="N613" i="10"/>
  <c r="N619" i="10"/>
  <c r="N908" i="10"/>
  <c r="N552" i="10"/>
  <c r="N639" i="10"/>
  <c r="N921" i="10"/>
  <c r="N45" i="10"/>
  <c r="N120" i="10"/>
  <c r="N237" i="10"/>
  <c r="N711" i="10"/>
  <c r="N493" i="10"/>
  <c r="N500" i="10"/>
  <c r="N848" i="10"/>
  <c r="N437" i="10"/>
  <c r="N534" i="10"/>
  <c r="N861" i="10"/>
  <c r="N163" i="10"/>
  <c r="N192" i="10"/>
  <c r="N377" i="10"/>
  <c r="N783" i="10"/>
  <c r="N642" i="10"/>
  <c r="N638" i="10"/>
  <c r="N920" i="10"/>
  <c r="N578" i="10"/>
  <c r="N662" i="10"/>
  <c r="N933" i="10"/>
  <c r="N319" i="10"/>
  <c r="N449" i="10"/>
  <c r="N833" i="10"/>
  <c r="N329" i="10"/>
  <c r="N758" i="10"/>
  <c r="N266" i="10"/>
  <c r="N891" i="10"/>
  <c r="N59" i="10"/>
  <c r="N246" i="10"/>
  <c r="N41" i="10"/>
  <c r="N818" i="10"/>
  <c r="N217" i="10"/>
  <c r="N828" i="10"/>
  <c r="N400" i="10"/>
  <c r="N465" i="10"/>
  <c r="N826" i="10"/>
  <c r="N402" i="10"/>
  <c r="N983" i="10"/>
  <c r="N28" i="10"/>
  <c r="N718" i="10"/>
  <c r="N924" i="10"/>
  <c r="N939" i="10"/>
  <c r="N89" i="10"/>
  <c r="N85" i="10"/>
  <c r="N235" i="10"/>
  <c r="N125" i="10"/>
  <c r="N518" i="10"/>
  <c r="N268" i="10"/>
  <c r="N277" i="10"/>
  <c r="N736" i="10"/>
  <c r="N992" i="10"/>
  <c r="N194" i="10"/>
  <c r="N749" i="10"/>
  <c r="N1005" i="10"/>
  <c r="N175" i="10"/>
  <c r="N204" i="10"/>
  <c r="N396" i="10"/>
  <c r="N795" i="10"/>
  <c r="N669" i="10"/>
  <c r="N665" i="10"/>
  <c r="N932" i="10"/>
  <c r="N603" i="10"/>
  <c r="N689" i="10"/>
  <c r="N945" i="10"/>
  <c r="N147" i="10"/>
  <c r="N176" i="10"/>
  <c r="N345" i="10"/>
  <c r="N767" i="10"/>
  <c r="N602" i="10"/>
  <c r="N614" i="10"/>
  <c r="N904" i="10"/>
  <c r="N546" i="10"/>
  <c r="N630" i="10"/>
  <c r="N917" i="10"/>
  <c r="N183" i="10"/>
  <c r="N212" i="10"/>
  <c r="N415" i="10"/>
  <c r="N803" i="10"/>
  <c r="N683" i="10"/>
  <c r="N679" i="10"/>
  <c r="N940" i="10"/>
  <c r="N629" i="10"/>
  <c r="N697" i="10"/>
  <c r="N953" i="10"/>
  <c r="N123" i="10"/>
  <c r="N152" i="10"/>
  <c r="N170" i="10"/>
  <c r="N743" i="10"/>
  <c r="N557" i="10"/>
  <c r="N564" i="10"/>
  <c r="N880" i="10"/>
  <c r="N501" i="10"/>
  <c r="N598" i="10"/>
  <c r="N893" i="10"/>
  <c r="N195" i="10"/>
  <c r="N224" i="10"/>
  <c r="N441" i="10"/>
  <c r="N815" i="10"/>
  <c r="N142" i="10"/>
  <c r="N696" i="10"/>
  <c r="N952" i="10"/>
  <c r="N652" i="10"/>
  <c r="N709" i="10"/>
  <c r="N965" i="10"/>
  <c r="N220" i="10"/>
  <c r="N692" i="10"/>
  <c r="N961" i="10"/>
  <c r="N388" i="10"/>
  <c r="N790" i="10"/>
  <c r="N330" i="10"/>
  <c r="N995" i="10"/>
  <c r="N91" i="10"/>
  <c r="N567" i="10"/>
  <c r="N61" i="10"/>
  <c r="N978" i="10"/>
  <c r="N447" i="10"/>
  <c r="N956" i="10"/>
  <c r="N509" i="10"/>
  <c r="N529" i="10"/>
  <c r="N858" i="10"/>
  <c r="N466" i="10"/>
  <c r="N971" i="10"/>
  <c r="N60" i="10"/>
  <c r="N910" i="10"/>
  <c r="N671" i="10"/>
  <c r="N33" i="10"/>
  <c r="N69" i="10"/>
  <c r="N267" i="10"/>
  <c r="N157" i="10"/>
  <c r="N582" i="10"/>
  <c r="N332" i="10"/>
  <c r="N340" i="10"/>
  <c r="N768" i="10"/>
  <c r="N278" i="10"/>
  <c r="N374" i="10"/>
  <c r="N781" i="10"/>
  <c r="N304" i="10"/>
  <c r="N207" i="10"/>
  <c r="N236" i="10"/>
  <c r="N460" i="10"/>
  <c r="N827" i="10"/>
  <c r="N190" i="10"/>
  <c r="N708" i="10"/>
  <c r="N964" i="10"/>
  <c r="N675" i="10"/>
  <c r="N721" i="10"/>
  <c r="N977" i="10"/>
  <c r="N179" i="10"/>
  <c r="N208" i="10"/>
  <c r="N409" i="10"/>
  <c r="N799" i="10"/>
  <c r="N674" i="10"/>
  <c r="N670" i="10"/>
  <c r="N936" i="10"/>
  <c r="N609" i="10"/>
  <c r="N693" i="10"/>
  <c r="N949" i="10"/>
  <c r="N215" i="10"/>
  <c r="N244" i="10"/>
  <c r="N479" i="10"/>
  <c r="N835" i="10"/>
  <c r="N222" i="10"/>
  <c r="N716" i="10"/>
  <c r="N972" i="10"/>
  <c r="N114" i="10"/>
  <c r="N729" i="10"/>
  <c r="N985" i="10"/>
  <c r="N155" i="10"/>
  <c r="N184" i="10"/>
  <c r="N358" i="10"/>
  <c r="N775" i="10"/>
  <c r="N628" i="10"/>
  <c r="N624" i="10"/>
  <c r="N912" i="10"/>
  <c r="N565" i="10"/>
  <c r="N648" i="10"/>
  <c r="N925" i="10"/>
  <c r="N227" i="10"/>
  <c r="N117" i="10"/>
  <c r="N505" i="10"/>
  <c r="N847" i="10"/>
  <c r="N261" i="10"/>
  <c r="N728" i="10"/>
  <c r="N984" i="10"/>
  <c r="N162" i="10"/>
  <c r="N741" i="10"/>
  <c r="N997" i="10"/>
  <c r="N209" i="10"/>
  <c r="N820" i="10"/>
  <c r="N387" i="10"/>
  <c r="N452" i="10"/>
  <c r="N822" i="10"/>
  <c r="N395" i="10"/>
  <c r="N967" i="10"/>
  <c r="N24" i="10"/>
  <c r="N782" i="10"/>
  <c r="N185" i="10"/>
  <c r="N581" i="10"/>
  <c r="N691" i="10"/>
  <c r="N392" i="10"/>
  <c r="N579" i="10"/>
  <c r="N593" i="10"/>
  <c r="N890" i="10"/>
  <c r="N530" i="10"/>
  <c r="N34" i="10"/>
  <c r="N92" i="10"/>
  <c r="N568" i="10"/>
  <c r="N560" i="10"/>
  <c r="N10" i="10"/>
  <c r="N53" i="10"/>
  <c r="N299" i="10"/>
  <c r="N189" i="10"/>
  <c r="N641" i="10"/>
  <c r="N397" i="10"/>
  <c r="N404" i="10"/>
  <c r="N800" i="10"/>
  <c r="N341" i="10"/>
  <c r="N438" i="10"/>
  <c r="N813" i="10"/>
  <c r="N368" i="10"/>
  <c r="N239" i="10"/>
  <c r="N129" i="10"/>
  <c r="N524" i="10"/>
  <c r="N276" i="10"/>
  <c r="N285" i="10"/>
  <c r="N740" i="10"/>
  <c r="N996" i="10"/>
  <c r="N210" i="10"/>
  <c r="N753" i="10"/>
  <c r="N1009" i="10"/>
  <c r="N211" i="10"/>
  <c r="N240" i="10"/>
  <c r="N473" i="10"/>
  <c r="N831" i="10"/>
  <c r="N206" i="10"/>
  <c r="N712" i="10"/>
  <c r="N968" i="10"/>
  <c r="N684" i="10"/>
  <c r="N725" i="10"/>
  <c r="N981" i="10"/>
  <c r="N247" i="10"/>
  <c r="N137" i="10"/>
  <c r="N543" i="10"/>
  <c r="N292" i="10"/>
  <c r="N301" i="10"/>
  <c r="N748" i="10"/>
  <c r="N1004" i="10"/>
  <c r="N242" i="10"/>
  <c r="N761" i="10"/>
  <c r="N264" i="10"/>
  <c r="N187" i="10"/>
  <c r="N216" i="10"/>
  <c r="N422" i="10"/>
  <c r="N807" i="10"/>
  <c r="N110" i="10"/>
  <c r="N688" i="10"/>
  <c r="N944" i="10"/>
  <c r="N634" i="10"/>
  <c r="N701" i="10"/>
  <c r="N957" i="10"/>
  <c r="N259" i="10"/>
  <c r="N149" i="10"/>
  <c r="N569" i="10"/>
  <c r="N316" i="10"/>
  <c r="N325" i="10"/>
  <c r="N760" i="10"/>
  <c r="N262" i="10"/>
  <c r="N361" i="10"/>
  <c r="N773" i="10"/>
  <c r="N288" i="10"/>
  <c r="N428" i="10"/>
  <c r="N948" i="10"/>
  <c r="N496" i="10"/>
  <c r="N516" i="10"/>
  <c r="N854" i="10"/>
  <c r="N459" i="10"/>
  <c r="N955" i="10"/>
  <c r="N56" i="10"/>
  <c r="N942" i="10"/>
  <c r="N398" i="10"/>
  <c r="N26" i="10"/>
  <c r="N819" i="10"/>
  <c r="N661" i="10"/>
  <c r="N653" i="10"/>
  <c r="N649" i="10"/>
  <c r="N922" i="10"/>
  <c r="N594" i="10"/>
  <c r="N66" i="10"/>
  <c r="N188" i="10"/>
  <c r="N22" i="10"/>
  <c r="N510" i="10"/>
  <c r="N73" i="10"/>
  <c r="N21" i="10"/>
  <c r="N331" i="10"/>
  <c r="N221" i="10"/>
  <c r="N695" i="10"/>
  <c r="N461" i="10"/>
  <c r="N468" i="10"/>
  <c r="N832" i="10"/>
  <c r="N405" i="10"/>
  <c r="N502" i="10"/>
  <c r="N845" i="10"/>
  <c r="N432" i="10"/>
  <c r="N271" i="10"/>
  <c r="N161" i="10"/>
  <c r="N588" i="10"/>
  <c r="N339" i="10"/>
  <c r="N353" i="10"/>
  <c r="N772" i="10"/>
  <c r="N286" i="10"/>
  <c r="N380" i="10"/>
  <c r="N785" i="10"/>
  <c r="N312" i="10"/>
  <c r="N243" i="10"/>
  <c r="N133" i="10"/>
  <c r="N537" i="10"/>
  <c r="N284" i="10"/>
  <c r="N293" i="10"/>
  <c r="N744" i="10"/>
  <c r="N1000" i="10"/>
  <c r="N226" i="10"/>
  <c r="N757" i="10"/>
  <c r="N256" i="10"/>
  <c r="N279" i="10"/>
  <c r="N169" i="10"/>
  <c r="N607" i="10"/>
  <c r="N352" i="10"/>
  <c r="N366" i="10"/>
  <c r="N780" i="10"/>
  <c r="N302" i="10"/>
  <c r="N399" i="10"/>
  <c r="N793" i="10"/>
  <c r="N328" i="10"/>
  <c r="N219" i="10"/>
  <c r="N248" i="10"/>
  <c r="N486" i="10"/>
  <c r="N839" i="10"/>
  <c r="N238" i="10"/>
  <c r="N720" i="10"/>
  <c r="N976" i="10"/>
  <c r="N130" i="10"/>
  <c r="N733" i="10"/>
  <c r="N989" i="10"/>
  <c r="N291" i="10"/>
  <c r="N181" i="10"/>
  <c r="N623" i="10"/>
  <c r="N378" i="10"/>
  <c r="N391" i="10"/>
  <c r="N792" i="10"/>
  <c r="N326" i="10"/>
  <c r="N425" i="10"/>
  <c r="N805" i="10"/>
  <c r="N355" i="10"/>
  <c r="N678" i="10"/>
  <c r="N379" i="10"/>
  <c r="N573" i="10"/>
  <c r="N580" i="10"/>
  <c r="N886" i="10"/>
  <c r="N523" i="10"/>
  <c r="N30" i="10"/>
  <c r="N88" i="10"/>
  <c r="N314" i="10"/>
  <c r="N584" i="10"/>
  <c r="N20" i="10"/>
  <c r="N448" i="10"/>
  <c r="N495" i="10"/>
  <c r="N166" i="10"/>
  <c r="N698" i="10"/>
  <c r="N954" i="10"/>
  <c r="N668" i="10"/>
  <c r="N98" i="10"/>
  <c r="N637" i="10"/>
  <c r="N83" i="10"/>
  <c r="N786" i="10"/>
  <c r="N37" i="10"/>
  <c r="N499" i="10"/>
  <c r="N540" i="10"/>
  <c r="N182" i="10"/>
  <c r="N702" i="10"/>
  <c r="N958" i="10"/>
  <c r="N677" i="10"/>
  <c r="N102" i="10"/>
  <c r="N159" i="10"/>
  <c r="N963" i="10"/>
  <c r="N389" i="10"/>
  <c r="N511" i="10"/>
  <c r="N988" i="10"/>
  <c r="N528" i="10"/>
  <c r="N542" i="10"/>
  <c r="N866" i="10"/>
  <c r="N485" i="10"/>
  <c r="N1003" i="10"/>
  <c r="N68" i="10"/>
  <c r="N974" i="10"/>
  <c r="N937" i="10"/>
  <c r="N55" i="10"/>
  <c r="N308" i="10"/>
  <c r="N348" i="10"/>
  <c r="N676" i="10"/>
  <c r="N672" i="10"/>
  <c r="N934" i="10"/>
  <c r="N627" i="10"/>
  <c r="N78" i="10"/>
  <c r="N364" i="10"/>
  <c r="N923" i="10"/>
  <c r="N218" i="10"/>
  <c r="N892" i="10"/>
  <c r="N464" i="10"/>
  <c r="N497" i="10"/>
  <c r="N842" i="10"/>
  <c r="N434" i="10"/>
  <c r="N907" i="10"/>
  <c r="N44" i="10"/>
  <c r="N477" i="10"/>
  <c r="N787" i="10"/>
  <c r="N453" i="10"/>
  <c r="N223" i="10"/>
  <c r="N252" i="10"/>
  <c r="N737" i="10"/>
  <c r="N281" i="10"/>
  <c r="N734" i="10"/>
  <c r="N990" i="10"/>
  <c r="N943" i="10"/>
  <c r="N35" i="10"/>
  <c r="N779" i="10"/>
  <c r="N51" i="10"/>
  <c r="N859" i="10"/>
  <c r="N723" i="10"/>
  <c r="N456" i="10"/>
  <c r="N592" i="10"/>
  <c r="N606" i="10"/>
  <c r="N898" i="10"/>
  <c r="N549" i="10"/>
  <c r="N42" i="10"/>
  <c r="N100" i="10"/>
  <c r="N504" i="10"/>
  <c r="N635" i="10"/>
  <c r="N127" i="10"/>
  <c r="N563" i="10"/>
  <c r="N604" i="10"/>
  <c r="N214" i="10"/>
  <c r="N710" i="10"/>
  <c r="N966" i="10"/>
  <c r="N851" i="10"/>
  <c r="N11" i="10"/>
  <c r="N371" i="10"/>
  <c r="N16" i="10"/>
  <c r="N575" i="10"/>
  <c r="N270" i="10"/>
  <c r="N547" i="10"/>
  <c r="N561" i="10"/>
  <c r="N874" i="10"/>
  <c r="N498" i="10"/>
  <c r="N18" i="10"/>
  <c r="N76" i="10"/>
  <c r="N439" i="10"/>
  <c r="N796" i="10"/>
  <c r="N979" i="10"/>
  <c r="N124" i="10"/>
  <c r="N513" i="10"/>
  <c r="N865" i="10"/>
  <c r="N343" i="10"/>
  <c r="N766" i="10"/>
  <c r="N282" i="10"/>
  <c r="N895" i="10"/>
  <c r="N67" i="10"/>
  <c r="N788" i="10"/>
  <c r="N383" i="10"/>
  <c r="N90" i="10"/>
  <c r="N260" i="10"/>
  <c r="N178" i="10"/>
  <c r="N667" i="10"/>
  <c r="N663" i="10"/>
  <c r="N930" i="10"/>
  <c r="N617" i="10"/>
  <c r="N74" i="10"/>
  <c r="N109" i="10"/>
  <c r="N1007" i="10"/>
  <c r="N382" i="10"/>
  <c r="N255" i="10"/>
  <c r="N317" i="10"/>
  <c r="N769" i="10"/>
  <c r="N297" i="10"/>
  <c r="N742" i="10"/>
  <c r="N998" i="10"/>
  <c r="N975" i="10"/>
  <c r="N43" i="10"/>
  <c r="N318" i="10"/>
  <c r="N574" i="10"/>
  <c r="N755" i="10"/>
  <c r="N520" i="10"/>
  <c r="N621" i="10"/>
  <c r="N616" i="10"/>
  <c r="N906" i="10"/>
  <c r="N562" i="10"/>
  <c r="N50" i="10"/>
  <c r="N108" i="10"/>
  <c r="N750" i="10"/>
  <c r="N431" i="10"/>
  <c r="N58" i="10"/>
  <c r="N113" i="10"/>
  <c r="N724" i="10"/>
  <c r="N993" i="10"/>
  <c r="N407" i="10"/>
  <c r="N798" i="10"/>
  <c r="N344" i="10"/>
  <c r="N899" i="10"/>
  <c r="N99" i="10"/>
  <c r="N657" i="10"/>
  <c r="N647" i="10"/>
  <c r="N84" i="10"/>
  <c r="N512" i="10"/>
  <c r="N559" i="10"/>
  <c r="N198" i="10"/>
  <c r="N706" i="10"/>
  <c r="N962" i="10"/>
  <c r="N682" i="10"/>
  <c r="N106" i="10"/>
  <c r="N385" i="10"/>
  <c r="N86" i="10"/>
  <c r="N722" i="10"/>
  <c r="N156" i="10"/>
  <c r="N577" i="10"/>
  <c r="N897" i="10"/>
  <c r="N356" i="10"/>
  <c r="N774" i="10"/>
  <c r="N298" i="10"/>
  <c r="N931" i="10"/>
  <c r="N75" i="10"/>
  <c r="N349" i="10"/>
  <c r="N887" i="10"/>
  <c r="N324" i="10"/>
  <c r="N367" i="10"/>
  <c r="N685" i="10"/>
  <c r="N681" i="10"/>
  <c r="N938" i="10"/>
  <c r="N636" i="10"/>
  <c r="N82" i="10"/>
  <c r="N77" i="10"/>
  <c r="N1006" i="10"/>
  <c r="N362" i="10"/>
  <c r="N87" i="10"/>
  <c r="N241" i="10"/>
  <c r="N852" i="10"/>
  <c r="N413" i="10"/>
  <c r="N471" i="10"/>
  <c r="N830" i="10"/>
  <c r="N408" i="10"/>
  <c r="N999" i="10"/>
  <c r="N32" i="10"/>
  <c r="N626" i="10"/>
  <c r="N809" i="10"/>
  <c r="N231" i="10"/>
  <c r="N269" i="10"/>
  <c r="N745" i="10"/>
  <c r="N289" i="10"/>
  <c r="N738" i="10"/>
  <c r="N994" i="10"/>
  <c r="N959" i="10"/>
  <c r="N39" i="10"/>
  <c r="N801" i="10"/>
  <c r="N80" i="10"/>
  <c r="N850" i="10"/>
  <c r="N145" i="10"/>
  <c r="N756" i="10"/>
  <c r="N280" i="10"/>
  <c r="N420" i="10"/>
  <c r="N806" i="10"/>
  <c r="N363" i="10"/>
  <c r="N903" i="10"/>
  <c r="N107" i="10"/>
  <c r="N313" i="10"/>
  <c r="N135" i="10"/>
  <c r="N576" i="10"/>
  <c r="N615" i="10"/>
  <c r="N230" i="10"/>
  <c r="N714" i="10"/>
  <c r="N970" i="10"/>
  <c r="N883" i="10"/>
  <c r="N15" i="10"/>
  <c r="N287" i="10"/>
  <c r="N855" i="10"/>
  <c r="N257" i="10"/>
  <c r="N492" i="10"/>
  <c r="N980" i="10"/>
  <c r="N515" i="10"/>
  <c r="N535" i="10"/>
  <c r="N862" i="10"/>
  <c r="N472" i="10"/>
  <c r="N987" i="10"/>
  <c r="N64" i="10"/>
  <c r="N622" i="10"/>
  <c r="N134" i="10"/>
  <c r="N132" i="10"/>
  <c r="N526" i="10"/>
  <c r="N873" i="10"/>
  <c r="N350" i="10"/>
  <c r="N770" i="10"/>
  <c r="N290" i="10"/>
  <c r="N915" i="10"/>
  <c r="N71" i="10"/>
  <c r="N118" i="10"/>
  <c r="N632" i="10"/>
  <c r="N258" i="10"/>
  <c r="N186" i="10"/>
  <c r="N884" i="10"/>
  <c r="N451" i="10"/>
  <c r="N484" i="10"/>
  <c r="N838" i="10"/>
  <c r="N427" i="10"/>
  <c r="N879" i="10"/>
  <c r="N40" i="10"/>
  <c r="N686" i="10"/>
  <c r="N263" i="10"/>
  <c r="N333" i="10"/>
  <c r="N777" i="10"/>
  <c r="N305" i="10"/>
  <c r="N746" i="10"/>
  <c r="N1002" i="10"/>
  <c r="N991" i="10"/>
  <c r="N47" i="10"/>
  <c r="N618" i="10"/>
  <c r="N54" i="10"/>
  <c r="N446" i="10"/>
  <c r="N23" i="10"/>
  <c r="N715" i="10"/>
  <c r="N443" i="10"/>
  <c r="N586" i="10"/>
  <c r="N599" i="10"/>
  <c r="N894" i="10"/>
  <c r="N536" i="10"/>
  <c r="N38" i="10"/>
  <c r="N96" i="10"/>
  <c r="N846" i="10"/>
  <c r="N631" i="10"/>
  <c r="N121" i="10"/>
  <c r="N732" i="10"/>
  <c r="N1001" i="10"/>
  <c r="N414" i="10"/>
  <c r="N802" i="10"/>
  <c r="N357" i="10"/>
  <c r="N871" i="10"/>
  <c r="N103" i="10"/>
  <c r="N503" i="10"/>
  <c r="N651" i="10"/>
  <c r="N517" i="10"/>
  <c r="N556" i="10"/>
  <c r="N254" i="10"/>
  <c r="N541" i="10"/>
  <c r="N548" i="10"/>
  <c r="N870" i="10"/>
  <c r="N491" i="10"/>
  <c r="N14" i="10"/>
  <c r="N72" i="10"/>
  <c r="N878" i="10"/>
  <c r="N164" i="10"/>
  <c r="N590" i="10"/>
  <c r="N905" i="10"/>
  <c r="N369" i="10"/>
  <c r="N778" i="10"/>
  <c r="N306" i="10"/>
  <c r="N947" i="10"/>
  <c r="N79" i="10"/>
  <c r="N633" i="10"/>
  <c r="N48" i="10"/>
  <c r="N754" i="10"/>
  <c r="N52" i="10"/>
  <c r="N843" i="10"/>
  <c r="N146" i="10"/>
  <c r="N658" i="10"/>
  <c r="N654" i="10"/>
  <c r="N926" i="10"/>
  <c r="N600" i="10"/>
  <c r="N70" i="10"/>
  <c r="N93" i="10"/>
  <c r="N376" i="10"/>
  <c r="N882" i="10"/>
  <c r="N249" i="10"/>
  <c r="N860" i="10"/>
  <c r="N426" i="10"/>
  <c r="N478" i="10"/>
  <c r="N834" i="10"/>
  <c r="N421" i="10"/>
  <c r="N875" i="10"/>
  <c r="N36" i="10"/>
  <c r="N814" i="10"/>
  <c r="N334" i="10"/>
  <c r="N951" i="10"/>
  <c r="N747" i="10"/>
  <c r="N507" i="10"/>
  <c r="N605" i="10"/>
  <c r="N611" i="10"/>
  <c r="N902" i="10"/>
  <c r="N555" i="10"/>
  <c r="N46" i="10"/>
  <c r="N104" i="10"/>
  <c r="N440" i="10"/>
  <c r="N153" i="10"/>
  <c r="N764" i="10"/>
  <c r="N296" i="10"/>
  <c r="N433" i="10"/>
  <c r="N810" i="10"/>
  <c r="N370" i="10"/>
  <c r="N919" i="10"/>
  <c r="N12" i="10"/>
  <c r="N571" i="10"/>
  <c r="N295" i="10"/>
  <c r="N946" i="10"/>
  <c r="K197" i="11"/>
  <c r="K204" i="11" s="1"/>
  <c r="K206" i="11" s="1"/>
  <c r="J204" i="11"/>
  <c r="J210" i="11" s="1"/>
  <c r="H73" i="10"/>
  <c r="H78" i="10"/>
  <c r="H79" i="10"/>
  <c r="H386" i="10"/>
  <c r="H77" i="10"/>
  <c r="H82" i="10"/>
  <c r="H83" i="10"/>
  <c r="H399" i="10"/>
  <c r="H81" i="10"/>
  <c r="H86" i="10"/>
  <c r="H87" i="10"/>
  <c r="H405" i="10"/>
  <c r="H85" i="10"/>
  <c r="H90" i="10"/>
  <c r="H91" i="10"/>
  <c r="H412" i="10"/>
  <c r="H796" i="10"/>
  <c r="H217" i="10"/>
  <c r="H222" i="10"/>
  <c r="H223" i="10"/>
  <c r="H672" i="10"/>
  <c r="H225" i="10"/>
  <c r="H230" i="10"/>
  <c r="H231" i="10"/>
  <c r="H680" i="10"/>
  <c r="H226" i="10"/>
  <c r="H860" i="10"/>
  <c r="H624" i="10"/>
  <c r="H705" i="10"/>
  <c r="H961" i="10"/>
  <c r="H542" i="10"/>
  <c r="H660" i="10"/>
  <c r="H918" i="10"/>
  <c r="H467" i="10"/>
  <c r="H107" i="10"/>
  <c r="H104" i="10"/>
  <c r="H298" i="10"/>
  <c r="H741" i="10"/>
  <c r="H997" i="10"/>
  <c r="H105" i="10"/>
  <c r="H110" i="10"/>
  <c r="H111" i="10"/>
  <c r="H450" i="10"/>
  <c r="H109" i="10"/>
  <c r="H114" i="10"/>
  <c r="H115" i="10"/>
  <c r="H463" i="10"/>
  <c r="H113" i="10"/>
  <c r="H118" i="10"/>
  <c r="H119" i="10"/>
  <c r="H469" i="10"/>
  <c r="H117" i="10"/>
  <c r="H122" i="10"/>
  <c r="H123" i="10"/>
  <c r="H476" i="10"/>
  <c r="H828" i="10"/>
  <c r="H249" i="10"/>
  <c r="H254" i="10"/>
  <c r="H255" i="10"/>
  <c r="H704" i="10"/>
  <c r="H257" i="10"/>
  <c r="H262" i="10"/>
  <c r="H263" i="10"/>
  <c r="H712" i="10"/>
  <c r="H99" i="10"/>
  <c r="H88" i="10"/>
  <c r="H292" i="10"/>
  <c r="H737" i="10"/>
  <c r="H993" i="10"/>
  <c r="H606" i="10"/>
  <c r="H694" i="10"/>
  <c r="H950" i="10"/>
  <c r="H531" i="10"/>
  <c r="H235" i="10"/>
  <c r="H232" i="10"/>
  <c r="H362" i="10"/>
  <c r="H773" i="10"/>
  <c r="H76" i="10"/>
  <c r="H137" i="10"/>
  <c r="H142" i="10"/>
  <c r="H143" i="10"/>
  <c r="H514" i="10"/>
  <c r="H141" i="10"/>
  <c r="H146" i="10"/>
  <c r="H147" i="10"/>
  <c r="H527" i="10"/>
  <c r="H145" i="10"/>
  <c r="H150" i="10"/>
  <c r="H151" i="10"/>
  <c r="H533" i="10"/>
  <c r="H149" i="10"/>
  <c r="H154" i="10"/>
  <c r="H155" i="10"/>
  <c r="H540" i="10"/>
  <c r="H25" i="10"/>
  <c r="H30" i="10"/>
  <c r="H31" i="10"/>
  <c r="H290" i="10"/>
  <c r="H33" i="10"/>
  <c r="H38" i="10"/>
  <c r="H39" i="10"/>
  <c r="H309" i="10"/>
  <c r="H744" i="10"/>
  <c r="H227" i="10"/>
  <c r="H216" i="10"/>
  <c r="H356" i="10"/>
  <c r="H769" i="10"/>
  <c r="H60" i="10"/>
  <c r="H266" i="10"/>
  <c r="H726" i="10"/>
  <c r="H982" i="10"/>
  <c r="H595" i="10"/>
  <c r="H444" i="10"/>
  <c r="H310" i="10"/>
  <c r="H426" i="10"/>
  <c r="H805" i="10"/>
  <c r="H204" i="10"/>
  <c r="H169" i="10"/>
  <c r="H174" i="10"/>
  <c r="H175" i="10"/>
  <c r="H578" i="10"/>
  <c r="H173" i="10"/>
  <c r="H178" i="10"/>
  <c r="H179" i="10"/>
  <c r="H591" i="10"/>
  <c r="H177" i="10"/>
  <c r="H182" i="10"/>
  <c r="H183" i="10"/>
  <c r="H597" i="10"/>
  <c r="H181" i="10"/>
  <c r="H186" i="10"/>
  <c r="H187" i="10"/>
  <c r="H604" i="10"/>
  <c r="H57" i="10"/>
  <c r="H62" i="10"/>
  <c r="H63" i="10"/>
  <c r="H354" i="10"/>
  <c r="H65" i="10"/>
  <c r="H70" i="10"/>
  <c r="H71" i="10"/>
  <c r="H373" i="10"/>
  <c r="H776" i="10"/>
  <c r="H431" i="10"/>
  <c r="H304" i="10"/>
  <c r="H420" i="10"/>
  <c r="H801" i="10"/>
  <c r="H188" i="10"/>
  <c r="H332" i="10"/>
  <c r="H758" i="10"/>
  <c r="H32" i="10"/>
  <c r="H655" i="10"/>
  <c r="H684" i="10"/>
  <c r="H374" i="10"/>
  <c r="H490" i="10"/>
  <c r="H837" i="10"/>
  <c r="H201" i="10"/>
  <c r="H206" i="10"/>
  <c r="H207" i="10"/>
  <c r="H641" i="10"/>
  <c r="H205" i="10"/>
  <c r="H210" i="10"/>
  <c r="H211" i="10"/>
  <c r="H652" i="10"/>
  <c r="H209" i="10"/>
  <c r="H214" i="10"/>
  <c r="H215" i="10"/>
  <c r="H657" i="10"/>
  <c r="H213" i="10"/>
  <c r="H218" i="10"/>
  <c r="H219" i="10"/>
  <c r="H668" i="10"/>
  <c r="H89" i="10"/>
  <c r="H94" i="10"/>
  <c r="H95" i="10"/>
  <c r="H418" i="10"/>
  <c r="H97" i="10"/>
  <c r="H102" i="10"/>
  <c r="H103" i="10"/>
  <c r="H437" i="10"/>
  <c r="H808" i="10"/>
  <c r="H676" i="10"/>
  <c r="H368" i="10"/>
  <c r="H484" i="10"/>
  <c r="H833" i="10"/>
  <c r="H286" i="10"/>
  <c r="H396" i="10"/>
  <c r="H790" i="10"/>
  <c r="H160" i="10"/>
  <c r="H101" i="10"/>
  <c r="H748" i="10"/>
  <c r="H438" i="10"/>
  <c r="H554" i="10"/>
  <c r="H869" i="10"/>
  <c r="H233" i="10"/>
  <c r="H238" i="10"/>
  <c r="H239" i="10"/>
  <c r="H688" i="10"/>
  <c r="H237" i="10"/>
  <c r="H242" i="10"/>
  <c r="H243" i="10"/>
  <c r="H692" i="10"/>
  <c r="H241" i="10"/>
  <c r="H246" i="10"/>
  <c r="H247" i="10"/>
  <c r="H696" i="10"/>
  <c r="H245" i="10"/>
  <c r="H250" i="10"/>
  <c r="H251" i="10"/>
  <c r="H700" i="10"/>
  <c r="H121" i="10"/>
  <c r="H126" i="10"/>
  <c r="H127" i="10"/>
  <c r="H482" i="10"/>
  <c r="H129" i="10"/>
  <c r="H134" i="10"/>
  <c r="H135" i="10"/>
  <c r="H501" i="10"/>
  <c r="H93" i="10"/>
  <c r="H740" i="10"/>
  <c r="H432" i="10"/>
  <c r="H548" i="10"/>
  <c r="H865" i="10"/>
  <c r="H350" i="10"/>
  <c r="H460" i="10"/>
  <c r="H822" i="10"/>
  <c r="H275" i="10"/>
  <c r="H229" i="10"/>
  <c r="H788" i="10"/>
  <c r="H502" i="10"/>
  <c r="H618" i="10"/>
  <c r="H901" i="10"/>
  <c r="H14" i="10"/>
  <c r="H15" i="10"/>
  <c r="H271" i="10"/>
  <c r="H13" i="10"/>
  <c r="H18" i="10"/>
  <c r="H19" i="10"/>
  <c r="H270" i="10"/>
  <c r="H17" i="10"/>
  <c r="H22" i="10"/>
  <c r="H23" i="10"/>
  <c r="H277" i="10"/>
  <c r="H21" i="10"/>
  <c r="H26" i="10"/>
  <c r="H27" i="10"/>
  <c r="H284" i="10"/>
  <c r="H732" i="10"/>
  <c r="H153" i="10"/>
  <c r="H158" i="10"/>
  <c r="H159" i="10"/>
  <c r="H546" i="10"/>
  <c r="H161" i="10"/>
  <c r="H166" i="10"/>
  <c r="H167" i="10"/>
  <c r="H565" i="10"/>
  <c r="H221" i="10"/>
  <c r="H784" i="10"/>
  <c r="H496" i="10"/>
  <c r="H612" i="10"/>
  <c r="H897" i="10"/>
  <c r="H414" i="10"/>
  <c r="H524" i="10"/>
  <c r="H854" i="10"/>
  <c r="H339" i="10"/>
  <c r="H106" i="10"/>
  <c r="H832" i="10"/>
  <c r="H566" i="10"/>
  <c r="H677" i="10"/>
  <c r="H933" i="10"/>
  <c r="H41" i="10"/>
  <c r="H46" i="10"/>
  <c r="H47" i="10"/>
  <c r="H322" i="10"/>
  <c r="H45" i="10"/>
  <c r="H50" i="10"/>
  <c r="H51" i="10"/>
  <c r="H335" i="10"/>
  <c r="H49" i="10"/>
  <c r="H54" i="10"/>
  <c r="H55" i="10"/>
  <c r="H341" i="10"/>
  <c r="H53" i="10"/>
  <c r="H58" i="10"/>
  <c r="H59" i="10"/>
  <c r="H348" i="10"/>
  <c r="H764" i="10"/>
  <c r="H185" i="10"/>
  <c r="H190" i="10"/>
  <c r="H191" i="10"/>
  <c r="H610" i="10"/>
  <c r="H193" i="10"/>
  <c r="H198" i="10"/>
  <c r="H199" i="10"/>
  <c r="H629" i="10"/>
  <c r="H98" i="10"/>
  <c r="H824" i="10"/>
  <c r="H560" i="10"/>
  <c r="H673" i="10"/>
  <c r="H929" i="10"/>
  <c r="H478" i="10"/>
  <c r="H588" i="10"/>
  <c r="H886" i="10"/>
  <c r="H403" i="10"/>
  <c r="H234" i="10"/>
  <c r="H864" i="10"/>
  <c r="H630" i="10"/>
  <c r="H709" i="10"/>
  <c r="H965" i="10"/>
  <c r="H555" i="10"/>
  <c r="H665" i="10"/>
  <c r="H922" i="10"/>
  <c r="H473" i="10"/>
  <c r="H130" i="10"/>
  <c r="H836" i="10"/>
  <c r="H579" i="10"/>
  <c r="H681" i="10"/>
  <c r="H937" i="10"/>
  <c r="H497" i="10"/>
  <c r="H607" i="10"/>
  <c r="H894" i="10"/>
  <c r="H416" i="10"/>
  <c r="H138" i="10"/>
  <c r="H840" i="10"/>
  <c r="H585" i="10"/>
  <c r="H685" i="10"/>
  <c r="H941" i="10"/>
  <c r="H504" i="10"/>
  <c r="H613" i="10"/>
  <c r="H898" i="10"/>
  <c r="H422" i="10"/>
  <c r="H29" i="10"/>
  <c r="H720" i="10"/>
  <c r="H400" i="10"/>
  <c r="H516" i="10"/>
  <c r="H849" i="10"/>
  <c r="H318" i="10"/>
  <c r="H428" i="10"/>
  <c r="H806" i="10"/>
  <c r="H224" i="10"/>
  <c r="H359" i="10"/>
  <c r="H316" i="10"/>
  <c r="H278" i="10"/>
  <c r="H394" i="10"/>
  <c r="H789" i="10"/>
  <c r="H140" i="10"/>
  <c r="H306" i="10"/>
  <c r="H746" i="10"/>
  <c r="H1002" i="10"/>
  <c r="H633" i="10"/>
  <c r="H279" i="10"/>
  <c r="H686" i="10"/>
  <c r="H589" i="10"/>
  <c r="H883" i="10"/>
  <c r="H398" i="10"/>
  <c r="H996" i="10"/>
  <c r="H733" i="10"/>
  <c r="H946" i="10"/>
  <c r="H695" i="10"/>
  <c r="H951" i="10"/>
  <c r="H539" i="10"/>
  <c r="H195" i="10"/>
  <c r="H28" i="10"/>
  <c r="H576" i="10"/>
  <c r="H763" i="10"/>
  <c r="H52" i="10"/>
  <c r="H876" i="10"/>
  <c r="H200" i="10"/>
  <c r="H659" i="10"/>
  <c r="H487" i="10"/>
  <c r="H831" i="10"/>
  <c r="H296" i="10"/>
  <c r="H984" i="10"/>
  <c r="H407" i="10"/>
  <c r="H750" i="10"/>
  <c r="H621" i="10"/>
  <c r="H899" i="10"/>
  <c r="H430" i="10"/>
  <c r="H194" i="10"/>
  <c r="H953" i="10"/>
  <c r="H448" i="10"/>
  <c r="H747" i="10"/>
  <c r="H1003" i="10"/>
  <c r="H646" i="10"/>
  <c r="H754" i="10"/>
  <c r="H636" i="10"/>
  <c r="H132" i="10"/>
  <c r="H679" i="10"/>
  <c r="H536" i="10"/>
  <c r="H1004" i="10"/>
  <c r="H967" i="10"/>
  <c r="H519" i="10"/>
  <c r="H390" i="10"/>
  <c r="H617" i="10"/>
  <c r="H900" i="10"/>
  <c r="H619" i="10"/>
  <c r="H698" i="10"/>
  <c r="H954" i="10"/>
  <c r="H537" i="10"/>
  <c r="H258" i="10"/>
  <c r="H868" i="10"/>
  <c r="H642" i="10"/>
  <c r="H713" i="10"/>
  <c r="H969" i="10"/>
  <c r="H561" i="10"/>
  <c r="H670" i="10"/>
  <c r="H926" i="10"/>
  <c r="H480" i="10"/>
  <c r="H11" i="10"/>
  <c r="H872" i="10"/>
  <c r="H647" i="10"/>
  <c r="H717" i="10"/>
  <c r="H973" i="10"/>
  <c r="H568" i="10"/>
  <c r="H674" i="10"/>
  <c r="H930" i="10"/>
  <c r="H486" i="10"/>
  <c r="H157" i="10"/>
  <c r="H760" i="10"/>
  <c r="H464" i="10"/>
  <c r="H580" i="10"/>
  <c r="H881" i="10"/>
  <c r="H382" i="10"/>
  <c r="H492" i="10"/>
  <c r="H838" i="10"/>
  <c r="H307" i="10"/>
  <c r="H423" i="10"/>
  <c r="H572" i="10"/>
  <c r="H342" i="10"/>
  <c r="H458" i="10"/>
  <c r="H821" i="10"/>
  <c r="H265" i="10"/>
  <c r="H370" i="10"/>
  <c r="H778" i="10"/>
  <c r="H112" i="10"/>
  <c r="H301" i="10"/>
  <c r="H535" i="10"/>
  <c r="H814" i="10"/>
  <c r="H645" i="10"/>
  <c r="H915" i="10"/>
  <c r="H462" i="10"/>
  <c r="H69" i="10"/>
  <c r="H861" i="10"/>
  <c r="H268" i="10"/>
  <c r="H727" i="10"/>
  <c r="H983" i="10"/>
  <c r="H603" i="10"/>
  <c r="H772" i="10"/>
  <c r="H401" i="10"/>
  <c r="H378" i="10"/>
  <c r="H795" i="10"/>
  <c r="H180" i="10"/>
  <c r="H976" i="10"/>
  <c r="H489" i="10"/>
  <c r="H517" i="10"/>
  <c r="H551" i="10"/>
  <c r="H863" i="10"/>
  <c r="H360" i="10"/>
  <c r="H960" i="10"/>
  <c r="H664" i="10"/>
  <c r="H878" i="10"/>
  <c r="H675" i="10"/>
  <c r="H931" i="10"/>
  <c r="H494" i="10"/>
  <c r="H623" i="10"/>
  <c r="H273" i="10"/>
  <c r="H308" i="10"/>
  <c r="H779" i="10"/>
  <c r="H116" i="10"/>
  <c r="H1000" i="10"/>
  <c r="H650" i="10"/>
  <c r="H477" i="10"/>
  <c r="H456" i="10"/>
  <c r="H807" i="10"/>
  <c r="H914" i="10"/>
  <c r="H297" i="10"/>
  <c r="H315" i="10"/>
  <c r="H719" i="10"/>
  <c r="H999" i="10"/>
  <c r="H583" i="10"/>
  <c r="H957" i="10"/>
  <c r="H274" i="10"/>
  <c r="H730" i="10"/>
  <c r="H986" i="10"/>
  <c r="H601" i="10"/>
  <c r="H131" i="10"/>
  <c r="H120" i="10"/>
  <c r="H311" i="10"/>
  <c r="H745" i="10"/>
  <c r="H1001" i="10"/>
  <c r="H625" i="10"/>
  <c r="H702" i="10"/>
  <c r="H958" i="10"/>
  <c r="H544" i="10"/>
  <c r="H139" i="10"/>
  <c r="H136" i="10"/>
  <c r="H317" i="10"/>
  <c r="H749" i="10"/>
  <c r="H1005" i="10"/>
  <c r="H632" i="10"/>
  <c r="H706" i="10"/>
  <c r="H962" i="10"/>
  <c r="H550" i="10"/>
  <c r="H34" i="10"/>
  <c r="H804" i="10"/>
  <c r="H528" i="10"/>
  <c r="H648" i="10"/>
  <c r="H913" i="10"/>
  <c r="H446" i="10"/>
  <c r="H556" i="10"/>
  <c r="H870" i="10"/>
  <c r="H371" i="10"/>
  <c r="H37" i="10"/>
  <c r="H724" i="10"/>
  <c r="H406" i="10"/>
  <c r="H522" i="10"/>
  <c r="H853" i="10"/>
  <c r="H331" i="10"/>
  <c r="H434" i="10"/>
  <c r="H810" i="10"/>
  <c r="H240" i="10"/>
  <c r="H365" i="10"/>
  <c r="H729" i="10"/>
  <c r="H942" i="10"/>
  <c r="H691" i="10"/>
  <c r="H947" i="10"/>
  <c r="H526" i="10"/>
  <c r="H75" i="10"/>
  <c r="H989" i="10"/>
  <c r="H518" i="10"/>
  <c r="H759" i="10"/>
  <c r="H36" i="10"/>
  <c r="H667" i="10"/>
  <c r="H184" i="10"/>
  <c r="H654" i="10"/>
  <c r="H468" i="10"/>
  <c r="H827" i="10"/>
  <c r="H289" i="10"/>
  <c r="H952" i="10"/>
  <c r="H349" i="10"/>
  <c r="H722" i="10"/>
  <c r="H615" i="10"/>
  <c r="H895" i="10"/>
  <c r="H424" i="10"/>
  <c r="H968" i="10"/>
  <c r="H793" i="10"/>
  <c r="H1006" i="10"/>
  <c r="H707" i="10"/>
  <c r="H963" i="10"/>
  <c r="H558" i="10"/>
  <c r="H852" i="10"/>
  <c r="H529" i="10"/>
  <c r="H436" i="10"/>
  <c r="H811" i="10"/>
  <c r="H244" i="10"/>
  <c r="H980" i="10"/>
  <c r="H628" i="10"/>
  <c r="H280" i="10"/>
  <c r="H880" i="10"/>
  <c r="H935" i="10"/>
  <c r="H442" i="10"/>
  <c r="H797" i="10"/>
  <c r="H571" i="10"/>
  <c r="H847" i="10"/>
  <c r="H202" i="10"/>
  <c r="H392" i="10"/>
  <c r="H649" i="10"/>
  <c r="H338" i="10"/>
  <c r="H762" i="10"/>
  <c r="H48" i="10"/>
  <c r="H666" i="10"/>
  <c r="H259" i="10"/>
  <c r="H248" i="10"/>
  <c r="H375" i="10"/>
  <c r="H777" i="10"/>
  <c r="H92" i="10"/>
  <c r="H287" i="10"/>
  <c r="H734" i="10"/>
  <c r="H990" i="10"/>
  <c r="H608" i="10"/>
  <c r="H267" i="10"/>
  <c r="H264" i="10"/>
  <c r="H381" i="10"/>
  <c r="H781" i="10"/>
  <c r="H108" i="10"/>
  <c r="H293" i="10"/>
  <c r="H738" i="10"/>
  <c r="H994" i="10"/>
  <c r="H614" i="10"/>
  <c r="H162" i="10"/>
  <c r="H844" i="10"/>
  <c r="H592" i="10"/>
  <c r="H689" i="10"/>
  <c r="H945" i="10"/>
  <c r="H510" i="10"/>
  <c r="H620" i="10"/>
  <c r="H902" i="10"/>
  <c r="H435" i="10"/>
  <c r="H165" i="10"/>
  <c r="H768" i="10"/>
  <c r="H470" i="10"/>
  <c r="H586" i="10"/>
  <c r="H885" i="10"/>
  <c r="H395" i="10"/>
  <c r="H498" i="10"/>
  <c r="H842" i="10"/>
  <c r="H313" i="10"/>
  <c r="H61" i="10"/>
  <c r="H857" i="10"/>
  <c r="H256" i="10"/>
  <c r="H723" i="10"/>
  <c r="H979" i="10"/>
  <c r="H590" i="10"/>
  <c r="H736" i="10"/>
  <c r="H344" i="10"/>
  <c r="H372" i="10"/>
  <c r="H791" i="10"/>
  <c r="H164" i="10"/>
  <c r="H944" i="10"/>
  <c r="H483" i="10"/>
  <c r="H511" i="10"/>
  <c r="H538" i="10"/>
  <c r="H859" i="10"/>
  <c r="H353" i="10"/>
  <c r="H928" i="10"/>
  <c r="H605" i="10"/>
  <c r="H850" i="10"/>
  <c r="H671" i="10"/>
  <c r="H927" i="10"/>
  <c r="H488" i="10"/>
  <c r="H66" i="10"/>
  <c r="H921" i="10"/>
  <c r="H384" i="10"/>
  <c r="H739" i="10"/>
  <c r="H995" i="10"/>
  <c r="H622" i="10"/>
  <c r="H355" i="10"/>
  <c r="H383" i="10"/>
  <c r="H506" i="10"/>
  <c r="H843" i="10"/>
  <c r="H321" i="10"/>
  <c r="H956" i="10"/>
  <c r="H775" i="10"/>
  <c r="H786" i="10"/>
  <c r="H820" i="10"/>
  <c r="H228" i="10"/>
  <c r="H687" i="10"/>
  <c r="H325" i="10"/>
  <c r="H924" i="10"/>
  <c r="H975" i="10"/>
  <c r="H454" i="10"/>
  <c r="H925" i="10"/>
  <c r="H751" i="10"/>
  <c r="H299" i="10"/>
  <c r="H402" i="10"/>
  <c r="H794" i="10"/>
  <c r="H176" i="10"/>
  <c r="H333" i="10"/>
  <c r="H495" i="10"/>
  <c r="H323" i="10"/>
  <c r="H439" i="10"/>
  <c r="H809" i="10"/>
  <c r="H220" i="10"/>
  <c r="H351" i="10"/>
  <c r="H766" i="10"/>
  <c r="H64" i="10"/>
  <c r="H276" i="10"/>
  <c r="H508" i="10"/>
  <c r="H329" i="10"/>
  <c r="H445" i="10"/>
  <c r="H813" i="10"/>
  <c r="H236" i="10"/>
  <c r="H357" i="10"/>
  <c r="H770" i="10"/>
  <c r="H80" i="10"/>
  <c r="H282" i="10"/>
  <c r="H35" i="10"/>
  <c r="H24" i="10"/>
  <c r="H658" i="10"/>
  <c r="H721" i="10"/>
  <c r="H977" i="10"/>
  <c r="H574" i="10"/>
  <c r="H678" i="10"/>
  <c r="H934" i="10"/>
  <c r="H499" i="10"/>
  <c r="H42" i="10"/>
  <c r="H812" i="10"/>
  <c r="H534" i="10"/>
  <c r="H653" i="10"/>
  <c r="H917" i="10"/>
  <c r="H459" i="10"/>
  <c r="H562" i="10"/>
  <c r="H874" i="10"/>
  <c r="H377" i="10"/>
  <c r="H67" i="10"/>
  <c r="H985" i="10"/>
  <c r="H512" i="10"/>
  <c r="H755" i="10"/>
  <c r="H20" i="10"/>
  <c r="H662" i="10"/>
  <c r="H72" i="10"/>
  <c r="H600" i="10"/>
  <c r="H461" i="10"/>
  <c r="H823" i="10"/>
  <c r="H283" i="10"/>
  <c r="H920" i="10"/>
  <c r="H343" i="10"/>
  <c r="H718" i="10"/>
  <c r="H602" i="10"/>
  <c r="H891" i="10"/>
  <c r="H417" i="10"/>
  <c r="H936" i="10"/>
  <c r="H765" i="10"/>
  <c r="H978" i="10"/>
  <c r="H703" i="10"/>
  <c r="H959" i="10"/>
  <c r="H552" i="10"/>
  <c r="H367" i="10"/>
  <c r="H156" i="10"/>
  <c r="H639" i="10"/>
  <c r="H771" i="10"/>
  <c r="H84" i="10"/>
  <c r="H940" i="10"/>
  <c r="H611" i="10"/>
  <c r="H644" i="10"/>
  <c r="H570" i="10"/>
  <c r="H875" i="10"/>
  <c r="H385" i="10"/>
  <c r="H932" i="10"/>
  <c r="H903" i="10"/>
  <c r="H314" i="10"/>
  <c r="H669" i="10"/>
  <c r="H507" i="10"/>
  <c r="H815" i="10"/>
  <c r="H16" i="10"/>
  <c r="H361" i="10"/>
  <c r="H328" i="10"/>
  <c r="H1007" i="10"/>
  <c r="H743" i="10"/>
  <c r="H879" i="10"/>
  <c r="H363" i="10"/>
  <c r="H466" i="10"/>
  <c r="H826" i="10"/>
  <c r="H281" i="10"/>
  <c r="H397" i="10"/>
  <c r="H708" i="10"/>
  <c r="H387" i="10"/>
  <c r="H503" i="10"/>
  <c r="H841" i="10"/>
  <c r="H305" i="10"/>
  <c r="H415" i="10"/>
  <c r="H798" i="10"/>
  <c r="H192" i="10"/>
  <c r="H340" i="10"/>
  <c r="H716" i="10"/>
  <c r="H393" i="10"/>
  <c r="H509" i="10"/>
  <c r="H845" i="10"/>
  <c r="H312" i="10"/>
  <c r="H421" i="10"/>
  <c r="H802" i="10"/>
  <c r="H208" i="10"/>
  <c r="H346" i="10"/>
  <c r="H163" i="10"/>
  <c r="H152" i="10"/>
  <c r="H324" i="10"/>
  <c r="H753" i="10"/>
  <c r="H1009" i="10"/>
  <c r="H638" i="10"/>
  <c r="H710" i="10"/>
  <c r="H966" i="10"/>
  <c r="H563" i="10"/>
  <c r="H170" i="10"/>
  <c r="H848" i="10"/>
  <c r="H598" i="10"/>
  <c r="H693" i="10"/>
  <c r="H949" i="10"/>
  <c r="H523" i="10"/>
  <c r="H626" i="10"/>
  <c r="H906" i="10"/>
  <c r="H441" i="10"/>
  <c r="H728" i="10"/>
  <c r="H337" i="10"/>
  <c r="H327" i="10"/>
  <c r="H787" i="10"/>
  <c r="H148" i="10"/>
  <c r="H912" i="10"/>
  <c r="H425" i="10"/>
  <c r="H453" i="10"/>
  <c r="H532" i="10"/>
  <c r="H855" i="10"/>
  <c r="H347" i="10"/>
  <c r="H896" i="10"/>
  <c r="H599" i="10"/>
  <c r="H846" i="10"/>
  <c r="H661" i="10"/>
  <c r="H923" i="10"/>
  <c r="H481" i="10"/>
  <c r="H197" i="10"/>
  <c r="H893" i="10"/>
  <c r="H326" i="10"/>
  <c r="H735" i="10"/>
  <c r="H991" i="10"/>
  <c r="H616" i="10"/>
  <c r="H816" i="10"/>
  <c r="H465" i="10"/>
  <c r="H404" i="10"/>
  <c r="H803" i="10"/>
  <c r="H212" i="10"/>
  <c r="H916" i="10"/>
  <c r="H471" i="10"/>
  <c r="H782" i="10"/>
  <c r="H634" i="10"/>
  <c r="H907" i="10"/>
  <c r="H449" i="10"/>
  <c r="H380" i="10"/>
  <c r="H100" i="10"/>
  <c r="H640" i="10"/>
  <c r="H472" i="10"/>
  <c r="H948" i="10"/>
  <c r="H943" i="10"/>
  <c r="H500" i="10"/>
  <c r="H829" i="10"/>
  <c r="H584" i="10"/>
  <c r="H553" i="10"/>
  <c r="H635" i="10"/>
  <c r="H651" i="10"/>
  <c r="H427" i="10"/>
  <c r="H530" i="10"/>
  <c r="H858" i="10"/>
  <c r="H345" i="10"/>
  <c r="H125" i="10"/>
  <c r="H752" i="10"/>
  <c r="H451" i="10"/>
  <c r="H567" i="10"/>
  <c r="H873" i="10"/>
  <c r="H369" i="10"/>
  <c r="H479" i="10"/>
  <c r="H830" i="10"/>
  <c r="H288" i="10"/>
  <c r="H133" i="10"/>
  <c r="H756" i="10"/>
  <c r="H457" i="10"/>
  <c r="H573" i="10"/>
  <c r="H877" i="10"/>
  <c r="H376" i="10"/>
  <c r="H485" i="10"/>
  <c r="H834" i="10"/>
  <c r="H294" i="10"/>
  <c r="H410" i="10"/>
  <c r="H303" i="10"/>
  <c r="H272" i="10"/>
  <c r="H388" i="10"/>
  <c r="H785" i="10"/>
  <c r="H124" i="10"/>
  <c r="H300" i="10"/>
  <c r="H742" i="10"/>
  <c r="H998" i="10"/>
  <c r="H627" i="10"/>
  <c r="H43" i="10"/>
  <c r="H40" i="10"/>
  <c r="H663" i="10"/>
  <c r="H725" i="10"/>
  <c r="H981" i="10"/>
  <c r="H587" i="10"/>
  <c r="H682" i="10"/>
  <c r="H938" i="10"/>
  <c r="H505" i="10"/>
  <c r="H56" i="10"/>
  <c r="H593" i="10"/>
  <c r="H455" i="10"/>
  <c r="H819" i="10"/>
  <c r="H269" i="10"/>
  <c r="H888" i="10"/>
  <c r="H285" i="10"/>
  <c r="H690" i="10"/>
  <c r="H596" i="10"/>
  <c r="H887" i="10"/>
  <c r="H411" i="10"/>
  <c r="H904" i="10"/>
  <c r="H761" i="10"/>
  <c r="H974" i="10"/>
  <c r="H699" i="10"/>
  <c r="H955" i="10"/>
  <c r="H545" i="10"/>
  <c r="H203" i="10"/>
  <c r="H44" i="10"/>
  <c r="H582" i="10"/>
  <c r="H767" i="10"/>
  <c r="H68" i="10"/>
  <c r="H908" i="10"/>
  <c r="H291" i="10"/>
  <c r="H319" i="10"/>
  <c r="H493" i="10"/>
  <c r="H835" i="10"/>
  <c r="H302" i="10"/>
  <c r="H892" i="10"/>
  <c r="H697" i="10"/>
  <c r="H910" i="10"/>
  <c r="H683" i="10"/>
  <c r="H939" i="10"/>
  <c r="H513" i="10"/>
  <c r="H413" i="10"/>
  <c r="H443" i="10"/>
  <c r="H783" i="10"/>
  <c r="H882" i="10"/>
  <c r="H856" i="10"/>
  <c r="H260" i="10"/>
  <c r="H711" i="10"/>
  <c r="H389" i="10"/>
  <c r="H988" i="10"/>
  <c r="H564" i="10"/>
  <c r="H581" i="10"/>
  <c r="H964" i="10"/>
  <c r="H491" i="10"/>
  <c r="H594" i="10"/>
  <c r="H890" i="10"/>
  <c r="H409" i="10"/>
  <c r="H253" i="10"/>
  <c r="H792" i="10"/>
  <c r="H515" i="10"/>
  <c r="H631" i="10"/>
  <c r="H905" i="10"/>
  <c r="H433" i="10"/>
  <c r="H543" i="10"/>
  <c r="H862" i="10"/>
  <c r="H352" i="10"/>
  <c r="H261" i="10"/>
  <c r="H800" i="10"/>
  <c r="H521" i="10"/>
  <c r="H637" i="10"/>
  <c r="H909" i="10"/>
  <c r="H440" i="10"/>
  <c r="H549" i="10"/>
  <c r="H866" i="10"/>
  <c r="H358" i="10"/>
  <c r="H474" i="10"/>
  <c r="H559" i="10"/>
  <c r="H336" i="10"/>
  <c r="H452" i="10"/>
  <c r="H817" i="10"/>
  <c r="H252" i="10"/>
  <c r="H364" i="10"/>
  <c r="H774" i="10"/>
  <c r="H96" i="10"/>
  <c r="H295" i="10"/>
  <c r="H171" i="10"/>
  <c r="H168" i="10"/>
  <c r="H330" i="10"/>
  <c r="H757" i="10"/>
  <c r="H12" i="10"/>
  <c r="H643" i="10"/>
  <c r="H714" i="10"/>
  <c r="H970" i="10"/>
  <c r="H569" i="10"/>
  <c r="H419" i="10"/>
  <c r="H447" i="10"/>
  <c r="H525" i="10"/>
  <c r="H851" i="10"/>
  <c r="H334" i="10"/>
  <c r="H1008" i="10"/>
  <c r="H541" i="10"/>
  <c r="H818" i="10"/>
  <c r="H656" i="10"/>
  <c r="H919" i="10"/>
  <c r="H475" i="10"/>
  <c r="H189" i="10"/>
  <c r="H889" i="10"/>
  <c r="H320" i="10"/>
  <c r="H731" i="10"/>
  <c r="H987" i="10"/>
  <c r="H609" i="10"/>
  <c r="H780" i="10"/>
  <c r="H408" i="10"/>
  <c r="H391" i="10"/>
  <c r="H799" i="10"/>
  <c r="H196" i="10"/>
  <c r="H884" i="10"/>
  <c r="H547" i="10"/>
  <c r="H575" i="10"/>
  <c r="H557" i="10"/>
  <c r="H867" i="10"/>
  <c r="H366" i="10"/>
  <c r="H992" i="10"/>
  <c r="H825" i="10"/>
  <c r="H128" i="10"/>
  <c r="H715" i="10"/>
  <c r="H971" i="10"/>
  <c r="H577" i="10"/>
  <c r="H172" i="10"/>
  <c r="H972" i="10"/>
  <c r="H911" i="10"/>
  <c r="H429" i="10"/>
  <c r="H701" i="10"/>
  <c r="H520" i="10"/>
  <c r="H839" i="10"/>
  <c r="H144" i="10"/>
  <c r="H74" i="10"/>
  <c r="H379" i="10"/>
  <c r="H871" i="10"/>
  <c r="H10" i="10"/>
  <c r="K629" i="11"/>
  <c r="K634" i="11" s="1"/>
  <c r="K646" i="11" s="1"/>
  <c r="J634" i="11"/>
  <c r="AX5" i="10"/>
  <c r="AF131" i="10"/>
  <c r="AF195" i="10"/>
  <c r="AF259" i="10"/>
  <c r="AF124" i="10"/>
  <c r="AF188" i="10"/>
  <c r="AF252" i="10"/>
  <c r="AF117" i="10"/>
  <c r="AF181" i="10"/>
  <c r="AF245" i="10"/>
  <c r="AF118" i="10"/>
  <c r="AF182" i="10"/>
  <c r="AF246" i="10"/>
  <c r="AF119" i="10"/>
  <c r="AF183" i="10"/>
  <c r="AF247" i="10"/>
  <c r="AF128" i="10"/>
  <c r="AF192" i="10"/>
  <c r="AF256" i="10"/>
  <c r="AF137" i="10"/>
  <c r="AF201" i="10"/>
  <c r="AF265" i="10"/>
  <c r="AF146" i="10"/>
  <c r="AF226" i="10"/>
  <c r="AF15" i="10"/>
  <c r="AF41" i="10"/>
  <c r="AF40" i="10"/>
  <c r="AF14" i="10"/>
  <c r="AF72" i="10"/>
  <c r="AF29" i="10"/>
  <c r="AF39" i="10"/>
  <c r="AF17" i="10"/>
  <c r="AF32" i="10"/>
  <c r="AF31" i="10"/>
  <c r="AF94" i="10"/>
  <c r="AF37" i="10"/>
  <c r="AF5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404" i="10"/>
  <c r="AF412" i="10"/>
  <c r="AF420" i="10"/>
  <c r="AF428" i="10"/>
  <c r="AF436" i="10"/>
  <c r="AF444" i="10"/>
  <c r="AF452" i="10"/>
  <c r="AF460" i="10"/>
  <c r="AF468" i="10"/>
  <c r="AF476" i="10"/>
  <c r="AF484" i="10"/>
  <c r="AF492" i="10"/>
  <c r="AF500" i="10"/>
  <c r="AF508" i="10"/>
  <c r="AF516" i="10"/>
  <c r="AF524" i="10"/>
  <c r="AF532" i="10"/>
  <c r="AF540" i="10"/>
  <c r="AF548" i="10"/>
  <c r="AF556" i="10"/>
  <c r="AF564" i="10"/>
  <c r="AF572" i="10"/>
  <c r="AF580" i="10"/>
  <c r="AF588" i="10"/>
  <c r="AF596" i="10"/>
  <c r="AF604" i="10"/>
  <c r="AF612" i="10"/>
  <c r="AF620" i="10"/>
  <c r="AF628" i="10"/>
  <c r="AF636" i="10"/>
  <c r="AF644" i="10"/>
  <c r="AF652" i="10"/>
  <c r="AF660" i="10"/>
  <c r="AF668" i="10"/>
  <c r="AF676" i="10"/>
  <c r="AF684" i="10"/>
  <c r="AF692" i="10"/>
  <c r="AF700" i="10"/>
  <c r="AF708" i="10"/>
  <c r="AF716" i="10"/>
  <c r="AF724" i="10"/>
  <c r="AF139" i="10"/>
  <c r="AF203" i="10"/>
  <c r="AF267" i="10"/>
  <c r="AF132" i="10"/>
  <c r="AF147" i="10"/>
  <c r="AF211" i="10"/>
  <c r="AF275" i="10"/>
  <c r="AF140" i="10"/>
  <c r="AF204" i="10"/>
  <c r="AF268" i="10"/>
  <c r="AF133" i="10"/>
  <c r="AF197" i="10"/>
  <c r="AF261" i="10"/>
  <c r="AF134" i="10"/>
  <c r="AF198" i="10"/>
  <c r="AF262" i="10"/>
  <c r="AF135" i="10"/>
  <c r="AF199" i="10"/>
  <c r="AF263" i="10"/>
  <c r="AF144" i="10"/>
  <c r="AF208" i="10"/>
  <c r="AF272" i="10"/>
  <c r="AF153" i="10"/>
  <c r="AF217" i="10"/>
  <c r="AF281" i="10"/>
  <c r="AF162" i="10"/>
  <c r="AF242" i="10"/>
  <c r="AF97" i="10"/>
  <c r="AF56" i="10"/>
  <c r="AF73" i="10"/>
  <c r="AF69" i="10"/>
  <c r="AF50" i="10"/>
  <c r="AF60" i="10"/>
  <c r="AF33" i="10"/>
  <c r="AF48" i="10"/>
  <c r="AF103" i="10"/>
  <c r="AF26" i="10"/>
  <c r="AF102" i="10"/>
  <c r="AF38" i="10"/>
  <c r="AF107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AF406" i="10"/>
  <c r="AF414" i="10"/>
  <c r="AF422" i="10"/>
  <c r="AF430" i="10"/>
  <c r="AF438" i="10"/>
  <c r="AF446" i="10"/>
  <c r="AF454" i="10"/>
  <c r="AF462" i="10"/>
  <c r="AF470" i="10"/>
  <c r="AF478" i="10"/>
  <c r="AF486" i="10"/>
  <c r="AF494" i="10"/>
  <c r="AF502" i="10"/>
  <c r="AF510" i="10"/>
  <c r="AF518" i="10"/>
  <c r="AF526" i="10"/>
  <c r="AF534" i="10"/>
  <c r="AF542" i="10"/>
  <c r="AF550" i="10"/>
  <c r="AF558" i="10"/>
  <c r="AF566" i="10"/>
  <c r="AF574" i="10"/>
  <c r="AF582" i="10"/>
  <c r="AF590" i="10"/>
  <c r="AF598" i="10"/>
  <c r="AF606" i="10"/>
  <c r="AF614" i="10"/>
  <c r="AF622" i="10"/>
  <c r="AF630" i="10"/>
  <c r="AF638" i="10"/>
  <c r="AF646" i="10"/>
  <c r="AF654" i="10"/>
  <c r="AF662" i="10"/>
  <c r="AF670" i="10"/>
  <c r="AF678" i="10"/>
  <c r="AF686" i="10"/>
  <c r="AF694" i="10"/>
  <c r="AF702" i="10"/>
  <c r="AF710" i="10"/>
  <c r="AF718" i="10"/>
  <c r="AF155" i="10"/>
  <c r="AF219" i="10"/>
  <c r="AF283" i="10"/>
  <c r="AF148" i="10"/>
  <c r="AF212" i="10"/>
  <c r="AF276" i="10"/>
  <c r="AF141" i="10"/>
  <c r="AF205" i="10"/>
  <c r="AF269" i="10"/>
  <c r="AF142" i="10"/>
  <c r="AF206" i="10"/>
  <c r="AF270" i="10"/>
  <c r="AF143" i="10"/>
  <c r="AF207" i="10"/>
  <c r="AF271" i="10"/>
  <c r="AF152" i="10"/>
  <c r="AF216" i="10"/>
  <c r="AF280" i="10"/>
  <c r="AF161" i="10"/>
  <c r="AF225" i="10"/>
  <c r="AF289" i="10"/>
  <c r="AF170" i="10"/>
  <c r="AF250" i="10"/>
  <c r="AF65" i="10"/>
  <c r="AF30" i="10"/>
  <c r="AF24" i="10"/>
  <c r="AF45" i="10"/>
  <c r="AF100" i="10"/>
  <c r="AF18" i="10"/>
  <c r="AF95" i="10"/>
  <c r="AF11" i="10"/>
  <c r="AF71" i="10"/>
  <c r="AF82" i="10"/>
  <c r="AF70" i="10"/>
  <c r="AF36" i="10"/>
  <c r="AF47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AF407" i="10"/>
  <c r="AF415" i="10"/>
  <c r="AF423" i="10"/>
  <c r="AF431" i="10"/>
  <c r="AF439" i="10"/>
  <c r="AF447" i="10"/>
  <c r="AF455" i="10"/>
  <c r="AF463" i="10"/>
  <c r="AF471" i="10"/>
  <c r="AF479" i="10"/>
  <c r="AF487" i="10"/>
  <c r="AF495" i="10"/>
  <c r="AF503" i="10"/>
  <c r="AF511" i="10"/>
  <c r="AF519" i="10"/>
  <c r="AF527" i="10"/>
  <c r="AF535" i="10"/>
  <c r="AF543" i="10"/>
  <c r="AF551" i="10"/>
  <c r="AF559" i="10"/>
  <c r="AF567" i="10"/>
  <c r="AF575" i="10"/>
  <c r="AF583" i="10"/>
  <c r="AF591" i="10"/>
  <c r="AF599" i="10"/>
  <c r="AF607" i="10"/>
  <c r="AF615" i="10"/>
  <c r="AF623" i="10"/>
  <c r="AF631" i="10"/>
  <c r="AF639" i="10"/>
  <c r="AF647" i="10"/>
  <c r="AF655" i="10"/>
  <c r="AF663" i="10"/>
  <c r="AF671" i="10"/>
  <c r="AF679" i="10"/>
  <c r="AF687" i="10"/>
  <c r="AF695" i="10"/>
  <c r="AF703" i="10"/>
  <c r="AF711" i="10"/>
  <c r="AF719" i="10"/>
  <c r="AF163" i="10"/>
  <c r="AF227" i="10"/>
  <c r="AF291" i="10"/>
  <c r="AF156" i="10"/>
  <c r="AF220" i="10"/>
  <c r="AF284" i="10"/>
  <c r="AF149" i="10"/>
  <c r="AF213" i="10"/>
  <c r="AF277" i="10"/>
  <c r="AF150" i="10"/>
  <c r="AF214" i="10"/>
  <c r="AF278" i="10"/>
  <c r="AF151" i="10"/>
  <c r="AF215" i="10"/>
  <c r="AF279" i="10"/>
  <c r="AF160" i="10"/>
  <c r="AF224" i="10"/>
  <c r="AF288" i="10"/>
  <c r="AF169" i="10"/>
  <c r="AF171" i="10"/>
  <c r="AF235" i="10"/>
  <c r="AF202" i="10"/>
  <c r="AF164" i="10"/>
  <c r="AF228" i="10"/>
  <c r="AF292" i="10"/>
  <c r="AF157" i="10"/>
  <c r="AF221" i="10"/>
  <c r="AF285" i="10"/>
  <c r="AF158" i="10"/>
  <c r="AF222" i="10"/>
  <c r="AF286" i="10"/>
  <c r="AF159" i="10"/>
  <c r="AF223" i="10"/>
  <c r="AF287" i="10"/>
  <c r="AF168" i="10"/>
  <c r="AF232" i="10"/>
  <c r="AF113" i="10"/>
  <c r="AF177" i="10"/>
  <c r="AF241" i="10"/>
  <c r="AF122" i="10"/>
  <c r="AF186" i="10"/>
  <c r="AF266" i="10"/>
  <c r="AF46" i="10"/>
  <c r="AF51" i="10"/>
  <c r="AF19" i="10"/>
  <c r="AF76" i="10"/>
  <c r="AF34" i="10"/>
  <c r="AF55" i="10"/>
  <c r="AF22" i="10"/>
  <c r="AF83" i="10"/>
  <c r="AF75" i="10"/>
  <c r="AF106" i="10"/>
  <c r="AF58" i="10"/>
  <c r="AF86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AF409" i="10"/>
  <c r="AF417" i="10"/>
  <c r="AF425" i="10"/>
  <c r="AF433" i="10"/>
  <c r="AF441" i="10"/>
  <c r="AF449" i="10"/>
  <c r="AF457" i="10"/>
  <c r="AF465" i="10"/>
  <c r="AF473" i="10"/>
  <c r="AF481" i="10"/>
  <c r="AF489" i="10"/>
  <c r="AF497" i="10"/>
  <c r="AF505" i="10"/>
  <c r="AF513" i="10"/>
  <c r="AF521" i="10"/>
  <c r="AF529" i="10"/>
  <c r="AF537" i="10"/>
  <c r="AF545" i="10"/>
  <c r="AF553" i="10"/>
  <c r="AF561" i="10"/>
  <c r="AF569" i="10"/>
  <c r="AF577" i="10"/>
  <c r="AF585" i="10"/>
  <c r="AF593" i="10"/>
  <c r="AF601" i="10"/>
  <c r="AF609" i="10"/>
  <c r="AF617" i="10"/>
  <c r="AF625" i="10"/>
  <c r="AF633" i="10"/>
  <c r="AF641" i="10"/>
  <c r="AF649" i="10"/>
  <c r="AF657" i="10"/>
  <c r="AF665" i="10"/>
  <c r="AF673" i="10"/>
  <c r="AF681" i="10"/>
  <c r="AF689" i="10"/>
  <c r="AF697" i="10"/>
  <c r="AF705" i="10"/>
  <c r="AF713" i="10"/>
  <c r="AF721" i="10"/>
  <c r="AF115" i="10"/>
  <c r="AF179" i="10"/>
  <c r="AF243" i="10"/>
  <c r="AF290" i="10"/>
  <c r="AF172" i="10"/>
  <c r="AF236" i="10"/>
  <c r="AF218" i="10"/>
  <c r="AF165" i="10"/>
  <c r="AF229" i="10"/>
  <c r="AF293" i="10"/>
  <c r="AF166" i="10"/>
  <c r="AF230" i="10"/>
  <c r="AF294" i="10"/>
  <c r="AF167" i="10"/>
  <c r="AF231" i="10"/>
  <c r="AF112" i="10"/>
  <c r="AF176" i="10"/>
  <c r="AF240" i="10"/>
  <c r="AF121" i="10"/>
  <c r="AF185" i="10"/>
  <c r="AF249" i="10"/>
  <c r="AF130" i="10"/>
  <c r="AF194" i="10"/>
  <c r="AF274" i="10"/>
  <c r="AF93" i="10"/>
  <c r="AF25" i="10"/>
  <c r="AF109" i="10"/>
  <c r="AF28" i="10"/>
  <c r="AF96" i="10"/>
  <c r="AF12" i="10"/>
  <c r="AF91" i="10"/>
  <c r="AF43" i="10"/>
  <c r="AF21" i="10"/>
  <c r="AF74" i="10"/>
  <c r="AF98" i="10"/>
  <c r="AF42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AF410" i="10"/>
  <c r="AF418" i="10"/>
  <c r="AF426" i="10"/>
  <c r="AF434" i="10"/>
  <c r="AF442" i="10"/>
  <c r="AF450" i="10"/>
  <c r="AF458" i="10"/>
  <c r="AF466" i="10"/>
  <c r="AF474" i="10"/>
  <c r="AF482" i="10"/>
  <c r="AF490" i="10"/>
  <c r="AF498" i="10"/>
  <c r="AF506" i="10"/>
  <c r="AF514" i="10"/>
  <c r="AF522" i="10"/>
  <c r="AF530" i="10"/>
  <c r="AF538" i="10"/>
  <c r="AF546" i="10"/>
  <c r="AF554" i="10"/>
  <c r="AF562" i="10"/>
  <c r="AF570" i="10"/>
  <c r="AF578" i="10"/>
  <c r="AF586" i="10"/>
  <c r="AF594" i="10"/>
  <c r="AF602" i="10"/>
  <c r="AF610" i="10"/>
  <c r="AF618" i="10"/>
  <c r="AF626" i="10"/>
  <c r="AF634" i="10"/>
  <c r="AF642" i="10"/>
  <c r="AF650" i="10"/>
  <c r="AF658" i="10"/>
  <c r="AF666" i="10"/>
  <c r="AF674" i="10"/>
  <c r="AF682" i="10"/>
  <c r="AF690" i="10"/>
  <c r="AF698" i="10"/>
  <c r="AF706" i="10"/>
  <c r="AF714" i="10"/>
  <c r="AF722" i="10"/>
  <c r="AF123" i="10"/>
  <c r="AF187" i="10"/>
  <c r="AF251" i="10"/>
  <c r="AF116" i="10"/>
  <c r="AF180" i="10"/>
  <c r="AF244" i="10"/>
  <c r="AF282" i="10"/>
  <c r="AF173" i="10"/>
  <c r="AF237" i="10"/>
  <c r="AF110" i="10"/>
  <c r="AF174" i="10"/>
  <c r="AF238" i="10"/>
  <c r="AF111" i="10"/>
  <c r="AF175" i="10"/>
  <c r="AF239" i="10"/>
  <c r="AF120" i="10"/>
  <c r="AF184" i="10"/>
  <c r="AF248" i="10"/>
  <c r="AF129" i="10"/>
  <c r="AF193" i="10"/>
  <c r="AF257" i="10"/>
  <c r="AF138" i="10"/>
  <c r="AF210" i="10"/>
  <c r="AF295" i="10"/>
  <c r="AF61" i="10"/>
  <c r="AF81" i="10"/>
  <c r="AF101" i="10"/>
  <c r="AF104" i="10"/>
  <c r="AF64" i="10"/>
  <c r="AF190" i="10"/>
  <c r="AF145" i="10"/>
  <c r="AF258" i="10"/>
  <c r="AF108" i="10"/>
  <c r="AF59" i="10"/>
  <c r="AF67" i="10"/>
  <c r="AF54" i="10"/>
  <c r="AF315" i="10"/>
  <c r="AF336" i="10"/>
  <c r="AF357" i="10"/>
  <c r="AF379" i="10"/>
  <c r="AF400" i="10"/>
  <c r="AF421" i="10"/>
  <c r="AF443" i="10"/>
  <c r="AF464" i="10"/>
  <c r="AF485" i="10"/>
  <c r="AF507" i="10"/>
  <c r="AF528" i="10"/>
  <c r="AF549" i="10"/>
  <c r="AF571" i="10"/>
  <c r="AF592" i="10"/>
  <c r="AF613" i="10"/>
  <c r="AF635" i="10"/>
  <c r="AF656" i="10"/>
  <c r="AF677" i="10"/>
  <c r="AF699" i="10"/>
  <c r="AF720" i="10"/>
  <c r="AF731" i="10"/>
  <c r="AF739" i="10"/>
  <c r="AF747" i="10"/>
  <c r="AF755" i="10"/>
  <c r="AF763" i="10"/>
  <c r="AF771" i="10"/>
  <c r="AF779" i="10"/>
  <c r="AF787" i="10"/>
  <c r="AF795" i="10"/>
  <c r="AF803" i="10"/>
  <c r="AF811" i="10"/>
  <c r="AF819" i="10"/>
  <c r="AF827" i="10"/>
  <c r="AF835" i="10"/>
  <c r="AF843" i="10"/>
  <c r="AF851" i="10"/>
  <c r="AF859" i="10"/>
  <c r="AF867" i="10"/>
  <c r="AF875" i="10"/>
  <c r="AF883" i="10"/>
  <c r="AF891" i="10"/>
  <c r="AF899" i="10"/>
  <c r="AF907" i="10"/>
  <c r="AF915" i="10"/>
  <c r="AF923" i="10"/>
  <c r="AF931" i="10"/>
  <c r="AF939" i="10"/>
  <c r="AF947" i="10"/>
  <c r="AF955" i="10"/>
  <c r="AF963" i="10"/>
  <c r="AF971" i="10"/>
  <c r="AF979" i="10"/>
  <c r="AF987" i="10"/>
  <c r="AF995" i="10"/>
  <c r="AF1003" i="10"/>
  <c r="AF90" i="10"/>
  <c r="AF589" i="10"/>
  <c r="AF730" i="10"/>
  <c r="AF786" i="10"/>
  <c r="AF842" i="10"/>
  <c r="AF906" i="10"/>
  <c r="AF962" i="10"/>
  <c r="AF254" i="10"/>
  <c r="AF209" i="10"/>
  <c r="AF57" i="10"/>
  <c r="AF23" i="10"/>
  <c r="AF87" i="10"/>
  <c r="AF20" i="10"/>
  <c r="AF296" i="10"/>
  <c r="AF317" i="10"/>
  <c r="AF339" i="10"/>
  <c r="AF360" i="10"/>
  <c r="AF381" i="10"/>
  <c r="AF403" i="10"/>
  <c r="AF424" i="10"/>
  <c r="AF445" i="10"/>
  <c r="AF467" i="10"/>
  <c r="AF488" i="10"/>
  <c r="AF509" i="10"/>
  <c r="AF531" i="10"/>
  <c r="AF552" i="10"/>
  <c r="AF573" i="10"/>
  <c r="AF595" i="10"/>
  <c r="AF616" i="10"/>
  <c r="AF637" i="10"/>
  <c r="AF659" i="10"/>
  <c r="AF680" i="10"/>
  <c r="AF701" i="10"/>
  <c r="AF723" i="10"/>
  <c r="AF732" i="10"/>
  <c r="AF740" i="10"/>
  <c r="AF748" i="10"/>
  <c r="AF756" i="10"/>
  <c r="AF764" i="10"/>
  <c r="AF772" i="10"/>
  <c r="AF780" i="10"/>
  <c r="AF788" i="10"/>
  <c r="AF796" i="10"/>
  <c r="AF804" i="10"/>
  <c r="AF812" i="10"/>
  <c r="AF820" i="10"/>
  <c r="AF828" i="10"/>
  <c r="AF836" i="10"/>
  <c r="AF844" i="10"/>
  <c r="AF852" i="10"/>
  <c r="AF860" i="10"/>
  <c r="AF868" i="10"/>
  <c r="AF876" i="10"/>
  <c r="AF884" i="10"/>
  <c r="AF892" i="10"/>
  <c r="AF900" i="10"/>
  <c r="AF908" i="10"/>
  <c r="AF916" i="10"/>
  <c r="AF924" i="10"/>
  <c r="AF932" i="10"/>
  <c r="AF940" i="10"/>
  <c r="AF948" i="10"/>
  <c r="AF956" i="10"/>
  <c r="AF964" i="10"/>
  <c r="AF972" i="10"/>
  <c r="AF980" i="10"/>
  <c r="AF988" i="10"/>
  <c r="AF996" i="10"/>
  <c r="AF1004" i="10"/>
  <c r="AF99" i="10"/>
  <c r="AF504" i="10"/>
  <c r="AF653" i="10"/>
  <c r="AF754" i="10"/>
  <c r="AF802" i="10"/>
  <c r="AF850" i="10"/>
  <c r="AF898" i="10"/>
  <c r="AF938" i="10"/>
  <c r="AF978" i="10"/>
  <c r="AF196" i="10"/>
  <c r="AF127" i="10"/>
  <c r="AF233" i="10"/>
  <c r="AF13" i="10"/>
  <c r="AF68" i="10"/>
  <c r="AF10" i="10"/>
  <c r="AF27" i="10"/>
  <c r="AF299" i="10"/>
  <c r="AF320" i="10"/>
  <c r="AF341" i="10"/>
  <c r="AF363" i="10"/>
  <c r="AF384" i="10"/>
  <c r="AF405" i="10"/>
  <c r="AF427" i="10"/>
  <c r="AF448" i="10"/>
  <c r="AF469" i="10"/>
  <c r="AF491" i="10"/>
  <c r="AF512" i="10"/>
  <c r="AF533" i="10"/>
  <c r="AF555" i="10"/>
  <c r="AF576" i="10"/>
  <c r="AF597" i="10"/>
  <c r="AF619" i="10"/>
  <c r="AF640" i="10"/>
  <c r="AF661" i="10"/>
  <c r="AF683" i="10"/>
  <c r="AF704" i="10"/>
  <c r="AF725" i="10"/>
  <c r="AF733" i="10"/>
  <c r="AF741" i="10"/>
  <c r="AF749" i="10"/>
  <c r="AF757" i="10"/>
  <c r="AF765" i="10"/>
  <c r="AF773" i="10"/>
  <c r="AF781" i="10"/>
  <c r="AF789" i="10"/>
  <c r="AF797" i="10"/>
  <c r="AF805" i="10"/>
  <c r="AF813" i="10"/>
  <c r="AF821" i="10"/>
  <c r="AF829" i="10"/>
  <c r="AF837" i="10"/>
  <c r="AF845" i="10"/>
  <c r="AF853" i="10"/>
  <c r="AF861" i="10"/>
  <c r="AF869" i="10"/>
  <c r="AF877" i="10"/>
  <c r="AF885" i="10"/>
  <c r="AF893" i="10"/>
  <c r="AF901" i="10"/>
  <c r="AF909" i="10"/>
  <c r="AF917" i="10"/>
  <c r="AF925" i="10"/>
  <c r="AF933" i="10"/>
  <c r="AF941" i="10"/>
  <c r="AF949" i="10"/>
  <c r="AF957" i="10"/>
  <c r="AF965" i="10"/>
  <c r="AF973" i="10"/>
  <c r="AF981" i="10"/>
  <c r="AF989" i="10"/>
  <c r="AF997" i="10"/>
  <c r="AF1005" i="10"/>
  <c r="AF77" i="10"/>
  <c r="AF611" i="10"/>
  <c r="AF738" i="10"/>
  <c r="AF794" i="10"/>
  <c r="AF858" i="10"/>
  <c r="AF914" i="10"/>
  <c r="AF970" i="10"/>
  <c r="AF260" i="10"/>
  <c r="AF191" i="10"/>
  <c r="AF273" i="10"/>
  <c r="AF89" i="10"/>
  <c r="AF92" i="10"/>
  <c r="AF79" i="10"/>
  <c r="AF62" i="10"/>
  <c r="AF301" i="10"/>
  <c r="AF323" i="10"/>
  <c r="AF344" i="10"/>
  <c r="AF365" i="10"/>
  <c r="AF387" i="10"/>
  <c r="AF408" i="10"/>
  <c r="AF429" i="10"/>
  <c r="AF451" i="10"/>
  <c r="AF472" i="10"/>
  <c r="AF493" i="10"/>
  <c r="AF515" i="10"/>
  <c r="AF536" i="10"/>
  <c r="AF557" i="10"/>
  <c r="AF579" i="10"/>
  <c r="AF600" i="10"/>
  <c r="AF621" i="10"/>
  <c r="AF643" i="10"/>
  <c r="AF664" i="10"/>
  <c r="AF685" i="10"/>
  <c r="AF707" i="10"/>
  <c r="AF726" i="10"/>
  <c r="AF734" i="10"/>
  <c r="AF742" i="10"/>
  <c r="AF750" i="10"/>
  <c r="AF758" i="10"/>
  <c r="AF766" i="10"/>
  <c r="AF774" i="10"/>
  <c r="AF782" i="10"/>
  <c r="AF790" i="10"/>
  <c r="AF798" i="10"/>
  <c r="AF806" i="10"/>
  <c r="AF814" i="10"/>
  <c r="AF822" i="10"/>
  <c r="AF830" i="10"/>
  <c r="AF838" i="10"/>
  <c r="AF846" i="10"/>
  <c r="AF854" i="10"/>
  <c r="AF862" i="10"/>
  <c r="AF870" i="10"/>
  <c r="AF878" i="10"/>
  <c r="AF886" i="10"/>
  <c r="AF894" i="10"/>
  <c r="AF902" i="10"/>
  <c r="AF910" i="10"/>
  <c r="AF918" i="10"/>
  <c r="AF926" i="10"/>
  <c r="AF934" i="10"/>
  <c r="AF942" i="10"/>
  <c r="AF950" i="10"/>
  <c r="AF958" i="10"/>
  <c r="AF966" i="10"/>
  <c r="AF974" i="10"/>
  <c r="AF982" i="10"/>
  <c r="AF990" i="10"/>
  <c r="AF998" i="10"/>
  <c r="AF1006" i="10"/>
  <c r="AF63" i="10"/>
  <c r="AF483" i="10"/>
  <c r="AF675" i="10"/>
  <c r="AF770" i="10"/>
  <c r="AF826" i="10"/>
  <c r="AF882" i="10"/>
  <c r="AF946" i="10"/>
  <c r="AF994" i="10"/>
  <c r="AF125" i="10"/>
  <c r="AF255" i="10"/>
  <c r="AF114" i="10"/>
  <c r="AF85" i="10"/>
  <c r="AF88" i="10"/>
  <c r="AF49" i="10"/>
  <c r="AF66" i="10"/>
  <c r="AF304" i="10"/>
  <c r="AF325" i="10"/>
  <c r="AF347" i="10"/>
  <c r="AF368" i="10"/>
  <c r="AF389" i="10"/>
  <c r="AF411" i="10"/>
  <c r="AF432" i="10"/>
  <c r="AF453" i="10"/>
  <c r="AF475" i="10"/>
  <c r="AF496" i="10"/>
  <c r="AF517" i="10"/>
  <c r="AF539" i="10"/>
  <c r="AF560" i="10"/>
  <c r="AF581" i="10"/>
  <c r="AF603" i="10"/>
  <c r="AF624" i="10"/>
  <c r="AF645" i="10"/>
  <c r="AF667" i="10"/>
  <c r="AF688" i="10"/>
  <c r="AF709" i="10"/>
  <c r="AF727" i="10"/>
  <c r="AF735" i="10"/>
  <c r="AF743" i="10"/>
  <c r="AF751" i="10"/>
  <c r="AF759" i="10"/>
  <c r="AF767" i="10"/>
  <c r="AF775" i="10"/>
  <c r="AF783" i="10"/>
  <c r="AF791" i="10"/>
  <c r="AF799" i="10"/>
  <c r="AF807" i="10"/>
  <c r="AF815" i="10"/>
  <c r="AF823" i="10"/>
  <c r="AF831" i="10"/>
  <c r="AF839" i="10"/>
  <c r="AF847" i="10"/>
  <c r="AF855" i="10"/>
  <c r="AF863" i="10"/>
  <c r="AF871" i="10"/>
  <c r="AF879" i="10"/>
  <c r="AF887" i="10"/>
  <c r="AF895" i="10"/>
  <c r="AF903" i="10"/>
  <c r="AF911" i="10"/>
  <c r="AF919" i="10"/>
  <c r="AF927" i="10"/>
  <c r="AF935" i="10"/>
  <c r="AF943" i="10"/>
  <c r="AF951" i="10"/>
  <c r="AF959" i="10"/>
  <c r="AF967" i="10"/>
  <c r="AF975" i="10"/>
  <c r="AF983" i="10"/>
  <c r="AF991" i="10"/>
  <c r="AF999" i="10"/>
  <c r="AF1007" i="10"/>
  <c r="AF234" i="10"/>
  <c r="AF312" i="10"/>
  <c r="AF333" i="10"/>
  <c r="AF355" i="10"/>
  <c r="AF376" i="10"/>
  <c r="AF397" i="10"/>
  <c r="AF419" i="10"/>
  <c r="AF440" i="10"/>
  <c r="AF461" i="10"/>
  <c r="AF547" i="10"/>
  <c r="AF632" i="10"/>
  <c r="AF696" i="10"/>
  <c r="AF762" i="10"/>
  <c r="AF810" i="10"/>
  <c r="AF866" i="10"/>
  <c r="AF922" i="10"/>
  <c r="AF1002" i="10"/>
  <c r="AF189" i="10"/>
  <c r="AF136" i="10"/>
  <c r="AF154" i="10"/>
  <c r="AF105" i="10"/>
  <c r="AF44" i="10"/>
  <c r="AF16" i="10"/>
  <c r="AF80" i="10"/>
  <c r="AF307" i="10"/>
  <c r="AF328" i="10"/>
  <c r="AF349" i="10"/>
  <c r="AF371" i="10"/>
  <c r="AF392" i="10"/>
  <c r="AF413" i="10"/>
  <c r="AF435" i="10"/>
  <c r="AF456" i="10"/>
  <c r="AF477" i="10"/>
  <c r="AF499" i="10"/>
  <c r="AF520" i="10"/>
  <c r="AF541" i="10"/>
  <c r="AF563" i="10"/>
  <c r="AF584" i="10"/>
  <c r="AF605" i="10"/>
  <c r="AF627" i="10"/>
  <c r="AF648" i="10"/>
  <c r="AF669" i="10"/>
  <c r="AF691" i="10"/>
  <c r="AF712" i="10"/>
  <c r="AF728" i="10"/>
  <c r="AF736" i="10"/>
  <c r="AF744" i="10"/>
  <c r="AF752" i="10"/>
  <c r="AF760" i="10"/>
  <c r="AF768" i="10"/>
  <c r="AF776" i="10"/>
  <c r="AF784" i="10"/>
  <c r="AF792" i="10"/>
  <c r="AF800" i="10"/>
  <c r="AF808" i="10"/>
  <c r="AF816" i="10"/>
  <c r="AF824" i="10"/>
  <c r="AF832" i="10"/>
  <c r="AF840" i="10"/>
  <c r="AF848" i="10"/>
  <c r="AF856" i="10"/>
  <c r="AF864" i="10"/>
  <c r="AF872" i="10"/>
  <c r="AF880" i="10"/>
  <c r="AF888" i="10"/>
  <c r="AF896" i="10"/>
  <c r="AF904" i="10"/>
  <c r="AF912" i="10"/>
  <c r="AF920" i="10"/>
  <c r="AF928" i="10"/>
  <c r="AF936" i="10"/>
  <c r="AF944" i="10"/>
  <c r="AF952" i="10"/>
  <c r="AF960" i="10"/>
  <c r="AF968" i="10"/>
  <c r="AF976" i="10"/>
  <c r="AF984" i="10"/>
  <c r="AF992" i="10"/>
  <c r="AF1000" i="10"/>
  <c r="AF1008" i="10"/>
  <c r="AF264" i="10"/>
  <c r="AF525" i="10"/>
  <c r="AF717" i="10"/>
  <c r="AF778" i="10"/>
  <c r="AF834" i="10"/>
  <c r="AF890" i="10"/>
  <c r="AF954" i="10"/>
  <c r="AF253" i="10"/>
  <c r="AF200" i="10"/>
  <c r="AF178" i="10"/>
  <c r="AF35" i="10"/>
  <c r="AF84" i="10"/>
  <c r="AF78" i="10"/>
  <c r="AF53" i="10"/>
  <c r="AF309" i="10"/>
  <c r="AF331" i="10"/>
  <c r="AF352" i="10"/>
  <c r="AF373" i="10"/>
  <c r="AF395" i="10"/>
  <c r="AF416" i="10"/>
  <c r="AF437" i="10"/>
  <c r="AF459" i="10"/>
  <c r="AF480" i="10"/>
  <c r="AF501" i="10"/>
  <c r="AF523" i="10"/>
  <c r="AF544" i="10"/>
  <c r="AF565" i="10"/>
  <c r="AF587" i="10"/>
  <c r="AF608" i="10"/>
  <c r="AF629" i="10"/>
  <c r="AF651" i="10"/>
  <c r="AF672" i="10"/>
  <c r="AF693" i="10"/>
  <c r="AF715" i="10"/>
  <c r="AF729" i="10"/>
  <c r="AF737" i="10"/>
  <c r="AF745" i="10"/>
  <c r="AF753" i="10"/>
  <c r="AF761" i="10"/>
  <c r="AF769" i="10"/>
  <c r="AF777" i="10"/>
  <c r="AF785" i="10"/>
  <c r="AF793" i="10"/>
  <c r="AF801" i="10"/>
  <c r="AF809" i="10"/>
  <c r="AF817" i="10"/>
  <c r="AF825" i="10"/>
  <c r="AF833" i="10"/>
  <c r="AF841" i="10"/>
  <c r="AF849" i="10"/>
  <c r="AF857" i="10"/>
  <c r="AF865" i="10"/>
  <c r="AF873" i="10"/>
  <c r="AF881" i="10"/>
  <c r="AF889" i="10"/>
  <c r="AF897" i="10"/>
  <c r="AF905" i="10"/>
  <c r="AF913" i="10"/>
  <c r="AF921" i="10"/>
  <c r="AF929" i="10"/>
  <c r="AF937" i="10"/>
  <c r="AF945" i="10"/>
  <c r="AF953" i="10"/>
  <c r="AF961" i="10"/>
  <c r="AF969" i="10"/>
  <c r="AF977" i="10"/>
  <c r="AF985" i="10"/>
  <c r="AF993" i="10"/>
  <c r="AF1001" i="10"/>
  <c r="AF1009" i="10"/>
  <c r="AF126" i="10"/>
  <c r="AF568" i="10"/>
  <c r="AF746" i="10"/>
  <c r="AF818" i="10"/>
  <c r="AF874" i="10"/>
  <c r="AF930" i="10"/>
  <c r="AF986" i="10"/>
  <c r="F585" i="11"/>
  <c r="F590" i="11" s="1"/>
  <c r="E590" i="11"/>
  <c r="K109" i="11"/>
  <c r="K116" i="11" s="1"/>
  <c r="K118" i="11" s="1"/>
  <c r="J116" i="11"/>
  <c r="J122" i="11" s="1"/>
  <c r="AU5" i="10"/>
  <c r="AC197" i="10"/>
  <c r="AC126" i="10"/>
  <c r="AC265" i="10"/>
  <c r="AC203" i="10"/>
  <c r="AC142" i="10"/>
  <c r="AC271" i="10"/>
  <c r="AC209" i="10"/>
  <c r="AC216" i="10"/>
  <c r="AC150" i="10"/>
  <c r="AC293" i="10"/>
  <c r="AC222" i="10"/>
  <c r="AC234" i="10"/>
  <c r="AC167" i="10"/>
  <c r="AC180" i="10"/>
  <c r="AC282" i="10"/>
  <c r="AC287" i="10"/>
  <c r="AC106" i="10"/>
  <c r="AC242" i="10"/>
  <c r="AC184" i="10"/>
  <c r="AC181" i="10"/>
  <c r="AC177" i="10"/>
  <c r="AC80" i="10"/>
  <c r="AC210" i="10"/>
  <c r="AC119" i="10"/>
  <c r="AC188" i="10"/>
  <c r="AC248" i="10"/>
  <c r="AC94" i="10"/>
  <c r="AC73" i="10"/>
  <c r="AC47" i="10"/>
  <c r="AC72" i="10"/>
  <c r="AC26" i="10"/>
  <c r="AC39" i="10"/>
  <c r="AC70" i="10"/>
  <c r="AC38" i="10"/>
  <c r="AC31" i="10"/>
  <c r="AC88" i="10"/>
  <c r="AC303" i="10"/>
  <c r="AC311" i="10"/>
  <c r="AC319" i="10"/>
  <c r="AC327" i="10"/>
  <c r="AC335" i="10"/>
  <c r="AC343" i="10"/>
  <c r="AC351" i="10"/>
  <c r="AC359" i="10"/>
  <c r="AC367" i="10"/>
  <c r="AC375" i="10"/>
  <c r="AC383" i="10"/>
  <c r="AC391" i="10"/>
  <c r="AC399" i="10"/>
  <c r="AC407" i="10"/>
  <c r="AC415" i="10"/>
  <c r="AC423" i="10"/>
  <c r="AC431" i="10"/>
  <c r="AC439" i="10"/>
  <c r="AC447" i="10"/>
  <c r="AC455" i="10"/>
  <c r="AC463" i="10"/>
  <c r="AC471" i="10"/>
  <c r="AC479" i="10"/>
  <c r="AC487" i="10"/>
  <c r="AC495" i="10"/>
  <c r="AC503" i="10"/>
  <c r="AC511" i="10"/>
  <c r="AC519" i="10"/>
  <c r="AC527" i="10"/>
  <c r="AC535" i="10"/>
  <c r="AC543" i="10"/>
  <c r="AC551" i="10"/>
  <c r="AC559" i="10"/>
  <c r="AC567" i="10"/>
  <c r="AC575" i="10"/>
  <c r="AC583" i="10"/>
  <c r="AC591" i="10"/>
  <c r="AC599" i="10"/>
  <c r="AC607" i="10"/>
  <c r="AC615" i="10"/>
  <c r="AC623" i="10"/>
  <c r="AC631" i="10"/>
  <c r="AC639" i="10"/>
  <c r="AC647" i="10"/>
  <c r="AC655" i="10"/>
  <c r="AC663" i="10"/>
  <c r="AC671" i="10"/>
  <c r="AC679" i="10"/>
  <c r="AC687" i="10"/>
  <c r="AC695" i="10"/>
  <c r="AC703" i="10"/>
  <c r="AC711" i="10"/>
  <c r="AC719" i="10"/>
  <c r="AC727" i="10"/>
  <c r="AC735" i="10"/>
  <c r="AC743" i="10"/>
  <c r="AC751" i="10"/>
  <c r="AC759" i="10"/>
  <c r="AC767" i="10"/>
  <c r="AC775" i="10"/>
  <c r="AC783" i="10"/>
  <c r="AC791" i="10"/>
  <c r="AC799" i="10"/>
  <c r="AC807" i="10"/>
  <c r="AC815" i="10"/>
  <c r="AC823" i="10"/>
  <c r="AC831" i="10"/>
  <c r="AC839" i="10"/>
  <c r="AC847" i="10"/>
  <c r="AC855" i="10"/>
  <c r="AC863" i="10"/>
  <c r="AC871" i="10"/>
  <c r="AC879" i="10"/>
  <c r="AC887" i="10"/>
  <c r="AC895" i="10"/>
  <c r="AC903" i="10"/>
  <c r="AC911" i="10"/>
  <c r="AC919" i="10"/>
  <c r="AC927" i="10"/>
  <c r="AC935" i="10"/>
  <c r="AC943" i="10"/>
  <c r="AC951" i="10"/>
  <c r="AC959" i="10"/>
  <c r="AC967" i="10"/>
  <c r="AC975" i="10"/>
  <c r="AC983" i="10"/>
  <c r="AC991" i="10"/>
  <c r="AC999" i="10"/>
  <c r="AC1007" i="10"/>
  <c r="AC261" i="10"/>
  <c r="AC190" i="10"/>
  <c r="AC138" i="10"/>
  <c r="AC267" i="10"/>
  <c r="AC206" i="10"/>
  <c r="AC148" i="10"/>
  <c r="AC151" i="10"/>
  <c r="AC280" i="10"/>
  <c r="AC214" i="10"/>
  <c r="AC161" i="10"/>
  <c r="AC286" i="10"/>
  <c r="AC298" i="10"/>
  <c r="AC231" i="10"/>
  <c r="AC240" i="10"/>
  <c r="AC87" i="10"/>
  <c r="AC173" i="10"/>
  <c r="AC42" i="10"/>
  <c r="AC186" i="10"/>
  <c r="AC253" i="10"/>
  <c r="AC62" i="10"/>
  <c r="AC132" i="10"/>
  <c r="AC16" i="10"/>
  <c r="AC274" i="10"/>
  <c r="AC182" i="10"/>
  <c r="AC141" i="10"/>
  <c r="AC205" i="10"/>
  <c r="AC269" i="10"/>
  <c r="AC53" i="10"/>
  <c r="AC91" i="10"/>
  <c r="AC22" i="10"/>
  <c r="AC52" i="10"/>
  <c r="AC64" i="10"/>
  <c r="AC78" i="10"/>
  <c r="AC107" i="10"/>
  <c r="AC101" i="10"/>
  <c r="AC45" i="10"/>
  <c r="AC304" i="10"/>
  <c r="AC312" i="10"/>
  <c r="AC320" i="10"/>
  <c r="AC328" i="10"/>
  <c r="AC336" i="10"/>
  <c r="AC344" i="10"/>
  <c r="AC352" i="10"/>
  <c r="AC360" i="10"/>
  <c r="AC368" i="10"/>
  <c r="AC376" i="10"/>
  <c r="AC384" i="10"/>
  <c r="AC392" i="10"/>
  <c r="AC400" i="10"/>
  <c r="AC408" i="10"/>
  <c r="AC416" i="10"/>
  <c r="AC424" i="10"/>
  <c r="AC432" i="10"/>
  <c r="AC440" i="10"/>
  <c r="AC448" i="10"/>
  <c r="AC456" i="10"/>
  <c r="AC464" i="10"/>
  <c r="AC472" i="10"/>
  <c r="AC480" i="10"/>
  <c r="AC488" i="10"/>
  <c r="AC496" i="10"/>
  <c r="AC504" i="10"/>
  <c r="AC512" i="10"/>
  <c r="AC520" i="10"/>
  <c r="AC528" i="10"/>
  <c r="AC536" i="10"/>
  <c r="AC544" i="10"/>
  <c r="AC552" i="10"/>
  <c r="AC560" i="10"/>
  <c r="AC568" i="10"/>
  <c r="AC576" i="10"/>
  <c r="AC584" i="10"/>
  <c r="AC592" i="10"/>
  <c r="AC600" i="10"/>
  <c r="AC608" i="10"/>
  <c r="AC616" i="10"/>
  <c r="AC624" i="10"/>
  <c r="AC632" i="10"/>
  <c r="AC640" i="10"/>
  <c r="AC648" i="10"/>
  <c r="AC656" i="10"/>
  <c r="AC664" i="10"/>
  <c r="AC672" i="10"/>
  <c r="AC680" i="10"/>
  <c r="AC688" i="10"/>
  <c r="AC696" i="10"/>
  <c r="AC704" i="10"/>
  <c r="AC712" i="10"/>
  <c r="AC720" i="10"/>
  <c r="AC728" i="10"/>
  <c r="AC736" i="10"/>
  <c r="AC744" i="10"/>
  <c r="AC752" i="10"/>
  <c r="AC760" i="10"/>
  <c r="AC768" i="10"/>
  <c r="AC776" i="10"/>
  <c r="AC784" i="10"/>
  <c r="AC792" i="10"/>
  <c r="AC800" i="10"/>
  <c r="AC808" i="10"/>
  <c r="AC816" i="10"/>
  <c r="AC824" i="10"/>
  <c r="AC832" i="10"/>
  <c r="AC840" i="10"/>
  <c r="AC848" i="10"/>
  <c r="AC856" i="10"/>
  <c r="AC864" i="10"/>
  <c r="AC872" i="10"/>
  <c r="AC880" i="10"/>
  <c r="AC888" i="10"/>
  <c r="AC896" i="10"/>
  <c r="AC904" i="10"/>
  <c r="AC912" i="10"/>
  <c r="AC920" i="10"/>
  <c r="AC928" i="10"/>
  <c r="AC936" i="10"/>
  <c r="AC944" i="10"/>
  <c r="AC952" i="10"/>
  <c r="AC960" i="10"/>
  <c r="AC968" i="10"/>
  <c r="AC976" i="10"/>
  <c r="AC984" i="10"/>
  <c r="AC992" i="10"/>
  <c r="AC1000" i="10"/>
  <c r="AC1008" i="10"/>
  <c r="AC129" i="10"/>
  <c r="AC254" i="10"/>
  <c r="AC202" i="10"/>
  <c r="AC135" i="10"/>
  <c r="AC270" i="10"/>
  <c r="AC212" i="10"/>
  <c r="AC215" i="10"/>
  <c r="AC157" i="10"/>
  <c r="AC278" i="10"/>
  <c r="AC225" i="10"/>
  <c r="AC159" i="10"/>
  <c r="AC166" i="10"/>
  <c r="AC295" i="10"/>
  <c r="AC273" i="10"/>
  <c r="AC23" i="10"/>
  <c r="AC237" i="10"/>
  <c r="AC115" i="10"/>
  <c r="AC268" i="10"/>
  <c r="AC118" i="10"/>
  <c r="AC93" i="10"/>
  <c r="AC196" i="10"/>
  <c r="AC174" i="10"/>
  <c r="AC227" i="10"/>
  <c r="AC154" i="10"/>
  <c r="AC131" i="10"/>
  <c r="AC291" i="10"/>
  <c r="AC283" i="10"/>
  <c r="AC60" i="10"/>
  <c r="AC27" i="10"/>
  <c r="AC66" i="10"/>
  <c r="AC83" i="10"/>
  <c r="AC84" i="10"/>
  <c r="AC108" i="10"/>
  <c r="AC43" i="10"/>
  <c r="AC37" i="10"/>
  <c r="AC76" i="10"/>
  <c r="AC305" i="10"/>
  <c r="AC313" i="10"/>
  <c r="AC321" i="10"/>
  <c r="AC329" i="10"/>
  <c r="AC337" i="10"/>
  <c r="AC345" i="10"/>
  <c r="AC353" i="10"/>
  <c r="AC361" i="10"/>
  <c r="AC369" i="10"/>
  <c r="AC377" i="10"/>
  <c r="AC385" i="10"/>
  <c r="AC393" i="10"/>
  <c r="AC401" i="10"/>
  <c r="AC409" i="10"/>
  <c r="AC417" i="10"/>
  <c r="AC425" i="10"/>
  <c r="AC433" i="10"/>
  <c r="AC441" i="10"/>
  <c r="AC449" i="10"/>
  <c r="AC457" i="10"/>
  <c r="AC465" i="10"/>
  <c r="AC473" i="10"/>
  <c r="AC481" i="10"/>
  <c r="AC489" i="10"/>
  <c r="AC497" i="10"/>
  <c r="AC505" i="10"/>
  <c r="AC513" i="10"/>
  <c r="AC521" i="10"/>
  <c r="AC529" i="10"/>
  <c r="AC537" i="10"/>
  <c r="AC545" i="10"/>
  <c r="AC553" i="10"/>
  <c r="AC561" i="10"/>
  <c r="AC569" i="10"/>
  <c r="AC577" i="10"/>
  <c r="AC585" i="10"/>
  <c r="AC593" i="10"/>
  <c r="AC601" i="10"/>
  <c r="AC609" i="10"/>
  <c r="AC617" i="10"/>
  <c r="AC625" i="10"/>
  <c r="AC633" i="10"/>
  <c r="AC641" i="10"/>
  <c r="AC649" i="10"/>
  <c r="AC657" i="10"/>
  <c r="AC665" i="10"/>
  <c r="AC673" i="10"/>
  <c r="AC681" i="10"/>
  <c r="AC689" i="10"/>
  <c r="AC697" i="10"/>
  <c r="AC705" i="10"/>
  <c r="AC713" i="10"/>
  <c r="AC721" i="10"/>
  <c r="AC729" i="10"/>
  <c r="AC737" i="10"/>
  <c r="AC745" i="10"/>
  <c r="AC753" i="10"/>
  <c r="AC761" i="10"/>
  <c r="AC769" i="10"/>
  <c r="AC777" i="10"/>
  <c r="AC785" i="10"/>
  <c r="AC793" i="10"/>
  <c r="AC801" i="10"/>
  <c r="AC809" i="10"/>
  <c r="AC817" i="10"/>
  <c r="AC825" i="10"/>
  <c r="AC833" i="10"/>
  <c r="AC841" i="10"/>
  <c r="AC849" i="10"/>
  <c r="AC857" i="10"/>
  <c r="AC865" i="10"/>
  <c r="AC873" i="10"/>
  <c r="AC881" i="10"/>
  <c r="AC889" i="10"/>
  <c r="AC897" i="10"/>
  <c r="AC905" i="10"/>
  <c r="AC913" i="10"/>
  <c r="AC921" i="10"/>
  <c r="AC929" i="10"/>
  <c r="AC937" i="10"/>
  <c r="AC945" i="10"/>
  <c r="AC953" i="10"/>
  <c r="AC961" i="10"/>
  <c r="AC969" i="10"/>
  <c r="AC977" i="10"/>
  <c r="AC985" i="10"/>
  <c r="AC993" i="10"/>
  <c r="AC1001" i="10"/>
  <c r="AC1009" i="10"/>
  <c r="AC10" i="10"/>
  <c r="AC193" i="10"/>
  <c r="AC127" i="10"/>
  <c r="AC266" i="10"/>
  <c r="AC199" i="10"/>
  <c r="AC147" i="10"/>
  <c r="AC276" i="10"/>
  <c r="AC279" i="10"/>
  <c r="AC221" i="10"/>
  <c r="AC160" i="10"/>
  <c r="AC289" i="10"/>
  <c r="AC223" i="10"/>
  <c r="AC230" i="10"/>
  <c r="AC168" i="10"/>
  <c r="AC164" i="10"/>
  <c r="AC48" i="10"/>
  <c r="AC149" i="10"/>
  <c r="AC175" i="10"/>
  <c r="AC250" i="10"/>
  <c r="AC123" i="10"/>
  <c r="AC29" i="10"/>
  <c r="AC260" i="10"/>
  <c r="AC243" i="10"/>
  <c r="AC204" i="10"/>
  <c r="AC49" i="10"/>
  <c r="AC74" i="10"/>
  <c r="AC125" i="10"/>
  <c r="AC105" i="10"/>
  <c r="AC104" i="10"/>
  <c r="AC41" i="10"/>
  <c r="AC71" i="10"/>
  <c r="AC19" i="10"/>
  <c r="AC20" i="10"/>
  <c r="AC44" i="10"/>
  <c r="AC63" i="10"/>
  <c r="AC24" i="10"/>
  <c r="AC12" i="10"/>
  <c r="AC306" i="10"/>
  <c r="AC314" i="10"/>
  <c r="AC322" i="10"/>
  <c r="AC330" i="10"/>
  <c r="AC338" i="10"/>
  <c r="AC346" i="10"/>
  <c r="AC354" i="10"/>
  <c r="AC362" i="10"/>
  <c r="AC370" i="10"/>
  <c r="AC378" i="10"/>
  <c r="AC386" i="10"/>
  <c r="AC394" i="10"/>
  <c r="AC402" i="10"/>
  <c r="AC410" i="10"/>
  <c r="AC418" i="10"/>
  <c r="AC426" i="10"/>
  <c r="AC434" i="10"/>
  <c r="AC442" i="10"/>
  <c r="AC450" i="10"/>
  <c r="AC458" i="10"/>
  <c r="AC466" i="10"/>
  <c r="AC474" i="10"/>
  <c r="AC482" i="10"/>
  <c r="AC490" i="10"/>
  <c r="AC498" i="10"/>
  <c r="AC506" i="10"/>
  <c r="AC514" i="10"/>
  <c r="AC522" i="10"/>
  <c r="AC530" i="10"/>
  <c r="AC538" i="10"/>
  <c r="AC546" i="10"/>
  <c r="AC554" i="10"/>
  <c r="AC562" i="10"/>
  <c r="AC570" i="10"/>
  <c r="AC578" i="10"/>
  <c r="AC586" i="10"/>
  <c r="AC594" i="10"/>
  <c r="AC602" i="10"/>
  <c r="AC610" i="10"/>
  <c r="AC618" i="10"/>
  <c r="AC626" i="10"/>
  <c r="AC634" i="10"/>
  <c r="AC642" i="10"/>
  <c r="AC650" i="10"/>
  <c r="AC658" i="10"/>
  <c r="AC666" i="10"/>
  <c r="AC674" i="10"/>
  <c r="AC682" i="10"/>
  <c r="AC690" i="10"/>
  <c r="AC698" i="10"/>
  <c r="AC706" i="10"/>
  <c r="AC714" i="10"/>
  <c r="AC722" i="10"/>
  <c r="AC730" i="10"/>
  <c r="AC738" i="10"/>
  <c r="AC746" i="10"/>
  <c r="AC754" i="10"/>
  <c r="AC762" i="10"/>
  <c r="AC770" i="10"/>
  <c r="AC778" i="10"/>
  <c r="AC786" i="10"/>
  <c r="AC794" i="10"/>
  <c r="AC802" i="10"/>
  <c r="AC810" i="10"/>
  <c r="AC818" i="10"/>
  <c r="AC826" i="10"/>
  <c r="AC834" i="10"/>
  <c r="AC842" i="10"/>
  <c r="AC850" i="10"/>
  <c r="AC858" i="10"/>
  <c r="AC866" i="10"/>
  <c r="AC874" i="10"/>
  <c r="AC882" i="10"/>
  <c r="AC890" i="10"/>
  <c r="AC898" i="10"/>
  <c r="AC906" i="10"/>
  <c r="AC914" i="10"/>
  <c r="AC922" i="10"/>
  <c r="AC930" i="10"/>
  <c r="AC938" i="10"/>
  <c r="AC946" i="10"/>
  <c r="AC954" i="10"/>
  <c r="AC962" i="10"/>
  <c r="AC970" i="10"/>
  <c r="AC978" i="10"/>
  <c r="AC986" i="10"/>
  <c r="AC994" i="10"/>
  <c r="AC1002" i="10"/>
  <c r="AC128" i="10"/>
  <c r="AC257" i="10"/>
  <c r="AC191" i="10"/>
  <c r="AC134" i="10"/>
  <c r="AC263" i="10"/>
  <c r="AC211" i="10"/>
  <c r="AC144" i="10"/>
  <c r="AC156" i="10"/>
  <c r="AC285" i="10"/>
  <c r="AC224" i="10"/>
  <c r="AC162" i="10"/>
  <c r="AC169" i="10"/>
  <c r="AC294" i="10"/>
  <c r="AC232" i="10"/>
  <c r="AC228" i="10"/>
  <c r="AC247" i="10"/>
  <c r="AC195" i="10"/>
  <c r="AC244" i="10"/>
  <c r="AC68" i="10"/>
  <c r="AC187" i="10"/>
  <c r="AC110" i="10"/>
  <c r="AC117" i="10"/>
  <c r="AC116" i="10"/>
  <c r="AC172" i="10"/>
  <c r="AC183" i="10"/>
  <c r="AC252" i="10"/>
  <c r="AC219" i="10"/>
  <c r="AC79" i="10"/>
  <c r="AC40" i="10"/>
  <c r="AC85" i="10"/>
  <c r="AC96" i="10"/>
  <c r="AC46" i="10"/>
  <c r="AC51" i="10"/>
  <c r="AC50" i="10"/>
  <c r="AC69" i="10"/>
  <c r="AC75" i="10"/>
  <c r="AC82" i="10"/>
  <c r="AC307" i="10"/>
  <c r="AC315" i="10"/>
  <c r="AC323" i="10"/>
  <c r="AC331" i="10"/>
  <c r="AC339" i="10"/>
  <c r="AC347" i="10"/>
  <c r="AC355" i="10"/>
  <c r="AC363" i="10"/>
  <c r="AC371" i="10"/>
  <c r="AC379" i="10"/>
  <c r="AC387" i="10"/>
  <c r="AC395" i="10"/>
  <c r="AC403" i="10"/>
  <c r="AC411" i="10"/>
  <c r="AC419" i="10"/>
  <c r="AC427" i="10"/>
  <c r="AC435" i="10"/>
  <c r="AC443" i="10"/>
  <c r="AC451" i="10"/>
  <c r="AC459" i="10"/>
  <c r="AC467" i="10"/>
  <c r="AC475" i="10"/>
  <c r="AC483" i="10"/>
  <c r="AC491" i="10"/>
  <c r="AC499" i="10"/>
  <c r="AC507" i="10"/>
  <c r="AC515" i="10"/>
  <c r="AC523" i="10"/>
  <c r="AC531" i="10"/>
  <c r="AC539" i="10"/>
  <c r="AC547" i="10"/>
  <c r="AC555" i="10"/>
  <c r="AC563" i="10"/>
  <c r="AC571" i="10"/>
  <c r="AC579" i="10"/>
  <c r="AC587" i="10"/>
  <c r="AC595" i="10"/>
  <c r="AC603" i="10"/>
  <c r="AC611" i="10"/>
  <c r="AC619" i="10"/>
  <c r="AC627" i="10"/>
  <c r="AC635" i="10"/>
  <c r="AC643" i="10"/>
  <c r="AC651" i="10"/>
  <c r="AC659" i="10"/>
  <c r="AC667" i="10"/>
  <c r="AC675" i="10"/>
  <c r="AC683" i="10"/>
  <c r="AC691" i="10"/>
  <c r="AC699" i="10"/>
  <c r="AC707" i="10"/>
  <c r="AC715" i="10"/>
  <c r="AC723" i="10"/>
  <c r="AC731" i="10"/>
  <c r="AC739" i="10"/>
  <c r="AC747" i="10"/>
  <c r="AC755" i="10"/>
  <c r="AC763" i="10"/>
  <c r="AC771" i="10"/>
  <c r="AC779" i="10"/>
  <c r="AC787" i="10"/>
  <c r="AC795" i="10"/>
  <c r="AC803" i="10"/>
  <c r="AC811" i="10"/>
  <c r="AC819" i="10"/>
  <c r="AC827" i="10"/>
  <c r="AC835" i="10"/>
  <c r="AC843" i="10"/>
  <c r="AC851" i="10"/>
  <c r="AC859" i="10"/>
  <c r="AC867" i="10"/>
  <c r="AC875" i="10"/>
  <c r="AC883" i="10"/>
  <c r="AC891" i="10"/>
  <c r="AC899" i="10"/>
  <c r="AC907" i="10"/>
  <c r="AC915" i="10"/>
  <c r="AC923" i="10"/>
  <c r="AC931" i="10"/>
  <c r="AC939" i="10"/>
  <c r="AC947" i="10"/>
  <c r="AC955" i="10"/>
  <c r="AC963" i="10"/>
  <c r="AC971" i="10"/>
  <c r="AC979" i="10"/>
  <c r="AC987" i="10"/>
  <c r="AC995" i="10"/>
  <c r="AC1003" i="10"/>
  <c r="AC192" i="10"/>
  <c r="AC130" i="10"/>
  <c r="AC255" i="10"/>
  <c r="AC198" i="10"/>
  <c r="AC136" i="10"/>
  <c r="AC275" i="10"/>
  <c r="AC208" i="10"/>
  <c r="AC220" i="10"/>
  <c r="AC153" i="10"/>
  <c r="AC288" i="10"/>
  <c r="AC226" i="10"/>
  <c r="AC233" i="10"/>
  <c r="AC171" i="10"/>
  <c r="AC296" i="10"/>
  <c r="AC292" i="10"/>
  <c r="AC120" i="10"/>
  <c r="AC213" i="10"/>
  <c r="AC113" i="10"/>
  <c r="AC99" i="10"/>
  <c r="AC251" i="10"/>
  <c r="AC179" i="10"/>
  <c r="AC236" i="10"/>
  <c r="AC176" i="10"/>
  <c r="AC100" i="10"/>
  <c r="AC246" i="10"/>
  <c r="AC155" i="10"/>
  <c r="AC245" i="10"/>
  <c r="AC86" i="10"/>
  <c r="AC54" i="10"/>
  <c r="AC21" i="10"/>
  <c r="AC32" i="10"/>
  <c r="AC77" i="10"/>
  <c r="AC97" i="10"/>
  <c r="AC11" i="10"/>
  <c r="AC14" i="10"/>
  <c r="AC58" i="10"/>
  <c r="AC18" i="10"/>
  <c r="AC308" i="10"/>
  <c r="AC316" i="10"/>
  <c r="AC324" i="10"/>
  <c r="AC332" i="10"/>
  <c r="AC340" i="10"/>
  <c r="AC348" i="10"/>
  <c r="AC356" i="10"/>
  <c r="AC364" i="10"/>
  <c r="AC372" i="10"/>
  <c r="AC380" i="10"/>
  <c r="AC388" i="10"/>
  <c r="AC396" i="10"/>
  <c r="AC404" i="10"/>
  <c r="AC412" i="10"/>
  <c r="AC420" i="10"/>
  <c r="AC428" i="10"/>
  <c r="AC436" i="10"/>
  <c r="AC444" i="10"/>
  <c r="AC452" i="10"/>
  <c r="AC460" i="10"/>
  <c r="AC468" i="10"/>
  <c r="AC476" i="10"/>
  <c r="AC484" i="10"/>
  <c r="AC492" i="10"/>
  <c r="AC500" i="10"/>
  <c r="AC508" i="10"/>
  <c r="AC516" i="10"/>
  <c r="AC524" i="10"/>
  <c r="AC532" i="10"/>
  <c r="AC540" i="10"/>
  <c r="AC548" i="10"/>
  <c r="AC556" i="10"/>
  <c r="AC564" i="10"/>
  <c r="AC572" i="10"/>
  <c r="AC580" i="10"/>
  <c r="AC588" i="10"/>
  <c r="AC596" i="10"/>
  <c r="AC604" i="10"/>
  <c r="AC612" i="10"/>
  <c r="AC620" i="10"/>
  <c r="AC628" i="10"/>
  <c r="AC636" i="10"/>
  <c r="AC644" i="10"/>
  <c r="AC652" i="10"/>
  <c r="AC660" i="10"/>
  <c r="AC668" i="10"/>
  <c r="AC676" i="10"/>
  <c r="AC684" i="10"/>
  <c r="AC692" i="10"/>
  <c r="AC700" i="10"/>
  <c r="AC708" i="10"/>
  <c r="AC716" i="10"/>
  <c r="AC724" i="10"/>
  <c r="AC732" i="10"/>
  <c r="AC740" i="10"/>
  <c r="AC748" i="10"/>
  <c r="AC756" i="10"/>
  <c r="AC764" i="10"/>
  <c r="AC772" i="10"/>
  <c r="AC780" i="10"/>
  <c r="AC788" i="10"/>
  <c r="AC796" i="10"/>
  <c r="AC804" i="10"/>
  <c r="AC812" i="10"/>
  <c r="AC820" i="10"/>
  <c r="AC828" i="10"/>
  <c r="AC836" i="10"/>
  <c r="AC844" i="10"/>
  <c r="AC852" i="10"/>
  <c r="AC860" i="10"/>
  <c r="AC868" i="10"/>
  <c r="AC876" i="10"/>
  <c r="AC884" i="10"/>
  <c r="AC892" i="10"/>
  <c r="AC900" i="10"/>
  <c r="AC908" i="10"/>
  <c r="AC916" i="10"/>
  <c r="AC924" i="10"/>
  <c r="AC932" i="10"/>
  <c r="AC940" i="10"/>
  <c r="AC948" i="10"/>
  <c r="AC956" i="10"/>
  <c r="AC964" i="10"/>
  <c r="AC972" i="10"/>
  <c r="AC980" i="10"/>
  <c r="AC988" i="10"/>
  <c r="AC996" i="10"/>
  <c r="AC1004" i="10"/>
  <c r="AC256" i="10"/>
  <c r="AC194" i="10"/>
  <c r="AC137" i="10"/>
  <c r="AC262" i="10"/>
  <c r="AC200" i="10"/>
  <c r="AC143" i="10"/>
  <c r="AC272" i="10"/>
  <c r="AC284" i="10"/>
  <c r="AC217" i="10"/>
  <c r="AC165" i="10"/>
  <c r="AC290" i="10"/>
  <c r="AC297" i="10"/>
  <c r="AC235" i="10"/>
  <c r="AC238" i="10"/>
  <c r="AC122" i="10"/>
  <c r="AC189" i="10"/>
  <c r="AC81" i="10"/>
  <c r="AC114" i="10"/>
  <c r="AC35" i="10"/>
  <c r="AC259" i="10"/>
  <c r="AC239" i="10"/>
  <c r="AC218" i="10"/>
  <c r="AC241" i="10"/>
  <c r="AC36" i="10"/>
  <c r="AC300" i="10"/>
  <c r="AC277" i="10"/>
  <c r="AC121" i="10"/>
  <c r="AC15" i="10"/>
  <c r="AC98" i="10"/>
  <c r="AC92" i="10"/>
  <c r="AC65" i="10"/>
  <c r="AC13" i="10"/>
  <c r="AC57" i="10"/>
  <c r="AC33" i="10"/>
  <c r="AC109" i="10"/>
  <c r="AC89" i="10"/>
  <c r="AC301" i="10"/>
  <c r="AC309" i="10"/>
  <c r="AC317" i="10"/>
  <c r="AC325" i="10"/>
  <c r="AC333" i="10"/>
  <c r="AC341" i="10"/>
  <c r="AC349" i="10"/>
  <c r="AC357" i="10"/>
  <c r="AC365" i="10"/>
  <c r="AC373" i="10"/>
  <c r="AC381" i="10"/>
  <c r="AC389" i="10"/>
  <c r="AC397" i="10"/>
  <c r="AC405" i="10"/>
  <c r="AC413" i="10"/>
  <c r="AC421" i="10"/>
  <c r="AC429" i="10"/>
  <c r="AC437" i="10"/>
  <c r="AC445" i="10"/>
  <c r="AC453" i="10"/>
  <c r="AC461" i="10"/>
  <c r="AC469" i="10"/>
  <c r="AC477" i="10"/>
  <c r="AC485" i="10"/>
  <c r="AC493" i="10"/>
  <c r="AC501" i="10"/>
  <c r="AC509" i="10"/>
  <c r="AC517" i="10"/>
  <c r="AC525" i="10"/>
  <c r="AC533" i="10"/>
  <c r="AC541" i="10"/>
  <c r="AC549" i="10"/>
  <c r="AC557" i="10"/>
  <c r="AC565" i="10"/>
  <c r="AC573" i="10"/>
  <c r="AC581" i="10"/>
  <c r="AC589" i="10"/>
  <c r="AC597" i="10"/>
  <c r="AC605" i="10"/>
  <c r="AC613" i="10"/>
  <c r="AC621" i="10"/>
  <c r="AC629" i="10"/>
  <c r="AC637" i="10"/>
  <c r="AC645" i="10"/>
  <c r="AC653" i="10"/>
  <c r="AC661" i="10"/>
  <c r="AC669" i="10"/>
  <c r="AC677" i="10"/>
  <c r="AC685" i="10"/>
  <c r="AC693" i="10"/>
  <c r="AC701" i="10"/>
  <c r="AC709" i="10"/>
  <c r="AC717" i="10"/>
  <c r="AC725" i="10"/>
  <c r="AC733" i="10"/>
  <c r="AC741" i="10"/>
  <c r="AC749" i="10"/>
  <c r="AC757" i="10"/>
  <c r="AC765" i="10"/>
  <c r="AC773" i="10"/>
  <c r="AC781" i="10"/>
  <c r="AC789" i="10"/>
  <c r="AC797" i="10"/>
  <c r="AC805" i="10"/>
  <c r="AC813" i="10"/>
  <c r="AC821" i="10"/>
  <c r="AC829" i="10"/>
  <c r="AC837" i="10"/>
  <c r="AC845" i="10"/>
  <c r="AC853" i="10"/>
  <c r="AC861" i="10"/>
  <c r="AC869" i="10"/>
  <c r="AC877" i="10"/>
  <c r="AC885" i="10"/>
  <c r="AC893" i="10"/>
  <c r="AC901" i="10"/>
  <c r="AC909" i="10"/>
  <c r="AC917" i="10"/>
  <c r="AC925" i="10"/>
  <c r="AC933" i="10"/>
  <c r="AC941" i="10"/>
  <c r="AC949" i="10"/>
  <c r="AC957" i="10"/>
  <c r="AC965" i="10"/>
  <c r="AC973" i="10"/>
  <c r="AC981" i="10"/>
  <c r="AC989" i="10"/>
  <c r="AC997" i="10"/>
  <c r="AC1005" i="10"/>
  <c r="AC133" i="10"/>
  <c r="AC258" i="10"/>
  <c r="AC201" i="10"/>
  <c r="AC139" i="10"/>
  <c r="AC264" i="10"/>
  <c r="AC207" i="10"/>
  <c r="AC145" i="10"/>
  <c r="AC152" i="10"/>
  <c r="AC281" i="10"/>
  <c r="AC229" i="10"/>
  <c r="AC158" i="10"/>
  <c r="AC170" i="10"/>
  <c r="AC299" i="10"/>
  <c r="AC111" i="10"/>
  <c r="AC140" i="10"/>
  <c r="AC249" i="10"/>
  <c r="AC17" i="10"/>
  <c r="AC178" i="10"/>
  <c r="AC124" i="10"/>
  <c r="AC163" i="10"/>
  <c r="AC112" i="10"/>
  <c r="AC55" i="10"/>
  <c r="AC146" i="10"/>
  <c r="AC67" i="10"/>
  <c r="AC30" i="10"/>
  <c r="AC61" i="10"/>
  <c r="AC185" i="10"/>
  <c r="AC59" i="10"/>
  <c r="AC34" i="10"/>
  <c r="AC28" i="10"/>
  <c r="AC90" i="10"/>
  <c r="AC103" i="10"/>
  <c r="AC56" i="10"/>
  <c r="AC102" i="10"/>
  <c r="AC95" i="10"/>
  <c r="AC25" i="10"/>
  <c r="AC302" i="10"/>
  <c r="AC310" i="10"/>
  <c r="AC318" i="10"/>
  <c r="AC326" i="10"/>
  <c r="AC334" i="10"/>
  <c r="AC342" i="10"/>
  <c r="AC350" i="10"/>
  <c r="AC358" i="10"/>
  <c r="AC366" i="10"/>
  <c r="AC374" i="10"/>
  <c r="AC382" i="10"/>
  <c r="AC390" i="10"/>
  <c r="AC398" i="10"/>
  <c r="AC406" i="10"/>
  <c r="AC414" i="10"/>
  <c r="AC422" i="10"/>
  <c r="AC430" i="10"/>
  <c r="AC438" i="10"/>
  <c r="AC446" i="10"/>
  <c r="AC454" i="10"/>
  <c r="AC462" i="10"/>
  <c r="AC470" i="10"/>
  <c r="AC478" i="10"/>
  <c r="AC486" i="10"/>
  <c r="AC494" i="10"/>
  <c r="AC502" i="10"/>
  <c r="AC510" i="10"/>
  <c r="AC518" i="10"/>
  <c r="AC526" i="10"/>
  <c r="AC534" i="10"/>
  <c r="AC542" i="10"/>
  <c r="AC550" i="10"/>
  <c r="AC558" i="10"/>
  <c r="AC566" i="10"/>
  <c r="AC574" i="10"/>
  <c r="AC582" i="10"/>
  <c r="AC590" i="10"/>
  <c r="AC598" i="10"/>
  <c r="AC606" i="10"/>
  <c r="AC614" i="10"/>
  <c r="AC622" i="10"/>
  <c r="AC630" i="10"/>
  <c r="AC638" i="10"/>
  <c r="AC646" i="10"/>
  <c r="AC654" i="10"/>
  <c r="AC662" i="10"/>
  <c r="AC670" i="10"/>
  <c r="AC678" i="10"/>
  <c r="AC686" i="10"/>
  <c r="AC694" i="10"/>
  <c r="AC702" i="10"/>
  <c r="AC710" i="10"/>
  <c r="AC718" i="10"/>
  <c r="AC726" i="10"/>
  <c r="AC734" i="10"/>
  <c r="AC742" i="10"/>
  <c r="AC750" i="10"/>
  <c r="AC758" i="10"/>
  <c r="AC766" i="10"/>
  <c r="AC774" i="10"/>
  <c r="AC782" i="10"/>
  <c r="AC790" i="10"/>
  <c r="AC798" i="10"/>
  <c r="AC806" i="10"/>
  <c r="AC814" i="10"/>
  <c r="AC822" i="10"/>
  <c r="AC830" i="10"/>
  <c r="AC838" i="10"/>
  <c r="AC846" i="10"/>
  <c r="AC854" i="10"/>
  <c r="AC862" i="10"/>
  <c r="AC870" i="10"/>
  <c r="AC878" i="10"/>
  <c r="AC886" i="10"/>
  <c r="AC894" i="10"/>
  <c r="AC902" i="10"/>
  <c r="AC910" i="10"/>
  <c r="AC918" i="10"/>
  <c r="AC926" i="10"/>
  <c r="AC934" i="10"/>
  <c r="AC942" i="10"/>
  <c r="AC950" i="10"/>
  <c r="AC958" i="10"/>
  <c r="AC966" i="10"/>
  <c r="AC974" i="10"/>
  <c r="AC982" i="10"/>
  <c r="AC990" i="10"/>
  <c r="AC998" i="10"/>
  <c r="AC1006" i="10"/>
  <c r="F145" i="11"/>
  <c r="F150" i="11" s="1"/>
  <c r="E150" i="11"/>
  <c r="K153" i="11"/>
  <c r="K160" i="11" s="1"/>
  <c r="J160" i="11"/>
  <c r="J166" i="11" s="1"/>
  <c r="F241" i="11"/>
  <c r="F248" i="11" s="1"/>
  <c r="O241" i="11"/>
  <c r="E248" i="11"/>
  <c r="E254" i="11" s="1"/>
  <c r="F57" i="11"/>
  <c r="F62" i="11" s="1"/>
  <c r="E62" i="11"/>
  <c r="K321" i="11"/>
  <c r="K326" i="11" s="1"/>
  <c r="J326" i="11"/>
  <c r="F453" i="11"/>
  <c r="F458" i="11" s="1"/>
  <c r="E458" i="11"/>
  <c r="F285" i="11"/>
  <c r="O285" i="11"/>
  <c r="E292" i="11"/>
  <c r="E298" i="11" s="1"/>
  <c r="K248" i="11"/>
  <c r="K250" i="11" s="1"/>
  <c r="F541" i="11"/>
  <c r="F546" i="11" s="1"/>
  <c r="E546" i="11"/>
  <c r="O546" i="11" s="1"/>
  <c r="K57" i="11"/>
  <c r="K62" i="11" s="1"/>
  <c r="J62" i="11"/>
  <c r="K585" i="11"/>
  <c r="K590" i="11" s="1"/>
  <c r="K602" i="11" s="1"/>
  <c r="J590" i="11"/>
  <c r="F365" i="11"/>
  <c r="F370" i="11" s="1"/>
  <c r="E370" i="11"/>
  <c r="O461" i="11"/>
  <c r="F461" i="11"/>
  <c r="E468" i="11"/>
  <c r="E474" i="11" s="1"/>
  <c r="K717" i="11"/>
  <c r="K722" i="11" s="1"/>
  <c r="K734" i="11" s="1"/>
  <c r="J722" i="11"/>
  <c r="E336" i="11"/>
  <c r="E342" i="11" s="1"/>
  <c r="F329" i="11"/>
  <c r="O329" i="11"/>
  <c r="F65" i="11"/>
  <c r="O65" i="11"/>
  <c r="E72" i="11"/>
  <c r="E78" i="11" s="1"/>
  <c r="O20" i="11"/>
  <c r="E28" i="11"/>
  <c r="E34" i="11" s="1"/>
  <c r="F20" i="11"/>
  <c r="F497" i="11"/>
  <c r="F502" i="11" s="1"/>
  <c r="E502" i="11"/>
  <c r="T58" i="10"/>
  <c r="T96" i="10"/>
  <c r="T71" i="10"/>
  <c r="T185" i="10"/>
  <c r="T441" i="10"/>
  <c r="T310" i="10"/>
  <c r="T239" i="10"/>
  <c r="T592" i="10"/>
  <c r="T483" i="10"/>
  <c r="T705" i="10"/>
  <c r="T961" i="10"/>
  <c r="T586" i="10"/>
  <c r="T842" i="10"/>
  <c r="T455" i="10"/>
  <c r="T695" i="10"/>
  <c r="T951" i="10"/>
  <c r="T788" i="10"/>
  <c r="T189" i="10"/>
  <c r="T445" i="10"/>
  <c r="T314" i="10"/>
  <c r="T243" i="10"/>
  <c r="T596" i="10"/>
  <c r="T491" i="10"/>
  <c r="T709" i="10"/>
  <c r="T965" i="10"/>
  <c r="T590" i="10"/>
  <c r="T846" i="10"/>
  <c r="T463" i="10"/>
  <c r="T699" i="10"/>
  <c r="T955" i="10"/>
  <c r="T820" i="10"/>
  <c r="T193" i="10"/>
  <c r="T449" i="10"/>
  <c r="T318" i="10"/>
  <c r="T247" i="10"/>
  <c r="T600" i="10"/>
  <c r="T498" i="10"/>
  <c r="T713" i="10"/>
  <c r="T969" i="10"/>
  <c r="T594" i="10"/>
  <c r="T850" i="10"/>
  <c r="T471" i="10"/>
  <c r="T703" i="10"/>
  <c r="T959" i="10"/>
  <c r="T760" i="10"/>
  <c r="T197" i="10"/>
  <c r="T453" i="10"/>
  <c r="T322" i="10"/>
  <c r="T251" i="10"/>
  <c r="T604" i="10"/>
  <c r="T511" i="10"/>
  <c r="T717" i="10"/>
  <c r="T973" i="10"/>
  <c r="T598" i="10"/>
  <c r="T854" i="10"/>
  <c r="T479" i="10"/>
  <c r="T707" i="10"/>
  <c r="T963" i="10"/>
  <c r="T792" i="10"/>
  <c r="T169" i="10"/>
  <c r="T425" i="10"/>
  <c r="T294" i="10"/>
  <c r="T223" i="10"/>
  <c r="T574" i="10"/>
  <c r="T451" i="10"/>
  <c r="T689" i="10"/>
  <c r="T945" i="10"/>
  <c r="T558" i="10"/>
  <c r="T826" i="10"/>
  <c r="T408" i="10"/>
  <c r="T679" i="10"/>
  <c r="T935" i="10"/>
  <c r="T964" i="10"/>
  <c r="T76" i="10"/>
  <c r="T32" i="10"/>
  <c r="T26" i="10"/>
  <c r="T217" i="10"/>
  <c r="T473" i="10"/>
  <c r="T342" i="10"/>
  <c r="T271" i="10"/>
  <c r="T624" i="10"/>
  <c r="T549" i="10"/>
  <c r="T737" i="10"/>
  <c r="T993" i="10"/>
  <c r="T618" i="10"/>
  <c r="T874" i="10"/>
  <c r="T514" i="10"/>
  <c r="T727" i="10"/>
  <c r="T983" i="10"/>
  <c r="T888" i="10"/>
  <c r="T221" i="10"/>
  <c r="T477" i="10"/>
  <c r="T346" i="10"/>
  <c r="T275" i="10"/>
  <c r="T628" i="10"/>
  <c r="T556" i="10"/>
  <c r="T741" i="10"/>
  <c r="T997" i="10"/>
  <c r="T622" i="10"/>
  <c r="T878" i="10"/>
  <c r="T527" i="10"/>
  <c r="T731" i="10"/>
  <c r="T987" i="10"/>
  <c r="T904" i="10"/>
  <c r="T225" i="10"/>
  <c r="T481" i="10"/>
  <c r="T350" i="10"/>
  <c r="T279" i="10"/>
  <c r="T632" i="10"/>
  <c r="T562" i="10"/>
  <c r="T745" i="10"/>
  <c r="T1001" i="10"/>
  <c r="T626" i="10"/>
  <c r="T882" i="10"/>
  <c r="T533" i="10"/>
  <c r="T735" i="10"/>
  <c r="T991" i="10"/>
  <c r="T920" i="10"/>
  <c r="T229" i="10"/>
  <c r="T485" i="10"/>
  <c r="T354" i="10"/>
  <c r="T283" i="10"/>
  <c r="T636" i="10"/>
  <c r="T575" i="10"/>
  <c r="T749" i="10"/>
  <c r="T1005" i="10"/>
  <c r="T630" i="10"/>
  <c r="T886" i="10"/>
  <c r="T540" i="10"/>
  <c r="T739" i="10"/>
  <c r="T995" i="10"/>
  <c r="T936" i="10"/>
  <c r="T201" i="10"/>
  <c r="T457" i="10"/>
  <c r="T326" i="10"/>
  <c r="T255" i="10"/>
  <c r="T608" i="10"/>
  <c r="T517" i="10"/>
  <c r="T721" i="10"/>
  <c r="T977" i="10"/>
  <c r="T602" i="10"/>
  <c r="T858" i="10"/>
  <c r="T487" i="10"/>
  <c r="T711" i="10"/>
  <c r="T967" i="10"/>
  <c r="T824" i="10"/>
  <c r="T109" i="10"/>
  <c r="T51" i="10"/>
  <c r="T108" i="10"/>
  <c r="T249" i="10"/>
  <c r="T118" i="10"/>
  <c r="T374" i="10"/>
  <c r="T303" i="10"/>
  <c r="T656" i="10"/>
  <c r="T452" i="10"/>
  <c r="T769" i="10"/>
  <c r="T168" i="10"/>
  <c r="T650" i="10"/>
  <c r="T906" i="10"/>
  <c r="T578" i="10"/>
  <c r="T759" i="10"/>
  <c r="T144" i="10"/>
  <c r="T764" i="10"/>
  <c r="T253" i="10"/>
  <c r="T122" i="10"/>
  <c r="T378" i="10"/>
  <c r="T307" i="10"/>
  <c r="T660" i="10"/>
  <c r="T460" i="10"/>
  <c r="T773" i="10"/>
  <c r="T184" i="10"/>
  <c r="T654" i="10"/>
  <c r="T910" i="10"/>
  <c r="T420" i="10"/>
  <c r="T763" i="10"/>
  <c r="T160" i="10"/>
  <c r="T796" i="10"/>
  <c r="T257" i="10"/>
  <c r="T126" i="10"/>
  <c r="T382" i="10"/>
  <c r="T311" i="10"/>
  <c r="T664" i="10"/>
  <c r="T468" i="10"/>
  <c r="T777" i="10"/>
  <c r="T200" i="10"/>
  <c r="T658" i="10"/>
  <c r="T914" i="10"/>
  <c r="T431" i="10"/>
  <c r="T767" i="10"/>
  <c r="T176" i="10"/>
  <c r="T768" i="10"/>
  <c r="T261" i="10"/>
  <c r="T130" i="10"/>
  <c r="T386" i="10"/>
  <c r="T315" i="10"/>
  <c r="T668" i="10"/>
  <c r="T476" i="10"/>
  <c r="T781" i="10"/>
  <c r="T216" i="10"/>
  <c r="T662" i="10"/>
  <c r="T918" i="10"/>
  <c r="T440" i="10"/>
  <c r="T771" i="10"/>
  <c r="T192" i="10"/>
  <c r="T800" i="10"/>
  <c r="T233" i="10"/>
  <c r="T489" i="10"/>
  <c r="T358" i="10"/>
  <c r="T287" i="10"/>
  <c r="T640" i="10"/>
  <c r="T404" i="10"/>
  <c r="T753" i="10"/>
  <c r="T1009" i="10"/>
  <c r="T634" i="10"/>
  <c r="T890" i="10"/>
  <c r="T546" i="10"/>
  <c r="T743" i="10"/>
  <c r="T999" i="10"/>
  <c r="T952" i="10"/>
  <c r="T45" i="10"/>
  <c r="T77" i="10"/>
  <c r="T89" i="10"/>
  <c r="T281" i="10"/>
  <c r="T150" i="10"/>
  <c r="T406" i="10"/>
  <c r="T335" i="10"/>
  <c r="T688" i="10"/>
  <c r="T512" i="10"/>
  <c r="T801" i="10"/>
  <c r="T296" i="10"/>
  <c r="T682" i="10"/>
  <c r="T938" i="10"/>
  <c r="T480" i="10"/>
  <c r="T791" i="10"/>
  <c r="T272" i="10"/>
  <c r="T892" i="10"/>
  <c r="T285" i="10"/>
  <c r="T154" i="10"/>
  <c r="T410" i="10"/>
  <c r="T339" i="10"/>
  <c r="T692" i="10"/>
  <c r="T518" i="10"/>
  <c r="T805" i="10"/>
  <c r="T312" i="10"/>
  <c r="T686" i="10"/>
  <c r="T942" i="10"/>
  <c r="T488" i="10"/>
  <c r="T795" i="10"/>
  <c r="T288" i="10"/>
  <c r="T908" i="10"/>
  <c r="T289" i="10"/>
  <c r="T158" i="10"/>
  <c r="T414" i="10"/>
  <c r="T343" i="10"/>
  <c r="T696" i="10"/>
  <c r="T531" i="10"/>
  <c r="T809" i="10"/>
  <c r="T328" i="10"/>
  <c r="T690" i="10"/>
  <c r="T946" i="10"/>
  <c r="T496" i="10"/>
  <c r="T799" i="10"/>
  <c r="T304" i="10"/>
  <c r="T924" i="10"/>
  <c r="T293" i="10"/>
  <c r="T162" i="10"/>
  <c r="T418" i="10"/>
  <c r="T347" i="10"/>
  <c r="T700" i="10"/>
  <c r="T537" i="10"/>
  <c r="T813" i="10"/>
  <c r="T344" i="10"/>
  <c r="T694" i="10"/>
  <c r="T950" i="10"/>
  <c r="T502" i="10"/>
  <c r="T803" i="10"/>
  <c r="T320" i="10"/>
  <c r="T940" i="10"/>
  <c r="T265" i="10"/>
  <c r="T134" i="10"/>
  <c r="T390" i="10"/>
  <c r="T319" i="10"/>
  <c r="T672" i="10"/>
  <c r="T484" i="10"/>
  <c r="T785" i="10"/>
  <c r="T232" i="10"/>
  <c r="T666" i="10"/>
  <c r="T922" i="10"/>
  <c r="T448" i="10"/>
  <c r="T775" i="10"/>
  <c r="T208" i="10"/>
  <c r="T828" i="10"/>
  <c r="T12" i="10"/>
  <c r="T70" i="10"/>
  <c r="T13" i="10"/>
  <c r="T44" i="10"/>
  <c r="T313" i="10"/>
  <c r="T182" i="10"/>
  <c r="T111" i="10"/>
  <c r="T367" i="10"/>
  <c r="T720" i="10"/>
  <c r="T576" i="10"/>
  <c r="T833" i="10"/>
  <c r="T427" i="10"/>
  <c r="T714" i="10"/>
  <c r="T970" i="10"/>
  <c r="T547" i="10"/>
  <c r="T823" i="10"/>
  <c r="T400" i="10"/>
  <c r="T772" i="10"/>
  <c r="T317" i="10"/>
  <c r="T186" i="10"/>
  <c r="T115" i="10"/>
  <c r="T371" i="10"/>
  <c r="T724" i="10"/>
  <c r="T581" i="10"/>
  <c r="T837" i="10"/>
  <c r="T500" i="10"/>
  <c r="T718" i="10"/>
  <c r="T974" i="10"/>
  <c r="T553" i="10"/>
  <c r="T827" i="10"/>
  <c r="T411" i="10"/>
  <c r="T804" i="10"/>
  <c r="T321" i="10"/>
  <c r="T190" i="10"/>
  <c r="T119" i="10"/>
  <c r="T375" i="10"/>
  <c r="T728" i="10"/>
  <c r="T585" i="10"/>
  <c r="T841" i="10"/>
  <c r="T506" i="10"/>
  <c r="T722" i="10"/>
  <c r="T978" i="10"/>
  <c r="T560" i="10"/>
  <c r="T831" i="10"/>
  <c r="T432" i="10"/>
  <c r="T776" i="10"/>
  <c r="T325" i="10"/>
  <c r="T194" i="10"/>
  <c r="T123" i="10"/>
  <c r="T379" i="10"/>
  <c r="T732" i="10"/>
  <c r="T589" i="10"/>
  <c r="T845" i="10"/>
  <c r="T519" i="10"/>
  <c r="T726" i="10"/>
  <c r="T982" i="10"/>
  <c r="T566" i="10"/>
  <c r="T835" i="10"/>
  <c r="T503" i="10"/>
  <c r="T808" i="10"/>
  <c r="T297" i="10"/>
  <c r="T166" i="10"/>
  <c r="T422" i="10"/>
  <c r="T351" i="10"/>
  <c r="T704" i="10"/>
  <c r="T544" i="10"/>
  <c r="T817" i="10"/>
  <c r="T360" i="10"/>
  <c r="T698" i="10"/>
  <c r="T954" i="10"/>
  <c r="T515" i="10"/>
  <c r="T807" i="10"/>
  <c r="T336" i="10"/>
  <c r="T64" i="10"/>
  <c r="T103" i="10"/>
  <c r="T102" i="10"/>
  <c r="T25" i="10"/>
  <c r="T345" i="10"/>
  <c r="T214" i="10"/>
  <c r="T143" i="10"/>
  <c r="T399" i="10"/>
  <c r="T148" i="10"/>
  <c r="T609" i="10"/>
  <c r="T865" i="10"/>
  <c r="T557" i="10"/>
  <c r="T746" i="10"/>
  <c r="T1002" i="10"/>
  <c r="T599" i="10"/>
  <c r="T855" i="10"/>
  <c r="T541" i="10"/>
  <c r="T896" i="10"/>
  <c r="T349" i="10"/>
  <c r="T218" i="10"/>
  <c r="T147" i="10"/>
  <c r="T412" i="10"/>
  <c r="T164" i="10"/>
  <c r="T613" i="10"/>
  <c r="T869" i="10"/>
  <c r="T564" i="10"/>
  <c r="T750" i="10"/>
  <c r="T1006" i="10"/>
  <c r="T603" i="10"/>
  <c r="T859" i="10"/>
  <c r="T548" i="10"/>
  <c r="T912" i="10"/>
  <c r="T353" i="10"/>
  <c r="T222" i="10"/>
  <c r="T151" i="10"/>
  <c r="T423" i="10"/>
  <c r="T180" i="10"/>
  <c r="T617" i="10"/>
  <c r="T873" i="10"/>
  <c r="T570" i="10"/>
  <c r="T754" i="10"/>
  <c r="T124" i="10"/>
  <c r="T607" i="10"/>
  <c r="T863" i="10"/>
  <c r="T554" i="10"/>
  <c r="T928" i="10"/>
  <c r="T357" i="10"/>
  <c r="T226" i="10"/>
  <c r="T155" i="10"/>
  <c r="T442" i="10"/>
  <c r="T196" i="10"/>
  <c r="T621" i="10"/>
  <c r="T877" i="10"/>
  <c r="T407" i="10"/>
  <c r="T758" i="10"/>
  <c r="T140" i="10"/>
  <c r="T611" i="10"/>
  <c r="T867" i="10"/>
  <c r="T567" i="10"/>
  <c r="T944" i="10"/>
  <c r="T329" i="10"/>
  <c r="T198" i="10"/>
  <c r="T127" i="10"/>
  <c r="T383" i="10"/>
  <c r="T736" i="10"/>
  <c r="T593" i="10"/>
  <c r="T849" i="10"/>
  <c r="T525" i="10"/>
  <c r="T730" i="10"/>
  <c r="T986" i="10"/>
  <c r="T583" i="10"/>
  <c r="T839" i="10"/>
  <c r="T509" i="10"/>
  <c r="T83" i="10"/>
  <c r="T39" i="10"/>
  <c r="T38" i="10"/>
  <c r="T121" i="10"/>
  <c r="T377" i="10"/>
  <c r="T246" i="10"/>
  <c r="T175" i="10"/>
  <c r="T482" i="10"/>
  <c r="T276" i="10"/>
  <c r="T641" i="10"/>
  <c r="T897" i="10"/>
  <c r="T462" i="10"/>
  <c r="T778" i="10"/>
  <c r="T220" i="10"/>
  <c r="T631" i="10"/>
  <c r="T887" i="10"/>
  <c r="T812" i="10"/>
  <c r="T125" i="10"/>
  <c r="T381" i="10"/>
  <c r="T250" i="10"/>
  <c r="T179" i="10"/>
  <c r="T490" i="10"/>
  <c r="T292" i="10"/>
  <c r="T645" i="10"/>
  <c r="T901" i="10"/>
  <c r="T470" i="10"/>
  <c r="T782" i="10"/>
  <c r="T236" i="10"/>
  <c r="T635" i="10"/>
  <c r="T891" i="10"/>
  <c r="T752" i="10"/>
  <c r="T129" i="10"/>
  <c r="T385" i="10"/>
  <c r="T254" i="10"/>
  <c r="T183" i="10"/>
  <c r="T497" i="10"/>
  <c r="T308" i="10"/>
  <c r="T649" i="10"/>
  <c r="T905" i="10"/>
  <c r="T478" i="10"/>
  <c r="T786" i="10"/>
  <c r="T252" i="10"/>
  <c r="T639" i="10"/>
  <c r="T895" i="10"/>
  <c r="T784" i="10"/>
  <c r="T133" i="10"/>
  <c r="T389" i="10"/>
  <c r="T258" i="10"/>
  <c r="T187" i="10"/>
  <c r="T504" i="10"/>
  <c r="T324" i="10"/>
  <c r="T653" i="10"/>
  <c r="T909" i="10"/>
  <c r="T486" i="10"/>
  <c r="T790" i="10"/>
  <c r="T268" i="10"/>
  <c r="T643" i="10"/>
  <c r="T899" i="10"/>
  <c r="T816" i="10"/>
  <c r="T112" i="10"/>
  <c r="T361" i="10"/>
  <c r="T230" i="10"/>
  <c r="T159" i="10"/>
  <c r="T450" i="10"/>
  <c r="T212" i="10"/>
  <c r="T625" i="10"/>
  <c r="T881" i="10"/>
  <c r="T428" i="10"/>
  <c r="T762" i="10"/>
  <c r="T156" i="10"/>
  <c r="T615" i="10"/>
  <c r="T871" i="10"/>
  <c r="T573" i="10"/>
  <c r="T19" i="10"/>
  <c r="T57" i="10"/>
  <c r="T90" i="10"/>
  <c r="T153" i="10"/>
  <c r="T409" i="10"/>
  <c r="T278" i="10"/>
  <c r="T207" i="10"/>
  <c r="T542" i="10"/>
  <c r="T403" i="10"/>
  <c r="T673" i="10"/>
  <c r="T929" i="10"/>
  <c r="T526" i="10"/>
  <c r="T810" i="10"/>
  <c r="T348" i="10"/>
  <c r="T663" i="10"/>
  <c r="T919" i="10"/>
  <c r="T900" i="10"/>
  <c r="T157" i="10"/>
  <c r="T413" i="10"/>
  <c r="T282" i="10"/>
  <c r="T211" i="10"/>
  <c r="T555" i="10"/>
  <c r="T424" i="10"/>
  <c r="T677" i="10"/>
  <c r="T933" i="10"/>
  <c r="T539" i="10"/>
  <c r="T814" i="10"/>
  <c r="T364" i="10"/>
  <c r="T667" i="10"/>
  <c r="T923" i="10"/>
  <c r="T916" i="10"/>
  <c r="T161" i="10"/>
  <c r="T417" i="10"/>
  <c r="T286" i="10"/>
  <c r="T215" i="10"/>
  <c r="T561" i="10"/>
  <c r="T435" i="10"/>
  <c r="T681" i="10"/>
  <c r="T937" i="10"/>
  <c r="T545" i="10"/>
  <c r="T818" i="10"/>
  <c r="T380" i="10"/>
  <c r="T671" i="10"/>
  <c r="T927" i="10"/>
  <c r="T932" i="10"/>
  <c r="T165" i="10"/>
  <c r="T421" i="10"/>
  <c r="T290" i="10"/>
  <c r="T219" i="10"/>
  <c r="T568" i="10"/>
  <c r="T443" i="10"/>
  <c r="T685" i="10"/>
  <c r="T941" i="10"/>
  <c r="T552" i="10"/>
  <c r="T822" i="10"/>
  <c r="T396" i="10"/>
  <c r="T675" i="10"/>
  <c r="T931" i="10"/>
  <c r="T948" i="10"/>
  <c r="T137" i="10"/>
  <c r="T393" i="10"/>
  <c r="T262" i="10"/>
  <c r="T191" i="10"/>
  <c r="T510" i="10"/>
  <c r="T340" i="10"/>
  <c r="T657" i="10"/>
  <c r="T913" i="10"/>
  <c r="T494" i="10"/>
  <c r="T794" i="10"/>
  <c r="T284" i="10"/>
  <c r="T647" i="10"/>
  <c r="T903" i="10"/>
  <c r="T836" i="10"/>
  <c r="T177" i="10"/>
  <c r="T433" i="10"/>
  <c r="T302" i="10"/>
  <c r="T231" i="10"/>
  <c r="T584" i="10"/>
  <c r="T467" i="10"/>
  <c r="T697" i="10"/>
  <c r="T953" i="10"/>
  <c r="T577" i="10"/>
  <c r="T834" i="10"/>
  <c r="T439" i="10"/>
  <c r="T687" i="10"/>
  <c r="T943" i="10"/>
  <c r="T996" i="10"/>
  <c r="T237" i="10"/>
  <c r="T644" i="10"/>
  <c r="T638" i="10"/>
  <c r="T1003" i="10"/>
  <c r="T245" i="10"/>
  <c r="T652" i="10"/>
  <c r="T646" i="10"/>
  <c r="T128" i="10"/>
  <c r="T269" i="10"/>
  <c r="T676" i="10"/>
  <c r="T670" i="10"/>
  <c r="T224" i="10"/>
  <c r="T277" i="10"/>
  <c r="T684" i="10"/>
  <c r="T678" i="10"/>
  <c r="T256" i="10"/>
  <c r="T429" i="10"/>
  <c r="T459" i="10"/>
  <c r="T830" i="10"/>
  <c r="T980" i="10"/>
  <c r="T178" i="10"/>
  <c r="T569" i="10"/>
  <c r="T966" i="10"/>
  <c r="T1004" i="10"/>
  <c r="T606" i="10"/>
  <c r="T508" i="10"/>
  <c r="T516" i="10"/>
  <c r="T595" i="10"/>
  <c r="T862" i="10"/>
  <c r="T990" i="10"/>
  <c r="T851" i="10"/>
  <c r="T29" i="10"/>
  <c r="T80" i="10"/>
  <c r="T92" i="10"/>
  <c r="T210" i="10"/>
  <c r="T15" i="10"/>
  <c r="T65" i="10"/>
  <c r="T86" i="10"/>
  <c r="T209" i="10"/>
  <c r="T465" i="10"/>
  <c r="T334" i="10"/>
  <c r="T263" i="10"/>
  <c r="T616" i="10"/>
  <c r="T530" i="10"/>
  <c r="T729" i="10"/>
  <c r="T985" i="10"/>
  <c r="T610" i="10"/>
  <c r="T866" i="10"/>
  <c r="T501" i="10"/>
  <c r="T719" i="10"/>
  <c r="T975" i="10"/>
  <c r="T856" i="10"/>
  <c r="T365" i="10"/>
  <c r="T228" i="10"/>
  <c r="T766" i="10"/>
  <c r="T579" i="10"/>
  <c r="T373" i="10"/>
  <c r="T260" i="10"/>
  <c r="T774" i="10"/>
  <c r="T780" i="10"/>
  <c r="T397" i="10"/>
  <c r="T356" i="10"/>
  <c r="T798" i="10"/>
  <c r="T852" i="10"/>
  <c r="T405" i="10"/>
  <c r="T388" i="10"/>
  <c r="T806" i="10"/>
  <c r="T884" i="10"/>
  <c r="T170" i="10"/>
  <c r="T550" i="10"/>
  <c r="T958" i="10"/>
  <c r="T972" i="10"/>
  <c r="T306" i="10"/>
  <c r="T701" i="10"/>
  <c r="T447" i="10"/>
  <c r="T82" i="10"/>
  <c r="T495" i="10"/>
  <c r="T979" i="10"/>
  <c r="T69" i="10"/>
  <c r="T535" i="10"/>
  <c r="T715" i="10"/>
  <c r="T843" i="10"/>
  <c r="T106" i="10"/>
  <c r="T60" i="10"/>
  <c r="T16" i="10"/>
  <c r="T28" i="10"/>
  <c r="T85" i="10"/>
  <c r="T84" i="10"/>
  <c r="T35" i="10"/>
  <c r="T53" i="10"/>
  <c r="T241" i="10"/>
  <c r="T110" i="10"/>
  <c r="T366" i="10"/>
  <c r="T295" i="10"/>
  <c r="T648" i="10"/>
  <c r="T436" i="10"/>
  <c r="T761" i="10"/>
  <c r="T136" i="10"/>
  <c r="T642" i="10"/>
  <c r="T898" i="10"/>
  <c r="T565" i="10"/>
  <c r="T751" i="10"/>
  <c r="T1007" i="10"/>
  <c r="T984" i="10"/>
  <c r="T493" i="10"/>
  <c r="T415" i="10"/>
  <c r="T894" i="10"/>
  <c r="T968" i="10"/>
  <c r="T114" i="10"/>
  <c r="T444" i="10"/>
  <c r="T902" i="10"/>
  <c r="T1000" i="10"/>
  <c r="T138" i="10"/>
  <c r="T492" i="10"/>
  <c r="T926" i="10"/>
  <c r="T844" i="10"/>
  <c r="T146" i="10"/>
  <c r="T505" i="10"/>
  <c r="T934" i="10"/>
  <c r="T876" i="10"/>
  <c r="T298" i="10"/>
  <c r="T693" i="10"/>
  <c r="T419" i="10"/>
  <c r="T88" i="10"/>
  <c r="T434" i="10"/>
  <c r="T829" i="10"/>
  <c r="T534" i="10"/>
  <c r="T18" i="10"/>
  <c r="T971" i="10"/>
  <c r="T333" i="10"/>
  <c r="T107" i="10"/>
  <c r="T63" i="10"/>
  <c r="T840" i="10"/>
  <c r="T848" i="10"/>
  <c r="T42" i="10"/>
  <c r="T605" i="10"/>
  <c r="T10" i="10"/>
  <c r="T98" i="10"/>
  <c r="T21" i="10"/>
  <c r="T47" i="10"/>
  <c r="T52" i="10"/>
  <c r="T59" i="10"/>
  <c r="T956" i="10"/>
  <c r="T273" i="10"/>
  <c r="T142" i="10"/>
  <c r="T398" i="10"/>
  <c r="T327" i="10"/>
  <c r="T680" i="10"/>
  <c r="T499" i="10"/>
  <c r="T793" i="10"/>
  <c r="T264" i="10"/>
  <c r="T674" i="10"/>
  <c r="T930" i="10"/>
  <c r="T464" i="10"/>
  <c r="T783" i="10"/>
  <c r="T240" i="10"/>
  <c r="T860" i="10"/>
  <c r="T234" i="10"/>
  <c r="T629" i="10"/>
  <c r="T172" i="10"/>
  <c r="T976" i="10"/>
  <c r="T242" i="10"/>
  <c r="T637" i="10"/>
  <c r="T204" i="10"/>
  <c r="T1008" i="10"/>
  <c r="T266" i="10"/>
  <c r="T661" i="10"/>
  <c r="T300" i="10"/>
  <c r="T101" i="10"/>
  <c r="T274" i="10"/>
  <c r="T669" i="10"/>
  <c r="T332" i="10"/>
  <c r="T95" i="10"/>
  <c r="T426" i="10"/>
  <c r="T821" i="10"/>
  <c r="T521" i="10"/>
  <c r="T24" i="10"/>
  <c r="T235" i="10"/>
  <c r="T957" i="10"/>
  <c r="T691" i="10"/>
  <c r="T49" i="10"/>
  <c r="T213" i="10"/>
  <c r="T131" i="10"/>
  <c r="T341" i="10"/>
  <c r="T100" i="10"/>
  <c r="T43" i="10"/>
  <c r="T267" i="10"/>
  <c r="T67" i="10"/>
  <c r="T880" i="10"/>
  <c r="T105" i="10"/>
  <c r="T34" i="10"/>
  <c r="T91" i="10"/>
  <c r="T998" i="10"/>
  <c r="T22" i="10"/>
  <c r="T832" i="10"/>
  <c r="T305" i="10"/>
  <c r="T174" i="10"/>
  <c r="T430" i="10"/>
  <c r="T359" i="10"/>
  <c r="T712" i="10"/>
  <c r="T563" i="10"/>
  <c r="T825" i="10"/>
  <c r="T392" i="10"/>
  <c r="T706" i="10"/>
  <c r="T962" i="10"/>
  <c r="T528" i="10"/>
  <c r="T815" i="10"/>
  <c r="T368" i="10"/>
  <c r="T988" i="10"/>
  <c r="T362" i="10"/>
  <c r="T757" i="10"/>
  <c r="T559" i="10"/>
  <c r="T56" i="10"/>
  <c r="T370" i="10"/>
  <c r="T765" i="10"/>
  <c r="T572" i="10"/>
  <c r="T50" i="10"/>
  <c r="T394" i="10"/>
  <c r="T789" i="10"/>
  <c r="T456" i="10"/>
  <c r="T37" i="10"/>
  <c r="T402" i="10"/>
  <c r="T797" i="10"/>
  <c r="T472" i="10"/>
  <c r="T31" i="10"/>
  <c r="T227" i="10"/>
  <c r="T949" i="10"/>
  <c r="T683" i="10"/>
  <c r="T62" i="10"/>
  <c r="T363" i="10"/>
  <c r="T416" i="10"/>
  <c r="T819" i="10"/>
  <c r="T205" i="10"/>
  <c r="T338" i="10"/>
  <c r="T740" i="10"/>
  <c r="T139" i="10"/>
  <c r="T461" i="10"/>
  <c r="T202" i="10"/>
  <c r="T723" i="10"/>
  <c r="T543" i="10"/>
  <c r="T87" i="10"/>
  <c r="T41" i="10"/>
  <c r="T97" i="10"/>
  <c r="T27" i="10"/>
  <c r="T55" i="10"/>
  <c r="T46" i="10"/>
  <c r="T960" i="10"/>
  <c r="T337" i="10"/>
  <c r="T206" i="10"/>
  <c r="T135" i="10"/>
  <c r="T391" i="10"/>
  <c r="T744" i="10"/>
  <c r="T601" i="10"/>
  <c r="T857" i="10"/>
  <c r="T538" i="10"/>
  <c r="T738" i="10"/>
  <c r="T994" i="10"/>
  <c r="T591" i="10"/>
  <c r="T847" i="10"/>
  <c r="T522" i="10"/>
  <c r="T864" i="10"/>
  <c r="T163" i="10"/>
  <c r="T885" i="10"/>
  <c r="T619" i="10"/>
  <c r="T94" i="10"/>
  <c r="T171" i="10"/>
  <c r="T893" i="10"/>
  <c r="T627" i="10"/>
  <c r="T81" i="10"/>
  <c r="T195" i="10"/>
  <c r="T917" i="10"/>
  <c r="T651" i="10"/>
  <c r="T75" i="10"/>
  <c r="T203" i="10"/>
  <c r="T925" i="10"/>
  <c r="T659" i="10"/>
  <c r="T68" i="10"/>
  <c r="T355" i="10"/>
  <c r="T376" i="10"/>
  <c r="T811" i="10"/>
  <c r="T181" i="10"/>
  <c r="T588" i="10"/>
  <c r="T582" i="10"/>
  <c r="T947" i="10"/>
  <c r="T330" i="10"/>
  <c r="T620" i="10"/>
  <c r="T853" i="10"/>
  <c r="T132" i="10"/>
  <c r="T259" i="10"/>
  <c r="T387" i="10"/>
  <c r="T48" i="10"/>
  <c r="T872" i="10"/>
  <c r="T23" i="10"/>
  <c r="T469" i="10"/>
  <c r="T33" i="10"/>
  <c r="T551" i="10"/>
  <c r="T72" i="10"/>
  <c r="T99" i="10"/>
  <c r="T113" i="10"/>
  <c r="T369" i="10"/>
  <c r="T238" i="10"/>
  <c r="T167" i="10"/>
  <c r="T466" i="10"/>
  <c r="T244" i="10"/>
  <c r="T633" i="10"/>
  <c r="T889" i="10"/>
  <c r="T446" i="10"/>
  <c r="T770" i="10"/>
  <c r="T188" i="10"/>
  <c r="T623" i="10"/>
  <c r="T879" i="10"/>
  <c r="T748" i="10"/>
  <c r="T992" i="10"/>
  <c r="T291" i="10"/>
  <c r="T120" i="10"/>
  <c r="T747" i="10"/>
  <c r="T30" i="10"/>
  <c r="T299" i="10"/>
  <c r="T152" i="10"/>
  <c r="T755" i="10"/>
  <c r="T17" i="10"/>
  <c r="T323" i="10"/>
  <c r="T248" i="10"/>
  <c r="T779" i="10"/>
  <c r="T11" i="10"/>
  <c r="T331" i="10"/>
  <c r="T280" i="10"/>
  <c r="T787" i="10"/>
  <c r="T173" i="10"/>
  <c r="T580" i="10"/>
  <c r="T571" i="10"/>
  <c r="T939" i="10"/>
  <c r="T309" i="10"/>
  <c r="T716" i="10"/>
  <c r="T710" i="10"/>
  <c r="T384" i="10"/>
  <c r="T612" i="10"/>
  <c r="T733" i="10"/>
  <c r="T734" i="10"/>
  <c r="T861" i="10"/>
  <c r="T524" i="10"/>
  <c r="T597" i="10"/>
  <c r="T73" i="10"/>
  <c r="T36" i="10"/>
  <c r="T54" i="10"/>
  <c r="T870" i="10"/>
  <c r="T20" i="10"/>
  <c r="T74" i="10"/>
  <c r="T78" i="10"/>
  <c r="T66" i="10"/>
  <c r="T145" i="10"/>
  <c r="T401" i="10"/>
  <c r="T270" i="10"/>
  <c r="T199" i="10"/>
  <c r="T529" i="10"/>
  <c r="T372" i="10"/>
  <c r="T665" i="10"/>
  <c r="T921" i="10"/>
  <c r="T513" i="10"/>
  <c r="T802" i="10"/>
  <c r="T316" i="10"/>
  <c r="T655" i="10"/>
  <c r="T911" i="10"/>
  <c r="T868" i="10"/>
  <c r="T116" i="10"/>
  <c r="T458" i="10"/>
  <c r="T438" i="10"/>
  <c r="T875" i="10"/>
  <c r="T117" i="10"/>
  <c r="T474" i="10"/>
  <c r="T454" i="10"/>
  <c r="T883" i="10"/>
  <c r="T141" i="10"/>
  <c r="T523" i="10"/>
  <c r="T507" i="10"/>
  <c r="T907" i="10"/>
  <c r="T149" i="10"/>
  <c r="T536" i="10"/>
  <c r="T520" i="10"/>
  <c r="T915" i="10"/>
  <c r="T301" i="10"/>
  <c r="T708" i="10"/>
  <c r="T702" i="10"/>
  <c r="T352" i="10"/>
  <c r="T437" i="10"/>
  <c r="T475" i="10"/>
  <c r="T838" i="10"/>
  <c r="T756" i="10"/>
  <c r="T725" i="10"/>
  <c r="T614" i="10"/>
  <c r="T587" i="10"/>
  <c r="T742" i="10"/>
  <c r="T981" i="10"/>
  <c r="T532" i="10"/>
  <c r="T395" i="10"/>
  <c r="T93" i="10"/>
  <c r="T989" i="10"/>
  <c r="T61" i="10"/>
  <c r="T104" i="10"/>
  <c r="T79" i="10"/>
  <c r="T14" i="10"/>
  <c r="T40" i="10"/>
  <c r="K365" i="11"/>
  <c r="K370" i="11" s="1"/>
  <c r="J370" i="11"/>
  <c r="F409" i="11"/>
  <c r="F414" i="11" s="1"/>
  <c r="E414" i="11"/>
  <c r="F153" i="11"/>
  <c r="O153" i="11"/>
  <c r="E160" i="11"/>
  <c r="E166" i="11" s="1"/>
  <c r="F109" i="11"/>
  <c r="E116" i="11"/>
  <c r="E122" i="11" s="1"/>
  <c r="O109" i="11"/>
  <c r="W23" i="10"/>
  <c r="W22" i="10"/>
  <c r="W54" i="10"/>
  <c r="W15" i="10"/>
  <c r="W10" i="10"/>
  <c r="W164" i="10"/>
  <c r="W455" i="10"/>
  <c r="W344" i="10"/>
  <c r="W349" i="10"/>
  <c r="W238" i="10"/>
  <c r="W760" i="10"/>
  <c r="W358" i="10"/>
  <c r="W785" i="10"/>
  <c r="W464" i="10"/>
  <c r="W806" i="10"/>
  <c r="W983" i="10"/>
  <c r="W937" i="10"/>
  <c r="W875" i="10"/>
  <c r="W72" i="10"/>
  <c r="W427" i="10"/>
  <c r="W316" i="10"/>
  <c r="W321" i="10"/>
  <c r="W125" i="10"/>
  <c r="W732" i="10"/>
  <c r="W163" i="10"/>
  <c r="W757" i="10"/>
  <c r="W402" i="10"/>
  <c r="W778" i="10"/>
  <c r="W929" i="10"/>
  <c r="W886" i="10"/>
  <c r="W823" i="10"/>
  <c r="W177" i="10"/>
  <c r="W463" i="10"/>
  <c r="W105" i="10"/>
  <c r="W61" i="10"/>
  <c r="W100" i="10"/>
  <c r="W59" i="10"/>
  <c r="W97" i="10"/>
  <c r="W231" i="10"/>
  <c r="W139" i="10"/>
  <c r="W376" i="10"/>
  <c r="W381" i="10"/>
  <c r="W422" i="10"/>
  <c r="W792" i="10"/>
  <c r="W485" i="10"/>
  <c r="W817" i="10"/>
  <c r="W524" i="10"/>
  <c r="W266" i="10"/>
  <c r="W472" i="10"/>
  <c r="W993" i="10"/>
  <c r="W939" i="10"/>
  <c r="W170" i="10"/>
  <c r="W459" i="10"/>
  <c r="W348" i="10"/>
  <c r="W353" i="10"/>
  <c r="W270" i="10"/>
  <c r="W764" i="10"/>
  <c r="W390" i="10"/>
  <c r="W789" i="10"/>
  <c r="W470" i="10"/>
  <c r="W810" i="10"/>
  <c r="W988" i="10"/>
  <c r="W950" i="10"/>
  <c r="W881" i="10"/>
  <c r="W239" i="10"/>
  <c r="W158" i="10"/>
  <c r="W41" i="10"/>
  <c r="W80" i="10"/>
  <c r="W55" i="10"/>
  <c r="W66" i="10"/>
  <c r="W33" i="10"/>
  <c r="W263" i="10"/>
  <c r="W203" i="10"/>
  <c r="W408" i="10"/>
  <c r="W136" i="10"/>
  <c r="W505" i="10"/>
  <c r="W824" i="10"/>
  <c r="W549" i="10"/>
  <c r="W274" i="10"/>
  <c r="W588" i="10"/>
  <c r="W458" i="10"/>
  <c r="W663" i="10"/>
  <c r="W580" i="10"/>
  <c r="W998" i="10"/>
  <c r="W235" i="10"/>
  <c r="W152" i="10"/>
  <c r="W380" i="10"/>
  <c r="W385" i="10"/>
  <c r="W441" i="10"/>
  <c r="W796" i="10"/>
  <c r="W496" i="10"/>
  <c r="W821" i="10"/>
  <c r="W529" i="10"/>
  <c r="W298" i="10"/>
  <c r="W493" i="10"/>
  <c r="W997" i="10"/>
  <c r="W945" i="10"/>
  <c r="W271" i="10"/>
  <c r="W222" i="10"/>
  <c r="W14" i="10"/>
  <c r="W74" i="10"/>
  <c r="W16" i="10"/>
  <c r="W36" i="10"/>
  <c r="W46" i="10"/>
  <c r="W47" i="10"/>
  <c r="W295" i="10"/>
  <c r="W146" i="10"/>
  <c r="W148" i="10"/>
  <c r="W200" i="10"/>
  <c r="W567" i="10"/>
  <c r="W282" i="10"/>
  <c r="W614" i="10"/>
  <c r="W444" i="10"/>
  <c r="W646" i="10"/>
  <c r="W535" i="10"/>
  <c r="W791" i="10"/>
  <c r="W747" i="10"/>
  <c r="W655" i="10"/>
  <c r="W267" i="10"/>
  <c r="W216" i="10"/>
  <c r="W412" i="10"/>
  <c r="W142" i="10"/>
  <c r="W516" i="10"/>
  <c r="W111" i="10"/>
  <c r="W559" i="10"/>
  <c r="W306" i="10"/>
  <c r="W597" i="10"/>
  <c r="W482" i="10"/>
  <c r="W679" i="10"/>
  <c r="W598" i="10"/>
  <c r="W1002" i="10"/>
  <c r="W303" i="10"/>
  <c r="W159" i="10"/>
  <c r="W93" i="10"/>
  <c r="W99" i="10"/>
  <c r="W106" i="10"/>
  <c r="W85" i="10"/>
  <c r="W60" i="10"/>
  <c r="W91" i="10"/>
  <c r="W327" i="10"/>
  <c r="W210" i="10"/>
  <c r="W212" i="10"/>
  <c r="W207" i="10"/>
  <c r="W631" i="10"/>
  <c r="W468" i="10"/>
  <c r="W657" i="10"/>
  <c r="W518" i="10"/>
  <c r="W678" i="10"/>
  <c r="W602" i="10"/>
  <c r="W872" i="10"/>
  <c r="W848" i="10"/>
  <c r="W783" i="10"/>
  <c r="W299" i="10"/>
  <c r="W153" i="10"/>
  <c r="W154" i="10"/>
  <c r="W206" i="10"/>
  <c r="W572" i="10"/>
  <c r="W314" i="10"/>
  <c r="W623" i="10"/>
  <c r="W450" i="10"/>
  <c r="W650" i="10"/>
  <c r="W546" i="10"/>
  <c r="W807" i="10"/>
  <c r="W763" i="10"/>
  <c r="W671" i="10"/>
  <c r="W335" i="10"/>
  <c r="W223" i="10"/>
  <c r="W29" i="10"/>
  <c r="W35" i="10"/>
  <c r="W42" i="10"/>
  <c r="W21" i="10"/>
  <c r="W104" i="10"/>
  <c r="W27" i="10"/>
  <c r="W359" i="10"/>
  <c r="W248" i="10"/>
  <c r="W253" i="10"/>
  <c r="W440" i="10"/>
  <c r="W664" i="10"/>
  <c r="W527" i="10"/>
  <c r="W689" i="10"/>
  <c r="W578" i="10"/>
  <c r="W710" i="10"/>
  <c r="W571" i="10"/>
  <c r="W936" i="10"/>
  <c r="W912" i="10"/>
  <c r="W869" i="10"/>
  <c r="W331" i="10"/>
  <c r="W217" i="10"/>
  <c r="W218" i="10"/>
  <c r="W224" i="10"/>
  <c r="W636" i="10"/>
  <c r="W474" i="10"/>
  <c r="W661" i="10"/>
  <c r="W523" i="10"/>
  <c r="W682" i="10"/>
  <c r="W611" i="10"/>
  <c r="W879" i="10"/>
  <c r="W855" i="10"/>
  <c r="W799" i="10"/>
  <c r="W367" i="10"/>
  <c r="W48" i="10"/>
  <c r="W68" i="10"/>
  <c r="W67" i="10"/>
  <c r="W65" i="10"/>
  <c r="W40" i="10"/>
  <c r="W34" i="10"/>
  <c r="W391" i="10"/>
  <c r="W280" i="10"/>
  <c r="W285" i="10"/>
  <c r="W290" i="10"/>
  <c r="W696" i="10"/>
  <c r="W595" i="10"/>
  <c r="W721" i="10"/>
  <c r="W134" i="10"/>
  <c r="W742" i="10"/>
  <c r="W859" i="10"/>
  <c r="W576" i="10"/>
  <c r="W974" i="10"/>
  <c r="W933" i="10"/>
  <c r="W363" i="10"/>
  <c r="W252" i="10"/>
  <c r="W257" i="10"/>
  <c r="W124" i="10"/>
  <c r="W668" i="10"/>
  <c r="W538" i="10"/>
  <c r="W693" i="10"/>
  <c r="W587" i="10"/>
  <c r="W714" i="10"/>
  <c r="W608" i="10"/>
  <c r="W943" i="10"/>
  <c r="W919" i="10"/>
  <c r="W882" i="10"/>
  <c r="W399" i="10"/>
  <c r="W87" i="10"/>
  <c r="W86" i="10"/>
  <c r="W73" i="10"/>
  <c r="W79" i="10"/>
  <c r="W53" i="10"/>
  <c r="W78" i="10"/>
  <c r="W423" i="10"/>
  <c r="W312" i="10"/>
  <c r="W317" i="10"/>
  <c r="W434" i="10"/>
  <c r="W728" i="10"/>
  <c r="W147" i="10"/>
  <c r="W753" i="10"/>
  <c r="W382" i="10"/>
  <c r="W774" i="10"/>
  <c r="W923" i="10"/>
  <c r="W873" i="10"/>
  <c r="W635" i="10"/>
  <c r="W28" i="10"/>
  <c r="W395" i="10"/>
  <c r="W284" i="10"/>
  <c r="W289" i="10"/>
  <c r="W322" i="10"/>
  <c r="W700" i="10"/>
  <c r="W600" i="10"/>
  <c r="W725" i="10"/>
  <c r="W150" i="10"/>
  <c r="W746" i="10"/>
  <c r="W865" i="10"/>
  <c r="W594" i="10"/>
  <c r="W985" i="10"/>
  <c r="W113" i="10"/>
  <c r="W431" i="10"/>
  <c r="W416" i="10"/>
  <c r="W149" i="10"/>
  <c r="W521" i="10"/>
  <c r="W128" i="10"/>
  <c r="W564" i="10"/>
  <c r="W338" i="10"/>
  <c r="W606" i="10"/>
  <c r="W487" i="10"/>
  <c r="W695" i="10"/>
  <c r="W651" i="10"/>
  <c r="W1006" i="10"/>
  <c r="W307" i="10"/>
  <c r="W172" i="10"/>
  <c r="W167" i="10"/>
  <c r="W219" i="10"/>
  <c r="W590" i="10"/>
  <c r="W378" i="10"/>
  <c r="W637" i="10"/>
  <c r="W475" i="10"/>
  <c r="W658" i="10"/>
  <c r="W561" i="10"/>
  <c r="W834" i="10"/>
  <c r="W795" i="10"/>
  <c r="W703" i="10"/>
  <c r="W311" i="10"/>
  <c r="W178" i="10"/>
  <c r="W180" i="10"/>
  <c r="W225" i="10"/>
  <c r="W599" i="10"/>
  <c r="W429" i="10"/>
  <c r="W641" i="10"/>
  <c r="W486" i="10"/>
  <c r="W662" i="10"/>
  <c r="W570" i="10"/>
  <c r="W840" i="10"/>
  <c r="W811" i="10"/>
  <c r="W719" i="10"/>
  <c r="W319" i="10"/>
  <c r="W191" i="10"/>
  <c r="W193" i="10"/>
  <c r="W173" i="10"/>
  <c r="W613" i="10"/>
  <c r="W442" i="10"/>
  <c r="W649" i="10"/>
  <c r="W502" i="10"/>
  <c r="W670" i="10"/>
  <c r="W584" i="10"/>
  <c r="W853" i="10"/>
  <c r="W829" i="10"/>
  <c r="W751" i="10"/>
  <c r="W241" i="10"/>
  <c r="W677" i="10"/>
  <c r="W911" i="10"/>
  <c r="W947" i="10"/>
  <c r="W102" i="10"/>
  <c r="W377" i="10"/>
  <c r="W813" i="10"/>
  <c r="W989" i="10"/>
  <c r="W1007" i="10"/>
  <c r="W251" i="10"/>
  <c r="W484" i="10"/>
  <c r="W565" i="10"/>
  <c r="W980" i="10"/>
  <c r="W803" i="10"/>
  <c r="W197" i="10"/>
  <c r="W820" i="10"/>
  <c r="W452" i="10"/>
  <c r="W483" i="10"/>
  <c r="W954" i="10"/>
  <c r="W122" i="10"/>
  <c r="W591" i="10"/>
  <c r="W743" i="10"/>
  <c r="W915" i="10"/>
  <c r="W45" i="10"/>
  <c r="W337" i="10"/>
  <c r="W773" i="10"/>
  <c r="W918" i="10"/>
  <c r="W995" i="10"/>
  <c r="W57" i="10"/>
  <c r="W723" i="10"/>
  <c r="W340" i="10"/>
  <c r="W20" i="10"/>
  <c r="W461" i="10"/>
  <c r="W775" i="10"/>
  <c r="W437" i="10"/>
  <c r="W161" i="10"/>
  <c r="W213" i="10"/>
  <c r="W581" i="10"/>
  <c r="W346" i="10"/>
  <c r="W628" i="10"/>
  <c r="W469" i="10"/>
  <c r="W654" i="10"/>
  <c r="W551" i="10"/>
  <c r="W819" i="10"/>
  <c r="W779" i="10"/>
  <c r="W687" i="10"/>
  <c r="W339" i="10"/>
  <c r="W228" i="10"/>
  <c r="W233" i="10"/>
  <c r="W278" i="10"/>
  <c r="W644" i="10"/>
  <c r="W490" i="10"/>
  <c r="W669" i="10"/>
  <c r="W539" i="10"/>
  <c r="W690" i="10"/>
  <c r="W625" i="10"/>
  <c r="W898" i="10"/>
  <c r="W874" i="10"/>
  <c r="W831" i="10"/>
  <c r="W343" i="10"/>
  <c r="W232" i="10"/>
  <c r="W237" i="10"/>
  <c r="W310" i="10"/>
  <c r="W648" i="10"/>
  <c r="W495" i="10"/>
  <c r="W673" i="10"/>
  <c r="W550" i="10"/>
  <c r="W694" i="10"/>
  <c r="W634" i="10"/>
  <c r="W904" i="10"/>
  <c r="W880" i="10"/>
  <c r="W837" i="10"/>
  <c r="W351" i="10"/>
  <c r="W240" i="10"/>
  <c r="W245" i="10"/>
  <c r="W374" i="10"/>
  <c r="W656" i="10"/>
  <c r="W511" i="10"/>
  <c r="W681" i="10"/>
  <c r="W560" i="10"/>
  <c r="W702" i="10"/>
  <c r="W510" i="10"/>
  <c r="W917" i="10"/>
  <c r="W893" i="10"/>
  <c r="W856" i="10"/>
  <c r="W369" i="10"/>
  <c r="W805" i="10"/>
  <c r="W979" i="10"/>
  <c r="W1003" i="10"/>
  <c r="W38" i="10"/>
  <c r="W433" i="10"/>
  <c r="W569" i="10"/>
  <c r="W906" i="10"/>
  <c r="W659" i="10"/>
  <c r="W379" i="10"/>
  <c r="W684" i="10"/>
  <c r="W730" i="10"/>
  <c r="W914" i="10"/>
  <c r="W877" i="10"/>
  <c r="W276" i="10"/>
  <c r="W586" i="10"/>
  <c r="W852" i="10"/>
  <c r="W844" i="10"/>
  <c r="W52" i="10"/>
  <c r="W305" i="10"/>
  <c r="W741" i="10"/>
  <c r="W854" i="10"/>
  <c r="W987" i="10"/>
  <c r="W70" i="10"/>
  <c r="W156" i="10"/>
  <c r="W491" i="10"/>
  <c r="W822" i="10"/>
  <c r="W589" i="10"/>
  <c r="W308" i="10"/>
  <c r="W39" i="10"/>
  <c r="W226" i="10"/>
  <c r="W50" i="10"/>
  <c r="W593" i="10"/>
  <c r="W639" i="10"/>
  <c r="W966" i="10"/>
  <c r="W229" i="10"/>
  <c r="W246" i="10"/>
  <c r="W640" i="10"/>
  <c r="W479" i="10"/>
  <c r="W665" i="10"/>
  <c r="W534" i="10"/>
  <c r="W686" i="10"/>
  <c r="W616" i="10"/>
  <c r="W885" i="10"/>
  <c r="W861" i="10"/>
  <c r="W814" i="10"/>
  <c r="W371" i="10"/>
  <c r="W260" i="10"/>
  <c r="W265" i="10"/>
  <c r="W157" i="10"/>
  <c r="W676" i="10"/>
  <c r="W554" i="10"/>
  <c r="W701" i="10"/>
  <c r="W601" i="10"/>
  <c r="W722" i="10"/>
  <c r="W818" i="10"/>
  <c r="W962" i="10"/>
  <c r="W938" i="10"/>
  <c r="W895" i="10"/>
  <c r="W375" i="10"/>
  <c r="W264" i="10"/>
  <c r="W269" i="10"/>
  <c r="W175" i="10"/>
  <c r="W680" i="10"/>
  <c r="W563" i="10"/>
  <c r="W705" i="10"/>
  <c r="W610" i="10"/>
  <c r="W726" i="10"/>
  <c r="W827" i="10"/>
  <c r="W973" i="10"/>
  <c r="W944" i="10"/>
  <c r="W901" i="10"/>
  <c r="W383" i="10"/>
  <c r="W272" i="10"/>
  <c r="W277" i="10"/>
  <c r="W208" i="10"/>
  <c r="W688" i="10"/>
  <c r="W577" i="10"/>
  <c r="W713" i="10"/>
  <c r="W624" i="10"/>
  <c r="W734" i="10"/>
  <c r="W846" i="10"/>
  <c r="W494" i="10"/>
  <c r="W957" i="10"/>
  <c r="W920" i="10"/>
  <c r="W342" i="10"/>
  <c r="W555" i="10"/>
  <c r="W887" i="10"/>
  <c r="W643" i="10"/>
  <c r="W215" i="10"/>
  <c r="W414" i="10"/>
  <c r="W513" i="10"/>
  <c r="W932" i="10"/>
  <c r="W787" i="10"/>
  <c r="W184" i="10"/>
  <c r="W812" i="10"/>
  <c r="W426" i="10"/>
  <c r="W460" i="10"/>
  <c r="W941" i="10"/>
  <c r="W404" i="10"/>
  <c r="W544" i="10"/>
  <c r="W647" i="10"/>
  <c r="W908" i="10"/>
  <c r="W83" i="10"/>
  <c r="W174" i="10"/>
  <c r="W409" i="10"/>
  <c r="W699" i="10"/>
  <c r="W509" i="10"/>
  <c r="W138" i="10"/>
  <c r="W194" i="10"/>
  <c r="W432" i="10"/>
  <c r="W849" i="10"/>
  <c r="W739" i="10"/>
  <c r="W428" i="10"/>
  <c r="W63" i="10"/>
  <c r="W326" i="10"/>
  <c r="W56" i="10"/>
  <c r="W982" i="10"/>
  <c r="W921" i="10"/>
  <c r="W81" i="10"/>
  <c r="W256" i="10"/>
  <c r="W261" i="10"/>
  <c r="W141" i="10"/>
  <c r="W672" i="10"/>
  <c r="W543" i="10"/>
  <c r="W697" i="10"/>
  <c r="W592" i="10"/>
  <c r="W718" i="10"/>
  <c r="W626" i="10"/>
  <c r="W949" i="10"/>
  <c r="W925" i="10"/>
  <c r="W888" i="10"/>
  <c r="W403" i="10"/>
  <c r="W292" i="10"/>
  <c r="W297" i="10"/>
  <c r="W386" i="10"/>
  <c r="W708" i="10"/>
  <c r="W618" i="10"/>
  <c r="W733" i="10"/>
  <c r="W220" i="10"/>
  <c r="W754" i="10"/>
  <c r="W884" i="10"/>
  <c r="W835" i="10"/>
  <c r="W478" i="10"/>
  <c r="W959" i="10"/>
  <c r="W407" i="10"/>
  <c r="W296" i="10"/>
  <c r="W301" i="10"/>
  <c r="W405" i="10"/>
  <c r="W712" i="10"/>
  <c r="W627" i="10"/>
  <c r="W737" i="10"/>
  <c r="W254" i="10"/>
  <c r="W758" i="10"/>
  <c r="W891" i="10"/>
  <c r="W841" i="10"/>
  <c r="W499" i="10"/>
  <c r="W98" i="10"/>
  <c r="W415" i="10"/>
  <c r="W304" i="10"/>
  <c r="W309" i="10"/>
  <c r="W421" i="10"/>
  <c r="W720" i="10"/>
  <c r="W112" i="10"/>
  <c r="W745" i="10"/>
  <c r="W318" i="10"/>
  <c r="W766" i="10"/>
  <c r="W910" i="10"/>
  <c r="W860" i="10"/>
  <c r="W562" i="10"/>
  <c r="W202" i="10"/>
  <c r="W398" i="10"/>
  <c r="W497" i="10"/>
  <c r="W913" i="10"/>
  <c r="W771" i="10"/>
  <c r="W355" i="10"/>
  <c r="W660" i="10"/>
  <c r="W706" i="10"/>
  <c r="W863" i="10"/>
  <c r="W871" i="10"/>
  <c r="W268" i="10"/>
  <c r="W568" i="10"/>
  <c r="W833" i="10"/>
  <c r="W838" i="10"/>
  <c r="W58" i="10"/>
  <c r="W281" i="10"/>
  <c r="W717" i="10"/>
  <c r="W515" i="10"/>
  <c r="W976" i="10"/>
  <c r="W19" i="10"/>
  <c r="W413" i="10"/>
  <c r="W286" i="10"/>
  <c r="W542" i="10"/>
  <c r="W707" i="10"/>
  <c r="W315" i="10"/>
  <c r="W604" i="10"/>
  <c r="W666" i="10"/>
  <c r="W735" i="10"/>
  <c r="W845" i="10"/>
  <c r="W130" i="10"/>
  <c r="W62" i="10"/>
  <c r="W457" i="10"/>
  <c r="W94" i="10"/>
  <c r="W291" i="10"/>
  <c r="W839" i="10"/>
  <c r="W204" i="10"/>
  <c r="W288" i="10"/>
  <c r="W293" i="10"/>
  <c r="W354" i="10"/>
  <c r="W704" i="10"/>
  <c r="W609" i="10"/>
  <c r="W729" i="10"/>
  <c r="W169" i="10"/>
  <c r="W750" i="10"/>
  <c r="W878" i="10"/>
  <c r="W828" i="10"/>
  <c r="W453" i="10"/>
  <c r="W119" i="10"/>
  <c r="W435" i="10"/>
  <c r="W324" i="10"/>
  <c r="W329" i="10"/>
  <c r="W160" i="10"/>
  <c r="W740" i="10"/>
  <c r="W214" i="10"/>
  <c r="W765" i="10"/>
  <c r="W418" i="10"/>
  <c r="W786" i="10"/>
  <c r="W948" i="10"/>
  <c r="W899" i="10"/>
  <c r="W836" i="10"/>
  <c r="W132" i="10"/>
  <c r="W439" i="10"/>
  <c r="W328" i="10"/>
  <c r="W333" i="10"/>
  <c r="W176" i="10"/>
  <c r="W744" i="10"/>
  <c r="W230" i="10"/>
  <c r="W769" i="10"/>
  <c r="W425" i="10"/>
  <c r="W790" i="10"/>
  <c r="W955" i="10"/>
  <c r="W905" i="10"/>
  <c r="W843" i="10"/>
  <c r="W145" i="10"/>
  <c r="W447" i="10"/>
  <c r="W336" i="10"/>
  <c r="W341" i="10"/>
  <c r="W211" i="10"/>
  <c r="W752" i="10"/>
  <c r="W294" i="10"/>
  <c r="W777" i="10"/>
  <c r="W438" i="10"/>
  <c r="W798" i="10"/>
  <c r="W967" i="10"/>
  <c r="W924" i="10"/>
  <c r="W862" i="10"/>
  <c r="W347" i="10"/>
  <c r="W652" i="10"/>
  <c r="W698" i="10"/>
  <c r="W850" i="10"/>
  <c r="W864" i="10"/>
  <c r="W133" i="10"/>
  <c r="W788" i="10"/>
  <c r="W234" i="10"/>
  <c r="W986" i="10"/>
  <c r="W935" i="10"/>
  <c r="W396" i="10"/>
  <c r="W528" i="10"/>
  <c r="W612" i="10"/>
  <c r="W902" i="10"/>
  <c r="W89" i="10"/>
  <c r="W123" i="10"/>
  <c r="W242" i="10"/>
  <c r="W541" i="10"/>
  <c r="W488" i="10"/>
  <c r="W283" i="10"/>
  <c r="W548" i="10"/>
  <c r="W629" i="10"/>
  <c r="W566" i="10"/>
  <c r="W832" i="10"/>
  <c r="W443" i="10"/>
  <c r="W748" i="10"/>
  <c r="W794" i="10"/>
  <c r="W965" i="10"/>
  <c r="W909" i="10"/>
  <c r="W350" i="10"/>
  <c r="W49" i="10"/>
  <c r="W972" i="10"/>
  <c r="W187" i="10"/>
  <c r="W135" i="10"/>
  <c r="W64" i="10"/>
  <c r="W507" i="10"/>
  <c r="W320" i="10"/>
  <c r="W325" i="10"/>
  <c r="W143" i="10"/>
  <c r="W736" i="10"/>
  <c r="W198" i="10"/>
  <c r="W761" i="10"/>
  <c r="W410" i="10"/>
  <c r="W782" i="10"/>
  <c r="W942" i="10"/>
  <c r="W892" i="10"/>
  <c r="W830" i="10"/>
  <c r="W183" i="10"/>
  <c r="W467" i="10"/>
  <c r="W356" i="10"/>
  <c r="W361" i="10"/>
  <c r="W334" i="10"/>
  <c r="W772" i="10"/>
  <c r="W430" i="10"/>
  <c r="W797" i="10"/>
  <c r="W481" i="10"/>
  <c r="W137" i="10"/>
  <c r="W996" i="10"/>
  <c r="W963" i="10"/>
  <c r="W900" i="10"/>
  <c r="W196" i="10"/>
  <c r="W471" i="10"/>
  <c r="W360" i="10"/>
  <c r="W365" i="10"/>
  <c r="W366" i="10"/>
  <c r="W776" i="10"/>
  <c r="W449" i="10"/>
  <c r="W801" i="10"/>
  <c r="W492" i="10"/>
  <c r="W188" i="10"/>
  <c r="W1000" i="10"/>
  <c r="W968" i="10"/>
  <c r="W907" i="10"/>
  <c r="W209" i="10"/>
  <c r="W126" i="10"/>
  <c r="W368" i="10"/>
  <c r="W373" i="10"/>
  <c r="W406" i="10"/>
  <c r="W784" i="10"/>
  <c r="W462" i="10"/>
  <c r="W809" i="10"/>
  <c r="W508" i="10"/>
  <c r="W221" i="10"/>
  <c r="W1008" i="10"/>
  <c r="W984" i="10"/>
  <c r="W926" i="10"/>
  <c r="W120" i="10"/>
  <c r="W780" i="10"/>
  <c r="W205" i="10"/>
  <c r="W981" i="10"/>
  <c r="W928" i="10"/>
  <c r="W244" i="10"/>
  <c r="W522" i="10"/>
  <c r="W531" i="10"/>
  <c r="W825" i="10"/>
  <c r="W71" i="10"/>
  <c r="W273" i="10"/>
  <c r="W709" i="10"/>
  <c r="W978" i="10"/>
  <c r="W971" i="10"/>
  <c r="W25" i="10"/>
  <c r="W258" i="10"/>
  <c r="W633" i="10"/>
  <c r="W969" i="10"/>
  <c r="W691" i="10"/>
  <c r="W411" i="10"/>
  <c r="W716" i="10"/>
  <c r="W762" i="10"/>
  <c r="W946" i="10"/>
  <c r="W896" i="10"/>
  <c r="W185" i="10"/>
  <c r="W436" i="10"/>
  <c r="W579" i="10"/>
  <c r="W585" i="10"/>
  <c r="W977" i="10"/>
  <c r="W916" i="10"/>
  <c r="W607" i="10"/>
  <c r="W868" i="10"/>
  <c r="W530" i="10"/>
  <c r="W558" i="10"/>
  <c r="W108" i="10"/>
  <c r="W603" i="10"/>
  <c r="W352" i="10"/>
  <c r="W357" i="10"/>
  <c r="W302" i="10"/>
  <c r="W768" i="10"/>
  <c r="W424" i="10"/>
  <c r="W793" i="10"/>
  <c r="W476" i="10"/>
  <c r="W118" i="10"/>
  <c r="W992" i="10"/>
  <c r="W956" i="10"/>
  <c r="W894" i="10"/>
  <c r="W243" i="10"/>
  <c r="W165" i="10"/>
  <c r="W388" i="10"/>
  <c r="W393" i="10"/>
  <c r="W454" i="10"/>
  <c r="W804" i="10"/>
  <c r="W512" i="10"/>
  <c r="W131" i="10"/>
  <c r="W545" i="10"/>
  <c r="W362" i="10"/>
  <c r="W557" i="10"/>
  <c r="W1005" i="10"/>
  <c r="W964" i="10"/>
  <c r="W247" i="10"/>
  <c r="W171" i="10"/>
  <c r="W392" i="10"/>
  <c r="W397" i="10"/>
  <c r="W473" i="10"/>
  <c r="W808" i="10"/>
  <c r="W517" i="10"/>
  <c r="W166" i="10"/>
  <c r="W556" i="10"/>
  <c r="W394" i="10"/>
  <c r="W575" i="10"/>
  <c r="W1009" i="10"/>
  <c r="W975" i="10"/>
  <c r="W255" i="10"/>
  <c r="W190" i="10"/>
  <c r="W400" i="10"/>
  <c r="W117" i="10"/>
  <c r="W489" i="10"/>
  <c r="W816" i="10"/>
  <c r="W533" i="10"/>
  <c r="W201" i="10"/>
  <c r="W574" i="10"/>
  <c r="W445" i="10"/>
  <c r="W630" i="10"/>
  <c r="W520" i="10"/>
  <c r="W990" i="10"/>
  <c r="W236" i="10"/>
  <c r="W506" i="10"/>
  <c r="W466" i="10"/>
  <c r="W815" i="10"/>
  <c r="W77" i="10"/>
  <c r="W372" i="10"/>
  <c r="W480" i="10"/>
  <c r="W446" i="10"/>
  <c r="W889" i="10"/>
  <c r="W96" i="10"/>
  <c r="W110" i="10"/>
  <c r="W182" i="10"/>
  <c r="W477" i="10"/>
  <c r="W465" i="10"/>
  <c r="W259" i="10"/>
  <c r="W500" i="10"/>
  <c r="W583" i="10"/>
  <c r="W994" i="10"/>
  <c r="W826" i="10"/>
  <c r="W121" i="10"/>
  <c r="W179" i="10"/>
  <c r="W514" i="10"/>
  <c r="W526" i="10"/>
  <c r="W960" i="10"/>
  <c r="W332" i="10"/>
  <c r="W262" i="10"/>
  <c r="W961" i="10"/>
  <c r="W870" i="10"/>
  <c r="W90" i="10"/>
  <c r="W617" i="10"/>
  <c r="W11" i="10"/>
  <c r="W876" i="10"/>
  <c r="W552" i="10"/>
  <c r="W605" i="10"/>
  <c r="W44" i="10"/>
  <c r="W384" i="10"/>
  <c r="W389" i="10"/>
  <c r="W448" i="10"/>
  <c r="W800" i="10"/>
  <c r="W501" i="10"/>
  <c r="W115" i="10"/>
  <c r="W540" i="10"/>
  <c r="W330" i="10"/>
  <c r="W536" i="10"/>
  <c r="W1001" i="10"/>
  <c r="W958" i="10"/>
  <c r="W275" i="10"/>
  <c r="W227" i="10"/>
  <c r="W420" i="10"/>
  <c r="W155" i="10"/>
  <c r="W532" i="10"/>
  <c r="W144" i="10"/>
  <c r="W573" i="10"/>
  <c r="W370" i="10"/>
  <c r="W615" i="10"/>
  <c r="W498" i="10"/>
  <c r="W711" i="10"/>
  <c r="W667" i="10"/>
  <c r="W504" i="10"/>
  <c r="W279" i="10"/>
  <c r="W114" i="10"/>
  <c r="W116" i="10"/>
  <c r="W168" i="10"/>
  <c r="W537" i="10"/>
  <c r="W162" i="10"/>
  <c r="W582" i="10"/>
  <c r="W401" i="10"/>
  <c r="W620" i="10"/>
  <c r="W503" i="10"/>
  <c r="W727" i="10"/>
  <c r="W683" i="10"/>
  <c r="W525" i="10"/>
  <c r="W287" i="10"/>
  <c r="W127" i="10"/>
  <c r="W129" i="10"/>
  <c r="W181" i="10"/>
  <c r="W553" i="10"/>
  <c r="W195" i="10"/>
  <c r="W596" i="10"/>
  <c r="W417" i="10"/>
  <c r="W638" i="10"/>
  <c r="W519" i="10"/>
  <c r="W759" i="10"/>
  <c r="W715" i="10"/>
  <c r="W621" i="10"/>
  <c r="W364" i="10"/>
  <c r="W456" i="10"/>
  <c r="W1004" i="10"/>
  <c r="W883" i="10"/>
  <c r="W13" i="10"/>
  <c r="W249" i="10"/>
  <c r="W685" i="10"/>
  <c r="W930" i="10"/>
  <c r="W953" i="10"/>
  <c r="W32" i="10"/>
  <c r="W192" i="10"/>
  <c r="W619" i="10"/>
  <c r="W951" i="10"/>
  <c r="W675" i="10"/>
  <c r="W387" i="10"/>
  <c r="W692" i="10"/>
  <c r="W738" i="10"/>
  <c r="W927" i="10"/>
  <c r="W890" i="10"/>
  <c r="W300" i="10"/>
  <c r="W632" i="10"/>
  <c r="W897" i="10"/>
  <c r="W851" i="10"/>
  <c r="W109" i="10"/>
  <c r="W186" i="10"/>
  <c r="W645" i="10"/>
  <c r="W847" i="10"/>
  <c r="W934" i="10"/>
  <c r="W26" i="10"/>
  <c r="W857" i="10"/>
  <c r="W151" i="10"/>
  <c r="W755" i="10"/>
  <c r="W103" i="10"/>
  <c r="W642" i="10"/>
  <c r="W30" i="10"/>
  <c r="W674" i="10"/>
  <c r="W107" i="10"/>
  <c r="W867" i="10"/>
  <c r="W92" i="10"/>
  <c r="W999" i="10"/>
  <c r="W76" i="10"/>
  <c r="W866" i="10"/>
  <c r="W43" i="10"/>
  <c r="W952" i="10"/>
  <c r="W451" i="10"/>
  <c r="W922" i="10"/>
  <c r="W17" i="10"/>
  <c r="W767" i="10"/>
  <c r="W12" i="10"/>
  <c r="W991" i="10"/>
  <c r="W345" i="10"/>
  <c r="W82" i="10"/>
  <c r="W189" i="10"/>
  <c r="W84" i="10"/>
  <c r="W940" i="10"/>
  <c r="W419" i="10"/>
  <c r="W903" i="10"/>
  <c r="W756" i="10"/>
  <c r="W18" i="10"/>
  <c r="W842" i="10"/>
  <c r="W323" i="10"/>
  <c r="W858" i="10"/>
  <c r="W313" i="10"/>
  <c r="W95" i="10"/>
  <c r="W781" i="10"/>
  <c r="W88" i="10"/>
  <c r="W69" i="10"/>
  <c r="W199" i="10"/>
  <c r="W51" i="10"/>
  <c r="W724" i="10"/>
  <c r="W31" i="10"/>
  <c r="W802" i="10"/>
  <c r="W24" i="10"/>
  <c r="W75" i="10"/>
  <c r="W622" i="10"/>
  <c r="W101" i="10"/>
  <c r="W749" i="10"/>
  <c r="W140" i="10"/>
  <c r="W931" i="10"/>
  <c r="W250" i="10"/>
  <c r="W653" i="10"/>
  <c r="W37" i="10"/>
  <c r="W770" i="10"/>
  <c r="W731" i="10"/>
  <c r="W970" i="10"/>
  <c r="W547" i="10"/>
  <c r="F233" i="11"/>
  <c r="F238" i="11" s="1"/>
  <c r="P238" i="11" s="1"/>
  <c r="E238" i="11"/>
  <c r="O238" i="11" s="1"/>
  <c r="J458" i="11"/>
  <c r="K453" i="11"/>
  <c r="K458" i="11" s="1"/>
  <c r="K470" i="11" s="1"/>
  <c r="K382" i="11"/>
  <c r="O373" i="11"/>
  <c r="F373" i="11"/>
  <c r="E380" i="11"/>
  <c r="E386" i="11" s="1"/>
  <c r="F673" i="11"/>
  <c r="F678" i="11" s="1"/>
  <c r="E678" i="11"/>
  <c r="AR5" i="10"/>
  <c r="Z83" i="10"/>
  <c r="Z163" i="10"/>
  <c r="Z187" i="10"/>
  <c r="Z77" i="10"/>
  <c r="Z168" i="10"/>
  <c r="Z192" i="10"/>
  <c r="Z70" i="10"/>
  <c r="Z179" i="10"/>
  <c r="Z203" i="10"/>
  <c r="Z119" i="10"/>
  <c r="Z148" i="10"/>
  <c r="Z280" i="10"/>
  <c r="Z128" i="10"/>
  <c r="Z138" i="10"/>
  <c r="Z362" i="10"/>
  <c r="Z189" i="10"/>
  <c r="Z217" i="10"/>
  <c r="Z412" i="10"/>
  <c r="Z204" i="10"/>
  <c r="Z430" i="10"/>
  <c r="Z230" i="10"/>
  <c r="Z770" i="10"/>
  <c r="Z236" i="10"/>
  <c r="Z384" i="10"/>
  <c r="Z792" i="10"/>
  <c r="Z558" i="10"/>
  <c r="Z235" i="10"/>
  <c r="Z151" i="10"/>
  <c r="Z498" i="10"/>
  <c r="Z547" i="10"/>
  <c r="Z838" i="10"/>
  <c r="Z555" i="10"/>
  <c r="Z587" i="10"/>
  <c r="Z860" i="10"/>
  <c r="Z739" i="10"/>
  <c r="Z259" i="10"/>
  <c r="Z166" i="10"/>
  <c r="Z502" i="10"/>
  <c r="Z553" i="10"/>
  <c r="Z842" i="10"/>
  <c r="Z561" i="10"/>
  <c r="Z592" i="10"/>
  <c r="Z864" i="10"/>
  <c r="Z761" i="10"/>
  <c r="Z464" i="10"/>
  <c r="Z365" i="10"/>
  <c r="Z507" i="10"/>
  <c r="Z718" i="10"/>
  <c r="Z535" i="10"/>
  <c r="Z581" i="10"/>
  <c r="Z740" i="10"/>
  <c r="Z525" i="10"/>
  <c r="Z719" i="10"/>
  <c r="Z367" i="10"/>
  <c r="Z316" i="10"/>
  <c r="Z377" i="10"/>
  <c r="Z690" i="10"/>
  <c r="Z445" i="10"/>
  <c r="Z530" i="10"/>
  <c r="Z712" i="10"/>
  <c r="Z429" i="10"/>
  <c r="Z604" i="10"/>
  <c r="Z504" i="10"/>
  <c r="Z418" i="10"/>
  <c r="Z589" i="10"/>
  <c r="Z758" i="10"/>
  <c r="Z638" i="10"/>
  <c r="Z340" i="10"/>
  <c r="Z780" i="10"/>
  <c r="Z640" i="10"/>
  <c r="Z879" i="10"/>
  <c r="Z698" i="10"/>
  <c r="Z461" i="10"/>
  <c r="Z925" i="10"/>
  <c r="Z703" i="10"/>
  <c r="Z977" i="10"/>
  <c r="Z416" i="10"/>
  <c r="Z499" i="10"/>
  <c r="Z441" i="10"/>
  <c r="Z636" i="10"/>
  <c r="Z940" i="10"/>
  <c r="Z743" i="10"/>
  <c r="Z169" i="10"/>
  <c r="Z614" i="10"/>
  <c r="Z361" i="10"/>
  <c r="Z883" i="10"/>
  <c r="Z871" i="10"/>
  <c r="Z865" i="10"/>
  <c r="Z734" i="10"/>
  <c r="Z557" i="10"/>
  <c r="Z950" i="10"/>
  <c r="Z757" i="10"/>
  <c r="Z683" i="10"/>
  <c r="Z177" i="10"/>
  <c r="Z126" i="10"/>
  <c r="Z709" i="10"/>
  <c r="Z224" i="10"/>
  <c r="Z959" i="10"/>
  <c r="Z855" i="10"/>
  <c r="Z381" i="10"/>
  <c r="Z688" i="10"/>
  <c r="Z620" i="10"/>
  <c r="Z926" i="10"/>
  <c r="Z495" i="10"/>
  <c r="Z951" i="10"/>
  <c r="Z919" i="10"/>
  <c r="Z692" i="10"/>
  <c r="Z967" i="10"/>
  <c r="Z984" i="10"/>
  <c r="Z783" i="10"/>
  <c r="Z632" i="10"/>
  <c r="Z791" i="10"/>
  <c r="Z713" i="10"/>
  <c r="Z513" i="10"/>
  <c r="Z766" i="10"/>
  <c r="Z94" i="10"/>
  <c r="Z95" i="10"/>
  <c r="Z823" i="10"/>
  <c r="Z63" i="10"/>
  <c r="Z100" i="10"/>
  <c r="Z48" i="10"/>
  <c r="Z29" i="10"/>
  <c r="Z79" i="10"/>
  <c r="Z73" i="10"/>
  <c r="Z93" i="10"/>
  <c r="Z19" i="10"/>
  <c r="Z122" i="10"/>
  <c r="Z238" i="10"/>
  <c r="Z111" i="10"/>
  <c r="Z130" i="10"/>
  <c r="Z248" i="10"/>
  <c r="Z115" i="10"/>
  <c r="Z143" i="10"/>
  <c r="Z270" i="10"/>
  <c r="Z124" i="10"/>
  <c r="Z212" i="10"/>
  <c r="Z357" i="10"/>
  <c r="Z173" i="10"/>
  <c r="Z202" i="10"/>
  <c r="Z404" i="10"/>
  <c r="Z231" i="10"/>
  <c r="Z249" i="10"/>
  <c r="Z444" i="10"/>
  <c r="Z320" i="10"/>
  <c r="Z462" i="10"/>
  <c r="Z433" i="10"/>
  <c r="Z802" i="10"/>
  <c r="Z457" i="10"/>
  <c r="Z518" i="10"/>
  <c r="Z824" i="10"/>
  <c r="Z564" i="10"/>
  <c r="Z114" i="10"/>
  <c r="Z306" i="10"/>
  <c r="Z234" i="10"/>
  <c r="Z600" i="10"/>
  <c r="Z870" i="10"/>
  <c r="Z172" i="10"/>
  <c r="Z630" i="10"/>
  <c r="Z892" i="10"/>
  <c r="Z867" i="10"/>
  <c r="Z164" i="10"/>
  <c r="Z315" i="10"/>
  <c r="Z244" i="10"/>
  <c r="Z606" i="10"/>
  <c r="Z874" i="10"/>
  <c r="Z214" i="10"/>
  <c r="Z635" i="10"/>
  <c r="Z896" i="10"/>
  <c r="Z889" i="10"/>
  <c r="Z496" i="10"/>
  <c r="Z410" i="10"/>
  <c r="Z565" i="10"/>
  <c r="Z750" i="10"/>
  <c r="Z617" i="10"/>
  <c r="Z300" i="10"/>
  <c r="Z772" i="10"/>
  <c r="Z609" i="10"/>
  <c r="Z847" i="10"/>
  <c r="Z468" i="10"/>
  <c r="Z370" i="10"/>
  <c r="Z514" i="10"/>
  <c r="Z722" i="10"/>
  <c r="Z541" i="10"/>
  <c r="Z597" i="10"/>
  <c r="Z744" i="10"/>
  <c r="Z538" i="10"/>
  <c r="Z96" i="10"/>
  <c r="Z282" i="10"/>
  <c r="Z450" i="10"/>
  <c r="Z363" i="10"/>
  <c r="Z790" i="10"/>
  <c r="Z415" i="10"/>
  <c r="Z471" i="10"/>
  <c r="Z812" i="10"/>
  <c r="Z327" i="10"/>
  <c r="Z178" i="10"/>
  <c r="Z826" i="10"/>
  <c r="Z697" i="10"/>
  <c r="Z989" i="10"/>
  <c r="Z831" i="10"/>
  <c r="Z906" i="10"/>
  <c r="Z388" i="10"/>
  <c r="Z542" i="10"/>
  <c r="Z869" i="10"/>
  <c r="Z623" i="10"/>
  <c r="Z1004" i="10"/>
  <c r="Z980" i="10"/>
  <c r="Z527" i="10"/>
  <c r="Z752" i="10"/>
  <c r="Z689" i="10"/>
  <c r="Z958" i="10"/>
  <c r="Z759" i="10"/>
  <c r="Z152" i="10"/>
  <c r="Z862" i="10"/>
  <c r="Z835" i="10"/>
  <c r="Z374" i="10"/>
  <c r="Z885" i="10"/>
  <c r="Z961" i="10"/>
  <c r="Z347" i="10"/>
  <c r="Z338" i="10"/>
  <c r="Z917" i="10"/>
  <c r="Z659" i="10"/>
  <c r="Z781" i="10"/>
  <c r="Z747" i="10"/>
  <c r="Z401" i="10"/>
  <c r="Z816" i="10"/>
  <c r="Z753" i="10"/>
  <c r="Z990" i="10"/>
  <c r="Z922" i="10"/>
  <c r="Z221" i="10"/>
  <c r="Z905" i="10"/>
  <c r="Z987" i="10"/>
  <c r="Z190" i="10"/>
  <c r="Z972" i="10"/>
  <c r="Z763" i="10"/>
  <c r="Z355" i="10"/>
  <c r="Z775" i="10"/>
  <c r="Z693" i="10"/>
  <c r="Z821" i="10"/>
  <c r="Z963" i="10"/>
  <c r="Z30" i="10"/>
  <c r="Z31" i="10"/>
  <c r="Z82" i="10"/>
  <c r="Z107" i="10"/>
  <c r="Z36" i="10"/>
  <c r="Z74" i="10"/>
  <c r="Z92" i="10"/>
  <c r="Z15" i="10"/>
  <c r="Z78" i="10"/>
  <c r="Z105" i="10"/>
  <c r="Z112" i="10"/>
  <c r="Z191" i="10"/>
  <c r="Z332" i="10"/>
  <c r="Z116" i="10"/>
  <c r="Z196" i="10"/>
  <c r="Z345" i="10"/>
  <c r="Z120" i="10"/>
  <c r="Z207" i="10"/>
  <c r="Z351" i="10"/>
  <c r="Z162" i="10"/>
  <c r="Z197" i="10"/>
  <c r="Z400" i="10"/>
  <c r="Z223" i="10"/>
  <c r="Z241" i="10"/>
  <c r="Z436" i="10"/>
  <c r="Z263" i="10"/>
  <c r="Z281" i="10"/>
  <c r="Z227" i="10"/>
  <c r="Z137" i="10"/>
  <c r="Z494" i="10"/>
  <c r="Z540" i="10"/>
  <c r="Z834" i="10"/>
  <c r="Z548" i="10"/>
  <c r="Z582" i="10"/>
  <c r="Z856" i="10"/>
  <c r="Z729" i="10"/>
  <c r="Z253" i="10"/>
  <c r="Z389" i="10"/>
  <c r="Z330" i="10"/>
  <c r="Z646" i="10"/>
  <c r="Z201" i="10"/>
  <c r="Z382" i="10"/>
  <c r="Z668" i="10"/>
  <c r="Z145" i="10"/>
  <c r="Z949" i="10"/>
  <c r="Z277" i="10"/>
  <c r="Z118" i="10"/>
  <c r="Z336" i="10"/>
  <c r="Z650" i="10"/>
  <c r="Z262" i="10"/>
  <c r="Z395" i="10"/>
  <c r="Z672" i="10"/>
  <c r="Z185" i="10"/>
  <c r="Z65" i="10"/>
  <c r="Z250" i="10"/>
  <c r="Z442" i="10"/>
  <c r="Z331" i="10"/>
  <c r="Z782" i="10"/>
  <c r="Z353" i="10"/>
  <c r="Z439" i="10"/>
  <c r="Z804" i="10"/>
  <c r="Z653" i="10"/>
  <c r="Z20" i="10"/>
  <c r="Z500" i="10"/>
  <c r="Z414" i="10"/>
  <c r="Z578" i="10"/>
  <c r="Z754" i="10"/>
  <c r="Z633" i="10"/>
  <c r="Z324" i="10"/>
  <c r="Z776" i="10"/>
  <c r="Z625" i="10"/>
  <c r="Z110" i="10"/>
  <c r="Z368" i="10"/>
  <c r="Z482" i="10"/>
  <c r="Z515" i="10"/>
  <c r="Z822" i="10"/>
  <c r="Z523" i="10"/>
  <c r="Z556" i="10"/>
  <c r="Z844" i="10"/>
  <c r="Z675" i="10"/>
  <c r="Z408" i="10"/>
  <c r="Z477" i="10"/>
  <c r="Z1000" i="10"/>
  <c r="Z621" i="10"/>
  <c r="Z927" i="10"/>
  <c r="Z715" i="10"/>
  <c r="Z342" i="10"/>
  <c r="Z549" i="10"/>
  <c r="Z956" i="10"/>
  <c r="Z745" i="10"/>
  <c r="Z935" i="10"/>
  <c r="Z932" i="10"/>
  <c r="Z584" i="10"/>
  <c r="Z880" i="10"/>
  <c r="Z817" i="10"/>
  <c r="Z545" i="10"/>
  <c r="Z679" i="10"/>
  <c r="Z480" i="10"/>
  <c r="Z567" i="10"/>
  <c r="Z655" i="10"/>
  <c r="Z669" i="10"/>
  <c r="Z953" i="10"/>
  <c r="Z829" i="10"/>
  <c r="Z422" i="10"/>
  <c r="Z356" i="10"/>
  <c r="Z975" i="10"/>
  <c r="Z787" i="10"/>
  <c r="Z1005" i="10"/>
  <c r="Z983" i="10"/>
  <c r="Z666" i="10"/>
  <c r="Z343" i="10"/>
  <c r="Z881" i="10"/>
  <c r="Z671" i="10"/>
  <c r="Z877" i="10"/>
  <c r="Z317" i="10"/>
  <c r="Z973" i="10"/>
  <c r="Z634" i="10"/>
  <c r="Z199" i="10"/>
  <c r="Z902" i="10"/>
  <c r="Z588" i="10"/>
  <c r="Z916" i="10"/>
  <c r="Z232" i="10"/>
  <c r="Z897" i="10"/>
  <c r="Z426" i="10"/>
  <c r="Z769" i="10"/>
  <c r="Z503" i="10"/>
  <c r="Z75" i="10"/>
  <c r="Z18" i="10"/>
  <c r="Z43" i="10"/>
  <c r="Z61" i="10"/>
  <c r="Z99" i="10"/>
  <c r="Z28" i="10"/>
  <c r="Z85" i="10"/>
  <c r="Z80" i="10"/>
  <c r="Z40" i="10"/>
  <c r="Z141" i="10"/>
  <c r="Z170" i="10"/>
  <c r="Z387" i="10"/>
  <c r="Z146" i="10"/>
  <c r="Z181" i="10"/>
  <c r="Z392" i="10"/>
  <c r="Z157" i="10"/>
  <c r="Z186" i="10"/>
  <c r="Z396" i="10"/>
  <c r="Z219" i="10"/>
  <c r="Z237" i="10"/>
  <c r="Z432" i="10"/>
  <c r="Z255" i="10"/>
  <c r="Z273" i="10"/>
  <c r="Z71" i="10"/>
  <c r="Z295" i="10"/>
  <c r="Z313" i="10"/>
  <c r="Z200" i="10"/>
  <c r="Z284" i="10"/>
  <c r="Z198" i="10"/>
  <c r="Z595" i="10"/>
  <c r="Z866" i="10"/>
  <c r="Z134" i="10"/>
  <c r="Z624" i="10"/>
  <c r="Z888" i="10"/>
  <c r="Z857" i="10"/>
  <c r="Z216" i="10"/>
  <c r="Z264" i="10"/>
  <c r="Z193" i="10"/>
  <c r="Z678" i="10"/>
  <c r="Z403" i="10"/>
  <c r="Z501" i="10"/>
  <c r="Z700" i="10"/>
  <c r="Z386" i="10"/>
  <c r="Z344" i="10"/>
  <c r="Z312" i="10"/>
  <c r="Z286" i="10"/>
  <c r="Z226" i="10"/>
  <c r="Z682" i="10"/>
  <c r="Z413" i="10"/>
  <c r="Z511" i="10"/>
  <c r="Z704" i="10"/>
  <c r="Z397" i="10"/>
  <c r="Z135" i="10"/>
  <c r="Z346" i="10"/>
  <c r="Z474" i="10"/>
  <c r="Z487" i="10"/>
  <c r="Z814" i="10"/>
  <c r="Z509" i="10"/>
  <c r="Z537" i="10"/>
  <c r="Z836" i="10"/>
  <c r="Z643" i="10"/>
  <c r="Z109" i="10"/>
  <c r="Z260" i="10"/>
  <c r="Z446" i="10"/>
  <c r="Z350" i="10"/>
  <c r="Z786" i="10"/>
  <c r="Z393" i="10"/>
  <c r="Z449" i="10"/>
  <c r="Z808" i="10"/>
  <c r="Z663" i="10"/>
  <c r="Z299" i="10"/>
  <c r="Z242" i="10"/>
  <c r="Z140" i="10"/>
  <c r="Z579" i="10"/>
  <c r="Z854" i="10"/>
  <c r="Z586" i="10"/>
  <c r="Z608" i="10"/>
  <c r="Z876" i="10"/>
  <c r="Z803" i="10"/>
  <c r="Z383" i="10"/>
  <c r="Z529" i="10"/>
  <c r="Z837" i="10"/>
  <c r="Z610" i="10"/>
  <c r="Z991" i="10"/>
  <c r="Z964" i="10"/>
  <c r="Z490" i="10"/>
  <c r="Z569" i="10"/>
  <c r="Z150" i="10"/>
  <c r="Z873" i="10"/>
  <c r="Z843" i="10"/>
  <c r="Z807" i="10"/>
  <c r="Z730" i="10"/>
  <c r="Z551" i="10"/>
  <c r="Z944" i="10"/>
  <c r="Z735" i="10"/>
  <c r="Z599" i="10"/>
  <c r="Z274" i="10"/>
  <c r="Z596" i="10"/>
  <c r="Z909" i="10"/>
  <c r="Z649" i="10"/>
  <c r="Z695" i="10"/>
  <c r="Z717" i="10"/>
  <c r="Z308" i="10"/>
  <c r="Z656" i="10"/>
  <c r="Z577" i="10"/>
  <c r="Z911" i="10"/>
  <c r="Z954" i="10"/>
  <c r="Z914" i="10"/>
  <c r="Z794" i="10"/>
  <c r="Z431" i="10"/>
  <c r="Z976" i="10"/>
  <c r="Z799" i="10"/>
  <c r="Z797" i="10"/>
  <c r="Z894" i="10"/>
  <c r="Z996" i="10"/>
  <c r="Z607" i="10"/>
  <c r="Z206" i="10"/>
  <c r="Z910" i="10"/>
  <c r="Z997" i="10"/>
  <c r="Z924" i="10"/>
  <c r="Z670" i="10"/>
  <c r="Z960" i="10"/>
  <c r="Z988" i="10"/>
  <c r="Z371" i="10"/>
  <c r="Z108" i="10"/>
  <c r="Z11" i="10"/>
  <c r="Z62" i="10"/>
  <c r="Z101" i="10"/>
  <c r="Z87" i="10"/>
  <c r="Z35" i="10"/>
  <c r="Z91" i="10"/>
  <c r="Z21" i="10"/>
  <c r="Z66" i="10"/>
  <c r="Z49" i="10"/>
  <c r="Z205" i="10"/>
  <c r="Z225" i="10"/>
  <c r="Z420" i="10"/>
  <c r="Z210" i="10"/>
  <c r="Z229" i="10"/>
  <c r="Z424" i="10"/>
  <c r="Z215" i="10"/>
  <c r="Z233" i="10"/>
  <c r="Z428" i="10"/>
  <c r="Z251" i="10"/>
  <c r="Z269" i="10"/>
  <c r="Z90" i="10"/>
  <c r="Z287" i="10"/>
  <c r="Z305" i="10"/>
  <c r="Z102" i="10"/>
  <c r="Z147" i="10"/>
  <c r="Z171" i="10"/>
  <c r="Z245" i="10"/>
  <c r="Z380" i="10"/>
  <c r="Z323" i="10"/>
  <c r="Z642" i="10"/>
  <c r="Z898" i="10"/>
  <c r="Z369" i="10"/>
  <c r="Z664" i="10"/>
  <c r="Z920" i="10"/>
  <c r="Z942" i="10"/>
  <c r="Z448" i="10"/>
  <c r="Z354" i="10"/>
  <c r="Z475" i="10"/>
  <c r="Z710" i="10"/>
  <c r="Z522" i="10"/>
  <c r="Z568" i="10"/>
  <c r="Z732" i="10"/>
  <c r="Z512" i="10"/>
  <c r="Z687" i="10"/>
  <c r="Z460" i="10"/>
  <c r="Z359" i="10"/>
  <c r="Z485" i="10"/>
  <c r="Z714" i="10"/>
  <c r="Z528" i="10"/>
  <c r="Z575" i="10"/>
  <c r="Z736" i="10"/>
  <c r="Z519" i="10"/>
  <c r="Z267" i="10"/>
  <c r="Z209" i="10"/>
  <c r="Z506" i="10"/>
  <c r="Z566" i="10"/>
  <c r="Z846" i="10"/>
  <c r="Z574" i="10"/>
  <c r="Z598" i="10"/>
  <c r="Z868" i="10"/>
  <c r="Z771" i="10"/>
  <c r="Z132" i="10"/>
  <c r="Z352" i="10"/>
  <c r="Z478" i="10"/>
  <c r="Z497" i="10"/>
  <c r="Z818" i="10"/>
  <c r="Z516" i="10"/>
  <c r="Z550" i="10"/>
  <c r="Z840" i="10"/>
  <c r="Z665" i="10"/>
  <c r="Z165" i="10"/>
  <c r="Z341" i="10"/>
  <c r="Z298" i="10"/>
  <c r="Z622" i="10"/>
  <c r="Z886" i="10"/>
  <c r="Z321" i="10"/>
  <c r="Z652" i="10"/>
  <c r="Z908" i="10"/>
  <c r="Z915" i="10"/>
  <c r="Z335" i="10"/>
  <c r="Z543" i="10"/>
  <c r="Z943" i="10"/>
  <c r="Z723" i="10"/>
  <c r="Z918" i="10"/>
  <c r="Z887" i="10"/>
  <c r="Z443" i="10"/>
  <c r="Z724" i="10"/>
  <c r="Z667" i="10"/>
  <c r="Z952" i="10"/>
  <c r="Z733" i="10"/>
  <c r="Z136" i="10"/>
  <c r="Z858" i="10"/>
  <c r="Z825" i="10"/>
  <c r="Z1008" i="10"/>
  <c r="Z863" i="10"/>
  <c r="Z945" i="10"/>
  <c r="Z394" i="10"/>
  <c r="Z639" i="10"/>
  <c r="Z969" i="10"/>
  <c r="Z777" i="10"/>
  <c r="Z986" i="10"/>
  <c r="Z966" i="10"/>
  <c r="Z158" i="10"/>
  <c r="Z784" i="10"/>
  <c r="Z721" i="10"/>
  <c r="Z971" i="10"/>
  <c r="Z875" i="10"/>
  <c r="Z160" i="10"/>
  <c r="Z366" i="10"/>
  <c r="Z955" i="10"/>
  <c r="Z583" i="10"/>
  <c r="Z913" i="10"/>
  <c r="Z612" i="10"/>
  <c r="Z660" i="10"/>
  <c r="Z934" i="10"/>
  <c r="Z933" i="10"/>
  <c r="Z788" i="10"/>
  <c r="Z314" i="10"/>
  <c r="Z985" i="10"/>
  <c r="Z859" i="10"/>
  <c r="Z469" i="10"/>
  <c r="Z861" i="10"/>
  <c r="Z409" i="10"/>
  <c r="Z809" i="10"/>
  <c r="Z44" i="10"/>
  <c r="Z841" i="10"/>
  <c r="Z749" i="10"/>
  <c r="Z106" i="10"/>
  <c r="Z23" i="10"/>
  <c r="Z57" i="10"/>
  <c r="Z27" i="10"/>
  <c r="Z14" i="10"/>
  <c r="Z72" i="10"/>
  <c r="Z47" i="10"/>
  <c r="Z239" i="10"/>
  <c r="Z257" i="10"/>
  <c r="Z452" i="10"/>
  <c r="Z243" i="10"/>
  <c r="Z261" i="10"/>
  <c r="Z456" i="10"/>
  <c r="Z247" i="10"/>
  <c r="Z265" i="10"/>
  <c r="Z97" i="10"/>
  <c r="Z283" i="10"/>
  <c r="Z301" i="10"/>
  <c r="Z26" i="10"/>
  <c r="Z129" i="10"/>
  <c r="Z155" i="10"/>
  <c r="Z38" i="10"/>
  <c r="Z211" i="10"/>
  <c r="Z188" i="10"/>
  <c r="Z174" i="10"/>
  <c r="Z254" i="10"/>
  <c r="Z156" i="10"/>
  <c r="Z674" i="10"/>
  <c r="Z391" i="10"/>
  <c r="Z491" i="10"/>
  <c r="Z696" i="10"/>
  <c r="Z372" i="10"/>
  <c r="Z1006" i="10"/>
  <c r="Z488" i="10"/>
  <c r="Z402" i="10"/>
  <c r="Z552" i="10"/>
  <c r="Z742" i="10"/>
  <c r="Z585" i="10"/>
  <c r="Z246" i="10"/>
  <c r="Z764" i="10"/>
  <c r="Z576" i="10"/>
  <c r="Z815" i="10"/>
  <c r="Z492" i="10"/>
  <c r="Z406" i="10"/>
  <c r="Z559" i="10"/>
  <c r="Z746" i="10"/>
  <c r="Z601" i="10"/>
  <c r="Z272" i="10"/>
  <c r="Z768" i="10"/>
  <c r="Z593" i="10"/>
  <c r="Z180" i="10"/>
  <c r="Z322" i="10"/>
  <c r="Z266" i="10"/>
  <c r="Z611" i="10"/>
  <c r="Z878" i="10"/>
  <c r="Z240" i="10"/>
  <c r="Z644" i="10"/>
  <c r="Z900" i="10"/>
  <c r="Z899" i="10"/>
  <c r="Z291" i="10"/>
  <c r="Z220" i="10"/>
  <c r="Z510" i="10"/>
  <c r="Z572" i="10"/>
  <c r="Z850" i="10"/>
  <c r="Z580" i="10"/>
  <c r="Z603" i="10"/>
  <c r="Z872" i="10"/>
  <c r="Z793" i="10"/>
  <c r="Z117" i="10"/>
  <c r="Z182" i="10"/>
  <c r="Z376" i="10"/>
  <c r="Z662" i="10"/>
  <c r="Z334" i="10"/>
  <c r="Z437" i="10"/>
  <c r="Z684" i="10"/>
  <c r="Z325" i="10"/>
  <c r="Z981" i="10"/>
  <c r="Z486" i="10"/>
  <c r="Z563" i="10"/>
  <c r="Z1007" i="10"/>
  <c r="Z851" i="10"/>
  <c r="Z813" i="10"/>
  <c r="Z779" i="10"/>
  <c r="Z534" i="10"/>
  <c r="Z852" i="10"/>
  <c r="Z795" i="10"/>
  <c r="Z399" i="10"/>
  <c r="Z1009" i="10"/>
  <c r="Z476" i="10"/>
  <c r="Z560" i="10"/>
  <c r="Z645" i="10"/>
  <c r="Z647" i="10"/>
  <c r="Z946" i="10"/>
  <c r="Z801" i="10"/>
  <c r="Z183" i="10"/>
  <c r="Z619" i="10"/>
  <c r="Z526" i="10"/>
  <c r="Z903" i="10"/>
  <c r="Z938" i="10"/>
  <c r="Z893" i="10"/>
  <c r="Z627" i="10"/>
  <c r="Z912" i="10"/>
  <c r="Z849" i="10"/>
  <c r="Z626" i="10"/>
  <c r="Z765" i="10"/>
  <c r="Z292" i="10"/>
  <c r="Z425" i="10"/>
  <c r="Z773" i="10"/>
  <c r="Z539" i="10"/>
  <c r="Z978" i="10"/>
  <c r="Z929" i="10"/>
  <c r="Z936" i="10"/>
  <c r="Z176" i="10"/>
  <c r="Z921" i="10"/>
  <c r="Z741" i="10"/>
  <c r="Z423" i="10"/>
  <c r="Z941" i="10"/>
  <c r="Z681" i="10"/>
  <c r="Z358" i="10"/>
  <c r="Z32" i="10"/>
  <c r="Z458" i="10"/>
  <c r="Z999" i="10"/>
  <c r="Z88" i="10"/>
  <c r="Z89" i="10"/>
  <c r="Z76" i="10"/>
  <c r="Z42" i="10"/>
  <c r="Z54" i="10"/>
  <c r="Z55" i="10"/>
  <c r="Z59" i="10"/>
  <c r="Z41" i="10"/>
  <c r="Z98" i="10"/>
  <c r="Z53" i="10"/>
  <c r="Z13" i="10"/>
  <c r="Z271" i="10"/>
  <c r="Z289" i="10"/>
  <c r="Z52" i="10"/>
  <c r="Z275" i="10"/>
  <c r="Z293" i="10"/>
  <c r="Z103" i="10"/>
  <c r="Z279" i="10"/>
  <c r="Z297" i="10"/>
  <c r="Z33" i="10"/>
  <c r="Z121" i="10"/>
  <c r="Z144" i="10"/>
  <c r="Z51" i="10"/>
  <c r="Z195" i="10"/>
  <c r="Z161" i="10"/>
  <c r="Z131" i="10"/>
  <c r="Z175" i="10"/>
  <c r="Z319" i="10"/>
  <c r="Z440" i="10"/>
  <c r="Z348" i="10"/>
  <c r="Z453" i="10"/>
  <c r="Z706" i="10"/>
  <c r="Z508" i="10"/>
  <c r="Z562" i="10"/>
  <c r="Z728" i="10"/>
  <c r="Z493" i="10"/>
  <c r="Z677" i="10"/>
  <c r="Z218" i="10"/>
  <c r="Z434" i="10"/>
  <c r="Z258" i="10"/>
  <c r="Z774" i="10"/>
  <c r="Z294" i="10"/>
  <c r="Z407" i="10"/>
  <c r="Z796" i="10"/>
  <c r="Z615" i="10"/>
  <c r="Z84" i="10"/>
  <c r="Z228" i="10"/>
  <c r="Z438" i="10"/>
  <c r="Z288" i="10"/>
  <c r="Z778" i="10"/>
  <c r="Z337" i="10"/>
  <c r="Z417" i="10"/>
  <c r="Z800" i="10"/>
  <c r="Z628" i="10"/>
  <c r="Z285" i="10"/>
  <c r="Z153" i="10"/>
  <c r="Z349" i="10"/>
  <c r="Z654" i="10"/>
  <c r="Z290" i="10"/>
  <c r="Z405" i="10"/>
  <c r="Z676" i="10"/>
  <c r="Z278" i="10"/>
  <c r="Z968" i="10"/>
  <c r="Z149" i="10"/>
  <c r="Z328" i="10"/>
  <c r="Z276" i="10"/>
  <c r="Z616" i="10"/>
  <c r="Z882" i="10"/>
  <c r="Z268" i="10"/>
  <c r="Z648" i="10"/>
  <c r="Z904" i="10"/>
  <c r="Z907" i="10"/>
  <c r="Z378" i="10"/>
  <c r="Z329" i="10"/>
  <c r="Z411" i="10"/>
  <c r="Z694" i="10"/>
  <c r="Z467" i="10"/>
  <c r="Z536" i="10"/>
  <c r="Z716" i="10"/>
  <c r="Z451" i="10"/>
  <c r="Z618" i="10"/>
  <c r="Z421" i="10"/>
  <c r="Z720" i="10"/>
  <c r="Z657" i="10"/>
  <c r="Z939" i="10"/>
  <c r="Z705" i="10"/>
  <c r="Z1002" i="10"/>
  <c r="Z702" i="10"/>
  <c r="Z483" i="10"/>
  <c r="Z931" i="10"/>
  <c r="Z725" i="10"/>
  <c r="Z993" i="10"/>
  <c r="Z252" i="10"/>
  <c r="Z591" i="10"/>
  <c r="Z901" i="10"/>
  <c r="Z637" i="10"/>
  <c r="Z651" i="10"/>
  <c r="Z998" i="10"/>
  <c r="Z533" i="10"/>
  <c r="Z756" i="10"/>
  <c r="Z699" i="10"/>
  <c r="Z965" i="10"/>
  <c r="Z845" i="10"/>
  <c r="Z45" i="10"/>
  <c r="Z762" i="10"/>
  <c r="Z310" i="10"/>
  <c r="Z957" i="10"/>
  <c r="Z767" i="10"/>
  <c r="Z711" i="10"/>
  <c r="Z222" i="10"/>
  <c r="Z459" i="10"/>
  <c r="Z930" i="10"/>
  <c r="Z691" i="10"/>
  <c r="Z839" i="10"/>
  <c r="Z833" i="10"/>
  <c r="Z605" i="10"/>
  <c r="Z390" i="10"/>
  <c r="Z673" i="10"/>
  <c r="Z731" i="10"/>
  <c r="Z447" i="10"/>
  <c r="Z947" i="10"/>
  <c r="Z661" i="10"/>
  <c r="Z937" i="10"/>
  <c r="Z505" i="10"/>
  <c r="Z1001" i="10"/>
  <c r="Z798" i="10"/>
  <c r="Z24" i="10"/>
  <c r="Z25" i="10"/>
  <c r="Z12" i="10"/>
  <c r="Z67" i="10"/>
  <c r="Z81" i="10"/>
  <c r="Z86" i="10"/>
  <c r="Z46" i="10"/>
  <c r="Z34" i="10"/>
  <c r="Z68" i="10"/>
  <c r="Z58" i="10"/>
  <c r="Z303" i="10"/>
  <c r="Z125" i="10"/>
  <c r="Z10" i="10"/>
  <c r="Z307" i="10"/>
  <c r="Z133" i="10"/>
  <c r="Z39" i="10"/>
  <c r="Z311" i="10"/>
  <c r="Z139" i="10"/>
  <c r="Z64" i="10"/>
  <c r="Z184" i="10"/>
  <c r="Z208" i="10"/>
  <c r="Z123" i="10"/>
  <c r="Z159" i="10"/>
  <c r="Z302" i="10"/>
  <c r="Z113" i="10"/>
  <c r="Z154" i="10"/>
  <c r="Z373" i="10"/>
  <c r="Z484" i="10"/>
  <c r="Z398" i="10"/>
  <c r="Z546" i="10"/>
  <c r="Z738" i="10"/>
  <c r="Z573" i="10"/>
  <c r="Z142" i="10"/>
  <c r="Z760" i="10"/>
  <c r="Z570" i="10"/>
  <c r="Z805" i="10"/>
  <c r="Z333" i="10"/>
  <c r="Z466" i="10"/>
  <c r="Z455" i="10"/>
  <c r="Z806" i="10"/>
  <c r="Z479" i="10"/>
  <c r="Z524" i="10"/>
  <c r="Z828" i="10"/>
  <c r="Z602" i="10"/>
  <c r="Z127" i="10"/>
  <c r="Z339" i="10"/>
  <c r="Z470" i="10"/>
  <c r="Z465" i="10"/>
  <c r="Z810" i="10"/>
  <c r="Z489" i="10"/>
  <c r="Z531" i="10"/>
  <c r="Z832" i="10"/>
  <c r="Z631" i="10"/>
  <c r="Z326" i="10"/>
  <c r="Z296" i="10"/>
  <c r="Z256" i="10"/>
  <c r="Z686" i="10"/>
  <c r="Z435" i="10"/>
  <c r="Z517" i="10"/>
  <c r="Z708" i="10"/>
  <c r="Z419" i="10"/>
  <c r="Z571" i="10"/>
  <c r="Z309" i="10"/>
  <c r="Z167" i="10"/>
  <c r="Z360" i="10"/>
  <c r="Z658" i="10"/>
  <c r="Z318" i="10"/>
  <c r="Z427" i="10"/>
  <c r="Z680" i="10"/>
  <c r="Z304" i="10"/>
  <c r="Z974" i="10"/>
  <c r="Z472" i="10"/>
  <c r="Z375" i="10"/>
  <c r="Z520" i="10"/>
  <c r="Z726" i="10"/>
  <c r="Z554" i="10"/>
  <c r="Z613" i="10"/>
  <c r="Z748" i="10"/>
  <c r="Z544" i="10"/>
  <c r="Z751" i="10"/>
  <c r="Z521" i="10"/>
  <c r="Z848" i="10"/>
  <c r="Z785" i="10"/>
  <c r="Z1003" i="10"/>
  <c r="Z992" i="10"/>
  <c r="Z194" i="10"/>
  <c r="Z830" i="10"/>
  <c r="Z707" i="10"/>
  <c r="Z995" i="10"/>
  <c r="Z853" i="10"/>
  <c r="Z928" i="10"/>
  <c r="Z385" i="10"/>
  <c r="Z629" i="10"/>
  <c r="Z962" i="10"/>
  <c r="Z755" i="10"/>
  <c r="Z970" i="10"/>
  <c r="Z948" i="10"/>
  <c r="Z590" i="10"/>
  <c r="Z884" i="10"/>
  <c r="Z827" i="10"/>
  <c r="Z594" i="10"/>
  <c r="Z737" i="10"/>
  <c r="Z213" i="10"/>
  <c r="Z890" i="10"/>
  <c r="Z923" i="10"/>
  <c r="Z463" i="10"/>
  <c r="Z895" i="10"/>
  <c r="Z979" i="10"/>
  <c r="Z454" i="10"/>
  <c r="Z481" i="10"/>
  <c r="Z994" i="10"/>
  <c r="Z819" i="10"/>
  <c r="Z701" i="10"/>
  <c r="Z641" i="10"/>
  <c r="Z532" i="10"/>
  <c r="Z379" i="10"/>
  <c r="Z685" i="10"/>
  <c r="Z473" i="10"/>
  <c r="Z820" i="10"/>
  <c r="Z364" i="10"/>
  <c r="Z811" i="10"/>
  <c r="Z891" i="10"/>
  <c r="Z789" i="10"/>
  <c r="Z727" i="10"/>
  <c r="Z50" i="10"/>
  <c r="Z982" i="10"/>
  <c r="Z69" i="10"/>
  <c r="Z56" i="10"/>
  <c r="Z37" i="10"/>
  <c r="Z17" i="10"/>
  <c r="Z22" i="10"/>
  <c r="Z16" i="10"/>
  <c r="Z104" i="10"/>
  <c r="Z60" i="10"/>
  <c r="E33" i="10"/>
  <c r="E71" i="10"/>
  <c r="E88" i="10"/>
  <c r="E87" i="10"/>
  <c r="E72" i="10"/>
  <c r="E94" i="10"/>
  <c r="E21" i="10"/>
  <c r="E62" i="10"/>
  <c r="E37" i="10"/>
  <c r="E100" i="10"/>
  <c r="E84" i="10"/>
  <c r="E107" i="10"/>
  <c r="E51" i="10"/>
  <c r="E26" i="10"/>
  <c r="E104" i="10"/>
  <c r="E24" i="10"/>
  <c r="E23" i="10"/>
  <c r="E95" i="10"/>
  <c r="E30" i="10"/>
  <c r="E86" i="10"/>
  <c r="E61" i="10"/>
  <c r="E109" i="10"/>
  <c r="E36" i="10"/>
  <c r="E20" i="10"/>
  <c r="E43" i="10"/>
  <c r="E35" i="10"/>
  <c r="E89" i="10"/>
  <c r="E40" i="10"/>
  <c r="E47" i="10"/>
  <c r="E31" i="10"/>
  <c r="E49" i="10"/>
  <c r="E78" i="10"/>
  <c r="E77" i="10"/>
  <c r="E65" i="10"/>
  <c r="E108" i="10"/>
  <c r="E83" i="10"/>
  <c r="E67" i="10"/>
  <c r="E68" i="10"/>
  <c r="E74" i="10"/>
  <c r="E41" i="10"/>
  <c r="E57" i="10"/>
  <c r="E80" i="10"/>
  <c r="E15" i="10"/>
  <c r="E56" i="10"/>
  <c r="E14" i="10"/>
  <c r="E13" i="10"/>
  <c r="E46" i="10"/>
  <c r="E44" i="10"/>
  <c r="E19" i="10"/>
  <c r="E76" i="10"/>
  <c r="E50" i="10"/>
  <c r="E18" i="10"/>
  <c r="E10" i="10"/>
  <c r="E63" i="10"/>
  <c r="E16" i="10"/>
  <c r="E58" i="10"/>
  <c r="E17" i="10"/>
  <c r="E54" i="10"/>
  <c r="E66" i="10"/>
  <c r="E53" i="10"/>
  <c r="E73" i="10"/>
  <c r="E92" i="10"/>
  <c r="E12" i="10"/>
  <c r="E106" i="10"/>
  <c r="E90" i="10"/>
  <c r="E96" i="10"/>
  <c r="E103" i="10"/>
  <c r="E98" i="10"/>
  <c r="E79" i="10"/>
  <c r="E93" i="10"/>
  <c r="E70" i="10"/>
  <c r="E25" i="10"/>
  <c r="E91" i="10"/>
  <c r="E28" i="10"/>
  <c r="E59" i="10"/>
  <c r="E52" i="10"/>
  <c r="E48" i="10"/>
  <c r="E32" i="10"/>
  <c r="E39" i="10"/>
  <c r="E34" i="10"/>
  <c r="E102" i="10"/>
  <c r="E29" i="10"/>
  <c r="E69" i="10"/>
  <c r="E22" i="10"/>
  <c r="E27" i="10"/>
  <c r="E75" i="10"/>
  <c r="E60" i="10"/>
  <c r="E99" i="10"/>
  <c r="E105" i="10"/>
  <c r="E55" i="10"/>
  <c r="E64" i="10"/>
  <c r="E81" i="10"/>
  <c r="E38" i="10"/>
  <c r="E85" i="10"/>
  <c r="E97" i="10"/>
  <c r="E45" i="10"/>
  <c r="E101" i="10"/>
  <c r="E11" i="10"/>
  <c r="E82" i="10"/>
  <c r="E42" i="10"/>
  <c r="F277" i="11"/>
  <c r="F282" i="11" s="1"/>
  <c r="E282" i="11"/>
  <c r="O282" i="11" s="1"/>
  <c r="K409" i="11"/>
  <c r="K414" i="11" s="1"/>
  <c r="K426" i="11" s="1"/>
  <c r="J414" i="11"/>
  <c r="F629" i="11"/>
  <c r="F634" i="11" s="1"/>
  <c r="E634" i="11"/>
  <c r="O634" i="11" s="1"/>
  <c r="F321" i="11"/>
  <c r="F326" i="11" s="1"/>
  <c r="E326" i="11"/>
  <c r="F12" i="11"/>
  <c r="F17" i="11" s="1"/>
  <c r="E17" i="11"/>
  <c r="K294" i="11"/>
  <c r="K497" i="11"/>
  <c r="K502" i="11" s="1"/>
  <c r="K514" i="11" s="1"/>
  <c r="J502" i="11"/>
  <c r="K65" i="11"/>
  <c r="K72" i="11" s="1"/>
  <c r="J72" i="11"/>
  <c r="J78" i="11" s="1"/>
  <c r="E424" i="11"/>
  <c r="E430" i="11" s="1"/>
  <c r="F417" i="11"/>
  <c r="O417" i="11"/>
  <c r="F197" i="11"/>
  <c r="E204" i="11"/>
  <c r="E210" i="11" s="1"/>
  <c r="O197" i="11"/>
  <c r="J678" i="11"/>
  <c r="K673" i="11"/>
  <c r="K678" i="11" s="1"/>
  <c r="K690" i="11" s="1"/>
  <c r="BA5" i="10"/>
  <c r="AI107" i="10"/>
  <c r="AI67" i="10"/>
  <c r="AI26" i="10"/>
  <c r="AI46" i="10"/>
  <c r="AI34" i="10"/>
  <c r="AI37" i="10"/>
  <c r="AI89" i="10"/>
  <c r="AI49" i="10"/>
  <c r="AI24" i="10"/>
  <c r="AI76" i="10"/>
  <c r="AI47" i="10"/>
  <c r="AI72" i="10"/>
  <c r="AI27" i="10"/>
  <c r="AI118" i="10"/>
  <c r="AI126" i="10"/>
  <c r="AI134" i="10"/>
  <c r="AI142" i="10"/>
  <c r="AI150" i="10"/>
  <c r="AI158" i="10"/>
  <c r="AI166" i="10"/>
  <c r="AI174" i="10"/>
  <c r="AI182" i="10"/>
  <c r="AI190" i="10"/>
  <c r="AI198" i="10"/>
  <c r="AI206" i="10"/>
  <c r="AI214" i="10"/>
  <c r="AI222" i="10"/>
  <c r="AI230" i="10"/>
  <c r="AI238" i="10"/>
  <c r="AI246" i="10"/>
  <c r="AI254" i="10"/>
  <c r="AI262" i="10"/>
  <c r="AI270" i="10"/>
  <c r="AI278" i="10"/>
  <c r="AI286" i="10"/>
  <c r="AI294" i="10"/>
  <c r="AI302" i="10"/>
  <c r="AI310" i="10"/>
  <c r="AI318" i="10"/>
  <c r="AI326" i="10"/>
  <c r="AI334" i="10"/>
  <c r="AI342" i="10"/>
  <c r="AI350" i="10"/>
  <c r="AI358" i="10"/>
  <c r="AI83" i="10"/>
  <c r="AI95" i="10"/>
  <c r="AI86" i="10"/>
  <c r="AI14" i="10"/>
  <c r="AI106" i="10"/>
  <c r="AI97" i="10"/>
  <c r="AI57" i="10"/>
  <c r="AI45" i="10"/>
  <c r="AI84" i="10"/>
  <c r="AI44" i="10"/>
  <c r="AI15" i="10"/>
  <c r="AI39" i="10"/>
  <c r="AI19" i="10"/>
  <c r="AI119" i="10"/>
  <c r="AI127" i="10"/>
  <c r="AI135" i="10"/>
  <c r="AI143" i="10"/>
  <c r="AI151" i="10"/>
  <c r="AI159" i="10"/>
  <c r="AI167" i="10"/>
  <c r="AI175" i="10"/>
  <c r="AI183" i="10"/>
  <c r="AI191" i="10"/>
  <c r="AI199" i="10"/>
  <c r="AI207" i="10"/>
  <c r="AI215" i="10"/>
  <c r="AI223" i="10"/>
  <c r="AI231" i="10"/>
  <c r="AI239" i="10"/>
  <c r="AI247" i="10"/>
  <c r="AI255" i="10"/>
  <c r="AI263" i="10"/>
  <c r="AI271" i="10"/>
  <c r="AI279" i="10"/>
  <c r="AI287" i="10"/>
  <c r="AI295" i="10"/>
  <c r="AI303" i="10"/>
  <c r="AI311" i="10"/>
  <c r="AI319" i="10"/>
  <c r="AI327" i="10"/>
  <c r="AI335" i="10"/>
  <c r="AI343" i="10"/>
  <c r="AI351" i="10"/>
  <c r="AI359" i="10"/>
  <c r="AI91" i="10"/>
  <c r="AI79" i="10"/>
  <c r="AI54" i="10"/>
  <c r="AI102" i="10"/>
  <c r="AI98" i="10"/>
  <c r="AI65" i="10"/>
  <c r="AI25" i="10"/>
  <c r="AI17" i="10"/>
  <c r="AI52" i="10"/>
  <c r="AI12" i="10"/>
  <c r="AI31" i="10"/>
  <c r="AI23" i="10"/>
  <c r="AI112" i="10"/>
  <c r="AI120" i="10"/>
  <c r="AI128" i="10"/>
  <c r="AI136" i="10"/>
  <c r="AI144" i="10"/>
  <c r="AI152" i="10"/>
  <c r="AI160" i="10"/>
  <c r="AI168" i="10"/>
  <c r="AI176" i="10"/>
  <c r="AI184" i="10"/>
  <c r="AI192" i="10"/>
  <c r="AI200" i="10"/>
  <c r="AI208" i="10"/>
  <c r="AI216" i="10"/>
  <c r="AI224" i="10"/>
  <c r="AI232" i="10"/>
  <c r="AI240" i="10"/>
  <c r="AI248" i="10"/>
  <c r="AI256" i="10"/>
  <c r="AI264" i="10"/>
  <c r="AI272" i="10"/>
  <c r="AI280" i="10"/>
  <c r="AI288" i="10"/>
  <c r="AI296" i="10"/>
  <c r="AI304" i="10"/>
  <c r="AI312" i="10"/>
  <c r="AI320" i="10"/>
  <c r="AI328" i="10"/>
  <c r="AI336" i="10"/>
  <c r="AI344" i="10"/>
  <c r="AI352" i="10"/>
  <c r="AI360" i="10"/>
  <c r="AI87" i="10"/>
  <c r="AI94" i="10"/>
  <c r="AI22" i="10"/>
  <c r="AI70" i="10"/>
  <c r="AI105" i="10"/>
  <c r="AI33" i="10"/>
  <c r="AI85" i="10"/>
  <c r="AI92" i="10"/>
  <c r="AI20" i="10"/>
  <c r="AI13" i="10"/>
  <c r="AI109" i="10"/>
  <c r="AI64" i="10"/>
  <c r="AI113" i="10"/>
  <c r="AI121" i="10"/>
  <c r="AI129" i="10"/>
  <c r="AI137" i="10"/>
  <c r="AI145" i="10"/>
  <c r="AI153" i="10"/>
  <c r="AI161" i="10"/>
  <c r="AI169" i="10"/>
  <c r="AI177" i="10"/>
  <c r="AI185" i="10"/>
  <c r="AI193" i="10"/>
  <c r="AI201" i="10"/>
  <c r="AI209" i="10"/>
  <c r="AI217" i="10"/>
  <c r="AI225" i="10"/>
  <c r="AI233" i="10"/>
  <c r="AI241" i="10"/>
  <c r="AI249" i="10"/>
  <c r="AI257" i="10"/>
  <c r="AI265" i="10"/>
  <c r="AI273" i="10"/>
  <c r="AI281" i="10"/>
  <c r="AI289" i="10"/>
  <c r="AI297" i="10"/>
  <c r="AI305" i="10"/>
  <c r="AI313" i="10"/>
  <c r="AI321" i="10"/>
  <c r="AI329" i="10"/>
  <c r="AI337" i="10"/>
  <c r="AI345" i="10"/>
  <c r="AI353" i="10"/>
  <c r="AI361" i="10"/>
  <c r="AI11" i="10"/>
  <c r="AI103" i="10"/>
  <c r="AI62" i="10"/>
  <c r="AI82" i="10"/>
  <c r="AI38" i="10"/>
  <c r="AI73" i="10"/>
  <c r="AI10" i="10"/>
  <c r="AI53" i="10"/>
  <c r="AI60" i="10"/>
  <c r="AI80" i="10"/>
  <c r="AI100" i="10"/>
  <c r="AI55" i="10"/>
  <c r="AI35" i="10"/>
  <c r="AI114" i="10"/>
  <c r="AI122" i="10"/>
  <c r="AI130" i="10"/>
  <c r="AI138" i="10"/>
  <c r="AI146" i="10"/>
  <c r="AI154" i="10"/>
  <c r="AI162" i="10"/>
  <c r="AI170" i="10"/>
  <c r="AI178" i="10"/>
  <c r="AI186" i="10"/>
  <c r="AI194" i="10"/>
  <c r="AI202" i="10"/>
  <c r="AI210" i="10"/>
  <c r="AI218" i="10"/>
  <c r="AI226" i="10"/>
  <c r="AI234" i="10"/>
  <c r="AI242" i="10"/>
  <c r="AI250" i="10"/>
  <c r="AI258" i="10"/>
  <c r="AI266" i="10"/>
  <c r="AI274" i="10"/>
  <c r="AI282" i="10"/>
  <c r="AI290" i="10"/>
  <c r="AI298" i="10"/>
  <c r="AI306" i="10"/>
  <c r="AI314" i="10"/>
  <c r="AI322" i="10"/>
  <c r="AI330" i="10"/>
  <c r="AI338" i="10"/>
  <c r="AI346" i="10"/>
  <c r="AI354" i="10"/>
  <c r="AI362" i="10"/>
  <c r="AI110" i="10"/>
  <c r="AI75" i="10"/>
  <c r="AI30" i="10"/>
  <c r="AI50" i="10"/>
  <c r="AI74" i="10"/>
  <c r="AI41" i="10"/>
  <c r="AI93" i="10"/>
  <c r="AI21" i="10"/>
  <c r="AI28" i="10"/>
  <c r="AI48" i="10"/>
  <c r="AI68" i="10"/>
  <c r="AI96" i="10"/>
  <c r="AI40" i="10"/>
  <c r="AI115" i="10"/>
  <c r="AI123" i="10"/>
  <c r="AI131" i="10"/>
  <c r="AI139" i="10"/>
  <c r="AI147" i="10"/>
  <c r="AI155" i="10"/>
  <c r="AI163" i="10"/>
  <c r="AI171" i="10"/>
  <c r="AI179" i="10"/>
  <c r="AI187" i="10"/>
  <c r="AI195" i="10"/>
  <c r="AI203" i="10"/>
  <c r="AI211" i="10"/>
  <c r="AI219" i="10"/>
  <c r="AI227" i="10"/>
  <c r="AI235" i="10"/>
  <c r="AI243" i="10"/>
  <c r="AI251" i="10"/>
  <c r="AI259" i="10"/>
  <c r="AI267" i="10"/>
  <c r="AI275" i="10"/>
  <c r="AI283" i="10"/>
  <c r="AI291" i="10"/>
  <c r="AI299" i="10"/>
  <c r="AI307" i="10"/>
  <c r="AI315" i="10"/>
  <c r="AI323" i="10"/>
  <c r="AI331" i="10"/>
  <c r="AI339" i="10"/>
  <c r="AI347" i="10"/>
  <c r="AI355" i="10"/>
  <c r="AI363" i="10"/>
  <c r="AI111" i="10"/>
  <c r="AI99" i="10"/>
  <c r="AI90" i="10"/>
  <c r="AI18" i="10"/>
  <c r="AI66" i="10"/>
  <c r="AI101" i="10"/>
  <c r="AI61" i="10"/>
  <c r="AI81" i="10"/>
  <c r="AI88" i="10"/>
  <c r="AI16" i="10"/>
  <c r="AI36" i="10"/>
  <c r="AI43" i="10"/>
  <c r="AI32" i="10"/>
  <c r="AI116" i="10"/>
  <c r="AI124" i="10"/>
  <c r="AI132" i="10"/>
  <c r="AI140" i="10"/>
  <c r="AI148" i="10"/>
  <c r="AI156" i="10"/>
  <c r="AI164" i="10"/>
  <c r="AI172" i="10"/>
  <c r="AI180" i="10"/>
  <c r="AI188" i="10"/>
  <c r="AI196" i="10"/>
  <c r="AI204" i="10"/>
  <c r="AI212" i="10"/>
  <c r="AI220" i="10"/>
  <c r="AI228" i="10"/>
  <c r="AI236" i="10"/>
  <c r="AI244" i="10"/>
  <c r="AI252" i="10"/>
  <c r="AI260" i="10"/>
  <c r="AI268" i="10"/>
  <c r="AI276" i="10"/>
  <c r="AI284" i="10"/>
  <c r="AI292" i="10"/>
  <c r="AI300" i="10"/>
  <c r="AI308" i="10"/>
  <c r="AI316" i="10"/>
  <c r="AI324" i="10"/>
  <c r="AI332" i="10"/>
  <c r="AI340" i="10"/>
  <c r="AI348" i="10"/>
  <c r="AI356" i="10"/>
  <c r="AI364" i="10"/>
  <c r="AI63" i="10"/>
  <c r="AI71" i="10"/>
  <c r="AI58" i="10"/>
  <c r="AI78" i="10"/>
  <c r="AI42" i="10"/>
  <c r="AI69" i="10"/>
  <c r="AI29" i="10"/>
  <c r="AI77" i="10"/>
  <c r="AI56" i="10"/>
  <c r="AI108" i="10"/>
  <c r="AI104" i="10"/>
  <c r="AI51" i="10"/>
  <c r="AI59" i="10"/>
  <c r="AI117" i="10"/>
  <c r="AI125" i="10"/>
  <c r="AI133" i="10"/>
  <c r="AI141" i="10"/>
  <c r="AI149" i="10"/>
  <c r="AI157" i="10"/>
  <c r="AI165" i="10"/>
  <c r="AI173" i="10"/>
  <c r="AI181" i="10"/>
  <c r="AI189" i="10"/>
  <c r="AI197" i="10"/>
  <c r="AI205" i="10"/>
  <c r="AI213" i="10"/>
  <c r="AI221" i="10"/>
  <c r="AI229" i="10"/>
  <c r="AI237" i="10"/>
  <c r="AI245" i="10"/>
  <c r="AI253" i="10"/>
  <c r="AI261" i="10"/>
  <c r="AI269" i="10"/>
  <c r="AI277" i="10"/>
  <c r="AI285" i="10"/>
  <c r="AI293" i="10"/>
  <c r="AI301" i="10"/>
  <c r="AI309" i="10"/>
  <c r="AI317" i="10"/>
  <c r="AI325" i="10"/>
  <c r="AI333" i="10"/>
  <c r="AI341" i="10"/>
  <c r="AI349" i="10"/>
  <c r="AI357" i="10"/>
  <c r="AI365" i="10"/>
  <c r="AI372" i="10"/>
  <c r="AI380" i="10"/>
  <c r="AI388" i="10"/>
  <c r="AI396" i="10"/>
  <c r="AI404" i="10"/>
  <c r="AI412" i="10"/>
  <c r="AI420" i="10"/>
  <c r="AI428" i="10"/>
  <c r="AI436" i="10"/>
  <c r="AI444" i="10"/>
  <c r="AI452" i="10"/>
  <c r="AI460" i="10"/>
  <c r="AI468" i="10"/>
  <c r="AI476" i="10"/>
  <c r="AI484" i="10"/>
  <c r="AI492" i="10"/>
  <c r="AI500" i="10"/>
  <c r="AI508" i="10"/>
  <c r="AI516" i="10"/>
  <c r="AI524" i="10"/>
  <c r="AI532" i="10"/>
  <c r="AI540" i="10"/>
  <c r="AI548" i="10"/>
  <c r="AI556" i="10"/>
  <c r="AI564" i="10"/>
  <c r="AI572" i="10"/>
  <c r="AI580" i="10"/>
  <c r="AI588" i="10"/>
  <c r="AI596" i="10"/>
  <c r="AI604" i="10"/>
  <c r="AI612" i="10"/>
  <c r="AI620" i="10"/>
  <c r="AI628" i="10"/>
  <c r="AI636" i="10"/>
  <c r="AI644" i="10"/>
  <c r="AI652" i="10"/>
  <c r="AI660" i="10"/>
  <c r="AI668" i="10"/>
  <c r="AI676" i="10"/>
  <c r="AI684" i="10"/>
  <c r="AI692" i="10"/>
  <c r="AI700" i="10"/>
  <c r="AI708" i="10"/>
  <c r="AI716" i="10"/>
  <c r="AI724" i="10"/>
  <c r="AI732" i="10"/>
  <c r="AI740" i="10"/>
  <c r="AI748" i="10"/>
  <c r="AI756" i="10"/>
  <c r="AI764" i="10"/>
  <c r="AI772" i="10"/>
  <c r="AI780" i="10"/>
  <c r="AI788" i="10"/>
  <c r="AI796" i="10"/>
  <c r="AI804" i="10"/>
  <c r="AI812" i="10"/>
  <c r="AI820" i="10"/>
  <c r="AI828" i="10"/>
  <c r="AI836" i="10"/>
  <c r="AI844" i="10"/>
  <c r="AI852" i="10"/>
  <c r="AI860" i="10"/>
  <c r="AI868" i="10"/>
  <c r="AI876" i="10"/>
  <c r="AI884" i="10"/>
  <c r="AI892" i="10"/>
  <c r="AI900" i="10"/>
  <c r="AI908" i="10"/>
  <c r="AI916" i="10"/>
  <c r="AI924" i="10"/>
  <c r="AI932" i="10"/>
  <c r="AI940" i="10"/>
  <c r="AI948" i="10"/>
  <c r="AI956" i="10"/>
  <c r="AI964" i="10"/>
  <c r="AI972" i="10"/>
  <c r="AI980" i="10"/>
  <c r="AI988" i="10"/>
  <c r="AI996" i="10"/>
  <c r="AI1004" i="10"/>
  <c r="AI373" i="10"/>
  <c r="AI381" i="10"/>
  <c r="AI389" i="10"/>
  <c r="AI397" i="10"/>
  <c r="AI405" i="10"/>
  <c r="AI413" i="10"/>
  <c r="AI421" i="10"/>
  <c r="AI429" i="10"/>
  <c r="AI437" i="10"/>
  <c r="AI445" i="10"/>
  <c r="AI453" i="10"/>
  <c r="AI461" i="10"/>
  <c r="AI469" i="10"/>
  <c r="AI477" i="10"/>
  <c r="AI485" i="10"/>
  <c r="AI493" i="10"/>
  <c r="AI501" i="10"/>
  <c r="AI509" i="10"/>
  <c r="AI517" i="10"/>
  <c r="AI525" i="10"/>
  <c r="AI533" i="10"/>
  <c r="AI541" i="10"/>
  <c r="AI549" i="10"/>
  <c r="AI557" i="10"/>
  <c r="AI565" i="10"/>
  <c r="AI573" i="10"/>
  <c r="AI581" i="10"/>
  <c r="AI589" i="10"/>
  <c r="AI597" i="10"/>
  <c r="AI605" i="10"/>
  <c r="AI613" i="10"/>
  <c r="AI621" i="10"/>
  <c r="AI629" i="10"/>
  <c r="AI637" i="10"/>
  <c r="AI645" i="10"/>
  <c r="AI653" i="10"/>
  <c r="AI661" i="10"/>
  <c r="AI669" i="10"/>
  <c r="AI677" i="10"/>
  <c r="AI685" i="10"/>
  <c r="AI693" i="10"/>
  <c r="AI701" i="10"/>
  <c r="AI709" i="10"/>
  <c r="AI717" i="10"/>
  <c r="AI725" i="10"/>
  <c r="AI733" i="10"/>
  <c r="AI741" i="10"/>
  <c r="AI749" i="10"/>
  <c r="AI757" i="10"/>
  <c r="AI765" i="10"/>
  <c r="AI773" i="10"/>
  <c r="AI781" i="10"/>
  <c r="AI789" i="10"/>
  <c r="AI797" i="10"/>
  <c r="AI805" i="10"/>
  <c r="AI813" i="10"/>
  <c r="AI821" i="10"/>
  <c r="AI829" i="10"/>
  <c r="AI837" i="10"/>
  <c r="AI845" i="10"/>
  <c r="AI853" i="10"/>
  <c r="AI861" i="10"/>
  <c r="AI869" i="10"/>
  <c r="AI877" i="10"/>
  <c r="AI885" i="10"/>
  <c r="AI893" i="10"/>
  <c r="AI901" i="10"/>
  <c r="AI909" i="10"/>
  <c r="AI917" i="10"/>
  <c r="AI925" i="10"/>
  <c r="AI933" i="10"/>
  <c r="AI941" i="10"/>
  <c r="AI949" i="10"/>
  <c r="AI957" i="10"/>
  <c r="AI965" i="10"/>
  <c r="AI973" i="10"/>
  <c r="AI981" i="10"/>
  <c r="AI989" i="10"/>
  <c r="AI997" i="10"/>
  <c r="AI1005" i="10"/>
  <c r="AI366" i="10"/>
  <c r="AI374" i="10"/>
  <c r="AI382" i="10"/>
  <c r="AI390" i="10"/>
  <c r="AI398" i="10"/>
  <c r="AI406" i="10"/>
  <c r="AI414" i="10"/>
  <c r="AI422" i="10"/>
  <c r="AI430" i="10"/>
  <c r="AI438" i="10"/>
  <c r="AI446" i="10"/>
  <c r="AI454" i="10"/>
  <c r="AI462" i="10"/>
  <c r="AI470" i="10"/>
  <c r="AI478" i="10"/>
  <c r="AI486" i="10"/>
  <c r="AI494" i="10"/>
  <c r="AI502" i="10"/>
  <c r="AI510" i="10"/>
  <c r="AI518" i="10"/>
  <c r="AI526" i="10"/>
  <c r="AI534" i="10"/>
  <c r="AI542" i="10"/>
  <c r="AI550" i="10"/>
  <c r="AI558" i="10"/>
  <c r="AI566" i="10"/>
  <c r="AI574" i="10"/>
  <c r="AI582" i="10"/>
  <c r="AI590" i="10"/>
  <c r="AI598" i="10"/>
  <c r="AI606" i="10"/>
  <c r="AI614" i="10"/>
  <c r="AI622" i="10"/>
  <c r="AI630" i="10"/>
  <c r="AI638" i="10"/>
  <c r="AI646" i="10"/>
  <c r="AI654" i="10"/>
  <c r="AI662" i="10"/>
  <c r="AI670" i="10"/>
  <c r="AI678" i="10"/>
  <c r="AI686" i="10"/>
  <c r="AI694" i="10"/>
  <c r="AI702" i="10"/>
  <c r="AI710" i="10"/>
  <c r="AI718" i="10"/>
  <c r="AI726" i="10"/>
  <c r="AI734" i="10"/>
  <c r="AI742" i="10"/>
  <c r="AI750" i="10"/>
  <c r="AI758" i="10"/>
  <c r="AI766" i="10"/>
  <c r="AI774" i="10"/>
  <c r="AI782" i="10"/>
  <c r="AI790" i="10"/>
  <c r="AI798" i="10"/>
  <c r="AI806" i="10"/>
  <c r="AI814" i="10"/>
  <c r="AI822" i="10"/>
  <c r="AI830" i="10"/>
  <c r="AI838" i="10"/>
  <c r="AI846" i="10"/>
  <c r="AI854" i="10"/>
  <c r="AI862" i="10"/>
  <c r="AI870" i="10"/>
  <c r="AI878" i="10"/>
  <c r="AI886" i="10"/>
  <c r="AI894" i="10"/>
  <c r="AI902" i="10"/>
  <c r="AI910" i="10"/>
  <c r="AI918" i="10"/>
  <c r="AI926" i="10"/>
  <c r="AI934" i="10"/>
  <c r="AI942" i="10"/>
  <c r="AI950" i="10"/>
  <c r="AI958" i="10"/>
  <c r="AI966" i="10"/>
  <c r="AI974" i="10"/>
  <c r="AI982" i="10"/>
  <c r="AI990" i="10"/>
  <c r="AI998" i="10"/>
  <c r="AI1006" i="10"/>
  <c r="AI367" i="10"/>
  <c r="AI375" i="10"/>
  <c r="AI383" i="10"/>
  <c r="AI391" i="10"/>
  <c r="AI399" i="10"/>
  <c r="AI407" i="10"/>
  <c r="AI415" i="10"/>
  <c r="AI423" i="10"/>
  <c r="AI431" i="10"/>
  <c r="AI439" i="10"/>
  <c r="AI447" i="10"/>
  <c r="AI455" i="10"/>
  <c r="AI463" i="10"/>
  <c r="AI471" i="10"/>
  <c r="AI479" i="10"/>
  <c r="AI487" i="10"/>
  <c r="AI495" i="10"/>
  <c r="AI503" i="10"/>
  <c r="AI511" i="10"/>
  <c r="AI519" i="10"/>
  <c r="AI527" i="10"/>
  <c r="AI535" i="10"/>
  <c r="AI543" i="10"/>
  <c r="AI551" i="10"/>
  <c r="AI559" i="10"/>
  <c r="AI567" i="10"/>
  <c r="AI575" i="10"/>
  <c r="AI583" i="10"/>
  <c r="AI591" i="10"/>
  <c r="AI599" i="10"/>
  <c r="AI607" i="10"/>
  <c r="AI615" i="10"/>
  <c r="AI623" i="10"/>
  <c r="AI631" i="10"/>
  <c r="AI639" i="10"/>
  <c r="AI647" i="10"/>
  <c r="AI655" i="10"/>
  <c r="AI663" i="10"/>
  <c r="AI671" i="10"/>
  <c r="AI679" i="10"/>
  <c r="AI687" i="10"/>
  <c r="AI695" i="10"/>
  <c r="AI703" i="10"/>
  <c r="AI711" i="10"/>
  <c r="AI719" i="10"/>
  <c r="AI727" i="10"/>
  <c r="AI735" i="10"/>
  <c r="AI743" i="10"/>
  <c r="AI751" i="10"/>
  <c r="AI759" i="10"/>
  <c r="AI767" i="10"/>
  <c r="AI775" i="10"/>
  <c r="AI783" i="10"/>
  <c r="AI791" i="10"/>
  <c r="AI799" i="10"/>
  <c r="AI807" i="10"/>
  <c r="AI815" i="10"/>
  <c r="AI823" i="10"/>
  <c r="AI831" i="10"/>
  <c r="AI839" i="10"/>
  <c r="AI847" i="10"/>
  <c r="AI855" i="10"/>
  <c r="AI863" i="10"/>
  <c r="AI871" i="10"/>
  <c r="AI879" i="10"/>
  <c r="AI887" i="10"/>
  <c r="AI895" i="10"/>
  <c r="AI903" i="10"/>
  <c r="AI911" i="10"/>
  <c r="AI919" i="10"/>
  <c r="AI927" i="10"/>
  <c r="AI935" i="10"/>
  <c r="AI943" i="10"/>
  <c r="AI951" i="10"/>
  <c r="AI959" i="10"/>
  <c r="AI967" i="10"/>
  <c r="AI975" i="10"/>
  <c r="AI983" i="10"/>
  <c r="AI991" i="10"/>
  <c r="AI999" i="10"/>
  <c r="AI1007" i="10"/>
  <c r="AI368" i="10"/>
  <c r="AI376" i="10"/>
  <c r="AI384" i="10"/>
  <c r="AI392" i="10"/>
  <c r="AI400" i="10"/>
  <c r="AI408" i="10"/>
  <c r="AI416" i="10"/>
  <c r="AI424" i="10"/>
  <c r="AI432" i="10"/>
  <c r="AI440" i="10"/>
  <c r="AI448" i="10"/>
  <c r="AI456" i="10"/>
  <c r="AI464" i="10"/>
  <c r="AI472" i="10"/>
  <c r="AI480" i="10"/>
  <c r="AI488" i="10"/>
  <c r="AI496" i="10"/>
  <c r="AI504" i="10"/>
  <c r="AI512" i="10"/>
  <c r="AI520" i="10"/>
  <c r="AI528" i="10"/>
  <c r="AI536" i="10"/>
  <c r="AI544" i="10"/>
  <c r="AI552" i="10"/>
  <c r="AI560" i="10"/>
  <c r="AI568" i="10"/>
  <c r="AI576" i="10"/>
  <c r="AI584" i="10"/>
  <c r="AI592" i="10"/>
  <c r="AI600" i="10"/>
  <c r="AI608" i="10"/>
  <c r="AI616" i="10"/>
  <c r="AI624" i="10"/>
  <c r="AI632" i="10"/>
  <c r="AI640" i="10"/>
  <c r="AI648" i="10"/>
  <c r="AI656" i="10"/>
  <c r="AI664" i="10"/>
  <c r="AI672" i="10"/>
  <c r="AI680" i="10"/>
  <c r="AI688" i="10"/>
  <c r="AI696" i="10"/>
  <c r="AI704" i="10"/>
  <c r="AI712" i="10"/>
  <c r="AI720" i="10"/>
  <c r="AI728" i="10"/>
  <c r="AI736" i="10"/>
  <c r="AI744" i="10"/>
  <c r="AI752" i="10"/>
  <c r="AI760" i="10"/>
  <c r="AI768" i="10"/>
  <c r="AI776" i="10"/>
  <c r="AI784" i="10"/>
  <c r="AI792" i="10"/>
  <c r="AI800" i="10"/>
  <c r="AI808" i="10"/>
  <c r="AI816" i="10"/>
  <c r="AI824" i="10"/>
  <c r="AI832" i="10"/>
  <c r="AI840" i="10"/>
  <c r="AI848" i="10"/>
  <c r="AI856" i="10"/>
  <c r="AI864" i="10"/>
  <c r="AI872" i="10"/>
  <c r="AI880" i="10"/>
  <c r="AI888" i="10"/>
  <c r="AI896" i="10"/>
  <c r="AI904" i="10"/>
  <c r="AI912" i="10"/>
  <c r="AI920" i="10"/>
  <c r="AI928" i="10"/>
  <c r="AI936" i="10"/>
  <c r="AI944" i="10"/>
  <c r="AI952" i="10"/>
  <c r="AI960" i="10"/>
  <c r="AI968" i="10"/>
  <c r="AI976" i="10"/>
  <c r="AI984" i="10"/>
  <c r="AI992" i="10"/>
  <c r="AI1000" i="10"/>
  <c r="AI1008" i="10"/>
  <c r="AI369" i="10"/>
  <c r="AI377" i="10"/>
  <c r="AI385" i="10"/>
  <c r="AI393" i="10"/>
  <c r="AI401" i="10"/>
  <c r="AI409" i="10"/>
  <c r="AI417" i="10"/>
  <c r="AI425" i="10"/>
  <c r="AI433" i="10"/>
  <c r="AI441" i="10"/>
  <c r="AI449" i="10"/>
  <c r="AI457" i="10"/>
  <c r="AI465" i="10"/>
  <c r="AI473" i="10"/>
  <c r="AI481" i="10"/>
  <c r="AI489" i="10"/>
  <c r="AI497" i="10"/>
  <c r="AI505" i="10"/>
  <c r="AI513" i="10"/>
  <c r="AI521" i="10"/>
  <c r="AI529" i="10"/>
  <c r="AI537" i="10"/>
  <c r="AI545" i="10"/>
  <c r="AI553" i="10"/>
  <c r="AI561" i="10"/>
  <c r="AI569" i="10"/>
  <c r="AI577" i="10"/>
  <c r="AI585" i="10"/>
  <c r="AI593" i="10"/>
  <c r="AI601" i="10"/>
  <c r="AI609" i="10"/>
  <c r="AI617" i="10"/>
  <c r="AI625" i="10"/>
  <c r="AI633" i="10"/>
  <c r="AI641" i="10"/>
  <c r="AI649" i="10"/>
  <c r="AI657" i="10"/>
  <c r="AI665" i="10"/>
  <c r="AI673" i="10"/>
  <c r="AI681" i="10"/>
  <c r="AI689" i="10"/>
  <c r="AI697" i="10"/>
  <c r="AI705" i="10"/>
  <c r="AI713" i="10"/>
  <c r="AI721" i="10"/>
  <c r="AI729" i="10"/>
  <c r="AI737" i="10"/>
  <c r="AI745" i="10"/>
  <c r="AI753" i="10"/>
  <c r="AI761" i="10"/>
  <c r="AI769" i="10"/>
  <c r="AI777" i="10"/>
  <c r="AI785" i="10"/>
  <c r="AI793" i="10"/>
  <c r="AI801" i="10"/>
  <c r="AI809" i="10"/>
  <c r="AI817" i="10"/>
  <c r="AI825" i="10"/>
  <c r="AI833" i="10"/>
  <c r="AI841" i="10"/>
  <c r="AI849" i="10"/>
  <c r="AI857" i="10"/>
  <c r="AI865" i="10"/>
  <c r="AI873" i="10"/>
  <c r="AI881" i="10"/>
  <c r="AI889" i="10"/>
  <c r="AI897" i="10"/>
  <c r="AI905" i="10"/>
  <c r="AI913" i="10"/>
  <c r="AI921" i="10"/>
  <c r="AI929" i="10"/>
  <c r="AI937" i="10"/>
  <c r="AI945" i="10"/>
  <c r="AI953" i="10"/>
  <c r="AI961" i="10"/>
  <c r="AI969" i="10"/>
  <c r="AI977" i="10"/>
  <c r="AI985" i="10"/>
  <c r="AI993" i="10"/>
  <c r="AI1001" i="10"/>
  <c r="AI1009" i="10"/>
  <c r="AI370" i="10"/>
  <c r="AI378" i="10"/>
  <c r="AI386" i="10"/>
  <c r="AI394" i="10"/>
  <c r="AI402" i="10"/>
  <c r="AI410" i="10"/>
  <c r="AI418" i="10"/>
  <c r="AI426" i="10"/>
  <c r="AI434" i="10"/>
  <c r="AI442" i="10"/>
  <c r="AI450" i="10"/>
  <c r="AI458" i="10"/>
  <c r="AI466" i="10"/>
  <c r="AI474" i="10"/>
  <c r="AI482" i="10"/>
  <c r="AI490" i="10"/>
  <c r="AI498" i="10"/>
  <c r="AI506" i="10"/>
  <c r="AI514" i="10"/>
  <c r="AI522" i="10"/>
  <c r="AI530" i="10"/>
  <c r="AI538" i="10"/>
  <c r="AI546" i="10"/>
  <c r="AI554" i="10"/>
  <c r="AI562" i="10"/>
  <c r="AI570" i="10"/>
  <c r="AI578" i="10"/>
  <c r="AI586" i="10"/>
  <c r="AI594" i="10"/>
  <c r="AI602" i="10"/>
  <c r="AI610" i="10"/>
  <c r="AI618" i="10"/>
  <c r="AI626" i="10"/>
  <c r="AI634" i="10"/>
  <c r="AI642" i="10"/>
  <c r="AI650" i="10"/>
  <c r="AI658" i="10"/>
  <c r="AI666" i="10"/>
  <c r="AI674" i="10"/>
  <c r="AI682" i="10"/>
  <c r="AI690" i="10"/>
  <c r="AI698" i="10"/>
  <c r="AI706" i="10"/>
  <c r="AI714" i="10"/>
  <c r="AI722" i="10"/>
  <c r="AI730" i="10"/>
  <c r="AI738" i="10"/>
  <c r="AI746" i="10"/>
  <c r="AI754" i="10"/>
  <c r="AI762" i="10"/>
  <c r="AI770" i="10"/>
  <c r="AI778" i="10"/>
  <c r="AI786" i="10"/>
  <c r="AI794" i="10"/>
  <c r="AI802" i="10"/>
  <c r="AI810" i="10"/>
  <c r="AI818" i="10"/>
  <c r="AI826" i="10"/>
  <c r="AI834" i="10"/>
  <c r="AI842" i="10"/>
  <c r="AI850" i="10"/>
  <c r="AI858" i="10"/>
  <c r="AI866" i="10"/>
  <c r="AI874" i="10"/>
  <c r="AI882" i="10"/>
  <c r="AI890" i="10"/>
  <c r="AI898" i="10"/>
  <c r="AI906" i="10"/>
  <c r="AI914" i="10"/>
  <c r="AI922" i="10"/>
  <c r="AI930" i="10"/>
  <c r="AI938" i="10"/>
  <c r="AI946" i="10"/>
  <c r="AI954" i="10"/>
  <c r="AI962" i="10"/>
  <c r="AI970" i="10"/>
  <c r="AI978" i="10"/>
  <c r="AI986" i="10"/>
  <c r="AI994" i="10"/>
  <c r="AI1002" i="10"/>
  <c r="AI371" i="10"/>
  <c r="AI379" i="10"/>
  <c r="AI387" i="10"/>
  <c r="AI395" i="10"/>
  <c r="AI403" i="10"/>
  <c r="AI411" i="10"/>
  <c r="AI419" i="10"/>
  <c r="AI427" i="10"/>
  <c r="AI435" i="10"/>
  <c r="AI443" i="10"/>
  <c r="AI451" i="10"/>
  <c r="AI459" i="10"/>
  <c r="AI467" i="10"/>
  <c r="AI475" i="10"/>
  <c r="AI483" i="10"/>
  <c r="AI491" i="10"/>
  <c r="AI499" i="10"/>
  <c r="AI507" i="10"/>
  <c r="AI515" i="10"/>
  <c r="AI523" i="10"/>
  <c r="AI531" i="10"/>
  <c r="AI539" i="10"/>
  <c r="AI547" i="10"/>
  <c r="AI555" i="10"/>
  <c r="AI563" i="10"/>
  <c r="AI571" i="10"/>
  <c r="AI579" i="10"/>
  <c r="AI587" i="10"/>
  <c r="AI595" i="10"/>
  <c r="AI603" i="10"/>
  <c r="AI611" i="10"/>
  <c r="AI619" i="10"/>
  <c r="AI627" i="10"/>
  <c r="AI635" i="10"/>
  <c r="AI643" i="10"/>
  <c r="AI651" i="10"/>
  <c r="AI659" i="10"/>
  <c r="AI667" i="10"/>
  <c r="AI675" i="10"/>
  <c r="AI683" i="10"/>
  <c r="AI691" i="10"/>
  <c r="AI699" i="10"/>
  <c r="AI707" i="10"/>
  <c r="AI715" i="10"/>
  <c r="AI723" i="10"/>
  <c r="AI731" i="10"/>
  <c r="AI739" i="10"/>
  <c r="AI747" i="10"/>
  <c r="AI755" i="10"/>
  <c r="AI763" i="10"/>
  <c r="AI771" i="10"/>
  <c r="AI779" i="10"/>
  <c r="AI787" i="10"/>
  <c r="AI795" i="10"/>
  <c r="AI803" i="10"/>
  <c r="AI811" i="10"/>
  <c r="AI819" i="10"/>
  <c r="AI827" i="10"/>
  <c r="AI835" i="10"/>
  <c r="AI843" i="10"/>
  <c r="AI851" i="10"/>
  <c r="AI859" i="10"/>
  <c r="AI867" i="10"/>
  <c r="AI875" i="10"/>
  <c r="AI883" i="10"/>
  <c r="AI891" i="10"/>
  <c r="AI899" i="10"/>
  <c r="AI907" i="10"/>
  <c r="AI915" i="10"/>
  <c r="AI923" i="10"/>
  <c r="AI931" i="10"/>
  <c r="AI939" i="10"/>
  <c r="AI947" i="10"/>
  <c r="AI955" i="10"/>
  <c r="AI963" i="10"/>
  <c r="AI971" i="10"/>
  <c r="AI979" i="10"/>
  <c r="AI987" i="10"/>
  <c r="AI995" i="10"/>
  <c r="AI1003" i="10"/>
  <c r="F717" i="11"/>
  <c r="F722" i="11" s="1"/>
  <c r="E722" i="11"/>
  <c r="O722" i="11" s="1"/>
  <c r="AO14" i="10"/>
  <c r="AO66" i="10"/>
  <c r="AO67" i="10"/>
  <c r="AO43" i="10"/>
  <c r="AO26" i="10"/>
  <c r="AO97" i="10"/>
  <c r="AO41" i="10"/>
  <c r="AO108" i="10"/>
  <c r="AO71" i="10"/>
  <c r="AO36" i="10"/>
  <c r="AO61" i="10"/>
  <c r="AO13" i="10"/>
  <c r="AO29" i="10"/>
  <c r="AO114" i="10"/>
  <c r="AO122" i="10"/>
  <c r="AO130" i="10"/>
  <c r="AO138" i="10"/>
  <c r="AO146" i="10"/>
  <c r="AO154" i="10"/>
  <c r="AO162" i="10"/>
  <c r="AO170" i="10"/>
  <c r="AO178" i="10"/>
  <c r="AO186" i="10"/>
  <c r="AO194" i="10"/>
  <c r="AO202" i="10"/>
  <c r="AO210" i="10"/>
  <c r="AO218" i="10"/>
  <c r="AO226" i="10"/>
  <c r="AO234" i="10"/>
  <c r="AO242" i="10"/>
  <c r="AO250" i="10"/>
  <c r="AO258" i="10"/>
  <c r="AO266" i="10"/>
  <c r="AO274" i="10"/>
  <c r="AO282" i="10"/>
  <c r="AO290" i="10"/>
  <c r="AO298" i="10"/>
  <c r="AO306" i="10"/>
  <c r="AO314" i="10"/>
  <c r="AO322" i="10"/>
  <c r="AO330" i="10"/>
  <c r="AO338" i="10"/>
  <c r="AO346" i="10"/>
  <c r="AO354" i="10"/>
  <c r="AO362" i="10"/>
  <c r="AO370" i="10"/>
  <c r="AO378" i="10"/>
  <c r="AO386" i="10"/>
  <c r="AO394" i="10"/>
  <c r="AO402" i="10"/>
  <c r="AO410" i="10"/>
  <c r="AO418" i="10"/>
  <c r="AO426" i="10"/>
  <c r="AO434" i="10"/>
  <c r="AO442" i="10"/>
  <c r="AO450" i="10"/>
  <c r="AO458" i="10"/>
  <c r="AO466" i="10"/>
  <c r="AO474" i="10"/>
  <c r="AO482" i="10"/>
  <c r="AO490" i="10"/>
  <c r="AO498" i="10"/>
  <c r="AO506" i="10"/>
  <c r="AO514" i="10"/>
  <c r="AO522" i="10"/>
  <c r="AO530" i="10"/>
  <c r="AO538" i="10"/>
  <c r="AO546" i="10"/>
  <c r="AO554" i="10"/>
  <c r="AO562" i="10"/>
  <c r="AO570" i="10"/>
  <c r="AO578" i="10"/>
  <c r="AO586" i="10"/>
  <c r="AO594" i="10"/>
  <c r="AO602" i="10"/>
  <c r="AO610" i="10"/>
  <c r="AO618" i="10"/>
  <c r="AO626" i="10"/>
  <c r="AO634" i="10"/>
  <c r="AO642" i="10"/>
  <c r="AO650" i="10"/>
  <c r="AO658" i="10"/>
  <c r="AO666" i="10"/>
  <c r="AO674" i="10"/>
  <c r="AO682" i="10"/>
  <c r="AO690" i="10"/>
  <c r="AO110" i="10"/>
  <c r="AO83" i="10"/>
  <c r="AO12" i="10"/>
  <c r="AO82" i="10"/>
  <c r="AO92" i="10"/>
  <c r="AO88" i="10"/>
  <c r="AO64" i="10"/>
  <c r="AO96" i="10"/>
  <c r="AO10" i="10"/>
  <c r="AO62" i="10"/>
  <c r="AO53" i="10"/>
  <c r="AO87" i="10"/>
  <c r="AO23" i="10"/>
  <c r="AO115" i="10"/>
  <c r="AO123" i="10"/>
  <c r="AO131" i="10"/>
  <c r="AO139" i="10"/>
  <c r="AO147" i="10"/>
  <c r="AO155" i="10"/>
  <c r="AO163" i="10"/>
  <c r="AO171" i="10"/>
  <c r="AO179" i="10"/>
  <c r="AO187" i="10"/>
  <c r="AO195" i="10"/>
  <c r="AO203" i="10"/>
  <c r="AO211" i="10"/>
  <c r="AO219" i="10"/>
  <c r="AO227" i="10"/>
  <c r="AO235" i="10"/>
  <c r="AO243" i="10"/>
  <c r="AO251" i="10"/>
  <c r="AO259" i="10"/>
  <c r="AO267" i="10"/>
  <c r="AO275" i="10"/>
  <c r="AO283" i="10"/>
  <c r="AO291" i="10"/>
  <c r="AO299" i="10"/>
  <c r="AO307" i="10"/>
  <c r="AO315" i="10"/>
  <c r="AO323" i="10"/>
  <c r="AO331" i="10"/>
  <c r="AO339" i="10"/>
  <c r="AO347" i="10"/>
  <c r="AO355" i="10"/>
  <c r="AO363" i="10"/>
  <c r="AO371" i="10"/>
  <c r="AO379" i="10"/>
  <c r="AO387" i="10"/>
  <c r="AO395" i="10"/>
  <c r="AO403" i="10"/>
  <c r="AO411" i="10"/>
  <c r="AO419" i="10"/>
  <c r="AO427" i="10"/>
  <c r="AO435" i="10"/>
  <c r="AO443" i="10"/>
  <c r="AO451" i="10"/>
  <c r="AO459" i="10"/>
  <c r="AO467" i="10"/>
  <c r="AO475" i="10"/>
  <c r="AO483" i="10"/>
  <c r="AO491" i="10"/>
  <c r="AO499" i="10"/>
  <c r="AO507" i="10"/>
  <c r="AO515" i="10"/>
  <c r="AO523" i="10"/>
  <c r="AO531" i="10"/>
  <c r="AO539" i="10"/>
  <c r="AO547" i="10"/>
  <c r="AO555" i="10"/>
  <c r="AO563" i="10"/>
  <c r="AO571" i="10"/>
  <c r="AO579" i="10"/>
  <c r="AO587" i="10"/>
  <c r="AO595" i="10"/>
  <c r="AO603" i="10"/>
  <c r="AO611" i="10"/>
  <c r="AO619" i="10"/>
  <c r="AO627" i="10"/>
  <c r="AO635" i="10"/>
  <c r="AO643" i="10"/>
  <c r="AO651" i="10"/>
  <c r="AO659" i="10"/>
  <c r="AO667" i="10"/>
  <c r="AO675" i="10"/>
  <c r="AO683" i="10"/>
  <c r="AO691" i="10"/>
  <c r="AO111" i="10"/>
  <c r="AO19" i="10"/>
  <c r="AO106" i="10"/>
  <c r="AO18" i="10"/>
  <c r="AO44" i="10"/>
  <c r="AO24" i="10"/>
  <c r="AO33" i="10"/>
  <c r="AO60" i="10"/>
  <c r="AO78" i="10"/>
  <c r="AO47" i="10"/>
  <c r="AO77" i="10"/>
  <c r="AO101" i="10"/>
  <c r="AO94" i="10"/>
  <c r="AO116" i="10"/>
  <c r="AO124" i="10"/>
  <c r="AO132" i="10"/>
  <c r="AO140" i="10"/>
  <c r="AO148" i="10"/>
  <c r="AO156" i="10"/>
  <c r="AO164" i="10"/>
  <c r="AO172" i="10"/>
  <c r="AO180" i="10"/>
  <c r="AO188" i="10"/>
  <c r="AO196" i="10"/>
  <c r="AO204" i="10"/>
  <c r="AO212" i="10"/>
  <c r="AO220" i="10"/>
  <c r="AO228" i="10"/>
  <c r="AO236" i="10"/>
  <c r="AO244" i="10"/>
  <c r="AO252" i="10"/>
  <c r="AO260" i="10"/>
  <c r="AO268" i="10"/>
  <c r="AO276" i="10"/>
  <c r="AO284" i="10"/>
  <c r="AO292" i="10"/>
  <c r="AO300" i="10"/>
  <c r="AO308" i="10"/>
  <c r="AO316" i="10"/>
  <c r="AO324" i="10"/>
  <c r="AO332" i="10"/>
  <c r="AO340" i="10"/>
  <c r="AO348" i="10"/>
  <c r="AO356" i="10"/>
  <c r="AO364" i="10"/>
  <c r="AO372" i="10"/>
  <c r="AO380" i="10"/>
  <c r="AO388" i="10"/>
  <c r="AO396" i="10"/>
  <c r="AO404" i="10"/>
  <c r="AO412" i="10"/>
  <c r="AO420" i="10"/>
  <c r="AO428" i="10"/>
  <c r="AO436" i="10"/>
  <c r="AO444" i="10"/>
  <c r="AO452" i="10"/>
  <c r="AO460" i="10"/>
  <c r="AO468" i="10"/>
  <c r="AO476" i="10"/>
  <c r="AO484" i="10"/>
  <c r="AO492" i="10"/>
  <c r="AO500" i="10"/>
  <c r="AO508" i="10"/>
  <c r="AO516" i="10"/>
  <c r="AO524" i="10"/>
  <c r="AO532" i="10"/>
  <c r="AO540" i="10"/>
  <c r="AO548" i="10"/>
  <c r="AO556" i="10"/>
  <c r="AO564" i="10"/>
  <c r="AO572" i="10"/>
  <c r="AO580" i="10"/>
  <c r="AO588" i="10"/>
  <c r="AO596" i="10"/>
  <c r="AO604" i="10"/>
  <c r="AO612" i="10"/>
  <c r="AO620" i="10"/>
  <c r="AO628" i="10"/>
  <c r="AO636" i="10"/>
  <c r="AO644" i="10"/>
  <c r="AO652" i="10"/>
  <c r="AO660" i="10"/>
  <c r="AO668" i="10"/>
  <c r="AO676" i="10"/>
  <c r="AO684" i="10"/>
  <c r="AO692" i="10"/>
  <c r="AO84" i="10"/>
  <c r="AO75" i="10"/>
  <c r="AO59" i="10"/>
  <c r="AO51" i="10"/>
  <c r="AO65" i="10"/>
  <c r="AO80" i="10"/>
  <c r="AO17" i="10"/>
  <c r="AO79" i="10"/>
  <c r="AO63" i="10"/>
  <c r="AO95" i="10"/>
  <c r="AO103" i="10"/>
  <c r="AO100" i="10"/>
  <c r="AO21" i="10"/>
  <c r="AO118" i="10"/>
  <c r="AO126" i="10"/>
  <c r="AO134" i="10"/>
  <c r="AO142" i="10"/>
  <c r="AO150" i="10"/>
  <c r="AO158" i="10"/>
  <c r="AO166" i="10"/>
  <c r="AO174" i="10"/>
  <c r="AO182" i="10"/>
  <c r="AO190" i="10"/>
  <c r="AO198" i="10"/>
  <c r="AO206" i="10"/>
  <c r="AO214" i="10"/>
  <c r="AO222" i="10"/>
  <c r="AO230" i="10"/>
  <c r="AO238" i="10"/>
  <c r="AO246" i="10"/>
  <c r="AO254" i="10"/>
  <c r="AO262" i="10"/>
  <c r="AO270" i="10"/>
  <c r="AO278" i="10"/>
  <c r="AO286" i="10"/>
  <c r="AO294" i="10"/>
  <c r="AO302" i="10"/>
  <c r="AO310" i="10"/>
  <c r="AO318" i="10"/>
  <c r="AO326" i="10"/>
  <c r="AO334" i="10"/>
  <c r="AO342" i="10"/>
  <c r="AO350" i="10"/>
  <c r="AO358" i="10"/>
  <c r="AO366" i="10"/>
  <c r="AO374" i="10"/>
  <c r="AO382" i="10"/>
  <c r="AO390" i="10"/>
  <c r="AO398" i="10"/>
  <c r="AO406" i="10"/>
  <c r="AO414" i="10"/>
  <c r="AO422" i="10"/>
  <c r="AO430" i="10"/>
  <c r="AO438" i="10"/>
  <c r="AO446" i="10"/>
  <c r="AO454" i="10"/>
  <c r="AO462" i="10"/>
  <c r="AO470" i="10"/>
  <c r="AO478" i="10"/>
  <c r="AO486" i="10"/>
  <c r="AO494" i="10"/>
  <c r="AO502" i="10"/>
  <c r="AO510" i="10"/>
  <c r="AO518" i="10"/>
  <c r="AO526" i="10"/>
  <c r="AO534" i="10"/>
  <c r="AO542" i="10"/>
  <c r="AO550" i="10"/>
  <c r="AO558" i="10"/>
  <c r="AO566" i="10"/>
  <c r="AO574" i="10"/>
  <c r="AO582" i="10"/>
  <c r="AO590" i="10"/>
  <c r="AO598" i="10"/>
  <c r="AO606" i="10"/>
  <c r="AO614" i="10"/>
  <c r="AO622" i="10"/>
  <c r="AO630" i="10"/>
  <c r="AO638" i="10"/>
  <c r="AO646" i="10"/>
  <c r="AO654" i="10"/>
  <c r="AO662" i="10"/>
  <c r="AO670" i="10"/>
  <c r="AO678" i="10"/>
  <c r="AO686" i="10"/>
  <c r="AO694" i="10"/>
  <c r="AO28" i="10"/>
  <c r="AO11" i="10"/>
  <c r="AO98" i="10"/>
  <c r="AO90" i="10"/>
  <c r="AO49" i="10"/>
  <c r="AO16" i="10"/>
  <c r="AO48" i="10"/>
  <c r="AO15" i="10"/>
  <c r="AO68" i="10"/>
  <c r="AO31" i="10"/>
  <c r="AO109" i="10"/>
  <c r="AO69" i="10"/>
  <c r="AO52" i="10"/>
  <c r="AO119" i="10"/>
  <c r="AO127" i="10"/>
  <c r="AO135" i="10"/>
  <c r="AO143" i="10"/>
  <c r="AO151" i="10"/>
  <c r="AO159" i="10"/>
  <c r="AO167" i="10"/>
  <c r="AO175" i="10"/>
  <c r="AO183" i="10"/>
  <c r="AO191" i="10"/>
  <c r="AO199" i="10"/>
  <c r="AO207" i="10"/>
  <c r="AO215" i="10"/>
  <c r="AO223" i="10"/>
  <c r="AO231" i="10"/>
  <c r="AO239" i="10"/>
  <c r="AO247" i="10"/>
  <c r="AO255" i="10"/>
  <c r="AO263" i="10"/>
  <c r="AO271" i="10"/>
  <c r="AO279" i="10"/>
  <c r="AO287" i="10"/>
  <c r="AO295" i="10"/>
  <c r="AO303" i="10"/>
  <c r="AO311" i="10"/>
  <c r="AO319" i="10"/>
  <c r="AO327" i="10"/>
  <c r="AO335" i="10"/>
  <c r="AO343" i="10"/>
  <c r="AO351" i="10"/>
  <c r="AO359" i="10"/>
  <c r="AO367" i="10"/>
  <c r="AO375" i="10"/>
  <c r="AO383" i="10"/>
  <c r="AO391" i="10"/>
  <c r="AO399" i="10"/>
  <c r="AO407" i="10"/>
  <c r="AO415" i="10"/>
  <c r="AO423" i="10"/>
  <c r="AO431" i="10"/>
  <c r="AO439" i="10"/>
  <c r="AO447" i="10"/>
  <c r="AO455" i="10"/>
  <c r="AO463" i="10"/>
  <c r="AO471" i="10"/>
  <c r="AO479" i="10"/>
  <c r="AO487" i="10"/>
  <c r="AO495" i="10"/>
  <c r="AO503" i="10"/>
  <c r="AO511" i="10"/>
  <c r="AO519" i="10"/>
  <c r="AO527" i="10"/>
  <c r="AO535" i="10"/>
  <c r="AO543" i="10"/>
  <c r="AO551" i="10"/>
  <c r="AO559" i="10"/>
  <c r="AO567" i="10"/>
  <c r="AO575" i="10"/>
  <c r="AO583" i="10"/>
  <c r="AO591" i="10"/>
  <c r="AO599" i="10"/>
  <c r="AO607" i="10"/>
  <c r="AO615" i="10"/>
  <c r="AO623" i="10"/>
  <c r="AO631" i="10"/>
  <c r="AO639" i="10"/>
  <c r="AO647" i="10"/>
  <c r="AO655" i="10"/>
  <c r="AO663" i="10"/>
  <c r="AO671" i="10"/>
  <c r="AO679" i="10"/>
  <c r="AO687" i="10"/>
  <c r="AO20" i="10"/>
  <c r="AO107" i="10"/>
  <c r="AO57" i="10"/>
  <c r="AO32" i="10"/>
  <c r="AO46" i="10"/>
  <c r="AO120" i="10"/>
  <c r="AO141" i="10"/>
  <c r="AO161" i="10"/>
  <c r="AO184" i="10"/>
  <c r="AO205" i="10"/>
  <c r="AO225" i="10"/>
  <c r="AO248" i="10"/>
  <c r="AO269" i="10"/>
  <c r="AO289" i="10"/>
  <c r="AO312" i="10"/>
  <c r="AO333" i="10"/>
  <c r="AO353" i="10"/>
  <c r="AO376" i="10"/>
  <c r="AO397" i="10"/>
  <c r="AO417" i="10"/>
  <c r="AO440" i="10"/>
  <c r="AO461" i="10"/>
  <c r="AO481" i="10"/>
  <c r="AO504" i="10"/>
  <c r="AO525" i="10"/>
  <c r="AO545" i="10"/>
  <c r="AO568" i="10"/>
  <c r="AO589" i="10"/>
  <c r="AO609" i="10"/>
  <c r="AO632" i="10"/>
  <c r="AO653" i="10"/>
  <c r="AO673" i="10"/>
  <c r="AO695" i="10"/>
  <c r="AO703" i="10"/>
  <c r="AO711" i="10"/>
  <c r="AO719" i="10"/>
  <c r="AO727" i="10"/>
  <c r="AO735" i="10"/>
  <c r="AO743" i="10"/>
  <c r="AO751" i="10"/>
  <c r="AO759" i="10"/>
  <c r="AO767" i="10"/>
  <c r="AO775" i="10"/>
  <c r="AO783" i="10"/>
  <c r="AO791" i="10"/>
  <c r="AO799" i="10"/>
  <c r="AO807" i="10"/>
  <c r="AO815" i="10"/>
  <c r="AO823" i="10"/>
  <c r="AO831" i="10"/>
  <c r="AO839" i="10"/>
  <c r="AO847" i="10"/>
  <c r="AO855" i="10"/>
  <c r="AO863" i="10"/>
  <c r="AO871" i="10"/>
  <c r="AO879" i="10"/>
  <c r="AO887" i="10"/>
  <c r="AO895" i="10"/>
  <c r="AO903" i="10"/>
  <c r="AO911" i="10"/>
  <c r="AO919" i="10"/>
  <c r="AO927" i="10"/>
  <c r="AO935" i="10"/>
  <c r="AO943" i="10"/>
  <c r="AO951" i="10"/>
  <c r="AO959" i="10"/>
  <c r="AO967" i="10"/>
  <c r="AO975" i="10"/>
  <c r="AO983" i="10"/>
  <c r="AO991" i="10"/>
  <c r="AO91" i="10"/>
  <c r="AO99" i="10"/>
  <c r="AO72" i="10"/>
  <c r="AO70" i="10"/>
  <c r="AO37" i="10"/>
  <c r="AO121" i="10"/>
  <c r="AO144" i="10"/>
  <c r="AO165" i="10"/>
  <c r="AO185" i="10"/>
  <c r="AO208" i="10"/>
  <c r="AO229" i="10"/>
  <c r="AO249" i="10"/>
  <c r="AO272" i="10"/>
  <c r="AO293" i="10"/>
  <c r="AO313" i="10"/>
  <c r="AO336" i="10"/>
  <c r="AO357" i="10"/>
  <c r="AO377" i="10"/>
  <c r="AO400" i="10"/>
  <c r="AO421" i="10"/>
  <c r="AO441" i="10"/>
  <c r="AO464" i="10"/>
  <c r="AO485" i="10"/>
  <c r="AO505" i="10"/>
  <c r="AO528" i="10"/>
  <c r="AO549" i="10"/>
  <c r="AO569" i="10"/>
  <c r="AO592" i="10"/>
  <c r="AO613" i="10"/>
  <c r="AO633" i="10"/>
  <c r="AO656" i="10"/>
  <c r="AO677" i="10"/>
  <c r="AO696" i="10"/>
  <c r="AO704" i="10"/>
  <c r="AO712" i="10"/>
  <c r="AO720" i="10"/>
  <c r="AO728" i="10"/>
  <c r="AO736" i="10"/>
  <c r="AO744" i="10"/>
  <c r="AO752" i="10"/>
  <c r="AO760" i="10"/>
  <c r="AO768" i="10"/>
  <c r="AO776" i="10"/>
  <c r="AO784" i="10"/>
  <c r="AO792" i="10"/>
  <c r="AO800" i="10"/>
  <c r="AO808" i="10"/>
  <c r="AO816" i="10"/>
  <c r="AO824" i="10"/>
  <c r="AO832" i="10"/>
  <c r="AO840" i="10"/>
  <c r="AO848" i="10"/>
  <c r="AO856" i="10"/>
  <c r="AO864" i="10"/>
  <c r="AO872" i="10"/>
  <c r="AO880" i="10"/>
  <c r="AO888" i="10"/>
  <c r="AO896" i="10"/>
  <c r="AO904" i="10"/>
  <c r="AO912" i="10"/>
  <c r="AO920" i="10"/>
  <c r="AO928" i="10"/>
  <c r="AO936" i="10"/>
  <c r="AO944" i="10"/>
  <c r="AO952" i="10"/>
  <c r="AO960" i="10"/>
  <c r="AO968" i="10"/>
  <c r="AO976" i="10"/>
  <c r="AO984" i="10"/>
  <c r="AO992" i="10"/>
  <c r="AO1000" i="10"/>
  <c r="AO1008" i="10"/>
  <c r="AO27" i="10"/>
  <c r="AO35" i="10"/>
  <c r="AO56" i="10"/>
  <c r="AO55" i="10"/>
  <c r="AO39" i="10"/>
  <c r="AO125" i="10"/>
  <c r="AO145" i="10"/>
  <c r="AO168" i="10"/>
  <c r="AO189" i="10"/>
  <c r="AO209" i="10"/>
  <c r="AO232" i="10"/>
  <c r="AO253" i="10"/>
  <c r="AO273" i="10"/>
  <c r="AO296" i="10"/>
  <c r="AO317" i="10"/>
  <c r="AO337" i="10"/>
  <c r="AO360" i="10"/>
  <c r="AO381" i="10"/>
  <c r="AO401" i="10"/>
  <c r="AO424" i="10"/>
  <c r="AO445" i="10"/>
  <c r="AO465" i="10"/>
  <c r="AO488" i="10"/>
  <c r="AO509" i="10"/>
  <c r="AO529" i="10"/>
  <c r="AO552" i="10"/>
  <c r="AO573" i="10"/>
  <c r="AO593" i="10"/>
  <c r="AO616" i="10"/>
  <c r="AO637" i="10"/>
  <c r="AO657" i="10"/>
  <c r="AO680" i="10"/>
  <c r="AO697" i="10"/>
  <c r="AO705" i="10"/>
  <c r="AO713" i="10"/>
  <c r="AO721" i="10"/>
  <c r="AO729" i="10"/>
  <c r="AO737" i="10"/>
  <c r="AO745" i="10"/>
  <c r="AO753" i="10"/>
  <c r="AO761" i="10"/>
  <c r="AO769" i="10"/>
  <c r="AO777" i="10"/>
  <c r="AO785" i="10"/>
  <c r="AO793" i="10"/>
  <c r="AO801" i="10"/>
  <c r="AO809" i="10"/>
  <c r="AO817" i="10"/>
  <c r="AO825" i="10"/>
  <c r="AO833" i="10"/>
  <c r="AO841" i="10"/>
  <c r="AO849" i="10"/>
  <c r="AO857" i="10"/>
  <c r="AO865" i="10"/>
  <c r="AO873" i="10"/>
  <c r="AO881" i="10"/>
  <c r="AO889" i="10"/>
  <c r="AO897" i="10"/>
  <c r="AO905" i="10"/>
  <c r="AO913" i="10"/>
  <c r="AO921" i="10"/>
  <c r="AO929" i="10"/>
  <c r="AO937" i="10"/>
  <c r="AO945" i="10"/>
  <c r="AO953" i="10"/>
  <c r="AO961" i="10"/>
  <c r="AO969" i="10"/>
  <c r="AO977" i="10"/>
  <c r="AO985" i="10"/>
  <c r="AO993" i="10"/>
  <c r="AO1001" i="10"/>
  <c r="AO1009" i="10"/>
  <c r="AO58" i="10"/>
  <c r="AO74" i="10"/>
  <c r="AO105" i="10"/>
  <c r="AO54" i="10"/>
  <c r="AO93" i="10"/>
  <c r="AO128" i="10"/>
  <c r="AO149" i="10"/>
  <c r="AO169" i="10"/>
  <c r="AO192" i="10"/>
  <c r="AO213" i="10"/>
  <c r="AO233" i="10"/>
  <c r="AO256" i="10"/>
  <c r="AO277" i="10"/>
  <c r="AO297" i="10"/>
  <c r="AO320" i="10"/>
  <c r="AO341" i="10"/>
  <c r="AO361" i="10"/>
  <c r="AO384" i="10"/>
  <c r="AO405" i="10"/>
  <c r="AO425" i="10"/>
  <c r="AO448" i="10"/>
  <c r="AO469" i="10"/>
  <c r="AO489" i="10"/>
  <c r="AO512" i="10"/>
  <c r="AO533" i="10"/>
  <c r="AO553" i="10"/>
  <c r="AO576" i="10"/>
  <c r="AO597" i="10"/>
  <c r="AO617" i="10"/>
  <c r="AO640" i="10"/>
  <c r="AO661" i="10"/>
  <c r="AO681" i="10"/>
  <c r="AO698" i="10"/>
  <c r="AO706" i="10"/>
  <c r="AO714" i="10"/>
  <c r="AO722" i="10"/>
  <c r="AO730" i="10"/>
  <c r="AO738" i="10"/>
  <c r="AO746" i="10"/>
  <c r="AO754" i="10"/>
  <c r="AO762" i="10"/>
  <c r="AO770" i="10"/>
  <c r="AO778" i="10"/>
  <c r="AO786" i="10"/>
  <c r="AO794" i="10"/>
  <c r="AO802" i="10"/>
  <c r="AO810" i="10"/>
  <c r="AO818" i="10"/>
  <c r="AO826" i="10"/>
  <c r="AO834" i="10"/>
  <c r="AO842" i="10"/>
  <c r="AO850" i="10"/>
  <c r="AO858" i="10"/>
  <c r="AO866" i="10"/>
  <c r="AO874" i="10"/>
  <c r="AO882" i="10"/>
  <c r="AO890" i="10"/>
  <c r="AO898" i="10"/>
  <c r="AO906" i="10"/>
  <c r="AO914" i="10"/>
  <c r="AO922" i="10"/>
  <c r="AO930" i="10"/>
  <c r="AO938" i="10"/>
  <c r="AO946" i="10"/>
  <c r="AO954" i="10"/>
  <c r="AO962" i="10"/>
  <c r="AO970" i="10"/>
  <c r="AO978" i="10"/>
  <c r="AO986" i="10"/>
  <c r="AO994" i="10"/>
  <c r="AO1002" i="10"/>
  <c r="AO76" i="10"/>
  <c r="AO73" i="10"/>
  <c r="AO104" i="10"/>
  <c r="AO102" i="10"/>
  <c r="AO85" i="10"/>
  <c r="AO129" i="10"/>
  <c r="AO152" i="10"/>
  <c r="AO173" i="10"/>
  <c r="AO193" i="10"/>
  <c r="AO216" i="10"/>
  <c r="AO237" i="10"/>
  <c r="AO257" i="10"/>
  <c r="AO280" i="10"/>
  <c r="AO301" i="10"/>
  <c r="AO321" i="10"/>
  <c r="AO344" i="10"/>
  <c r="AO365" i="10"/>
  <c r="AO385" i="10"/>
  <c r="AO408" i="10"/>
  <c r="AO429" i="10"/>
  <c r="AO449" i="10"/>
  <c r="AO472" i="10"/>
  <c r="AO493" i="10"/>
  <c r="AO513" i="10"/>
  <c r="AO536" i="10"/>
  <c r="AO557" i="10"/>
  <c r="AO577" i="10"/>
  <c r="AO600" i="10"/>
  <c r="AO621" i="10"/>
  <c r="AO641" i="10"/>
  <c r="AO664" i="10"/>
  <c r="AO685" i="10"/>
  <c r="AO699" i="10"/>
  <c r="AO707" i="10"/>
  <c r="AO715" i="10"/>
  <c r="AO723" i="10"/>
  <c r="AO731" i="10"/>
  <c r="AO739" i="10"/>
  <c r="AO747" i="10"/>
  <c r="AO755" i="10"/>
  <c r="AO763" i="10"/>
  <c r="AO771" i="10"/>
  <c r="AO779" i="10"/>
  <c r="AO787" i="10"/>
  <c r="AO795" i="10"/>
  <c r="AO803" i="10"/>
  <c r="AO811" i="10"/>
  <c r="AO819" i="10"/>
  <c r="AO827" i="10"/>
  <c r="AO835" i="10"/>
  <c r="AO843" i="10"/>
  <c r="AO851" i="10"/>
  <c r="AO859" i="10"/>
  <c r="AO867" i="10"/>
  <c r="AO875" i="10"/>
  <c r="AO883" i="10"/>
  <c r="AO891" i="10"/>
  <c r="AO899" i="10"/>
  <c r="AO907" i="10"/>
  <c r="AO915" i="10"/>
  <c r="AO923" i="10"/>
  <c r="AO931" i="10"/>
  <c r="AO939" i="10"/>
  <c r="AO947" i="10"/>
  <c r="AO955" i="10"/>
  <c r="AO963" i="10"/>
  <c r="AO971" i="10"/>
  <c r="AO979" i="10"/>
  <c r="AO987" i="10"/>
  <c r="AO995" i="10"/>
  <c r="AO1003" i="10"/>
  <c r="AO50" i="10"/>
  <c r="AO89" i="10"/>
  <c r="AO40" i="10"/>
  <c r="AO38" i="10"/>
  <c r="AO112" i="10"/>
  <c r="AO133" i="10"/>
  <c r="AO153" i="10"/>
  <c r="AO176" i="10"/>
  <c r="AO197" i="10"/>
  <c r="AO217" i="10"/>
  <c r="AO240" i="10"/>
  <c r="AO261" i="10"/>
  <c r="AO281" i="10"/>
  <c r="AO304" i="10"/>
  <c r="AO325" i="10"/>
  <c r="AO345" i="10"/>
  <c r="AO368" i="10"/>
  <c r="AO389" i="10"/>
  <c r="AO409" i="10"/>
  <c r="AO432" i="10"/>
  <c r="AO453" i="10"/>
  <c r="AO473" i="10"/>
  <c r="AO496" i="10"/>
  <c r="AO517" i="10"/>
  <c r="AO537" i="10"/>
  <c r="AO560" i="10"/>
  <c r="AO581" i="10"/>
  <c r="AO601" i="10"/>
  <c r="AO624" i="10"/>
  <c r="AO645" i="10"/>
  <c r="AO665" i="10"/>
  <c r="AO688" i="10"/>
  <c r="AO700" i="10"/>
  <c r="AO708" i="10"/>
  <c r="AO716" i="10"/>
  <c r="AO724" i="10"/>
  <c r="AO732" i="10"/>
  <c r="AO740" i="10"/>
  <c r="AO748" i="10"/>
  <c r="AO756" i="10"/>
  <c r="AO764" i="10"/>
  <c r="AO772" i="10"/>
  <c r="AO780" i="10"/>
  <c r="AO788" i="10"/>
  <c r="AO796" i="10"/>
  <c r="AO804" i="10"/>
  <c r="AO812" i="10"/>
  <c r="AO820" i="10"/>
  <c r="AO828" i="10"/>
  <c r="AO836" i="10"/>
  <c r="AO844" i="10"/>
  <c r="AO852" i="10"/>
  <c r="AO860" i="10"/>
  <c r="AO868" i="10"/>
  <c r="AO876" i="10"/>
  <c r="AO884" i="10"/>
  <c r="AO892" i="10"/>
  <c r="AO900" i="10"/>
  <c r="AO908" i="10"/>
  <c r="AO916" i="10"/>
  <c r="AO924" i="10"/>
  <c r="AO932" i="10"/>
  <c r="AO940" i="10"/>
  <c r="AO948" i="10"/>
  <c r="AO956" i="10"/>
  <c r="AO964" i="10"/>
  <c r="AO972" i="10"/>
  <c r="AO980" i="10"/>
  <c r="AO988" i="10"/>
  <c r="AO996" i="10"/>
  <c r="AO1004" i="10"/>
  <c r="AO42" i="10"/>
  <c r="AO113" i="10"/>
  <c r="AO200" i="10"/>
  <c r="AO285" i="10"/>
  <c r="AO369" i="10"/>
  <c r="AO456" i="10"/>
  <c r="AO541" i="10"/>
  <c r="AO625" i="10"/>
  <c r="AO701" i="10"/>
  <c r="AO733" i="10"/>
  <c r="AO765" i="10"/>
  <c r="AO797" i="10"/>
  <c r="AO829" i="10"/>
  <c r="AO861" i="10"/>
  <c r="AO893" i="10"/>
  <c r="AO925" i="10"/>
  <c r="AO957" i="10"/>
  <c r="AO989" i="10"/>
  <c r="AO34" i="10"/>
  <c r="AO117" i="10"/>
  <c r="AO201" i="10"/>
  <c r="AO288" i="10"/>
  <c r="AO373" i="10"/>
  <c r="AO457" i="10"/>
  <c r="AO544" i="10"/>
  <c r="AO629" i="10"/>
  <c r="AO702" i="10"/>
  <c r="AO734" i="10"/>
  <c r="AO766" i="10"/>
  <c r="AO798" i="10"/>
  <c r="AO830" i="10"/>
  <c r="AO862" i="10"/>
  <c r="AO894" i="10"/>
  <c r="AO926" i="10"/>
  <c r="AO958" i="10"/>
  <c r="AO990" i="10"/>
  <c r="AO25" i="10"/>
  <c r="AO136" i="10"/>
  <c r="AO221" i="10"/>
  <c r="AO305" i="10"/>
  <c r="AO392" i="10"/>
  <c r="AO477" i="10"/>
  <c r="AO561" i="10"/>
  <c r="AO648" i="10"/>
  <c r="AO709" i="10"/>
  <c r="AO741" i="10"/>
  <c r="AO773" i="10"/>
  <c r="AO805" i="10"/>
  <c r="AO837" i="10"/>
  <c r="AO869" i="10"/>
  <c r="AO901" i="10"/>
  <c r="AO933" i="10"/>
  <c r="AO965" i="10"/>
  <c r="AO997" i="10"/>
  <c r="AO81" i="10"/>
  <c r="AO137" i="10"/>
  <c r="AO224" i="10"/>
  <c r="AO309" i="10"/>
  <c r="AO393" i="10"/>
  <c r="AO480" i="10"/>
  <c r="AO565" i="10"/>
  <c r="AO649" i="10"/>
  <c r="AO710" i="10"/>
  <c r="AO742" i="10"/>
  <c r="AO774" i="10"/>
  <c r="AO806" i="10"/>
  <c r="AO838" i="10"/>
  <c r="AO870" i="10"/>
  <c r="AO902" i="10"/>
  <c r="AO934" i="10"/>
  <c r="AO966" i="10"/>
  <c r="AO998" i="10"/>
  <c r="AO86" i="10"/>
  <c r="AO157" i="10"/>
  <c r="AO241" i="10"/>
  <c r="AO328" i="10"/>
  <c r="AO413" i="10"/>
  <c r="AO497" i="10"/>
  <c r="AO584" i="10"/>
  <c r="AO669" i="10"/>
  <c r="AO717" i="10"/>
  <c r="AO749" i="10"/>
  <c r="AO781" i="10"/>
  <c r="AO813" i="10"/>
  <c r="AO845" i="10"/>
  <c r="AO877" i="10"/>
  <c r="AO909" i="10"/>
  <c r="AO941" i="10"/>
  <c r="AO973" i="10"/>
  <c r="AO999" i="10"/>
  <c r="AO22" i="10"/>
  <c r="AO160" i="10"/>
  <c r="AO245" i="10"/>
  <c r="AO329" i="10"/>
  <c r="AO416" i="10"/>
  <c r="AO501" i="10"/>
  <c r="AO585" i="10"/>
  <c r="AO672" i="10"/>
  <c r="AO718" i="10"/>
  <c r="AO750" i="10"/>
  <c r="AO782" i="10"/>
  <c r="AO814" i="10"/>
  <c r="AO846" i="10"/>
  <c r="AO878" i="10"/>
  <c r="AO910" i="10"/>
  <c r="AO942" i="10"/>
  <c r="AO974" i="10"/>
  <c r="AO1005" i="10"/>
  <c r="AO30" i="10"/>
  <c r="AO177" i="10"/>
  <c r="AO264" i="10"/>
  <c r="AO349" i="10"/>
  <c r="AO433" i="10"/>
  <c r="AO520" i="10"/>
  <c r="AO605" i="10"/>
  <c r="AO689" i="10"/>
  <c r="AO725" i="10"/>
  <c r="AO757" i="10"/>
  <c r="AO789" i="10"/>
  <c r="AO821" i="10"/>
  <c r="AO853" i="10"/>
  <c r="AO885" i="10"/>
  <c r="AO917" i="10"/>
  <c r="AO949" i="10"/>
  <c r="AO981" i="10"/>
  <c r="AO1006" i="10"/>
  <c r="AO45" i="10"/>
  <c r="AO726" i="10"/>
  <c r="AO982" i="10"/>
  <c r="AO693" i="10"/>
  <c r="AO181" i="10"/>
  <c r="AO758" i="10"/>
  <c r="AO1007" i="10"/>
  <c r="AO950" i="10"/>
  <c r="AO265" i="10"/>
  <c r="AO790" i="10"/>
  <c r="AO352" i="10"/>
  <c r="AO822" i="10"/>
  <c r="AO437" i="10"/>
  <c r="AO854" i="10"/>
  <c r="AO521" i="10"/>
  <c r="AO886" i="10"/>
  <c r="AO608" i="10"/>
  <c r="AO918" i="10"/>
  <c r="Q159" i="10"/>
  <c r="Q558" i="10"/>
  <c r="Q414" i="10"/>
  <c r="Q563" i="10"/>
  <c r="Q819" i="10"/>
  <c r="Q281" i="10"/>
  <c r="Q492" i="10"/>
  <c r="Q748" i="10"/>
  <c r="Q1004" i="10"/>
  <c r="Q131" i="10"/>
  <c r="Q530" i="10"/>
  <c r="Q363" i="10"/>
  <c r="Q535" i="10"/>
  <c r="Q791" i="10"/>
  <c r="Q224" i="10"/>
  <c r="Q461" i="10"/>
  <c r="Q720" i="10"/>
  <c r="Q976" i="10"/>
  <c r="Q158" i="10"/>
  <c r="Q458" i="10"/>
  <c r="Q241" i="10"/>
  <c r="Q475" i="10"/>
  <c r="Q731" i="10"/>
  <c r="Q987" i="10"/>
  <c r="Q340" i="10"/>
  <c r="Q660" i="10"/>
  <c r="Q916" i="10"/>
  <c r="Q201" i="10"/>
  <c r="Q343" i="10"/>
  <c r="Q666" i="10"/>
  <c r="Q357" i="10"/>
  <c r="Q671" i="10"/>
  <c r="Q927" i="10"/>
  <c r="Q218" i="10"/>
  <c r="Q600" i="10"/>
  <c r="Q856" i="10"/>
  <c r="Q141" i="10"/>
  <c r="Q221" i="10"/>
  <c r="Q606" i="10"/>
  <c r="Q236" i="10"/>
  <c r="Q611" i="10"/>
  <c r="Q867" i="10"/>
  <c r="Q377" i="10"/>
  <c r="Q540" i="10"/>
  <c r="Q796" i="10"/>
  <c r="Q257" i="10"/>
  <c r="Q170" i="10"/>
  <c r="Q482" i="10"/>
  <c r="Q267" i="10"/>
  <c r="Q487" i="10"/>
  <c r="Q743" i="10"/>
  <c r="Q999" i="10"/>
  <c r="Q365" i="10"/>
  <c r="Q672" i="10"/>
  <c r="Q928" i="10"/>
  <c r="Q518" i="10"/>
  <c r="Q203" i="10"/>
  <c r="Q385" i="10"/>
  <c r="Q545" i="10"/>
  <c r="Q801" i="10"/>
  <c r="Q246" i="10"/>
  <c r="Q962" i="10"/>
  <c r="Q12" i="10"/>
  <c r="Q522" i="10"/>
  <c r="Q211" i="10"/>
  <c r="Q392" i="10"/>
  <c r="Q549" i="10"/>
  <c r="Q805" i="10"/>
  <c r="Q259" i="10"/>
  <c r="Q978" i="10"/>
  <c r="Q16" i="10"/>
  <c r="Q550" i="10"/>
  <c r="Q262" i="10"/>
  <c r="Q398" i="10"/>
  <c r="Q553" i="10"/>
  <c r="Q809" i="10"/>
  <c r="Q265" i="10"/>
  <c r="Q994" i="10"/>
  <c r="Q20" i="10"/>
  <c r="Q554" i="10"/>
  <c r="Q275" i="10"/>
  <c r="Q411" i="10"/>
  <c r="Q557" i="10"/>
  <c r="Q813" i="10"/>
  <c r="Q272" i="10"/>
  <c r="Q125" i="10"/>
  <c r="Q191" i="10"/>
  <c r="Q590" i="10"/>
  <c r="Q202" i="10"/>
  <c r="Q595" i="10"/>
  <c r="Q851" i="10"/>
  <c r="Q345" i="10"/>
  <c r="Q524" i="10"/>
  <c r="Q780" i="10"/>
  <c r="Q225" i="10"/>
  <c r="Q163" i="10"/>
  <c r="Q562" i="10"/>
  <c r="Q427" i="10"/>
  <c r="Q567" i="10"/>
  <c r="Q823" i="10"/>
  <c r="Q288" i="10"/>
  <c r="Q496" i="10"/>
  <c r="Q752" i="10"/>
  <c r="Q1008" i="10"/>
  <c r="Q190" i="10"/>
  <c r="Q502" i="10"/>
  <c r="Q305" i="10"/>
  <c r="Q507" i="10"/>
  <c r="Q763" i="10"/>
  <c r="Q148" i="10"/>
  <c r="Q404" i="10"/>
  <c r="Q692" i="10"/>
  <c r="Q948" i="10"/>
  <c r="Q130" i="10"/>
  <c r="Q407" i="10"/>
  <c r="Q144" i="10"/>
  <c r="Q421" i="10"/>
  <c r="Q703" i="10"/>
  <c r="Q959" i="10"/>
  <c r="Q282" i="10"/>
  <c r="Q632" i="10"/>
  <c r="Q888" i="10"/>
  <c r="Q173" i="10"/>
  <c r="Q285" i="10"/>
  <c r="Q638" i="10"/>
  <c r="Q300" i="10"/>
  <c r="Q643" i="10"/>
  <c r="Q899" i="10"/>
  <c r="Q441" i="10"/>
  <c r="Q572" i="10"/>
  <c r="Q828" i="10"/>
  <c r="Q321" i="10"/>
  <c r="Q115" i="10"/>
  <c r="Q514" i="10"/>
  <c r="Q331" i="10"/>
  <c r="Q519" i="10"/>
  <c r="Q775" i="10"/>
  <c r="Q195" i="10"/>
  <c r="Q429" i="10"/>
  <c r="Q704" i="10"/>
  <c r="Q960" i="10"/>
  <c r="Q646" i="10"/>
  <c r="Q454" i="10"/>
  <c r="Q449" i="10"/>
  <c r="Q577" i="10"/>
  <c r="Q833" i="10"/>
  <c r="Q310" i="10"/>
  <c r="Q770" i="10"/>
  <c r="Q44" i="10"/>
  <c r="Q650" i="10"/>
  <c r="Q471" i="10"/>
  <c r="Q456" i="10"/>
  <c r="Q581" i="10"/>
  <c r="Q837" i="10"/>
  <c r="Q323" i="10"/>
  <c r="Q790" i="10"/>
  <c r="Q48" i="10"/>
  <c r="Q678" i="10"/>
  <c r="Q244" i="10"/>
  <c r="Q462" i="10"/>
  <c r="Q585" i="10"/>
  <c r="Q841" i="10"/>
  <c r="Q329" i="10"/>
  <c r="Q806" i="10"/>
  <c r="Q52" i="10"/>
  <c r="Q682" i="10"/>
  <c r="Q250" i="10"/>
  <c r="Q468" i="10"/>
  <c r="Q589" i="10"/>
  <c r="Q845" i="10"/>
  <c r="Q157" i="10"/>
  <c r="Q253" i="10"/>
  <c r="Q622" i="10"/>
  <c r="Q268" i="10"/>
  <c r="Q627" i="10"/>
  <c r="Q883" i="10"/>
  <c r="Q409" i="10"/>
  <c r="Q556" i="10"/>
  <c r="Q812" i="10"/>
  <c r="Q129" i="10"/>
  <c r="Q200" i="10"/>
  <c r="Q594" i="10"/>
  <c r="Q210" i="10"/>
  <c r="Q599" i="10"/>
  <c r="Q855" i="10"/>
  <c r="Q352" i="10"/>
  <c r="Q528" i="10"/>
  <c r="Q784" i="10"/>
  <c r="Q232" i="10"/>
  <c r="Q135" i="10"/>
  <c r="Q534" i="10"/>
  <c r="Q369" i="10"/>
  <c r="Q539" i="10"/>
  <c r="Q795" i="10"/>
  <c r="Q230" i="10"/>
  <c r="Q467" i="10"/>
  <c r="Q724" i="10"/>
  <c r="Q980" i="10"/>
  <c r="Q162" i="10"/>
  <c r="Q474" i="10"/>
  <c r="Q248" i="10"/>
  <c r="Q479" i="10"/>
  <c r="Q735" i="10"/>
  <c r="Q991" i="10"/>
  <c r="Q346" i="10"/>
  <c r="Q664" i="10"/>
  <c r="Q920" i="10"/>
  <c r="Q205" i="10"/>
  <c r="Q349" i="10"/>
  <c r="Q670" i="10"/>
  <c r="Q364" i="10"/>
  <c r="Q675" i="10"/>
  <c r="Q931" i="10"/>
  <c r="Q231" i="10"/>
  <c r="Q604" i="10"/>
  <c r="Q860" i="10"/>
  <c r="Q10" i="10"/>
  <c r="Q147" i="10"/>
  <c r="Q546" i="10"/>
  <c r="Q395" i="10"/>
  <c r="Q551" i="10"/>
  <c r="Q807" i="10"/>
  <c r="Q256" i="10"/>
  <c r="Q480" i="10"/>
  <c r="Q736" i="10"/>
  <c r="Q992" i="10"/>
  <c r="Q337" i="10"/>
  <c r="Q436" i="10"/>
  <c r="Q226" i="10"/>
  <c r="Q609" i="10"/>
  <c r="Q865" i="10"/>
  <c r="Q374" i="10"/>
  <c r="Q902" i="10"/>
  <c r="Q76" i="10"/>
  <c r="Q344" i="10"/>
  <c r="Q442" i="10"/>
  <c r="Q239" i="10"/>
  <c r="Q613" i="10"/>
  <c r="Q869" i="10"/>
  <c r="Q387" i="10"/>
  <c r="Q918" i="10"/>
  <c r="Q80" i="10"/>
  <c r="Q401" i="10"/>
  <c r="Q484" i="10"/>
  <c r="Q245" i="10"/>
  <c r="Q617" i="10"/>
  <c r="Q873" i="10"/>
  <c r="Q393" i="10"/>
  <c r="Q934" i="10"/>
  <c r="Q84" i="10"/>
  <c r="Q408" i="10"/>
  <c r="Q488" i="10"/>
  <c r="Q252" i="10"/>
  <c r="Q621" i="10"/>
  <c r="Q877" i="10"/>
  <c r="Q118" i="10"/>
  <c r="Q381" i="10"/>
  <c r="Q686" i="10"/>
  <c r="Q396" i="10"/>
  <c r="Q691" i="10"/>
  <c r="Q947" i="10"/>
  <c r="Q263" i="10"/>
  <c r="Q620" i="10"/>
  <c r="Q876" i="10"/>
  <c r="Q193" i="10"/>
  <c r="Q324" i="10"/>
  <c r="Q658" i="10"/>
  <c r="Q338" i="10"/>
  <c r="Q663" i="10"/>
  <c r="Q919" i="10"/>
  <c r="Q204" i="10"/>
  <c r="Q592" i="10"/>
  <c r="Q848" i="10"/>
  <c r="Q133" i="10"/>
  <c r="Q208" i="10"/>
  <c r="Q598" i="10"/>
  <c r="Q223" i="10"/>
  <c r="Q603" i="10"/>
  <c r="Q859" i="10"/>
  <c r="Q358" i="10"/>
  <c r="Q532" i="10"/>
  <c r="Q788" i="10"/>
  <c r="Q238" i="10"/>
  <c r="Q139" i="10"/>
  <c r="Q538" i="10"/>
  <c r="Q376" i="10"/>
  <c r="Q543" i="10"/>
  <c r="Q799" i="10"/>
  <c r="Q243" i="10"/>
  <c r="Q472" i="10"/>
  <c r="Q728" i="10"/>
  <c r="Q984" i="10"/>
  <c r="Q166" i="10"/>
  <c r="Q478" i="10"/>
  <c r="Q254" i="10"/>
  <c r="Q483" i="10"/>
  <c r="Q739" i="10"/>
  <c r="Q995" i="10"/>
  <c r="Q359" i="10"/>
  <c r="Q668" i="10"/>
  <c r="Q924" i="10"/>
  <c r="Q145" i="10"/>
  <c r="Q228" i="10"/>
  <c r="Q610" i="10"/>
  <c r="Q242" i="10"/>
  <c r="Q615" i="10"/>
  <c r="Q871" i="10"/>
  <c r="Q384" i="10"/>
  <c r="Q544" i="10"/>
  <c r="Q800" i="10"/>
  <c r="Q264" i="10"/>
  <c r="Q523" i="10"/>
  <c r="Q708" i="10"/>
  <c r="Q354" i="10"/>
  <c r="Q673" i="10"/>
  <c r="Q929" i="10"/>
  <c r="Q782" i="10"/>
  <c r="Q842" i="10"/>
  <c r="Q65" i="10"/>
  <c r="Q527" i="10"/>
  <c r="Q712" i="10"/>
  <c r="Q367" i="10"/>
  <c r="Q677" i="10"/>
  <c r="Q933" i="10"/>
  <c r="Q798" i="10"/>
  <c r="Q858" i="10"/>
  <c r="Q69" i="10"/>
  <c r="Q555" i="10"/>
  <c r="Q740" i="10"/>
  <c r="Q373" i="10"/>
  <c r="Q681" i="10"/>
  <c r="Q937" i="10"/>
  <c r="Q814" i="10"/>
  <c r="Q874" i="10"/>
  <c r="Q73" i="10"/>
  <c r="Q559" i="10"/>
  <c r="Q744" i="10"/>
  <c r="Q380" i="10"/>
  <c r="Q685" i="10"/>
  <c r="Q941" i="10"/>
  <c r="Q150" i="10"/>
  <c r="Q445" i="10"/>
  <c r="Q222" i="10"/>
  <c r="Q460" i="10"/>
  <c r="Q723" i="10"/>
  <c r="Q979" i="10"/>
  <c r="Q327" i="10"/>
  <c r="Q652" i="10"/>
  <c r="Q908" i="10"/>
  <c r="Q122" i="10"/>
  <c r="Q388" i="10"/>
  <c r="Q112" i="10"/>
  <c r="Q402" i="10"/>
  <c r="Q695" i="10"/>
  <c r="Q951" i="10"/>
  <c r="Q269" i="10"/>
  <c r="Q624" i="10"/>
  <c r="Q880" i="10"/>
  <c r="Q165" i="10"/>
  <c r="Q266" i="10"/>
  <c r="Q630" i="10"/>
  <c r="Q287" i="10"/>
  <c r="Q635" i="10"/>
  <c r="Q891" i="10"/>
  <c r="Q422" i="10"/>
  <c r="Q564" i="10"/>
  <c r="Q820" i="10"/>
  <c r="Q302" i="10"/>
  <c r="Q171" i="10"/>
  <c r="Q570" i="10"/>
  <c r="Q440" i="10"/>
  <c r="Q575" i="10"/>
  <c r="Q831" i="10"/>
  <c r="Q307" i="10"/>
  <c r="Q504" i="10"/>
  <c r="Q760" i="10"/>
  <c r="Q136" i="10"/>
  <c r="Q111" i="10"/>
  <c r="Q510" i="10"/>
  <c r="Q318" i="10"/>
  <c r="Q515" i="10"/>
  <c r="Q771" i="10"/>
  <c r="Q180" i="10"/>
  <c r="Q423" i="10"/>
  <c r="Q700" i="10"/>
  <c r="Q956" i="10"/>
  <c r="Q177" i="10"/>
  <c r="Q292" i="10"/>
  <c r="Q642" i="10"/>
  <c r="Q306" i="10"/>
  <c r="Q647" i="10"/>
  <c r="Q903" i="10"/>
  <c r="Q448" i="10"/>
  <c r="Q576" i="10"/>
  <c r="Q832" i="10"/>
  <c r="Q181" i="10"/>
  <c r="Q651" i="10"/>
  <c r="Q836" i="10"/>
  <c r="Q418" i="10"/>
  <c r="Q705" i="10"/>
  <c r="Q961" i="10"/>
  <c r="Q910" i="10"/>
  <c r="Q970" i="10"/>
  <c r="Q185" i="10"/>
  <c r="Q655" i="10"/>
  <c r="Q840" i="10"/>
  <c r="Q431" i="10"/>
  <c r="Q709" i="10"/>
  <c r="Q965" i="10"/>
  <c r="Q926" i="10"/>
  <c r="Q986" i="10"/>
  <c r="Q110" i="10"/>
  <c r="Q683" i="10"/>
  <c r="Q868" i="10"/>
  <c r="Q437" i="10"/>
  <c r="Q713" i="10"/>
  <c r="Q969" i="10"/>
  <c r="Q942" i="10"/>
  <c r="Q1002" i="10"/>
  <c r="Q114" i="10"/>
  <c r="Q687" i="10"/>
  <c r="Q872" i="10"/>
  <c r="Q444" i="10"/>
  <c r="Q286" i="10"/>
  <c r="Q915" i="10"/>
  <c r="Q716" i="10"/>
  <c r="Q452" i="10"/>
  <c r="Q631" i="10"/>
  <c r="Q397" i="10"/>
  <c r="Q197" i="10"/>
  <c r="Q433" i="10"/>
  <c r="Q955" i="10"/>
  <c r="Q852" i="10"/>
  <c r="Q506" i="10"/>
  <c r="Q639" i="10"/>
  <c r="Q536" i="10"/>
  <c r="Q134" i="10"/>
  <c r="Q446" i="10"/>
  <c r="Q249" i="10"/>
  <c r="Q892" i="10"/>
  <c r="Q420" i="10"/>
  <c r="Q679" i="10"/>
  <c r="Q512" i="10"/>
  <c r="Q298" i="10"/>
  <c r="Q481" i="10"/>
  <c r="Q438" i="10"/>
  <c r="Q311" i="10"/>
  <c r="Q485" i="10"/>
  <c r="Q451" i="10"/>
  <c r="Q362" i="10"/>
  <c r="Q489" i="10"/>
  <c r="Q457" i="10"/>
  <c r="Q375" i="10"/>
  <c r="Q493" i="10"/>
  <c r="Q1005" i="10"/>
  <c r="Q882" i="10"/>
  <c r="Q67" i="10"/>
  <c r="Q183" i="10"/>
  <c r="Q843" i="10"/>
  <c r="Q184" i="10"/>
  <c r="Q497" i="10"/>
  <c r="Q753" i="10"/>
  <c r="Q1009" i="10"/>
  <c r="Q762" i="10"/>
  <c r="Q39" i="10"/>
  <c r="Q146" i="10"/>
  <c r="Q719" i="10"/>
  <c r="Q904" i="10"/>
  <c r="Q463" i="10"/>
  <c r="Q725" i="10"/>
  <c r="Q981" i="10"/>
  <c r="Q990" i="10"/>
  <c r="Q11" i="10"/>
  <c r="Q234" i="10"/>
  <c r="Q761" i="10"/>
  <c r="Q99" i="10"/>
  <c r="Q637" i="10"/>
  <c r="Q29" i="10"/>
  <c r="Q341" i="10"/>
  <c r="Q810" i="10"/>
  <c r="Q379" i="10"/>
  <c r="Q946" i="10"/>
  <c r="Q390" i="10"/>
  <c r="Q297" i="10"/>
  <c r="Q747" i="10"/>
  <c r="Q985" i="10"/>
  <c r="Q808" i="10"/>
  <c r="Q443" i="10"/>
  <c r="Q623" i="10"/>
  <c r="Q403" i="10"/>
  <c r="Q72" i="10"/>
  <c r="Q104" i="10"/>
  <c r="Q89" i="10"/>
  <c r="Q42" i="10"/>
  <c r="Q88" i="10"/>
  <c r="Q189" i="10"/>
  <c r="Q350" i="10"/>
  <c r="Q116" i="10"/>
  <c r="Q844" i="10"/>
  <c r="Q498" i="10"/>
  <c r="Q727" i="10"/>
  <c r="Q560" i="10"/>
  <c r="Q126" i="10"/>
  <c r="Q351" i="10"/>
  <c r="Q294" i="10"/>
  <c r="Q884" i="10"/>
  <c r="Q602" i="10"/>
  <c r="Q767" i="10"/>
  <c r="Q568" i="10"/>
  <c r="Q143" i="10"/>
  <c r="Q428" i="10"/>
  <c r="Q313" i="10"/>
  <c r="Q988" i="10"/>
  <c r="Q578" i="10"/>
  <c r="Q711" i="10"/>
  <c r="Q608" i="10"/>
  <c r="Q319" i="10"/>
  <c r="Q513" i="10"/>
  <c r="Q726" i="10"/>
  <c r="Q325" i="10"/>
  <c r="Q517" i="10"/>
  <c r="Q758" i="10"/>
  <c r="Q383" i="10"/>
  <c r="Q521" i="10"/>
  <c r="Q698" i="10"/>
  <c r="Q389" i="10"/>
  <c r="Q525" i="10"/>
  <c r="Q207" i="10"/>
  <c r="Q702" i="10"/>
  <c r="Q24" i="10"/>
  <c r="Q426" i="10"/>
  <c r="Q971" i="10"/>
  <c r="Q353" i="10"/>
  <c r="Q529" i="10"/>
  <c r="Q785" i="10"/>
  <c r="Q214" i="10"/>
  <c r="Q898" i="10"/>
  <c r="Q71" i="10"/>
  <c r="Q187" i="10"/>
  <c r="Q847" i="10"/>
  <c r="Q219" i="10"/>
  <c r="Q501" i="10"/>
  <c r="Q757" i="10"/>
  <c r="Q124" i="10"/>
  <c r="Q786" i="10"/>
  <c r="Q43" i="10"/>
  <c r="Q255" i="10"/>
  <c r="Q889" i="10"/>
  <c r="Q247" i="10"/>
  <c r="Q765" i="10"/>
  <c r="Q93" i="10"/>
  <c r="Q537" i="10"/>
  <c r="Q79" i="10"/>
  <c r="Q348" i="10"/>
  <c r="Q826" i="10"/>
  <c r="Q804" i="10"/>
  <c r="Q878" i="10"/>
  <c r="Q372" i="10"/>
  <c r="Q361" i="10"/>
  <c r="Q701" i="10"/>
  <c r="Q829" i="10"/>
  <c r="Q412" i="10"/>
  <c r="Q378" i="10"/>
  <c r="Q22" i="10"/>
  <c r="Q66" i="10"/>
  <c r="Q78" i="10"/>
  <c r="Q26" i="10"/>
  <c r="Q94" i="10"/>
  <c r="Q182" i="10"/>
  <c r="Q332" i="10"/>
  <c r="Q217" i="10"/>
  <c r="Q940" i="10"/>
  <c r="Q626" i="10"/>
  <c r="Q759" i="10"/>
  <c r="Q656" i="10"/>
  <c r="Q167" i="10"/>
  <c r="Q415" i="10"/>
  <c r="Q212" i="10"/>
  <c r="Q120" i="10"/>
  <c r="Q634" i="10"/>
  <c r="Q863" i="10"/>
  <c r="Q696" i="10"/>
  <c r="Q175" i="10"/>
  <c r="Q547" i="10"/>
  <c r="Q295" i="10"/>
  <c r="Q152" i="10"/>
  <c r="Q674" i="10"/>
  <c r="Q839" i="10"/>
  <c r="Q640" i="10"/>
  <c r="Q779" i="10"/>
  <c r="Q641" i="10"/>
  <c r="Q834" i="10"/>
  <c r="Q783" i="10"/>
  <c r="Q645" i="10"/>
  <c r="Q850" i="10"/>
  <c r="Q811" i="10"/>
  <c r="Q649" i="10"/>
  <c r="Q866" i="10"/>
  <c r="Q815" i="10"/>
  <c r="Q653" i="10"/>
  <c r="Q336" i="10"/>
  <c r="Q822" i="10"/>
  <c r="Q56" i="10"/>
  <c r="Q582" i="10"/>
  <c r="Q326" i="10"/>
  <c r="Q417" i="10"/>
  <c r="Q561" i="10"/>
  <c r="Q817" i="10"/>
  <c r="Q278" i="10"/>
  <c r="Q734" i="10"/>
  <c r="Q28" i="10"/>
  <c r="Q439" i="10"/>
  <c r="Q975" i="10"/>
  <c r="Q360" i="10"/>
  <c r="Q533" i="10"/>
  <c r="Q789" i="10"/>
  <c r="Q227" i="10"/>
  <c r="Q914" i="10"/>
  <c r="Q75" i="10"/>
  <c r="Q875" i="10"/>
  <c r="Q140" i="10"/>
  <c r="Q261" i="10"/>
  <c r="Q893" i="10"/>
  <c r="Q105" i="10"/>
  <c r="Q665" i="10"/>
  <c r="Q57" i="10"/>
  <c r="Q541" i="10"/>
  <c r="Q83" i="10"/>
  <c r="Q430" i="10"/>
  <c r="Q706" i="10"/>
  <c r="Q932" i="10"/>
  <c r="Q1006" i="10"/>
  <c r="Q894" i="10"/>
  <c r="Q738" i="10"/>
  <c r="Q957" i="10"/>
  <c r="Q573" i="10"/>
  <c r="Q91" i="10"/>
  <c r="Q98" i="10"/>
  <c r="Q96" i="10"/>
  <c r="Q87" i="10"/>
  <c r="Q317" i="10"/>
  <c r="Q531" i="10"/>
  <c r="Q391" i="10"/>
  <c r="Q161" i="10"/>
  <c r="Q299" i="10"/>
  <c r="Q983" i="10"/>
  <c r="Q816" i="10"/>
  <c r="Q394" i="10"/>
  <c r="Q667" i="10"/>
  <c r="Q500" i="10"/>
  <c r="Q169" i="10"/>
  <c r="Q229" i="10"/>
  <c r="Q164" i="10"/>
  <c r="Q824" i="10"/>
  <c r="Q542" i="10"/>
  <c r="Q707" i="10"/>
  <c r="Q508" i="10"/>
  <c r="Q209" i="10"/>
  <c r="Q459" i="10"/>
  <c r="Q967" i="10"/>
  <c r="Q864" i="10"/>
  <c r="Q580" i="10"/>
  <c r="Q769" i="10"/>
  <c r="Q23" i="10"/>
  <c r="Q584" i="10"/>
  <c r="Q773" i="10"/>
  <c r="Q27" i="10"/>
  <c r="Q612" i="10"/>
  <c r="Q777" i="10"/>
  <c r="Q31" i="10"/>
  <c r="Q616" i="10"/>
  <c r="Q749" i="10"/>
  <c r="Q464" i="10"/>
  <c r="Q746" i="10"/>
  <c r="Q45" i="10"/>
  <c r="Q465" i="10"/>
  <c r="Q516" i="10"/>
  <c r="Q258" i="10"/>
  <c r="Q625" i="10"/>
  <c r="Q881" i="10"/>
  <c r="Q406" i="10"/>
  <c r="Q966" i="10"/>
  <c r="Q17" i="10"/>
  <c r="Q216" i="10"/>
  <c r="Q314" i="10"/>
  <c r="Q206" i="10"/>
  <c r="Q597" i="10"/>
  <c r="Q853" i="10"/>
  <c r="Q355" i="10"/>
  <c r="Q854" i="10"/>
  <c r="Q64" i="10"/>
  <c r="Q270" i="10"/>
  <c r="Q802" i="10"/>
  <c r="Q552" i="10"/>
  <c r="Q432" i="10"/>
  <c r="Q491" i="10"/>
  <c r="Q921" i="10"/>
  <c r="Q490" i="10"/>
  <c r="Q797" i="10"/>
  <c r="Q86" i="10"/>
  <c r="Q569" i="10"/>
  <c r="Q36" i="10"/>
  <c r="Q473" i="10"/>
  <c r="Q15" i="10"/>
  <c r="Q936" i="10"/>
  <c r="Q220" i="10"/>
  <c r="Q751" i="10"/>
  <c r="Q304" i="10"/>
  <c r="Q18" i="10"/>
  <c r="Q14" i="10"/>
  <c r="Q62" i="10"/>
  <c r="Q107" i="10"/>
  <c r="Q494" i="10"/>
  <c r="Q659" i="10"/>
  <c r="Q455" i="10"/>
  <c r="Q154" i="10"/>
  <c r="Q274" i="10"/>
  <c r="Q132" i="10"/>
  <c r="Q912" i="10"/>
  <c r="Q566" i="10"/>
  <c r="Q699" i="10"/>
  <c r="Q596" i="10"/>
  <c r="Q194" i="10"/>
  <c r="Q293" i="10"/>
  <c r="Q371" i="10"/>
  <c r="Q952" i="10"/>
  <c r="Q574" i="10"/>
  <c r="Q803" i="10"/>
  <c r="Q636" i="10"/>
  <c r="Q138" i="10"/>
  <c r="Q370" i="10"/>
  <c r="Q320" i="10"/>
  <c r="Q896" i="10"/>
  <c r="Q964" i="10"/>
  <c r="Q897" i="10"/>
  <c r="Q55" i="10"/>
  <c r="Q968" i="10"/>
  <c r="Q901" i="10"/>
  <c r="Q59" i="10"/>
  <c r="Q996" i="10"/>
  <c r="Q905" i="10"/>
  <c r="Q63" i="10"/>
  <c r="Q1000" i="10"/>
  <c r="Q781" i="10"/>
  <c r="Q830" i="10"/>
  <c r="Q890" i="10"/>
  <c r="Q77" i="10"/>
  <c r="Q447" i="10"/>
  <c r="Q644" i="10"/>
  <c r="Q322" i="10"/>
  <c r="Q657" i="10"/>
  <c r="Q913" i="10"/>
  <c r="Q469" i="10"/>
  <c r="Q778" i="10"/>
  <c r="Q49" i="10"/>
  <c r="Q470" i="10"/>
  <c r="Q520" i="10"/>
  <c r="Q271" i="10"/>
  <c r="Q629" i="10"/>
  <c r="Q885" i="10"/>
  <c r="Q419" i="10"/>
  <c r="Q982" i="10"/>
  <c r="Q21" i="10"/>
  <c r="Q277" i="10"/>
  <c r="Q998" i="10"/>
  <c r="Q283" i="10"/>
  <c r="Q818" i="10"/>
  <c r="Q1003" i="10"/>
  <c r="Q233" i="10"/>
  <c r="Q495" i="10"/>
  <c r="Q925" i="10"/>
  <c r="Q149" i="10"/>
  <c r="Q697" i="10"/>
  <c r="Q70" i="10"/>
  <c r="Q601" i="10"/>
  <c r="Q68" i="10"/>
  <c r="Q733" i="10"/>
  <c r="Q861" i="10"/>
  <c r="Q477" i="10"/>
  <c r="Q40" i="10"/>
  <c r="Q103" i="10"/>
  <c r="Q102" i="10"/>
  <c r="Q58" i="10"/>
  <c r="Q101" i="10"/>
  <c r="Q588" i="10"/>
  <c r="Q887" i="10"/>
  <c r="Q128" i="10"/>
  <c r="Q215" i="10"/>
  <c r="Q792" i="10"/>
  <c r="Q963" i="10"/>
  <c r="Q434" i="10"/>
  <c r="Q907" i="10"/>
  <c r="Q123" i="10"/>
  <c r="Q37" i="10"/>
  <c r="Q714" i="10"/>
  <c r="Q973" i="10"/>
  <c r="Q117" i="10"/>
  <c r="Q198" i="10"/>
  <c r="Q977" i="10"/>
  <c r="Q81" i="10"/>
  <c r="Q424" i="10"/>
  <c r="Q949" i="10"/>
  <c r="Q53" i="10"/>
  <c r="Q879" i="10"/>
  <c r="Q366" i="10"/>
  <c r="Q240" i="10"/>
  <c r="Q938" i="10"/>
  <c r="Q153" i="10"/>
  <c r="Q989" i="10"/>
  <c r="Q108" i="10"/>
  <c r="Q90" i="10"/>
  <c r="Q127" i="10"/>
  <c r="Q684" i="10"/>
  <c r="Q416" i="10"/>
  <c r="Q571" i="10"/>
  <c r="Q279" i="10"/>
  <c r="Q251" i="10"/>
  <c r="Q476" i="10"/>
  <c r="Q583" i="10"/>
  <c r="Q289" i="10"/>
  <c r="Q911" i="10"/>
  <c r="Q151" i="10"/>
  <c r="Q41" i="10"/>
  <c r="Q400" i="10"/>
  <c r="Q142" i="10"/>
  <c r="Q386" i="10"/>
  <c r="Q342" i="10"/>
  <c r="Q121" i="10"/>
  <c r="Q335" i="10"/>
  <c r="Q291" i="10"/>
  <c r="Q85" i="10"/>
  <c r="Q284" i="10"/>
  <c r="Q793" i="10"/>
  <c r="Q754" i="10"/>
  <c r="Q174" i="10"/>
  <c r="Q178" i="10"/>
  <c r="Q19" i="10"/>
  <c r="Q95" i="10"/>
  <c r="Q526" i="10"/>
  <c r="Q972" i="10"/>
  <c r="Q333" i="10"/>
  <c r="Q827" i="10"/>
  <c r="Q312" i="10"/>
  <c r="Q315" i="10"/>
  <c r="Q732" i="10"/>
  <c r="Q935" i="10"/>
  <c r="Q290" i="10"/>
  <c r="Q328" i="10"/>
  <c r="Q939" i="10"/>
  <c r="Q155" i="10"/>
  <c r="Q958" i="10"/>
  <c r="Q192" i="10"/>
  <c r="Q450" i="10"/>
  <c r="Q846" i="10"/>
  <c r="Q586" i="10"/>
  <c r="Q399" i="10"/>
  <c r="Q690" i="10"/>
  <c r="Q548" i="10"/>
  <c r="Q509" i="10"/>
  <c r="Q722" i="10"/>
  <c r="Q61" i="10"/>
  <c r="Q273" i="10"/>
  <c r="Q694" i="10"/>
  <c r="Q605" i="10"/>
  <c r="Q50" i="10"/>
  <c r="Q654" i="10"/>
  <c r="Q186" i="10"/>
  <c r="Q688" i="10"/>
  <c r="Q923" i="10"/>
  <c r="Q511" i="10"/>
  <c r="Q413" i="10"/>
  <c r="Q764" i="10"/>
  <c r="Q237" i="10"/>
  <c r="Q737" i="10"/>
  <c r="Q303" i="10"/>
  <c r="Q334" i="10"/>
  <c r="Q943" i="10"/>
  <c r="Q730" i="10"/>
  <c r="Q587" i="10"/>
  <c r="Q593" i="10"/>
  <c r="Q974" i="10"/>
  <c r="Q453" i="10"/>
  <c r="Q565" i="10"/>
  <c r="Q862" i="10"/>
  <c r="Q505" i="10"/>
  <c r="Q156" i="10"/>
  <c r="Q930" i="10"/>
  <c r="Q614" i="10"/>
  <c r="Q213" i="10"/>
  <c r="Q618" i="10"/>
  <c r="Q54" i="10"/>
  <c r="Q46" i="10"/>
  <c r="Q499" i="10"/>
  <c r="Q260" i="10"/>
  <c r="Q944" i="10"/>
  <c r="Q276" i="10"/>
  <c r="Q607" i="10"/>
  <c r="Q160" i="10"/>
  <c r="Q113" i="10"/>
  <c r="Q301" i="10"/>
  <c r="Q993" i="10"/>
  <c r="Q741" i="10"/>
  <c r="Q309" i="10"/>
  <c r="Q347" i="10"/>
  <c r="Q950" i="10"/>
  <c r="Q715" i="10"/>
  <c r="Q689" i="10"/>
  <c r="Q838" i="10"/>
  <c r="Q591" i="10"/>
  <c r="Q661" i="10"/>
  <c r="Q766" i="10"/>
  <c r="Q633" i="10"/>
  <c r="Q710" i="10"/>
  <c r="Q92" i="10"/>
  <c r="Q619" i="10"/>
  <c r="Q729" i="10"/>
  <c r="Q280" i="10"/>
  <c r="Q368" i="10"/>
  <c r="Q100" i="10"/>
  <c r="Q755" i="10"/>
  <c r="Q235" i="10"/>
  <c r="Q296" i="10"/>
  <c r="Q628" i="10"/>
  <c r="Q895" i="10"/>
  <c r="Q382" i="10"/>
  <c r="Q179" i="10"/>
  <c r="Q768" i="10"/>
  <c r="Q172" i="10"/>
  <c r="Q997" i="10"/>
  <c r="Q745" i="10"/>
  <c r="Q316" i="10"/>
  <c r="Q718" i="10"/>
  <c r="Q308" i="10"/>
  <c r="Q721" i="10"/>
  <c r="Q906" i="10"/>
  <c r="Q339" i="10"/>
  <c r="Q693" i="10"/>
  <c r="Q794" i="10"/>
  <c r="Q425" i="10"/>
  <c r="Q51" i="10"/>
  <c r="Q1007" i="10"/>
  <c r="Q405" i="10"/>
  <c r="Q857" i="10"/>
  <c r="Q886" i="10"/>
  <c r="Q34" i="10"/>
  <c r="Q30" i="10"/>
  <c r="Q137" i="10"/>
  <c r="Q119" i="10"/>
  <c r="Q909" i="10"/>
  <c r="Q60" i="10"/>
  <c r="Q25" i="10"/>
  <c r="Q38" i="10"/>
  <c r="Q32" i="10"/>
  <c r="Q787" i="10"/>
  <c r="Q435" i="10"/>
  <c r="Q742" i="10"/>
  <c r="Q35" i="10"/>
  <c r="Q648" i="10"/>
  <c r="Q486" i="10"/>
  <c r="Q106" i="10"/>
  <c r="Q199" i="10"/>
  <c r="Q196" i="10"/>
  <c r="Q410" i="10"/>
  <c r="Q33" i="10"/>
  <c r="Q13" i="10"/>
  <c r="Q776" i="10"/>
  <c r="Q676" i="10"/>
  <c r="Q954" i="10"/>
  <c r="Q945" i="10"/>
  <c r="Q466" i="10"/>
  <c r="Q579" i="10"/>
  <c r="Q188" i="10"/>
  <c r="Q772" i="10"/>
  <c r="Q821" i="10"/>
  <c r="Q680" i="10"/>
  <c r="Q97" i="10"/>
  <c r="Q662" i="10"/>
  <c r="Q503" i="10"/>
  <c r="Q835" i="10"/>
  <c r="Q774" i="10"/>
  <c r="Q900" i="10"/>
  <c r="Q917" i="10"/>
  <c r="Q669" i="10"/>
  <c r="Q82" i="10"/>
  <c r="Q176" i="10"/>
  <c r="Q109" i="10"/>
  <c r="Q330" i="10"/>
  <c r="Q356" i="10"/>
  <c r="Q1001" i="10"/>
  <c r="Q849" i="10"/>
  <c r="Q922" i="10"/>
  <c r="Q825" i="10"/>
  <c r="Q74" i="10"/>
  <c r="Q953" i="10"/>
  <c r="Q756" i="10"/>
  <c r="Q168" i="10"/>
  <c r="Q717" i="10"/>
  <c r="Q750" i="10"/>
  <c r="Q47" i="10"/>
  <c r="Q870" i="10"/>
  <c r="O549" i="11"/>
  <c r="F549" i="11"/>
  <c r="E556" i="11"/>
  <c r="E562" i="11" s="1"/>
  <c r="F189" i="11"/>
  <c r="F194" i="11" s="1"/>
  <c r="E194" i="11"/>
  <c r="O194" i="11" s="1"/>
  <c r="AL24" i="10"/>
  <c r="AL12" i="10"/>
  <c r="AL100" i="10"/>
  <c r="AL40" i="10"/>
  <c r="AL55" i="10"/>
  <c r="AL47" i="10"/>
  <c r="AL35" i="10"/>
  <c r="AL70" i="10"/>
  <c r="AL90" i="10"/>
  <c r="AL18" i="10"/>
  <c r="AL29" i="10"/>
  <c r="AL49" i="10"/>
  <c r="AL37" i="10"/>
  <c r="AL113" i="10"/>
  <c r="AL121" i="10"/>
  <c r="AL129" i="10"/>
  <c r="AL137" i="10"/>
  <c r="AL145" i="10"/>
  <c r="AL153" i="10"/>
  <c r="AL161" i="10"/>
  <c r="AL169" i="10"/>
  <c r="AL177" i="10"/>
  <c r="AL185" i="10"/>
  <c r="AL193" i="10"/>
  <c r="AL201" i="10"/>
  <c r="AL209" i="10"/>
  <c r="AL217" i="10"/>
  <c r="AL225" i="10"/>
  <c r="AL233" i="10"/>
  <c r="AL241" i="10"/>
  <c r="AL249" i="10"/>
  <c r="AL257" i="10"/>
  <c r="AL265" i="10"/>
  <c r="AL273" i="10"/>
  <c r="AL281" i="10"/>
  <c r="AL289" i="10"/>
  <c r="AL297" i="10"/>
  <c r="AL305" i="10"/>
  <c r="AL313" i="10"/>
  <c r="AL321" i="10"/>
  <c r="AL329" i="10"/>
  <c r="AL337" i="10"/>
  <c r="AL345" i="10"/>
  <c r="AL353" i="10"/>
  <c r="AL361" i="10"/>
  <c r="AL369" i="10"/>
  <c r="AL377" i="10"/>
  <c r="AL385" i="10"/>
  <c r="AL393" i="10"/>
  <c r="AL401" i="10"/>
  <c r="AL409" i="10"/>
  <c r="AL417" i="10"/>
  <c r="AL425" i="10"/>
  <c r="AL433" i="10"/>
  <c r="AL441" i="10"/>
  <c r="AL449" i="10"/>
  <c r="AL457" i="10"/>
  <c r="AL465" i="10"/>
  <c r="AL473" i="10"/>
  <c r="AL481" i="10"/>
  <c r="AL489" i="10"/>
  <c r="AL497" i="10"/>
  <c r="AL20" i="10"/>
  <c r="AL111" i="10"/>
  <c r="AL60" i="10"/>
  <c r="AL23" i="10"/>
  <c r="AL15" i="10"/>
  <c r="AL103" i="10"/>
  <c r="AL38" i="10"/>
  <c r="AL58" i="10"/>
  <c r="AL106" i="10"/>
  <c r="AL89" i="10"/>
  <c r="AL17" i="10"/>
  <c r="AL41" i="10"/>
  <c r="AL114" i="10"/>
  <c r="AL122" i="10"/>
  <c r="AL130" i="10"/>
  <c r="AL138" i="10"/>
  <c r="AL146" i="10"/>
  <c r="AL154" i="10"/>
  <c r="AL162" i="10"/>
  <c r="AL170" i="10"/>
  <c r="AL178" i="10"/>
  <c r="AL186" i="10"/>
  <c r="AL194" i="10"/>
  <c r="AL202" i="10"/>
  <c r="AL210" i="10"/>
  <c r="AL218" i="10"/>
  <c r="AL226" i="10"/>
  <c r="AL234" i="10"/>
  <c r="AL242" i="10"/>
  <c r="AL250" i="10"/>
  <c r="AL258" i="10"/>
  <c r="AL266" i="10"/>
  <c r="AL274" i="10"/>
  <c r="AL282" i="10"/>
  <c r="AL290" i="10"/>
  <c r="AL298" i="10"/>
  <c r="AL306" i="10"/>
  <c r="AL314" i="10"/>
  <c r="AL322" i="10"/>
  <c r="AL330" i="10"/>
  <c r="AL338" i="10"/>
  <c r="AL346" i="10"/>
  <c r="AL354" i="10"/>
  <c r="AL362" i="10"/>
  <c r="AL370" i="10"/>
  <c r="AL378" i="10"/>
  <c r="AL386" i="10"/>
  <c r="AL394" i="10"/>
  <c r="AL402" i="10"/>
  <c r="AL410" i="10"/>
  <c r="AL418" i="10"/>
  <c r="AL426" i="10"/>
  <c r="AL434" i="10"/>
  <c r="AL442" i="10"/>
  <c r="AL450" i="10"/>
  <c r="AL458" i="10"/>
  <c r="AL466" i="10"/>
  <c r="AL474" i="10"/>
  <c r="AL482" i="10"/>
  <c r="AL490" i="10"/>
  <c r="AL498" i="10"/>
  <c r="AL110" i="10"/>
  <c r="AL32" i="10"/>
  <c r="AL76" i="10"/>
  <c r="AL10" i="10"/>
  <c r="AL68" i="10"/>
  <c r="AL107" i="10"/>
  <c r="AL95" i="10"/>
  <c r="AL98" i="10"/>
  <c r="AL26" i="10"/>
  <c r="AL78" i="10"/>
  <c r="AL57" i="10"/>
  <c r="AL42" i="10"/>
  <c r="AL105" i="10"/>
  <c r="AL115" i="10"/>
  <c r="AL64" i="10"/>
  <c r="AL16" i="10"/>
  <c r="AL72" i="10"/>
  <c r="AL91" i="10"/>
  <c r="AL83" i="10"/>
  <c r="AL75" i="10"/>
  <c r="AL71" i="10"/>
  <c r="AL66" i="10"/>
  <c r="AL86" i="10"/>
  <c r="AL74" i="10"/>
  <c r="AL25" i="10"/>
  <c r="AL109" i="10"/>
  <c r="AL97" i="10"/>
  <c r="AL116" i="10"/>
  <c r="AL124" i="10"/>
  <c r="AL132" i="10"/>
  <c r="AL140" i="10"/>
  <c r="AL148" i="10"/>
  <c r="AL156" i="10"/>
  <c r="AL164" i="10"/>
  <c r="AL172" i="10"/>
  <c r="AL180" i="10"/>
  <c r="AL28" i="10"/>
  <c r="AL108" i="10"/>
  <c r="AL84" i="10"/>
  <c r="AL59" i="10"/>
  <c r="AL51" i="10"/>
  <c r="AL43" i="10"/>
  <c r="AL63" i="10"/>
  <c r="AL34" i="10"/>
  <c r="AL54" i="10"/>
  <c r="AL46" i="10"/>
  <c r="AL85" i="10"/>
  <c r="AL77" i="10"/>
  <c r="AL73" i="10"/>
  <c r="AL117" i="10"/>
  <c r="AL125" i="10"/>
  <c r="AL133" i="10"/>
  <c r="AL141" i="10"/>
  <c r="AL149" i="10"/>
  <c r="AL157" i="10"/>
  <c r="AL165" i="10"/>
  <c r="AL173" i="10"/>
  <c r="AL181" i="10"/>
  <c r="AL189" i="10"/>
  <c r="AL197" i="10"/>
  <c r="AL205" i="10"/>
  <c r="AL213" i="10"/>
  <c r="AL221" i="10"/>
  <c r="AL229" i="10"/>
  <c r="AL237" i="10"/>
  <c r="AL245" i="10"/>
  <c r="AL253" i="10"/>
  <c r="AL261" i="10"/>
  <c r="AL269" i="10"/>
  <c r="AL277" i="10"/>
  <c r="AL285" i="10"/>
  <c r="AL293" i="10"/>
  <c r="AL301" i="10"/>
  <c r="AL309" i="10"/>
  <c r="AL317" i="10"/>
  <c r="AL325" i="10"/>
  <c r="AL333" i="10"/>
  <c r="AL341" i="10"/>
  <c r="AL349" i="10"/>
  <c r="AL357" i="10"/>
  <c r="AL365" i="10"/>
  <c r="AL373" i="10"/>
  <c r="AL381" i="10"/>
  <c r="AL389" i="10"/>
  <c r="AL397" i="10"/>
  <c r="AL405" i="10"/>
  <c r="AL413" i="10"/>
  <c r="AL421" i="10"/>
  <c r="AL429" i="10"/>
  <c r="AL437" i="10"/>
  <c r="AL445" i="10"/>
  <c r="AL453" i="10"/>
  <c r="AL461" i="10"/>
  <c r="AL469" i="10"/>
  <c r="AL477" i="10"/>
  <c r="AL485" i="10"/>
  <c r="AL493" i="10"/>
  <c r="AL501" i="10"/>
  <c r="AL36" i="10"/>
  <c r="AL56" i="10"/>
  <c r="AL99" i="10"/>
  <c r="AL22" i="10"/>
  <c r="AL81" i="10"/>
  <c r="AL119" i="10"/>
  <c r="AL135" i="10"/>
  <c r="AL151" i="10"/>
  <c r="AL167" i="10"/>
  <c r="AL183" i="10"/>
  <c r="AL196" i="10"/>
  <c r="AL208" i="10"/>
  <c r="AL222" i="10"/>
  <c r="AL235" i="10"/>
  <c r="AL247" i="10"/>
  <c r="AL260" i="10"/>
  <c r="AL272" i="10"/>
  <c r="AL286" i="10"/>
  <c r="AL299" i="10"/>
  <c r="AL311" i="10"/>
  <c r="AL324" i="10"/>
  <c r="AL336" i="10"/>
  <c r="AL350" i="10"/>
  <c r="AL363" i="10"/>
  <c r="AL375" i="10"/>
  <c r="AL388" i="10"/>
  <c r="AL400" i="10"/>
  <c r="AL414" i="10"/>
  <c r="AL427" i="10"/>
  <c r="AL439" i="10"/>
  <c r="AL452" i="10"/>
  <c r="AL464" i="10"/>
  <c r="AL478" i="10"/>
  <c r="AL491" i="10"/>
  <c r="AL503" i="10"/>
  <c r="AL511" i="10"/>
  <c r="AL519" i="10"/>
  <c r="AL527" i="10"/>
  <c r="AL535" i="10"/>
  <c r="AL543" i="10"/>
  <c r="AL551" i="10"/>
  <c r="AL559" i="10"/>
  <c r="AL567" i="10"/>
  <c r="AL575" i="10"/>
  <c r="AL583" i="10"/>
  <c r="AL591" i="10"/>
  <c r="AL599" i="10"/>
  <c r="AL607" i="10"/>
  <c r="AL615" i="10"/>
  <c r="AL623" i="10"/>
  <c r="AL631" i="10"/>
  <c r="AL639" i="10"/>
  <c r="AL647" i="10"/>
  <c r="AL655" i="10"/>
  <c r="AL663" i="10"/>
  <c r="AL671" i="10"/>
  <c r="AL679" i="10"/>
  <c r="AL687" i="10"/>
  <c r="AL695" i="10"/>
  <c r="AL703" i="10"/>
  <c r="AL711" i="10"/>
  <c r="AL719" i="10"/>
  <c r="AL727" i="10"/>
  <c r="AL735" i="10"/>
  <c r="AL743" i="10"/>
  <c r="AL751" i="10"/>
  <c r="AL759" i="10"/>
  <c r="AL767" i="10"/>
  <c r="AL775" i="10"/>
  <c r="AL783" i="10"/>
  <c r="AL791" i="10"/>
  <c r="AL799" i="10"/>
  <c r="AL807" i="10"/>
  <c r="AL815" i="10"/>
  <c r="AL823" i="10"/>
  <c r="AL831" i="10"/>
  <c r="AL839" i="10"/>
  <c r="AL847" i="10"/>
  <c r="AL855" i="10"/>
  <c r="AL863" i="10"/>
  <c r="AL871" i="10"/>
  <c r="AL879" i="10"/>
  <c r="AL887" i="10"/>
  <c r="AL895" i="10"/>
  <c r="AL903" i="10"/>
  <c r="AL911" i="10"/>
  <c r="AL919" i="10"/>
  <c r="AL927" i="10"/>
  <c r="AL935" i="10"/>
  <c r="AL943" i="10"/>
  <c r="AL951" i="10"/>
  <c r="AL959" i="10"/>
  <c r="AL967" i="10"/>
  <c r="AL975" i="10"/>
  <c r="AL983" i="10"/>
  <c r="AL991" i="10"/>
  <c r="AL999" i="10"/>
  <c r="AL1007" i="10"/>
  <c r="AL48" i="10"/>
  <c r="AL27" i="10"/>
  <c r="AL67" i="10"/>
  <c r="AL82" i="10"/>
  <c r="AL45" i="10"/>
  <c r="AL120" i="10"/>
  <c r="AL136" i="10"/>
  <c r="AL152" i="10"/>
  <c r="AL168" i="10"/>
  <c r="AL184" i="10"/>
  <c r="AL198" i="10"/>
  <c r="AL211" i="10"/>
  <c r="AL223" i="10"/>
  <c r="AL236" i="10"/>
  <c r="AL248" i="10"/>
  <c r="AL262" i="10"/>
  <c r="AL275" i="10"/>
  <c r="AL287" i="10"/>
  <c r="AL300" i="10"/>
  <c r="AL312" i="10"/>
  <c r="AL326" i="10"/>
  <c r="AL339" i="10"/>
  <c r="AL351" i="10"/>
  <c r="AL364" i="10"/>
  <c r="AL376" i="10"/>
  <c r="AL390" i="10"/>
  <c r="AL403" i="10"/>
  <c r="AL415" i="10"/>
  <c r="AL428" i="10"/>
  <c r="AL440" i="10"/>
  <c r="AL454" i="10"/>
  <c r="AL467" i="10"/>
  <c r="AL479" i="10"/>
  <c r="AL492" i="10"/>
  <c r="AL504" i="10"/>
  <c r="AL512" i="10"/>
  <c r="AL520" i="10"/>
  <c r="AL528" i="10"/>
  <c r="AL536" i="10"/>
  <c r="AL544" i="10"/>
  <c r="AL552" i="10"/>
  <c r="AL560" i="10"/>
  <c r="AL568" i="10"/>
  <c r="AL576" i="10"/>
  <c r="AL584" i="10"/>
  <c r="AL592" i="10"/>
  <c r="AL600" i="10"/>
  <c r="AL608" i="10"/>
  <c r="AL616" i="10"/>
  <c r="AL624" i="10"/>
  <c r="AL632" i="10"/>
  <c r="AL640" i="10"/>
  <c r="AL648" i="10"/>
  <c r="AL656" i="10"/>
  <c r="AL664" i="10"/>
  <c r="AL672" i="10"/>
  <c r="AL680" i="10"/>
  <c r="AL688" i="10"/>
  <c r="AL696" i="10"/>
  <c r="AL704" i="10"/>
  <c r="AL712" i="10"/>
  <c r="AL720" i="10"/>
  <c r="AL728" i="10"/>
  <c r="AL736" i="10"/>
  <c r="AL744" i="10"/>
  <c r="AL752" i="10"/>
  <c r="AL760" i="10"/>
  <c r="AL768" i="10"/>
  <c r="AL776" i="10"/>
  <c r="AL784" i="10"/>
  <c r="AL792" i="10"/>
  <c r="AL800" i="10"/>
  <c r="AL808" i="10"/>
  <c r="AL816" i="10"/>
  <c r="AL824" i="10"/>
  <c r="AL832" i="10"/>
  <c r="AL840" i="10"/>
  <c r="AL848" i="10"/>
  <c r="AL856" i="10"/>
  <c r="AL864" i="10"/>
  <c r="AL872" i="10"/>
  <c r="AL880" i="10"/>
  <c r="AL888" i="10"/>
  <c r="AL896" i="10"/>
  <c r="AL904" i="10"/>
  <c r="AL912" i="10"/>
  <c r="AL920" i="10"/>
  <c r="AL928" i="10"/>
  <c r="AL936" i="10"/>
  <c r="AL944" i="10"/>
  <c r="AL952" i="10"/>
  <c r="AL960" i="10"/>
  <c r="AL968" i="10"/>
  <c r="AL976" i="10"/>
  <c r="AL984" i="10"/>
  <c r="AL992" i="10"/>
  <c r="AL1000" i="10"/>
  <c r="AL1008" i="10"/>
  <c r="AL13" i="10"/>
  <c r="AL44" i="10"/>
  <c r="AL39" i="10"/>
  <c r="AL50" i="10"/>
  <c r="AL101" i="10"/>
  <c r="AL123" i="10"/>
  <c r="AL139" i="10"/>
  <c r="AL155" i="10"/>
  <c r="AL171" i="10"/>
  <c r="AL187" i="10"/>
  <c r="AL199" i="10"/>
  <c r="AL212" i="10"/>
  <c r="AL224" i="10"/>
  <c r="AL238" i="10"/>
  <c r="AL251" i="10"/>
  <c r="AL263" i="10"/>
  <c r="AL276" i="10"/>
  <c r="AL288" i="10"/>
  <c r="AL302" i="10"/>
  <c r="AL315" i="10"/>
  <c r="AL327" i="10"/>
  <c r="AL340" i="10"/>
  <c r="AL352" i="10"/>
  <c r="AL366" i="10"/>
  <c r="AL379" i="10"/>
  <c r="AL391" i="10"/>
  <c r="AL404" i="10"/>
  <c r="AL416" i="10"/>
  <c r="AL430" i="10"/>
  <c r="AL443" i="10"/>
  <c r="AL455" i="10"/>
  <c r="AL468" i="10"/>
  <c r="AL480" i="10"/>
  <c r="AL494" i="10"/>
  <c r="AL505" i="10"/>
  <c r="AL513" i="10"/>
  <c r="AL521" i="10"/>
  <c r="AL529" i="10"/>
  <c r="AL537" i="10"/>
  <c r="AL545" i="10"/>
  <c r="AL553" i="10"/>
  <c r="AL561" i="10"/>
  <c r="AL569" i="10"/>
  <c r="AL577" i="10"/>
  <c r="AL585" i="10"/>
  <c r="AL593" i="10"/>
  <c r="AL601" i="10"/>
  <c r="AL609" i="10"/>
  <c r="AL617" i="10"/>
  <c r="AL625" i="10"/>
  <c r="AL633" i="10"/>
  <c r="AL641" i="10"/>
  <c r="AL649" i="10"/>
  <c r="AL657" i="10"/>
  <c r="AL665" i="10"/>
  <c r="AL673" i="10"/>
  <c r="AL681" i="10"/>
  <c r="AL689" i="10"/>
  <c r="AL697" i="10"/>
  <c r="AL705" i="10"/>
  <c r="AL713" i="10"/>
  <c r="AL721" i="10"/>
  <c r="AL729" i="10"/>
  <c r="AL737" i="10"/>
  <c r="AL745" i="10"/>
  <c r="AL753" i="10"/>
  <c r="AL761" i="10"/>
  <c r="AL769" i="10"/>
  <c r="AL777" i="10"/>
  <c r="AL785" i="10"/>
  <c r="AL793" i="10"/>
  <c r="AL801" i="10"/>
  <c r="AL809" i="10"/>
  <c r="AL817" i="10"/>
  <c r="AL825" i="10"/>
  <c r="AL833" i="10"/>
  <c r="AL841" i="10"/>
  <c r="AL849" i="10"/>
  <c r="AL857" i="10"/>
  <c r="AL865" i="10"/>
  <c r="AL873" i="10"/>
  <c r="AL881" i="10"/>
  <c r="AL889" i="10"/>
  <c r="AL897" i="10"/>
  <c r="AL905" i="10"/>
  <c r="AL913" i="10"/>
  <c r="AL921" i="10"/>
  <c r="AL929" i="10"/>
  <c r="AL937" i="10"/>
  <c r="AL945" i="10"/>
  <c r="AL953" i="10"/>
  <c r="AL961" i="10"/>
  <c r="AL969" i="10"/>
  <c r="AL977" i="10"/>
  <c r="AL985" i="10"/>
  <c r="AL993" i="10"/>
  <c r="AL1001" i="10"/>
  <c r="AL1009" i="10"/>
  <c r="AL104" i="10"/>
  <c r="AL87" i="10"/>
  <c r="AL31" i="10"/>
  <c r="AL14" i="10"/>
  <c r="AL69" i="10"/>
  <c r="AL126" i="10"/>
  <c r="AL142" i="10"/>
  <c r="AL158" i="10"/>
  <c r="AL174" i="10"/>
  <c r="AL188" i="10"/>
  <c r="AL200" i="10"/>
  <c r="AL214" i="10"/>
  <c r="AL227" i="10"/>
  <c r="AL239" i="10"/>
  <c r="AL252" i="10"/>
  <c r="AL264" i="10"/>
  <c r="AL278" i="10"/>
  <c r="AL291" i="10"/>
  <c r="AL303" i="10"/>
  <c r="AL316" i="10"/>
  <c r="AL328" i="10"/>
  <c r="AL342" i="10"/>
  <c r="AL355" i="10"/>
  <c r="AL367" i="10"/>
  <c r="AL380" i="10"/>
  <c r="AL392" i="10"/>
  <c r="AL406" i="10"/>
  <c r="AL419" i="10"/>
  <c r="AL431" i="10"/>
  <c r="AL444" i="10"/>
  <c r="AL456" i="10"/>
  <c r="AL470" i="10"/>
  <c r="AL483" i="10"/>
  <c r="AL495" i="10"/>
  <c r="AL506" i="10"/>
  <c r="AL514" i="10"/>
  <c r="AL522" i="10"/>
  <c r="AL530" i="10"/>
  <c r="AL538" i="10"/>
  <c r="AL546" i="10"/>
  <c r="AL554" i="10"/>
  <c r="AL562" i="10"/>
  <c r="AL570" i="10"/>
  <c r="AL578" i="10"/>
  <c r="AL586" i="10"/>
  <c r="AL594" i="10"/>
  <c r="AL602" i="10"/>
  <c r="AL610" i="10"/>
  <c r="AL618" i="10"/>
  <c r="AL626" i="10"/>
  <c r="AL634" i="10"/>
  <c r="AL642" i="10"/>
  <c r="AL650" i="10"/>
  <c r="AL658" i="10"/>
  <c r="AL666" i="10"/>
  <c r="AL674" i="10"/>
  <c r="AL682" i="10"/>
  <c r="AL690" i="10"/>
  <c r="AL698" i="10"/>
  <c r="AL706" i="10"/>
  <c r="AL714" i="10"/>
  <c r="AL722" i="10"/>
  <c r="AL730" i="10"/>
  <c r="AL738" i="10"/>
  <c r="AL746" i="10"/>
  <c r="AL754" i="10"/>
  <c r="AL762" i="10"/>
  <c r="AL770" i="10"/>
  <c r="AL778" i="10"/>
  <c r="AL786" i="10"/>
  <c r="AL794" i="10"/>
  <c r="AL802" i="10"/>
  <c r="AL810" i="10"/>
  <c r="AL818" i="10"/>
  <c r="AL826" i="10"/>
  <c r="AL834" i="10"/>
  <c r="AL842" i="10"/>
  <c r="AL850" i="10"/>
  <c r="AL858" i="10"/>
  <c r="AL866" i="10"/>
  <c r="AL874" i="10"/>
  <c r="AL882" i="10"/>
  <c r="AL890" i="10"/>
  <c r="AL898" i="10"/>
  <c r="AL906" i="10"/>
  <c r="AL914" i="10"/>
  <c r="AL922" i="10"/>
  <c r="AL930" i="10"/>
  <c r="AL938" i="10"/>
  <c r="AL946" i="10"/>
  <c r="AL954" i="10"/>
  <c r="AL962" i="10"/>
  <c r="AL970" i="10"/>
  <c r="AL978" i="10"/>
  <c r="AL986" i="10"/>
  <c r="AL994" i="10"/>
  <c r="AL1002" i="10"/>
  <c r="AL92" i="10"/>
  <c r="AL19" i="10"/>
  <c r="AL102" i="10"/>
  <c r="AL93" i="10"/>
  <c r="AL65" i="10"/>
  <c r="AL127" i="10"/>
  <c r="AL143" i="10"/>
  <c r="AL159" i="10"/>
  <c r="AL175" i="10"/>
  <c r="AL190" i="10"/>
  <c r="AL203" i="10"/>
  <c r="AL215" i="10"/>
  <c r="AL228" i="10"/>
  <c r="AL240" i="10"/>
  <c r="AL254" i="10"/>
  <c r="AL267" i="10"/>
  <c r="AL279" i="10"/>
  <c r="AL292" i="10"/>
  <c r="AL304" i="10"/>
  <c r="AL318" i="10"/>
  <c r="AL331" i="10"/>
  <c r="AL343" i="10"/>
  <c r="AL356" i="10"/>
  <c r="AL368" i="10"/>
  <c r="AL382" i="10"/>
  <c r="AL395" i="10"/>
  <c r="AL407" i="10"/>
  <c r="AL420" i="10"/>
  <c r="AL432" i="10"/>
  <c r="AL446" i="10"/>
  <c r="AL459" i="10"/>
  <c r="AL471" i="10"/>
  <c r="AL484" i="10"/>
  <c r="AL496" i="10"/>
  <c r="AL507" i="10"/>
  <c r="AL515" i="10"/>
  <c r="AL523" i="10"/>
  <c r="AL531" i="10"/>
  <c r="AL539" i="10"/>
  <c r="AL547" i="10"/>
  <c r="AL555" i="10"/>
  <c r="AL563" i="10"/>
  <c r="AL571" i="10"/>
  <c r="AL579" i="10"/>
  <c r="AL587" i="10"/>
  <c r="AL595" i="10"/>
  <c r="AL603" i="10"/>
  <c r="AL611" i="10"/>
  <c r="AL619" i="10"/>
  <c r="AL627" i="10"/>
  <c r="AL635" i="10"/>
  <c r="AL643" i="10"/>
  <c r="AL651" i="10"/>
  <c r="AL659" i="10"/>
  <c r="AL667" i="10"/>
  <c r="AL675" i="10"/>
  <c r="AL683" i="10"/>
  <c r="AL691" i="10"/>
  <c r="AL699" i="10"/>
  <c r="AL707" i="10"/>
  <c r="AL715" i="10"/>
  <c r="AL723" i="10"/>
  <c r="AL731" i="10"/>
  <c r="AL739" i="10"/>
  <c r="AL747" i="10"/>
  <c r="AL755" i="10"/>
  <c r="AL763" i="10"/>
  <c r="AL771" i="10"/>
  <c r="AL779" i="10"/>
  <c r="AL787" i="10"/>
  <c r="AL795" i="10"/>
  <c r="AL803" i="10"/>
  <c r="AL811" i="10"/>
  <c r="AL819" i="10"/>
  <c r="AL827" i="10"/>
  <c r="AL835" i="10"/>
  <c r="AL843" i="10"/>
  <c r="AL851" i="10"/>
  <c r="AL859" i="10"/>
  <c r="AL867" i="10"/>
  <c r="AL875" i="10"/>
  <c r="AL883" i="10"/>
  <c r="AL891" i="10"/>
  <c r="AL899" i="10"/>
  <c r="AL907" i="10"/>
  <c r="AL915" i="10"/>
  <c r="AL923" i="10"/>
  <c r="AL931" i="10"/>
  <c r="AL939" i="10"/>
  <c r="AL947" i="10"/>
  <c r="AL955" i="10"/>
  <c r="AL963" i="10"/>
  <c r="AL971" i="10"/>
  <c r="AL979" i="10"/>
  <c r="AL987" i="10"/>
  <c r="AL995" i="10"/>
  <c r="AL1003" i="10"/>
  <c r="AL88" i="10"/>
  <c r="AL52" i="10"/>
  <c r="AL94" i="10"/>
  <c r="AL61" i="10"/>
  <c r="AL33" i="10"/>
  <c r="AL128" i="10"/>
  <c r="AL144" i="10"/>
  <c r="AL160" i="10"/>
  <c r="AL176" i="10"/>
  <c r="AL191" i="10"/>
  <c r="AL204" i="10"/>
  <c r="AL216" i="10"/>
  <c r="AL230" i="10"/>
  <c r="AL243" i="10"/>
  <c r="AL255" i="10"/>
  <c r="AL268" i="10"/>
  <c r="AL280" i="10"/>
  <c r="AL294" i="10"/>
  <c r="AL307" i="10"/>
  <c r="AL319" i="10"/>
  <c r="AL332" i="10"/>
  <c r="AL344" i="10"/>
  <c r="AL358" i="10"/>
  <c r="AL371" i="10"/>
  <c r="AL383" i="10"/>
  <c r="AL396" i="10"/>
  <c r="AL408" i="10"/>
  <c r="AL422" i="10"/>
  <c r="AL435" i="10"/>
  <c r="AL447" i="10"/>
  <c r="AL460" i="10"/>
  <c r="AL472" i="10"/>
  <c r="AL486" i="10"/>
  <c r="AL499" i="10"/>
  <c r="AL508" i="10"/>
  <c r="AL516" i="10"/>
  <c r="AL524" i="10"/>
  <c r="AL532" i="10"/>
  <c r="AL540" i="10"/>
  <c r="AL548" i="10"/>
  <c r="AL556" i="10"/>
  <c r="AL564" i="10"/>
  <c r="AL572" i="10"/>
  <c r="AL580" i="10"/>
  <c r="AL588" i="10"/>
  <c r="AL596" i="10"/>
  <c r="AL604" i="10"/>
  <c r="AL612" i="10"/>
  <c r="AL620" i="10"/>
  <c r="AL628" i="10"/>
  <c r="AL636" i="10"/>
  <c r="AL644" i="10"/>
  <c r="AL652" i="10"/>
  <c r="AL660" i="10"/>
  <c r="AL668" i="10"/>
  <c r="AL676" i="10"/>
  <c r="AL684" i="10"/>
  <c r="AL692" i="10"/>
  <c r="AL700" i="10"/>
  <c r="AL708" i="10"/>
  <c r="AL716" i="10"/>
  <c r="AL724" i="10"/>
  <c r="AL732" i="10"/>
  <c r="AL740" i="10"/>
  <c r="AL748" i="10"/>
  <c r="AL756" i="10"/>
  <c r="AL764" i="10"/>
  <c r="AL772" i="10"/>
  <c r="AL780" i="10"/>
  <c r="AL788" i="10"/>
  <c r="AL796" i="10"/>
  <c r="AL804" i="10"/>
  <c r="AL812" i="10"/>
  <c r="AL820" i="10"/>
  <c r="AL828" i="10"/>
  <c r="AL836" i="10"/>
  <c r="AL844" i="10"/>
  <c r="AL852" i="10"/>
  <c r="AL860" i="10"/>
  <c r="AL868" i="10"/>
  <c r="AL876" i="10"/>
  <c r="AL884" i="10"/>
  <c r="AL892" i="10"/>
  <c r="AL900" i="10"/>
  <c r="AL908" i="10"/>
  <c r="AL916" i="10"/>
  <c r="AL924" i="10"/>
  <c r="AL932" i="10"/>
  <c r="AL940" i="10"/>
  <c r="AL948" i="10"/>
  <c r="AL956" i="10"/>
  <c r="AL964" i="10"/>
  <c r="AL972" i="10"/>
  <c r="AL980" i="10"/>
  <c r="AL988" i="10"/>
  <c r="AL996" i="10"/>
  <c r="AL1004" i="10"/>
  <c r="AL96" i="10"/>
  <c r="AL79" i="10"/>
  <c r="AL62" i="10"/>
  <c r="AL53" i="10"/>
  <c r="AL112" i="10"/>
  <c r="AL131" i="10"/>
  <c r="AL147" i="10"/>
  <c r="AL163" i="10"/>
  <c r="AL179" i="10"/>
  <c r="AL192" i="10"/>
  <c r="AL206" i="10"/>
  <c r="AL219" i="10"/>
  <c r="AL231" i="10"/>
  <c r="AL244" i="10"/>
  <c r="AL256" i="10"/>
  <c r="AL270" i="10"/>
  <c r="AL283" i="10"/>
  <c r="AL295" i="10"/>
  <c r="AL308" i="10"/>
  <c r="AL320" i="10"/>
  <c r="AL334" i="10"/>
  <c r="AL347" i="10"/>
  <c r="AL359" i="10"/>
  <c r="AL372" i="10"/>
  <c r="AL384" i="10"/>
  <c r="AL398" i="10"/>
  <c r="AL411" i="10"/>
  <c r="AL423" i="10"/>
  <c r="AL436" i="10"/>
  <c r="AL448" i="10"/>
  <c r="AL462" i="10"/>
  <c r="AL475" i="10"/>
  <c r="AL487" i="10"/>
  <c r="AL500" i="10"/>
  <c r="AL509" i="10"/>
  <c r="AL517" i="10"/>
  <c r="AL525" i="10"/>
  <c r="AL533" i="10"/>
  <c r="AL541" i="10"/>
  <c r="AL549" i="10"/>
  <c r="AL557" i="10"/>
  <c r="AL565" i="10"/>
  <c r="AL573" i="10"/>
  <c r="AL581" i="10"/>
  <c r="AL589" i="10"/>
  <c r="AL597" i="10"/>
  <c r="AL605" i="10"/>
  <c r="AL613" i="10"/>
  <c r="AL621" i="10"/>
  <c r="AL629" i="10"/>
  <c r="AL637" i="10"/>
  <c r="AL645" i="10"/>
  <c r="AL653" i="10"/>
  <c r="AL661" i="10"/>
  <c r="AL669" i="10"/>
  <c r="AL677" i="10"/>
  <c r="AL685" i="10"/>
  <c r="AL693" i="10"/>
  <c r="AL701" i="10"/>
  <c r="AL709" i="10"/>
  <c r="AL717" i="10"/>
  <c r="AL725" i="10"/>
  <c r="AL733" i="10"/>
  <c r="AL741" i="10"/>
  <c r="AL749" i="10"/>
  <c r="AL757" i="10"/>
  <c r="AL765" i="10"/>
  <c r="AL150" i="10"/>
  <c r="AL259" i="10"/>
  <c r="AL360" i="10"/>
  <c r="AL463" i="10"/>
  <c r="AL542" i="10"/>
  <c r="AL606" i="10"/>
  <c r="AL670" i="10"/>
  <c r="AL734" i="10"/>
  <c r="AL782" i="10"/>
  <c r="AL814" i="10"/>
  <c r="AL846" i="10"/>
  <c r="AL878" i="10"/>
  <c r="AL910" i="10"/>
  <c r="AL942" i="10"/>
  <c r="AL974" i="10"/>
  <c r="AL1006" i="10"/>
  <c r="AL451" i="10"/>
  <c r="AL813" i="10"/>
  <c r="AL973" i="10"/>
  <c r="AL166" i="10"/>
  <c r="AL271" i="10"/>
  <c r="AL374" i="10"/>
  <c r="AL476" i="10"/>
  <c r="AL550" i="10"/>
  <c r="AL614" i="10"/>
  <c r="AL678" i="10"/>
  <c r="AL742" i="10"/>
  <c r="AL789" i="10"/>
  <c r="AL821" i="10"/>
  <c r="AL853" i="10"/>
  <c r="AL885" i="10"/>
  <c r="AL917" i="10"/>
  <c r="AL949" i="10"/>
  <c r="AL981" i="10"/>
  <c r="AL598" i="10"/>
  <c r="AL941" i="10"/>
  <c r="AL80" i="10"/>
  <c r="AL182" i="10"/>
  <c r="AL284" i="10"/>
  <c r="AL387" i="10"/>
  <c r="AL488" i="10"/>
  <c r="AL558" i="10"/>
  <c r="AL622" i="10"/>
  <c r="AL686" i="10"/>
  <c r="AL750" i="10"/>
  <c r="AL790" i="10"/>
  <c r="AL822" i="10"/>
  <c r="AL854" i="10"/>
  <c r="AL886" i="10"/>
  <c r="AL918" i="10"/>
  <c r="AL950" i="10"/>
  <c r="AL982" i="10"/>
  <c r="AL781" i="10"/>
  <c r="AL11" i="10"/>
  <c r="AL195" i="10"/>
  <c r="AL296" i="10"/>
  <c r="AL399" i="10"/>
  <c r="AL502" i="10"/>
  <c r="AL566" i="10"/>
  <c r="AL630" i="10"/>
  <c r="AL694" i="10"/>
  <c r="AL758" i="10"/>
  <c r="AL797" i="10"/>
  <c r="AL829" i="10"/>
  <c r="AL861" i="10"/>
  <c r="AL893" i="10"/>
  <c r="AL925" i="10"/>
  <c r="AL957" i="10"/>
  <c r="AL989" i="10"/>
  <c r="AL662" i="10"/>
  <c r="AL30" i="10"/>
  <c r="AL207" i="10"/>
  <c r="AL310" i="10"/>
  <c r="AL412" i="10"/>
  <c r="AL510" i="10"/>
  <c r="AL574" i="10"/>
  <c r="AL638" i="10"/>
  <c r="AL702" i="10"/>
  <c r="AL766" i="10"/>
  <c r="AL798" i="10"/>
  <c r="AL830" i="10"/>
  <c r="AL862" i="10"/>
  <c r="AL894" i="10"/>
  <c r="AL926" i="10"/>
  <c r="AL958" i="10"/>
  <c r="AL990" i="10"/>
  <c r="AL246" i="10"/>
  <c r="AL877" i="10"/>
  <c r="AL21" i="10"/>
  <c r="AL220" i="10"/>
  <c r="AL323" i="10"/>
  <c r="AL424" i="10"/>
  <c r="AL518" i="10"/>
  <c r="AL582" i="10"/>
  <c r="AL646" i="10"/>
  <c r="AL710" i="10"/>
  <c r="AL773" i="10"/>
  <c r="AL805" i="10"/>
  <c r="AL837" i="10"/>
  <c r="AL869" i="10"/>
  <c r="AL901" i="10"/>
  <c r="AL933" i="10"/>
  <c r="AL965" i="10"/>
  <c r="AL997" i="10"/>
  <c r="AL134" i="10"/>
  <c r="AL534" i="10"/>
  <c r="AL845" i="10"/>
  <c r="AL1005" i="10"/>
  <c r="AL118" i="10"/>
  <c r="AL232" i="10"/>
  <c r="AL335" i="10"/>
  <c r="AL438" i="10"/>
  <c r="AL526" i="10"/>
  <c r="AL590" i="10"/>
  <c r="AL654" i="10"/>
  <c r="AL718" i="10"/>
  <c r="AL774" i="10"/>
  <c r="AL806" i="10"/>
  <c r="AL838" i="10"/>
  <c r="AL870" i="10"/>
  <c r="AL902" i="10"/>
  <c r="AL934" i="10"/>
  <c r="AL966" i="10"/>
  <c r="AL998" i="10"/>
  <c r="AL348" i="10"/>
  <c r="AL726" i="10"/>
  <c r="AL909" i="10"/>
  <c r="K900" i="10"/>
  <c r="K956" i="10"/>
  <c r="K266" i="10"/>
  <c r="K112" i="10"/>
  <c r="K509" i="10"/>
  <c r="K780" i="10"/>
  <c r="K477" i="10"/>
  <c r="K537" i="10"/>
  <c r="K793" i="10"/>
  <c r="K350" i="10"/>
  <c r="K409" i="10"/>
  <c r="K730" i="10"/>
  <c r="K986" i="10"/>
  <c r="K1000" i="10"/>
  <c r="K42" i="10"/>
  <c r="K35" i="10"/>
  <c r="K144" i="10"/>
  <c r="K556" i="10"/>
  <c r="K812" i="10"/>
  <c r="K21" i="10"/>
  <c r="K569" i="10"/>
  <c r="K825" i="10"/>
  <c r="K414" i="10"/>
  <c r="K473" i="10"/>
  <c r="K762" i="10"/>
  <c r="K180" i="10"/>
  <c r="K968" i="10"/>
  <c r="K74" i="10"/>
  <c r="K67" i="10"/>
  <c r="K81" i="10"/>
  <c r="K588" i="10"/>
  <c r="K844" i="10"/>
  <c r="K149" i="10"/>
  <c r="K601" i="10"/>
  <c r="K857" i="10"/>
  <c r="K478" i="10"/>
  <c r="K538" i="10"/>
  <c r="K794" i="10"/>
  <c r="K244" i="10"/>
  <c r="K964" i="10"/>
  <c r="K138" i="10"/>
  <c r="K131" i="10"/>
  <c r="K247" i="10"/>
  <c r="K652" i="10"/>
  <c r="K224" i="10"/>
  <c r="K279" i="10"/>
  <c r="K665" i="10"/>
  <c r="K921" i="10"/>
  <c r="K153" i="10"/>
  <c r="K602" i="10"/>
  <c r="K858" i="10"/>
  <c r="K371" i="10"/>
  <c r="K996" i="10"/>
  <c r="K170" i="10"/>
  <c r="K16" i="10"/>
  <c r="K316" i="10"/>
  <c r="K684" i="10"/>
  <c r="K285" i="10"/>
  <c r="K343" i="10"/>
  <c r="K697" i="10"/>
  <c r="K953" i="10"/>
  <c r="K219" i="10"/>
  <c r="K634" i="10"/>
  <c r="K890" i="10"/>
  <c r="K435" i="10"/>
  <c r="K932" i="10"/>
  <c r="K183" i="10"/>
  <c r="K413" i="10"/>
  <c r="K985" i="10"/>
  <c r="K826" i="10"/>
  <c r="K46" i="10"/>
  <c r="K39" i="10"/>
  <c r="K148" i="10"/>
  <c r="K560" i="10"/>
  <c r="K816" i="10"/>
  <c r="K37" i="10"/>
  <c r="K573" i="10"/>
  <c r="K829" i="10"/>
  <c r="K421" i="10"/>
  <c r="K488" i="10"/>
  <c r="K766" i="10"/>
  <c r="K188" i="10"/>
  <c r="K18" i="10"/>
  <c r="K11" i="10"/>
  <c r="K120" i="10"/>
  <c r="K527" i="10"/>
  <c r="K788" i="10"/>
  <c r="K491" i="10"/>
  <c r="K545" i="10"/>
  <c r="K801" i="10"/>
  <c r="K363" i="10"/>
  <c r="K428" i="10"/>
  <c r="K738" i="10"/>
  <c r="K994" i="10"/>
  <c r="K960" i="10"/>
  <c r="K246" i="10"/>
  <c r="K92" i="10"/>
  <c r="K463" i="10"/>
  <c r="K760" i="10"/>
  <c r="K438" i="10"/>
  <c r="K501" i="10"/>
  <c r="K773" i="10"/>
  <c r="K312" i="10"/>
  <c r="K370" i="10"/>
  <c r="K710" i="10"/>
  <c r="K966" i="10"/>
  <c r="K109" i="10"/>
  <c r="K218" i="10"/>
  <c r="K64" i="10"/>
  <c r="K412" i="10"/>
  <c r="K732" i="10"/>
  <c r="K381" i="10"/>
  <c r="K439" i="10"/>
  <c r="K745" i="10"/>
  <c r="K1001" i="10"/>
  <c r="K313" i="10"/>
  <c r="K682" i="10"/>
  <c r="K938" i="10"/>
  <c r="K530" i="10"/>
  <c r="K158" i="10"/>
  <c r="K151" i="10"/>
  <c r="K290" i="10"/>
  <c r="K672" i="10"/>
  <c r="K264" i="10"/>
  <c r="K936" i="10"/>
  <c r="K380" i="10"/>
  <c r="K217" i="10"/>
  <c r="K286" i="10"/>
  <c r="K922" i="10"/>
  <c r="K78" i="10"/>
  <c r="K71" i="10"/>
  <c r="K97" i="10"/>
  <c r="K592" i="10"/>
  <c r="K848" i="10"/>
  <c r="K161" i="10"/>
  <c r="K605" i="10"/>
  <c r="K861" i="10"/>
  <c r="K483" i="10"/>
  <c r="K542" i="10"/>
  <c r="K798" i="10"/>
  <c r="K252" i="10"/>
  <c r="K50" i="10"/>
  <c r="K43" i="10"/>
  <c r="K152" i="10"/>
  <c r="K564" i="10"/>
  <c r="K820" i="10"/>
  <c r="K53" i="10"/>
  <c r="K577" i="10"/>
  <c r="K833" i="10"/>
  <c r="K427" i="10"/>
  <c r="K493" i="10"/>
  <c r="K770" i="10"/>
  <c r="K196" i="10"/>
  <c r="K22" i="10"/>
  <c r="K15" i="10"/>
  <c r="K124" i="10"/>
  <c r="K536" i="10"/>
  <c r="K792" i="10"/>
  <c r="K500" i="10"/>
  <c r="K549" i="10"/>
  <c r="K805" i="10"/>
  <c r="K376" i="10"/>
  <c r="K434" i="10"/>
  <c r="K742" i="10"/>
  <c r="K998" i="10"/>
  <c r="K928" i="10"/>
  <c r="K250" i="10"/>
  <c r="K96" i="10"/>
  <c r="K476" i="10"/>
  <c r="K764" i="10"/>
  <c r="K445" i="10"/>
  <c r="K510" i="10"/>
  <c r="K777" i="10"/>
  <c r="K318" i="10"/>
  <c r="K377" i="10"/>
  <c r="K714" i="10"/>
  <c r="K970" i="10"/>
  <c r="K125" i="10"/>
  <c r="K190" i="10"/>
  <c r="K36" i="10"/>
  <c r="K354" i="10"/>
  <c r="K704" i="10"/>
  <c r="K323" i="10"/>
  <c r="K106" i="10"/>
  <c r="K444" i="10"/>
  <c r="K407" i="10"/>
  <c r="K25" i="10"/>
  <c r="K954" i="10"/>
  <c r="K110" i="10"/>
  <c r="K103" i="10"/>
  <c r="K191" i="10"/>
  <c r="K624" i="10"/>
  <c r="K168" i="10"/>
  <c r="K225" i="10"/>
  <c r="K637" i="10"/>
  <c r="K893" i="10"/>
  <c r="K41" i="10"/>
  <c r="K574" i="10"/>
  <c r="K830" i="10"/>
  <c r="K320" i="10"/>
  <c r="K82" i="10"/>
  <c r="K75" i="10"/>
  <c r="K113" i="10"/>
  <c r="K596" i="10"/>
  <c r="K852" i="10"/>
  <c r="K169" i="10"/>
  <c r="K609" i="10"/>
  <c r="K865" i="10"/>
  <c r="K492" i="10"/>
  <c r="K546" i="10"/>
  <c r="K802" i="10"/>
  <c r="K260" i="10"/>
  <c r="K54" i="10"/>
  <c r="K47" i="10"/>
  <c r="K156" i="10"/>
  <c r="K568" i="10"/>
  <c r="K824" i="10"/>
  <c r="K69" i="10"/>
  <c r="K581" i="10"/>
  <c r="K837" i="10"/>
  <c r="K440" i="10"/>
  <c r="K502" i="10"/>
  <c r="K774" i="10"/>
  <c r="K204" i="10"/>
  <c r="K26" i="10"/>
  <c r="K19" i="10"/>
  <c r="K128" i="10"/>
  <c r="K540" i="10"/>
  <c r="K796" i="10"/>
  <c r="K505" i="10"/>
  <c r="K553" i="10"/>
  <c r="K809" i="10"/>
  <c r="K382" i="10"/>
  <c r="K441" i="10"/>
  <c r="K746" i="10"/>
  <c r="K1002" i="10"/>
  <c r="K896" i="10"/>
  <c r="K222" i="10"/>
  <c r="K68" i="10"/>
  <c r="K418" i="10"/>
  <c r="K736" i="10"/>
  <c r="K202" i="10"/>
  <c r="K620" i="10"/>
  <c r="K471" i="10"/>
  <c r="K281" i="10"/>
  <c r="K307" i="10"/>
  <c r="K142" i="10"/>
  <c r="K135" i="10"/>
  <c r="K255" i="10"/>
  <c r="K656" i="10"/>
  <c r="K232" i="10"/>
  <c r="K292" i="10"/>
  <c r="K669" i="10"/>
  <c r="K925" i="10"/>
  <c r="K163" i="10"/>
  <c r="K606" i="10"/>
  <c r="K862" i="10"/>
  <c r="K384" i="10"/>
  <c r="K114" i="10"/>
  <c r="K107" i="10"/>
  <c r="K199" i="10"/>
  <c r="K628" i="10"/>
  <c r="K176" i="10"/>
  <c r="K233" i="10"/>
  <c r="K641" i="10"/>
  <c r="K897" i="10"/>
  <c r="K57" i="10"/>
  <c r="K578" i="10"/>
  <c r="K834" i="10"/>
  <c r="K326" i="10"/>
  <c r="K86" i="10"/>
  <c r="K79" i="10"/>
  <c r="K129" i="10"/>
  <c r="K600" i="10"/>
  <c r="K856" i="10"/>
  <c r="K177" i="10"/>
  <c r="K613" i="10"/>
  <c r="K869" i="10"/>
  <c r="K497" i="10"/>
  <c r="K550" i="10"/>
  <c r="K806" i="10"/>
  <c r="K268" i="10"/>
  <c r="K58" i="10"/>
  <c r="K51" i="10"/>
  <c r="K17" i="10"/>
  <c r="K572" i="10"/>
  <c r="K828" i="10"/>
  <c r="K85" i="10"/>
  <c r="K585" i="10"/>
  <c r="K841" i="10"/>
  <c r="K446" i="10"/>
  <c r="K511" i="10"/>
  <c r="K778" i="10"/>
  <c r="K212" i="10"/>
  <c r="K10" i="10"/>
  <c r="K254" i="10"/>
  <c r="K100" i="10"/>
  <c r="K486" i="10"/>
  <c r="K768" i="10"/>
  <c r="K234" i="10"/>
  <c r="K716" i="10"/>
  <c r="K633" i="10"/>
  <c r="K345" i="10"/>
  <c r="K498" i="10"/>
  <c r="K174" i="10"/>
  <c r="K20" i="10"/>
  <c r="K322" i="10"/>
  <c r="K688" i="10"/>
  <c r="K291" i="10"/>
  <c r="K356" i="10"/>
  <c r="K701" i="10"/>
  <c r="K957" i="10"/>
  <c r="K227" i="10"/>
  <c r="K638" i="10"/>
  <c r="K894" i="10"/>
  <c r="K448" i="10"/>
  <c r="K146" i="10"/>
  <c r="K139" i="10"/>
  <c r="K263" i="10"/>
  <c r="K660" i="10"/>
  <c r="K240" i="10"/>
  <c r="K298" i="10"/>
  <c r="K673" i="10"/>
  <c r="K929" i="10"/>
  <c r="K171" i="10"/>
  <c r="K610" i="10"/>
  <c r="K866" i="10"/>
  <c r="K390" i="10"/>
  <c r="K118" i="10"/>
  <c r="K111" i="10"/>
  <c r="K207" i="10"/>
  <c r="K632" i="10"/>
  <c r="K184" i="10"/>
  <c r="K241" i="10"/>
  <c r="K645" i="10"/>
  <c r="K901" i="10"/>
  <c r="K73" i="10"/>
  <c r="K582" i="10"/>
  <c r="K838" i="10"/>
  <c r="K333" i="10"/>
  <c r="K90" i="10"/>
  <c r="K83" i="10"/>
  <c r="K145" i="10"/>
  <c r="K604" i="10"/>
  <c r="K860" i="10"/>
  <c r="K185" i="10"/>
  <c r="K617" i="10"/>
  <c r="K873" i="10"/>
  <c r="K506" i="10"/>
  <c r="K554" i="10"/>
  <c r="K810" i="10"/>
  <c r="K275" i="10"/>
  <c r="K30" i="10"/>
  <c r="K23" i="10"/>
  <c r="K132" i="10"/>
  <c r="K544" i="10"/>
  <c r="K800" i="10"/>
  <c r="K99" i="10"/>
  <c r="K748" i="10"/>
  <c r="K729" i="10"/>
  <c r="K570" i="10"/>
  <c r="K61" i="10"/>
  <c r="K206" i="10"/>
  <c r="K52" i="10"/>
  <c r="K386" i="10"/>
  <c r="K720" i="10"/>
  <c r="K355" i="10"/>
  <c r="K420" i="10"/>
  <c r="K733" i="10"/>
  <c r="K989" i="10"/>
  <c r="K287" i="10"/>
  <c r="K670" i="10"/>
  <c r="K926" i="10"/>
  <c r="K507" i="10"/>
  <c r="K178" i="10"/>
  <c r="K24" i="10"/>
  <c r="K329" i="10"/>
  <c r="K692" i="10"/>
  <c r="K304" i="10"/>
  <c r="K362" i="10"/>
  <c r="K705" i="10"/>
  <c r="K961" i="10"/>
  <c r="K235" i="10"/>
  <c r="K642" i="10"/>
  <c r="K898" i="10"/>
  <c r="K454" i="10"/>
  <c r="K150" i="10"/>
  <c r="K143" i="10"/>
  <c r="K271" i="10"/>
  <c r="K664" i="10"/>
  <c r="K248" i="10"/>
  <c r="K305" i="10"/>
  <c r="K677" i="10"/>
  <c r="K933" i="10"/>
  <c r="K179" i="10"/>
  <c r="K614" i="10"/>
  <c r="K870" i="10"/>
  <c r="K397" i="10"/>
  <c r="K122" i="10"/>
  <c r="K115" i="10"/>
  <c r="K215" i="10"/>
  <c r="K636" i="10"/>
  <c r="K192" i="10"/>
  <c r="K249" i="10"/>
  <c r="K649" i="10"/>
  <c r="K905" i="10"/>
  <c r="K89" i="10"/>
  <c r="K586" i="10"/>
  <c r="K842" i="10"/>
  <c r="K339" i="10"/>
  <c r="K62" i="10"/>
  <c r="K55" i="10"/>
  <c r="K33" i="10"/>
  <c r="K576" i="10"/>
  <c r="K832" i="10"/>
  <c r="K160" i="10"/>
  <c r="K238" i="10"/>
  <c r="K419" i="10"/>
  <c r="K351" i="10"/>
  <c r="K210" i="10"/>
  <c r="K368" i="10"/>
  <c r="K300" i="10"/>
  <c r="K182" i="10"/>
  <c r="K310" i="10"/>
  <c r="K243" i="10"/>
  <c r="K154" i="10"/>
  <c r="K256" i="10"/>
  <c r="K187" i="10"/>
  <c r="K94" i="10"/>
  <c r="K864" i="10"/>
  <c r="K324" i="10"/>
  <c r="K685" i="10"/>
  <c r="K941" i="10"/>
  <c r="K195" i="10"/>
  <c r="K622" i="10"/>
  <c r="K878" i="10"/>
  <c r="K416" i="10"/>
  <c r="K167" i="10"/>
  <c r="K625" i="10"/>
  <c r="K818" i="10"/>
  <c r="K455" i="10"/>
  <c r="K751" i="10"/>
  <c r="K1007" i="10"/>
  <c r="K95" i="10"/>
  <c r="K209" i="10"/>
  <c r="K566" i="10"/>
  <c r="K340" i="10"/>
  <c r="K691" i="10"/>
  <c r="K947" i="10"/>
  <c r="K258" i="10"/>
  <c r="K464" i="10"/>
  <c r="K396" i="10"/>
  <c r="K282" i="10"/>
  <c r="K663" i="10"/>
  <c r="K919" i="10"/>
  <c r="K262" i="10"/>
  <c r="K470" i="10"/>
  <c r="K402" i="10"/>
  <c r="K289" i="10"/>
  <c r="K667" i="10"/>
  <c r="K923" i="10"/>
  <c r="K162" i="10"/>
  <c r="K272" i="10"/>
  <c r="K203" i="10"/>
  <c r="K237" i="10"/>
  <c r="K639" i="10"/>
  <c r="K895" i="10"/>
  <c r="K66" i="10"/>
  <c r="K836" i="10"/>
  <c r="K459" i="10"/>
  <c r="K189" i="10"/>
  <c r="K615" i="10"/>
  <c r="K871" i="10"/>
  <c r="K508" i="10"/>
  <c r="K547" i="10"/>
  <c r="K133" i="10"/>
  <c r="K939" i="10"/>
  <c r="K372" i="10"/>
  <c r="K712" i="10"/>
  <c r="K843" i="10"/>
  <c r="K408" i="10"/>
  <c r="K499" i="10"/>
  <c r="K245" i="10"/>
  <c r="K472" i="10"/>
  <c r="K651" i="10"/>
  <c r="K747" i="10"/>
  <c r="K880" i="10"/>
  <c r="K328" i="10"/>
  <c r="K349" i="10"/>
  <c r="K270" i="10"/>
  <c r="K482" i="10"/>
  <c r="K415" i="10"/>
  <c r="K242" i="10"/>
  <c r="K432" i="10"/>
  <c r="K364" i="10"/>
  <c r="K214" i="10"/>
  <c r="K374" i="10"/>
  <c r="K306" i="10"/>
  <c r="K186" i="10"/>
  <c r="K317" i="10"/>
  <c r="K251" i="10"/>
  <c r="K126" i="10"/>
  <c r="K200" i="10"/>
  <c r="K388" i="10"/>
  <c r="K717" i="10"/>
  <c r="K973" i="10"/>
  <c r="K259" i="10"/>
  <c r="K654" i="10"/>
  <c r="K910" i="10"/>
  <c r="K479" i="10"/>
  <c r="K425" i="10"/>
  <c r="K753" i="10"/>
  <c r="K946" i="10"/>
  <c r="K517" i="10"/>
  <c r="K783" i="10"/>
  <c r="K334" i="10"/>
  <c r="K76" i="10"/>
  <c r="K465" i="10"/>
  <c r="K694" i="10"/>
  <c r="K404" i="10"/>
  <c r="K723" i="10"/>
  <c r="K979" i="10"/>
  <c r="K123" i="10"/>
  <c r="K265" i="10"/>
  <c r="K594" i="10"/>
  <c r="K346" i="10"/>
  <c r="K695" i="10"/>
  <c r="K951" i="10"/>
  <c r="K127" i="10"/>
  <c r="K273" i="10"/>
  <c r="K598" i="10"/>
  <c r="K353" i="10"/>
  <c r="K699" i="10"/>
  <c r="K955" i="10"/>
  <c r="K27" i="10"/>
  <c r="K523" i="10"/>
  <c r="K460" i="10"/>
  <c r="K295" i="10"/>
  <c r="K671" i="10"/>
  <c r="K927" i="10"/>
  <c r="K194" i="10"/>
  <c r="K336" i="10"/>
  <c r="K267" i="10"/>
  <c r="K253" i="10"/>
  <c r="K647" i="10"/>
  <c r="K903" i="10"/>
  <c r="K31" i="10"/>
  <c r="K675" i="10"/>
  <c r="K853" i="10"/>
  <c r="K392" i="10"/>
  <c r="K579" i="10"/>
  <c r="K401" i="10"/>
  <c r="K971" i="10"/>
  <c r="K758" i="10"/>
  <c r="K920" i="10"/>
  <c r="K494" i="10"/>
  <c r="K619" i="10"/>
  <c r="K944" i="10"/>
  <c r="K980" i="10"/>
  <c r="K908" i="10"/>
  <c r="K342" i="10"/>
  <c r="K924" i="10"/>
  <c r="K293" i="10"/>
  <c r="K993" i="10"/>
  <c r="K761" i="10"/>
  <c r="K84" i="10"/>
  <c r="K487" i="10"/>
  <c r="K702" i="10"/>
  <c r="K56" i="10"/>
  <c r="K426" i="10"/>
  <c r="K674" i="10"/>
  <c r="K28" i="10"/>
  <c r="K369" i="10"/>
  <c r="K646" i="10"/>
  <c r="K147" i="10"/>
  <c r="K311" i="10"/>
  <c r="K618" i="10"/>
  <c r="K87" i="10"/>
  <c r="K387" i="10"/>
  <c r="K452" i="10"/>
  <c r="K749" i="10"/>
  <c r="K1005" i="10"/>
  <c r="K319" i="10"/>
  <c r="K686" i="10"/>
  <c r="K942" i="10"/>
  <c r="K13" i="10"/>
  <c r="K612" i="10"/>
  <c r="K881" i="10"/>
  <c r="K294" i="10"/>
  <c r="K559" i="10"/>
  <c r="K815" i="10"/>
  <c r="K398" i="10"/>
  <c r="K175" i="10"/>
  <c r="K629" i="10"/>
  <c r="K822" i="10"/>
  <c r="K468" i="10"/>
  <c r="K755" i="10"/>
  <c r="K277" i="10"/>
  <c r="K104" i="10"/>
  <c r="K528" i="10"/>
  <c r="K722" i="10"/>
  <c r="K410" i="10"/>
  <c r="K727" i="10"/>
  <c r="K983" i="10"/>
  <c r="K108" i="10"/>
  <c r="K533" i="10"/>
  <c r="K726" i="10"/>
  <c r="K417" i="10"/>
  <c r="K731" i="10"/>
  <c r="K987" i="10"/>
  <c r="K155" i="10"/>
  <c r="K330" i="10"/>
  <c r="K626" i="10"/>
  <c r="K359" i="10"/>
  <c r="K703" i="10"/>
  <c r="K959" i="10"/>
  <c r="K59" i="10"/>
  <c r="K117" i="10"/>
  <c r="K525" i="10"/>
  <c r="K314" i="10"/>
  <c r="K679" i="10"/>
  <c r="K935" i="10"/>
  <c r="K552" i="10"/>
  <c r="K803" i="10"/>
  <c r="K534" i="10"/>
  <c r="K12" i="10"/>
  <c r="K707" i="10"/>
  <c r="K981" i="10"/>
  <c r="K456" i="10"/>
  <c r="K181" i="10"/>
  <c r="K166" i="10"/>
  <c r="K643" i="10"/>
  <c r="K513" i="10"/>
  <c r="K972" i="10"/>
  <c r="K912" i="10"/>
  <c r="K449" i="10"/>
  <c r="K261" i="10"/>
  <c r="K889" i="10"/>
  <c r="K116" i="10"/>
  <c r="K541" i="10"/>
  <c r="K734" i="10"/>
  <c r="K88" i="10"/>
  <c r="K496" i="10"/>
  <c r="K706" i="10"/>
  <c r="K60" i="10"/>
  <c r="K433" i="10"/>
  <c r="K678" i="10"/>
  <c r="K32" i="10"/>
  <c r="K375" i="10"/>
  <c r="K650" i="10"/>
  <c r="K119" i="10"/>
  <c r="K451" i="10"/>
  <c r="K519" i="10"/>
  <c r="K781" i="10"/>
  <c r="K325" i="10"/>
  <c r="K383" i="10"/>
  <c r="K718" i="10"/>
  <c r="K974" i="10"/>
  <c r="K141" i="10"/>
  <c r="K740" i="10"/>
  <c r="K1009" i="10"/>
  <c r="K29" i="10"/>
  <c r="K591" i="10"/>
  <c r="K847" i="10"/>
  <c r="K462" i="10"/>
  <c r="K431" i="10"/>
  <c r="K757" i="10"/>
  <c r="K950" i="10"/>
  <c r="K526" i="10"/>
  <c r="K787" i="10"/>
  <c r="K341" i="10"/>
  <c r="K231" i="10"/>
  <c r="K657" i="10"/>
  <c r="K850" i="10"/>
  <c r="K474" i="10"/>
  <c r="K759" i="10"/>
  <c r="K283" i="10"/>
  <c r="K239" i="10"/>
  <c r="K661" i="10"/>
  <c r="K854" i="10"/>
  <c r="K480" i="10"/>
  <c r="K763" i="10"/>
  <c r="K296" i="10"/>
  <c r="K136" i="10"/>
  <c r="K561" i="10"/>
  <c r="K754" i="10"/>
  <c r="K423" i="10"/>
  <c r="K735" i="10"/>
  <c r="K991" i="10"/>
  <c r="K40" i="10"/>
  <c r="K394" i="10"/>
  <c r="K658" i="10"/>
  <c r="K378" i="10"/>
  <c r="K711" i="10"/>
  <c r="K967" i="10"/>
  <c r="K532" i="10"/>
  <c r="K931" i="10"/>
  <c r="K236" i="10"/>
  <c r="K680" i="10"/>
  <c r="K835" i="10"/>
  <c r="K662" i="10"/>
  <c r="K952" i="10"/>
  <c r="K436" i="10"/>
  <c r="K303" i="10"/>
  <c r="K771" i="10"/>
  <c r="K976" i="10"/>
  <c r="K876" i="10"/>
  <c r="K597" i="10"/>
  <c r="K1008" i="10"/>
  <c r="K907" i="10"/>
  <c r="K892" i="10"/>
  <c r="K666" i="10"/>
  <c r="K450" i="10"/>
  <c r="K765" i="10"/>
  <c r="K958" i="10"/>
  <c r="K393" i="10"/>
  <c r="K737" i="10"/>
  <c r="K930" i="10"/>
  <c r="K335" i="10"/>
  <c r="K709" i="10"/>
  <c r="K902" i="10"/>
  <c r="K284" i="10"/>
  <c r="K681" i="10"/>
  <c r="K874" i="10"/>
  <c r="K159" i="10"/>
  <c r="K514" i="10"/>
  <c r="K557" i="10"/>
  <c r="K813" i="10"/>
  <c r="K389" i="10"/>
  <c r="K447" i="10"/>
  <c r="K750" i="10"/>
  <c r="K1006" i="10"/>
  <c r="K98" i="10"/>
  <c r="K868" i="10"/>
  <c r="K524" i="10"/>
  <c r="K205" i="10"/>
  <c r="K623" i="10"/>
  <c r="K879" i="10"/>
  <c r="K522" i="10"/>
  <c r="K616" i="10"/>
  <c r="K885" i="10"/>
  <c r="K301" i="10"/>
  <c r="K563" i="10"/>
  <c r="K819" i="10"/>
  <c r="K405" i="10"/>
  <c r="K495" i="10"/>
  <c r="K785" i="10"/>
  <c r="K978" i="10"/>
  <c r="K535" i="10"/>
  <c r="K791" i="10"/>
  <c r="K347" i="10"/>
  <c r="K504" i="10"/>
  <c r="K789" i="10"/>
  <c r="K982" i="10"/>
  <c r="K539" i="10"/>
  <c r="K795" i="10"/>
  <c r="K360" i="10"/>
  <c r="K297" i="10"/>
  <c r="K689" i="10"/>
  <c r="K882" i="10"/>
  <c r="K485" i="10"/>
  <c r="K767" i="10"/>
  <c r="K302" i="10"/>
  <c r="K49" i="10"/>
  <c r="K593" i="10"/>
  <c r="K786" i="10"/>
  <c r="K442" i="10"/>
  <c r="K743" i="10"/>
  <c r="K999" i="10"/>
  <c r="K821" i="10"/>
  <c r="K373" i="10"/>
  <c r="K321" i="10"/>
  <c r="K337" i="10"/>
  <c r="K963" i="10"/>
  <c r="K489" i="10"/>
  <c r="K38" i="10"/>
  <c r="K611" i="10"/>
  <c r="K278" i="10"/>
  <c r="K899" i="10"/>
  <c r="K1004" i="10"/>
  <c r="K1003" i="10"/>
  <c r="K367" i="10"/>
  <c r="K840" i="10"/>
  <c r="K512" i="10"/>
  <c r="K48" i="10"/>
  <c r="K752" i="10"/>
  <c r="K904" i="10"/>
  <c r="K698" i="10"/>
  <c r="K518" i="10"/>
  <c r="K797" i="10"/>
  <c r="K990" i="10"/>
  <c r="K457" i="10"/>
  <c r="K769" i="10"/>
  <c r="K962" i="10"/>
  <c r="K399" i="10"/>
  <c r="K741" i="10"/>
  <c r="K934" i="10"/>
  <c r="K348" i="10"/>
  <c r="K713" i="10"/>
  <c r="K906" i="10"/>
  <c r="K223" i="10"/>
  <c r="K101" i="10"/>
  <c r="K589" i="10"/>
  <c r="K845" i="10"/>
  <c r="K453" i="10"/>
  <c r="K520" i="10"/>
  <c r="K782" i="10"/>
  <c r="K220" i="10"/>
  <c r="K226" i="10"/>
  <c r="K400" i="10"/>
  <c r="K332" i="10"/>
  <c r="K269" i="10"/>
  <c r="K655" i="10"/>
  <c r="K911" i="10"/>
  <c r="K988" i="10"/>
  <c r="K744" i="10"/>
  <c r="K280" i="10"/>
  <c r="K45" i="10"/>
  <c r="K595" i="10"/>
  <c r="K851" i="10"/>
  <c r="K469" i="10"/>
  <c r="K644" i="10"/>
  <c r="K913" i="10"/>
  <c r="K358" i="10"/>
  <c r="K567" i="10"/>
  <c r="K823" i="10"/>
  <c r="K411" i="10"/>
  <c r="K648" i="10"/>
  <c r="K917" i="10"/>
  <c r="K365" i="10"/>
  <c r="K571" i="10"/>
  <c r="K827" i="10"/>
  <c r="K424" i="10"/>
  <c r="K548" i="10"/>
  <c r="K817" i="10"/>
  <c r="K164" i="10"/>
  <c r="K543" i="10"/>
  <c r="K799" i="10"/>
  <c r="K366" i="10"/>
  <c r="K361" i="10"/>
  <c r="K721" i="10"/>
  <c r="K914" i="10"/>
  <c r="K503" i="10"/>
  <c r="K775" i="10"/>
  <c r="K315" i="10"/>
  <c r="K466" i="10"/>
  <c r="K884" i="10"/>
  <c r="K555" i="10"/>
  <c r="K949" i="10"/>
  <c r="K437" i="10"/>
  <c r="K385" i="10"/>
  <c r="K140" i="10"/>
  <c r="K739" i="10"/>
  <c r="K693" i="10"/>
  <c r="K309" i="10"/>
  <c r="K940" i="10"/>
  <c r="K725" i="10"/>
  <c r="K918" i="10"/>
  <c r="K197" i="10"/>
  <c r="K77" i="10"/>
  <c r="K728" i="10"/>
  <c r="K969" i="10"/>
  <c r="K653" i="10"/>
  <c r="K846" i="10"/>
  <c r="K690" i="10"/>
  <c r="K230" i="10"/>
  <c r="K659" i="10"/>
  <c r="K121" i="10"/>
  <c r="K134" i="10"/>
  <c r="K635" i="10"/>
  <c r="K395" i="10"/>
  <c r="K490" i="10"/>
  <c r="K583" i="10"/>
  <c r="K584" i="10"/>
  <c r="K715" i="10"/>
  <c r="K70" i="10"/>
  <c r="K888" i="10"/>
  <c r="K992" i="10"/>
  <c r="K965" i="10"/>
  <c r="K403" i="10"/>
  <c r="K877" i="10"/>
  <c r="K288" i="10"/>
  <c r="K327" i="10"/>
  <c r="K872" i="10"/>
  <c r="K883" i="10"/>
  <c r="K157" i="10"/>
  <c r="K776" i="10"/>
  <c r="K859" i="10"/>
  <c r="K422" i="10"/>
  <c r="K580" i="10"/>
  <c r="K807" i="10"/>
  <c r="K683" i="10"/>
  <c r="K808" i="10"/>
  <c r="K198" i="10"/>
  <c r="K257" i="10"/>
  <c r="K484" i="10"/>
  <c r="K102" i="10"/>
  <c r="K875" i="10"/>
  <c r="K724" i="10"/>
  <c r="K997" i="10"/>
  <c r="K467" i="10"/>
  <c r="K909" i="10"/>
  <c r="K352" i="10"/>
  <c r="K391" i="10"/>
  <c r="K406" i="10"/>
  <c r="K915" i="10"/>
  <c r="K221" i="10"/>
  <c r="K216" i="10"/>
  <c r="K891" i="10"/>
  <c r="K173" i="10"/>
  <c r="K708" i="10"/>
  <c r="K839" i="10"/>
  <c r="K811" i="10"/>
  <c r="K565" i="10"/>
  <c r="K274" i="10"/>
  <c r="K700" i="10"/>
  <c r="K308" i="10"/>
  <c r="K331" i="10"/>
  <c r="K756" i="10"/>
  <c r="K461" i="10"/>
  <c r="K608" i="10"/>
  <c r="K515" i="10"/>
  <c r="K91" i="10"/>
  <c r="K687" i="10"/>
  <c r="K529" i="10"/>
  <c r="K531" i="10"/>
  <c r="K599" i="10"/>
  <c r="K344" i="10"/>
  <c r="K481" i="10"/>
  <c r="K575" i="10"/>
  <c r="K849" i="10"/>
  <c r="K379" i="10"/>
  <c r="K630" i="10"/>
  <c r="K867" i="10"/>
  <c r="K65" i="10"/>
  <c r="K975" i="10"/>
  <c r="K945" i="10"/>
  <c r="K80" i="10"/>
  <c r="K299" i="10"/>
  <c r="K521" i="10"/>
  <c r="K640" i="10"/>
  <c r="K105" i="10"/>
  <c r="K72" i="10"/>
  <c r="K719" i="10"/>
  <c r="K338" i="10"/>
  <c r="K130" i="10"/>
  <c r="K631" i="10"/>
  <c r="K137" i="10"/>
  <c r="K34" i="10"/>
  <c r="K607" i="10"/>
  <c r="K977" i="10"/>
  <c r="K443" i="10"/>
  <c r="K429" i="10"/>
  <c r="K995" i="10"/>
  <c r="K790" i="10"/>
  <c r="K93" i="10"/>
  <c r="K458" i="10"/>
  <c r="K276" i="10"/>
  <c r="K887" i="10"/>
  <c r="K804" i="10"/>
  <c r="K44" i="10"/>
  <c r="K916" i="10"/>
  <c r="K696" i="10"/>
  <c r="K937" i="10"/>
  <c r="K814" i="10"/>
  <c r="K627" i="10"/>
  <c r="K603" i="10"/>
  <c r="K63" i="10"/>
  <c r="K948" i="10"/>
  <c r="K14" i="10"/>
  <c r="K516" i="10"/>
  <c r="K668" i="10"/>
  <c r="K193" i="10"/>
  <c r="K558" i="10"/>
  <c r="K201" i="10"/>
  <c r="K943" i="10"/>
  <c r="K213" i="10"/>
  <c r="K772" i="10"/>
  <c r="K855" i="10"/>
  <c r="K165" i="10"/>
  <c r="K676" i="10"/>
  <c r="K831" i="10"/>
  <c r="K228" i="10"/>
  <c r="K172" i="10"/>
  <c r="K984" i="10"/>
  <c r="K211" i="10"/>
  <c r="K779" i="10"/>
  <c r="K784" i="10"/>
  <c r="K590" i="10"/>
  <c r="K208" i="10"/>
  <c r="K229" i="10"/>
  <c r="K863" i="10"/>
  <c r="K886" i="10"/>
  <c r="K357" i="10"/>
  <c r="K621" i="10"/>
  <c r="K562" i="10"/>
  <c r="K475" i="10"/>
  <c r="K430" i="10"/>
  <c r="K551" i="10"/>
  <c r="K587" i="10"/>
  <c r="E512" i="11"/>
  <c r="E518" i="11" s="1"/>
  <c r="F505" i="11"/>
  <c r="O505" i="11"/>
  <c r="F101" i="11"/>
  <c r="F106" i="11" s="1"/>
  <c r="E106" i="11"/>
  <c r="O106" i="11" s="1"/>
  <c r="J17" i="11"/>
  <c r="K12" i="11"/>
  <c r="K17" i="11" s="1"/>
  <c r="K145" i="11"/>
  <c r="K150" i="11" s="1"/>
  <c r="J150" i="11"/>
  <c r="O150" i="11" s="1"/>
  <c r="AA111" i="2"/>
  <c r="AA112" i="2"/>
  <c r="Z107" i="2"/>
  <c r="Z93" i="2"/>
  <c r="Z92" i="2"/>
  <c r="Z91" i="2"/>
  <c r="Z90" i="2"/>
  <c r="Z73" i="2"/>
  <c r="Z74" i="2"/>
  <c r="Z75" i="2"/>
  <c r="Z76" i="2"/>
  <c r="Z67" i="2"/>
  <c r="Z68" i="2"/>
  <c r="Z9" i="2"/>
  <c r="Z13" i="2"/>
  <c r="Z18" i="2"/>
  <c r="Z19" i="2"/>
  <c r="Z22" i="2"/>
  <c r="Z23" i="2"/>
  <c r="Z28" i="2"/>
  <c r="Z29" i="2"/>
  <c r="Z32" i="2"/>
  <c r="Z33" i="2"/>
  <c r="Z38" i="2"/>
  <c r="Z39" i="2"/>
  <c r="Z42" i="2"/>
  <c r="Z43" i="2"/>
  <c r="Z63" i="2"/>
  <c r="Z64" i="2"/>
  <c r="AB112" i="2"/>
  <c r="AI112" i="2"/>
  <c r="AB113" i="2"/>
  <c r="AF113" i="2"/>
  <c r="AH114" i="2"/>
  <c r="AI111" i="2"/>
  <c r="AB111" i="2"/>
  <c r="AD87" i="2"/>
  <c r="AC87" i="2"/>
  <c r="AG87" i="2"/>
  <c r="AC114" i="2"/>
  <c r="AD114" i="2"/>
  <c r="AE114" i="2"/>
  <c r="AG114" i="2"/>
  <c r="AH43" i="2"/>
  <c r="X113" i="2"/>
  <c r="X103" i="2"/>
  <c r="X102" i="2"/>
  <c r="X101" i="2"/>
  <c r="X100" i="2"/>
  <c r="X99" i="2"/>
  <c r="X98" i="2"/>
  <c r="X86" i="2"/>
  <c r="X85" i="2"/>
  <c r="X84" i="2"/>
  <c r="X83" i="2"/>
  <c r="X82" i="2"/>
  <c r="X81" i="2"/>
  <c r="X68" i="2"/>
  <c r="X43" i="2"/>
  <c r="X33" i="2"/>
  <c r="X23" i="2"/>
  <c r="X107" i="2"/>
  <c r="AA107" i="2" s="1"/>
  <c r="AJ107" i="2" s="1"/>
  <c r="X93" i="2"/>
  <c r="X92" i="2"/>
  <c r="X91" i="2"/>
  <c r="X90" i="2"/>
  <c r="X76" i="2"/>
  <c r="X75" i="2"/>
  <c r="X74" i="2"/>
  <c r="X73" i="2"/>
  <c r="X64" i="2"/>
  <c r="X63" i="2"/>
  <c r="X9" i="2"/>
  <c r="X19" i="2"/>
  <c r="X18" i="2"/>
  <c r="X39" i="2"/>
  <c r="X38" i="2"/>
  <c r="X29" i="2"/>
  <c r="X28" i="2"/>
  <c r="AH92" i="2"/>
  <c r="AB63" i="2"/>
  <c r="AI23" i="2"/>
  <c r="AI28" i="2"/>
  <c r="AF19" i="2"/>
  <c r="AF18" i="2"/>
  <c r="AC9" i="2"/>
  <c r="X13" i="2"/>
  <c r="AD93" i="1"/>
  <c r="AG100" i="1"/>
  <c r="AG90" i="1"/>
  <c r="AH76" i="1"/>
  <c r="AE74" i="1"/>
  <c r="X73" i="1"/>
  <c r="AA73" i="1" s="1"/>
  <c r="AF71" i="1"/>
  <c r="AH82" i="1"/>
  <c r="X82" i="1"/>
  <c r="AC83" i="1"/>
  <c r="X83" i="1"/>
  <c r="AA83" i="1" s="1"/>
  <c r="AB83" i="1"/>
  <c r="AD83" i="1"/>
  <c r="AG83" i="1"/>
  <c r="AH84" i="1"/>
  <c r="X84" i="1"/>
  <c r="AC85" i="1"/>
  <c r="X85" i="1"/>
  <c r="AA85" i="1" s="1"/>
  <c r="AB85" i="1"/>
  <c r="AD85" i="1"/>
  <c r="AG85" i="1"/>
  <c r="AH86" i="1"/>
  <c r="X86" i="1"/>
  <c r="AG103" i="1"/>
  <c r="AG102" i="1"/>
  <c r="AG101" i="1"/>
  <c r="AD101" i="1"/>
  <c r="AD102" i="1"/>
  <c r="AD103" i="1"/>
  <c r="X81" i="1"/>
  <c r="Z90" i="1"/>
  <c r="X90" i="1"/>
  <c r="X98" i="1"/>
  <c r="AF104" i="1"/>
  <c r="X99" i="1"/>
  <c r="X100" i="1"/>
  <c r="AE101" i="1"/>
  <c r="X101" i="1"/>
  <c r="AA101" i="1" s="1"/>
  <c r="AB101" i="1"/>
  <c r="AC101" i="1"/>
  <c r="AH101" i="1"/>
  <c r="AE102" i="1"/>
  <c r="AC102" i="1"/>
  <c r="AI102" i="1"/>
  <c r="AH102" i="1"/>
  <c r="AB103" i="1"/>
  <c r="X103" i="1"/>
  <c r="AA103" i="1" s="1"/>
  <c r="AI103" i="1"/>
  <c r="X102" i="1"/>
  <c r="AA102" i="1" s="1"/>
  <c r="AE93" i="1"/>
  <c r="Z93" i="1"/>
  <c r="X93" i="1"/>
  <c r="Z92" i="1"/>
  <c r="X92" i="1"/>
  <c r="AC91" i="1"/>
  <c r="AB91" i="1"/>
  <c r="Z91" i="1"/>
  <c r="X91" i="1"/>
  <c r="AA91" i="1" s="1"/>
  <c r="Z73" i="1"/>
  <c r="X74" i="1"/>
  <c r="Z74" i="1"/>
  <c r="Z76" i="1"/>
  <c r="X76" i="1"/>
  <c r="AE75" i="1"/>
  <c r="Z75" i="1"/>
  <c r="X75" i="1"/>
  <c r="AD75" i="1"/>
  <c r="Z68" i="1"/>
  <c r="Y68" i="1"/>
  <c r="X68" i="1"/>
  <c r="Z64" i="1"/>
  <c r="X64" i="1"/>
  <c r="Z63" i="1"/>
  <c r="X63" i="1"/>
  <c r="Z43" i="1"/>
  <c r="Y43" i="1"/>
  <c r="X43" i="1"/>
  <c r="Z39" i="1"/>
  <c r="X39" i="1"/>
  <c r="Z38" i="1"/>
  <c r="X38" i="1"/>
  <c r="AF36" i="1"/>
  <c r="AC33" i="1"/>
  <c r="Z33" i="1"/>
  <c r="Y33" i="1"/>
  <c r="X33" i="1"/>
  <c r="Z29" i="1"/>
  <c r="X29" i="1"/>
  <c r="Z28" i="1"/>
  <c r="X28" i="1"/>
  <c r="AB19" i="1"/>
  <c r="X23" i="1"/>
  <c r="Z23" i="1"/>
  <c r="Y23" i="1"/>
  <c r="Z18" i="1"/>
  <c r="X18" i="1"/>
  <c r="Z19" i="1"/>
  <c r="X19" i="1"/>
  <c r="Z9" i="1"/>
  <c r="Y13" i="1"/>
  <c r="X13" i="1"/>
  <c r="AI117" i="13" l="1"/>
  <c r="O17" i="11"/>
  <c r="AA14" i="1"/>
  <c r="AA13" i="1"/>
  <c r="AB13" i="1"/>
  <c r="AB14" i="1"/>
  <c r="AA113" i="2"/>
  <c r="Y97" i="2"/>
  <c r="Y80" i="2"/>
  <c r="AP117" i="13"/>
  <c r="P546" i="11"/>
  <c r="O326" i="11"/>
  <c r="K74" i="11"/>
  <c r="K75" i="11" s="1"/>
  <c r="P62" i="11"/>
  <c r="K515" i="11"/>
  <c r="K520" i="11"/>
  <c r="K521" i="11" s="1"/>
  <c r="K427" i="11"/>
  <c r="K432" i="11"/>
  <c r="K433" i="11" s="1"/>
  <c r="K476" i="11"/>
  <c r="K477" i="11" s="1"/>
  <c r="K471" i="11"/>
  <c r="K696" i="11"/>
  <c r="K697" i="11" s="1"/>
  <c r="K691" i="11"/>
  <c r="P678" i="11"/>
  <c r="F690" i="11"/>
  <c r="P502" i="11"/>
  <c r="O370" i="11"/>
  <c r="P20" i="11"/>
  <c r="F28" i="11"/>
  <c r="F30" i="11" s="1"/>
  <c r="P329" i="11"/>
  <c r="F336" i="11"/>
  <c r="F338" i="11" s="1"/>
  <c r="P370" i="11"/>
  <c r="K256" i="11"/>
  <c r="K257" i="11" s="1"/>
  <c r="K251" i="11"/>
  <c r="P326" i="11"/>
  <c r="K647" i="11"/>
  <c r="K652" i="11"/>
  <c r="K653" i="11" s="1"/>
  <c r="P634" i="11"/>
  <c r="F646" i="11"/>
  <c r="P373" i="11"/>
  <c r="F380" i="11"/>
  <c r="F382" i="11" s="1"/>
  <c r="P153" i="11"/>
  <c r="F160" i="11"/>
  <c r="F162" i="11" s="1"/>
  <c r="P241" i="11"/>
  <c r="O62" i="11"/>
  <c r="AU77" i="10"/>
  <c r="AU42" i="10"/>
  <c r="AU95" i="10"/>
  <c r="AU67" i="10"/>
  <c r="AU16" i="10"/>
  <c r="AU34" i="10"/>
  <c r="AU50" i="10"/>
  <c r="AU27" i="10"/>
  <c r="AU72" i="10"/>
  <c r="AU60" i="10"/>
  <c r="AU36" i="10"/>
  <c r="AU30" i="10"/>
  <c r="AU114" i="10"/>
  <c r="AU113" i="10"/>
  <c r="AU46" i="10"/>
  <c r="AU132" i="10"/>
  <c r="AU141" i="10"/>
  <c r="AU82" i="10"/>
  <c r="AU39" i="10"/>
  <c r="AU55" i="10"/>
  <c r="AU100" i="10"/>
  <c r="AU110" i="10"/>
  <c r="AU19" i="10"/>
  <c r="AU24" i="10"/>
  <c r="AU96" i="10"/>
  <c r="AU13" i="10"/>
  <c r="AU92" i="10"/>
  <c r="AU68" i="10"/>
  <c r="AU62" i="10"/>
  <c r="AU121" i="10"/>
  <c r="AU109" i="10"/>
  <c r="AU108" i="10"/>
  <c r="AU134" i="10"/>
  <c r="AU142" i="10"/>
  <c r="AU21" i="10"/>
  <c r="AU17" i="10"/>
  <c r="AU47" i="10"/>
  <c r="AU64" i="10"/>
  <c r="AU74" i="10"/>
  <c r="AU80" i="10"/>
  <c r="AU90" i="10"/>
  <c r="AU101" i="10"/>
  <c r="AU20" i="10"/>
  <c r="AU63" i="10"/>
  <c r="AU107" i="10"/>
  <c r="AU94" i="10"/>
  <c r="AU38" i="10"/>
  <c r="AU133" i="10"/>
  <c r="AU54" i="10"/>
  <c r="AU135" i="10"/>
  <c r="AU66" i="10"/>
  <c r="AU15" i="10"/>
  <c r="AU43" i="10"/>
  <c r="AU51" i="10"/>
  <c r="AU59" i="10"/>
  <c r="AU69" i="10"/>
  <c r="AU85" i="10"/>
  <c r="AU91" i="10"/>
  <c r="AU52" i="10"/>
  <c r="AU104" i="10"/>
  <c r="AU117" i="10"/>
  <c r="AU105" i="10"/>
  <c r="AU70" i="10"/>
  <c r="AU111" i="10"/>
  <c r="AU112" i="10"/>
  <c r="AU136" i="10"/>
  <c r="AU33" i="10"/>
  <c r="AU35" i="10"/>
  <c r="AU26" i="10"/>
  <c r="AU48" i="10"/>
  <c r="AU65" i="10"/>
  <c r="AU75" i="10"/>
  <c r="AU81" i="10"/>
  <c r="AU23" i="10"/>
  <c r="AU84" i="10"/>
  <c r="AU44" i="10"/>
  <c r="AU124" i="10"/>
  <c r="AU122" i="10"/>
  <c r="AU102" i="10"/>
  <c r="AU14" i="10"/>
  <c r="AU78" i="10"/>
  <c r="AU137" i="10"/>
  <c r="AU29" i="10"/>
  <c r="AU10" i="10"/>
  <c r="AU57" i="10"/>
  <c r="AU56" i="10"/>
  <c r="AU41" i="10"/>
  <c r="AU73" i="10"/>
  <c r="AU83" i="10"/>
  <c r="AU89" i="10"/>
  <c r="AU118" i="10"/>
  <c r="AU97" i="10"/>
  <c r="AU31" i="10"/>
  <c r="AU106" i="10"/>
  <c r="AU129" i="10"/>
  <c r="AU123" i="10"/>
  <c r="AU22" i="10"/>
  <c r="AU125" i="10"/>
  <c r="AU138" i="10"/>
  <c r="AU99" i="10"/>
  <c r="AU18" i="10"/>
  <c r="AU49" i="10"/>
  <c r="AU93" i="10"/>
  <c r="AU25" i="10"/>
  <c r="AU40" i="10"/>
  <c r="AU71" i="10"/>
  <c r="AU53" i="10"/>
  <c r="AU88" i="10"/>
  <c r="AU32" i="10"/>
  <c r="AU12" i="10"/>
  <c r="AU130" i="10"/>
  <c r="AU131" i="10"/>
  <c r="AU120" i="10"/>
  <c r="AU86" i="10"/>
  <c r="AU119" i="10"/>
  <c r="AU139" i="10"/>
  <c r="AU45" i="10"/>
  <c r="AU79" i="10"/>
  <c r="AU37" i="10"/>
  <c r="AU61" i="10"/>
  <c r="AU98" i="10"/>
  <c r="AU103" i="10"/>
  <c r="AU87" i="10"/>
  <c r="AU58" i="10"/>
  <c r="AU11" i="10"/>
  <c r="AU28" i="10"/>
  <c r="AU76" i="10"/>
  <c r="AU116" i="10"/>
  <c r="AU128" i="10"/>
  <c r="AU127" i="10"/>
  <c r="AU115" i="10"/>
  <c r="AU126" i="10"/>
  <c r="AU140" i="10"/>
  <c r="AU143" i="10"/>
  <c r="AU144" i="10"/>
  <c r="AU145" i="10"/>
  <c r="AU146" i="10"/>
  <c r="AU147" i="10"/>
  <c r="AU148" i="10"/>
  <c r="AU149" i="10"/>
  <c r="AU150" i="10"/>
  <c r="AU151" i="10"/>
  <c r="AU152" i="10"/>
  <c r="AU153" i="10"/>
  <c r="AU154" i="10"/>
  <c r="AU155" i="10"/>
  <c r="AU156" i="10"/>
  <c r="AU157" i="10"/>
  <c r="AU158" i="10"/>
  <c r="AU159" i="10"/>
  <c r="AU160" i="10"/>
  <c r="AU161" i="10"/>
  <c r="AU162" i="10"/>
  <c r="AU163" i="10"/>
  <c r="AU164" i="10"/>
  <c r="AU165" i="10"/>
  <c r="AU166" i="10"/>
  <c r="AU167" i="10"/>
  <c r="AU168" i="10"/>
  <c r="AU169" i="10"/>
  <c r="AU170" i="10"/>
  <c r="AU171" i="10"/>
  <c r="AU172" i="10"/>
  <c r="AU173" i="10"/>
  <c r="AU174" i="10"/>
  <c r="AU175" i="10"/>
  <c r="AU176" i="10"/>
  <c r="AU177" i="10"/>
  <c r="AU178" i="10"/>
  <c r="AU179" i="10"/>
  <c r="AU180" i="10"/>
  <c r="AU181" i="10"/>
  <c r="AU182" i="10"/>
  <c r="AU183" i="10"/>
  <c r="AU184" i="10"/>
  <c r="AU185" i="10"/>
  <c r="AU186" i="10"/>
  <c r="AU187" i="10"/>
  <c r="AU188" i="10"/>
  <c r="AU189" i="10"/>
  <c r="AU190" i="10"/>
  <c r="AU191" i="10"/>
  <c r="AU192" i="10"/>
  <c r="AU193" i="10"/>
  <c r="AU194" i="10"/>
  <c r="AU195" i="10"/>
  <c r="AU196" i="10"/>
  <c r="AU197" i="10"/>
  <c r="AU198" i="10"/>
  <c r="AU199" i="10"/>
  <c r="AU200" i="10"/>
  <c r="AU201" i="10"/>
  <c r="AU202" i="10"/>
  <c r="AU203" i="10"/>
  <c r="AU204" i="10"/>
  <c r="AU205" i="10"/>
  <c r="AU206" i="10"/>
  <c r="AU207" i="10"/>
  <c r="AU208" i="10"/>
  <c r="AU209" i="10"/>
  <c r="AU210" i="10"/>
  <c r="AU211" i="10"/>
  <c r="AU212" i="10"/>
  <c r="AU213" i="10"/>
  <c r="AU214" i="10"/>
  <c r="AU215" i="10"/>
  <c r="AU216" i="10"/>
  <c r="AU217" i="10"/>
  <c r="AU218" i="10"/>
  <c r="AU219" i="10"/>
  <c r="AU220" i="10"/>
  <c r="AU221" i="10"/>
  <c r="AU222" i="10"/>
  <c r="AU223" i="10"/>
  <c r="AU224" i="10"/>
  <c r="AU225" i="10"/>
  <c r="AU226" i="10"/>
  <c r="AU227" i="10"/>
  <c r="AU228" i="10"/>
  <c r="AU229" i="10"/>
  <c r="AU230" i="10"/>
  <c r="AU231" i="10"/>
  <c r="AU232" i="10"/>
  <c r="AU233" i="10"/>
  <c r="AU234" i="10"/>
  <c r="AU235" i="10"/>
  <c r="AU236" i="10"/>
  <c r="AU237" i="10"/>
  <c r="AU238" i="10"/>
  <c r="AU239" i="10"/>
  <c r="AU240" i="10"/>
  <c r="AU241" i="10"/>
  <c r="AU242" i="10"/>
  <c r="AU243" i="10"/>
  <c r="AU244" i="10"/>
  <c r="AU245" i="10"/>
  <c r="AU246" i="10"/>
  <c r="AU247" i="10"/>
  <c r="AU248" i="10"/>
  <c r="AU249" i="10"/>
  <c r="AU250" i="10"/>
  <c r="AU251" i="10"/>
  <c r="AU252" i="10"/>
  <c r="AU253" i="10"/>
  <c r="AU254" i="10"/>
  <c r="AU255" i="10"/>
  <c r="AU256" i="10"/>
  <c r="AU257" i="10"/>
  <c r="AU258" i="10"/>
  <c r="AU259" i="10"/>
  <c r="AU260" i="10"/>
  <c r="AU261" i="10"/>
  <c r="AU262" i="10"/>
  <c r="AU263" i="10"/>
  <c r="AU264" i="10"/>
  <c r="AU265" i="10"/>
  <c r="AU266" i="10"/>
  <c r="AU267" i="10"/>
  <c r="AU268" i="10"/>
  <c r="AU269" i="10"/>
  <c r="AU270" i="10"/>
  <c r="AU271" i="10"/>
  <c r="AU272" i="10"/>
  <c r="AU273" i="10"/>
  <c r="AU274" i="10"/>
  <c r="AU275" i="10"/>
  <c r="AU276" i="10"/>
  <c r="AU277" i="10"/>
  <c r="AU278" i="10"/>
  <c r="AU279" i="10"/>
  <c r="AU280" i="10"/>
  <c r="AU281" i="10"/>
  <c r="AU282" i="10"/>
  <c r="AU283" i="10"/>
  <c r="AU284" i="10"/>
  <c r="AU285" i="10"/>
  <c r="AU286" i="10"/>
  <c r="AU287" i="10"/>
  <c r="AU288" i="10"/>
  <c r="AU289" i="10"/>
  <c r="AU290" i="10"/>
  <c r="AU291" i="10"/>
  <c r="AU292" i="10"/>
  <c r="AU293" i="10"/>
  <c r="AU294" i="10"/>
  <c r="AU295" i="10"/>
  <c r="AU296" i="10"/>
  <c r="AU297" i="10"/>
  <c r="AU298" i="10"/>
  <c r="AU299" i="10"/>
  <c r="AU300" i="10"/>
  <c r="AU301" i="10"/>
  <c r="AU302" i="10"/>
  <c r="AU303" i="10"/>
  <c r="AU304" i="10"/>
  <c r="AU305" i="10"/>
  <c r="AU306" i="10"/>
  <c r="AU307" i="10"/>
  <c r="AU308" i="10"/>
  <c r="AU309" i="10"/>
  <c r="AU310" i="10"/>
  <c r="AU311" i="10"/>
  <c r="AU312" i="10"/>
  <c r="AU313" i="10"/>
  <c r="AU314" i="10"/>
  <c r="AU315" i="10"/>
  <c r="AU316" i="10"/>
  <c r="AU317" i="10"/>
  <c r="AU318" i="10"/>
  <c r="AU319" i="10"/>
  <c r="AU320" i="10"/>
  <c r="AU321" i="10"/>
  <c r="AU322" i="10"/>
  <c r="AU323" i="10"/>
  <c r="AU324" i="10"/>
  <c r="AU325" i="10"/>
  <c r="AU326" i="10"/>
  <c r="AU327" i="10"/>
  <c r="AU328" i="10"/>
  <c r="AU329" i="10"/>
  <c r="AU330" i="10"/>
  <c r="AU331" i="10"/>
  <c r="AU332" i="10"/>
  <c r="AU333" i="10"/>
  <c r="AU334" i="10"/>
  <c r="AU335" i="10"/>
  <c r="AU336" i="10"/>
  <c r="AU337" i="10"/>
  <c r="AU338" i="10"/>
  <c r="AU339" i="10"/>
  <c r="AU340" i="10"/>
  <c r="AU341" i="10"/>
  <c r="AU342" i="10"/>
  <c r="AU343" i="10"/>
  <c r="AU344" i="10"/>
  <c r="AU345" i="10"/>
  <c r="AU346" i="10"/>
  <c r="AU347" i="10"/>
  <c r="AU348" i="10"/>
  <c r="AU349" i="10"/>
  <c r="AU350" i="10"/>
  <c r="AU351" i="10"/>
  <c r="AU352" i="10"/>
  <c r="AU353" i="10"/>
  <c r="AU354" i="10"/>
  <c r="AU355" i="10"/>
  <c r="AU356" i="10"/>
  <c r="AU357" i="10"/>
  <c r="AU358" i="10"/>
  <c r="AU359" i="10"/>
  <c r="AU360" i="10"/>
  <c r="AU361" i="10"/>
  <c r="AU362" i="10"/>
  <c r="AU363" i="10"/>
  <c r="AU364" i="10"/>
  <c r="AU365" i="10"/>
  <c r="AU366" i="10"/>
  <c r="AU367" i="10"/>
  <c r="AU368" i="10"/>
  <c r="AU369" i="10"/>
  <c r="AU370" i="10"/>
  <c r="AU371" i="10"/>
  <c r="AU372" i="10"/>
  <c r="AU373" i="10"/>
  <c r="AU374" i="10"/>
  <c r="AU375" i="10"/>
  <c r="AU376" i="10"/>
  <c r="AU377" i="10"/>
  <c r="AU378" i="10"/>
  <c r="AU379" i="10"/>
  <c r="AU380" i="10"/>
  <c r="AU381" i="10"/>
  <c r="AU382" i="10"/>
  <c r="AU383" i="10"/>
  <c r="AU384" i="10"/>
  <c r="AU385" i="10"/>
  <c r="AU386" i="10"/>
  <c r="AU387" i="10"/>
  <c r="AU388" i="10"/>
  <c r="AU389" i="10"/>
  <c r="AU390" i="10"/>
  <c r="AU391" i="10"/>
  <c r="AU392" i="10"/>
  <c r="AU393" i="10"/>
  <c r="AU394" i="10"/>
  <c r="AU395" i="10"/>
  <c r="AU396" i="10"/>
  <c r="AU397" i="10"/>
  <c r="AU398" i="10"/>
  <c r="AU399" i="10"/>
  <c r="AU400" i="10"/>
  <c r="AU401" i="10"/>
  <c r="AU402" i="10"/>
  <c r="AU403" i="10"/>
  <c r="AU404" i="10"/>
  <c r="AU405" i="10"/>
  <c r="AU406" i="10"/>
  <c r="AU407" i="10"/>
  <c r="AU408" i="10"/>
  <c r="AU409" i="10"/>
  <c r="AU410" i="10"/>
  <c r="AU411" i="10"/>
  <c r="AU412" i="10"/>
  <c r="AU413" i="10"/>
  <c r="AU414" i="10"/>
  <c r="AU415" i="10"/>
  <c r="AU416" i="10"/>
  <c r="AU417" i="10"/>
  <c r="AU418" i="10"/>
  <c r="AU419" i="10"/>
  <c r="AU420" i="10"/>
  <c r="AU421" i="10"/>
  <c r="AU422" i="10"/>
  <c r="AU423" i="10"/>
  <c r="AU424" i="10"/>
  <c r="AU425" i="10"/>
  <c r="AU426" i="10"/>
  <c r="AU427" i="10"/>
  <c r="AU428" i="10"/>
  <c r="AU429" i="10"/>
  <c r="AU430" i="10"/>
  <c r="AU431" i="10"/>
  <c r="AU432" i="10"/>
  <c r="AU433" i="10"/>
  <c r="AU434" i="10"/>
  <c r="AU435" i="10"/>
  <c r="AU436" i="10"/>
  <c r="AU437" i="10"/>
  <c r="AU438" i="10"/>
  <c r="AU439" i="10"/>
  <c r="AU440" i="10"/>
  <c r="AU441" i="10"/>
  <c r="AU442" i="10"/>
  <c r="AU443" i="10"/>
  <c r="AU444" i="10"/>
  <c r="AU445" i="10"/>
  <c r="AU446" i="10"/>
  <c r="AU447" i="10"/>
  <c r="AU448" i="10"/>
  <c r="AU449" i="10"/>
  <c r="AU450" i="10"/>
  <c r="AU451" i="10"/>
  <c r="AU452" i="10"/>
  <c r="AU453" i="10"/>
  <c r="AU454" i="10"/>
  <c r="AU455" i="10"/>
  <c r="AU456" i="10"/>
  <c r="AU457" i="10"/>
  <c r="AU458" i="10"/>
  <c r="AU459" i="10"/>
  <c r="AU460" i="10"/>
  <c r="AU461" i="10"/>
  <c r="AU462" i="10"/>
  <c r="AU463" i="10"/>
  <c r="AU464" i="10"/>
  <c r="AU465" i="10"/>
  <c r="AU466" i="10"/>
  <c r="AU467" i="10"/>
  <c r="AU468" i="10"/>
  <c r="AU469" i="10"/>
  <c r="AU470" i="10"/>
  <c r="AU471" i="10"/>
  <c r="AU472" i="10"/>
  <c r="AU473" i="10"/>
  <c r="AU474" i="10"/>
  <c r="AU475" i="10"/>
  <c r="AU476" i="10"/>
  <c r="AU477" i="10"/>
  <c r="AU478" i="10"/>
  <c r="AU479" i="10"/>
  <c r="AU480" i="10"/>
  <c r="AU481" i="10"/>
  <c r="AU482" i="10"/>
  <c r="AU483" i="10"/>
  <c r="AU484" i="10"/>
  <c r="AU485" i="10"/>
  <c r="AU486" i="10"/>
  <c r="AU487" i="10"/>
  <c r="AU488" i="10"/>
  <c r="AU489" i="10"/>
  <c r="AU490" i="10"/>
  <c r="AU491" i="10"/>
  <c r="AU492" i="10"/>
  <c r="AU493" i="10"/>
  <c r="AU494" i="10"/>
  <c r="AU495" i="10"/>
  <c r="AU496" i="10"/>
  <c r="AU497" i="10"/>
  <c r="AU498" i="10"/>
  <c r="AU499" i="10"/>
  <c r="AU500" i="10"/>
  <c r="AU501" i="10"/>
  <c r="AU502" i="10"/>
  <c r="AU503" i="10"/>
  <c r="AU504" i="10"/>
  <c r="AU505" i="10"/>
  <c r="AU506" i="10"/>
  <c r="AU507" i="10"/>
  <c r="AU508" i="10"/>
  <c r="AU509" i="10"/>
  <c r="AU510" i="10"/>
  <c r="AU511" i="10"/>
  <c r="AU512" i="10"/>
  <c r="AU513" i="10"/>
  <c r="AU514" i="10"/>
  <c r="AU515" i="10"/>
  <c r="AU516" i="10"/>
  <c r="AU517" i="10"/>
  <c r="AU518" i="10"/>
  <c r="AU519" i="10"/>
  <c r="AU520" i="10"/>
  <c r="AU521" i="10"/>
  <c r="AU522" i="10"/>
  <c r="AU523" i="10"/>
  <c r="AU524" i="10"/>
  <c r="AU525" i="10"/>
  <c r="AU526" i="10"/>
  <c r="AU527" i="10"/>
  <c r="AU528" i="10"/>
  <c r="AU529" i="10"/>
  <c r="AU530" i="10"/>
  <c r="AU531" i="10"/>
  <c r="AU532" i="10"/>
  <c r="AU533" i="10"/>
  <c r="AU534" i="10"/>
  <c r="AU535" i="10"/>
  <c r="AU536" i="10"/>
  <c r="AU537" i="10"/>
  <c r="AU538" i="10"/>
  <c r="AU539" i="10"/>
  <c r="AU540" i="10"/>
  <c r="AU541" i="10"/>
  <c r="AU542" i="10"/>
  <c r="AU543" i="10"/>
  <c r="AU544" i="10"/>
  <c r="AU545" i="10"/>
  <c r="AU546" i="10"/>
  <c r="AU547" i="10"/>
  <c r="AU548" i="10"/>
  <c r="AU549" i="10"/>
  <c r="AU550" i="10"/>
  <c r="AU551" i="10"/>
  <c r="AU552" i="10"/>
  <c r="AU553" i="10"/>
  <c r="AU554" i="10"/>
  <c r="AU555" i="10"/>
  <c r="AU556" i="10"/>
  <c r="AU557" i="10"/>
  <c r="AU558" i="10"/>
  <c r="AU559" i="10"/>
  <c r="AU560" i="10"/>
  <c r="AU561" i="10"/>
  <c r="AU562" i="10"/>
  <c r="AU563" i="10"/>
  <c r="AU564" i="10"/>
  <c r="AU565" i="10"/>
  <c r="AU566" i="10"/>
  <c r="AU567" i="10"/>
  <c r="AU568" i="10"/>
  <c r="AU569" i="10"/>
  <c r="AU570" i="10"/>
  <c r="AU571" i="10"/>
  <c r="AU572" i="10"/>
  <c r="AU573" i="10"/>
  <c r="AU574" i="10"/>
  <c r="AU575" i="10"/>
  <c r="AU576" i="10"/>
  <c r="AU577" i="10"/>
  <c r="AU578" i="10"/>
  <c r="AU579" i="10"/>
  <c r="AU580" i="10"/>
  <c r="AU581" i="10"/>
  <c r="AU582" i="10"/>
  <c r="AU583" i="10"/>
  <c r="AU584" i="10"/>
  <c r="AU585" i="10"/>
  <c r="AU586" i="10"/>
  <c r="AU587" i="10"/>
  <c r="AU588" i="10"/>
  <c r="AU589" i="10"/>
  <c r="AU590" i="10"/>
  <c r="AU591" i="10"/>
  <c r="AU592" i="10"/>
  <c r="AU593" i="10"/>
  <c r="AU594" i="10"/>
  <c r="AU595" i="10"/>
  <c r="AU596" i="10"/>
  <c r="AU597" i="10"/>
  <c r="AU598" i="10"/>
  <c r="AU599" i="10"/>
  <c r="AU600" i="10"/>
  <c r="AU601" i="10"/>
  <c r="AU602" i="10"/>
  <c r="AU603" i="10"/>
  <c r="AU604" i="10"/>
  <c r="AU605" i="10"/>
  <c r="AU606" i="10"/>
  <c r="AU607" i="10"/>
  <c r="AU608" i="10"/>
  <c r="AU609" i="10"/>
  <c r="AU610" i="10"/>
  <c r="AU611" i="10"/>
  <c r="AU612" i="10"/>
  <c r="AU613" i="10"/>
  <c r="AU614" i="10"/>
  <c r="AU615" i="10"/>
  <c r="AU616" i="10"/>
  <c r="AU617" i="10"/>
  <c r="AU618" i="10"/>
  <c r="AU619" i="10"/>
  <c r="AU620" i="10"/>
  <c r="AU621" i="10"/>
  <c r="AU622" i="10"/>
  <c r="AU623" i="10"/>
  <c r="AU624" i="10"/>
  <c r="AU625" i="10"/>
  <c r="AU626" i="10"/>
  <c r="AU627" i="10"/>
  <c r="AU628" i="10"/>
  <c r="AU629" i="10"/>
  <c r="AU630" i="10"/>
  <c r="AU631" i="10"/>
  <c r="AU632" i="10"/>
  <c r="AU633" i="10"/>
  <c r="AU634" i="10"/>
  <c r="AU635" i="10"/>
  <c r="AU636" i="10"/>
  <c r="AU637" i="10"/>
  <c r="AU638" i="10"/>
  <c r="AU639" i="10"/>
  <c r="AU640" i="10"/>
  <c r="AU641" i="10"/>
  <c r="AU642" i="10"/>
  <c r="AU643" i="10"/>
  <c r="AU644" i="10"/>
  <c r="AU645" i="10"/>
  <c r="AU646" i="10"/>
  <c r="AU647" i="10"/>
  <c r="AU648" i="10"/>
  <c r="AU649" i="10"/>
  <c r="AU650" i="10"/>
  <c r="AU651" i="10"/>
  <c r="AU652" i="10"/>
  <c r="AU653" i="10"/>
  <c r="AU654" i="10"/>
  <c r="AU655" i="10"/>
  <c r="AU656" i="10"/>
  <c r="AU657" i="10"/>
  <c r="AU658" i="10"/>
  <c r="AU659" i="10"/>
  <c r="AU660" i="10"/>
  <c r="AU661" i="10"/>
  <c r="AU662" i="10"/>
  <c r="AU663" i="10"/>
  <c r="AU664" i="10"/>
  <c r="AU665" i="10"/>
  <c r="AU666" i="10"/>
  <c r="AU667" i="10"/>
  <c r="AU668" i="10"/>
  <c r="AU669" i="10"/>
  <c r="AU670" i="10"/>
  <c r="AU671" i="10"/>
  <c r="AU672" i="10"/>
  <c r="AU673" i="10"/>
  <c r="AU674" i="10"/>
  <c r="AU675" i="10"/>
  <c r="AU676" i="10"/>
  <c r="AU677" i="10"/>
  <c r="AU678" i="10"/>
  <c r="AU679" i="10"/>
  <c r="AU680" i="10"/>
  <c r="AU681" i="10"/>
  <c r="AU682" i="10"/>
  <c r="AU683" i="10"/>
  <c r="AU684" i="10"/>
  <c r="AU685" i="10"/>
  <c r="AU686" i="10"/>
  <c r="AU687" i="10"/>
  <c r="AU688" i="10"/>
  <c r="AU689" i="10"/>
  <c r="AU690" i="10"/>
  <c r="AU691" i="10"/>
  <c r="AU692" i="10"/>
  <c r="AU693" i="10"/>
  <c r="AU694" i="10"/>
  <c r="AU695" i="10"/>
  <c r="AU696" i="10"/>
  <c r="AU697" i="10"/>
  <c r="AU698" i="10"/>
  <c r="AU699" i="10"/>
  <c r="AU700" i="10"/>
  <c r="AU701" i="10"/>
  <c r="AU702" i="10"/>
  <c r="AU703" i="10"/>
  <c r="AU704" i="10"/>
  <c r="AU705" i="10"/>
  <c r="AU706" i="10"/>
  <c r="AU707" i="10"/>
  <c r="AU708" i="10"/>
  <c r="AU709" i="10"/>
  <c r="AU710" i="10"/>
  <c r="AU711" i="10"/>
  <c r="AU712" i="10"/>
  <c r="AU713" i="10"/>
  <c r="AU714" i="10"/>
  <c r="AU715" i="10"/>
  <c r="AU716" i="10"/>
  <c r="AU717" i="10"/>
  <c r="AU718" i="10"/>
  <c r="AU719" i="10"/>
  <c r="AU720" i="10"/>
  <c r="AU721" i="10"/>
  <c r="AU722" i="10"/>
  <c r="AU723" i="10"/>
  <c r="AU724" i="10"/>
  <c r="AU725" i="10"/>
  <c r="AU726" i="10"/>
  <c r="AU727" i="10"/>
  <c r="AU728" i="10"/>
  <c r="AU729" i="10"/>
  <c r="AU730" i="10"/>
  <c r="AU731" i="10"/>
  <c r="AU732" i="10"/>
  <c r="AU733" i="10"/>
  <c r="AU734" i="10"/>
  <c r="AU735" i="10"/>
  <c r="AU736" i="10"/>
  <c r="AU737" i="10"/>
  <c r="AU738" i="10"/>
  <c r="AU739" i="10"/>
  <c r="AU740" i="10"/>
  <c r="AU741" i="10"/>
  <c r="AU742" i="10"/>
  <c r="AU743" i="10"/>
  <c r="AU744" i="10"/>
  <c r="AU745" i="10"/>
  <c r="AU746" i="10"/>
  <c r="AU747" i="10"/>
  <c r="AU748" i="10"/>
  <c r="AU749" i="10"/>
  <c r="AU750" i="10"/>
  <c r="AU751" i="10"/>
  <c r="AU752" i="10"/>
  <c r="AU753" i="10"/>
  <c r="AU754" i="10"/>
  <c r="AU755" i="10"/>
  <c r="AU756" i="10"/>
  <c r="AU757" i="10"/>
  <c r="AU758" i="10"/>
  <c r="AU759" i="10"/>
  <c r="AU760" i="10"/>
  <c r="AU761" i="10"/>
  <c r="AU762" i="10"/>
  <c r="AU763" i="10"/>
  <c r="AU764" i="10"/>
  <c r="AU765" i="10"/>
  <c r="AU766" i="10"/>
  <c r="AU767" i="10"/>
  <c r="AU768" i="10"/>
  <c r="AU769" i="10"/>
  <c r="AU770" i="10"/>
  <c r="AU771" i="10"/>
  <c r="AU772" i="10"/>
  <c r="AU773" i="10"/>
  <c r="AU774" i="10"/>
  <c r="AU775" i="10"/>
  <c r="AU776" i="10"/>
  <c r="AU777" i="10"/>
  <c r="AU778" i="10"/>
  <c r="AU779" i="10"/>
  <c r="AU780" i="10"/>
  <c r="AU781" i="10"/>
  <c r="AU782" i="10"/>
  <c r="AU783" i="10"/>
  <c r="AU784" i="10"/>
  <c r="AU785" i="10"/>
  <c r="AU786" i="10"/>
  <c r="AU787" i="10"/>
  <c r="AU788" i="10"/>
  <c r="AU789" i="10"/>
  <c r="AU790" i="10"/>
  <c r="AU791" i="10"/>
  <c r="AU792" i="10"/>
  <c r="AU793" i="10"/>
  <c r="AU794" i="10"/>
  <c r="AU795" i="10"/>
  <c r="AU796" i="10"/>
  <c r="AU797" i="10"/>
  <c r="AU798" i="10"/>
  <c r="AU799" i="10"/>
  <c r="AU800" i="10"/>
  <c r="AU801" i="10"/>
  <c r="AU802" i="10"/>
  <c r="AU803" i="10"/>
  <c r="AU804" i="10"/>
  <c r="AU805" i="10"/>
  <c r="AU806" i="10"/>
  <c r="AU807" i="10"/>
  <c r="AU808" i="10"/>
  <c r="AU809" i="10"/>
  <c r="AU810" i="10"/>
  <c r="AU811" i="10"/>
  <c r="AU812" i="10"/>
  <c r="AU813" i="10"/>
  <c r="AU814" i="10"/>
  <c r="AU815" i="10"/>
  <c r="AU816" i="10"/>
  <c r="AU817" i="10"/>
  <c r="AU818" i="10"/>
  <c r="AU819" i="10"/>
  <c r="AU820" i="10"/>
  <c r="AU821" i="10"/>
  <c r="AU822" i="10"/>
  <c r="AU823" i="10"/>
  <c r="AU824" i="10"/>
  <c r="AU825" i="10"/>
  <c r="AU826" i="10"/>
  <c r="AU827" i="10"/>
  <c r="AU828" i="10"/>
  <c r="AU829" i="10"/>
  <c r="AU830" i="10"/>
  <c r="AU831" i="10"/>
  <c r="AU832" i="10"/>
  <c r="AU833" i="10"/>
  <c r="AU834" i="10"/>
  <c r="AU835" i="10"/>
  <c r="AU836" i="10"/>
  <c r="AU837" i="10"/>
  <c r="AU838" i="10"/>
  <c r="AU839" i="10"/>
  <c r="AU840" i="10"/>
  <c r="AU841" i="10"/>
  <c r="AU842" i="10"/>
  <c r="AU843" i="10"/>
  <c r="AU844" i="10"/>
  <c r="AU845" i="10"/>
  <c r="AU846" i="10"/>
  <c r="AU847" i="10"/>
  <c r="AU848" i="10"/>
  <c r="AU849" i="10"/>
  <c r="AU850" i="10"/>
  <c r="AU851" i="10"/>
  <c r="AU852" i="10"/>
  <c r="AU853" i="10"/>
  <c r="AU854" i="10"/>
  <c r="AU855" i="10"/>
  <c r="AU856" i="10"/>
  <c r="AU857" i="10"/>
  <c r="AU858" i="10"/>
  <c r="AU859" i="10"/>
  <c r="AU860" i="10"/>
  <c r="AU861" i="10"/>
  <c r="AU862" i="10"/>
  <c r="AU863" i="10"/>
  <c r="AU864" i="10"/>
  <c r="AU865" i="10"/>
  <c r="AU866" i="10"/>
  <c r="AU867" i="10"/>
  <c r="AU868" i="10"/>
  <c r="AU869" i="10"/>
  <c r="AU870" i="10"/>
  <c r="AU871" i="10"/>
  <c r="AU872" i="10"/>
  <c r="AU873" i="10"/>
  <c r="AU874" i="10"/>
  <c r="AU875" i="10"/>
  <c r="AU876" i="10"/>
  <c r="AU877" i="10"/>
  <c r="AU878" i="10"/>
  <c r="AU879" i="10"/>
  <c r="AU880" i="10"/>
  <c r="AU881" i="10"/>
  <c r="AU882" i="10"/>
  <c r="AU883" i="10"/>
  <c r="AU884" i="10"/>
  <c r="AU885" i="10"/>
  <c r="AU886" i="10"/>
  <c r="AU887" i="10"/>
  <c r="AU888" i="10"/>
  <c r="AU889" i="10"/>
  <c r="AU890" i="10"/>
  <c r="AU891" i="10"/>
  <c r="AU892" i="10"/>
  <c r="AU893" i="10"/>
  <c r="AU894" i="10"/>
  <c r="AU895" i="10"/>
  <c r="AU896" i="10"/>
  <c r="AU897" i="10"/>
  <c r="AU898" i="10"/>
  <c r="AU899" i="10"/>
  <c r="AU900" i="10"/>
  <c r="AU901" i="10"/>
  <c r="AU902" i="10"/>
  <c r="AU903" i="10"/>
  <c r="AU904" i="10"/>
  <c r="AU905" i="10"/>
  <c r="AU906" i="10"/>
  <c r="AU907" i="10"/>
  <c r="AU908" i="10"/>
  <c r="AU909" i="10"/>
  <c r="AU910" i="10"/>
  <c r="AU911" i="10"/>
  <c r="AU912" i="10"/>
  <c r="AU913" i="10"/>
  <c r="AU914" i="10"/>
  <c r="AU915" i="10"/>
  <c r="AU916" i="10"/>
  <c r="AU917" i="10"/>
  <c r="AU918" i="10"/>
  <c r="AU919" i="10"/>
  <c r="AU920" i="10"/>
  <c r="AU921" i="10"/>
  <c r="AU922" i="10"/>
  <c r="AU923" i="10"/>
  <c r="AU924" i="10"/>
  <c r="AU925" i="10"/>
  <c r="AU926" i="10"/>
  <c r="AU927" i="10"/>
  <c r="AU928" i="10"/>
  <c r="AU929" i="10"/>
  <c r="AU930" i="10"/>
  <c r="AU931" i="10"/>
  <c r="AU932" i="10"/>
  <c r="AU933" i="10"/>
  <c r="AU934" i="10"/>
  <c r="AU935" i="10"/>
  <c r="AU936" i="10"/>
  <c r="AU937" i="10"/>
  <c r="AU938" i="10"/>
  <c r="AU939" i="10"/>
  <c r="AU940" i="10"/>
  <c r="AU941" i="10"/>
  <c r="AU942" i="10"/>
  <c r="AU943" i="10"/>
  <c r="AU944" i="10"/>
  <c r="AU945" i="10"/>
  <c r="AU946" i="10"/>
  <c r="AU947" i="10"/>
  <c r="AU948" i="10"/>
  <c r="AU949" i="10"/>
  <c r="AU950" i="10"/>
  <c r="AU951" i="10"/>
  <c r="AU952" i="10"/>
  <c r="AU953" i="10"/>
  <c r="AU954" i="10"/>
  <c r="AU955" i="10"/>
  <c r="AU956" i="10"/>
  <c r="AU957" i="10"/>
  <c r="AU958" i="10"/>
  <c r="AU959" i="10"/>
  <c r="AU960" i="10"/>
  <c r="AU961" i="10"/>
  <c r="AU962" i="10"/>
  <c r="AU963" i="10"/>
  <c r="AU964" i="10"/>
  <c r="AU965" i="10"/>
  <c r="AU966" i="10"/>
  <c r="AU967" i="10"/>
  <c r="AU968" i="10"/>
  <c r="AU969" i="10"/>
  <c r="AU970" i="10"/>
  <c r="AU971" i="10"/>
  <c r="AU972" i="10"/>
  <c r="AU973" i="10"/>
  <c r="AU974" i="10"/>
  <c r="AU975" i="10"/>
  <c r="AU976" i="10"/>
  <c r="AU977" i="10"/>
  <c r="AU978" i="10"/>
  <c r="AU979" i="10"/>
  <c r="AU980" i="10"/>
  <c r="AU981" i="10"/>
  <c r="AU982" i="10"/>
  <c r="AU983" i="10"/>
  <c r="AU984" i="10"/>
  <c r="AU985" i="10"/>
  <c r="AU986" i="10"/>
  <c r="AU987" i="10"/>
  <c r="AU988" i="10"/>
  <c r="AU989" i="10"/>
  <c r="AU990" i="10"/>
  <c r="AU991" i="10"/>
  <c r="AU992" i="10"/>
  <c r="AU993" i="10"/>
  <c r="AU994" i="10"/>
  <c r="AU995" i="10"/>
  <c r="AU996" i="10"/>
  <c r="AU997" i="10"/>
  <c r="AU998" i="10"/>
  <c r="AU999" i="10"/>
  <c r="AU1000" i="10"/>
  <c r="AU1001" i="10"/>
  <c r="AU1002" i="10"/>
  <c r="AU1003" i="10"/>
  <c r="AU1004" i="10"/>
  <c r="AU1005" i="10"/>
  <c r="AU1006" i="10"/>
  <c r="AU1007" i="10"/>
  <c r="AU1008" i="10"/>
  <c r="AU1009" i="10"/>
  <c r="P109" i="11"/>
  <c r="F116" i="11"/>
  <c r="F118" i="11" s="1"/>
  <c r="O414" i="11"/>
  <c r="K603" i="11"/>
  <c r="K608" i="11"/>
  <c r="K609" i="11" s="1"/>
  <c r="K212" i="11"/>
  <c r="K213" i="11" s="1"/>
  <c r="K207" i="11"/>
  <c r="P197" i="11"/>
  <c r="F204" i="11"/>
  <c r="F206" i="11" s="1"/>
  <c r="K295" i="11"/>
  <c r="K300" i="11"/>
  <c r="K301" i="11" s="1"/>
  <c r="AR49" i="10"/>
  <c r="AR47" i="10"/>
  <c r="AR18" i="10"/>
  <c r="AR42" i="10"/>
  <c r="AR23" i="10"/>
  <c r="AR102" i="10"/>
  <c r="AR955" i="10"/>
  <c r="AR906" i="10"/>
  <c r="AR818" i="10"/>
  <c r="AR754" i="10"/>
  <c r="AR772" i="10"/>
  <c r="AR760" i="10"/>
  <c r="AR544" i="10"/>
  <c r="AR504" i="10"/>
  <c r="AR419" i="10"/>
  <c r="AR958" i="10"/>
  <c r="AR907" i="10"/>
  <c r="AR860" i="10"/>
  <c r="AR39" i="10"/>
  <c r="AR37" i="10"/>
  <c r="AR53" i="10"/>
  <c r="AR20" i="10"/>
  <c r="AR13" i="10"/>
  <c r="AR57" i="10"/>
  <c r="AR918" i="10"/>
  <c r="AR943" i="10"/>
  <c r="AR874" i="10"/>
  <c r="AR725" i="10"/>
  <c r="AR729" i="10"/>
  <c r="AR652" i="10"/>
  <c r="AR528" i="10"/>
  <c r="AR488" i="10"/>
  <c r="AR103" i="10"/>
  <c r="AR971" i="10"/>
  <c r="AR909" i="10"/>
  <c r="AR71" i="10"/>
  <c r="AR29" i="10"/>
  <c r="AR28" i="10"/>
  <c r="AR44" i="10"/>
  <c r="AR58" i="10"/>
  <c r="AR259" i="10"/>
  <c r="AR1008" i="10"/>
  <c r="AR1009" i="10"/>
  <c r="AR837" i="10"/>
  <c r="AR812" i="10"/>
  <c r="AR709" i="10"/>
  <c r="AR657" i="10"/>
  <c r="AR636" i="10"/>
  <c r="AR512" i="10"/>
  <c r="AR472" i="10"/>
  <c r="AR111" i="10"/>
  <c r="AR940" i="10"/>
  <c r="AR891" i="10"/>
  <c r="AR50" i="10"/>
  <c r="AR10" i="10"/>
  <c r="AR19" i="10"/>
  <c r="AR34" i="10"/>
  <c r="AR17" i="10"/>
  <c r="AR31" i="10"/>
  <c r="AR992" i="10"/>
  <c r="AR929" i="10"/>
  <c r="AR861" i="10"/>
  <c r="AR787" i="10"/>
  <c r="AR693" i="10"/>
  <c r="AR641" i="10"/>
  <c r="AR620" i="10"/>
  <c r="AR586" i="10"/>
  <c r="AR456" i="10"/>
  <c r="AR55" i="10"/>
  <c r="AR979" i="10"/>
  <c r="AR897" i="10"/>
  <c r="AR41" i="10"/>
  <c r="AR45" i="10"/>
  <c r="AR95" i="10"/>
  <c r="AR25" i="10"/>
  <c r="AR79" i="10"/>
  <c r="AR12" i="10"/>
  <c r="AR976" i="10"/>
  <c r="AR911" i="10"/>
  <c r="AR868" i="10"/>
  <c r="AR771" i="10"/>
  <c r="AR677" i="10"/>
  <c r="AR625" i="10"/>
  <c r="AR604" i="10"/>
  <c r="AR563" i="10"/>
  <c r="AR440" i="10"/>
  <c r="AR65" i="10"/>
  <c r="AR916" i="10"/>
  <c r="AR895" i="10"/>
  <c r="AR21" i="10"/>
  <c r="AR35" i="10"/>
  <c r="AR61" i="10"/>
  <c r="AR15" i="10"/>
  <c r="AR52" i="10"/>
  <c r="AR83" i="10"/>
  <c r="AR960" i="10"/>
  <c r="AR981" i="10"/>
  <c r="AR867" i="10"/>
  <c r="AR755" i="10"/>
  <c r="AR732" i="10"/>
  <c r="AR609" i="10"/>
  <c r="AR694" i="10"/>
  <c r="AR547" i="10"/>
  <c r="AR501" i="10"/>
  <c r="AR1006" i="10"/>
  <c r="AR999" i="10"/>
  <c r="AR824" i="10"/>
  <c r="AR11" i="10"/>
  <c r="AR97" i="10"/>
  <c r="AR36" i="10"/>
  <c r="AR75" i="10"/>
  <c r="AR43" i="10"/>
  <c r="AR26" i="10"/>
  <c r="AR987" i="10"/>
  <c r="AR910" i="10"/>
  <c r="AR983" i="10"/>
  <c r="AR739" i="10"/>
  <c r="AR724" i="10"/>
  <c r="AR593" i="10"/>
  <c r="AR576" i="10"/>
  <c r="AR531" i="10"/>
  <c r="AR485" i="10"/>
  <c r="AR990" i="10"/>
  <c r="AR925" i="10"/>
  <c r="AR848" i="10"/>
  <c r="AR69" i="10"/>
  <c r="AR66" i="10"/>
  <c r="AR27" i="10"/>
  <c r="AR51" i="10"/>
  <c r="AR33" i="10"/>
  <c r="AR101" i="10"/>
  <c r="AR942" i="10"/>
  <c r="AR899" i="10"/>
  <c r="AR814" i="10"/>
  <c r="AR786" i="10"/>
  <c r="AR692" i="10"/>
  <c r="AR722" i="10"/>
  <c r="AR560" i="10"/>
  <c r="AR515" i="10"/>
  <c r="AR453" i="10"/>
  <c r="AR974" i="10"/>
  <c r="AR989" i="10"/>
  <c r="AR865" i="10"/>
  <c r="AR846" i="10"/>
  <c r="AR737" i="10"/>
  <c r="AR988" i="10"/>
  <c r="AR923" i="10"/>
  <c r="AR845" i="10"/>
  <c r="AR783" i="10"/>
  <c r="AR689" i="10"/>
  <c r="AR637" i="10"/>
  <c r="AR616" i="10"/>
  <c r="AR575" i="10"/>
  <c r="AR92" i="10"/>
  <c r="AR954" i="10"/>
  <c r="AR903" i="10"/>
  <c r="AR819" i="10"/>
  <c r="AR749" i="10"/>
  <c r="AR826" i="10"/>
  <c r="AR603" i="10"/>
  <c r="AR670" i="10"/>
  <c r="AR541" i="10"/>
  <c r="AR968" i="10"/>
  <c r="AR932" i="10"/>
  <c r="AR836" i="10"/>
  <c r="AR763" i="10"/>
  <c r="AR669" i="10"/>
  <c r="AR617" i="10"/>
  <c r="AR76" i="10"/>
  <c r="AR948" i="10"/>
  <c r="AR892" i="10"/>
  <c r="AR844" i="10"/>
  <c r="AR798" i="10"/>
  <c r="AR704" i="10"/>
  <c r="AR583" i="10"/>
  <c r="AR151" i="10"/>
  <c r="AR969" i="10"/>
  <c r="AR967" i="10"/>
  <c r="AR858" i="10"/>
  <c r="AR743" i="10"/>
  <c r="AR803" i="10"/>
  <c r="AR597" i="10"/>
  <c r="AR582" i="10"/>
  <c r="AR535" i="10"/>
  <c r="AR591" i="10"/>
  <c r="AR498" i="10"/>
  <c r="AR393" i="10"/>
  <c r="AR356" i="10"/>
  <c r="AR238" i="10"/>
  <c r="AR579" i="10"/>
  <c r="AR496" i="10"/>
  <c r="AR391" i="10"/>
  <c r="AR354" i="10"/>
  <c r="AR236" i="10"/>
  <c r="AR333" i="10"/>
  <c r="AR118" i="10"/>
  <c r="AR183" i="10"/>
  <c r="AR639" i="10"/>
  <c r="AR590" i="10"/>
  <c r="AR405" i="10"/>
  <c r="AR368" i="10"/>
  <c r="AR250" i="10"/>
  <c r="AR361" i="10"/>
  <c r="AR174" i="10"/>
  <c r="AR146" i="10"/>
  <c r="AR790" i="10"/>
  <c r="AR510" i="10"/>
  <c r="AR491" i="10"/>
  <c r="AR414" i="10"/>
  <c r="AR286" i="10"/>
  <c r="AR315" i="10"/>
  <c r="AR258" i="10"/>
  <c r="AR233" i="10"/>
  <c r="AR883" i="10"/>
  <c r="AR782" i="10"/>
  <c r="AR972" i="10"/>
  <c r="AR959" i="10"/>
  <c r="AR852" i="10"/>
  <c r="AR767" i="10"/>
  <c r="AR673" i="10"/>
  <c r="AR621" i="10"/>
  <c r="AR600" i="10"/>
  <c r="AR559" i="10"/>
  <c r="AR59" i="10"/>
  <c r="AR952" i="10"/>
  <c r="AR893" i="10"/>
  <c r="AR863" i="10"/>
  <c r="AR838" i="10"/>
  <c r="AR712" i="10"/>
  <c r="AR587" i="10"/>
  <c r="AR570" i="10"/>
  <c r="AR143" i="10"/>
  <c r="AR1001" i="10"/>
  <c r="AR901" i="10"/>
  <c r="AR809" i="10"/>
  <c r="AR747" i="10"/>
  <c r="AR807" i="10"/>
  <c r="AR601" i="10"/>
  <c r="AR68" i="10"/>
  <c r="AR1007" i="10"/>
  <c r="AR898" i="10"/>
  <c r="AR854" i="10"/>
  <c r="AR766" i="10"/>
  <c r="AR796" i="10"/>
  <c r="AR682" i="10"/>
  <c r="AR84" i="10"/>
  <c r="AR946" i="10"/>
  <c r="AR884" i="10"/>
  <c r="AR839" i="10"/>
  <c r="AR794" i="10"/>
  <c r="AR700" i="10"/>
  <c r="AR581" i="10"/>
  <c r="AR564" i="10"/>
  <c r="AR978" i="10"/>
  <c r="AR634" i="10"/>
  <c r="AR478" i="10"/>
  <c r="AR377" i="10"/>
  <c r="AR340" i="10"/>
  <c r="AR962" i="10"/>
  <c r="AR622" i="10"/>
  <c r="AR476" i="10"/>
  <c r="AR375" i="10"/>
  <c r="AR338" i="10"/>
  <c r="AR220" i="10"/>
  <c r="AR301" i="10"/>
  <c r="AR186" i="10"/>
  <c r="AR93" i="10"/>
  <c r="AR714" i="10"/>
  <c r="AR494" i="10"/>
  <c r="AR389" i="10"/>
  <c r="AR352" i="10"/>
  <c r="AR234" i="10"/>
  <c r="AR329" i="10"/>
  <c r="AR110" i="10"/>
  <c r="AR22" i="10"/>
  <c r="AR679" i="10"/>
  <c r="AR561" i="10"/>
  <c r="AR461" i="10"/>
  <c r="AR398" i="10"/>
  <c r="AR270" i="10"/>
  <c r="AR283" i="10"/>
  <c r="AR215" i="10"/>
  <c r="AR173" i="10"/>
  <c r="AR931" i="10"/>
  <c r="AR726" i="10"/>
  <c r="AR462" i="10"/>
  <c r="AR668" i="10"/>
  <c r="AR328" i="10"/>
  <c r="AR210" i="10"/>
  <c r="AR281" i="10"/>
  <c r="AR155" i="10"/>
  <c r="AR70" i="10"/>
  <c r="AR505" i="10"/>
  <c r="AR224" i="10"/>
  <c r="AR251" i="10"/>
  <c r="AR526" i="10"/>
  <c r="AR332" i="10"/>
  <c r="AR200" i="10"/>
  <c r="AR789" i="10"/>
  <c r="AR806" i="10"/>
  <c r="AR750" i="10"/>
  <c r="AR956" i="10"/>
  <c r="AR905" i="10"/>
  <c r="AR855" i="10"/>
  <c r="AR751" i="10"/>
  <c r="AR831" i="10"/>
  <c r="AR605" i="10"/>
  <c r="AR674" i="10"/>
  <c r="AR543" i="10"/>
  <c r="AR175" i="10"/>
  <c r="AR936" i="10"/>
  <c r="AR945" i="10"/>
  <c r="AR873" i="10"/>
  <c r="AR774" i="10"/>
  <c r="AR680" i="10"/>
  <c r="AR698" i="10"/>
  <c r="AR554" i="10"/>
  <c r="AR67" i="10"/>
  <c r="AR950" i="10"/>
  <c r="AR900" i="10"/>
  <c r="AR851" i="10"/>
  <c r="AR834" i="10"/>
  <c r="AR708" i="10"/>
  <c r="AR585" i="10"/>
  <c r="AR98" i="10"/>
  <c r="AR924" i="10"/>
  <c r="AR908" i="10"/>
  <c r="AR876" i="10"/>
  <c r="AR857" i="10"/>
  <c r="AR731" i="10"/>
  <c r="AR658" i="10"/>
  <c r="AR77" i="10"/>
  <c r="AR991" i="10"/>
  <c r="AR890" i="10"/>
  <c r="AR842" i="10"/>
  <c r="AR762" i="10"/>
  <c r="AR788" i="10"/>
  <c r="AR792" i="10"/>
  <c r="AR548" i="10"/>
  <c r="AR913" i="10"/>
  <c r="AR686" i="10"/>
  <c r="AR458" i="10"/>
  <c r="AR433" i="10"/>
  <c r="AR324" i="10"/>
  <c r="AR928" i="10"/>
  <c r="AR862" i="10"/>
  <c r="AR454" i="10"/>
  <c r="AR507" i="10"/>
  <c r="AR322" i="10"/>
  <c r="AR189" i="10"/>
  <c r="AR269" i="10"/>
  <c r="AR131" i="10"/>
  <c r="AR1003" i="10"/>
  <c r="AR618" i="10"/>
  <c r="AR474" i="10"/>
  <c r="AR373" i="10"/>
  <c r="AR336" i="10"/>
  <c r="AR218" i="10"/>
  <c r="AR297" i="10"/>
  <c r="AR185" i="10"/>
  <c r="AR54" i="10"/>
  <c r="AR780" i="10"/>
  <c r="AR529" i="10"/>
  <c r="AR421" i="10"/>
  <c r="AR382" i="10"/>
  <c r="AR443" i="10"/>
  <c r="AR252" i="10"/>
  <c r="AR145" i="10"/>
  <c r="AR256" i="10"/>
  <c r="AR840" i="10"/>
  <c r="AR562" i="10"/>
  <c r="AR444" i="10"/>
  <c r="AR467" i="10"/>
  <c r="AR312" i="10"/>
  <c r="AR194" i="10"/>
  <c r="AR195" i="10"/>
  <c r="AR184" i="10"/>
  <c r="AR91" i="10"/>
  <c r="AR417" i="10"/>
  <c r="AR365" i="10"/>
  <c r="AR176" i="10"/>
  <c r="AR523" i="10"/>
  <c r="AR294" i="10"/>
  <c r="AR227" i="10"/>
  <c r="AR859" i="10"/>
  <c r="AR87" i="10"/>
  <c r="AR957" i="10"/>
  <c r="AR947" i="10"/>
  <c r="AR875" i="10"/>
  <c r="AR735" i="10"/>
  <c r="AR716" i="10"/>
  <c r="AR589" i="10"/>
  <c r="AR572" i="10"/>
  <c r="AR527" i="10"/>
  <c r="AR81" i="10"/>
  <c r="AR933" i="10"/>
  <c r="AR881" i="10"/>
  <c r="AR802" i="10"/>
  <c r="AR742" i="10"/>
  <c r="AR748" i="10"/>
  <c r="AR662" i="10"/>
  <c r="AR538" i="10"/>
  <c r="AR60" i="10"/>
  <c r="AR934" i="10"/>
  <c r="AR904" i="10"/>
  <c r="AR866" i="10"/>
  <c r="AR770" i="10"/>
  <c r="AR676" i="10"/>
  <c r="AR690" i="10"/>
  <c r="AR135" i="10"/>
  <c r="AR953" i="10"/>
  <c r="AR856" i="10"/>
  <c r="AR825" i="10"/>
  <c r="AR715" i="10"/>
  <c r="AR736" i="10"/>
  <c r="AR642" i="10"/>
  <c r="AR104" i="10"/>
  <c r="AR922" i="10"/>
  <c r="AR896" i="10"/>
  <c r="AR871" i="10"/>
  <c r="AR820" i="10"/>
  <c r="AR841" i="10"/>
  <c r="AR656" i="10"/>
  <c r="AR532" i="10"/>
  <c r="AR927" i="10"/>
  <c r="AR552" i="10"/>
  <c r="AR664" i="10"/>
  <c r="AR459" i="10"/>
  <c r="AR308" i="10"/>
  <c r="AR879" i="10"/>
  <c r="AR550" i="10"/>
  <c r="AR598" i="10"/>
  <c r="AR455" i="10"/>
  <c r="AR306" i="10"/>
  <c r="AR355" i="10"/>
  <c r="AR190" i="10"/>
  <c r="AR160" i="10"/>
  <c r="AR935" i="10"/>
  <c r="AR578" i="10"/>
  <c r="AR452" i="10"/>
  <c r="AR483" i="10"/>
  <c r="AR320" i="10"/>
  <c r="AR429" i="10"/>
  <c r="AR265" i="10"/>
  <c r="AR123" i="10"/>
  <c r="AR86" i="10"/>
  <c r="AR627" i="10"/>
  <c r="AR734" i="10"/>
  <c r="AR403" i="10"/>
  <c r="AR366" i="10"/>
  <c r="AR248" i="10"/>
  <c r="AR357" i="10"/>
  <c r="AR166" i="10"/>
  <c r="AR138" i="10"/>
  <c r="AR815" i="10"/>
  <c r="AR530" i="10"/>
  <c r="AR503" i="10"/>
  <c r="AR424" i="10"/>
  <c r="AR296" i="10"/>
  <c r="AR335" i="10"/>
  <c r="AR148" i="10"/>
  <c r="AR120" i="10"/>
  <c r="AR864" i="10"/>
  <c r="AR379" i="10"/>
  <c r="AR299" i="10"/>
  <c r="AR217" i="10"/>
  <c r="AR466" i="10"/>
  <c r="AR430" i="10"/>
  <c r="AR201" i="10"/>
  <c r="AR801" i="10"/>
  <c r="AR159" i="10"/>
  <c r="AR938" i="10"/>
  <c r="AR993" i="10"/>
  <c r="AR878" i="10"/>
  <c r="AR778" i="10"/>
  <c r="AR684" i="10"/>
  <c r="AR706" i="10"/>
  <c r="AR556" i="10"/>
  <c r="AR663" i="10"/>
  <c r="AR82" i="10"/>
  <c r="AR912" i="10"/>
  <c r="AR872" i="10"/>
  <c r="AR835" i="10"/>
  <c r="AR719" i="10"/>
  <c r="AR768" i="10"/>
  <c r="AR646" i="10"/>
  <c r="AR522" i="10"/>
  <c r="AR89" i="10"/>
  <c r="AR926" i="10"/>
  <c r="AR1005" i="10"/>
  <c r="AR886" i="10"/>
  <c r="AR738" i="10"/>
  <c r="AR740" i="10"/>
  <c r="AR660" i="10"/>
  <c r="AR998" i="10"/>
  <c r="AR997" i="10"/>
  <c r="AR880" i="10"/>
  <c r="AR793" i="10"/>
  <c r="AR699" i="10"/>
  <c r="AR647" i="10"/>
  <c r="AR626" i="10"/>
  <c r="AR74" i="10"/>
  <c r="AR937" i="10"/>
  <c r="AR853" i="10"/>
  <c r="AR822" i="10"/>
  <c r="AR713" i="10"/>
  <c r="AR661" i="10"/>
  <c r="AR640" i="10"/>
  <c r="AR516" i="10"/>
  <c r="AR773" i="10"/>
  <c r="AR520" i="10"/>
  <c r="AR497" i="10"/>
  <c r="AR420" i="10"/>
  <c r="AR292" i="10"/>
  <c r="AR757" i="10"/>
  <c r="AR518" i="10"/>
  <c r="AR495" i="10"/>
  <c r="AR418" i="10"/>
  <c r="AR290" i="10"/>
  <c r="AR323" i="10"/>
  <c r="AR124" i="10"/>
  <c r="AR241" i="10"/>
  <c r="AR843" i="10"/>
  <c r="AR546" i="10"/>
  <c r="AR511" i="10"/>
  <c r="AR451" i="10"/>
  <c r="AR304" i="10"/>
  <c r="AR351" i="10"/>
  <c r="AR180" i="10"/>
  <c r="AR152" i="10"/>
  <c r="AR85" i="10"/>
  <c r="AR776" i="10"/>
  <c r="AR492" i="10"/>
  <c r="AR387" i="10"/>
  <c r="AR350" i="10"/>
  <c r="AR232" i="10"/>
  <c r="AR325" i="10"/>
  <c r="AR109" i="10"/>
  <c r="AR127" i="10"/>
  <c r="AR723" i="10"/>
  <c r="AR588" i="10"/>
  <c r="AR481" i="10"/>
  <c r="AR408" i="10"/>
  <c r="AR280" i="10"/>
  <c r="AR303" i="10"/>
  <c r="AR235" i="10"/>
  <c r="AR221" i="10"/>
  <c r="AR764" i="10"/>
  <c r="AR426" i="10"/>
  <c r="AR249" i="10"/>
  <c r="AR170" i="10"/>
  <c r="AR499" i="10"/>
  <c r="AR222" i="10"/>
  <c r="AR198" i="10"/>
  <c r="AR785" i="10"/>
  <c r="AR63" i="10"/>
  <c r="AR949" i="10"/>
  <c r="AR889" i="10"/>
  <c r="AR804" i="10"/>
  <c r="AR746" i="10"/>
  <c r="AR756" i="10"/>
  <c r="AR727" i="10"/>
  <c r="AR540" i="10"/>
  <c r="AR500" i="10"/>
  <c r="AR1002" i="10"/>
  <c r="AR939" i="10"/>
  <c r="AR808" i="10"/>
  <c r="AR797" i="10"/>
  <c r="AR703" i="10"/>
  <c r="AR651" i="10"/>
  <c r="AR630" i="10"/>
  <c r="AR728" i="10"/>
  <c r="AR90" i="10"/>
  <c r="AR965" i="10"/>
  <c r="AR869" i="10"/>
  <c r="AR828" i="10"/>
  <c r="AR717" i="10"/>
  <c r="AR752" i="10"/>
  <c r="AR644" i="10"/>
  <c r="AR982" i="10"/>
  <c r="AR917" i="10"/>
  <c r="AR816" i="10"/>
  <c r="AR777" i="10"/>
  <c r="AR683" i="10"/>
  <c r="AR631" i="10"/>
  <c r="AR610" i="10"/>
  <c r="AR996" i="10"/>
  <c r="AR973" i="10"/>
  <c r="AR877" i="10"/>
  <c r="AR791" i="10"/>
  <c r="AR697" i="10"/>
  <c r="AR645" i="10"/>
  <c r="AR624" i="10"/>
  <c r="AR666" i="10"/>
  <c r="AR707" i="10"/>
  <c r="AR571" i="10"/>
  <c r="AR473" i="10"/>
  <c r="AR404" i="10"/>
  <c r="AR276" i="10"/>
  <c r="AR695" i="10"/>
  <c r="AR569" i="10"/>
  <c r="AR469" i="10"/>
  <c r="AR402" i="10"/>
  <c r="AR274" i="10"/>
  <c r="AR291" i="10"/>
  <c r="AR223" i="10"/>
  <c r="AR199" i="10"/>
  <c r="AR741" i="10"/>
  <c r="AR514" i="10"/>
  <c r="AR493" i="10"/>
  <c r="AR416" i="10"/>
  <c r="AR288" i="10"/>
  <c r="AR319" i="10"/>
  <c r="AR116" i="10"/>
  <c r="AR237" i="10"/>
  <c r="AR944" i="10"/>
  <c r="AR612" i="10"/>
  <c r="AR470" i="10"/>
  <c r="AR435" i="10"/>
  <c r="AR334" i="10"/>
  <c r="AR216" i="10"/>
  <c r="AR293" i="10"/>
  <c r="AR179" i="10"/>
  <c r="AR975" i="10"/>
  <c r="AR850" i="10"/>
  <c r="AR549" i="10"/>
  <c r="AR445" i="10"/>
  <c r="AR392" i="10"/>
  <c r="AR264" i="10"/>
  <c r="AR271" i="10"/>
  <c r="AR191" i="10"/>
  <c r="AR149" i="10"/>
  <c r="AR638" i="10"/>
  <c r="AR380" i="10"/>
  <c r="AR309" i="10"/>
  <c r="AR119" i="10"/>
  <c r="AR415" i="10"/>
  <c r="AR359" i="10"/>
  <c r="AR168" i="10"/>
  <c r="AR769" i="10"/>
  <c r="AR73" i="10"/>
  <c r="AR914" i="10"/>
  <c r="AR887" i="10"/>
  <c r="AR847" i="10"/>
  <c r="AR721" i="10"/>
  <c r="AR784" i="10"/>
  <c r="AR648" i="10"/>
  <c r="AR524" i="10"/>
  <c r="AR484" i="10"/>
  <c r="AR986" i="10"/>
  <c r="AR921" i="10"/>
  <c r="AR832" i="10"/>
  <c r="AR781" i="10"/>
  <c r="AR753" i="10"/>
  <c r="AR1004" i="10"/>
  <c r="AR963" i="10"/>
  <c r="AR821" i="10"/>
  <c r="AR799" i="10"/>
  <c r="AR705" i="10"/>
  <c r="AR653" i="10"/>
  <c r="AR632" i="10"/>
  <c r="AR508" i="10"/>
  <c r="AR468" i="10"/>
  <c r="AR970" i="10"/>
  <c r="AR951" i="10"/>
  <c r="AR849" i="10"/>
  <c r="AR765" i="10"/>
  <c r="AR671" i="10"/>
  <c r="AR619" i="10"/>
  <c r="AR811" i="10"/>
  <c r="AR557" i="10"/>
  <c r="AR984" i="10"/>
  <c r="AR919" i="10"/>
  <c r="AR829" i="10"/>
  <c r="AR779" i="10"/>
  <c r="AR685" i="10"/>
  <c r="AR633" i="10"/>
  <c r="AR100" i="10"/>
  <c r="AR985" i="10"/>
  <c r="AR977" i="10"/>
  <c r="AR870" i="10"/>
  <c r="AR745" i="10"/>
  <c r="AR805" i="10"/>
  <c r="AR599" i="10"/>
  <c r="AR596" i="10"/>
  <c r="AR964" i="10"/>
  <c r="AR961" i="10"/>
  <c r="AR885" i="10"/>
  <c r="AR759" i="10"/>
  <c r="AR665" i="10"/>
  <c r="AR613" i="10"/>
  <c r="AR710" i="10"/>
  <c r="AR551" i="10"/>
  <c r="AR655" i="10"/>
  <c r="AR517" i="10"/>
  <c r="AR409" i="10"/>
  <c r="AR372" i="10"/>
  <c r="AR369" i="10"/>
  <c r="AR643" i="10"/>
  <c r="AR672" i="10"/>
  <c r="AR407" i="10"/>
  <c r="AR370" i="10"/>
  <c r="AR255" i="10"/>
  <c r="AR245" i="10"/>
  <c r="AR182" i="10"/>
  <c r="AR154" i="10"/>
  <c r="AR688" i="10"/>
  <c r="AR533" i="10"/>
  <c r="AR423" i="10"/>
  <c r="AR384" i="10"/>
  <c r="AR431" i="10"/>
  <c r="AR363" i="10"/>
  <c r="AR153" i="10"/>
  <c r="AR117" i="10"/>
  <c r="AR817" i="10"/>
  <c r="AR542" i="10"/>
  <c r="AR594" i="10"/>
  <c r="AR447" i="10"/>
  <c r="AR302" i="10"/>
  <c r="AR347" i="10"/>
  <c r="AR172" i="10"/>
  <c r="AR144" i="10"/>
  <c r="AR827" i="10"/>
  <c r="AR607" i="10"/>
  <c r="AR506" i="10"/>
  <c r="AR397" i="10"/>
  <c r="AR360" i="10"/>
  <c r="AR242" i="10"/>
  <c r="AR345" i="10"/>
  <c r="AR142" i="10"/>
  <c r="AR114" i="10"/>
  <c r="AR525" i="10"/>
  <c r="AR298" i="10"/>
  <c r="AR231" i="10"/>
  <c r="AR823" i="10"/>
  <c r="AR422" i="10"/>
  <c r="AR247" i="10"/>
  <c r="AR162" i="10"/>
  <c r="AR687" i="10"/>
  <c r="AR701" i="10"/>
  <c r="AR615" i="10"/>
  <c r="AR608" i="10"/>
  <c r="AR537" i="10"/>
  <c r="AR565" i="10"/>
  <c r="AR574" i="10"/>
  <c r="AR758" i="10"/>
  <c r="AR344" i="10"/>
  <c r="AR38" i="10"/>
  <c r="AR606" i="10"/>
  <c r="AR602" i="10"/>
  <c r="AR374" i="10"/>
  <c r="AR289" i="10"/>
  <c r="AR62" i="10"/>
  <c r="AR477" i="10"/>
  <c r="AR205" i="10"/>
  <c r="AR147" i="10"/>
  <c r="AR502" i="10"/>
  <c r="AR268" i="10"/>
  <c r="AR169" i="10"/>
  <c r="AR592" i="10"/>
  <c r="AR30" i="10"/>
  <c r="AR137" i="10"/>
  <c r="AR311" i="10"/>
  <c r="AR348" i="10"/>
  <c r="AR536" i="10"/>
  <c r="AR157" i="10"/>
  <c r="AR196" i="10"/>
  <c r="AR107" i="10"/>
  <c r="AR349" i="10"/>
  <c r="AR96" i="10"/>
  <c r="AR156" i="10"/>
  <c r="AR635" i="10"/>
  <c r="AR649" i="10"/>
  <c r="AR718" i="10"/>
  <c r="AR567" i="10"/>
  <c r="AR425" i="10"/>
  <c r="AR465" i="10"/>
  <c r="AR450" i="10"/>
  <c r="AR800" i="10"/>
  <c r="AR437" i="10"/>
  <c r="AR534" i="10"/>
  <c r="AR427" i="10"/>
  <c r="AR678" i="10"/>
  <c r="AR330" i="10"/>
  <c r="AR164" i="10"/>
  <c r="AR994" i="10"/>
  <c r="AR399" i="10"/>
  <c r="AR331" i="10"/>
  <c r="AR112" i="10"/>
  <c r="AR446" i="10"/>
  <c r="AR240" i="10"/>
  <c r="AR126" i="10"/>
  <c r="AR436" i="10"/>
  <c r="AR654" i="10"/>
  <c r="AR128" i="10"/>
  <c r="AR285" i="10"/>
  <c r="AR246" i="10"/>
  <c r="AR442" i="10"/>
  <c r="AR99" i="10"/>
  <c r="AR243" i="10"/>
  <c r="AR623" i="10"/>
  <c r="AR24" i="10"/>
  <c r="AR206" i="10"/>
  <c r="AR16" i="10"/>
  <c r="AR614" i="10"/>
  <c r="AR628" i="10"/>
  <c r="AR980" i="10"/>
  <c r="AR720" i="10"/>
  <c r="AR386" i="10"/>
  <c r="AR400" i="10"/>
  <c r="AR479" i="10"/>
  <c r="AR650" i="10"/>
  <c r="AR226" i="10"/>
  <c r="AR480" i="10"/>
  <c r="AR378" i="10"/>
  <c r="AR519" i="10"/>
  <c r="AR284" i="10"/>
  <c r="AR211" i="10"/>
  <c r="AR711" i="10"/>
  <c r="AR475" i="10"/>
  <c r="AR267" i="10"/>
  <c r="AR141" i="10"/>
  <c r="AR457" i="10"/>
  <c r="AR197" i="10"/>
  <c r="AR139" i="10"/>
  <c r="AR394" i="10"/>
  <c r="AR490" i="10"/>
  <c r="AR941" i="10"/>
  <c r="AR129" i="10"/>
  <c r="AR307" i="10"/>
  <c r="AR513" i="10"/>
  <c r="AR730" i="10"/>
  <c r="AR163" i="10"/>
  <c r="AR300" i="10"/>
  <c r="AR56" i="10"/>
  <c r="AR463" i="10"/>
  <c r="AR48" i="10"/>
  <c r="AR573" i="10"/>
  <c r="AR966" i="10"/>
  <c r="AR915" i="10"/>
  <c r="AR539" i="10"/>
  <c r="AR439" i="10"/>
  <c r="AR272" i="10"/>
  <c r="AR318" i="10"/>
  <c r="AR521" i="10"/>
  <c r="AR188" i="10"/>
  <c r="AR342" i="10"/>
  <c r="AR295" i="10"/>
  <c r="AR464" i="10"/>
  <c r="AR371" i="10"/>
  <c r="AR158" i="10"/>
  <c r="AR611" i="10"/>
  <c r="AR406" i="10"/>
  <c r="AR341" i="10"/>
  <c r="AR920" i="10"/>
  <c r="AR395" i="10"/>
  <c r="AR327" i="10"/>
  <c r="AR260" i="10"/>
  <c r="AR282" i="10"/>
  <c r="AR401" i="10"/>
  <c r="AR702" i="10"/>
  <c r="AR229" i="10"/>
  <c r="AR257" i="10"/>
  <c r="AR346" i="10"/>
  <c r="AR553" i="10"/>
  <c r="AR193" i="10"/>
  <c r="AR208" i="10"/>
  <c r="AR88" i="10"/>
  <c r="AR204" i="10"/>
  <c r="AR80" i="10"/>
  <c r="AR1000" i="10"/>
  <c r="AR995" i="10"/>
  <c r="AR813" i="10"/>
  <c r="AR428" i="10"/>
  <c r="AR253" i="10"/>
  <c r="AR287" i="10"/>
  <c r="AR367" i="10"/>
  <c r="AR482" i="10"/>
  <c r="AR313" i="10"/>
  <c r="AR438" i="10"/>
  <c r="AR305" i="10"/>
  <c r="AR489" i="10"/>
  <c r="AR214" i="10"/>
  <c r="AR171" i="10"/>
  <c r="AR568" i="10"/>
  <c r="AR362" i="10"/>
  <c r="AR277" i="10"/>
  <c r="AR675" i="10"/>
  <c r="AR471" i="10"/>
  <c r="AR263" i="10"/>
  <c r="AR133" i="10"/>
  <c r="AR202" i="10"/>
  <c r="AR390" i="10"/>
  <c r="AR486" i="10"/>
  <c r="AR888" i="10"/>
  <c r="AR150" i="10"/>
  <c r="AR230" i="10"/>
  <c r="AR487" i="10"/>
  <c r="AR410" i="10"/>
  <c r="AR580" i="10"/>
  <c r="AR545" i="10"/>
  <c r="AR254" i="10"/>
  <c r="AR122" i="10"/>
  <c r="AR894" i="10"/>
  <c r="AR761" i="10"/>
  <c r="AR681" i="10"/>
  <c r="AR441" i="10"/>
  <c r="AR125" i="10"/>
  <c r="AR181" i="10"/>
  <c r="AR115" i="10"/>
  <c r="AR381" i="10"/>
  <c r="AR106" i="10"/>
  <c r="AR113" i="10"/>
  <c r="AR46" i="10"/>
  <c r="AR434" i="10"/>
  <c r="AR279" i="10"/>
  <c r="AR165" i="10"/>
  <c r="AR584" i="10"/>
  <c r="AR278" i="10"/>
  <c r="AR177" i="10"/>
  <c r="AR566" i="10"/>
  <c r="AR358" i="10"/>
  <c r="AR273" i="10"/>
  <c r="AR78" i="10"/>
  <c r="AR207" i="10"/>
  <c r="AR339" i="10"/>
  <c r="AR364" i="10"/>
  <c r="AR460" i="10"/>
  <c r="AR94" i="10"/>
  <c r="AR203" i="10"/>
  <c r="AR310" i="10"/>
  <c r="AR810" i="10"/>
  <c r="AR209" i="10"/>
  <c r="AR32" i="10"/>
  <c r="AR72" i="10"/>
  <c r="AR795" i="10"/>
  <c r="AR667" i="10"/>
  <c r="AR629" i="10"/>
  <c r="AR696" i="10"/>
  <c r="AR691" i="10"/>
  <c r="AR902" i="10"/>
  <c r="AR882" i="10"/>
  <c r="AR376" i="10"/>
  <c r="AR178" i="10"/>
  <c r="AR830" i="10"/>
  <c r="AR659" i="10"/>
  <c r="AR412" i="10"/>
  <c r="AR353" i="10"/>
  <c r="AR130" i="10"/>
  <c r="AR448" i="10"/>
  <c r="AR244" i="10"/>
  <c r="AR134" i="10"/>
  <c r="AR555" i="10"/>
  <c r="AR314" i="10"/>
  <c r="AR132" i="10"/>
  <c r="AR744" i="10"/>
  <c r="AR192" i="10"/>
  <c r="AR317" i="10"/>
  <c r="AR262" i="10"/>
  <c r="AR383" i="10"/>
  <c r="AR733" i="10"/>
  <c r="AR108" i="10"/>
  <c r="AR212" i="10"/>
  <c r="AR326" i="10"/>
  <c r="AR449" i="10"/>
  <c r="AR64" i="10"/>
  <c r="AR105" i="10"/>
  <c r="AR930" i="10"/>
  <c r="AR121" i="10"/>
  <c r="AR140" i="10"/>
  <c r="AR558" i="10"/>
  <c r="AR167" i="10"/>
  <c r="AR833" i="10"/>
  <c r="AR187" i="10"/>
  <c r="AR595" i="10"/>
  <c r="AR225" i="10"/>
  <c r="AR775" i="10"/>
  <c r="AR213" i="10"/>
  <c r="AR396" i="10"/>
  <c r="AR275" i="10"/>
  <c r="AR388" i="10"/>
  <c r="AR411" i="10"/>
  <c r="AR337" i="10"/>
  <c r="AR432" i="10"/>
  <c r="AR161" i="10"/>
  <c r="AR343" i="10"/>
  <c r="AR14" i="10"/>
  <c r="AR239" i="10"/>
  <c r="AR261" i="10"/>
  <c r="AR577" i="10"/>
  <c r="AR266" i="10"/>
  <c r="AR509" i="10"/>
  <c r="AR413" i="10"/>
  <c r="AR316" i="10"/>
  <c r="AR385" i="10"/>
  <c r="AR40" i="10"/>
  <c r="AR219" i="10"/>
  <c r="AR136" i="10"/>
  <c r="AR321" i="10"/>
  <c r="AR228" i="10"/>
  <c r="K388" i="11"/>
  <c r="K389" i="11" s="1"/>
  <c r="K383" i="11"/>
  <c r="P414" i="11"/>
  <c r="K735" i="11"/>
  <c r="K740" i="11"/>
  <c r="K741" i="11" s="1"/>
  <c r="K338" i="11"/>
  <c r="K119" i="11"/>
  <c r="K124" i="11"/>
  <c r="K125" i="11" s="1"/>
  <c r="P285" i="11"/>
  <c r="F292" i="11"/>
  <c r="F294" i="11" s="1"/>
  <c r="O590" i="11"/>
  <c r="P722" i="11"/>
  <c r="F734" i="11"/>
  <c r="P417" i="11"/>
  <c r="F424" i="11"/>
  <c r="F426" i="11" s="1"/>
  <c r="P282" i="11"/>
  <c r="P461" i="11"/>
  <c r="F468" i="11"/>
  <c r="F470" i="11" s="1"/>
  <c r="O458" i="11"/>
  <c r="F250" i="11"/>
  <c r="P590" i="11"/>
  <c r="F602" i="11"/>
  <c r="BA331" i="10"/>
  <c r="BA990" i="10"/>
  <c r="BA891" i="10"/>
  <c r="BA988" i="10"/>
  <c r="BA885" i="10"/>
  <c r="BA955" i="10"/>
  <c r="BA982" i="10"/>
  <c r="BA909" i="10"/>
  <c r="BA866" i="10"/>
  <c r="BA889" i="10"/>
  <c r="BA807" i="10"/>
  <c r="BA710" i="10"/>
  <c r="BA691" i="10"/>
  <c r="BA515" i="10"/>
  <c r="BA554" i="10"/>
  <c r="BA530" i="10"/>
  <c r="BA941" i="10"/>
  <c r="BA873" i="10"/>
  <c r="BA759" i="10"/>
  <c r="BA934" i="10"/>
  <c r="BA868" i="10"/>
  <c r="BA895" i="10"/>
  <c r="BA690" i="10"/>
  <c r="BA912" i="10"/>
  <c r="BA849" i="10"/>
  <c r="BA779" i="10"/>
  <c r="BA776" i="10"/>
  <c r="BA555" i="10"/>
  <c r="BA598" i="10"/>
  <c r="BA471" i="10"/>
  <c r="BA882" i="10"/>
  <c r="BA720" i="10"/>
  <c r="BA611" i="10"/>
  <c r="BA660" i="10"/>
  <c r="BA593" i="10"/>
  <c r="BA374" i="10"/>
  <c r="BA558" i="10"/>
  <c r="BA199" i="10"/>
  <c r="BA169" i="10"/>
  <c r="BA335" i="10"/>
  <c r="BA833" i="10"/>
  <c r="BA800" i="10"/>
  <c r="BA519" i="10"/>
  <c r="BA518" i="10"/>
  <c r="BA468" i="10"/>
  <c r="BA324" i="10"/>
  <c r="BA423" i="10"/>
  <c r="BA223" i="10"/>
  <c r="BA359" i="10"/>
  <c r="BA858" i="10"/>
  <c r="BA682" i="10"/>
  <c r="BA559" i="10"/>
  <c r="BA570" i="10"/>
  <c r="BA437" i="10"/>
  <c r="BA354" i="10"/>
  <c r="BA504" i="10"/>
  <c r="BA373" i="10"/>
  <c r="BA307" i="10"/>
  <c r="BA908" i="10"/>
  <c r="BA767" i="10"/>
  <c r="BA713" i="10"/>
  <c r="BA605" i="10"/>
  <c r="BA514" i="10"/>
  <c r="BA384" i="10"/>
  <c r="BA256" i="10"/>
  <c r="BA269" i="10"/>
  <c r="BA911" i="10"/>
  <c r="BA734" i="10"/>
  <c r="BA592" i="10"/>
  <c r="BA703" i="10"/>
  <c r="BA449" i="10"/>
  <c r="BA398" i="10"/>
  <c r="BA270" i="10"/>
  <c r="BA297" i="10"/>
  <c r="BA413" i="10"/>
  <c r="BA210" i="10"/>
  <c r="BA878" i="10"/>
  <c r="BA698" i="10"/>
  <c r="BA569" i="10"/>
  <c r="BA631" i="10"/>
  <c r="BA509" i="10"/>
  <c r="BA362" i="10"/>
  <c r="BA432" i="10"/>
  <c r="BA441" i="10"/>
  <c r="BA121" i="10"/>
  <c r="BA140" i="10"/>
  <c r="BA995" i="10"/>
  <c r="BA890" i="10"/>
  <c r="BA985" i="10"/>
  <c r="BA883" i="10"/>
  <c r="BA951" i="10"/>
  <c r="BA946" i="10"/>
  <c r="BA939" i="10"/>
  <c r="BA944" i="10"/>
  <c r="BA872" i="10"/>
  <c r="BA879" i="10"/>
  <c r="BA694" i="10"/>
  <c r="BA633" i="10"/>
  <c r="BA657" i="10"/>
  <c r="BA640" i="10"/>
  <c r="BA590" i="10"/>
  <c r="BA901" i="10"/>
  <c r="BA845" i="10"/>
  <c r="BA724" i="10"/>
  <c r="BA972" i="10"/>
  <c r="BA850" i="10"/>
  <c r="BA803" i="10"/>
  <c r="BA674" i="10"/>
  <c r="BA900" i="10"/>
  <c r="BA825" i="10"/>
  <c r="BA747" i="10"/>
  <c r="BA673" i="10"/>
  <c r="BA539" i="10"/>
  <c r="BA608" i="10"/>
  <c r="BA455" i="10"/>
  <c r="BA864" i="10"/>
  <c r="BA688" i="10"/>
  <c r="BA565" i="10"/>
  <c r="BA595" i="10"/>
  <c r="BA443" i="10"/>
  <c r="BA358" i="10"/>
  <c r="BA524" i="10"/>
  <c r="BA405" i="10"/>
  <c r="BA425" i="10"/>
  <c r="BA141" i="10"/>
  <c r="BA827" i="10"/>
  <c r="BA677" i="10"/>
  <c r="BA650" i="10"/>
  <c r="BA499" i="10"/>
  <c r="BA427" i="10"/>
  <c r="BA308" i="10"/>
  <c r="BA417" i="10"/>
  <c r="BA201" i="10"/>
  <c r="BA163" i="10"/>
  <c r="BA826" i="10"/>
  <c r="BA772" i="10"/>
  <c r="BA537" i="10"/>
  <c r="BA568" i="10"/>
  <c r="BA526" i="10"/>
  <c r="BA338" i="10"/>
  <c r="BA458" i="10"/>
  <c r="BA237" i="10"/>
  <c r="BA150" i="10"/>
  <c r="BA897" i="10"/>
  <c r="BA712" i="10"/>
  <c r="BA577" i="10"/>
  <c r="BA584" i="10"/>
  <c r="BA544" i="10"/>
  <c r="BA368" i="10"/>
  <c r="BA656" i="10"/>
  <c r="BA411" i="10"/>
  <c r="BA892" i="10"/>
  <c r="BA751" i="10"/>
  <c r="BA659" i="10"/>
  <c r="BA588" i="10"/>
  <c r="BA681" i="10"/>
  <c r="BA382" i="10"/>
  <c r="BA254" i="10"/>
  <c r="BA265" i="10"/>
  <c r="BA251" i="10"/>
  <c r="BA128" i="10"/>
  <c r="BA842" i="10"/>
  <c r="BA666" i="10"/>
  <c r="BA549" i="10"/>
  <c r="BA773" i="10"/>
  <c r="BA436" i="10"/>
  <c r="BA346" i="10"/>
  <c r="BA474" i="10"/>
  <c r="BA245" i="10"/>
  <c r="BA182" i="10"/>
  <c r="BA240" i="10"/>
  <c r="BA969" i="10"/>
  <c r="BA881" i="10"/>
  <c r="BA976" i="10"/>
  <c r="BA263" i="10"/>
  <c r="BA915" i="10"/>
  <c r="BA930" i="10"/>
  <c r="BA916" i="10"/>
  <c r="BA958" i="10"/>
  <c r="BA854" i="10"/>
  <c r="BA837" i="10"/>
  <c r="BA678" i="10"/>
  <c r="BA578" i="10"/>
  <c r="BA777" i="10"/>
  <c r="BA566" i="10"/>
  <c r="BA124" i="10"/>
  <c r="BA996" i="10"/>
  <c r="BA871" i="10"/>
  <c r="BA708" i="10"/>
  <c r="BA949" i="10"/>
  <c r="BA834" i="10"/>
  <c r="BA770" i="10"/>
  <c r="BA726" i="10"/>
  <c r="BA977" i="10"/>
  <c r="BA839" i="10"/>
  <c r="BA718" i="10"/>
  <c r="BA723" i="10"/>
  <c r="BA523" i="10"/>
  <c r="BA612" i="10"/>
  <c r="BA624" i="10"/>
  <c r="BA832" i="10"/>
  <c r="BA796" i="10"/>
  <c r="BA543" i="10"/>
  <c r="BA645" i="10"/>
  <c r="BA679" i="10"/>
  <c r="BA342" i="10"/>
  <c r="BA466" i="10"/>
  <c r="BA241" i="10"/>
  <c r="BA166" i="10"/>
  <c r="BA926" i="10"/>
  <c r="BA831" i="10"/>
  <c r="BA707" i="10"/>
  <c r="BA711" i="10"/>
  <c r="BA477" i="10"/>
  <c r="BA420" i="10"/>
  <c r="BA292" i="10"/>
  <c r="BA341" i="10"/>
  <c r="BA438" i="10"/>
  <c r="BA315" i="10"/>
  <c r="BA817" i="10"/>
  <c r="BA792" i="10"/>
  <c r="BA517" i="10"/>
  <c r="BA615" i="10"/>
  <c r="BA464" i="10"/>
  <c r="BA322" i="10"/>
  <c r="BA407" i="10"/>
  <c r="BA221" i="10"/>
  <c r="BA327" i="10"/>
  <c r="BA856" i="10"/>
  <c r="BA680" i="10"/>
  <c r="BA557" i="10"/>
  <c r="BA538" i="10"/>
  <c r="BA429" i="10"/>
  <c r="BA352" i="10"/>
  <c r="BA488" i="10"/>
  <c r="BA253" i="10"/>
  <c r="BA906" i="10"/>
  <c r="BA704" i="10"/>
  <c r="BA575" i="10"/>
  <c r="BA572" i="10"/>
  <c r="BA528" i="10"/>
  <c r="BA366" i="10"/>
  <c r="BA520" i="10"/>
  <c r="BA395" i="10"/>
  <c r="BA137" i="10"/>
  <c r="BA173" i="10"/>
  <c r="BA810" i="10"/>
  <c r="BA851" i="10"/>
  <c r="BA527" i="10"/>
  <c r="BA581" i="10"/>
  <c r="BA480" i="10"/>
  <c r="BA330" i="10"/>
  <c r="BA439" i="10"/>
  <c r="BA229" i="10"/>
  <c r="BA118" i="10"/>
  <c r="BA220" i="10"/>
  <c r="BA919" i="10"/>
  <c r="BA876" i="10"/>
  <c r="BA964" i="10"/>
  <c r="BA952" i="10"/>
  <c r="BA978" i="10"/>
  <c r="BA967" i="10"/>
  <c r="BA894" i="10"/>
  <c r="BA945" i="10"/>
  <c r="BA838" i="10"/>
  <c r="BA778" i="10"/>
  <c r="BA662" i="10"/>
  <c r="BA652" i="10"/>
  <c r="BA639" i="10"/>
  <c r="BA548" i="10"/>
  <c r="BA942" i="10"/>
  <c r="BA870" i="10"/>
  <c r="BA867" i="10"/>
  <c r="BA692" i="10"/>
  <c r="BA913" i="10"/>
  <c r="BA818" i="10"/>
  <c r="BA738" i="10"/>
  <c r="BA981" i="10"/>
  <c r="BA905" i="10"/>
  <c r="BA887" i="10"/>
  <c r="BA702" i="10"/>
  <c r="BA687" i="10"/>
  <c r="BA793" i="10"/>
  <c r="BA506" i="10"/>
  <c r="BA638" i="10"/>
  <c r="BA865" i="10"/>
  <c r="BA732" i="10"/>
  <c r="BA521" i="10"/>
  <c r="BA534" i="10"/>
  <c r="BA472" i="10"/>
  <c r="BA326" i="10"/>
  <c r="BA502" i="10"/>
  <c r="BA225" i="10"/>
  <c r="BA377" i="10"/>
  <c r="BA974" i="10"/>
  <c r="BA758" i="10"/>
  <c r="BA626" i="10"/>
  <c r="BA586" i="10"/>
  <c r="BA457" i="10"/>
  <c r="BA404" i="10"/>
  <c r="BA276" i="10"/>
  <c r="BA309" i="10"/>
  <c r="BA192" i="10"/>
  <c r="BA222" i="10"/>
  <c r="BA821" i="10"/>
  <c r="BA669" i="10"/>
  <c r="BA641" i="10"/>
  <c r="BA497" i="10"/>
  <c r="BA574" i="10"/>
  <c r="BA306" i="10"/>
  <c r="BA401" i="10"/>
  <c r="BA193" i="10"/>
  <c r="BA155" i="10"/>
  <c r="BA824" i="10"/>
  <c r="BA764" i="10"/>
  <c r="BA535" i="10"/>
  <c r="BA552" i="10"/>
  <c r="BA507" i="10"/>
  <c r="BA336" i="10"/>
  <c r="BA454" i="10"/>
  <c r="BA235" i="10"/>
  <c r="BA848" i="10"/>
  <c r="BA672" i="10"/>
  <c r="BA553" i="10"/>
  <c r="BA522" i="10"/>
  <c r="BA599" i="10"/>
  <c r="BA350" i="10"/>
  <c r="BA482" i="10"/>
  <c r="BA249" i="10"/>
  <c r="BA196" i="10"/>
  <c r="BA109" i="10"/>
  <c r="BA907" i="10"/>
  <c r="BA752" i="10"/>
  <c r="BA765" i="10"/>
  <c r="BA516" i="10"/>
  <c r="BA448" i="10"/>
  <c r="BA314" i="10"/>
  <c r="BA194" i="10"/>
  <c r="BA213" i="10"/>
  <c r="BA190" i="10"/>
  <c r="BA965" i="10"/>
  <c r="BA962" i="10"/>
  <c r="BA232" i="10"/>
  <c r="BA917" i="10"/>
  <c r="BA936" i="10"/>
  <c r="BA927" i="10"/>
  <c r="BA956" i="10"/>
  <c r="BA953" i="10"/>
  <c r="BA923" i="10"/>
  <c r="BA822" i="10"/>
  <c r="BA746" i="10"/>
  <c r="BA756" i="10"/>
  <c r="BA580" i="10"/>
  <c r="BA761" i="10"/>
  <c r="BA495" i="10"/>
  <c r="BA1004" i="10"/>
  <c r="BA852" i="10"/>
  <c r="BA805" i="10"/>
  <c r="BA676" i="10"/>
  <c r="BA924" i="10"/>
  <c r="BA802" i="10"/>
  <c r="BA787" i="10"/>
  <c r="BA928" i="10"/>
  <c r="BA862" i="10"/>
  <c r="BA843" i="10"/>
  <c r="BA686" i="10"/>
  <c r="BA601" i="10"/>
  <c r="BA625" i="10"/>
  <c r="BA654" i="10"/>
  <c r="BA966" i="10"/>
  <c r="BA880" i="10"/>
  <c r="BA667" i="10"/>
  <c r="BA705" i="10"/>
  <c r="BA501" i="10"/>
  <c r="BA435" i="10"/>
  <c r="BA310" i="10"/>
  <c r="BA486" i="10"/>
  <c r="BA209" i="10"/>
  <c r="BA171" i="10"/>
  <c r="BA1007" i="10"/>
  <c r="BA775" i="10"/>
  <c r="BA728" i="10"/>
  <c r="BA621" i="10"/>
  <c r="BA562" i="10"/>
  <c r="BA388" i="10"/>
  <c r="BA260" i="10"/>
  <c r="BA277" i="10"/>
  <c r="BA351" i="10"/>
  <c r="BA983" i="10"/>
  <c r="BA823" i="10"/>
  <c r="BA699" i="10"/>
  <c r="BA665" i="10"/>
  <c r="BA475" i="10"/>
  <c r="BA418" i="10"/>
  <c r="BA290" i="10"/>
  <c r="BA337" i="10"/>
  <c r="BA419" i="10"/>
  <c r="BA283" i="10"/>
  <c r="BA801" i="10"/>
  <c r="BA784" i="10"/>
  <c r="BA513" i="10"/>
  <c r="BA606" i="10"/>
  <c r="BA460" i="10"/>
  <c r="BA320" i="10"/>
  <c r="BA391" i="10"/>
  <c r="BA219" i="10"/>
  <c r="BA816" i="10"/>
  <c r="BA740" i="10"/>
  <c r="BA533" i="10"/>
  <c r="BA644" i="10"/>
  <c r="BA496" i="10"/>
  <c r="BA334" i="10"/>
  <c r="BA450" i="10"/>
  <c r="BA233" i="10"/>
  <c r="BA134" i="10"/>
  <c r="BA950" i="10"/>
  <c r="BA819" i="10"/>
  <c r="BA753" i="10"/>
  <c r="BA602" i="10"/>
  <c r="BA485" i="10"/>
  <c r="BA426" i="10"/>
  <c r="BA298" i="10"/>
  <c r="BA353" i="10"/>
  <c r="BA399" i="10"/>
  <c r="BA123" i="10"/>
  <c r="BA940" i="10"/>
  <c r="BA957" i="10"/>
  <c r="BA959" i="10"/>
  <c r="BA937" i="10"/>
  <c r="BA984" i="10"/>
  <c r="BA918" i="10"/>
  <c r="BA954" i="10"/>
  <c r="BA902" i="10"/>
  <c r="BA929" i="10"/>
  <c r="BA806" i="10"/>
  <c r="BA795" i="10"/>
  <c r="BA727" i="10"/>
  <c r="BA563" i="10"/>
  <c r="BA630" i="10"/>
  <c r="BA479" i="10"/>
  <c r="BA1005" i="10"/>
  <c r="BA836" i="10"/>
  <c r="BA774" i="10"/>
  <c r="BA875" i="10"/>
  <c r="BA979" i="10"/>
  <c r="BA857" i="10"/>
  <c r="BA755" i="10"/>
  <c r="BA1009" i="10"/>
  <c r="BA846" i="10"/>
  <c r="BA794" i="10"/>
  <c r="BA670" i="10"/>
  <c r="BA721" i="10"/>
  <c r="BA697" i="10"/>
  <c r="BA745" i="10"/>
  <c r="BA932" i="10"/>
  <c r="BA855" i="10"/>
  <c r="BA715" i="10"/>
  <c r="BA725" i="10"/>
  <c r="BA481" i="10"/>
  <c r="BA422" i="10"/>
  <c r="BA294" i="10"/>
  <c r="BA345" i="10"/>
  <c r="BA369" i="10"/>
  <c r="BA347" i="10"/>
  <c r="BA970" i="10"/>
  <c r="BA716" i="10"/>
  <c r="BA604" i="10"/>
  <c r="BA613" i="10"/>
  <c r="BA576" i="10"/>
  <c r="BA372" i="10"/>
  <c r="BA492" i="10"/>
  <c r="BA191" i="10"/>
  <c r="BA161" i="10"/>
  <c r="BA935" i="10"/>
  <c r="BA754" i="10"/>
  <c r="BA617" i="10"/>
  <c r="BA789" i="10"/>
  <c r="BA453" i="10"/>
  <c r="BA402" i="10"/>
  <c r="BA274" i="10"/>
  <c r="BA305" i="10"/>
  <c r="BA184" i="10"/>
  <c r="BA218" i="10"/>
  <c r="BA811" i="10"/>
  <c r="BA730" i="10"/>
  <c r="BA634" i="10"/>
  <c r="BA493" i="10"/>
  <c r="BA540" i="10"/>
  <c r="BA304" i="10"/>
  <c r="BA385" i="10"/>
  <c r="BA185" i="10"/>
  <c r="BA841" i="10"/>
  <c r="BA768" i="10"/>
  <c r="BA511" i="10"/>
  <c r="BA564" i="10"/>
  <c r="BA456" i="10"/>
  <c r="BA318" i="10"/>
  <c r="BA375" i="10"/>
  <c r="BA217" i="10"/>
  <c r="BA257" i="10"/>
  <c r="BA973" i="10"/>
  <c r="BA786" i="10"/>
  <c r="BA658" i="10"/>
  <c r="BA623" i="10"/>
  <c r="BA465" i="10"/>
  <c r="BA410" i="10"/>
  <c r="BA282" i="10"/>
  <c r="BA321" i="10"/>
  <c r="BA365" i="10"/>
  <c r="BA234" i="10"/>
  <c r="BA1000" i="10"/>
  <c r="BA947" i="10"/>
  <c r="BA938" i="10"/>
  <c r="BA943" i="10"/>
  <c r="BA987" i="10"/>
  <c r="BA1006" i="10"/>
  <c r="BA993" i="10"/>
  <c r="BA903" i="10"/>
  <c r="BA994" i="10"/>
  <c r="BA884" i="10"/>
  <c r="BA763" i="10"/>
  <c r="BA744" i="10"/>
  <c r="BA547" i="10"/>
  <c r="BA579" i="10"/>
  <c r="BA463" i="10"/>
  <c r="BA921" i="10"/>
  <c r="BA820" i="10"/>
  <c r="BA742" i="10"/>
  <c r="BA748" i="10"/>
  <c r="BA898" i="10"/>
  <c r="BA829" i="10"/>
  <c r="BA722" i="10"/>
  <c r="BA986" i="10"/>
  <c r="BA830" i="10"/>
  <c r="BA762" i="10"/>
  <c r="BA788" i="10"/>
  <c r="BA620" i="10"/>
  <c r="BA607" i="10"/>
  <c r="BA503" i="10"/>
  <c r="BA933" i="10"/>
  <c r="BA766" i="10"/>
  <c r="BA642" i="10"/>
  <c r="BA600" i="10"/>
  <c r="BA459" i="10"/>
  <c r="BA406" i="10"/>
  <c r="BA278" i="10"/>
  <c r="BA313" i="10"/>
  <c r="BA200" i="10"/>
  <c r="BA226" i="10"/>
  <c r="BA860" i="10"/>
  <c r="BA684" i="10"/>
  <c r="BA561" i="10"/>
  <c r="BA589" i="10"/>
  <c r="BA442" i="10"/>
  <c r="BA356" i="10"/>
  <c r="BA508" i="10"/>
  <c r="BA389" i="10"/>
  <c r="BA339" i="10"/>
  <c r="BA910" i="10"/>
  <c r="BA771" i="10"/>
  <c r="BA781" i="10"/>
  <c r="BA614" i="10"/>
  <c r="BA546" i="10"/>
  <c r="BA386" i="10"/>
  <c r="BA258" i="10"/>
  <c r="BA273" i="10"/>
  <c r="BA319" i="10"/>
  <c r="BA968" i="10"/>
  <c r="BA853" i="10"/>
  <c r="BA683" i="10"/>
  <c r="BA655" i="10"/>
  <c r="BA473" i="10"/>
  <c r="BA416" i="10"/>
  <c r="BA288" i="10"/>
  <c r="BA333" i="10"/>
  <c r="BA403" i="10"/>
  <c r="BA847" i="10"/>
  <c r="BA663" i="10"/>
  <c r="BA618" i="10"/>
  <c r="BA491" i="10"/>
  <c r="BA494" i="10"/>
  <c r="BA302" i="10"/>
  <c r="BA361" i="10"/>
  <c r="BA440" i="10"/>
  <c r="BA139" i="10"/>
  <c r="BA961" i="10"/>
  <c r="BA835" i="10"/>
  <c r="BA583" i="10"/>
  <c r="BA653" i="10"/>
  <c r="BA685" i="10"/>
  <c r="BA394" i="10"/>
  <c r="BA266" i="10"/>
  <c r="BA289" i="10"/>
  <c r="BA381" i="10"/>
  <c r="BA963" i="10"/>
  <c r="BA1003" i="10"/>
  <c r="BA914" i="10"/>
  <c r="BA804" i="10"/>
  <c r="BA733" i="10"/>
  <c r="BA637" i="10"/>
  <c r="BA780" i="10"/>
  <c r="BA904" i="10"/>
  <c r="BA153" i="10"/>
  <c r="BA301" i="10"/>
  <c r="BA329" i="10"/>
  <c r="BA378" i="10"/>
  <c r="BA545" i="10"/>
  <c r="BA470" i="10"/>
  <c r="BA149" i="10"/>
  <c r="BA48" i="10"/>
  <c r="BA151" i="10"/>
  <c r="BA594" i="10"/>
  <c r="BA231" i="10"/>
  <c r="BA95" i="10"/>
  <c r="BA31" i="10"/>
  <c r="BA808" i="10"/>
  <c r="BA476" i="10"/>
  <c r="BA267" i="10"/>
  <c r="BA78" i="10"/>
  <c r="BA14" i="10"/>
  <c r="BA760" i="10"/>
  <c r="BA316" i="10"/>
  <c r="BA176" i="10"/>
  <c r="BA61" i="10"/>
  <c r="BA138" i="10"/>
  <c r="BA567" i="10"/>
  <c r="BA651" i="10"/>
  <c r="BA165" i="10"/>
  <c r="BA415" i="10"/>
  <c r="BA12" i="10"/>
  <c r="BA1002" i="10"/>
  <c r="BA108" i="10"/>
  <c r="BA111" i="10"/>
  <c r="BA51" i="10"/>
  <c r="BA287" i="10"/>
  <c r="BA10" i="10"/>
  <c r="BA632" i="10"/>
  <c r="BA73" i="10"/>
  <c r="BA299" i="10"/>
  <c r="BA152" i="10"/>
  <c r="BA183" i="10"/>
  <c r="BA869" i="10"/>
  <c r="BA98" i="10"/>
  <c r="BA116" i="10"/>
  <c r="BA181" i="10"/>
  <c r="BA159" i="10"/>
  <c r="BA893" i="10"/>
  <c r="BA861" i="10"/>
  <c r="BA791" i="10"/>
  <c r="BA671" i="10"/>
  <c r="BA619" i="10"/>
  <c r="BA541" i="10"/>
  <c r="BA714" i="10"/>
  <c r="BA931" i="10"/>
  <c r="BA971" i="10"/>
  <c r="BA387" i="10"/>
  <c r="BA250" i="10"/>
  <c r="BA616" i="10"/>
  <c r="BA317" i="10"/>
  <c r="BA104" i="10"/>
  <c r="BA40" i="10"/>
  <c r="BA991" i="10"/>
  <c r="BA445" i="10"/>
  <c r="BA430" i="10"/>
  <c r="BA87" i="10"/>
  <c r="BA23" i="10"/>
  <c r="BA799" i="10"/>
  <c r="BA392" i="10"/>
  <c r="BA179" i="10"/>
  <c r="BA70" i="10"/>
  <c r="BA291" i="10"/>
  <c r="BA643" i="10"/>
  <c r="BA252" i="10"/>
  <c r="BA303" i="10"/>
  <c r="BA53" i="10"/>
  <c r="BA198" i="10"/>
  <c r="BA749" i="10"/>
  <c r="BA349" i="10"/>
  <c r="BA106" i="10"/>
  <c r="BA131" i="10"/>
  <c r="BA130" i="10"/>
  <c r="BA700" i="10"/>
  <c r="BA91" i="10"/>
  <c r="BA212" i="10"/>
  <c r="BA204" i="10"/>
  <c r="BA238" i="10"/>
  <c r="BA114" i="10"/>
  <c r="BA510" i="10"/>
  <c r="BA57" i="10"/>
  <c r="BA844" i="10"/>
  <c r="BA100" i="10"/>
  <c r="BA216" i="10"/>
  <c r="BA627" i="10"/>
  <c r="BA82" i="10"/>
  <c r="BA790" i="10"/>
  <c r="BA97" i="10"/>
  <c r="BA132" i="10"/>
  <c r="BA999" i="10"/>
  <c r="BA731" i="10"/>
  <c r="BA998" i="10"/>
  <c r="BA571" i="10"/>
  <c r="BA390" i="10"/>
  <c r="BA635" i="10"/>
  <c r="BA597" i="10"/>
  <c r="BA750" i="10"/>
  <c r="BA798" i="10"/>
  <c r="BA242" i="10"/>
  <c r="BA255" i="10"/>
  <c r="BA709" i="10"/>
  <c r="BA243" i="10"/>
  <c r="BA96" i="10"/>
  <c r="BA32" i="10"/>
  <c r="BA812" i="10"/>
  <c r="BA484" i="10"/>
  <c r="BA113" i="10"/>
  <c r="BA79" i="10"/>
  <c r="BA15" i="10"/>
  <c r="BA815" i="10"/>
  <c r="BA328" i="10"/>
  <c r="BA203" i="10"/>
  <c r="BA62" i="10"/>
  <c r="BA146" i="10"/>
  <c r="BA813" i="10"/>
  <c r="BA202" i="10"/>
  <c r="BA117" i="10"/>
  <c r="BA45" i="10"/>
  <c r="BA127" i="10"/>
  <c r="BA622" i="10"/>
  <c r="BA421" i="10"/>
  <c r="BA997" i="10"/>
  <c r="BA157" i="10"/>
  <c r="BA119" i="10"/>
  <c r="BA719" i="10"/>
  <c r="BA75" i="10"/>
  <c r="BA279" i="10"/>
  <c r="BA922" i="10"/>
  <c r="BA107" i="10"/>
  <c r="BA244" i="10"/>
  <c r="BA312" i="10"/>
  <c r="BA41" i="10"/>
  <c r="BA769" i="10"/>
  <c r="BA84" i="10"/>
  <c r="BA877" i="10"/>
  <c r="BA512" i="10"/>
  <c r="BA66" i="10"/>
  <c r="BA573" i="10"/>
  <c r="BA81" i="10"/>
  <c r="BA148" i="10"/>
  <c r="BA975" i="10"/>
  <c r="BA785" i="10"/>
  <c r="BA989" i="10"/>
  <c r="BA675" i="10"/>
  <c r="BA262" i="10"/>
  <c r="BA536" i="10"/>
  <c r="BA603" i="10"/>
  <c r="BA610" i="10"/>
  <c r="BA757" i="10"/>
  <c r="BA992" i="10"/>
  <c r="BA188" i="10"/>
  <c r="BA461" i="10"/>
  <c r="BA208" i="10"/>
  <c r="BA88" i="10"/>
  <c r="BA24" i="10"/>
  <c r="BA863" i="10"/>
  <c r="BA396" i="10"/>
  <c r="BA206" i="10"/>
  <c r="BA71" i="10"/>
  <c r="BA323" i="10"/>
  <c r="BA741" i="10"/>
  <c r="BA264" i="10"/>
  <c r="BA409" i="10"/>
  <c r="BA54" i="10"/>
  <c r="BA246" i="10"/>
  <c r="BA587" i="10"/>
  <c r="BA261" i="10"/>
  <c r="BA101" i="10"/>
  <c r="BA37" i="10"/>
  <c r="BA948" i="10"/>
  <c r="BA483" i="10"/>
  <c r="BA383" i="10"/>
  <c r="BA735" i="10"/>
  <c r="BA92" i="10"/>
  <c r="BA172" i="10"/>
  <c r="BA467" i="10"/>
  <c r="BA59" i="10"/>
  <c r="BA187" i="10"/>
  <c r="BA668" i="10"/>
  <c r="BA90" i="10"/>
  <c r="BA228" i="10"/>
  <c r="BA325" i="10"/>
  <c r="BA25" i="10"/>
  <c r="BA695" i="10"/>
  <c r="BA68" i="10"/>
  <c r="BA284" i="10"/>
  <c r="BA434" i="10"/>
  <c r="BA50" i="10"/>
  <c r="BA505" i="10"/>
  <c r="BA65" i="10"/>
  <c r="BA195" i="10"/>
  <c r="BA980" i="10"/>
  <c r="BA531" i="10"/>
  <c r="BA859" i="10"/>
  <c r="BA487" i="10"/>
  <c r="BA281" i="10"/>
  <c r="BA340" i="10"/>
  <c r="BA560" i="10"/>
  <c r="BA717" i="10"/>
  <c r="BA648" i="10"/>
  <c r="BA739" i="10"/>
  <c r="BA840" i="10"/>
  <c r="BA428" i="10"/>
  <c r="BA129" i="10"/>
  <c r="BA80" i="10"/>
  <c r="BA16" i="10"/>
  <c r="BA729" i="10"/>
  <c r="BA332" i="10"/>
  <c r="BA214" i="10"/>
  <c r="BA63" i="10"/>
  <c r="BA154" i="10"/>
  <c r="BA525" i="10"/>
  <c r="BA431" i="10"/>
  <c r="BA125" i="10"/>
  <c r="BA46" i="10"/>
  <c r="BA135" i="10"/>
  <c r="BA532" i="10"/>
  <c r="BA215" i="10"/>
  <c r="BA93" i="10"/>
  <c r="BA29" i="10"/>
  <c r="BA874" i="10"/>
  <c r="BA500" i="10"/>
  <c r="BA177" i="10"/>
  <c r="BA551" i="10"/>
  <c r="BA76" i="10"/>
  <c r="BA236" i="10"/>
  <c r="BA364" i="10"/>
  <c r="BA43" i="10"/>
  <c r="BA693" i="10"/>
  <c r="BA609" i="10"/>
  <c r="BA74" i="10"/>
  <c r="BA701" i="10"/>
  <c r="BA205" i="10"/>
  <c r="BA367" i="10"/>
  <c r="BA498" i="10"/>
  <c r="BA52" i="10"/>
  <c r="BA174" i="10"/>
  <c r="BA661" i="10"/>
  <c r="BA34" i="10"/>
  <c r="BA412" i="10"/>
  <c r="BA49" i="10"/>
  <c r="BA393" i="10"/>
  <c r="BA164" i="10"/>
  <c r="BA556" i="10"/>
  <c r="BA706" i="10"/>
  <c r="BA920" i="10"/>
  <c r="BA542" i="10"/>
  <c r="BA462" i="10"/>
  <c r="BA370" i="10"/>
  <c r="BA451" i="10"/>
  <c r="BA469" i="10"/>
  <c r="BA636" i="10"/>
  <c r="BA782" i="10"/>
  <c r="BA408" i="10"/>
  <c r="BA295" i="10"/>
  <c r="BA72" i="10"/>
  <c r="BA355" i="10"/>
  <c r="BA591" i="10"/>
  <c r="BA268" i="10"/>
  <c r="BA112" i="10"/>
  <c r="BA55" i="10"/>
  <c r="BA259" i="10"/>
  <c r="BA646" i="10"/>
  <c r="BA285" i="10"/>
  <c r="BA102" i="10"/>
  <c r="BA38" i="10"/>
  <c r="BA899" i="10"/>
  <c r="BA647" i="10"/>
  <c r="BA363" i="10"/>
  <c r="BA85" i="10"/>
  <c r="BA21" i="10"/>
  <c r="BA886" i="10"/>
  <c r="BA424" i="10"/>
  <c r="BA126" i="10"/>
  <c r="BA489" i="10"/>
  <c r="BA60" i="10"/>
  <c r="BA180" i="10"/>
  <c r="BA186" i="10"/>
  <c r="BA27" i="10"/>
  <c r="BA379" i="10"/>
  <c r="BA596" i="10"/>
  <c r="BA58" i="10"/>
  <c r="BA35" i="10"/>
  <c r="BA168" i="10"/>
  <c r="BA343" i="10"/>
  <c r="BA300" i="10"/>
  <c r="BA36" i="10"/>
  <c r="BA99" i="10"/>
  <c r="BA247" i="10"/>
  <c r="BA18" i="10"/>
  <c r="BA490" i="10"/>
  <c r="BA33" i="10"/>
  <c r="BA925" i="10"/>
  <c r="BA447" i="10"/>
  <c r="BA1008" i="10"/>
  <c r="BA783" i="10"/>
  <c r="BA160" i="10"/>
  <c r="BA239" i="10"/>
  <c r="BA433" i="10"/>
  <c r="BA400" i="10"/>
  <c r="BA414" i="10"/>
  <c r="BA585" i="10"/>
  <c r="BA664" i="10"/>
  <c r="BA344" i="10"/>
  <c r="BA230" i="10"/>
  <c r="BA64" i="10"/>
  <c r="BA162" i="10"/>
  <c r="BA529" i="10"/>
  <c r="BA446" i="10"/>
  <c r="BA133" i="10"/>
  <c r="BA47" i="10"/>
  <c r="BA143" i="10"/>
  <c r="BA550" i="10"/>
  <c r="BA227" i="10"/>
  <c r="BA94" i="10"/>
  <c r="BA30" i="10"/>
  <c r="BA809" i="10"/>
  <c r="BA452" i="10"/>
  <c r="BA189" i="10"/>
  <c r="BA77" i="10"/>
  <c r="BA13" i="10"/>
  <c r="BA696" i="10"/>
  <c r="BA360" i="10"/>
  <c r="BA271" i="10"/>
  <c r="BA376" i="10"/>
  <c r="BA44" i="10"/>
  <c r="BA444" i="10"/>
  <c r="BA371" i="10"/>
  <c r="BA11" i="10"/>
  <c r="BA136" i="10"/>
  <c r="BA348" i="10"/>
  <c r="BA42" i="10"/>
  <c r="BA888" i="10"/>
  <c r="BA105" i="10"/>
  <c r="BA224" i="10"/>
  <c r="BA207" i="10"/>
  <c r="BA20" i="10"/>
  <c r="BA67" i="10"/>
  <c r="BA142" i="10"/>
  <c r="BA178" i="10"/>
  <c r="BA211" i="10"/>
  <c r="BA17" i="10"/>
  <c r="BA896" i="10"/>
  <c r="BA960" i="10"/>
  <c r="BA814" i="10"/>
  <c r="BA797" i="10"/>
  <c r="BA828" i="10"/>
  <c r="BA158" i="10"/>
  <c r="BA582" i="10"/>
  <c r="BA272" i="10"/>
  <c r="BA286" i="10"/>
  <c r="BA628" i="10"/>
  <c r="BA649" i="10"/>
  <c r="BA280" i="10"/>
  <c r="BA120" i="10"/>
  <c r="BA56" i="10"/>
  <c r="BA311" i="10"/>
  <c r="BA689" i="10"/>
  <c r="BA293" i="10"/>
  <c r="BA103" i="10"/>
  <c r="BA39" i="10"/>
  <c r="BA1001" i="10"/>
  <c r="BA629" i="10"/>
  <c r="BA397" i="10"/>
  <c r="BA86" i="10"/>
  <c r="BA22" i="10"/>
  <c r="BA743" i="10"/>
  <c r="BA380" i="10"/>
  <c r="BA147" i="10"/>
  <c r="BA69" i="10"/>
  <c r="BA275" i="10"/>
  <c r="BA737" i="10"/>
  <c r="BA296" i="10"/>
  <c r="BA144" i="10"/>
  <c r="BA478" i="10"/>
  <c r="BA28" i="10"/>
  <c r="BA175" i="10"/>
  <c r="BA115" i="10"/>
  <c r="BA122" i="10"/>
  <c r="BA83" i="10"/>
  <c r="BA357" i="10"/>
  <c r="BA26" i="10"/>
  <c r="BA736" i="10"/>
  <c r="BA89" i="10"/>
  <c r="BA156" i="10"/>
  <c r="BA145" i="10"/>
  <c r="BA248" i="10"/>
  <c r="BA19" i="10"/>
  <c r="BA197" i="10"/>
  <c r="BA167" i="10"/>
  <c r="BA110" i="10"/>
  <c r="BA170" i="10"/>
  <c r="K559" i="11"/>
  <c r="K564" i="11"/>
  <c r="K565" i="11" s="1"/>
  <c r="O678" i="11"/>
  <c r="O502" i="11"/>
  <c r="P65" i="11"/>
  <c r="F72" i="11"/>
  <c r="F74" i="11" s="1"/>
  <c r="P458" i="11"/>
  <c r="AX141" i="10"/>
  <c r="AX926" i="10"/>
  <c r="AX883" i="10"/>
  <c r="AX834" i="10"/>
  <c r="AX780" i="10"/>
  <c r="AX673" i="10"/>
  <c r="AX713" i="10"/>
  <c r="AX561" i="10"/>
  <c r="AX968" i="10"/>
  <c r="AX925" i="10"/>
  <c r="AX878" i="10"/>
  <c r="AX913" i="10"/>
  <c r="AX686" i="10"/>
  <c r="AX613" i="10"/>
  <c r="AX594" i="10"/>
  <c r="AX958" i="10"/>
  <c r="AX917" i="10"/>
  <c r="AX862" i="10"/>
  <c r="AX852" i="10"/>
  <c r="AX684" i="10"/>
  <c r="AX611" i="10"/>
  <c r="AX582" i="10"/>
  <c r="AX967" i="10"/>
  <c r="AX906" i="10"/>
  <c r="AX811" i="10"/>
  <c r="AX735" i="10"/>
  <c r="AX714" i="10"/>
  <c r="AX641" i="10"/>
  <c r="AX901" i="10"/>
  <c r="AX788" i="10"/>
  <c r="AX601" i="10"/>
  <c r="AX584" i="10"/>
  <c r="AX518" i="10"/>
  <c r="AX501" i="10"/>
  <c r="AX334" i="10"/>
  <c r="AX325" i="10"/>
  <c r="AX299" i="10"/>
  <c r="AX230" i="10"/>
  <c r="AX87" i="10"/>
  <c r="AX23" i="10"/>
  <c r="AX632" i="10"/>
  <c r="AX356" i="10"/>
  <c r="AX932" i="10"/>
  <c r="AX858" i="10"/>
  <c r="AX734" i="10"/>
  <c r="AX667" i="10"/>
  <c r="AX470" i="10"/>
  <c r="AX415" i="10"/>
  <c r="AX396" i="10"/>
  <c r="AX268" i="10"/>
  <c r="AX231" i="10"/>
  <c r="AX135" i="10"/>
  <c r="AX176" i="10"/>
  <c r="AX165" i="10"/>
  <c r="AX943" i="10"/>
  <c r="AX865" i="10"/>
  <c r="AX789" i="10"/>
  <c r="AX764" i="10"/>
  <c r="AX699" i="10"/>
  <c r="AX726" i="10"/>
  <c r="AX545" i="10"/>
  <c r="AX940" i="10"/>
  <c r="AX931" i="10"/>
  <c r="AX822" i="10"/>
  <c r="AX794" i="10"/>
  <c r="AX832" i="10"/>
  <c r="AX597" i="10"/>
  <c r="AX575" i="10"/>
  <c r="AX938" i="10"/>
  <c r="AX919" i="10"/>
  <c r="AX886" i="10"/>
  <c r="AX792" i="10"/>
  <c r="AX810" i="10"/>
  <c r="AX595" i="10"/>
  <c r="AX573" i="10"/>
  <c r="AX996" i="10"/>
  <c r="AX880" i="10"/>
  <c r="AX890" i="10"/>
  <c r="AX844" i="10"/>
  <c r="AX698" i="10"/>
  <c r="AX625" i="10"/>
  <c r="AX857" i="10"/>
  <c r="AX756" i="10"/>
  <c r="AX671" i="10"/>
  <c r="AX572" i="10"/>
  <c r="AX431" i="10"/>
  <c r="AX473" i="10"/>
  <c r="AX318" i="10"/>
  <c r="AX293" i="10"/>
  <c r="AX240" i="10"/>
  <c r="AX182" i="10"/>
  <c r="AX79" i="10"/>
  <c r="AX15" i="10"/>
  <c r="AX563" i="10"/>
  <c r="AX276" i="10"/>
  <c r="AX918" i="10"/>
  <c r="AX779" i="10"/>
  <c r="AX679" i="10"/>
  <c r="AX571" i="10"/>
  <c r="AX454" i="10"/>
  <c r="AX399" i="10"/>
  <c r="AX380" i="10"/>
  <c r="AX252" i="10"/>
  <c r="AX215" i="10"/>
  <c r="AX172" i="10"/>
  <c r="AX112" i="10"/>
  <c r="AX1005" i="10"/>
  <c r="AX912" i="10"/>
  <c r="AX849" i="10"/>
  <c r="AX773" i="10"/>
  <c r="AX748" i="10"/>
  <c r="AX728" i="10"/>
  <c r="AX654" i="10"/>
  <c r="AX529" i="10"/>
  <c r="AX1004" i="10"/>
  <c r="AX879" i="10"/>
  <c r="AX824" i="10"/>
  <c r="AX778" i="10"/>
  <c r="AX665" i="10"/>
  <c r="AX705" i="10"/>
  <c r="AX559" i="10"/>
  <c r="AX957" i="10"/>
  <c r="AX877" i="10"/>
  <c r="AX802" i="10"/>
  <c r="AX776" i="10"/>
  <c r="AX723" i="10"/>
  <c r="AX697" i="10"/>
  <c r="AX557" i="10"/>
  <c r="AX952" i="10"/>
  <c r="AX893" i="10"/>
  <c r="AX846" i="10"/>
  <c r="AX840" i="10"/>
  <c r="AX682" i="10"/>
  <c r="AX981" i="10"/>
  <c r="AX825" i="10"/>
  <c r="AX904" i="10"/>
  <c r="AX648" i="10"/>
  <c r="AX504" i="10"/>
  <c r="AX463" i="10"/>
  <c r="AX497" i="10"/>
  <c r="AX302" i="10"/>
  <c r="AX261" i="10"/>
  <c r="AX198" i="10"/>
  <c r="AX118" i="10"/>
  <c r="AX71" i="10"/>
  <c r="AX204" i="10"/>
  <c r="AX508" i="10"/>
  <c r="AX257" i="10"/>
  <c r="AX933" i="10"/>
  <c r="AX747" i="10"/>
  <c r="AX653" i="10"/>
  <c r="AX549" i="10"/>
  <c r="AX438" i="10"/>
  <c r="AX383" i="10"/>
  <c r="AX364" i="10"/>
  <c r="AX259" i="10"/>
  <c r="AX359" i="10"/>
  <c r="AX196" i="10"/>
  <c r="AX102" i="10"/>
  <c r="AX989" i="10"/>
  <c r="AX947" i="10"/>
  <c r="AX833" i="10"/>
  <c r="AX757" i="10"/>
  <c r="AX816" i="10"/>
  <c r="AX668" i="10"/>
  <c r="AX638" i="10"/>
  <c r="AX513" i="10"/>
  <c r="AX927" i="10"/>
  <c r="AX863" i="10"/>
  <c r="AX787" i="10"/>
  <c r="AX762" i="10"/>
  <c r="AX695" i="10"/>
  <c r="AX732" i="10"/>
  <c r="AX543" i="10"/>
  <c r="AX924" i="10"/>
  <c r="AX861" i="10"/>
  <c r="AX785" i="10"/>
  <c r="AX760" i="10"/>
  <c r="AX691" i="10"/>
  <c r="AX672" i="10"/>
  <c r="AX541" i="10"/>
  <c r="AX936" i="10"/>
  <c r="AX911" i="10"/>
  <c r="AX881" i="10"/>
  <c r="AX790" i="10"/>
  <c r="AX836" i="10"/>
  <c r="AX980" i="10"/>
  <c r="AX882" i="10"/>
  <c r="AX696" i="10"/>
  <c r="AX626" i="10"/>
  <c r="AX488" i="10"/>
  <c r="AX489" i="10"/>
  <c r="AX414" i="10"/>
  <c r="AX286" i="10"/>
  <c r="AX249" i="10"/>
  <c r="AX122" i="10"/>
  <c r="AX147" i="10"/>
  <c r="AX63" i="10"/>
  <c r="AX871" i="10"/>
  <c r="AX430" i="10"/>
  <c r="AX255" i="10"/>
  <c r="AX949" i="10"/>
  <c r="AX876" i="10"/>
  <c r="AX621" i="10"/>
  <c r="AX523" i="10"/>
  <c r="AX536" i="10"/>
  <c r="AX507" i="10"/>
  <c r="AX348" i="10"/>
  <c r="AX353" i="10"/>
  <c r="AX327" i="10"/>
  <c r="AX129" i="10"/>
  <c r="AX973" i="10"/>
  <c r="AX941" i="10"/>
  <c r="AX817" i="10"/>
  <c r="AX741" i="10"/>
  <c r="AX720" i="10"/>
  <c r="AX647" i="10"/>
  <c r="AX622" i="10"/>
  <c r="AX1003" i="10"/>
  <c r="AX910" i="10"/>
  <c r="AX847" i="10"/>
  <c r="AX771" i="10"/>
  <c r="AX746" i="10"/>
  <c r="AX725" i="10"/>
  <c r="AX652" i="10"/>
  <c r="AX1001" i="10"/>
  <c r="AX988" i="10"/>
  <c r="AX845" i="10"/>
  <c r="AX769" i="10"/>
  <c r="AX744" i="10"/>
  <c r="AX717" i="10"/>
  <c r="AX650" i="10"/>
  <c r="AX525" i="10"/>
  <c r="AX939" i="10"/>
  <c r="AX875" i="10"/>
  <c r="AX799" i="10"/>
  <c r="AX774" i="10"/>
  <c r="AX719" i="10"/>
  <c r="AX934" i="10"/>
  <c r="AX874" i="10"/>
  <c r="AX801" i="10"/>
  <c r="AX598" i="10"/>
  <c r="AX472" i="10"/>
  <c r="AX417" i="10"/>
  <c r="AX398" i="10"/>
  <c r="AX270" i="10"/>
  <c r="AX233" i="10"/>
  <c r="AX143" i="10"/>
  <c r="AX191" i="10"/>
  <c r="AX55" i="10"/>
  <c r="AX795" i="10"/>
  <c r="AX475" i="10"/>
  <c r="AX201" i="10"/>
  <c r="AX900" i="10"/>
  <c r="AX786" i="10"/>
  <c r="AX593" i="10"/>
  <c r="AX574" i="10"/>
  <c r="AX564" i="10"/>
  <c r="AX435" i="10"/>
  <c r="AX332" i="10"/>
  <c r="AX321" i="10"/>
  <c r="AX295" i="10"/>
  <c r="AX226" i="10"/>
  <c r="AX117" i="10"/>
  <c r="AX984" i="10"/>
  <c r="AX972" i="10"/>
  <c r="AX897" i="10"/>
  <c r="AX956" i="10"/>
  <c r="AX688" i="10"/>
  <c r="AX615" i="10"/>
  <c r="AX579" i="10"/>
  <c r="AX971" i="10"/>
  <c r="AX982" i="10"/>
  <c r="AX815" i="10"/>
  <c r="AX739" i="10"/>
  <c r="AX718" i="10"/>
  <c r="AX645" i="10"/>
  <c r="AX620" i="10"/>
  <c r="AX969" i="10"/>
  <c r="AX907" i="10"/>
  <c r="AX813" i="10"/>
  <c r="AX737" i="10"/>
  <c r="AX716" i="10"/>
  <c r="AX643" i="10"/>
  <c r="AX618" i="10"/>
  <c r="AX999" i="10"/>
  <c r="AX945" i="10"/>
  <c r="AX843" i="10"/>
  <c r="AX767" i="10"/>
  <c r="AX742" i="10"/>
  <c r="AX709" i="10"/>
  <c r="AX974" i="10"/>
  <c r="AX749" i="10"/>
  <c r="AX655" i="10"/>
  <c r="AX551" i="10"/>
  <c r="AX440" i="10"/>
  <c r="AX385" i="10"/>
  <c r="AX366" i="10"/>
  <c r="AX363" i="10"/>
  <c r="AX367" i="10"/>
  <c r="AX116" i="10"/>
  <c r="AX103" i="10"/>
  <c r="AX39" i="10"/>
  <c r="AX678" i="10"/>
  <c r="AX540" i="10"/>
  <c r="AX979" i="10"/>
  <c r="AX823" i="10"/>
  <c r="AX730" i="10"/>
  <c r="AX646" i="10"/>
  <c r="AX502" i="10"/>
  <c r="AX459" i="10"/>
  <c r="AX433" i="10"/>
  <c r="AX300" i="10"/>
  <c r="AX202" i="10"/>
  <c r="AX178" i="10"/>
  <c r="AX110" i="10"/>
  <c r="AX181" i="10"/>
  <c r="AX942" i="10"/>
  <c r="AX935" i="10"/>
  <c r="AX838" i="10"/>
  <c r="AX796" i="10"/>
  <c r="AX820" i="10"/>
  <c r="AX599" i="10"/>
  <c r="AX577" i="10"/>
  <c r="AX961" i="10"/>
  <c r="AX895" i="10"/>
  <c r="AX902" i="10"/>
  <c r="AX868" i="10"/>
  <c r="AX702" i="10"/>
  <c r="AX629" i="10"/>
  <c r="AX604" i="10"/>
  <c r="AX953" i="10"/>
  <c r="AX887" i="10"/>
  <c r="AX898" i="10"/>
  <c r="AX856" i="10"/>
  <c r="AX700" i="10"/>
  <c r="AX627" i="10"/>
  <c r="AX602" i="10"/>
  <c r="AX983" i="10"/>
  <c r="AX909" i="10"/>
  <c r="AX827" i="10"/>
  <c r="AX751" i="10"/>
  <c r="AX848" i="10"/>
  <c r="AX657" i="10"/>
  <c r="AX959" i="10"/>
  <c r="AX866" i="10"/>
  <c r="AX623" i="10"/>
  <c r="AX527" i="10"/>
  <c r="AX552" i="10"/>
  <c r="AX546" i="10"/>
  <c r="AX350" i="10"/>
  <c r="AX357" i="10"/>
  <c r="AX331" i="10"/>
  <c r="AX137" i="10"/>
  <c r="AX95" i="10"/>
  <c r="AX31" i="10"/>
  <c r="AX607" i="10"/>
  <c r="AX404" i="10"/>
  <c r="AX964" i="10"/>
  <c r="AX951" i="10"/>
  <c r="AX694" i="10"/>
  <c r="AX624" i="10"/>
  <c r="AX486" i="10"/>
  <c r="AX443" i="10"/>
  <c r="AX412" i="10"/>
  <c r="AX284" i="10"/>
  <c r="AX247" i="10"/>
  <c r="AX114" i="10"/>
  <c r="AX139" i="10"/>
  <c r="AX987" i="10"/>
  <c r="AX992" i="10"/>
  <c r="AX859" i="10"/>
  <c r="AX456" i="10"/>
  <c r="AX812" i="10"/>
  <c r="AX469" i="10"/>
  <c r="AX70" i="10"/>
  <c r="AX184" i="10"/>
  <c r="AX515" i="10"/>
  <c r="AX1009" i="10"/>
  <c r="AX853" i="10"/>
  <c r="AX752" i="10"/>
  <c r="AX663" i="10"/>
  <c r="AX570" i="10"/>
  <c r="AX491" i="10"/>
  <c r="AX465" i="10"/>
  <c r="AX314" i="10"/>
  <c r="AX285" i="10"/>
  <c r="AX232" i="10"/>
  <c r="AX166" i="10"/>
  <c r="AX77" i="10"/>
  <c r="AX13" i="10"/>
  <c r="AX535" i="10"/>
  <c r="AX260" i="10"/>
  <c r="AX928" i="10"/>
  <c r="AX826" i="10"/>
  <c r="AX806" i="10"/>
  <c r="AX585" i="10"/>
  <c r="AX466" i="10"/>
  <c r="AX411" i="10"/>
  <c r="AX392" i="10"/>
  <c r="AX264" i="10"/>
  <c r="AX227" i="10"/>
  <c r="AX119" i="10"/>
  <c r="AX160" i="10"/>
  <c r="AX52" i="10"/>
  <c r="AX677" i="10"/>
  <c r="AX965" i="10"/>
  <c r="AX809" i="10"/>
  <c r="AX712" i="10"/>
  <c r="AX640" i="10"/>
  <c r="AX496" i="10"/>
  <c r="AX447" i="10"/>
  <c r="AX422" i="10"/>
  <c r="AX294" i="10"/>
  <c r="AX495" i="10"/>
  <c r="AX154" i="10"/>
  <c r="AX179" i="10"/>
  <c r="AX67" i="10"/>
  <c r="AX246" i="10"/>
  <c r="AX423" i="10"/>
  <c r="AX976" i="10"/>
  <c r="AX761" i="10"/>
  <c r="AX685" i="10"/>
  <c r="AX555" i="10"/>
  <c r="AX444" i="10"/>
  <c r="AX389" i="10"/>
  <c r="AX370" i="10"/>
  <c r="AX187" i="10"/>
  <c r="AX193" i="10"/>
  <c r="AX132" i="10"/>
  <c r="AX105" i="10"/>
  <c r="AX41" i="10"/>
  <c r="AX978" i="10"/>
  <c r="AX803" i="10"/>
  <c r="AX706" i="10"/>
  <c r="AX439" i="10"/>
  <c r="AX74" i="10"/>
  <c r="AX467" i="10"/>
  <c r="AX72" i="10"/>
  <c r="AX253" i="10"/>
  <c r="AX600" i="10"/>
  <c r="AX155" i="10"/>
  <c r="AX56" i="10"/>
  <c r="AX242" i="10"/>
  <c r="AX531" i="10"/>
  <c r="AX144" i="10"/>
  <c r="AX329" i="10"/>
  <c r="AX923" i="10"/>
  <c r="AX361" i="10"/>
  <c r="AX962" i="10"/>
  <c r="AX1002" i="10"/>
  <c r="AX829" i="10"/>
  <c r="AX783" i="10"/>
  <c r="AX401" i="10"/>
  <c r="AX391" i="10"/>
  <c r="AX316" i="10"/>
  <c r="AX62" i="10"/>
  <c r="AX995" i="10"/>
  <c r="AX462" i="10"/>
  <c r="AX977" i="10"/>
  <c r="AX821" i="10"/>
  <c r="AX724" i="10"/>
  <c r="AX644" i="10"/>
  <c r="AX500" i="10"/>
  <c r="AX455" i="10"/>
  <c r="AX426" i="10"/>
  <c r="AX298" i="10"/>
  <c r="AX194" i="10"/>
  <c r="AX170" i="10"/>
  <c r="AX250" i="10"/>
  <c r="AX69" i="10"/>
  <c r="AX133" i="10"/>
  <c r="AX522" i="10"/>
  <c r="AX337" i="10"/>
  <c r="AX914" i="10"/>
  <c r="AX775" i="10"/>
  <c r="AX669" i="10"/>
  <c r="AX567" i="10"/>
  <c r="AX450" i="10"/>
  <c r="AX395" i="10"/>
  <c r="AX376" i="10"/>
  <c r="AX251" i="10"/>
  <c r="AX211" i="10"/>
  <c r="AX156" i="10"/>
  <c r="AX108" i="10"/>
  <c r="AX44" i="10"/>
  <c r="AX478" i="10"/>
  <c r="AX950" i="10"/>
  <c r="AX830" i="10"/>
  <c r="AX680" i="10"/>
  <c r="AX612" i="10"/>
  <c r="AX480" i="10"/>
  <c r="AX425" i="10"/>
  <c r="AX406" i="10"/>
  <c r="AX278" i="10"/>
  <c r="AX241" i="10"/>
  <c r="AX175" i="10"/>
  <c r="AX115" i="10"/>
  <c r="AX59" i="10"/>
  <c r="AX963" i="10"/>
  <c r="AX420" i="10"/>
  <c r="AX1008" i="10"/>
  <c r="AX729" i="10"/>
  <c r="AX635" i="10"/>
  <c r="AX533" i="10"/>
  <c r="AX428" i="10"/>
  <c r="AX373" i="10"/>
  <c r="AX354" i="10"/>
  <c r="AX514" i="10"/>
  <c r="AX339" i="10"/>
  <c r="AX153" i="10"/>
  <c r="AX97" i="10"/>
  <c r="AX33" i="10"/>
  <c r="AX944" i="10"/>
  <c r="AX854" i="10"/>
  <c r="AX674" i="10"/>
  <c r="AX477" i="10"/>
  <c r="AX42" i="10"/>
  <c r="AX445" i="10"/>
  <c r="AX40" i="10"/>
  <c r="AX212" i="10"/>
  <c r="AX474" i="10"/>
  <c r="AX96" i="10"/>
  <c r="AX581" i="10"/>
  <c r="AX275" i="10"/>
  <c r="AX568" i="10"/>
  <c r="AX82" i="10"/>
  <c r="AX303" i="10"/>
  <c r="AX244" i="10"/>
  <c r="AX272" i="10"/>
  <c r="AX560" i="10"/>
  <c r="AX915" i="10"/>
  <c r="AX831" i="10"/>
  <c r="AX753" i="10"/>
  <c r="AX758" i="10"/>
  <c r="AX382" i="10"/>
  <c r="AX279" i="10"/>
  <c r="AX289" i="10"/>
  <c r="AX54" i="10"/>
  <c r="AX948" i="10"/>
  <c r="AX528" i="10"/>
  <c r="AX960" i="10"/>
  <c r="AX921" i="10"/>
  <c r="AX692" i="10"/>
  <c r="AX616" i="10"/>
  <c r="AX484" i="10"/>
  <c r="AX437" i="10"/>
  <c r="AX410" i="10"/>
  <c r="AX282" i="10"/>
  <c r="AX245" i="10"/>
  <c r="AX205" i="10"/>
  <c r="AX131" i="10"/>
  <c r="AX61" i="10"/>
  <c r="AX990" i="10"/>
  <c r="AX446" i="10"/>
  <c r="AX239" i="10"/>
  <c r="AX937" i="10"/>
  <c r="AX743" i="10"/>
  <c r="AX649" i="10"/>
  <c r="AX539" i="10"/>
  <c r="AX434" i="10"/>
  <c r="AX379" i="10"/>
  <c r="AX360" i="10"/>
  <c r="AX200" i="10"/>
  <c r="AX351" i="10"/>
  <c r="AX177" i="10"/>
  <c r="AX100" i="10"/>
  <c r="AX36" i="10"/>
  <c r="AX441" i="10"/>
  <c r="AX929" i="10"/>
  <c r="AX797" i="10"/>
  <c r="AX715" i="10"/>
  <c r="AX578" i="10"/>
  <c r="AX464" i="10"/>
  <c r="AX409" i="10"/>
  <c r="AX390" i="10"/>
  <c r="AX262" i="10"/>
  <c r="AX225" i="10"/>
  <c r="AX111" i="10"/>
  <c r="AX152" i="10"/>
  <c r="AX51" i="10"/>
  <c r="AX986" i="10"/>
  <c r="AX308" i="10"/>
  <c r="AX892" i="10"/>
  <c r="AX800" i="10"/>
  <c r="AX605" i="10"/>
  <c r="AX511" i="10"/>
  <c r="AX550" i="10"/>
  <c r="AX530" i="10"/>
  <c r="AX338" i="10"/>
  <c r="AX333" i="10"/>
  <c r="AX307" i="10"/>
  <c r="AX238" i="10"/>
  <c r="AX89" i="10"/>
  <c r="AX25" i="10"/>
  <c r="AX954" i="10"/>
  <c r="AX791" i="10"/>
  <c r="AX703" i="10"/>
  <c r="AX320" i="10"/>
  <c r="AX10" i="10"/>
  <c r="AX304" i="10"/>
  <c r="AX553" i="10"/>
  <c r="AX161" i="10"/>
  <c r="AX419" i="10"/>
  <c r="AX64" i="10"/>
  <c r="AX458" i="10"/>
  <c r="AX90" i="10"/>
  <c r="AX371" i="10"/>
  <c r="AX50" i="10"/>
  <c r="AX188" i="10"/>
  <c r="AX727" i="10"/>
  <c r="AX98" i="10"/>
  <c r="AX903" i="10"/>
  <c r="AX755" i="10"/>
  <c r="AX860" i="10"/>
  <c r="AX687" i="10"/>
  <c r="AX254" i="10"/>
  <c r="AX855" i="10"/>
  <c r="AX236" i="10"/>
  <c r="AX46" i="10"/>
  <c r="AX888" i="10"/>
  <c r="AX375" i="10"/>
  <c r="AX930" i="10"/>
  <c r="AX842" i="10"/>
  <c r="AX818" i="10"/>
  <c r="AX588" i="10"/>
  <c r="AX468" i="10"/>
  <c r="AX413" i="10"/>
  <c r="AX394" i="10"/>
  <c r="AX266" i="10"/>
  <c r="AX229" i="10"/>
  <c r="AX127" i="10"/>
  <c r="AX168" i="10"/>
  <c r="AX53" i="10"/>
  <c r="AX839" i="10"/>
  <c r="AX566" i="10"/>
  <c r="AX343" i="10"/>
  <c r="AX894" i="10"/>
  <c r="AX808" i="10"/>
  <c r="AX617" i="10"/>
  <c r="AX519" i="10"/>
  <c r="AX670" i="10"/>
  <c r="AX487" i="10"/>
  <c r="AX344" i="10"/>
  <c r="AX345" i="10"/>
  <c r="AX319" i="10"/>
  <c r="AX113" i="10"/>
  <c r="AX92" i="10"/>
  <c r="AX28" i="10"/>
  <c r="AX453" i="10"/>
  <c r="AX998" i="10"/>
  <c r="AX765" i="10"/>
  <c r="AX701" i="10"/>
  <c r="AX565" i="10"/>
  <c r="AX448" i="10"/>
  <c r="AX393" i="10"/>
  <c r="AX374" i="10"/>
  <c r="AX203" i="10"/>
  <c r="AX209" i="10"/>
  <c r="AX148" i="10"/>
  <c r="AX107" i="10"/>
  <c r="AX43" i="10"/>
  <c r="AX807" i="10"/>
  <c r="AX273" i="10"/>
  <c r="AX869" i="10"/>
  <c r="AX768" i="10"/>
  <c r="AX689" i="10"/>
  <c r="AX592" i="10"/>
  <c r="AX493" i="10"/>
  <c r="AX481" i="10"/>
  <c r="AX322" i="10"/>
  <c r="AX301" i="10"/>
  <c r="AX263" i="10"/>
  <c r="AX206" i="10"/>
  <c r="AX81" i="10"/>
  <c r="AX17" i="10"/>
  <c r="AX955" i="10"/>
  <c r="AX759" i="10"/>
  <c r="AX675" i="10"/>
  <c r="AX297" i="10"/>
  <c r="AX442" i="10"/>
  <c r="AX265" i="10"/>
  <c r="AX628" i="10"/>
  <c r="AX171" i="10"/>
  <c r="AX400" i="10"/>
  <c r="AX32" i="10"/>
  <c r="AX403" i="10"/>
  <c r="AX58" i="10"/>
  <c r="AX352" i="10"/>
  <c r="AX18" i="10"/>
  <c r="AX190" i="10"/>
  <c r="AX633" i="10"/>
  <c r="AX26" i="10"/>
  <c r="AX889" i="10"/>
  <c r="AX872" i="10"/>
  <c r="AX659" i="10"/>
  <c r="AX920" i="10"/>
  <c r="AX217" i="10"/>
  <c r="AX754" i="10"/>
  <c r="AX174" i="10"/>
  <c r="AX38" i="10"/>
  <c r="AX814" i="10"/>
  <c r="AX388" i="10"/>
  <c r="AX916" i="10"/>
  <c r="AX777" i="10"/>
  <c r="AX804" i="10"/>
  <c r="AX569" i="10"/>
  <c r="AX452" i="10"/>
  <c r="AX397" i="10"/>
  <c r="AX378" i="10"/>
  <c r="AX365" i="10"/>
  <c r="AX213" i="10"/>
  <c r="AX164" i="10"/>
  <c r="AX109" i="10"/>
  <c r="AX45" i="10"/>
  <c r="AX763" i="10"/>
  <c r="AX407" i="10"/>
  <c r="AX146" i="10"/>
  <c r="AX891" i="10"/>
  <c r="AX782" i="10"/>
  <c r="AX589" i="10"/>
  <c r="AX542" i="10"/>
  <c r="AX532" i="10"/>
  <c r="AX544" i="10"/>
  <c r="AX328" i="10"/>
  <c r="AX313" i="10"/>
  <c r="AX287" i="10"/>
  <c r="AX218" i="10"/>
  <c r="AX84" i="10"/>
  <c r="AX20" i="10"/>
  <c r="AX340" i="10"/>
  <c r="AX896" i="10"/>
  <c r="AX733" i="10"/>
  <c r="AX639" i="10"/>
  <c r="AX537" i="10"/>
  <c r="AX432" i="10"/>
  <c r="AX377" i="10"/>
  <c r="AX358" i="10"/>
  <c r="AX192" i="10"/>
  <c r="AX347" i="10"/>
  <c r="AX169" i="10"/>
  <c r="AX99" i="10"/>
  <c r="AX35" i="10"/>
  <c r="AX770" i="10"/>
  <c r="AX993" i="10"/>
  <c r="AX837" i="10"/>
  <c r="AX736" i="10"/>
  <c r="AX658" i="10"/>
  <c r="AX512" i="10"/>
  <c r="AX471" i="10"/>
  <c r="AX449" i="10"/>
  <c r="AX306" i="10"/>
  <c r="AX269" i="10"/>
  <c r="AX216" i="10"/>
  <c r="AX134" i="10"/>
  <c r="AX73" i="10"/>
  <c r="AX125" i="10"/>
  <c r="AX631" i="10"/>
  <c r="AX636" i="10"/>
  <c r="AX576" i="10"/>
  <c r="AX683" i="10"/>
  <c r="AX120" i="10"/>
  <c r="AX556" i="10"/>
  <c r="AX86" i="10"/>
  <c r="AX22" i="10"/>
  <c r="AX710" i="10"/>
  <c r="AX305" i="10"/>
  <c r="AX908" i="10"/>
  <c r="AX864" i="10"/>
  <c r="AX619" i="10"/>
  <c r="AX521" i="10"/>
  <c r="AX520" i="10"/>
  <c r="AX503" i="10"/>
  <c r="AX346" i="10"/>
  <c r="AX349" i="10"/>
  <c r="AX323" i="10"/>
  <c r="AX121" i="10"/>
  <c r="AX93" i="10"/>
  <c r="AX29" i="10"/>
  <c r="AX693" i="10"/>
  <c r="AX372" i="10"/>
  <c r="AX975" i="10"/>
  <c r="AX819" i="10"/>
  <c r="AX722" i="10"/>
  <c r="AX642" i="10"/>
  <c r="AX498" i="10"/>
  <c r="AX451" i="10"/>
  <c r="AX424" i="10"/>
  <c r="AX296" i="10"/>
  <c r="AX186" i="10"/>
  <c r="AX162" i="10"/>
  <c r="AX197" i="10"/>
  <c r="AX68" i="10"/>
  <c r="AX1006" i="10"/>
  <c r="AX223" i="10"/>
  <c r="AX873" i="10"/>
  <c r="AX772" i="10"/>
  <c r="AX587" i="10"/>
  <c r="AX526" i="10"/>
  <c r="AX516" i="10"/>
  <c r="AX499" i="10"/>
  <c r="AX326" i="10"/>
  <c r="AX309" i="10"/>
  <c r="AX283" i="10"/>
  <c r="AX214" i="10"/>
  <c r="AX83" i="10"/>
  <c r="AX19" i="10"/>
  <c r="AX610" i="10"/>
  <c r="AX946" i="10"/>
  <c r="AX870" i="10"/>
  <c r="AX676" i="10"/>
  <c r="AX608" i="10"/>
  <c r="AX476" i="10"/>
  <c r="AX421" i="10"/>
  <c r="AX402" i="10"/>
  <c r="AX274" i="10"/>
  <c r="AX237" i="10"/>
  <c r="AX159" i="10"/>
  <c r="AX248" i="10"/>
  <c r="AX57" i="10"/>
  <c r="AX173" i="10"/>
  <c r="AX867" i="10"/>
  <c r="AX766" i="10"/>
  <c r="AX681" i="10"/>
  <c r="AX142" i="10"/>
  <c r="AX656" i="10"/>
  <c r="AX126" i="10"/>
  <c r="AX416" i="10"/>
  <c r="AX34" i="10"/>
  <c r="AX130" i="10"/>
  <c r="AX185" i="10"/>
  <c r="AX219" i="10"/>
  <c r="AX234" i="10"/>
  <c r="AX267" i="10"/>
  <c r="AX509" i="10"/>
  <c r="AX48" i="10"/>
  <c r="AX220" i="10"/>
  <c r="AX384" i="10"/>
  <c r="AX606" i="10"/>
  <c r="AX985" i="10"/>
  <c r="AX922" i="10"/>
  <c r="AX580" i="10"/>
  <c r="AX47" i="10"/>
  <c r="AX510" i="10"/>
  <c r="AX78" i="10"/>
  <c r="AX14" i="10"/>
  <c r="AX721" i="10"/>
  <c r="AX311" i="10"/>
  <c r="AX899" i="10"/>
  <c r="AX784" i="10"/>
  <c r="AX591" i="10"/>
  <c r="AX558" i="10"/>
  <c r="AX548" i="10"/>
  <c r="AX427" i="10"/>
  <c r="AX330" i="10"/>
  <c r="AX317" i="10"/>
  <c r="AX291" i="10"/>
  <c r="AX222" i="10"/>
  <c r="AX85" i="10"/>
  <c r="AX21" i="10"/>
  <c r="AX660" i="10"/>
  <c r="AX324" i="10"/>
  <c r="AX1000" i="10"/>
  <c r="AX905" i="10"/>
  <c r="AX690" i="10"/>
  <c r="AX614" i="10"/>
  <c r="AX482" i="10"/>
  <c r="AX429" i="10"/>
  <c r="AX408" i="10"/>
  <c r="AX280" i="10"/>
  <c r="AX243" i="10"/>
  <c r="AX183" i="10"/>
  <c r="AX123" i="10"/>
  <c r="AX60" i="10"/>
  <c r="AX711" i="10"/>
  <c r="AX997" i="10"/>
  <c r="AX841" i="10"/>
  <c r="AX740" i="10"/>
  <c r="AX662" i="10"/>
  <c r="AX538" i="10"/>
  <c r="AX479" i="10"/>
  <c r="AX457" i="10"/>
  <c r="AX310" i="10"/>
  <c r="AX277" i="10"/>
  <c r="AX224" i="10"/>
  <c r="AX150" i="10"/>
  <c r="AX75" i="10"/>
  <c r="AX11" i="10"/>
  <c r="AX494" i="10"/>
  <c r="AX966" i="10"/>
  <c r="AX793" i="10"/>
  <c r="AX707" i="10"/>
  <c r="AX596" i="10"/>
  <c r="AX460" i="10"/>
  <c r="AX405" i="10"/>
  <c r="AX386" i="10"/>
  <c r="AX258" i="10"/>
  <c r="AX221" i="10"/>
  <c r="AX199" i="10"/>
  <c r="AX136" i="10"/>
  <c r="AX49" i="10"/>
  <c r="AX991" i="10"/>
  <c r="AX835" i="10"/>
  <c r="AX850" i="10"/>
  <c r="AX586" i="10"/>
  <c r="AX106" i="10"/>
  <c r="AX506" i="10"/>
  <c r="AX104" i="10"/>
  <c r="AX288" i="10"/>
  <c r="AX387" i="10"/>
  <c r="AX145" i="10"/>
  <c r="AX207" i="10"/>
  <c r="AX167" i="10"/>
  <c r="AX88" i="10"/>
  <c r="AX210" i="10"/>
  <c r="AX336" i="10"/>
  <c r="AX16" i="10"/>
  <c r="AX151" i="10"/>
  <c r="AX157" i="10"/>
  <c r="AX180" i="10"/>
  <c r="AX651" i="10"/>
  <c r="AX101" i="10"/>
  <c r="AX554" i="10"/>
  <c r="AX12" i="10"/>
  <c r="AX342" i="10"/>
  <c r="AX805" i="10"/>
  <c r="AX138" i="10"/>
  <c r="AX24" i="10"/>
  <c r="AX524" i="10"/>
  <c r="AX492" i="10"/>
  <c r="AX505" i="10"/>
  <c r="AX362" i="10"/>
  <c r="AX562" i="10"/>
  <c r="AX228" i="10"/>
  <c r="AX798" i="10"/>
  <c r="AX355" i="10"/>
  <c r="AX368" i="10"/>
  <c r="AX189" i="10"/>
  <c r="AX994" i="10"/>
  <c r="AX664" i="10"/>
  <c r="AX547" i="10"/>
  <c r="AX37" i="10"/>
  <c r="AX483" i="10"/>
  <c r="AX195" i="10"/>
  <c r="AX341" i="10"/>
  <c r="AX708" i="10"/>
  <c r="AX163" i="10"/>
  <c r="AX124" i="10"/>
  <c r="AX335" i="10"/>
  <c r="AX630" i="10"/>
  <c r="AX65" i="10"/>
  <c r="AX534" i="10"/>
  <c r="AX30" i="10"/>
  <c r="AX312" i="10"/>
  <c r="AX149" i="10"/>
  <c r="AX609" i="10"/>
  <c r="AX884" i="10"/>
  <c r="AX418" i="10"/>
  <c r="AX634" i="10"/>
  <c r="AX637" i="10"/>
  <c r="AX666" i="10"/>
  <c r="AX369" i="10"/>
  <c r="AX94" i="10"/>
  <c r="AX436" i="10"/>
  <c r="AX738" i="10"/>
  <c r="AX461" i="10"/>
  <c r="AX885" i="10"/>
  <c r="AX315" i="10"/>
  <c r="AX490" i="10"/>
  <c r="AX271" i="10"/>
  <c r="AX128" i="10"/>
  <c r="AX281" i="10"/>
  <c r="AX91" i="10"/>
  <c r="AX66" i="10"/>
  <c r="AX27" i="10"/>
  <c r="AX235" i="10"/>
  <c r="AX750" i="10"/>
  <c r="AX603" i="10"/>
  <c r="AX745" i="10"/>
  <c r="AX256" i="10"/>
  <c r="AX381" i="10"/>
  <c r="AX485" i="10"/>
  <c r="AX828" i="10"/>
  <c r="AX158" i="10"/>
  <c r="AX76" i="10"/>
  <c r="AX704" i="10"/>
  <c r="AX731" i="10"/>
  <c r="AX1007" i="10"/>
  <c r="AX80" i="10"/>
  <c r="AX781" i="10"/>
  <c r="AX661" i="10"/>
  <c r="AX292" i="10"/>
  <c r="AX208" i="10"/>
  <c r="AX851" i="10"/>
  <c r="AX517" i="10"/>
  <c r="AX970" i="10"/>
  <c r="AX290" i="10"/>
  <c r="AX590" i="10"/>
  <c r="AX140" i="10"/>
  <c r="AX583" i="10"/>
  <c r="P106" i="11"/>
  <c r="P150" i="11"/>
  <c r="K162" i="11"/>
  <c r="K30" i="11"/>
  <c r="K36" i="11" s="1"/>
  <c r="P17" i="11"/>
  <c r="P505" i="11"/>
  <c r="F512" i="11"/>
  <c r="F514" i="11" s="1"/>
  <c r="P194" i="11"/>
  <c r="P549" i="11"/>
  <c r="F556" i="11"/>
  <c r="F558" i="11" s="1"/>
  <c r="H189" i="11"/>
  <c r="H194" i="11" s="1"/>
  <c r="G194" i="11"/>
  <c r="AH42" i="2"/>
  <c r="AF13" i="2"/>
  <c r="AE13" i="2"/>
  <c r="AG67" i="2"/>
  <c r="AE32" i="2"/>
  <c r="AI97" i="2"/>
  <c r="AF104" i="2"/>
  <c r="AI43" i="2"/>
  <c r="AF22" i="2"/>
  <c r="AB22" i="2"/>
  <c r="AD9" i="1"/>
  <c r="AD10" i="1"/>
  <c r="AF114" i="2"/>
  <c r="AB97" i="2"/>
  <c r="AH97" i="2"/>
  <c r="AA74" i="1"/>
  <c r="P63" i="5"/>
  <c r="O63" i="4"/>
  <c r="P39" i="5"/>
  <c r="O39" i="4"/>
  <c r="AI73" i="1"/>
  <c r="AA97" i="2"/>
  <c r="AJ113" i="2"/>
  <c r="AA114" i="2"/>
  <c r="AA80" i="2"/>
  <c r="AH93" i="1"/>
  <c r="AD64" i="1"/>
  <c r="AG19" i="1"/>
  <c r="AE64" i="1"/>
  <c r="AA93" i="1"/>
  <c r="AC64" i="1"/>
  <c r="AA90" i="2"/>
  <c r="AA28" i="2"/>
  <c r="AC18" i="1"/>
  <c r="AC68" i="1"/>
  <c r="AC38" i="1"/>
  <c r="AB90" i="1"/>
  <c r="AI74" i="2"/>
  <c r="AB80" i="2"/>
  <c r="AA19" i="1"/>
  <c r="AD68" i="1"/>
  <c r="AE39" i="1"/>
  <c r="AE92" i="1"/>
  <c r="AA68" i="2"/>
  <c r="AE68" i="1"/>
  <c r="AI63" i="1"/>
  <c r="AE33" i="2"/>
  <c r="AA76" i="2"/>
  <c r="AE28" i="1"/>
  <c r="AC93" i="1"/>
  <c r="AE18" i="2"/>
  <c r="AC38" i="2"/>
  <c r="AH90" i="2"/>
  <c r="AA63" i="2"/>
  <c r="AB43" i="2"/>
  <c r="AG68" i="2"/>
  <c r="AD29" i="1"/>
  <c r="AB19" i="2"/>
  <c r="V45" i="2"/>
  <c r="AI91" i="2"/>
  <c r="AB33" i="1"/>
  <c r="AB73" i="1"/>
  <c r="AH28" i="2"/>
  <c r="AG63" i="2"/>
  <c r="AI92" i="2"/>
  <c r="AH39" i="2"/>
  <c r="AG23" i="2"/>
  <c r="AI73" i="2"/>
  <c r="AD74" i="1"/>
  <c r="W70" i="2"/>
  <c r="AB29" i="2"/>
  <c r="AG64" i="2"/>
  <c r="V104" i="2"/>
  <c r="AE23" i="2"/>
  <c r="AH73" i="1"/>
  <c r="AD19" i="1"/>
  <c r="AC73" i="1"/>
  <c r="AI93" i="1"/>
  <c r="AH19" i="1"/>
  <c r="AF125" i="1"/>
  <c r="AF127" i="1" s="1"/>
  <c r="AF105" i="1"/>
  <c r="AF107" i="1" s="1"/>
  <c r="AD33" i="1"/>
  <c r="AC10" i="1"/>
  <c r="AI19" i="1"/>
  <c r="AC19" i="1"/>
  <c r="AE19" i="1"/>
  <c r="AC22" i="2"/>
  <c r="AA64" i="2"/>
  <c r="AI18" i="1"/>
  <c r="AD90" i="1"/>
  <c r="AC29" i="2"/>
  <c r="AI39" i="2"/>
  <c r="AH64" i="2"/>
  <c r="AF23" i="2"/>
  <c r="AH63" i="1"/>
  <c r="AB18" i="1"/>
  <c r="AB38" i="1"/>
  <c r="AF29" i="2"/>
  <c r="AD23" i="2"/>
  <c r="AE18" i="1"/>
  <c r="AH18" i="1"/>
  <c r="AI38" i="1"/>
  <c r="AC90" i="1"/>
  <c r="AG28" i="2"/>
  <c r="AG18" i="2"/>
  <c r="AC63" i="2"/>
  <c r="AH73" i="2"/>
  <c r="AA91" i="2"/>
  <c r="AC23" i="2"/>
  <c r="AD42" i="2"/>
  <c r="AF68" i="2"/>
  <c r="AI80" i="2"/>
  <c r="AE29" i="2"/>
  <c r="AA63" i="1"/>
  <c r="AF28" i="2"/>
  <c r="AA38" i="2"/>
  <c r="AF63" i="2"/>
  <c r="AH91" i="2"/>
  <c r="AH22" i="2"/>
  <c r="AE68" i="2"/>
  <c r="AH80" i="2"/>
  <c r="AI64" i="2"/>
  <c r="AB63" i="1"/>
  <c r="AE28" i="2"/>
  <c r="AB38" i="2"/>
  <c r="AC19" i="2"/>
  <c r="AH63" i="2"/>
  <c r="AE22" i="2"/>
  <c r="AD68" i="2"/>
  <c r="AF80" i="2"/>
  <c r="AF87" i="2" s="1"/>
  <c r="W25" i="2"/>
  <c r="AC28" i="2"/>
  <c r="AA39" i="2"/>
  <c r="AE19" i="2"/>
  <c r="AI63" i="2"/>
  <c r="AA92" i="2"/>
  <c r="AA22" i="2"/>
  <c r="AD22" i="2"/>
  <c r="AI114" i="2"/>
  <c r="AB114" i="2"/>
  <c r="AJ112" i="2"/>
  <c r="AJ111" i="2"/>
  <c r="AE87" i="2"/>
  <c r="AD33" i="2"/>
  <c r="AD32" i="2"/>
  <c r="AC68" i="2"/>
  <c r="AA13" i="2"/>
  <c r="AG29" i="2"/>
  <c r="AE38" i="2"/>
  <c r="AB39" i="2"/>
  <c r="AA18" i="2"/>
  <c r="AI18" i="2"/>
  <c r="AG19" i="2"/>
  <c r="AE9" i="2"/>
  <c r="AB64" i="2"/>
  <c r="AH93" i="2"/>
  <c r="AC33" i="2"/>
  <c r="AC32" i="2"/>
  <c r="AG43" i="2"/>
  <c r="AB68" i="2"/>
  <c r="V15" i="2"/>
  <c r="V35" i="2"/>
  <c r="V70" i="2"/>
  <c r="AC13" i="2"/>
  <c r="AB28" i="2"/>
  <c r="AH29" i="2"/>
  <c r="AF38" i="2"/>
  <c r="AC39" i="2"/>
  <c r="AH19" i="2"/>
  <c r="AF9" i="2"/>
  <c r="AE63" i="2"/>
  <c r="AC64" i="2"/>
  <c r="AA73" i="2"/>
  <c r="AH74" i="2"/>
  <c r="AA93" i="2"/>
  <c r="AI93" i="2"/>
  <c r="AB23" i="2"/>
  <c r="AI22" i="2"/>
  <c r="AB33" i="2"/>
  <c r="AB32" i="2"/>
  <c r="AF43" i="2"/>
  <c r="AI68" i="2"/>
  <c r="AF67" i="2"/>
  <c r="AA23" i="2"/>
  <c r="AH13" i="2"/>
  <c r="AH18" i="2"/>
  <c r="W15" i="2"/>
  <c r="AB9" i="2"/>
  <c r="AI29" i="2"/>
  <c r="AG9" i="2"/>
  <c r="AI33" i="2"/>
  <c r="AI32" i="2"/>
  <c r="AE43" i="2"/>
  <c r="AH68" i="2"/>
  <c r="AE67" i="2"/>
  <c r="AA32" i="2"/>
  <c r="W35" i="2"/>
  <c r="AA29" i="2"/>
  <c r="AH38" i="2"/>
  <c r="AF39" i="2"/>
  <c r="AC18" i="2"/>
  <c r="AA19" i="2"/>
  <c r="AH9" i="2"/>
  <c r="AF64" i="2"/>
  <c r="AA74" i="2"/>
  <c r="AA75" i="2"/>
  <c r="AI75" i="2"/>
  <c r="AH23" i="2"/>
  <c r="AG22" i="2"/>
  <c r="AH33" i="2"/>
  <c r="AH32" i="2"/>
  <c r="AG42" i="2"/>
  <c r="AC67" i="2"/>
  <c r="AA33" i="2"/>
  <c r="AI13" i="2"/>
  <c r="AB13" i="2"/>
  <c r="AG38" i="2"/>
  <c r="AE39" i="2"/>
  <c r="AB18" i="2"/>
  <c r="AI19" i="2"/>
  <c r="AE64" i="2"/>
  <c r="AH75" i="2"/>
  <c r="V25" i="2"/>
  <c r="V87" i="2"/>
  <c r="AI38" i="2"/>
  <c r="AG39" i="2"/>
  <c r="AI9" i="2"/>
  <c r="AH76" i="2"/>
  <c r="AG33" i="2"/>
  <c r="AG32" i="2"/>
  <c r="AF42" i="2"/>
  <c r="AA42" i="2"/>
  <c r="AA9" i="2"/>
  <c r="AI76" i="2"/>
  <c r="AF33" i="2"/>
  <c r="AF32" i="2"/>
  <c r="AA43" i="2"/>
  <c r="AA67" i="2"/>
  <c r="AE42" i="2"/>
  <c r="W45" i="2"/>
  <c r="AC42" i="2"/>
  <c r="AB42" i="2"/>
  <c r="AI42" i="2"/>
  <c r="AD43" i="2"/>
  <c r="AC43" i="2"/>
  <c r="AD67" i="2"/>
  <c r="AB67" i="2"/>
  <c r="AI67" i="2"/>
  <c r="AH67" i="2"/>
  <c r="AG13" i="2"/>
  <c r="AE104" i="2"/>
  <c r="AG104" i="2"/>
  <c r="AG122" i="2" s="1"/>
  <c r="AC104" i="2"/>
  <c r="AG33" i="1"/>
  <c r="W15" i="1"/>
  <c r="AD18" i="1"/>
  <c r="AA18" i="1"/>
  <c r="AI29" i="1"/>
  <c r="AH38" i="1"/>
  <c r="AC43" i="1"/>
  <c r="AC63" i="1"/>
  <c r="AI74" i="1"/>
  <c r="AH90" i="1"/>
  <c r="AD92" i="1"/>
  <c r="AI33" i="1"/>
  <c r="AG18" i="1"/>
  <c r="AC39" i="1"/>
  <c r="AH74" i="1"/>
  <c r="AI90" i="1"/>
  <c r="AG74" i="1"/>
  <c r="AA33" i="1"/>
  <c r="AA29" i="1"/>
  <c r="AC29" i="1"/>
  <c r="AI100" i="1"/>
  <c r="AH100" i="1"/>
  <c r="AA100" i="1"/>
  <c r="AD100" i="1"/>
  <c r="AA90" i="1"/>
  <c r="AC76" i="1"/>
  <c r="AG73" i="1"/>
  <c r="AA76" i="1"/>
  <c r="AE76" i="1"/>
  <c r="AE73" i="1"/>
  <c r="AB76" i="1"/>
  <c r="AI76" i="1"/>
  <c r="AD73" i="1"/>
  <c r="AE63" i="1"/>
  <c r="AG84" i="1"/>
  <c r="AE82" i="1"/>
  <c r="AD86" i="1"/>
  <c r="AI85" i="1"/>
  <c r="AD84" i="1"/>
  <c r="AI83" i="1"/>
  <c r="AD82" i="1"/>
  <c r="AG82" i="1"/>
  <c r="AC86" i="1"/>
  <c r="AH85" i="1"/>
  <c r="AC84" i="1"/>
  <c r="AH83" i="1"/>
  <c r="AC82" i="1"/>
  <c r="AG86" i="1"/>
  <c r="AE86" i="1"/>
  <c r="AE84" i="1"/>
  <c r="AB86" i="1"/>
  <c r="AB84" i="1"/>
  <c r="AB82" i="1"/>
  <c r="AA86" i="1"/>
  <c r="AE85" i="1"/>
  <c r="AA84" i="1"/>
  <c r="AE83" i="1"/>
  <c r="AA82" i="1"/>
  <c r="AI86" i="1"/>
  <c r="AI84" i="1"/>
  <c r="AI82" i="1"/>
  <c r="AE100" i="1"/>
  <c r="AI101" i="1"/>
  <c r="AJ101" i="1" s="1"/>
  <c r="AB100" i="1"/>
  <c r="AC100" i="1"/>
  <c r="AD91" i="1"/>
  <c r="AH92" i="1"/>
  <c r="AB93" i="1"/>
  <c r="AB102" i="1"/>
  <c r="AJ102" i="1" s="1"/>
  <c r="AC103" i="1"/>
  <c r="AE91" i="1"/>
  <c r="AI92" i="1"/>
  <c r="V104" i="1"/>
  <c r="AG91" i="1"/>
  <c r="AA92" i="1"/>
  <c r="AE103" i="1"/>
  <c r="AG92" i="1"/>
  <c r="AH91" i="1"/>
  <c r="AB92" i="1"/>
  <c r="AE90" i="1"/>
  <c r="AI91" i="1"/>
  <c r="AC92" i="1"/>
  <c r="AG93" i="1"/>
  <c r="AH103" i="1"/>
  <c r="W87" i="1"/>
  <c r="AC74" i="1"/>
  <c r="AB74" i="1"/>
  <c r="AI75" i="1"/>
  <c r="AA75" i="1"/>
  <c r="AD76" i="1"/>
  <c r="AG75" i="1"/>
  <c r="AH75" i="1"/>
  <c r="AB75" i="1"/>
  <c r="AC75" i="1"/>
  <c r="AG76" i="1"/>
  <c r="V87" i="1"/>
  <c r="AG64" i="1"/>
  <c r="AG68" i="1"/>
  <c r="V70" i="1"/>
  <c r="AD63" i="1"/>
  <c r="AH64" i="1"/>
  <c r="AH68" i="1"/>
  <c r="W70" i="1"/>
  <c r="AI64" i="1"/>
  <c r="AG63" i="1"/>
  <c r="AA64" i="1"/>
  <c r="AA68" i="1"/>
  <c r="AI68" i="1"/>
  <c r="AB64" i="1"/>
  <c r="AB68" i="1"/>
  <c r="AA38" i="1"/>
  <c r="AD39" i="1"/>
  <c r="AD43" i="1"/>
  <c r="AG39" i="1"/>
  <c r="AG43" i="1"/>
  <c r="V45" i="1"/>
  <c r="AD38" i="1"/>
  <c r="AH39" i="1"/>
  <c r="AH43" i="1"/>
  <c r="W45" i="1"/>
  <c r="AE43" i="1"/>
  <c r="AE38" i="1"/>
  <c r="AI39" i="1"/>
  <c r="AI43" i="1"/>
  <c r="AG38" i="1"/>
  <c r="AA39" i="1"/>
  <c r="AA43" i="1"/>
  <c r="AB39" i="1"/>
  <c r="AB43" i="1"/>
  <c r="AB29" i="1"/>
  <c r="AB28" i="1"/>
  <c r="AE29" i="1"/>
  <c r="AE33" i="1"/>
  <c r="AH28" i="1"/>
  <c r="AI28" i="1"/>
  <c r="AC28" i="1"/>
  <c r="V35" i="1"/>
  <c r="AD28" i="1"/>
  <c r="AH29" i="1"/>
  <c r="AH33" i="1"/>
  <c r="W35" i="1"/>
  <c r="AG28" i="1"/>
  <c r="AA28" i="1"/>
  <c r="AG29" i="1"/>
  <c r="AB9" i="1"/>
  <c r="AC9" i="1"/>
  <c r="AE9" i="1"/>
  <c r="AE15" i="1" s="1"/>
  <c r="V15" i="1"/>
  <c r="AA10" i="1"/>
  <c r="V25" i="1"/>
  <c r="AI10" i="1"/>
  <c r="AI9" i="1"/>
  <c r="AG10" i="1"/>
  <c r="AH9" i="1"/>
  <c r="AH10" i="1"/>
  <c r="AG9" i="1"/>
  <c r="AA9" i="1"/>
  <c r="AB10" i="1"/>
  <c r="AJ13" i="1" l="1"/>
  <c r="AJ14" i="1"/>
  <c r="AE87" i="1"/>
  <c r="K80" i="11"/>
  <c r="K81" i="11" s="1"/>
  <c r="AD87" i="1"/>
  <c r="BA117" i="13"/>
  <c r="AB87" i="2"/>
  <c r="AA87" i="1"/>
  <c r="X11" i="13"/>
  <c r="X16" i="13"/>
  <c r="F80" i="11"/>
  <c r="F81" i="11" s="1"/>
  <c r="F75" i="11"/>
  <c r="F735" i="11"/>
  <c r="F740" i="11"/>
  <c r="F741" i="11" s="1"/>
  <c r="F163" i="11"/>
  <c r="F168" i="11"/>
  <c r="F169" i="11" s="1"/>
  <c r="K339" i="11"/>
  <c r="K344" i="11"/>
  <c r="K345" i="11" s="1"/>
  <c r="F36" i="11"/>
  <c r="F37" i="11" s="1"/>
  <c r="F31" i="11"/>
  <c r="F383" i="11"/>
  <c r="F388" i="11"/>
  <c r="F389" i="11" s="1"/>
  <c r="F256" i="11"/>
  <c r="F257" i="11" s="1"/>
  <c r="F251" i="11"/>
  <c r="F652" i="11"/>
  <c r="F653" i="11" s="1"/>
  <c r="F647" i="11"/>
  <c r="F300" i="11"/>
  <c r="F301" i="11" s="1"/>
  <c r="F295" i="11"/>
  <c r="F696" i="11"/>
  <c r="F697" i="11" s="1"/>
  <c r="F691" i="11"/>
  <c r="F603" i="11"/>
  <c r="F608" i="11"/>
  <c r="F609" i="11" s="1"/>
  <c r="F476" i="11"/>
  <c r="F477" i="11" s="1"/>
  <c r="F471" i="11"/>
  <c r="F432" i="11"/>
  <c r="F433" i="11" s="1"/>
  <c r="F427" i="11"/>
  <c r="F344" i="11"/>
  <c r="F345" i="11" s="1"/>
  <c r="F339" i="11"/>
  <c r="AG87" i="1"/>
  <c r="K37" i="11"/>
  <c r="K31" i="11"/>
  <c r="F559" i="11"/>
  <c r="F564" i="11"/>
  <c r="F565" i="11" s="1"/>
  <c r="K168" i="11"/>
  <c r="K169" i="11" s="1"/>
  <c r="K163" i="11"/>
  <c r="F212" i="11"/>
  <c r="F213" i="11" s="1"/>
  <c r="F207" i="11"/>
  <c r="F124" i="11"/>
  <c r="F125" i="11" s="1"/>
  <c r="F119" i="11"/>
  <c r="F515" i="11"/>
  <c r="F520" i="11"/>
  <c r="F521" i="11" s="1"/>
  <c r="M189" i="11"/>
  <c r="M194" i="11" s="1"/>
  <c r="R194" i="11" s="1"/>
  <c r="L194" i="11"/>
  <c r="Q194" i="11" s="1"/>
  <c r="AI87" i="1"/>
  <c r="AC87" i="1"/>
  <c r="AH87" i="1"/>
  <c r="AB87" i="1"/>
  <c r="AF25" i="2"/>
  <c r="AF15" i="2"/>
  <c r="AD15" i="1"/>
  <c r="AD35" i="1"/>
  <c r="AJ92" i="2"/>
  <c r="AE70" i="1"/>
  <c r="AC70" i="1"/>
  <c r="AD25" i="2"/>
  <c r="AJ97" i="2"/>
  <c r="AB104" i="2"/>
  <c r="O64" i="4"/>
  <c r="P64" i="5"/>
  <c r="AC45" i="1"/>
  <c r="AJ73" i="2"/>
  <c r="AH35" i="2"/>
  <c r="AB15" i="2"/>
  <c r="AJ91" i="2"/>
  <c r="AE15" i="2"/>
  <c r="AD70" i="2"/>
  <c r="AE25" i="2"/>
  <c r="AC35" i="1"/>
  <c r="AD35" i="2"/>
  <c r="AI45" i="2"/>
  <c r="AG70" i="2"/>
  <c r="AI15" i="2"/>
  <c r="AD70" i="1"/>
  <c r="AJ18" i="1"/>
  <c r="AJ80" i="2"/>
  <c r="AJ90" i="2"/>
  <c r="AH25" i="2"/>
  <c r="AG25" i="2"/>
  <c r="AD45" i="2"/>
  <c r="AJ64" i="2"/>
  <c r="AI35" i="2"/>
  <c r="AI104" i="2"/>
  <c r="AF35" i="2"/>
  <c r="AI25" i="2"/>
  <c r="AC70" i="2"/>
  <c r="AI87" i="2"/>
  <c r="AH45" i="2"/>
  <c r="AF70" i="2"/>
  <c r="AI70" i="1"/>
  <c r="AH87" i="2"/>
  <c r="AB45" i="2"/>
  <c r="AA70" i="1"/>
  <c r="AJ74" i="2"/>
  <c r="AE35" i="2"/>
  <c r="AJ19" i="1"/>
  <c r="AI70" i="2"/>
  <c r="AJ22" i="2"/>
  <c r="AB70" i="2"/>
  <c r="AI45" i="1"/>
  <c r="AJ76" i="1"/>
  <c r="AI15" i="1"/>
  <c r="AG104" i="1"/>
  <c r="AH104" i="2"/>
  <c r="AJ38" i="2"/>
  <c r="AF45" i="2"/>
  <c r="AG45" i="2"/>
  <c r="AA87" i="2"/>
  <c r="AJ93" i="1"/>
  <c r="AH104" i="1"/>
  <c r="AE70" i="2"/>
  <c r="AA45" i="2"/>
  <c r="AJ32" i="2"/>
  <c r="AJ28" i="2"/>
  <c r="AJ39" i="2"/>
  <c r="AJ23" i="2"/>
  <c r="AB25" i="2"/>
  <c r="AB70" i="1"/>
  <c r="AH15" i="2"/>
  <c r="AC45" i="2"/>
  <c r="AJ63" i="2"/>
  <c r="AJ114" i="2"/>
  <c r="AF122" i="2"/>
  <c r="AA15" i="2"/>
  <c r="AJ42" i="2"/>
  <c r="AJ19" i="2"/>
  <c r="AG15" i="2"/>
  <c r="AB35" i="2"/>
  <c r="AJ93" i="2"/>
  <c r="AJ18" i="2"/>
  <c r="AJ9" i="2"/>
  <c r="AH70" i="2"/>
  <c r="AJ75" i="2"/>
  <c r="AJ29" i="2"/>
  <c r="AG35" i="2"/>
  <c r="AJ76" i="2"/>
  <c r="AE45" i="2"/>
  <c r="AJ67" i="2"/>
  <c r="AA70" i="2"/>
  <c r="AJ13" i="2"/>
  <c r="AC122" i="2"/>
  <c r="AJ43" i="2"/>
  <c r="AD15" i="2"/>
  <c r="AC35" i="2"/>
  <c r="AJ68" i="2"/>
  <c r="AC25" i="2"/>
  <c r="AC15" i="2"/>
  <c r="AD104" i="2"/>
  <c r="AA104" i="2"/>
  <c r="AE122" i="2"/>
  <c r="AJ33" i="2"/>
  <c r="AA35" i="2"/>
  <c r="AA25" i="2"/>
  <c r="AJ73" i="1"/>
  <c r="AI35" i="1"/>
  <c r="AJ83" i="1"/>
  <c r="AJ86" i="1"/>
  <c r="AG45" i="1"/>
  <c r="AJ74" i="1"/>
  <c r="AD104" i="1"/>
  <c r="AE104" i="1"/>
  <c r="AC104" i="1"/>
  <c r="AJ92" i="1"/>
  <c r="AI104" i="1"/>
  <c r="AJ91" i="1"/>
  <c r="AA104" i="1"/>
  <c r="AB104" i="1"/>
  <c r="AJ100" i="1"/>
  <c r="AJ85" i="1"/>
  <c r="AJ84" i="1"/>
  <c r="AB45" i="1"/>
  <c r="AH45" i="1"/>
  <c r="AD45" i="1"/>
  <c r="AE45" i="1"/>
  <c r="AJ82" i="1"/>
  <c r="AJ90" i="1"/>
  <c r="AJ103" i="1"/>
  <c r="AJ75" i="1"/>
  <c r="AH70" i="1"/>
  <c r="AJ68" i="1"/>
  <c r="AJ64" i="1"/>
  <c r="AG70" i="1"/>
  <c r="AJ63" i="1"/>
  <c r="AJ43" i="1"/>
  <c r="AA45" i="1"/>
  <c r="AJ38" i="1"/>
  <c r="AJ39" i="1"/>
  <c r="AH35" i="1"/>
  <c r="AG35" i="1"/>
  <c r="AJ29" i="1"/>
  <c r="AB35" i="1"/>
  <c r="AA35" i="1"/>
  <c r="AJ28" i="1"/>
  <c r="AE35" i="1"/>
  <c r="AJ33" i="1"/>
  <c r="AB15" i="1"/>
  <c r="AA15" i="1"/>
  <c r="AC15" i="1"/>
  <c r="AG15" i="1"/>
  <c r="AJ10" i="1"/>
  <c r="AH15" i="1"/>
  <c r="AJ9" i="1"/>
  <c r="BA118" i="13" l="1"/>
  <c r="AD16" i="13"/>
  <c r="AC16" i="13"/>
  <c r="AK16" i="13"/>
  <c r="AL16" i="13"/>
  <c r="AE16" i="13"/>
  <c r="AO16" i="13"/>
  <c r="AH16" i="13"/>
  <c r="AM16" i="13"/>
  <c r="AF16" i="13"/>
  <c r="AN16" i="13"/>
  <c r="Z16" i="13"/>
  <c r="AA16" i="13"/>
  <c r="AI16" i="13"/>
  <c r="AB16" i="13"/>
  <c r="Y16" i="13"/>
  <c r="AJ16" i="13"/>
  <c r="AP16" i="13"/>
  <c r="AH11" i="13"/>
  <c r="Z11" i="13"/>
  <c r="Y11" i="13"/>
  <c r="AT11" i="13"/>
  <c r="AP11" i="13"/>
  <c r="AO11" i="13"/>
  <c r="AI11" i="13"/>
  <c r="AN11" i="13"/>
  <c r="AJ11" i="13"/>
  <c r="AE11" i="13"/>
  <c r="AF11" i="13"/>
  <c r="AM11" i="13"/>
  <c r="AB11" i="13"/>
  <c r="AL11" i="13"/>
  <c r="AC11" i="13"/>
  <c r="AA11" i="13"/>
  <c r="AK11" i="13"/>
  <c r="AD11" i="13"/>
  <c r="AB105" i="1"/>
  <c r="AB107" i="1" s="1"/>
  <c r="AJ87" i="1"/>
  <c r="AF36" i="2"/>
  <c r="AE71" i="1"/>
  <c r="AH105" i="1"/>
  <c r="AH107" i="1" s="1"/>
  <c r="AB122" i="2"/>
  <c r="AD36" i="2"/>
  <c r="AC71" i="1"/>
  <c r="AG71" i="2"/>
  <c r="AB71" i="2"/>
  <c r="AG36" i="2"/>
  <c r="AJ15" i="1"/>
  <c r="AH122" i="2"/>
  <c r="AD71" i="2"/>
  <c r="AD71" i="1"/>
  <c r="AJ104" i="2"/>
  <c r="AE36" i="2"/>
  <c r="AH36" i="2"/>
  <c r="AE125" i="2"/>
  <c r="AE127" i="2" s="1"/>
  <c r="AI71" i="2"/>
  <c r="AF125" i="2"/>
  <c r="AB125" i="2"/>
  <c r="AB127" i="2" s="1"/>
  <c r="AC125" i="2"/>
  <c r="AC127" i="2" s="1"/>
  <c r="AG125" i="2"/>
  <c r="AG127" i="2" s="1"/>
  <c r="AH125" i="2"/>
  <c r="AH127" i="2" s="1"/>
  <c r="AI71" i="1"/>
  <c r="AE71" i="2"/>
  <c r="AD125" i="2"/>
  <c r="AD127" i="2" s="1"/>
  <c r="AA125" i="2"/>
  <c r="AA127" i="2" s="1"/>
  <c r="AI122" i="2"/>
  <c r="AI125" i="2"/>
  <c r="AI127" i="2" s="1"/>
  <c r="AC71" i="2"/>
  <c r="AI36" i="2"/>
  <c r="AJ45" i="2"/>
  <c r="AH71" i="2"/>
  <c r="AA122" i="2"/>
  <c r="AF71" i="2"/>
  <c r="AJ25" i="2"/>
  <c r="AA71" i="1"/>
  <c r="AC105" i="1"/>
  <c r="AC107" i="1" s="1"/>
  <c r="AB71" i="1"/>
  <c r="AA71" i="2"/>
  <c r="AA105" i="1"/>
  <c r="AA107" i="1" s="1"/>
  <c r="AD105" i="1"/>
  <c r="AD107" i="1" s="1"/>
  <c r="AG105" i="1"/>
  <c r="AG107" i="1" s="1"/>
  <c r="AE105" i="1"/>
  <c r="AE107" i="1" s="1"/>
  <c r="AB36" i="2"/>
  <c r="AI105" i="1"/>
  <c r="AI107" i="1" s="1"/>
  <c r="AJ87" i="2"/>
  <c r="AD122" i="2"/>
  <c r="AJ35" i="2"/>
  <c r="AJ70" i="2"/>
  <c r="AA36" i="2"/>
  <c r="AJ15" i="2"/>
  <c r="AC36" i="2"/>
  <c r="AG71" i="1"/>
  <c r="AH71" i="1"/>
  <c r="AJ104" i="1"/>
  <c r="AJ70" i="1"/>
  <c r="AJ45" i="1"/>
  <c r="AJ35" i="1"/>
  <c r="AC17" i="13" l="1"/>
  <c r="AC136" i="13" s="1"/>
  <c r="AF17" i="13"/>
  <c r="AF136" i="13" s="1"/>
  <c r="AJ17" i="13"/>
  <c r="AJ132" i="13" s="1"/>
  <c r="AN17" i="13"/>
  <c r="AA17" i="13"/>
  <c r="AA136" i="13" s="1"/>
  <c r="AB17" i="13"/>
  <c r="AB136" i="13" s="1"/>
  <c r="AL17" i="13"/>
  <c r="AL132" i="13" s="1"/>
  <c r="AM17" i="13"/>
  <c r="AM132" i="13" s="1"/>
  <c r="AK17" i="13"/>
  <c r="AK132" i="13" s="1"/>
  <c r="AO17" i="13"/>
  <c r="AD17" i="13"/>
  <c r="AD136" i="13" s="1"/>
  <c r="AP17" i="13"/>
  <c r="AE17" i="13"/>
  <c r="AE136" i="13" s="1"/>
  <c r="Y17" i="13"/>
  <c r="Y132" i="13" s="1"/>
  <c r="AG11" i="13"/>
  <c r="Z17" i="13"/>
  <c r="Z136" i="13" s="1"/>
  <c r="AI17" i="13"/>
  <c r="AI132" i="13" s="1"/>
  <c r="AH17" i="13"/>
  <c r="AH132" i="13" s="1"/>
  <c r="AG16" i="13"/>
  <c r="AF127" i="2"/>
  <c r="AF128" i="2"/>
  <c r="AJ122" i="2"/>
  <c r="AJ125" i="2"/>
  <c r="AJ127" i="2" s="1"/>
  <c r="AJ71" i="2"/>
  <c r="AJ36" i="2"/>
  <c r="AJ105" i="1"/>
  <c r="AJ107" i="1" s="1"/>
  <c r="AJ71" i="1"/>
  <c r="Y136" i="13" l="1"/>
  <c r="BA17" i="13"/>
  <c r="BA134" i="13" s="1"/>
  <c r="AT139" i="13"/>
  <c r="AG17" i="13"/>
  <c r="AG136" i="13" s="1"/>
  <c r="AI23" i="1" l="1"/>
  <c r="AI25" i="1" s="1"/>
  <c r="AA23" i="1"/>
  <c r="AG23" i="1"/>
  <c r="AG25" i="1" s="1"/>
  <c r="AH23" i="1"/>
  <c r="AH25" i="1" s="1"/>
  <c r="AC23" i="1"/>
  <c r="AB23" i="1"/>
  <c r="AB25" i="1" s="1"/>
  <c r="AE23" i="1"/>
  <c r="AE25" i="1" s="1"/>
  <c r="W25" i="1"/>
  <c r="AD23" i="1"/>
  <c r="AD25" i="1" s="1"/>
  <c r="AB36" i="1" l="1"/>
  <c r="AB125" i="1"/>
  <c r="AB127" i="1" s="1"/>
  <c r="AG36" i="1"/>
  <c r="AG125" i="1"/>
  <c r="AG127" i="1" s="1"/>
  <c r="AH36" i="1"/>
  <c r="AH125" i="1"/>
  <c r="AH127" i="1" s="1"/>
  <c r="AE36" i="1"/>
  <c r="AE125" i="1"/>
  <c r="AE127" i="1" s="1"/>
  <c r="AD36" i="1"/>
  <c r="AD125" i="1"/>
  <c r="AD127" i="1" s="1"/>
  <c r="AI36" i="1"/>
  <c r="AI125" i="1"/>
  <c r="AI127" i="1" s="1"/>
  <c r="AA25" i="1"/>
  <c r="AJ23" i="1"/>
  <c r="AJ25" i="1" s="1"/>
  <c r="AC25" i="1"/>
  <c r="AC125" i="1" s="1"/>
  <c r="AC127" i="1" s="1"/>
  <c r="AJ36" i="1" l="1"/>
  <c r="AJ125" i="1"/>
  <c r="AJ127" i="1" s="1"/>
  <c r="AA36" i="1"/>
  <c r="AA125" i="1"/>
  <c r="AA127" i="1" s="1"/>
  <c r="AC36" i="1"/>
  <c r="I61" i="2" l="1"/>
  <c r="I61" i="1"/>
  <c r="B59" i="1"/>
  <c r="B58" i="1"/>
  <c r="AY5" i="10" l="1"/>
  <c r="P74" i="5"/>
  <c r="AV5" i="10"/>
  <c r="H453" i="11"/>
  <c r="H458" i="11" s="1"/>
  <c r="G458" i="11"/>
  <c r="H233" i="11"/>
  <c r="H238" i="11" s="1"/>
  <c r="G238" i="11"/>
  <c r="G590" i="11"/>
  <c r="H585" i="11"/>
  <c r="H590" i="11" s="1"/>
  <c r="P73" i="5"/>
  <c r="H277" i="11"/>
  <c r="H282" i="11" s="1"/>
  <c r="G282" i="11"/>
  <c r="P76" i="5"/>
  <c r="O74" i="4"/>
  <c r="G414" i="11"/>
  <c r="H409" i="11"/>
  <c r="H414" i="11" s="1"/>
  <c r="H365" i="11"/>
  <c r="H370" i="11" s="1"/>
  <c r="G370" i="11"/>
  <c r="O75" i="4"/>
  <c r="BB5" i="10"/>
  <c r="G678" i="11"/>
  <c r="H673" i="11"/>
  <c r="H678" i="11" s="1"/>
  <c r="P75" i="5"/>
  <c r="O73" i="4"/>
  <c r="O76" i="4"/>
  <c r="H629" i="11"/>
  <c r="H634" i="11" s="1"/>
  <c r="G634" i="11"/>
  <c r="AS5" i="10"/>
  <c r="H717" i="11"/>
  <c r="H722" i="11" s="1"/>
  <c r="G722" i="11"/>
  <c r="H321" i="11"/>
  <c r="H326" i="11" s="1"/>
  <c r="G326" i="11"/>
  <c r="G546" i="11" l="1"/>
  <c r="H497" i="11"/>
  <c r="H502" i="11" s="1"/>
  <c r="O107" i="4"/>
  <c r="P107" i="5"/>
  <c r="O93" i="4"/>
  <c r="P93" i="5"/>
  <c r="O91" i="4"/>
  <c r="L282" i="11"/>
  <c r="Q282" i="11" s="1"/>
  <c r="M277" i="11"/>
  <c r="M282" i="11" s="1"/>
  <c r="R282" i="11" s="1"/>
  <c r="L678" i="11"/>
  <c r="Q678" i="11" s="1"/>
  <c r="M673" i="11"/>
  <c r="M678" i="11" s="1"/>
  <c r="R678" i="11" s="1"/>
  <c r="M629" i="11"/>
  <c r="M634" i="11" s="1"/>
  <c r="R634" i="11" s="1"/>
  <c r="L634" i="11"/>
  <c r="Q634" i="11" s="1"/>
  <c r="M321" i="11"/>
  <c r="M326" i="11" s="1"/>
  <c r="R326" i="11" s="1"/>
  <c r="L326" i="11"/>
  <c r="Q326" i="11" s="1"/>
  <c r="O90" i="4"/>
  <c r="M717" i="11"/>
  <c r="M722" i="11" s="1"/>
  <c r="R722" i="11" s="1"/>
  <c r="L722" i="11"/>
  <c r="Q722" i="11" s="1"/>
  <c r="P90" i="5"/>
  <c r="L414" i="11"/>
  <c r="Q414" i="11" s="1"/>
  <c r="M409" i="11"/>
  <c r="M414" i="11" s="1"/>
  <c r="R414" i="11" s="1"/>
  <c r="L590" i="11"/>
  <c r="Q590" i="11" s="1"/>
  <c r="M585" i="11"/>
  <c r="M590" i="11" s="1"/>
  <c r="R590" i="11" s="1"/>
  <c r="O92" i="4"/>
  <c r="M453" i="11"/>
  <c r="M458" i="11" s="1"/>
  <c r="R458" i="11" s="1"/>
  <c r="L458" i="11"/>
  <c r="Q458" i="11" s="1"/>
  <c r="P91" i="5"/>
  <c r="P92" i="5"/>
  <c r="M233" i="11"/>
  <c r="M238" i="11" s="1"/>
  <c r="R238" i="11" s="1"/>
  <c r="L238" i="11"/>
  <c r="Q238" i="11" s="1"/>
  <c r="M365" i="11"/>
  <c r="M370" i="11" s="1"/>
  <c r="R370" i="11" s="1"/>
  <c r="L370" i="11"/>
  <c r="Q370" i="11" s="1"/>
  <c r="H541" i="11" l="1"/>
  <c r="H546" i="11" s="1"/>
  <c r="L502" i="11"/>
  <c r="G502" i="11"/>
  <c r="M541" i="11"/>
  <c r="M546" i="11" s="1"/>
  <c r="R546" i="11" s="1"/>
  <c r="L546" i="11"/>
  <c r="Q546" i="11" s="1"/>
  <c r="Q502" i="11" l="1"/>
  <c r="M497" i="11"/>
  <c r="M502" i="11" s="1"/>
  <c r="R502" i="11" s="1"/>
  <c r="A222" i="11" l="1"/>
  <c r="A574" i="11"/>
  <c r="A134" i="11"/>
  <c r="A90" i="11"/>
  <c r="A662" i="11"/>
  <c r="A178" i="11"/>
  <c r="A530" i="11"/>
  <c r="A442" i="11"/>
  <c r="A310" i="11"/>
  <c r="A266" i="11"/>
  <c r="A398" i="11"/>
  <c r="A618" i="11"/>
  <c r="A354" i="11"/>
  <c r="A706" i="11"/>
  <c r="A486" i="11"/>
  <c r="A46" i="11"/>
  <c r="A664" i="11"/>
  <c r="A268" i="11"/>
  <c r="A576" i="11"/>
  <c r="A400" i="11"/>
  <c r="A356" i="11"/>
  <c r="A312" i="11"/>
  <c r="A136" i="11"/>
  <c r="A444" i="11"/>
  <c r="A488" i="11"/>
  <c r="A708" i="11"/>
  <c r="A180" i="11"/>
  <c r="A620" i="11"/>
  <c r="A92" i="11"/>
  <c r="A532" i="11"/>
  <c r="A48" i="11"/>
  <c r="A224" i="11"/>
  <c r="A619" i="11"/>
  <c r="A355" i="11"/>
  <c r="A487" i="11"/>
  <c r="A311" i="11"/>
  <c r="A575" i="11"/>
  <c r="A223" i="11"/>
  <c r="A531" i="11"/>
  <c r="A47" i="11"/>
  <c r="A443" i="11"/>
  <c r="A267" i="11"/>
  <c r="A91" i="11"/>
  <c r="A707" i="11"/>
  <c r="A179" i="11"/>
  <c r="A399" i="11"/>
  <c r="A663" i="11"/>
  <c r="A135" i="11"/>
  <c r="A56" i="11" l="1"/>
  <c r="A57" i="11" l="1"/>
  <c r="A58" i="11" s="1"/>
  <c r="A59" i="11" l="1"/>
  <c r="A60" i="11" l="1"/>
  <c r="A61" i="11"/>
  <c r="A62" i="11" s="1"/>
  <c r="A64" i="11" l="1"/>
  <c r="A65" i="11" l="1"/>
  <c r="A66" i="11" l="1"/>
  <c r="A67" i="11" l="1"/>
  <c r="A68" i="11" l="1"/>
  <c r="A69" i="11" s="1"/>
  <c r="A70" i="11" s="1"/>
  <c r="A71" i="11" s="1"/>
  <c r="A72" i="11" s="1"/>
  <c r="A74" i="11" s="1"/>
  <c r="A75" i="11" s="1"/>
  <c r="A77" i="11" s="1"/>
  <c r="A78" i="11" s="1"/>
  <c r="A80" i="11" s="1"/>
  <c r="A81" i="11" s="1"/>
  <c r="A83" i="11" s="1"/>
  <c r="A84" i="11" s="1"/>
  <c r="A85" i="11" s="1"/>
  <c r="A86" i="11" s="1"/>
  <c r="A100" i="11" s="1"/>
  <c r="A101" i="11" s="1"/>
  <c r="A102" i="11" s="1"/>
  <c r="A103" i="11" s="1"/>
  <c r="A104" i="11" s="1"/>
  <c r="A105" i="11" s="1"/>
  <c r="A106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8" i="11" s="1"/>
  <c r="A119" i="11" s="1"/>
  <c r="A121" i="11" s="1"/>
  <c r="A122" i="11" s="1"/>
  <c r="A124" i="11" s="1"/>
  <c r="A125" i="11" s="1"/>
  <c r="A127" i="11" s="1"/>
  <c r="A128" i="11" s="1"/>
  <c r="A129" i="11" s="1"/>
  <c r="A130" i="11" s="1"/>
  <c r="A144" i="11" s="1"/>
  <c r="A145" i="11" s="1"/>
  <c r="A146" i="11" s="1"/>
  <c r="A147" i="11" s="1"/>
  <c r="A148" i="11" s="1"/>
  <c r="A149" i="11" s="1"/>
  <c r="A150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2" i="11" s="1"/>
  <c r="A163" i="11" s="1"/>
  <c r="A165" i="11" s="1"/>
  <c r="A166" i="11" s="1"/>
  <c r="A168" i="11" s="1"/>
  <c r="A169" i="11" s="1"/>
  <c r="A171" i="11" s="1"/>
  <c r="A172" i="11" s="1"/>
  <c r="A173" i="11" s="1"/>
  <c r="A174" i="11" s="1"/>
  <c r="A188" i="11" s="1"/>
  <c r="A189" i="11" s="1"/>
  <c r="A190" i="11" s="1"/>
  <c r="A191" i="11" s="1"/>
  <c r="A192" i="11" s="1"/>
  <c r="A193" i="11" s="1"/>
  <c r="A194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6" i="11" s="1"/>
  <c r="A207" i="11" s="1"/>
  <c r="A209" i="11" s="1"/>
  <c r="A210" i="11" s="1"/>
  <c r="A212" i="11" s="1"/>
  <c r="A213" i="11" s="1"/>
  <c r="A215" i="11" s="1"/>
  <c r="A216" i="11" s="1"/>
  <c r="A217" i="11" s="1"/>
  <c r="A218" i="11" s="1"/>
  <c r="A232" i="11" s="1"/>
  <c r="A233" i="11" s="1"/>
  <c r="A234" i="11" s="1"/>
  <c r="A235" i="11" s="1"/>
  <c r="A236" i="11" s="1"/>
  <c r="A237" i="11" s="1"/>
  <c r="A238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50" i="11" s="1"/>
  <c r="A251" i="11" s="1"/>
  <c r="A253" i="11" s="1"/>
  <c r="A254" i="11" s="1"/>
  <c r="A256" i="11" s="1"/>
  <c r="A257" i="11" s="1"/>
  <c r="A259" i="11" s="1"/>
  <c r="A260" i="11" s="1"/>
  <c r="A261" i="11" s="1"/>
  <c r="A262" i="11" s="1"/>
  <c r="A276" i="11" s="1"/>
  <c r="A277" i="11" s="1"/>
  <c r="A278" i="11" s="1"/>
  <c r="A279" i="11" s="1"/>
  <c r="A280" i="11" s="1"/>
  <c r="A281" i="11" s="1"/>
  <c r="A282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4" i="11" s="1"/>
  <c r="A295" i="11" s="1"/>
  <c r="A297" i="11" s="1"/>
  <c r="A298" i="11" s="1"/>
  <c r="A300" i="11" s="1"/>
  <c r="A301" i="11" s="1"/>
  <c r="A303" i="11" s="1"/>
  <c r="A304" i="11" s="1"/>
  <c r="A305" i="11" s="1"/>
  <c r="A306" i="11" s="1"/>
  <c r="A320" i="11" s="1"/>
  <c r="A321" i="11" s="1"/>
  <c r="A322" i="11" s="1"/>
  <c r="A323" i="11" s="1"/>
  <c r="A324" i="11" s="1"/>
  <c r="A325" i="11" s="1"/>
  <c r="A326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8" i="11" s="1"/>
  <c r="A339" i="11" s="1"/>
  <c r="A341" i="11" s="1"/>
  <c r="A342" i="11" s="1"/>
  <c r="A344" i="11" s="1"/>
  <c r="A345" i="11" s="1"/>
  <c r="A347" i="11" s="1"/>
  <c r="A348" i="11" s="1"/>
  <c r="A349" i="11" s="1"/>
  <c r="A350" i="11" s="1"/>
  <c r="A364" i="11" s="1"/>
  <c r="A365" i="11" s="1"/>
  <c r="A366" i="11" s="1"/>
  <c r="A367" i="11" s="1"/>
  <c r="A368" i="11" s="1"/>
  <c r="A369" i="11" s="1"/>
  <c r="A370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2" i="11" s="1"/>
  <c r="A383" i="11" s="1"/>
  <c r="A385" i="11" s="1"/>
  <c r="A386" i="11" s="1"/>
  <c r="A388" i="11" s="1"/>
  <c r="A389" i="11" s="1"/>
  <c r="A391" i="11" s="1"/>
  <c r="A392" i="11" s="1"/>
  <c r="A393" i="11" s="1"/>
  <c r="A394" i="11" s="1"/>
  <c r="A408" i="11" s="1"/>
  <c r="A409" i="11" s="1"/>
  <c r="A410" i="11" s="1"/>
  <c r="A411" i="11" s="1"/>
  <c r="A412" i="11" s="1"/>
  <c r="A413" i="11" s="1"/>
  <c r="A414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6" i="11" s="1"/>
  <c r="A427" i="11" s="1"/>
  <c r="A429" i="11" s="1"/>
  <c r="A430" i="11" s="1"/>
  <c r="A432" i="11" s="1"/>
  <c r="A433" i="11" s="1"/>
  <c r="A435" i="11" s="1"/>
  <c r="A436" i="11" s="1"/>
  <c r="A437" i="11" s="1"/>
  <c r="A438" i="11" s="1"/>
  <c r="A452" i="11" s="1"/>
  <c r="A453" i="11" s="1"/>
  <c r="A454" i="11" s="1"/>
  <c r="A455" i="11" s="1"/>
  <c r="A456" i="11" s="1"/>
  <c r="A457" i="11" s="1"/>
  <c r="A458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70" i="11" s="1"/>
  <c r="A471" i="11" s="1"/>
  <c r="A473" i="11" s="1"/>
  <c r="A474" i="11" s="1"/>
  <c r="A476" i="11" s="1"/>
  <c r="A477" i="11" s="1"/>
  <c r="A479" i="11" s="1"/>
  <c r="A480" i="11" s="1"/>
  <c r="A481" i="11" s="1"/>
  <c r="A482" i="11" s="1"/>
  <c r="A496" i="11" s="1"/>
  <c r="A497" i="11" s="1"/>
  <c r="A498" i="11" s="1"/>
  <c r="A499" i="11" s="1"/>
  <c r="A500" i="11" s="1"/>
  <c r="A501" i="11" s="1"/>
  <c r="A502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4" i="11" s="1"/>
  <c r="A515" i="11" s="1"/>
  <c r="A517" i="11" s="1"/>
  <c r="A518" i="11" s="1"/>
  <c r="A520" i="11" s="1"/>
  <c r="A521" i="11" s="1"/>
  <c r="A523" i="11" s="1"/>
  <c r="A524" i="11" s="1"/>
  <c r="A525" i="11" s="1"/>
  <c r="A526" i="11" s="1"/>
  <c r="A540" i="11" s="1"/>
  <c r="A541" i="11" s="1"/>
  <c r="A542" i="11" s="1"/>
  <c r="A543" i="11" s="1"/>
  <c r="A544" i="11" s="1"/>
  <c r="A545" i="11" s="1"/>
  <c r="A546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8" i="11" s="1"/>
  <c r="A559" i="11" s="1"/>
  <c r="A561" i="11" s="1"/>
  <c r="A562" i="11" s="1"/>
  <c r="A564" i="11" s="1"/>
  <c r="A565" i="11" s="1"/>
  <c r="A567" i="11" s="1"/>
  <c r="A568" i="11" s="1"/>
  <c r="A569" i="11" s="1"/>
  <c r="A570" i="11" s="1"/>
  <c r="A584" i="11" s="1"/>
  <c r="A585" i="11" s="1"/>
  <c r="A586" i="11" s="1"/>
  <c r="A587" i="11" s="1"/>
  <c r="A588" i="11" s="1"/>
  <c r="A589" i="11" s="1"/>
  <c r="A590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2" i="11" s="1"/>
  <c r="A603" i="11" s="1"/>
  <c r="A605" i="11" s="1"/>
  <c r="A606" i="11" s="1"/>
  <c r="A608" i="11" s="1"/>
  <c r="A609" i="11" s="1"/>
  <c r="A611" i="11" s="1"/>
  <c r="A612" i="11" s="1"/>
  <c r="A613" i="11" s="1"/>
  <c r="A614" i="11" s="1"/>
  <c r="A628" i="11" s="1"/>
  <c r="A629" i="11" s="1"/>
  <c r="A630" i="11" s="1"/>
  <c r="A631" i="11" s="1"/>
  <c r="A632" i="11" s="1"/>
  <c r="A633" i="11" s="1"/>
  <c r="A634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6" i="11" s="1"/>
  <c r="A647" i="11" s="1"/>
  <c r="A649" i="11" s="1"/>
  <c r="A650" i="11" s="1"/>
  <c r="A652" i="11" s="1"/>
  <c r="A653" i="11" s="1"/>
  <c r="A655" i="11" s="1"/>
  <c r="A656" i="11" s="1"/>
  <c r="A657" i="11" s="1"/>
  <c r="A658" i="11" s="1"/>
  <c r="A672" i="11" s="1"/>
  <c r="A673" i="11" s="1"/>
  <c r="A674" i="11" s="1"/>
  <c r="A675" i="11" s="1"/>
  <c r="A676" i="11" s="1"/>
  <c r="A677" i="11" s="1"/>
  <c r="A678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90" i="11" s="1"/>
  <c r="A691" i="11" s="1"/>
  <c r="A693" i="11" s="1"/>
  <c r="A694" i="11" s="1"/>
  <c r="A696" i="11" s="1"/>
  <c r="A697" i="11" s="1"/>
  <c r="A699" i="11" s="1"/>
  <c r="A700" i="11" s="1"/>
  <c r="A701" i="11" s="1"/>
  <c r="A702" i="11" s="1"/>
  <c r="A716" i="11" s="1"/>
  <c r="A717" i="11" s="1"/>
  <c r="A718" i="11" s="1"/>
  <c r="A719" i="11" s="1"/>
  <c r="A720" i="11" s="1"/>
  <c r="A721" i="11" s="1"/>
  <c r="A722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4" i="11" s="1"/>
  <c r="A735" i="11" s="1"/>
  <c r="A737" i="11" s="1"/>
  <c r="A738" i="11" s="1"/>
  <c r="A740" i="11" s="1"/>
  <c r="A741" i="11" s="1"/>
  <c r="A743" i="11" s="1"/>
  <c r="A744" i="11" s="1"/>
  <c r="A745" i="11" s="1"/>
  <c r="A746" i="11" s="1"/>
  <c r="AG139" i="13" l="1"/>
  <c r="AM127" i="5" l="1"/>
  <c r="Y138" i="13"/>
  <c r="AR130" i="13" l="1"/>
  <c r="AS128" i="13" s="1"/>
  <c r="AS127" i="13" l="1"/>
  <c r="AT128" i="13"/>
  <c r="AS126" i="13"/>
  <c r="L549" i="14"/>
  <c r="L549" i="11"/>
  <c r="G549" i="11" l="1"/>
  <c r="G113" i="4"/>
  <c r="AT126" i="13"/>
  <c r="G113" i="5"/>
  <c r="G549" i="14"/>
  <c r="AP6" i="10"/>
  <c r="M549" i="14"/>
  <c r="M556" i="14" s="1"/>
  <c r="M558" i="14" s="1"/>
  <c r="L556" i="14"/>
  <c r="L562" i="14" s="1"/>
  <c r="M549" i="11"/>
  <c r="M556" i="11" s="1"/>
  <c r="M558" i="11" s="1"/>
  <c r="L556" i="11"/>
  <c r="L562" i="11" s="1"/>
  <c r="AT127" i="13"/>
  <c r="AS125" i="13"/>
  <c r="L505" i="11"/>
  <c r="L505" i="14"/>
  <c r="AP116" i="10" l="1"/>
  <c r="AP786" i="10"/>
  <c r="AP682" i="10"/>
  <c r="AP890" i="10"/>
  <c r="AP105" i="10"/>
  <c r="AP91" i="10"/>
  <c r="AP261" i="10"/>
  <c r="AP497" i="10"/>
  <c r="AP916" i="10"/>
  <c r="AP478" i="10"/>
  <c r="AP673" i="10"/>
  <c r="AP408" i="10"/>
  <c r="AP352" i="10"/>
  <c r="AP463" i="10"/>
  <c r="AP508" i="10"/>
  <c r="AP291" i="10"/>
  <c r="AP224" i="10"/>
  <c r="AP388" i="10"/>
  <c r="AP558" i="10"/>
  <c r="AP424" i="10"/>
  <c r="AP220" i="10"/>
  <c r="AP814" i="10"/>
  <c r="AP216" i="10"/>
  <c r="AP402" i="10"/>
  <c r="AP120" i="10"/>
  <c r="AP596" i="10"/>
  <c r="AP1006" i="10"/>
  <c r="AP709" i="10"/>
  <c r="AP956" i="10"/>
  <c r="AP499" i="10"/>
  <c r="AP281" i="10"/>
  <c r="AP988" i="10"/>
  <c r="AP1009" i="10"/>
  <c r="AP297" i="10"/>
  <c r="AP842" i="10"/>
  <c r="AP985" i="10"/>
  <c r="AP952" i="10"/>
  <c r="AP972" i="10"/>
  <c r="AP272" i="10"/>
  <c r="AP911" i="10"/>
  <c r="AP823" i="10"/>
  <c r="AP404" i="10"/>
  <c r="AP636" i="10"/>
  <c r="AP222" i="10"/>
  <c r="AP277" i="10"/>
  <c r="AP769" i="10"/>
  <c r="AP865" i="10"/>
  <c r="AP335" i="10"/>
  <c r="AP358" i="10"/>
  <c r="AP782" i="10"/>
  <c r="AP270" i="10"/>
  <c r="AP392" i="10"/>
  <c r="AP288" i="10"/>
  <c r="AP986" i="10"/>
  <c r="AP938" i="10"/>
  <c r="AP144" i="10"/>
  <c r="AP185" i="10"/>
  <c r="AP697" i="10"/>
  <c r="AP442" i="10"/>
  <c r="AP784" i="10"/>
  <c r="AP251" i="10"/>
  <c r="AP159" i="10"/>
  <c r="AP757" i="10"/>
  <c r="AP242" i="10"/>
  <c r="AP530" i="10"/>
  <c r="AP507" i="10"/>
  <c r="AP109" i="10"/>
  <c r="AP857" i="10"/>
  <c r="AP128" i="10"/>
  <c r="AP310" i="10"/>
  <c r="AP971" i="10"/>
  <c r="AP681" i="10"/>
  <c r="AP611" i="10"/>
  <c r="AP344" i="10"/>
  <c r="AP651" i="10"/>
  <c r="AP342" i="10"/>
  <c r="AP831" i="10"/>
  <c r="AP616" i="10"/>
  <c r="AP370" i="10"/>
  <c r="AP266" i="10"/>
  <c r="AP825" i="10"/>
  <c r="AP346" i="10"/>
  <c r="AP473" i="10"/>
  <c r="AP612" i="10"/>
  <c r="AP797" i="10"/>
  <c r="AP901" i="10"/>
  <c r="AP537" i="10"/>
  <c r="AP66" i="10"/>
  <c r="AP301" i="10"/>
  <c r="AP271" i="10"/>
  <c r="AP853" i="10"/>
  <c r="AP885" i="10"/>
  <c r="AP848" i="10"/>
  <c r="AP1007" i="10"/>
  <c r="AP713" i="10"/>
  <c r="AP325" i="10"/>
  <c r="AP446" i="10"/>
  <c r="AP286" i="10"/>
  <c r="AP196" i="10"/>
  <c r="AP926" i="10"/>
  <c r="AP960" i="10"/>
  <c r="AP680" i="10"/>
  <c r="AP443" i="10"/>
  <c r="AP167" i="10"/>
  <c r="AP796" i="10"/>
  <c r="AP84" i="10"/>
  <c r="AP861" i="10"/>
  <c r="AP471" i="10"/>
  <c r="AP811" i="10"/>
  <c r="AP656" i="10"/>
  <c r="AP246" i="10"/>
  <c r="AP221" i="10"/>
  <c r="AP254" i="10"/>
  <c r="AP840" i="10"/>
  <c r="AP204" i="10"/>
  <c r="AP359" i="10"/>
  <c r="AP383" i="10"/>
  <c r="AP234" i="10"/>
  <c r="AP666" i="10"/>
  <c r="AP855" i="10"/>
  <c r="AP655" i="10"/>
  <c r="AP137" i="10"/>
  <c r="AP747" i="10"/>
  <c r="AP303" i="10"/>
  <c r="AP566" i="10"/>
  <c r="AP182" i="10"/>
  <c r="AP731" i="10"/>
  <c r="AP528" i="10"/>
  <c r="AP455" i="10"/>
  <c r="AP648" i="10"/>
  <c r="AP794" i="10"/>
  <c r="AP544" i="10"/>
  <c r="AP902" i="10"/>
  <c r="AP336" i="10"/>
  <c r="AP356" i="10"/>
  <c r="AP594" i="10"/>
  <c r="AP239" i="10"/>
  <c r="AP817" i="10"/>
  <c r="AP520" i="10"/>
  <c r="AP668" i="10"/>
  <c r="AP718" i="10"/>
  <c r="AP980" i="10"/>
  <c r="AP977" i="10"/>
  <c r="AP503" i="10"/>
  <c r="AP494" i="10"/>
  <c r="AP989" i="10"/>
  <c r="AP658" i="10"/>
  <c r="AP486" i="10"/>
  <c r="AP847" i="10"/>
  <c r="AP698" i="10"/>
  <c r="AP366" i="10"/>
  <c r="AP767" i="10"/>
  <c r="AP958" i="10"/>
  <c r="AP318" i="10"/>
  <c r="AP212" i="10"/>
  <c r="AP689" i="10"/>
  <c r="AP125" i="10"/>
  <c r="AP780" i="10"/>
  <c r="AP399" i="10"/>
  <c r="AP730" i="10"/>
  <c r="AP306" i="10"/>
  <c r="AP345" i="10"/>
  <c r="AP1008" i="10"/>
  <c r="AP278" i="10"/>
  <c r="AP897" i="10"/>
  <c r="AP214" i="10"/>
  <c r="AP69" i="10"/>
  <c r="AP485" i="10"/>
  <c r="AP250" i="10"/>
  <c r="AP495" i="10"/>
  <c r="AP856" i="10"/>
  <c r="AP947" i="10"/>
  <c r="AP935" i="10"/>
  <c r="AP588" i="10"/>
  <c r="AP920" i="10"/>
  <c r="AP421" i="10"/>
  <c r="AP748" i="10"/>
  <c r="AP536" i="10"/>
  <c r="AP209" i="10"/>
  <c r="AP490" i="10"/>
  <c r="AP975" i="10"/>
  <c r="AP264" i="10"/>
  <c r="AP752" i="10"/>
  <c r="AP201" i="10"/>
  <c r="AP582" i="10"/>
  <c r="AP114" i="10"/>
  <c r="AP561" i="10"/>
  <c r="AP754" i="10"/>
  <c r="AP488" i="10"/>
  <c r="AP789" i="10"/>
  <c r="AP72" i="10"/>
  <c r="AP97" i="10"/>
  <c r="AP228" i="10"/>
  <c r="AP924" i="10"/>
  <c r="AP65" i="10"/>
  <c r="AP881" i="10"/>
  <c r="AP870" i="10"/>
  <c r="AP639" i="10"/>
  <c r="AP451" i="10"/>
  <c r="AP738" i="10"/>
  <c r="AP614" i="10"/>
  <c r="AP715" i="10"/>
  <c r="AP31" i="10"/>
  <c r="AP768" i="10"/>
  <c r="AP348" i="10"/>
  <c r="AP407" i="10"/>
  <c r="AP475" i="10"/>
  <c r="AP449" i="10"/>
  <c r="AP777" i="10"/>
  <c r="AP993" i="10"/>
  <c r="AP990" i="10"/>
  <c r="AP981" i="10"/>
  <c r="AP427" i="10"/>
  <c r="AP812" i="10"/>
  <c r="AP799" i="10"/>
  <c r="AP152" i="10"/>
  <c r="AP632" i="10"/>
  <c r="AP229" i="10"/>
  <c r="AP995" i="10"/>
  <c r="AP405" i="10"/>
  <c r="AP403" i="10"/>
  <c r="AP598" i="10"/>
  <c r="AP862" i="10"/>
  <c r="AP766" i="10"/>
  <c r="AP778" i="10"/>
  <c r="AP434" i="10"/>
  <c r="AP631" i="10"/>
  <c r="AP721" i="10"/>
  <c r="AP163" i="10"/>
  <c r="AP166" i="10"/>
  <c r="AP973" i="10"/>
  <c r="AP1002" i="10"/>
  <c r="AP420" i="10"/>
  <c r="AP945" i="10"/>
  <c r="AP19" i="10"/>
  <c r="AP334" i="10"/>
  <c r="AP467" i="10"/>
  <c r="AP394" i="10"/>
  <c r="AP447" i="10"/>
  <c r="AP517" i="10"/>
  <c r="AP15" i="10"/>
  <c r="AP987" i="10"/>
  <c r="AP601" i="10"/>
  <c r="AP877" i="10"/>
  <c r="AP432" i="10"/>
  <c r="AP389" i="10"/>
  <c r="AP257" i="10"/>
  <c r="AP545" i="10"/>
  <c r="AP991" i="10"/>
  <c r="AP826" i="10"/>
  <c r="AP879" i="10"/>
  <c r="AP816" i="10"/>
  <c r="AP47" i="10"/>
  <c r="AP733" i="10"/>
  <c r="AP380" i="10"/>
  <c r="AP365" i="10"/>
  <c r="AP330" i="10"/>
  <c r="AP77" i="10"/>
  <c r="AP804" i="10"/>
  <c r="AP746" i="10"/>
  <c r="AP649" i="10"/>
  <c r="AP368" i="10"/>
  <c r="AP894" i="10"/>
  <c r="AP362" i="10"/>
  <c r="AP997" i="10"/>
  <c r="AP914" i="10"/>
  <c r="AP145" i="10"/>
  <c r="AP74" i="10"/>
  <c r="AP308" i="10"/>
  <c r="AP525" i="10"/>
  <c r="AP436" i="10"/>
  <c r="AP565" i="10"/>
  <c r="AP743" i="10"/>
  <c r="AP999" i="10"/>
  <c r="AP13" i="10"/>
  <c r="AP548" i="10"/>
  <c r="AP477" i="10"/>
  <c r="AP646" i="10"/>
  <c r="AP587" i="10"/>
  <c r="AP759" i="10"/>
  <c r="AP642" i="10"/>
  <c r="AP592" i="10"/>
  <c r="AP860" i="10"/>
  <c r="AP864" i="10"/>
  <c r="AP506" i="10"/>
  <c r="AP590" i="10"/>
  <c r="AP874" i="10"/>
  <c r="AP355" i="10"/>
  <c r="AP900" i="10"/>
  <c r="AP641" i="10"/>
  <c r="AP727" i="10"/>
  <c r="AP760" i="10"/>
  <c r="AP696" i="10"/>
  <c r="AP18" i="10"/>
  <c r="AP94" i="10"/>
  <c r="AP479" i="10"/>
  <c r="AP605" i="10"/>
  <c r="AP505" i="10"/>
  <c r="AP677" i="10"/>
  <c r="AP112" i="10"/>
  <c r="AP510" i="10"/>
  <c r="AP876" i="10"/>
  <c r="AP151" i="10"/>
  <c r="AP621" i="10"/>
  <c r="AP626" i="10"/>
  <c r="AP474" i="10"/>
  <c r="AP385" i="10"/>
  <c r="AP213" i="10"/>
  <c r="AP122" i="10"/>
  <c r="AP892" i="10"/>
  <c r="AP351" i="10"/>
  <c r="AP845" i="10"/>
  <c r="AP829" i="10"/>
  <c r="AP577" i="10"/>
  <c r="AP349" i="10"/>
  <c r="AP376" i="10"/>
  <c r="AP444" i="10"/>
  <c r="AP426" i="10"/>
  <c r="AP531" i="10"/>
  <c r="AP933" i="10"/>
  <c r="AP737" i="10"/>
  <c r="AP273" i="10"/>
  <c r="AP262" i="10"/>
  <c r="AP16" i="10"/>
  <c r="AP573" i="10"/>
  <c r="AP753" i="10"/>
  <c r="AP350" i="10"/>
  <c r="AP230" i="10"/>
  <c r="AP521" i="10"/>
  <c r="AP576" i="10"/>
  <c r="AP406" i="10"/>
  <c r="AP476" i="10"/>
  <c r="AP970" i="10"/>
  <c r="AP599" i="10"/>
  <c r="AP24" i="10"/>
  <c r="AP940" i="10"/>
  <c r="AP61" i="10"/>
  <c r="AP516" i="10"/>
  <c r="AP801" i="10"/>
  <c r="AP339" i="10"/>
  <c r="AP819" i="10"/>
  <c r="AP364" i="10"/>
  <c r="AP372" i="10"/>
  <c r="AP456" i="10"/>
  <c r="AP258" i="10"/>
  <c r="AP948" i="10"/>
  <c r="AP287" i="10"/>
  <c r="AP555" i="10"/>
  <c r="AP290" i="10"/>
  <c r="AP353" i="10"/>
  <c r="AP338" i="10"/>
  <c r="AP882" i="10"/>
  <c r="AP647" i="10"/>
  <c r="AP435" i="10"/>
  <c r="AP458" i="10"/>
  <c r="AP369" i="10"/>
  <c r="AP489" i="10"/>
  <c r="AP810" i="10"/>
  <c r="AP678" i="10"/>
  <c r="AP157" i="10"/>
  <c r="AP589" i="10"/>
  <c r="AP908" i="10"/>
  <c r="AP169" i="10"/>
  <c r="AP102" i="10"/>
  <c r="AP830" i="10"/>
  <c r="AP787" i="10"/>
  <c r="AP289" i="10"/>
  <c r="AP635" i="10"/>
  <c r="AP788" i="10"/>
  <c r="AP953" i="10"/>
  <c r="AP509" i="10"/>
  <c r="AP41" i="10"/>
  <c r="AP300" i="10"/>
  <c r="AP375" i="10"/>
  <c r="AP660" i="10"/>
  <c r="AP932" i="10"/>
  <c r="AP162" i="10"/>
  <c r="AP193" i="10"/>
  <c r="AP630" i="10"/>
  <c r="AP170" i="10"/>
  <c r="AP912" i="10"/>
  <c r="AP959" i="10"/>
  <c r="AP691" i="10"/>
  <c r="AP600" i="10"/>
  <c r="AP327" i="10"/>
  <c r="AP172" i="10"/>
  <c r="AP59" i="10"/>
  <c r="AP539" i="10"/>
  <c r="AP535" i="10"/>
  <c r="AP85" i="10"/>
  <c r="AP416" i="10"/>
  <c r="AP937" i="10"/>
  <c r="AP883" i="10"/>
  <c r="AP629" i="10"/>
  <c r="AP724" i="10"/>
  <c r="AP171" i="10"/>
  <c r="AP930" i="10"/>
  <c r="AP701" i="10"/>
  <c r="AP968" i="10"/>
  <c r="AP593" i="10"/>
  <c r="AP619" i="10"/>
  <c r="AP135" i="10"/>
  <c r="AP888" i="10"/>
  <c r="AP524" i="10"/>
  <c r="AP712" i="10"/>
  <c r="AP10" i="10"/>
  <c r="AP54" i="10"/>
  <c r="AP98" i="10"/>
  <c r="AP608" i="10"/>
  <c r="AP429" i="10"/>
  <c r="AP236" i="10"/>
  <c r="AP835" i="10"/>
  <c r="AP998" i="10"/>
  <c r="AP584" i="10"/>
  <c r="AP863" i="10"/>
  <c r="AP393" i="10"/>
  <c r="AP279" i="10"/>
  <c r="AP100" i="10"/>
  <c r="AP944" i="10"/>
  <c r="AP343" i="10"/>
  <c r="AP164" i="10"/>
  <c r="AP783" i="10"/>
  <c r="AP764" i="10"/>
  <c r="AP280" i="10"/>
  <c r="AP103" i="10"/>
  <c r="AP961" i="10"/>
  <c r="AP53" i="10"/>
  <c r="AP557" i="10"/>
  <c r="AP331" i="10"/>
  <c r="AP559" i="10"/>
  <c r="AP129" i="10"/>
  <c r="AP866" i="10"/>
  <c r="AP123" i="10"/>
  <c r="AP836" i="10"/>
  <c r="AP871" i="10"/>
  <c r="AP781" i="10"/>
  <c r="AP265" i="10"/>
  <c r="AP240" i="10"/>
  <c r="AP226" i="10"/>
  <c r="AP540" i="10"/>
  <c r="AP583" i="10"/>
  <c r="AP42" i="10"/>
  <c r="AP805" i="10"/>
  <c r="AP190" i="10"/>
  <c r="AP26" i="10"/>
  <c r="AP21" i="10"/>
  <c r="AP219" i="10"/>
  <c r="AP276" i="10"/>
  <c r="AP950" i="10"/>
  <c r="AP139" i="10"/>
  <c r="AP617" i="10"/>
  <c r="AP437" i="10"/>
  <c r="AP341" i="10"/>
  <c r="AP155" i="10"/>
  <c r="AP694" i="10"/>
  <c r="AP425" i="10"/>
  <c r="AP978" i="10"/>
  <c r="AP173" i="10"/>
  <c r="AP602" i="10"/>
  <c r="AP674" i="10"/>
  <c r="AP256" i="10"/>
  <c r="AP40" i="10"/>
  <c r="AP654" i="10"/>
  <c r="AP57" i="10"/>
  <c r="AP824" i="10"/>
  <c r="AP765" i="10"/>
  <c r="AP51" i="10"/>
  <c r="AP133" i="10"/>
  <c r="AP269" i="10"/>
  <c r="AP150" i="10"/>
  <c r="AP89" i="10"/>
  <c r="AP153" i="10"/>
  <c r="AP739" i="10"/>
  <c r="AP742" i="10"/>
  <c r="AP821" i="10"/>
  <c r="AP142" i="10"/>
  <c r="AP202" i="10"/>
  <c r="AP732" i="10"/>
  <c r="AP774" i="10"/>
  <c r="AP609" i="10"/>
  <c r="AP391" i="10"/>
  <c r="AP515" i="10"/>
  <c r="AP328" i="10"/>
  <c r="AP625" i="10"/>
  <c r="AP744" i="10"/>
  <c r="AP165" i="10"/>
  <c r="AP482" i="10"/>
  <c r="AP711" i="10"/>
  <c r="AP684" i="10"/>
  <c r="AP965" i="10"/>
  <c r="AP396" i="10"/>
  <c r="AP464" i="10"/>
  <c r="AP716" i="10"/>
  <c r="AP832" i="10"/>
  <c r="AP130" i="10"/>
  <c r="AP387" i="10"/>
  <c r="AP177" i="10"/>
  <c r="AP954" i="10"/>
  <c r="AP820" i="10"/>
  <c r="AP917" i="10"/>
  <c r="AP323" i="10"/>
  <c r="AP379" i="10"/>
  <c r="AP869" i="10"/>
  <c r="AP237" i="10"/>
  <c r="AP595" i="10"/>
  <c r="AP624" i="10"/>
  <c r="AP850" i="10"/>
  <c r="AP198" i="10"/>
  <c r="AP761" i="10"/>
  <c r="AP735" i="10"/>
  <c r="AP423" i="10"/>
  <c r="AP1001" i="10"/>
  <c r="AP233" i="10"/>
  <c r="AP934" i="10"/>
  <c r="AP111" i="10"/>
  <c r="AP117" i="10"/>
  <c r="AP34" i="10"/>
  <c r="AP699" i="10"/>
  <c r="AP82" i="10"/>
  <c r="AP591" i="10"/>
  <c r="AP687" i="10"/>
  <c r="AP154" i="10"/>
  <c r="AP872" i="10"/>
  <c r="AP374" i="10"/>
  <c r="AP793" i="10"/>
  <c r="AP68" i="10"/>
  <c r="AP390" i="10"/>
  <c r="AP522" i="10"/>
  <c r="AP538" i="10"/>
  <c r="AP512" i="10"/>
  <c r="AP259" i="10"/>
  <c r="AP518" i="10"/>
  <c r="AP880" i="10"/>
  <c r="AP247" i="10"/>
  <c r="AP205" i="10"/>
  <c r="AP148" i="10"/>
  <c r="AP87" i="10"/>
  <c r="AP974" i="10"/>
  <c r="AP248" i="10"/>
  <c r="AP637" i="10"/>
  <c r="AP994" i="10"/>
  <c r="AP282" i="10"/>
  <c r="AP452" i="10"/>
  <c r="AP418" i="10"/>
  <c r="AP481" i="10"/>
  <c r="AP203" i="10"/>
  <c r="AP347" i="10"/>
  <c r="AP708" i="10"/>
  <c r="AP386" i="10"/>
  <c r="AP305" i="10"/>
  <c r="AP12" i="10"/>
  <c r="AP76" i="10"/>
  <c r="AP267" i="10"/>
  <c r="AP184" i="10"/>
  <c r="AP638" i="10"/>
  <c r="AP770" i="10"/>
  <c r="AP460" i="10"/>
  <c r="AP88" i="10"/>
  <c r="AP141" i="10"/>
  <c r="AP96" i="10"/>
  <c r="AP11" i="10"/>
  <c r="AP519" i="10"/>
  <c r="AP983" i="10"/>
  <c r="AP963" i="10"/>
  <c r="AP676" i="10"/>
  <c r="AP828" i="10"/>
  <c r="AP92" i="10"/>
  <c r="AP849" i="10"/>
  <c r="AP562" i="10"/>
  <c r="AP927" i="10"/>
  <c r="AP610" i="10"/>
  <c r="AP175" i="10"/>
  <c r="AP838" i="10"/>
  <c r="AP756" i="10"/>
  <c r="AP734" i="10"/>
  <c r="AP791" i="10"/>
  <c r="AP357" i="10"/>
  <c r="AP210" i="10"/>
  <c r="AP618" i="10"/>
  <c r="AP542" i="10"/>
  <c r="AP992" i="10"/>
  <c r="AP215" i="10"/>
  <c r="AP43" i="10"/>
  <c r="AP951" i="10"/>
  <c r="AP431" i="10"/>
  <c r="AP189" i="10"/>
  <c r="AP371" i="10"/>
  <c r="AP929" i="10"/>
  <c r="AP28" i="10"/>
  <c r="AP332" i="10"/>
  <c r="AP191" i="10"/>
  <c r="AP665" i="10"/>
  <c r="AP886" i="10"/>
  <c r="AP245" i="10"/>
  <c r="AP462" i="10"/>
  <c r="AP207" i="10"/>
  <c r="AP158" i="10"/>
  <c r="AP903" i="10"/>
  <c r="AP807" i="10"/>
  <c r="AP736" i="10"/>
  <c r="AP1005" i="10"/>
  <c r="AP941" i="10"/>
  <c r="AP382" i="10"/>
  <c r="AP702" i="10"/>
  <c r="AP227" i="10"/>
  <c r="AP454" i="10"/>
  <c r="AP44" i="10"/>
  <c r="AP333" i="10"/>
  <c r="AP445" i="10"/>
  <c r="AP785" i="10"/>
  <c r="AP808" i="10"/>
  <c r="AP749" i="10"/>
  <c r="AP319" i="10"/>
  <c r="AP889" i="10"/>
  <c r="AP667" i="10"/>
  <c r="AP645" i="10"/>
  <c r="AP176" i="10"/>
  <c r="AP188" i="10"/>
  <c r="AP249" i="10"/>
  <c r="AP453" i="10"/>
  <c r="AP928" i="10"/>
  <c r="AP70" i="10"/>
  <c r="AP613" i="10"/>
  <c r="AP776" i="10"/>
  <c r="AP751" i="10"/>
  <c r="AP572" i="10"/>
  <c r="AP634" i="10"/>
  <c r="AP143" i="10"/>
  <c r="AP943" i="10"/>
  <c r="AP304" i="10"/>
  <c r="AP496" i="10"/>
  <c r="AP640" i="10"/>
  <c r="AP419" i="10"/>
  <c r="AP484" i="10"/>
  <c r="AP22" i="10"/>
  <c r="AP852" i="10"/>
  <c r="AP755" i="10"/>
  <c r="AP317" i="10"/>
  <c r="AP931" i="10"/>
  <c r="AP597" i="10"/>
  <c r="AP560" i="10"/>
  <c r="AP659" i="10"/>
  <c r="AP700" i="10"/>
  <c r="AP884" i="10"/>
  <c r="AP895" i="10"/>
  <c r="AP690" i="10"/>
  <c r="AP500" i="10"/>
  <c r="AP571" i="10"/>
  <c r="AP800" i="10"/>
  <c r="AP255" i="10"/>
  <c r="AP183" i="10"/>
  <c r="AP472" i="10"/>
  <c r="AP274" i="10"/>
  <c r="AP653" i="10"/>
  <c r="AP243" i="10"/>
  <c r="AP244" i="10"/>
  <c r="AP878" i="10"/>
  <c r="AP194" i="10"/>
  <c r="AP534" i="10"/>
  <c r="AP1000" i="10"/>
  <c r="AP174" i="10"/>
  <c r="AP115" i="10"/>
  <c r="AP377" i="10"/>
  <c r="AP412" i="10"/>
  <c r="AP837" i="10"/>
  <c r="AP156" i="10"/>
  <c r="AP688" i="10"/>
  <c r="AP438" i="10"/>
  <c r="AP907" i="10"/>
  <c r="AP292" i="10"/>
  <c r="AP581" i="10"/>
  <c r="AP67" i="10"/>
  <c r="AP25" i="10"/>
  <c r="AP46" i="10"/>
  <c r="AP313" i="10"/>
  <c r="AP14" i="10"/>
  <c r="AP321" i="10"/>
  <c r="AP147" i="10"/>
  <c r="AP62" i="10"/>
  <c r="AP514" i="10"/>
  <c r="AP268" i="10"/>
  <c r="AP803" i="10"/>
  <c r="AP299" i="10"/>
  <c r="AP918" i="10"/>
  <c r="AP858" i="10"/>
  <c r="AP704" i="10"/>
  <c r="AP604" i="10"/>
  <c r="AP962" i="10"/>
  <c r="AP36" i="10"/>
  <c r="AP898" i="10"/>
  <c r="AP90" i="10"/>
  <c r="AP750" i="10"/>
  <c r="AP896" i="10"/>
  <c r="AP178" i="10"/>
  <c r="AP834" i="10"/>
  <c r="AP543" i="10"/>
  <c r="AP136" i="10"/>
  <c r="AP63" i="10"/>
  <c r="AP670" i="10"/>
  <c r="AP450" i="10"/>
  <c r="AP854" i="10"/>
  <c r="AP32" i="10"/>
  <c r="AP705" i="10"/>
  <c r="AP923" i="10"/>
  <c r="AP904" i="10"/>
  <c r="AP686" i="10"/>
  <c r="AP160" i="10"/>
  <c r="AP813" i="10"/>
  <c r="AP397" i="10"/>
  <c r="AP771" i="10"/>
  <c r="AP217" i="10"/>
  <c r="AP48" i="10"/>
  <c r="AP428" i="10"/>
  <c r="AP252" i="10"/>
  <c r="AP922" i="10"/>
  <c r="AP692" i="10"/>
  <c r="AP563" i="10"/>
  <c r="AP792" i="10"/>
  <c r="AP284" i="10"/>
  <c r="AP324" i="10"/>
  <c r="AP511" i="10"/>
  <c r="AP119" i="10"/>
  <c r="AP275" i="10"/>
  <c r="AP363" i="10"/>
  <c r="AP607" i="10"/>
  <c r="AP110" i="10"/>
  <c r="AP693" i="10"/>
  <c r="AP526" i="10"/>
  <c r="AP946" i="10"/>
  <c r="AP55" i="10"/>
  <c r="AP575" i="10"/>
  <c r="AP415" i="10"/>
  <c r="AP725" i="10"/>
  <c r="AP644" i="10"/>
  <c r="AP398" i="10"/>
  <c r="AP556" i="10"/>
  <c r="AP296" i="10"/>
  <c r="AP49" i="10"/>
  <c r="AP50" i="10"/>
  <c r="AP101" i="10"/>
  <c r="AP798" i="10"/>
  <c r="AP134" i="10"/>
  <c r="AP75" i="10"/>
  <c r="AP815" i="10"/>
  <c r="AP93" i="10"/>
  <c r="AP720" i="10"/>
  <c r="AP33" i="10"/>
  <c r="AP745" i="10"/>
  <c r="AP818" i="10"/>
  <c r="AP969" i="10"/>
  <c r="AP661" i="10"/>
  <c r="AP623" i="10"/>
  <c r="AP302" i="10"/>
  <c r="AP78" i="10"/>
  <c r="AP295" i="10"/>
  <c r="AP726" i="10"/>
  <c r="AP187" i="10"/>
  <c r="AP833" i="10"/>
  <c r="AP197" i="10"/>
  <c r="AP223" i="10"/>
  <c r="AP564" i="10"/>
  <c r="AP298" i="10"/>
  <c r="AP64" i="10"/>
  <c r="AP873" i="10"/>
  <c r="AP541" i="10"/>
  <c r="AP606" i="10"/>
  <c r="AP480" i="10"/>
  <c r="AP260" i="10"/>
  <c r="AP722" i="10"/>
  <c r="AP569" i="10"/>
  <c r="AP29" i="10"/>
  <c r="AP762" i="10"/>
  <c r="AP695" i="10"/>
  <c r="AP367" i="10"/>
  <c r="AP384" i="10"/>
  <c r="AP1003" i="10"/>
  <c r="AP899" i="10"/>
  <c r="AP470" i="10"/>
  <c r="AP326" i="10"/>
  <c r="AP409" i="10"/>
  <c r="AP741" i="10"/>
  <c r="AP949" i="10"/>
  <c r="AP772" i="10"/>
  <c r="AP186" i="10"/>
  <c r="AP775" i="10"/>
  <c r="AP650" i="10"/>
  <c r="AP913" i="10"/>
  <c r="AP361" i="10"/>
  <c r="AP106" i="10"/>
  <c r="AP906" i="10"/>
  <c r="AP822" i="10"/>
  <c r="AP679" i="10"/>
  <c r="AP108" i="10"/>
  <c r="AP728" i="10"/>
  <c r="AP263" i="10"/>
  <c r="AP179" i="10"/>
  <c r="AP124" i="10"/>
  <c r="AP672" i="10"/>
  <c r="AP241" i="10"/>
  <c r="AP622" i="10"/>
  <c r="AP844" i="10"/>
  <c r="AP957" i="10"/>
  <c r="AP17" i="10"/>
  <c r="AP181" i="10"/>
  <c r="AP546" i="10"/>
  <c r="AP955" i="10"/>
  <c r="AP231" i="10"/>
  <c r="AP976" i="10"/>
  <c r="AP309" i="10"/>
  <c r="AP806" i="10"/>
  <c r="AP758" i="10"/>
  <c r="AP502" i="10"/>
  <c r="AP208" i="10"/>
  <c r="AP685" i="10"/>
  <c r="AP964" i="10"/>
  <c r="AP910" i="10"/>
  <c r="AP628" i="10"/>
  <c r="AP603" i="10"/>
  <c r="AP104" i="10"/>
  <c r="AP433" i="10"/>
  <c r="AP875" i="10"/>
  <c r="AP483" i="10"/>
  <c r="AP740" i="10"/>
  <c r="AP663" i="10"/>
  <c r="AP211" i="10"/>
  <c r="AP71" i="10"/>
  <c r="AP180" i="10"/>
  <c r="AP795" i="10"/>
  <c r="AP149" i="10"/>
  <c r="AP501" i="10"/>
  <c r="AP360" i="10"/>
  <c r="AP523" i="10"/>
  <c r="AP253" i="10"/>
  <c r="AP492" i="10"/>
  <c r="AP465" i="10"/>
  <c r="AP671" i="10"/>
  <c r="AP568" i="10"/>
  <c r="AP312" i="10"/>
  <c r="AP448" i="10"/>
  <c r="AP580" i="10"/>
  <c r="AP868" i="10"/>
  <c r="AP652" i="10"/>
  <c r="AP504" i="10"/>
  <c r="AP966" i="10"/>
  <c r="AP86" i="10"/>
  <c r="AP859" i="10"/>
  <c r="AP45" i="10"/>
  <c r="AP378" i="10"/>
  <c r="AP283" i="10"/>
  <c r="AP199" i="10"/>
  <c r="AP469" i="10"/>
  <c r="AP549" i="10"/>
  <c r="AP73" i="10"/>
  <c r="AP218" i="10"/>
  <c r="AP37" i="10"/>
  <c r="AP939" i="10"/>
  <c r="AP322" i="10"/>
  <c r="AP574" i="10"/>
  <c r="AP238" i="10"/>
  <c r="AP457" i="10"/>
  <c r="AP664" i="10"/>
  <c r="AP533" i="10"/>
  <c r="AP225" i="10"/>
  <c r="AP915" i="10"/>
  <c r="AP127" i="10"/>
  <c r="AP905" i="10"/>
  <c r="AP570" i="10"/>
  <c r="AP422" i="10"/>
  <c r="AP554" i="10"/>
  <c r="AP35" i="10"/>
  <c r="AP802" i="10"/>
  <c r="AP79" i="10"/>
  <c r="AP620" i="10"/>
  <c r="AP461" i="10"/>
  <c r="AP381" i="10"/>
  <c r="AP138" i="10"/>
  <c r="AP121" i="10"/>
  <c r="AP146" i="10"/>
  <c r="AP703" i="10"/>
  <c r="AP307" i="10"/>
  <c r="AP552" i="10"/>
  <c r="AP579" i="10"/>
  <c r="AP529" i="10"/>
  <c r="AP311" i="10"/>
  <c r="AP400" i="10"/>
  <c r="AP578" i="10"/>
  <c r="AP729" i="10"/>
  <c r="AP710" i="10"/>
  <c r="AP513" i="10"/>
  <c r="AP719" i="10"/>
  <c r="AP293" i="10"/>
  <c r="AP320" i="10"/>
  <c r="AP329" i="10"/>
  <c r="AP200" i="10"/>
  <c r="AP586" i="10"/>
  <c r="AP891" i="10"/>
  <c r="AP285" i="10"/>
  <c r="AP773" i="10"/>
  <c r="AP83" i="10"/>
  <c r="AP893" i="10"/>
  <c r="AP585" i="10"/>
  <c r="AP468" i="10"/>
  <c r="AP996" i="10"/>
  <c r="AP942" i="10"/>
  <c r="AP841" i="10"/>
  <c r="AP168" i="10"/>
  <c r="AP979" i="10"/>
  <c r="AP827" i="10"/>
  <c r="AP58" i="10"/>
  <c r="AP411" i="10"/>
  <c r="AP839" i="10"/>
  <c r="AP95" i="10"/>
  <c r="AP395" i="10"/>
  <c r="AP909" i="10"/>
  <c r="AP316" i="10"/>
  <c r="AP81" i="10"/>
  <c r="AP131" i="10"/>
  <c r="AP547" i="10"/>
  <c r="AP466" i="10"/>
  <c r="AP118" i="10"/>
  <c r="AP354" i="10"/>
  <c r="AP790" i="10"/>
  <c r="AP967" i="10"/>
  <c r="AP615" i="10"/>
  <c r="AP487" i="10"/>
  <c r="AP459" i="10"/>
  <c r="AP567" i="10"/>
  <c r="AP80" i="10"/>
  <c r="AP887" i="10"/>
  <c r="AP126" i="10"/>
  <c r="AP683" i="10"/>
  <c r="AP846" i="10"/>
  <c r="AP232" i="10"/>
  <c r="AP550" i="10"/>
  <c r="AP401" i="10"/>
  <c r="AP195" i="10"/>
  <c r="AP984" i="10"/>
  <c r="AP140" i="10"/>
  <c r="AP553" i="10"/>
  <c r="AP107" i="10"/>
  <c r="AP23" i="10"/>
  <c r="AP717" i="10"/>
  <c r="AP867" i="10"/>
  <c r="AP551" i="10"/>
  <c r="AP936" i="10"/>
  <c r="AP192" i="10"/>
  <c r="AP206" i="10"/>
  <c r="AP294" i="10"/>
  <c r="AP417" i="10"/>
  <c r="AP113" i="10"/>
  <c r="AP706" i="10"/>
  <c r="AP498" i="10"/>
  <c r="AP38" i="10"/>
  <c r="AP27" i="10"/>
  <c r="AP633" i="10"/>
  <c r="AP707" i="10"/>
  <c r="AP925" i="10"/>
  <c r="AP410" i="10"/>
  <c r="AP52" i="10"/>
  <c r="AP60" i="10"/>
  <c r="AP919" i="10"/>
  <c r="AP235" i="10"/>
  <c r="AP851" i="10"/>
  <c r="AP430" i="10"/>
  <c r="AP99" i="10"/>
  <c r="AP414" i="10"/>
  <c r="AP314" i="10"/>
  <c r="AP921" i="10"/>
  <c r="AP779" i="10"/>
  <c r="AP413" i="10"/>
  <c r="AP723" i="10"/>
  <c r="AP643" i="10"/>
  <c r="AP1004" i="10"/>
  <c r="AP20" i="10"/>
  <c r="AP675" i="10"/>
  <c r="AP657" i="10"/>
  <c r="AP441" i="10"/>
  <c r="AP161" i="10"/>
  <c r="AP627" i="10"/>
  <c r="AP493" i="10"/>
  <c r="AP30" i="10"/>
  <c r="AP56" i="10"/>
  <c r="AP669" i="10"/>
  <c r="AP440" i="10"/>
  <c r="AP491" i="10"/>
  <c r="AP714" i="10"/>
  <c r="AP132" i="10"/>
  <c r="AP809" i="10"/>
  <c r="AP662" i="10"/>
  <c r="AP340" i="10"/>
  <c r="AP763" i="10"/>
  <c r="AP39" i="10"/>
  <c r="AP843" i="10"/>
  <c r="AP315" i="10"/>
  <c r="AP532" i="10"/>
  <c r="AP982" i="10"/>
  <c r="AP373" i="10"/>
  <c r="AP439" i="10"/>
  <c r="AP337" i="10"/>
  <c r="AP527" i="10"/>
  <c r="Q549" i="14"/>
  <c r="G556" i="14"/>
  <c r="G562" i="14" s="1"/>
  <c r="H549" i="14"/>
  <c r="P113" i="5"/>
  <c r="L512" i="14"/>
  <c r="L518" i="14" s="1"/>
  <c r="M505" i="14"/>
  <c r="M512" i="14" s="1"/>
  <c r="M514" i="14" s="1"/>
  <c r="M505" i="11"/>
  <c r="M512" i="11" s="1"/>
  <c r="M514" i="11" s="1"/>
  <c r="L512" i="11"/>
  <c r="L518" i="11" s="1"/>
  <c r="G505" i="14"/>
  <c r="AM6" i="10"/>
  <c r="G505" i="11"/>
  <c r="G112" i="5"/>
  <c r="AT125" i="13"/>
  <c r="AT130" i="13" s="1"/>
  <c r="G112" i="4"/>
  <c r="M564" i="11"/>
  <c r="M559" i="11"/>
  <c r="O113" i="4"/>
  <c r="M564" i="14"/>
  <c r="M559" i="14"/>
  <c r="G556" i="11"/>
  <c r="G562" i="11" s="1"/>
  <c r="H549" i="11"/>
  <c r="Q549" i="11"/>
  <c r="M567" i="14" l="1"/>
  <c r="M565" i="14"/>
  <c r="M568" i="14" s="1"/>
  <c r="AM124" i="10"/>
  <c r="AM1006" i="10"/>
  <c r="AM317" i="10"/>
  <c r="AM591" i="10"/>
  <c r="AM50" i="10"/>
  <c r="AM332" i="10"/>
  <c r="AM79" i="10"/>
  <c r="AM964" i="10"/>
  <c r="AM504" i="10"/>
  <c r="AM957" i="10"/>
  <c r="AM816" i="10"/>
  <c r="AM775" i="10"/>
  <c r="AM593" i="10"/>
  <c r="AM944" i="10"/>
  <c r="AM747" i="10"/>
  <c r="AM694" i="10"/>
  <c r="AM654" i="10"/>
  <c r="AM914" i="10"/>
  <c r="AM678" i="10"/>
  <c r="AM92" i="10"/>
  <c r="AM576" i="10"/>
  <c r="AM996" i="10"/>
  <c r="AM138" i="10"/>
  <c r="AM74" i="10"/>
  <c r="AM832" i="10"/>
  <c r="AM545" i="10"/>
  <c r="AM187" i="10"/>
  <c r="AM881" i="10"/>
  <c r="AM121" i="10"/>
  <c r="AM972" i="10"/>
  <c r="AM253" i="10"/>
  <c r="AM841" i="10"/>
  <c r="AM599" i="10"/>
  <c r="AM629" i="10"/>
  <c r="AM741" i="10"/>
  <c r="AM38" i="10"/>
  <c r="AM855" i="10"/>
  <c r="AM118" i="10"/>
  <c r="AM197" i="10"/>
  <c r="AM521" i="10"/>
  <c r="AM476" i="10"/>
  <c r="AM465" i="10"/>
  <c r="AM354" i="10"/>
  <c r="AM425" i="10"/>
  <c r="AM435" i="10"/>
  <c r="AM615" i="10"/>
  <c r="AM754" i="10"/>
  <c r="AM238" i="10"/>
  <c r="AM815" i="10"/>
  <c r="AM382" i="10"/>
  <c r="AM183" i="10"/>
  <c r="AM486" i="10"/>
  <c r="AM544" i="10"/>
  <c r="AM719" i="10"/>
  <c r="AM193" i="10"/>
  <c r="AM684" i="10"/>
  <c r="AM561" i="10"/>
  <c r="AM619" i="10"/>
  <c r="AM691" i="10"/>
  <c r="AM519" i="10"/>
  <c r="AM597" i="10"/>
  <c r="AM267" i="10"/>
  <c r="AM319" i="10"/>
  <c r="AM100" i="10"/>
  <c r="AM482" i="10"/>
  <c r="AM829" i="10"/>
  <c r="AM997" i="10"/>
  <c r="AM942" i="10"/>
  <c r="AM961" i="10"/>
  <c r="AM303" i="10"/>
  <c r="AM484" i="10"/>
  <c r="AM910" i="10"/>
  <c r="AM748" i="10"/>
  <c r="AM250" i="10"/>
  <c r="AM141" i="10"/>
  <c r="AM642" i="10"/>
  <c r="AM47" i="10"/>
  <c r="AM407" i="10"/>
  <c r="AM557" i="10"/>
  <c r="AM773" i="10"/>
  <c r="AM833" i="10"/>
  <c r="AM674" i="10"/>
  <c r="AM269" i="10"/>
  <c r="AM725" i="10"/>
  <c r="AM498" i="10"/>
  <c r="AM540" i="10"/>
  <c r="AM492" i="10"/>
  <c r="AM128" i="10"/>
  <c r="AM452" i="10"/>
  <c r="AM263" i="10"/>
  <c r="AM258" i="10"/>
  <c r="AM239" i="10"/>
  <c r="AM294" i="10"/>
  <c r="AM178" i="10"/>
  <c r="AM806" i="10"/>
  <c r="AM137" i="10"/>
  <c r="AM436" i="10"/>
  <c r="AM171" i="10"/>
  <c r="AM525" i="10"/>
  <c r="AM527" i="10"/>
  <c r="AM745" i="10"/>
  <c r="AM578" i="10"/>
  <c r="AM161" i="10"/>
  <c r="AM992" i="10"/>
  <c r="AM821" i="10"/>
  <c r="AM210" i="10"/>
  <c r="AM729" i="10"/>
  <c r="AM730" i="10"/>
  <c r="AM695" i="10"/>
  <c r="AM871" i="10"/>
  <c r="AM241" i="10"/>
  <c r="AM130" i="10"/>
  <c r="AM724" i="10"/>
  <c r="AM311" i="10"/>
  <c r="AM688" i="10"/>
  <c r="AM542" i="10"/>
  <c r="AM569" i="10"/>
  <c r="AM120" i="10"/>
  <c r="AM493" i="10"/>
  <c r="AM430" i="10"/>
  <c r="AM372" i="10"/>
  <c r="AM399" i="10"/>
  <c r="AM169" i="10"/>
  <c r="AM308" i="10"/>
  <c r="AM541" i="10"/>
  <c r="AM280" i="10"/>
  <c r="AM494" i="10"/>
  <c r="AM39" i="10"/>
  <c r="AM419" i="10"/>
  <c r="AM824" i="10"/>
  <c r="AM339" i="10"/>
  <c r="AM56" i="10"/>
  <c r="AM711" i="10"/>
  <c r="AM19" i="10"/>
  <c r="AM24" i="10"/>
  <c r="AM772" i="10"/>
  <c r="AM36" i="10"/>
  <c r="AM660" i="10"/>
  <c r="AM281" i="10"/>
  <c r="AM1009" i="10"/>
  <c r="AM1003" i="10"/>
  <c r="AM198" i="10"/>
  <c r="AM508" i="10"/>
  <c r="AM520" i="10"/>
  <c r="AM628" i="10"/>
  <c r="AM190" i="10"/>
  <c r="AM166" i="10"/>
  <c r="AM237" i="10"/>
  <c r="AM645" i="10"/>
  <c r="AM220" i="10"/>
  <c r="AM554" i="10"/>
  <c r="AM1005" i="10"/>
  <c r="AM345" i="10"/>
  <c r="AM313" i="10"/>
  <c r="AM44" i="10"/>
  <c r="AM613" i="10"/>
  <c r="AM851" i="10"/>
  <c r="AM679" i="10"/>
  <c r="AM979" i="10"/>
  <c r="AM848" i="10"/>
  <c r="AM704" i="10"/>
  <c r="AM991" i="10"/>
  <c r="AM467" i="10"/>
  <c r="AM670" i="10"/>
  <c r="AM608" i="10"/>
  <c r="AM606" i="10"/>
  <c r="AM755" i="10"/>
  <c r="AM26" i="10"/>
  <c r="AM617" i="10"/>
  <c r="AM682" i="10"/>
  <c r="AM142" i="10"/>
  <c r="AM101" i="10"/>
  <c r="AM310" i="10"/>
  <c r="AM982" i="10"/>
  <c r="AM926" i="10"/>
  <c r="AM552" i="10"/>
  <c r="AM955" i="10"/>
  <c r="AM993" i="10"/>
  <c r="AM818" i="10"/>
  <c r="AM352" i="10"/>
  <c r="AM624" i="10"/>
  <c r="AM377" i="10"/>
  <c r="AM485" i="10"/>
  <c r="AM185" i="10"/>
  <c r="AM950" i="10"/>
  <c r="AM387" i="10"/>
  <c r="AM496" i="10"/>
  <c r="AM538" i="10"/>
  <c r="AM807" i="10"/>
  <c r="AM91" i="10"/>
  <c r="AM919" i="10"/>
  <c r="AM873" i="10"/>
  <c r="AM483" i="10"/>
  <c r="AM722" i="10"/>
  <c r="AM295" i="10"/>
  <c r="AM437" i="10"/>
  <c r="AM501" i="10"/>
  <c r="AM647" i="10"/>
  <c r="AM749" i="10"/>
  <c r="AM633" i="10"/>
  <c r="AM770" i="10"/>
  <c r="AM716" i="10"/>
  <c r="AM663" i="10"/>
  <c r="AM665" i="10"/>
  <c r="AM927" i="10"/>
  <c r="AM802" i="10"/>
  <c r="AM424" i="10"/>
  <c r="AM421" i="10"/>
  <c r="AM614" i="10"/>
  <c r="AM555" i="10"/>
  <c r="AM783" i="10"/>
  <c r="AM901" i="10"/>
  <c r="AM329" i="10"/>
  <c r="AM386" i="10"/>
  <c r="AM25" i="10"/>
  <c r="AM857" i="10"/>
  <c r="AM653" i="10"/>
  <c r="AM510" i="10"/>
  <c r="AM80" i="10"/>
  <c r="AM479" i="10"/>
  <c r="AM252" i="10"/>
  <c r="AM801" i="10"/>
  <c r="AM99" i="10"/>
  <c r="AM375" i="10"/>
  <c r="AM956" i="10"/>
  <c r="AM644" i="10"/>
  <c r="AM932" i="10"/>
  <c r="AM920" i="10"/>
  <c r="AM889" i="10"/>
  <c r="AM751" i="10"/>
  <c r="AM428" i="10"/>
  <c r="AM537" i="10"/>
  <c r="AM464" i="10"/>
  <c r="AM969" i="10"/>
  <c r="AM168" i="10"/>
  <c r="AM412" i="10"/>
  <c r="AM768" i="10"/>
  <c r="AM338" i="10"/>
  <c r="AM638" i="10"/>
  <c r="AM402" i="10"/>
  <c r="AM739" i="10"/>
  <c r="AM981" i="10"/>
  <c r="AM700" i="10"/>
  <c r="AM931" i="10"/>
  <c r="AM930" i="10"/>
  <c r="AM756" i="10"/>
  <c r="AM769" i="10"/>
  <c r="AM568" i="10"/>
  <c r="AM603" i="10"/>
  <c r="AM231" i="10"/>
  <c r="AM804" i="10"/>
  <c r="AM374" i="10"/>
  <c r="AM652" i="10"/>
  <c r="AM409" i="10"/>
  <c r="AM468" i="10"/>
  <c r="AM922" i="10"/>
  <c r="AM771" i="10"/>
  <c r="AM974" i="10"/>
  <c r="AM470" i="10"/>
  <c r="AM395" i="10"/>
  <c r="AM113" i="10"/>
  <c r="AM143" i="10"/>
  <c r="AM225" i="10"/>
  <c r="AM165" i="10"/>
  <c r="AM96" i="10"/>
  <c r="AM373" i="10"/>
  <c r="AM954" i="10"/>
  <c r="AM247" i="10"/>
  <c r="AM699" i="10"/>
  <c r="AM148" i="10"/>
  <c r="AM882" i="10"/>
  <c r="AM626" i="10"/>
  <c r="AM799" i="10"/>
  <c r="AM933" i="10"/>
  <c r="AM184" i="10"/>
  <c r="AM221" i="10"/>
  <c r="AM553" i="10"/>
  <c r="AM403" i="10"/>
  <c r="AM123" i="10"/>
  <c r="AM415" i="10"/>
  <c r="AM146" i="10"/>
  <c r="AM588" i="10"/>
  <c r="AM131" i="10"/>
  <c r="AM677" i="10"/>
  <c r="AM461" i="10"/>
  <c r="AM191" i="10"/>
  <c r="AM66" i="10"/>
  <c r="AM839" i="10"/>
  <c r="AM456" i="10"/>
  <c r="AM687" i="10"/>
  <c r="AM825" i="10"/>
  <c r="AM69" i="10"/>
  <c r="AM226" i="10"/>
  <c r="AM548" i="10"/>
  <c r="AM132" i="10"/>
  <c r="AM35" i="10"/>
  <c r="AM669" i="10"/>
  <c r="AM909" i="10"/>
  <c r="AM315" i="10"/>
  <c r="AM794" i="10"/>
  <c r="AM443" i="10"/>
  <c r="AM999" i="10"/>
  <c r="AM14" i="10"/>
  <c r="AM630" i="10"/>
  <c r="AM268" i="10"/>
  <c r="AM586" i="10"/>
  <c r="AM845" i="10"/>
  <c r="AM847" i="10"/>
  <c r="AM32" i="10"/>
  <c r="AM810" i="10"/>
  <c r="AM195" i="10"/>
  <c r="AM959" i="10"/>
  <c r="AM908" i="10"/>
  <c r="AM735" i="10"/>
  <c r="AM388" i="10"/>
  <c r="AM351" i="10"/>
  <c r="AM180" i="10"/>
  <c r="AM334" i="10"/>
  <c r="AM487" i="10"/>
  <c r="AM384" i="10"/>
  <c r="AM188" i="10"/>
  <c r="AM831" i="10"/>
  <c r="AM320" i="10"/>
  <c r="AM618" i="10"/>
  <c r="AM151" i="10"/>
  <c r="AM337" i="10"/>
  <c r="AM680" i="10"/>
  <c r="AM811" i="10"/>
  <c r="AM512" i="10"/>
  <c r="AM200" i="10"/>
  <c r="AM602" i="10"/>
  <c r="AM154" i="10"/>
  <c r="AM355" i="10"/>
  <c r="AM135" i="10"/>
  <c r="AM296" i="10"/>
  <c r="AM367" i="10"/>
  <c r="AM81" i="10"/>
  <c r="AM82" i="10"/>
  <c r="AM11" i="10"/>
  <c r="AM712" i="10"/>
  <c r="AM405" i="10"/>
  <c r="AM454" i="10"/>
  <c r="AM953" i="10"/>
  <c r="AM363" i="10"/>
  <c r="AM760" i="10"/>
  <c r="AM175" i="10"/>
  <c r="AM170" i="10"/>
  <c r="AM420" i="10"/>
  <c r="AM361" i="10"/>
  <c r="AM894" i="10"/>
  <c r="AM431" i="10"/>
  <c r="AM869" i="10"/>
  <c r="AM609" i="10"/>
  <c r="AM853" i="10"/>
  <c r="AM293" i="10"/>
  <c r="AM67" i="10"/>
  <c r="AM891" i="10"/>
  <c r="AM326" i="10"/>
  <c r="AM490" i="10"/>
  <c r="AM585" i="10"/>
  <c r="AM600" i="10"/>
  <c r="AM327" i="10"/>
  <c r="AM787" i="10"/>
  <c r="AM251" i="10"/>
  <c r="AM826" i="10"/>
  <c r="AM414" i="10"/>
  <c r="AM784" i="10"/>
  <c r="AM432" i="10"/>
  <c r="AM709" i="10"/>
  <c r="AM720" i="10"/>
  <c r="AM984" i="10"/>
  <c r="AM46" i="10"/>
  <c r="AM186" i="10"/>
  <c r="AM939" i="10"/>
  <c r="AM899" i="10"/>
  <c r="AM906" i="10"/>
  <c r="AM731" i="10"/>
  <c r="AM255" i="10"/>
  <c r="AM423" i="10"/>
  <c r="AM905" i="10"/>
  <c r="AM235" i="10"/>
  <c r="AM860" i="10"/>
  <c r="AM203" i="10"/>
  <c r="AM631" i="10"/>
  <c r="AM270" i="10"/>
  <c r="AM620" i="10"/>
  <c r="AM105" i="10"/>
  <c r="AM604" i="10"/>
  <c r="AM766" i="10"/>
  <c r="AM890" i="10"/>
  <c r="AM895" i="10"/>
  <c r="AM583" i="10"/>
  <c r="AM734" i="10"/>
  <c r="AM550" i="10"/>
  <c r="AM800" i="10"/>
  <c r="AM471" i="10"/>
  <c r="AM78" i="10"/>
  <c r="AM558" i="10"/>
  <c r="AM480" i="10"/>
  <c r="AM309" i="10"/>
  <c r="AM385" i="10"/>
  <c r="AM639" i="10"/>
  <c r="AM95" i="10"/>
  <c r="AM963" i="10"/>
  <c r="AM549" i="10"/>
  <c r="AM710" i="10"/>
  <c r="AM394" i="10"/>
  <c r="AM271" i="10"/>
  <c r="AM176" i="10"/>
  <c r="AM627" i="10"/>
  <c r="AM322" i="10"/>
  <c r="AM658" i="10"/>
  <c r="AM918" i="10"/>
  <c r="AM88" i="10"/>
  <c r="AM742" i="10"/>
  <c r="AM843" i="10"/>
  <c r="AM717" i="10"/>
  <c r="AM985" i="10"/>
  <c r="AM823" i="10"/>
  <c r="AM522" i="10"/>
  <c r="AM733" i="10"/>
  <c r="AM349" i="10"/>
  <c r="AM976" i="10"/>
  <c r="AM598" i="10"/>
  <c r="AM607" i="10"/>
  <c r="AM657" i="10"/>
  <c r="AM590" i="10"/>
  <c r="AM610" i="10"/>
  <c r="AM234" i="10"/>
  <c r="AM566" i="10"/>
  <c r="AM780" i="10"/>
  <c r="AM903" i="10"/>
  <c r="AM463" i="10"/>
  <c r="AM134" i="10"/>
  <c r="AM15" i="10"/>
  <c r="AM714" i="10"/>
  <c r="AM732" i="10"/>
  <c r="AM556" i="10"/>
  <c r="AM837" i="10"/>
  <c r="AM86" i="10"/>
  <c r="AM358" i="10"/>
  <c r="AM126" i="10"/>
  <c r="AM230" i="10"/>
  <c r="AM23" i="10"/>
  <c r="AM427" i="10"/>
  <c r="AM64" i="10"/>
  <c r="AM940" i="10"/>
  <c r="AM20" i="10"/>
  <c r="AM111" i="10"/>
  <c r="AM640" i="10"/>
  <c r="AM531" i="10"/>
  <c r="AM596" i="10"/>
  <c r="AM898" i="10"/>
  <c r="AM888" i="10"/>
  <c r="AM827" i="10"/>
  <c r="AM516" i="10"/>
  <c r="AM515" i="10"/>
  <c r="AM786" i="10"/>
  <c r="AM1001" i="10"/>
  <c r="AM941" i="10"/>
  <c r="AM459" i="10"/>
  <c r="AM451" i="10"/>
  <c r="AM664" i="10"/>
  <c r="AM916" i="10"/>
  <c r="AM48" i="10"/>
  <c r="AM819" i="10"/>
  <c r="AM305" i="10"/>
  <c r="AM371" i="10"/>
  <c r="AM952" i="10"/>
  <c r="AM380" i="10"/>
  <c r="AM291" i="10"/>
  <c r="AM1004" i="10"/>
  <c r="AM330" i="10"/>
  <c r="AM789" i="10"/>
  <c r="AM842" i="10"/>
  <c r="AM160" i="10"/>
  <c r="AM936" i="10"/>
  <c r="AM655" i="10"/>
  <c r="AM41" i="10"/>
  <c r="AM290" i="10"/>
  <c r="AM54" i="10"/>
  <c r="AM513" i="10"/>
  <c r="AM189" i="10"/>
  <c r="AM477" i="10"/>
  <c r="AM649" i="10"/>
  <c r="AM514" i="10"/>
  <c r="AM685" i="10"/>
  <c r="AM643" i="10"/>
  <c r="AM243" i="10"/>
  <c r="AM830" i="10"/>
  <c r="AM416" i="10"/>
  <c r="AM1008" i="10"/>
  <c r="AM109" i="10"/>
  <c r="AM874" i="10"/>
  <c r="AM872" i="10"/>
  <c r="AM565" i="10"/>
  <c r="AM791" i="10"/>
  <c r="AM360" i="10"/>
  <c r="AM776" i="10"/>
  <c r="AM40" i="10"/>
  <c r="AM224" i="10"/>
  <c r="AM913" i="10"/>
  <c r="AM864" i="10"/>
  <c r="AM762" i="10"/>
  <c r="AM876" i="10"/>
  <c r="AM661" i="10"/>
  <c r="AM157" i="10"/>
  <c r="AM400" i="10"/>
  <c r="AM398" i="10"/>
  <c r="AM798" i="10"/>
  <c r="AM778" i="10"/>
  <c r="AM282" i="10"/>
  <c r="AM743" i="10"/>
  <c r="AM808" i="10"/>
  <c r="AM218" i="10"/>
  <c r="AM181" i="10"/>
  <c r="AM865" i="10"/>
  <c r="AM973" i="10"/>
  <c r="AM507" i="10"/>
  <c r="AM216" i="10"/>
  <c r="AM194" i="10"/>
  <c r="AM378" i="10"/>
  <c r="AM445" i="10"/>
  <c r="AM989" i="10"/>
  <c r="AM265" i="10"/>
  <c r="AM499" i="10"/>
  <c r="AM72" i="10"/>
  <c r="AM582" i="10"/>
  <c r="AM172" i="10"/>
  <c r="AM75" i="10"/>
  <c r="AM147" i="10"/>
  <c r="AM211" i="10"/>
  <c r="AM217" i="10"/>
  <c r="AM285" i="10"/>
  <c r="AM213" i="10"/>
  <c r="AM366" i="10"/>
  <c r="AM429" i="10"/>
  <c r="AM273" i="10"/>
  <c r="AM592" i="10"/>
  <c r="AM129" i="10"/>
  <c r="AM518" i="10"/>
  <c r="AM488" i="10"/>
  <c r="AM45" i="10"/>
  <c r="AM523" i="10"/>
  <c r="AM795" i="10"/>
  <c r="AM579" i="10"/>
  <c r="AM986" i="10"/>
  <c r="AM750" i="10"/>
  <c r="AM318" i="10"/>
  <c r="AM297" i="10"/>
  <c r="AM13" i="10"/>
  <c r="AM299" i="10"/>
  <c r="AM866" i="10"/>
  <c r="AM879" i="10"/>
  <c r="AM921" i="10"/>
  <c r="AM276" i="10"/>
  <c r="AM325" i="10"/>
  <c r="AM207" i="10"/>
  <c r="AM489" i="10"/>
  <c r="AM145" i="10"/>
  <c r="AM458" i="10"/>
  <c r="AM774" i="10"/>
  <c r="AM947" i="10"/>
  <c r="AM127" i="10"/>
  <c r="AM662" i="10"/>
  <c r="AM392" i="10"/>
  <c r="AM727" i="10"/>
  <c r="AM449" i="10"/>
  <c r="AM342" i="10"/>
  <c r="AM212" i="10"/>
  <c r="AM115" i="10"/>
  <c r="AM260" i="10"/>
  <c r="AM763" i="10"/>
  <c r="AM505" i="10"/>
  <c r="AM547" i="10"/>
  <c r="AM89" i="10"/>
  <c r="AM803" i="10"/>
  <c r="AM856" i="10"/>
  <c r="AM55" i="10"/>
  <c r="AM907" i="10"/>
  <c r="AM49" i="10"/>
  <c r="AM245" i="10"/>
  <c r="AM205" i="10"/>
  <c r="AM108" i="10"/>
  <c r="AM575" i="10"/>
  <c r="AM701" i="10"/>
  <c r="AM650" i="10"/>
  <c r="AM90" i="10"/>
  <c r="AM861" i="10"/>
  <c r="AM970" i="10"/>
  <c r="AM365" i="10"/>
  <c r="AM114" i="10"/>
  <c r="AM448" i="10"/>
  <c r="AM887" i="10"/>
  <c r="AM125" i="10"/>
  <c r="AM472" i="10"/>
  <c r="AM844" i="10"/>
  <c r="AM587" i="10"/>
  <c r="AM949" i="10"/>
  <c r="AM1000" i="10"/>
  <c r="AM560" i="10"/>
  <c r="AM625" i="10"/>
  <c r="AM336" i="10"/>
  <c r="AM883" i="10"/>
  <c r="AM359" i="10"/>
  <c r="AM17" i="10"/>
  <c r="AM275" i="10"/>
  <c r="AM533" i="10"/>
  <c r="AM904" i="10"/>
  <c r="AM708" i="10"/>
  <c r="AM696" i="10"/>
  <c r="AM274" i="10"/>
  <c r="AM341" i="10"/>
  <c r="AM51" i="10"/>
  <c r="AM559" i="10"/>
  <c r="AM574" i="10"/>
  <c r="AM457" i="10"/>
  <c r="AM539" i="10"/>
  <c r="AM495" i="10"/>
  <c r="AM621" i="10"/>
  <c r="AM740" i="10"/>
  <c r="AM208" i="10"/>
  <c r="AM57" i="10"/>
  <c r="AM983" i="10"/>
  <c r="AM785" i="10"/>
  <c r="AM671" i="10"/>
  <c r="AM616" i="10"/>
  <c r="AM300" i="10"/>
  <c r="AM450" i="10"/>
  <c r="AM543" i="10"/>
  <c r="AM805" i="10"/>
  <c r="AM153" i="10"/>
  <c r="AM257" i="10"/>
  <c r="AM1007" i="10"/>
  <c r="AM988" i="10"/>
  <c r="AM759" i="10"/>
  <c r="AM925" i="10"/>
  <c r="AM702" i="10"/>
  <c r="AM1002" i="10"/>
  <c r="AM29" i="10"/>
  <c r="AM446" i="10"/>
  <c r="AM71" i="10"/>
  <c r="AM637" i="10"/>
  <c r="AM594" i="10"/>
  <c r="AM249" i="10"/>
  <c r="AM439" i="10"/>
  <c r="AM781" i="10"/>
  <c r="AM880" i="10"/>
  <c r="AM12" i="10"/>
  <c r="AM159" i="10"/>
  <c r="AM962" i="10"/>
  <c r="AM792" i="10"/>
  <c r="AM689" i="10"/>
  <c r="AM144" i="10"/>
  <c r="AM410" i="10"/>
  <c r="AM209" i="10"/>
  <c r="AM390" i="10"/>
  <c r="AM814" i="10"/>
  <c r="AM266" i="10"/>
  <c r="AM206" i="10"/>
  <c r="AM966" i="10"/>
  <c r="AM551" i="10"/>
  <c r="AM928" i="10"/>
  <c r="AM738" i="10"/>
  <c r="AM840" i="10"/>
  <c r="AM381" i="10"/>
  <c r="AM422" i="10"/>
  <c r="AM737" i="10"/>
  <c r="AM278" i="10"/>
  <c r="AM292" i="10"/>
  <c r="AM356" i="10"/>
  <c r="AM572" i="10"/>
  <c r="AM978" i="10"/>
  <c r="AM335" i="10"/>
  <c r="AM344" i="10"/>
  <c r="AM242" i="10"/>
  <c r="AM173" i="10"/>
  <c r="AM836" i="10"/>
  <c r="AM713" i="10"/>
  <c r="AM475" i="10"/>
  <c r="AM564" i="10"/>
  <c r="AM277" i="10"/>
  <c r="AM444" i="10"/>
  <c r="AM622" i="10"/>
  <c r="AM524" i="10"/>
  <c r="AM215" i="10"/>
  <c r="AM584" i="10"/>
  <c r="AM635" i="10"/>
  <c r="AM287" i="10"/>
  <c r="AM980" i="10"/>
  <c r="AM140" i="10"/>
  <c r="AM28" i="10"/>
  <c r="AM877" i="10"/>
  <c r="AM854" i="10"/>
  <c r="AM460" i="10"/>
  <c r="AM812" i="10"/>
  <c r="AM133" i="10"/>
  <c r="AM676" i="10"/>
  <c r="AM156" i="10"/>
  <c r="AM204" i="10"/>
  <c r="AM817" i="10"/>
  <c r="AM117" i="10"/>
  <c r="AM923" i="10"/>
  <c r="AM675" i="10"/>
  <c r="AM698" i="10"/>
  <c r="AM331" i="10"/>
  <c r="AM93" i="10"/>
  <c r="AM397" i="10"/>
  <c r="AM30" i="10"/>
  <c r="AM809" i="10"/>
  <c r="AM196" i="10"/>
  <c r="AM707" i="10"/>
  <c r="AM97" i="10"/>
  <c r="AM820" i="10"/>
  <c r="AM878" i="10"/>
  <c r="AM535" i="10"/>
  <c r="AM379" i="10"/>
  <c r="AM107" i="10"/>
  <c r="AM163" i="10"/>
  <c r="AM256" i="10"/>
  <c r="AM967" i="10"/>
  <c r="AM612" i="10"/>
  <c r="AM977" i="10"/>
  <c r="AM167" i="10"/>
  <c r="AM822" i="10"/>
  <c r="AM867" i="10"/>
  <c r="AM491" i="10"/>
  <c r="AM391" i="10"/>
  <c r="AM571" i="10"/>
  <c r="AM346" i="10"/>
  <c r="AM59" i="10"/>
  <c r="AM152" i="10"/>
  <c r="AM283" i="10"/>
  <c r="AM53" i="10"/>
  <c r="AM406" i="10"/>
  <c r="AM110" i="10"/>
  <c r="AM469" i="10"/>
  <c r="AM304" i="10"/>
  <c r="AM994" i="10"/>
  <c r="AM312" i="10"/>
  <c r="AM788" i="10"/>
  <c r="AM728" i="10"/>
  <c r="AM777" i="10"/>
  <c r="AM10" i="10"/>
  <c r="AM182" i="10"/>
  <c r="AM681" i="10"/>
  <c r="AM648" i="10"/>
  <c r="AM744" i="10"/>
  <c r="AM323" i="10"/>
  <c r="AM244" i="10"/>
  <c r="AM408" i="10"/>
  <c r="AM87" i="10"/>
  <c r="AM581" i="10"/>
  <c r="AM870" i="10"/>
  <c r="AM838" i="10"/>
  <c r="AM70" i="10"/>
  <c r="AM52" i="10"/>
  <c r="AM965" i="10"/>
  <c r="AM656" i="10"/>
  <c r="AM924" i="10"/>
  <c r="AM718" i="10"/>
  <c r="AM222" i="10"/>
  <c r="AM912" i="10"/>
  <c r="AM938" i="10"/>
  <c r="AM595" i="10"/>
  <c r="AM692" i="10"/>
  <c r="AM43" i="10"/>
  <c r="AM34" i="10"/>
  <c r="AM343" i="10"/>
  <c r="AM651" i="10"/>
  <c r="AM321" i="10"/>
  <c r="AM500" i="10"/>
  <c r="AM761" i="10"/>
  <c r="AM298" i="10"/>
  <c r="AM666" i="10"/>
  <c r="AM94" i="10"/>
  <c r="AM31" i="10"/>
  <c r="AM859" i="10"/>
  <c r="AM570" i="10"/>
  <c r="AM862" i="10"/>
  <c r="AM758" i="10"/>
  <c r="AM233" i="10"/>
  <c r="AM726" i="10"/>
  <c r="AM104" i="10"/>
  <c r="AM177" i="10"/>
  <c r="AM63" i="10"/>
  <c r="AM863" i="10"/>
  <c r="AM998" i="10"/>
  <c r="AM636" i="10"/>
  <c r="AM892" i="10"/>
  <c r="AM683" i="10"/>
  <c r="AM623" i="10"/>
  <c r="AM753" i="10"/>
  <c r="AM348" i="10"/>
  <c r="AM929" i="10"/>
  <c r="AM441" i="10"/>
  <c r="AM580" i="10"/>
  <c r="AM301" i="10"/>
  <c r="AM368" i="10"/>
  <c r="AM828" i="10"/>
  <c r="AM473" i="10"/>
  <c r="AM793" i="10"/>
  <c r="AM506" i="10"/>
  <c r="AM164" i="10"/>
  <c r="AM536" i="10"/>
  <c r="AM659" i="10"/>
  <c r="AM438" i="10"/>
  <c r="AM835" i="10"/>
  <c r="AM945" i="10"/>
  <c r="AM418" i="10"/>
  <c r="AM240" i="10"/>
  <c r="AM943" i="10"/>
  <c r="AM262" i="10"/>
  <c r="AM646" i="10"/>
  <c r="AM272" i="10"/>
  <c r="AM73" i="10"/>
  <c r="AM917" i="10"/>
  <c r="AM279" i="10"/>
  <c r="AM369" i="10"/>
  <c r="AM611" i="10"/>
  <c r="AM136" i="10"/>
  <c r="AM462" i="10"/>
  <c r="AM900" i="10"/>
  <c r="AM884" i="10"/>
  <c r="AM27" i="10"/>
  <c r="AM179" i="10"/>
  <c r="AM62" i="10"/>
  <c r="AM102" i="10"/>
  <c r="AM605" i="10"/>
  <c r="AM162" i="10"/>
  <c r="AM264" i="10"/>
  <c r="AM158" i="10"/>
  <c r="AM481" i="10"/>
  <c r="AM83" i="10"/>
  <c r="AM757" i="10"/>
  <c r="AM324" i="10"/>
  <c r="AM261" i="10"/>
  <c r="AM149" i="10"/>
  <c r="AM868" i="10"/>
  <c r="AM122" i="10"/>
  <c r="AM911" i="10"/>
  <c r="AM971" i="10"/>
  <c r="AM764" i="10"/>
  <c r="AM937" i="10"/>
  <c r="AM447" i="10"/>
  <c r="AM232" i="10"/>
  <c r="AM746" i="10"/>
  <c r="AM174" i="10"/>
  <c r="AM302" i="10"/>
  <c r="AM21" i="10"/>
  <c r="AM77" i="10"/>
  <c r="AM975" i="10"/>
  <c r="AM797" i="10"/>
  <c r="AM779" i="10"/>
  <c r="AM116" i="10"/>
  <c r="AM849" i="10"/>
  <c r="AM526" i="10"/>
  <c r="AM948" i="10"/>
  <c r="AM946" i="10"/>
  <c r="AM288" i="10"/>
  <c r="AM601" i="10"/>
  <c r="AM227" i="10"/>
  <c r="AM364" i="10"/>
  <c r="AM693" i="10"/>
  <c r="AM85" i="10"/>
  <c r="AM534" i="10"/>
  <c r="AM393" i="10"/>
  <c r="AM434" i="10"/>
  <c r="AM690" i="10"/>
  <c r="AM284" i="10"/>
  <c r="AM723" i="10"/>
  <c r="AM106" i="10"/>
  <c r="AM668" i="10"/>
  <c r="AM383" i="10"/>
  <c r="AM37" i="10"/>
  <c r="AM672" i="10"/>
  <c r="AM219" i="10"/>
  <c r="AM850" i="10"/>
  <c r="AM411" i="10"/>
  <c r="AM328" i="10"/>
  <c r="AM389" i="10"/>
  <c r="AM236" i="10"/>
  <c r="AM68" i="10"/>
  <c r="AM61" i="10"/>
  <c r="AM673" i="10"/>
  <c r="AM509" i="10"/>
  <c r="AM442" i="10"/>
  <c r="AM289" i="10"/>
  <c r="AM474" i="10"/>
  <c r="AM401" i="10"/>
  <c r="AM214" i="10"/>
  <c r="AM455" i="10"/>
  <c r="AM357" i="10"/>
  <c r="AM960" i="10"/>
  <c r="AM478" i="10"/>
  <c r="AM229" i="10"/>
  <c r="AM697" i="10"/>
  <c r="AM686" i="10"/>
  <c r="AM440" i="10"/>
  <c r="AM634" i="10"/>
  <c r="AM875" i="10"/>
  <c r="AM511" i="10"/>
  <c r="AM103" i="10"/>
  <c r="AM18" i="10"/>
  <c r="AM333" i="10"/>
  <c r="AM577" i="10"/>
  <c r="AM530" i="10"/>
  <c r="AM813" i="10"/>
  <c r="AM589" i="10"/>
  <c r="AM155" i="10"/>
  <c r="AM987" i="10"/>
  <c r="AM886" i="10"/>
  <c r="AM58" i="10"/>
  <c r="AM426" i="10"/>
  <c r="AM404" i="10"/>
  <c r="AM248" i="10"/>
  <c r="AM417" i="10"/>
  <c r="AM834" i="10"/>
  <c r="AM934" i="10"/>
  <c r="AM503" i="10"/>
  <c r="AM893" i="10"/>
  <c r="AM532" i="10"/>
  <c r="AM721" i="10"/>
  <c r="AM562" i="10"/>
  <c r="AM362" i="10"/>
  <c r="AM703" i="10"/>
  <c r="AM22" i="10"/>
  <c r="AM347" i="10"/>
  <c r="AM223" i="10"/>
  <c r="AM951" i="10"/>
  <c r="AM782" i="10"/>
  <c r="AM60" i="10"/>
  <c r="AM112" i="10"/>
  <c r="AM706" i="10"/>
  <c r="AM119" i="10"/>
  <c r="AM705" i="10"/>
  <c r="AM453" i="10"/>
  <c r="AM466" i="10"/>
  <c r="AM84" i="10"/>
  <c r="AM202" i="10"/>
  <c r="AM968" i="10"/>
  <c r="AM396" i="10"/>
  <c r="AM259" i="10"/>
  <c r="AM546" i="10"/>
  <c r="AM752" i="10"/>
  <c r="AM199" i="10"/>
  <c r="AM76" i="10"/>
  <c r="AM413" i="10"/>
  <c r="AM42" i="10"/>
  <c r="AM563" i="10"/>
  <c r="AM306" i="10"/>
  <c r="AM201" i="10"/>
  <c r="AM902" i="10"/>
  <c r="AM765" i="10"/>
  <c r="AM286" i="10"/>
  <c r="AM529" i="10"/>
  <c r="AM307" i="10"/>
  <c r="AM767" i="10"/>
  <c r="AM641" i="10"/>
  <c r="AM376" i="10"/>
  <c r="AM16" i="10"/>
  <c r="AM567" i="10"/>
  <c r="AM990" i="10"/>
  <c r="AM497" i="10"/>
  <c r="AM502" i="10"/>
  <c r="AM897" i="10"/>
  <c r="AM246" i="10"/>
  <c r="AM858" i="10"/>
  <c r="AM370" i="10"/>
  <c r="AM517" i="10"/>
  <c r="AM790" i="10"/>
  <c r="AM98" i="10"/>
  <c r="AM65" i="10"/>
  <c r="AM885" i="10"/>
  <c r="AM528" i="10"/>
  <c r="AM935" i="10"/>
  <c r="AM316" i="10"/>
  <c r="AM715" i="10"/>
  <c r="AM150" i="10"/>
  <c r="AM958" i="10"/>
  <c r="AM139" i="10"/>
  <c r="AM192" i="10"/>
  <c r="AM254" i="10"/>
  <c r="AM796" i="10"/>
  <c r="AM667" i="10"/>
  <c r="AM736" i="10"/>
  <c r="AM846" i="10"/>
  <c r="AM33" i="10"/>
  <c r="AM314" i="10"/>
  <c r="AM228" i="10"/>
  <c r="AM995" i="10"/>
  <c r="AM340" i="10"/>
  <c r="AM896" i="10"/>
  <c r="AM433" i="10"/>
  <c r="AM852" i="10"/>
  <c r="AM573" i="10"/>
  <c r="AM353" i="10"/>
  <c r="AM350" i="10"/>
  <c r="AM915" i="10"/>
  <c r="AM632" i="10"/>
  <c r="M567" i="11"/>
  <c r="M565" i="11"/>
  <c r="M568" i="11" s="1"/>
  <c r="G512" i="14"/>
  <c r="G518" i="14" s="1"/>
  <c r="H505" i="14"/>
  <c r="Q505" i="14"/>
  <c r="R549" i="14"/>
  <c r="H556" i="14"/>
  <c r="H558" i="14" s="1"/>
  <c r="O112" i="4"/>
  <c r="O114" i="4" s="1"/>
  <c r="AW130" i="13"/>
  <c r="M520" i="11"/>
  <c r="M515" i="11"/>
  <c r="P112" i="5"/>
  <c r="M515" i="14"/>
  <c r="M520" i="14"/>
  <c r="R549" i="11"/>
  <c r="H556" i="11"/>
  <c r="H558" i="11" s="1"/>
  <c r="H505" i="11"/>
  <c r="Q505" i="11"/>
  <c r="G512" i="11"/>
  <c r="G518" i="11" s="1"/>
  <c r="H559" i="14" l="1"/>
  <c r="H564" i="14"/>
  <c r="M521" i="14"/>
  <c r="M524" i="14" s="1"/>
  <c r="M523" i="14"/>
  <c r="H512" i="14"/>
  <c r="H514" i="14" s="1"/>
  <c r="R505" i="14"/>
  <c r="H564" i="11"/>
  <c r="H559" i="11"/>
  <c r="R505" i="11"/>
  <c r="H512" i="11"/>
  <c r="H514" i="11" s="1"/>
  <c r="M569" i="11"/>
  <c r="M570" i="11"/>
  <c r="M523" i="11"/>
  <c r="M521" i="11"/>
  <c r="M524" i="11" s="1"/>
  <c r="M569" i="14"/>
  <c r="M570" i="14"/>
  <c r="H520" i="14" l="1"/>
  <c r="H515" i="14"/>
  <c r="M526" i="11"/>
  <c r="M525" i="11"/>
  <c r="H565" i="11"/>
  <c r="H568" i="11" s="1"/>
  <c r="H567" i="11"/>
  <c r="H567" i="14"/>
  <c r="H565" i="14"/>
  <c r="H568" i="14" s="1"/>
  <c r="H520" i="11"/>
  <c r="H515" i="11"/>
  <c r="M526" i="14"/>
  <c r="M525" i="14"/>
  <c r="H523" i="11" l="1"/>
  <c r="H521" i="11"/>
  <c r="H524" i="11" s="1"/>
  <c r="H521" i="14"/>
  <c r="H524" i="14" s="1"/>
  <c r="H523" i="14"/>
  <c r="H569" i="14"/>
  <c r="H570" i="14"/>
  <c r="H569" i="11"/>
  <c r="H570" i="11"/>
  <c r="H525" i="14" l="1"/>
  <c r="H526" i="14"/>
  <c r="H526" i="11"/>
  <c r="H525" i="11"/>
  <c r="AX116" i="13" l="1"/>
  <c r="AX59" i="13" l="1"/>
  <c r="AX37" i="13"/>
  <c r="AX128" i="13"/>
  <c r="AX16" i="13" l="1"/>
  <c r="AR117" i="13" l="1"/>
  <c r="AX113" i="13" s="1"/>
  <c r="AX114" i="13" s="1"/>
  <c r="G637" i="11" l="1"/>
  <c r="G681" i="11"/>
  <c r="AS106" i="13"/>
  <c r="AS103" i="13"/>
  <c r="AS105" i="13"/>
  <c r="AS112" i="13"/>
  <c r="AS73" i="13"/>
  <c r="AS86" i="13"/>
  <c r="AS111" i="13"/>
  <c r="AS79" i="13"/>
  <c r="AS75" i="13"/>
  <c r="AS104" i="13"/>
  <c r="AS113" i="13"/>
  <c r="L725" i="14"/>
  <c r="AS101" i="13"/>
  <c r="G593" i="11"/>
  <c r="G593" i="14"/>
  <c r="AS85" i="13"/>
  <c r="AS84" i="13"/>
  <c r="G725" i="11"/>
  <c r="L681" i="11"/>
  <c r="AS77" i="13"/>
  <c r="AS107" i="13"/>
  <c r="AS78" i="13"/>
  <c r="G725" i="14"/>
  <c r="L637" i="11"/>
  <c r="AS109" i="13"/>
  <c r="AS83" i="13"/>
  <c r="AS81" i="13"/>
  <c r="AS110" i="13"/>
  <c r="AS74" i="13"/>
  <c r="AS102" i="13"/>
  <c r="L637" i="14"/>
  <c r="L593" i="11"/>
  <c r="L593" i="14"/>
  <c r="G681" i="14"/>
  <c r="AS80" i="13"/>
  <c r="AS82" i="13"/>
  <c r="AS108" i="13"/>
  <c r="L725" i="11"/>
  <c r="AS114" i="13"/>
  <c r="G637" i="14"/>
  <c r="L681" i="14"/>
  <c r="AS76" i="13"/>
  <c r="AR38" i="13"/>
  <c r="AT82" i="13" l="1"/>
  <c r="L329" i="11"/>
  <c r="L329" i="14"/>
  <c r="AT110" i="13"/>
  <c r="G85" i="4"/>
  <c r="G85" i="5"/>
  <c r="G417" i="14"/>
  <c r="AG6" i="10"/>
  <c r="G417" i="11"/>
  <c r="AT77" i="13"/>
  <c r="AT112" i="13"/>
  <c r="L241" i="14"/>
  <c r="L241" i="11"/>
  <c r="AT80" i="13"/>
  <c r="L285" i="14"/>
  <c r="AT81" i="13"/>
  <c r="L285" i="11"/>
  <c r="M681" i="11"/>
  <c r="M688" i="11" s="1"/>
  <c r="M690" i="11" s="1"/>
  <c r="L688" i="11"/>
  <c r="L694" i="11" s="1"/>
  <c r="AT113" i="13"/>
  <c r="G102" i="4"/>
  <c r="G102" i="5"/>
  <c r="AT105" i="13"/>
  <c r="G84" i="5"/>
  <c r="AD6" i="10"/>
  <c r="G373" i="11"/>
  <c r="G373" i="14"/>
  <c r="G84" i="4"/>
  <c r="AT76" i="13"/>
  <c r="G688" i="14"/>
  <c r="G694" i="14" s="1"/>
  <c r="H681" i="14"/>
  <c r="Q681" i="14"/>
  <c r="L373" i="11"/>
  <c r="L373" i="14"/>
  <c r="AT83" i="13"/>
  <c r="G732" i="11"/>
  <c r="G738" i="11" s="1"/>
  <c r="H725" i="11"/>
  <c r="BB6" i="10"/>
  <c r="Q725" i="11"/>
  <c r="AT104" i="13"/>
  <c r="G101" i="4"/>
  <c r="G101" i="5"/>
  <c r="AT103" i="13"/>
  <c r="G100" i="4"/>
  <c r="G100" i="5"/>
  <c r="L688" i="14"/>
  <c r="L694" i="14" s="1"/>
  <c r="M681" i="14"/>
  <c r="M688" i="14" s="1"/>
  <c r="M690" i="14" s="1"/>
  <c r="M593" i="14"/>
  <c r="M600" i="14" s="1"/>
  <c r="M602" i="14" s="1"/>
  <c r="L600" i="14"/>
  <c r="L606" i="14" s="1"/>
  <c r="AT109" i="13"/>
  <c r="AT84" i="13"/>
  <c r="L417" i="11"/>
  <c r="L417" i="14"/>
  <c r="G83" i="5"/>
  <c r="G83" i="4"/>
  <c r="AT75" i="13"/>
  <c r="G329" i="14"/>
  <c r="AA6" i="10"/>
  <c r="G329" i="11"/>
  <c r="G103" i="4"/>
  <c r="AT106" i="13"/>
  <c r="G103" i="5"/>
  <c r="H637" i="14"/>
  <c r="Q637" i="14"/>
  <c r="G644" i="14"/>
  <c r="G650" i="14" s="1"/>
  <c r="L600" i="11"/>
  <c r="L606" i="11" s="1"/>
  <c r="M593" i="11"/>
  <c r="M600" i="11" s="1"/>
  <c r="M602" i="11" s="1"/>
  <c r="L644" i="11"/>
  <c r="L650" i="11" s="1"/>
  <c r="M637" i="11"/>
  <c r="M644" i="11" s="1"/>
  <c r="M646" i="11" s="1"/>
  <c r="L461" i="14"/>
  <c r="L461" i="11"/>
  <c r="AT85" i="13"/>
  <c r="H681" i="11"/>
  <c r="Q681" i="11"/>
  <c r="G688" i="11"/>
  <c r="G694" i="11" s="1"/>
  <c r="AY6" i="10"/>
  <c r="M637" i="14"/>
  <c r="M644" i="14" s="1"/>
  <c r="M646" i="14" s="1"/>
  <c r="L644" i="14"/>
  <c r="L650" i="14" s="1"/>
  <c r="Q725" i="14"/>
  <c r="G732" i="14"/>
  <c r="G738" i="14" s="1"/>
  <c r="H725" i="14"/>
  <c r="G600" i="14"/>
  <c r="G606" i="14" s="1"/>
  <c r="Q593" i="14"/>
  <c r="H593" i="14"/>
  <c r="AW111" i="13"/>
  <c r="AT111" i="13"/>
  <c r="G644" i="11"/>
  <c r="G650" i="11" s="1"/>
  <c r="H637" i="11"/>
  <c r="Q637" i="11"/>
  <c r="AV6" i="10"/>
  <c r="M725" i="11"/>
  <c r="M732" i="11" s="1"/>
  <c r="M734" i="11" s="1"/>
  <c r="L732" i="11"/>
  <c r="L738" i="11" s="1"/>
  <c r="G99" i="4"/>
  <c r="G99" i="5"/>
  <c r="AT102" i="13"/>
  <c r="AT78" i="13"/>
  <c r="AJ6" i="10"/>
  <c r="G86" i="4"/>
  <c r="G86" i="5"/>
  <c r="G461" i="11"/>
  <c r="G461" i="14"/>
  <c r="Q593" i="11"/>
  <c r="H593" i="11"/>
  <c r="AS6" i="10"/>
  <c r="G600" i="11"/>
  <c r="G606" i="11" s="1"/>
  <c r="AT108" i="13"/>
  <c r="G285" i="11"/>
  <c r="G285" i="14"/>
  <c r="X6" i="10"/>
  <c r="AT74" i="13"/>
  <c r="G82" i="4"/>
  <c r="G82" i="5"/>
  <c r="AT101" i="13"/>
  <c r="G98" i="4"/>
  <c r="G98" i="5"/>
  <c r="U6" i="10"/>
  <c r="G241" i="11"/>
  <c r="G81" i="4"/>
  <c r="G81" i="5"/>
  <c r="AT73" i="13"/>
  <c r="G241" i="14"/>
  <c r="M725" i="14"/>
  <c r="M732" i="14" s="1"/>
  <c r="M734" i="14" s="1"/>
  <c r="L732" i="14"/>
  <c r="L738" i="14" s="1"/>
  <c r="AS20" i="13"/>
  <c r="AS21" i="13"/>
  <c r="H329" i="11" l="1"/>
  <c r="Q329" i="11"/>
  <c r="G336" i="11"/>
  <c r="G342" i="11" s="1"/>
  <c r="H241" i="14"/>
  <c r="Q241" i="14"/>
  <c r="G248" i="14"/>
  <c r="G254" i="14" s="1"/>
  <c r="P98" i="5"/>
  <c r="H600" i="11"/>
  <c r="H602" i="11" s="1"/>
  <c r="R593" i="11"/>
  <c r="M740" i="11"/>
  <c r="M735" i="11"/>
  <c r="M647" i="14"/>
  <c r="M652" i="14"/>
  <c r="M461" i="11"/>
  <c r="M468" i="11" s="1"/>
  <c r="M470" i="11" s="1"/>
  <c r="L468" i="11"/>
  <c r="L474" i="11" s="1"/>
  <c r="H644" i="14"/>
  <c r="H646" i="14" s="1"/>
  <c r="R637" i="14"/>
  <c r="AA390" i="10"/>
  <c r="AA961" i="10"/>
  <c r="AA534" i="10"/>
  <c r="AA664" i="10"/>
  <c r="AA218" i="10"/>
  <c r="AA631" i="10"/>
  <c r="AA497" i="10"/>
  <c r="AA715" i="10"/>
  <c r="AA935" i="10"/>
  <c r="AA659" i="10"/>
  <c r="AA102" i="10"/>
  <c r="AA442" i="10"/>
  <c r="AA628" i="10"/>
  <c r="AA851" i="10"/>
  <c r="AA439" i="10"/>
  <c r="AA307" i="10"/>
  <c r="AA769" i="10"/>
  <c r="AA777" i="10"/>
  <c r="AA261" i="10"/>
  <c r="AA254" i="10"/>
  <c r="AA489" i="10"/>
  <c r="AA119" i="10"/>
  <c r="AA1005" i="10"/>
  <c r="AA368" i="10"/>
  <c r="AA250" i="10"/>
  <c r="AA798" i="10"/>
  <c r="AA447" i="10"/>
  <c r="AA757" i="10"/>
  <c r="AA862" i="10"/>
  <c r="AA462" i="10"/>
  <c r="AA151" i="10"/>
  <c r="AA322" i="10"/>
  <c r="AA93" i="10"/>
  <c r="AA25" i="10"/>
  <c r="AA903" i="10"/>
  <c r="AA466" i="10"/>
  <c r="AA480" i="10"/>
  <c r="AA825" i="10"/>
  <c r="AA330" i="10"/>
  <c r="AA517" i="10"/>
  <c r="AA265" i="10"/>
  <c r="AA790" i="10"/>
  <c r="AA378" i="10"/>
  <c r="AA22" i="10"/>
  <c r="AA774" i="10"/>
  <c r="AA905" i="10"/>
  <c r="AA733" i="10"/>
  <c r="AA150" i="10"/>
  <c r="AA140" i="10"/>
  <c r="AA872" i="10"/>
  <c r="AA198" i="10"/>
  <c r="AA229" i="10"/>
  <c r="AA838" i="10"/>
  <c r="AA441" i="10"/>
  <c r="AA384" i="10"/>
  <c r="AA565" i="10"/>
  <c r="AA685" i="10"/>
  <c r="AA204" i="10"/>
  <c r="AA500" i="10"/>
  <c r="AA871" i="10"/>
  <c r="AA530" i="10"/>
  <c r="AA241" i="10"/>
  <c r="AA657" i="10"/>
  <c r="AA782" i="10"/>
  <c r="AA430" i="10"/>
  <c r="AA492" i="10"/>
  <c r="AA41" i="10"/>
  <c r="AA161" i="10"/>
  <c r="AA344" i="10"/>
  <c r="AA881" i="10"/>
  <c r="AA116" i="10"/>
  <c r="AA885" i="10"/>
  <c r="AA797" i="10"/>
  <c r="AA427" i="10"/>
  <c r="AA412" i="10"/>
  <c r="AA314" i="10"/>
  <c r="AA76" i="10"/>
  <c r="AA78" i="10"/>
  <c r="AA191" i="10"/>
  <c r="AA771" i="10"/>
  <c r="AA438" i="10"/>
  <c r="AA972" i="10"/>
  <c r="AA477" i="10"/>
  <c r="AA796" i="10"/>
  <c r="AA891" i="10"/>
  <c r="AA616" i="10"/>
  <c r="AA293" i="10"/>
  <c r="AA381" i="10"/>
  <c r="AA108" i="10"/>
  <c r="AA920" i="10"/>
  <c r="AA620" i="10"/>
  <c r="AA499" i="10"/>
  <c r="AA440" i="10"/>
  <c r="AA945" i="10"/>
  <c r="AA986" i="10"/>
  <c r="AA66" i="10"/>
  <c r="AA636" i="10"/>
  <c r="AA710" i="10"/>
  <c r="AA788" i="10"/>
  <c r="AA225" i="10"/>
  <c r="AA495" i="10"/>
  <c r="AA722" i="10"/>
  <c r="AA577" i="10"/>
  <c r="AA341" i="10"/>
  <c r="AA86" i="10"/>
  <c r="AA277" i="10"/>
  <c r="AA896" i="10"/>
  <c r="AA564" i="10"/>
  <c r="AA786" i="10"/>
  <c r="AA463" i="10"/>
  <c r="AA964" i="10"/>
  <c r="AA658" i="10"/>
  <c r="AA413" i="10"/>
  <c r="AA663" i="10"/>
  <c r="AA509" i="10"/>
  <c r="AA296" i="10"/>
  <c r="AA795" i="10"/>
  <c r="AA948" i="10"/>
  <c r="AA207" i="10"/>
  <c r="AA833" i="10"/>
  <c r="AA803" i="10"/>
  <c r="AA634" i="10"/>
  <c r="AA393" i="10"/>
  <c r="AA570" i="10"/>
  <c r="AA548" i="10"/>
  <c r="AA855" i="10"/>
  <c r="AA853" i="10"/>
  <c r="AA865" i="10"/>
  <c r="AA464" i="10"/>
  <c r="AA827" i="10"/>
  <c r="AA486" i="10"/>
  <c r="AA62" i="10"/>
  <c r="AA68" i="10"/>
  <c r="AA975" i="10"/>
  <c r="AA858" i="10"/>
  <c r="AA325" i="10"/>
  <c r="AA308" i="10"/>
  <c r="AA506" i="10"/>
  <c r="AA878" i="10"/>
  <c r="AA535" i="10"/>
  <c r="AA981" i="10"/>
  <c r="AA343" i="10"/>
  <c r="AA284" i="10"/>
  <c r="AA360" i="10"/>
  <c r="AA85" i="10"/>
  <c r="AA557" i="10"/>
  <c r="AA501" i="10"/>
  <c r="AA194" i="10"/>
  <c r="AA168" i="10"/>
  <c r="AA456" i="10"/>
  <c r="AA408" i="10"/>
  <c r="AA794" i="10"/>
  <c r="AA618" i="10"/>
  <c r="AA407" i="10"/>
  <c r="AA745" i="10"/>
  <c r="AA713" i="10"/>
  <c r="AA649" i="10"/>
  <c r="AA461" i="10"/>
  <c r="AA244" i="10"/>
  <c r="AA316" i="10"/>
  <c r="AA387" i="10"/>
  <c r="AA553" i="10"/>
  <c r="AA338" i="10"/>
  <c r="AA626" i="10"/>
  <c r="AA792" i="10"/>
  <c r="AA689" i="10"/>
  <c r="AA105" i="10"/>
  <c r="AA26" i="10"/>
  <c r="AA772" i="10"/>
  <c r="AA718" i="10"/>
  <c r="AA57" i="10"/>
  <c r="AA987" i="10"/>
  <c r="AA776" i="10"/>
  <c r="AA610" i="10"/>
  <c r="AA593" i="10"/>
  <c r="AA124" i="10"/>
  <c r="AA434" i="10"/>
  <c r="AA363" i="10"/>
  <c r="AA950" i="10"/>
  <c r="AA146" i="10"/>
  <c r="AA443" i="10"/>
  <c r="AA793" i="10"/>
  <c r="AA103" i="10"/>
  <c r="AA693" i="10"/>
  <c r="AA420" i="10"/>
  <c r="AA485" i="10"/>
  <c r="AA386" i="10"/>
  <c r="AA481" i="10"/>
  <c r="AA167" i="10"/>
  <c r="AA576" i="10"/>
  <c r="AA591" i="10"/>
  <c r="AA493" i="10"/>
  <c r="AA187" i="10"/>
  <c r="AA894" i="10"/>
  <c r="AA433" i="10"/>
  <c r="AA335" i="10"/>
  <c r="AA590" i="10"/>
  <c r="AA867" i="10"/>
  <c r="AA507" i="10"/>
  <c r="AA814" i="10"/>
  <c r="AA117" i="10"/>
  <c r="AA820" i="10"/>
  <c r="AA551" i="10"/>
  <c r="AA230" i="10"/>
  <c r="AA623" i="10"/>
  <c r="AA467" i="10"/>
  <c r="AA471" i="10"/>
  <c r="AA179" i="10"/>
  <c r="AA115" i="10"/>
  <c r="AA563" i="10"/>
  <c r="AA775" i="10"/>
  <c r="AA702" i="10"/>
  <c r="AA205" i="10"/>
  <c r="AA969" i="10"/>
  <c r="AA253" i="10"/>
  <c r="AA448" i="10"/>
  <c r="AA753" i="10"/>
  <c r="AA747" i="10"/>
  <c r="AA808" i="10"/>
  <c r="AA901" i="10"/>
  <c r="AA947" i="10"/>
  <c r="AA238" i="10"/>
  <c r="AA754" i="10"/>
  <c r="AA544" i="10"/>
  <c r="AA202" i="10"/>
  <c r="AA956" i="10"/>
  <c r="AA809" i="10"/>
  <c r="AA158" i="10"/>
  <c r="AA243" i="10"/>
  <c r="AA128" i="10"/>
  <c r="AA121" i="10"/>
  <c r="AA635" i="10"/>
  <c r="AA1000" i="10"/>
  <c r="AA633" i="10"/>
  <c r="AA944" i="10"/>
  <c r="AA629" i="10"/>
  <c r="AA656" i="10"/>
  <c r="AA839" i="10"/>
  <c r="AA632" i="10"/>
  <c r="AA289" i="10"/>
  <c r="AA729" i="10"/>
  <c r="AA665" i="10"/>
  <c r="AA527" i="10"/>
  <c r="AA830" i="10"/>
  <c r="AA339" i="10"/>
  <c r="AA73" i="10"/>
  <c r="AA724" i="10"/>
  <c r="AA90" i="10"/>
  <c r="AA890" i="10"/>
  <c r="AA532" i="10"/>
  <c r="AA556" i="10"/>
  <c r="AA453" i="10"/>
  <c r="AA852" i="10"/>
  <c r="AA133" i="10"/>
  <c r="AA541" i="10"/>
  <c r="AA700" i="10"/>
  <c r="AA129" i="10"/>
  <c r="AA965" i="10"/>
  <c r="AA925" i="10"/>
  <c r="AA12" i="10"/>
  <c r="AA883" i="10"/>
  <c r="AA185" i="10"/>
  <c r="AA778" i="10"/>
  <c r="AA669" i="10"/>
  <c r="AA752" i="10"/>
  <c r="AA719" i="10"/>
  <c r="AA444" i="10"/>
  <c r="AA699" i="10"/>
  <c r="AA375" i="10"/>
  <c r="AA589" i="10"/>
  <c r="AA842" i="10"/>
  <c r="AA51" i="10"/>
  <c r="AA996" i="10"/>
  <c r="AA761" i="10"/>
  <c r="AA183" i="10"/>
  <c r="AA646" i="10"/>
  <c r="AA991" i="10"/>
  <c r="AA906" i="10"/>
  <c r="AA52" i="10"/>
  <c r="AA533" i="10"/>
  <c r="AA505" i="10"/>
  <c r="AA587" i="10"/>
  <c r="AA739" i="10"/>
  <c r="AA873" i="10"/>
  <c r="AA224" i="10"/>
  <c r="AA766" i="10"/>
  <c r="AA113" i="10"/>
  <c r="AA276" i="10"/>
  <c r="AA675" i="10"/>
  <c r="AA266" i="10"/>
  <c r="AA712" i="10"/>
  <c r="AA114" i="10"/>
  <c r="AA422" i="10"/>
  <c r="AA35" i="10"/>
  <c r="AA764" i="10"/>
  <c r="AA677" i="10"/>
  <c r="AA1008" i="10"/>
  <c r="AA356" i="10"/>
  <c r="AA231" i="10"/>
  <c r="AA848" i="10"/>
  <c r="AA297" i="10"/>
  <c r="AA812" i="10"/>
  <c r="AA780" i="10"/>
  <c r="AA655" i="10"/>
  <c r="AA884" i="10"/>
  <c r="AA201" i="10"/>
  <c r="AA828" i="10"/>
  <c r="AA908" i="10"/>
  <c r="AA101" i="10"/>
  <c r="AA246" i="10"/>
  <c r="AA397" i="10"/>
  <c r="AA23" i="10"/>
  <c r="AA371" i="10"/>
  <c r="AA24" i="10"/>
  <c r="AA824" i="10"/>
  <c r="AA748" i="10"/>
  <c r="AA160" i="10"/>
  <c r="AA143" i="10"/>
  <c r="AA153" i="10"/>
  <c r="AA132" i="10"/>
  <c r="AA260" i="10"/>
  <c r="AA955" i="10"/>
  <c r="AA514" i="10"/>
  <c r="AA359" i="10"/>
  <c r="AA475" i="10"/>
  <c r="AA469" i="10"/>
  <c r="AA588" i="10"/>
  <c r="AA924" i="10"/>
  <c r="AA126" i="10"/>
  <c r="AA240" i="10"/>
  <c r="AA31" i="10"/>
  <c r="AA826" i="10"/>
  <c r="AA19" i="10"/>
  <c r="AA963" i="10"/>
  <c r="AA14" i="10"/>
  <c r="AA145" i="10"/>
  <c r="AA654" i="10"/>
  <c r="AA181" i="10"/>
  <c r="AA608" i="10"/>
  <c r="AA77" i="10"/>
  <c r="AA569" i="10"/>
  <c r="AA152" i="10"/>
  <c r="AA545" i="10"/>
  <c r="AA271" i="10"/>
  <c r="AA910" i="10"/>
  <c r="AA637" i="10"/>
  <c r="AA33" i="10"/>
  <c r="AA482" i="10"/>
  <c r="AA968" i="10"/>
  <c r="AA385" i="10"/>
  <c r="AA695" i="10"/>
  <c r="AA208" i="10"/>
  <c r="AA216" i="10"/>
  <c r="AA373" i="10"/>
  <c r="AA454" i="10"/>
  <c r="AA255" i="10"/>
  <c r="AA82" i="10"/>
  <c r="AA510" i="10"/>
  <c r="AA487" i="10"/>
  <c r="AA287" i="10"/>
  <c r="AA595" i="10"/>
  <c r="AA810" i="10"/>
  <c r="AA36" i="10"/>
  <c r="AA604" i="10"/>
  <c r="AA319" i="10"/>
  <c r="AA768" i="10"/>
  <c r="AA184" i="10"/>
  <c r="AA217" i="10"/>
  <c r="AA843" i="10"/>
  <c r="AA423" i="10"/>
  <c r="AA468" i="10"/>
  <c r="AA237" i="10"/>
  <c r="AA998" i="10"/>
  <c r="AA352" i="10"/>
  <c r="AA630" i="10"/>
  <c r="AA215" i="10"/>
  <c r="AA859" i="10"/>
  <c r="AA274" i="10"/>
  <c r="AA259" i="10"/>
  <c r="AA684" i="10"/>
  <c r="AA446" i="10"/>
  <c r="AA425" i="10"/>
  <c r="AA682" i="10"/>
  <c r="AA578" i="10"/>
  <c r="AA889" i="10"/>
  <c r="AA200" i="10"/>
  <c r="AA258" i="10"/>
  <c r="AA579" i="10"/>
  <c r="AA526" i="10"/>
  <c r="AA389" i="10"/>
  <c r="AA43" i="10"/>
  <c r="AA831" i="10"/>
  <c r="AA585" i="10"/>
  <c r="AA547" i="10"/>
  <c r="AA743" i="10"/>
  <c r="AA765" i="10"/>
  <c r="AA904" i="10"/>
  <c r="AA303" i="10"/>
  <c r="AA918" i="10"/>
  <c r="AA879" i="10"/>
  <c r="AA47" i="10"/>
  <c r="AA717" i="10"/>
  <c r="AA643" i="10"/>
  <c r="AA672" i="10"/>
  <c r="AA644" i="10"/>
  <c r="AA849" i="10"/>
  <c r="AA624" i="10"/>
  <c r="AA278" i="10"/>
  <c r="AA609" i="10"/>
  <c r="AA59" i="10"/>
  <c r="AA98" i="10"/>
  <c r="AA414" i="10"/>
  <c r="AA785" i="10"/>
  <c r="AA529" i="10"/>
  <c r="AA749" i="10"/>
  <c r="AA211" i="10"/>
  <c r="AA917" i="10"/>
  <c r="AA38" i="10"/>
  <c r="AA186" i="10"/>
  <c r="AA247" i="10"/>
  <c r="AA17" i="10"/>
  <c r="AA213" i="10"/>
  <c r="AA886" i="10"/>
  <c r="AA391" i="10"/>
  <c r="AA690" i="10"/>
  <c r="AA847" i="10"/>
  <c r="AA220" i="10"/>
  <c r="AA166" i="10"/>
  <c r="AA285" i="10"/>
  <c r="AA959" i="10"/>
  <c r="AA962" i="10"/>
  <c r="AA614" i="10"/>
  <c r="AA929" i="10"/>
  <c r="AA600" i="10"/>
  <c r="AA966" i="10"/>
  <c r="AA45" i="10"/>
  <c r="AA147" i="10"/>
  <c r="AA599" i="10"/>
  <c r="AA120" i="10"/>
  <c r="AA337" i="10"/>
  <c r="AA837" i="10"/>
  <c r="AA822" i="10"/>
  <c r="AA974" i="10"/>
  <c r="AA402" i="10"/>
  <c r="AA994" i="10"/>
  <c r="AA460" i="10"/>
  <c r="AA1003" i="10"/>
  <c r="AA267" i="10"/>
  <c r="AA351" i="10"/>
  <c r="AA571" i="10"/>
  <c r="AA603" i="10"/>
  <c r="AA171" i="10"/>
  <c r="AA53" i="10"/>
  <c r="AA958" i="10"/>
  <c r="AA648" i="10"/>
  <c r="AA967" i="10"/>
  <c r="AA298" i="10"/>
  <c r="AA269" i="10"/>
  <c r="AA323" i="10"/>
  <c r="AA300" i="10"/>
  <c r="AA504" i="10"/>
  <c r="AA992" i="10"/>
  <c r="AA817" i="10"/>
  <c r="AA861" i="10"/>
  <c r="AA426" i="10"/>
  <c r="AA305" i="10"/>
  <c r="AA973" i="10"/>
  <c r="AA898" i="10"/>
  <c r="AA943" i="10"/>
  <c r="AA162" i="10"/>
  <c r="AA866" i="10"/>
  <c r="AA232" i="10"/>
  <c r="AA488" i="10"/>
  <c r="AA705" i="10"/>
  <c r="AA15" i="10"/>
  <c r="AA860" i="10"/>
  <c r="AA801" i="10"/>
  <c r="AA933" i="10"/>
  <c r="AA558" i="10"/>
  <c r="AA621" i="10"/>
  <c r="AA804" i="10"/>
  <c r="AA799" i="10"/>
  <c r="AA574" i="10"/>
  <c r="AA109" i="10"/>
  <c r="AA977" i="10"/>
  <c r="AA165" i="10"/>
  <c r="AA647" i="10"/>
  <c r="AA362" i="10"/>
  <c r="AA740" i="10"/>
  <c r="AA692" i="10"/>
  <c r="AA175" i="10"/>
  <c r="AA199" i="10"/>
  <c r="AA251" i="10"/>
  <c r="AA900" i="10"/>
  <c r="AA226" i="10"/>
  <c r="AA342" i="10"/>
  <c r="AA522" i="10"/>
  <c r="AA760" i="10"/>
  <c r="AA331" i="10"/>
  <c r="AA988" i="10"/>
  <c r="AA290" i="10"/>
  <c r="AA931" i="10"/>
  <c r="AA936" i="10"/>
  <c r="AA366" i="10"/>
  <c r="AA602" i="10"/>
  <c r="AA245" i="10"/>
  <c r="AA437" i="10"/>
  <c r="AA273" i="10"/>
  <c r="AA542" i="10"/>
  <c r="AA134" i="10"/>
  <c r="AA731" i="10"/>
  <c r="AA674" i="10"/>
  <c r="AA953" i="10"/>
  <c r="AA750" i="10"/>
  <c r="AA868" i="10"/>
  <c r="AA125" i="10"/>
  <c r="AA283" i="10"/>
  <c r="AA130" i="10"/>
  <c r="AA726" i="10"/>
  <c r="AA625" i="10"/>
  <c r="AA978" i="10"/>
  <c r="AA137" i="10"/>
  <c r="AA919" i="10"/>
  <c r="AA157" i="10"/>
  <c r="AA292" i="10"/>
  <c r="AA666" i="10"/>
  <c r="AA409" i="10"/>
  <c r="AA538" i="10"/>
  <c r="AA372" i="10"/>
  <c r="AA367" i="10"/>
  <c r="AA686" i="10"/>
  <c r="AA687" i="10"/>
  <c r="AA638" i="10"/>
  <c r="AA627" i="10"/>
  <c r="AA122" i="10"/>
  <c r="AA989" i="10"/>
  <c r="AA662" i="10"/>
  <c r="AA172" i="10"/>
  <c r="AA902" i="10"/>
  <c r="AA457" i="10"/>
  <c r="AA75" i="10"/>
  <c r="AA921" i="10"/>
  <c r="AA282" i="10"/>
  <c r="AA110" i="10"/>
  <c r="AA586" i="10"/>
  <c r="AA679" i="10"/>
  <c r="AA552" i="10"/>
  <c r="AA411" i="10"/>
  <c r="AA81" i="10"/>
  <c r="AA802" i="10"/>
  <c r="AA416" i="10"/>
  <c r="AA148" i="10"/>
  <c r="AA458" i="10"/>
  <c r="AA821" i="10"/>
  <c r="AA1004" i="10"/>
  <c r="AA874" i="10"/>
  <c r="AA914" i="10"/>
  <c r="AA123" i="10"/>
  <c r="AA127" i="10"/>
  <c r="AA89" i="10"/>
  <c r="AA513" i="10"/>
  <c r="AA707" i="10"/>
  <c r="AA69" i="10"/>
  <c r="AA583" i="10"/>
  <c r="AA491" i="10"/>
  <c r="AA37" i="10"/>
  <c r="AA721" i="10"/>
  <c r="AA938" i="10"/>
  <c r="AA97" i="10"/>
  <c r="AA982" i="10"/>
  <c r="AA54" i="10"/>
  <c r="AA48" i="10"/>
  <c r="AA520" i="10"/>
  <c r="AA91" i="10"/>
  <c r="AA716" i="10"/>
  <c r="AA470" i="10"/>
  <c r="AA928" i="10"/>
  <c r="AA523" i="10"/>
  <c r="AA227" i="10"/>
  <c r="AA203" i="10"/>
  <c r="AA235" i="10"/>
  <c r="AA190" i="10"/>
  <c r="AA704" i="10"/>
  <c r="AA800" i="10"/>
  <c r="AA281" i="10"/>
  <c r="AA670" i="10"/>
  <c r="AA661" i="10"/>
  <c r="AA144" i="10"/>
  <c r="AA562" i="10"/>
  <c r="AA607" i="10"/>
  <c r="AA596" i="10"/>
  <c r="AA170" i="10"/>
  <c r="AA188" i="10"/>
  <c r="AA417" i="10"/>
  <c r="AA937" i="10"/>
  <c r="AA445" i="10"/>
  <c r="AA787" i="10"/>
  <c r="AA942" i="10"/>
  <c r="AA100" i="10"/>
  <c r="AA50" i="10"/>
  <c r="AA913" i="10"/>
  <c r="AA104" i="10"/>
  <c r="AA264" i="10"/>
  <c r="AA882" i="10"/>
  <c r="AA555" i="10"/>
  <c r="AA141" i="10"/>
  <c r="AA326" i="10"/>
  <c r="AA332" i="10"/>
  <c r="AA449" i="10"/>
  <c r="AA396" i="10"/>
  <c r="AA730" i="10"/>
  <c r="AA521" i="10"/>
  <c r="AA738" i="10"/>
  <c r="AA997" i="10"/>
  <c r="AA653" i="10"/>
  <c r="AA581" i="10"/>
  <c r="AA696" i="10"/>
  <c r="AA979" i="10"/>
  <c r="AA80" i="10"/>
  <c r="AA369" i="10"/>
  <c r="AA735" i="10"/>
  <c r="AA524" i="10"/>
  <c r="AA418" i="10"/>
  <c r="AA701" i="10"/>
  <c r="AA915" i="10"/>
  <c r="AA136" i="10"/>
  <c r="AA549" i="10"/>
  <c r="AA138" i="10"/>
  <c r="AA899" i="10"/>
  <c r="AA957" i="10"/>
  <c r="AA617" i="10"/>
  <c r="AA315" i="10"/>
  <c r="AA324" i="10"/>
  <c r="AA79" i="10"/>
  <c r="AA525" i="10"/>
  <c r="AA818" i="10"/>
  <c r="AA1006" i="10"/>
  <c r="AA543" i="10"/>
  <c r="AA88" i="10"/>
  <c r="AA383" i="10"/>
  <c r="AA58" i="10"/>
  <c r="AA365" i="10"/>
  <c r="AA310" i="10"/>
  <c r="AA845" i="10"/>
  <c r="AA819" i="10"/>
  <c r="AA169" i="10"/>
  <c r="AA135" i="10"/>
  <c r="AA612" i="10"/>
  <c r="AA857" i="10"/>
  <c r="AA575" i="10"/>
  <c r="AA536" i="10"/>
  <c r="AA934" i="10"/>
  <c r="AA70" i="10"/>
  <c r="AA990" i="10"/>
  <c r="AA291" i="10"/>
  <c r="AA350" i="10"/>
  <c r="AA923" i="10"/>
  <c r="AA197" i="10"/>
  <c r="AA537" i="10"/>
  <c r="AA971" i="10"/>
  <c r="AA836" i="10"/>
  <c r="AA374" i="10"/>
  <c r="AA688" i="10"/>
  <c r="AA346" i="10"/>
  <c r="AA531" i="10"/>
  <c r="AA46" i="10"/>
  <c r="AA756" i="10"/>
  <c r="AA405" i="10"/>
  <c r="AA911" i="10"/>
  <c r="AA952" i="10"/>
  <c r="AA503" i="10"/>
  <c r="AA435" i="10"/>
  <c r="AA27" i="10"/>
  <c r="AA39" i="10"/>
  <c r="AA763" i="10"/>
  <c r="AA773" i="10"/>
  <c r="AA985" i="10"/>
  <c r="AA395" i="10"/>
  <c r="AA568" i="10"/>
  <c r="AA791" i="10"/>
  <c r="AA815" i="10"/>
  <c r="AA193" i="10"/>
  <c r="AA594" i="10"/>
  <c r="AA364" i="10"/>
  <c r="AA248" i="10"/>
  <c r="AA676" i="10"/>
  <c r="AA112" i="10"/>
  <c r="AA34" i="10"/>
  <c r="AA452" i="10"/>
  <c r="AA139" i="10"/>
  <c r="AA195" i="10"/>
  <c r="AA55" i="10"/>
  <c r="AA28" i="10"/>
  <c r="AA294" i="10"/>
  <c r="AA478" i="10"/>
  <c r="AA279" i="10"/>
  <c r="AA592" i="10"/>
  <c r="AA228" i="10"/>
  <c r="AA709" i="10"/>
  <c r="AA74" i="10"/>
  <c r="AA844" i="10"/>
  <c r="AA1002" i="10"/>
  <c r="AA694" i="10"/>
  <c r="AA980" i="10"/>
  <c r="AA403" i="10"/>
  <c r="AA781" i="10"/>
  <c r="AA951" i="10"/>
  <c r="AA651" i="10"/>
  <c r="AA755" i="10"/>
  <c r="AA320" i="10"/>
  <c r="AA720" i="10"/>
  <c r="AA164" i="10"/>
  <c r="AA680" i="10"/>
  <c r="AA758" i="10"/>
  <c r="AA94" i="10"/>
  <c r="AA870" i="10"/>
  <c r="AA960" i="10"/>
  <c r="AA61" i="10"/>
  <c r="AA84" i="10"/>
  <c r="AA880" i="10"/>
  <c r="AA727" i="10"/>
  <c r="AA567" i="10"/>
  <c r="AA1007" i="10"/>
  <c r="AA580" i="10"/>
  <c r="AA95" i="10"/>
  <c r="AA262" i="10"/>
  <c r="AA706" i="10"/>
  <c r="AA406" i="10"/>
  <c r="AA154" i="10"/>
  <c r="AA327" i="10"/>
  <c r="AA584" i="10"/>
  <c r="AA379" i="10"/>
  <c r="AA930" i="10"/>
  <c r="AA762" i="10"/>
  <c r="AA995" i="10"/>
  <c r="AA472" i="10"/>
  <c r="AA317" i="10"/>
  <c r="AA21" i="10"/>
  <c r="AA484" i="10"/>
  <c r="AA888" i="10"/>
  <c r="AA582" i="10"/>
  <c r="AA779" i="10"/>
  <c r="AA257" i="10"/>
  <c r="AA559" i="10"/>
  <c r="AA940" i="10"/>
  <c r="AA370" i="10"/>
  <c r="AA479" i="10"/>
  <c r="AA210" i="10"/>
  <c r="AA725" i="10"/>
  <c r="AA311" i="10"/>
  <c r="AA424" i="10"/>
  <c r="AA131" i="10"/>
  <c r="AA640" i="10"/>
  <c r="AA63" i="10"/>
  <c r="AA11" i="10"/>
  <c r="AA92" i="10"/>
  <c r="AA459" i="10"/>
  <c r="AA429" i="10"/>
  <c r="AA736" i="10"/>
  <c r="AA863" i="10"/>
  <c r="AA572" i="10"/>
  <c r="AA111" i="10"/>
  <c r="AA451" i="10"/>
  <c r="AA358" i="10"/>
  <c r="AA236" i="10"/>
  <c r="AA376" i="10"/>
  <c r="AA415" i="10"/>
  <c r="AA805" i="10"/>
  <c r="AA528" i="10"/>
  <c r="AA180" i="10"/>
  <c r="AA149" i="10"/>
  <c r="AA56" i="10"/>
  <c r="AA554" i="10"/>
  <c r="AA660" i="10"/>
  <c r="AA498" i="10"/>
  <c r="AA678" i="10"/>
  <c r="AA907" i="10"/>
  <c r="AA428" i="10"/>
  <c r="AA83" i="10"/>
  <c r="AA789" i="10"/>
  <c r="AA970" i="10"/>
  <c r="AA476" i="10"/>
  <c r="AA746" i="10"/>
  <c r="AA252" i="10"/>
  <c r="AA560" i="10"/>
  <c r="AA566" i="10"/>
  <c r="AA299" i="10"/>
  <c r="AA993" i="10"/>
  <c r="AA829" i="10"/>
  <c r="AA954" i="10"/>
  <c r="AA508" i="10"/>
  <c r="AA72" i="10"/>
  <c r="AA518" i="10"/>
  <c r="AA806" i="10"/>
  <c r="AA398" i="10"/>
  <c r="AA1001" i="10"/>
  <c r="AA926" i="10"/>
  <c r="AA222" i="10"/>
  <c r="AA13" i="10"/>
  <c r="AA877" i="10"/>
  <c r="AA206" i="10"/>
  <c r="AA807" i="10"/>
  <c r="AA912" i="10"/>
  <c r="AA242" i="10"/>
  <c r="AA893" i="10"/>
  <c r="AA18" i="10"/>
  <c r="AA598" i="10"/>
  <c r="AA512" i="10"/>
  <c r="AA502" i="10"/>
  <c r="AA895" i="10"/>
  <c r="AA597" i="10"/>
  <c r="AA450" i="10"/>
  <c r="AA909" i="10"/>
  <c r="AA302" i="10"/>
  <c r="AA751" i="10"/>
  <c r="AA355" i="10"/>
  <c r="AA949" i="10"/>
  <c r="AA340" i="10"/>
  <c r="AA516" i="10"/>
  <c r="AA400" i="10"/>
  <c r="AA734" i="10"/>
  <c r="AA698" i="10"/>
  <c r="AA667" i="10"/>
  <c r="AA239" i="10"/>
  <c r="AA209" i="10"/>
  <c r="AA759" i="10"/>
  <c r="AA249" i="10"/>
  <c r="AA178" i="10"/>
  <c r="AA49" i="10"/>
  <c r="AA816" i="10"/>
  <c r="AA174" i="10"/>
  <c r="AA361" i="10"/>
  <c r="AA106" i="10"/>
  <c r="AA983" i="10"/>
  <c r="AA784" i="10"/>
  <c r="AA182" i="10"/>
  <c r="AA394" i="10"/>
  <c r="AA377" i="10"/>
  <c r="AA540" i="10"/>
  <c r="AA223" i="10"/>
  <c r="AA219" i="10"/>
  <c r="AA268" i="10"/>
  <c r="AA99" i="10"/>
  <c r="AA313" i="10"/>
  <c r="AA515" i="10"/>
  <c r="AA309" i="10"/>
  <c r="AA744" i="10"/>
  <c r="AA401" i="10"/>
  <c r="AA813" i="10"/>
  <c r="AA876" i="10"/>
  <c r="AA16" i="10"/>
  <c r="AA233" i="10"/>
  <c r="AA916" i="10"/>
  <c r="AA177" i="10"/>
  <c r="AA192" i="10"/>
  <c r="AA850" i="10"/>
  <c r="AA611" i="10"/>
  <c r="AA846" i="10"/>
  <c r="AA823" i="10"/>
  <c r="AA932" i="10"/>
  <c r="AA301" i="10"/>
  <c r="AA155" i="10"/>
  <c r="AA652" i="10"/>
  <c r="AA673" i="10"/>
  <c r="AA436" i="10"/>
  <c r="AA173" i="10"/>
  <c r="AA32" i="10"/>
  <c r="AA546" i="10"/>
  <c r="AA834" i="10"/>
  <c r="AA473" i="10"/>
  <c r="AA431" i="10"/>
  <c r="AA107" i="10"/>
  <c r="AA288" i="10"/>
  <c r="AA328" i="10"/>
  <c r="AA275" i="10"/>
  <c r="AA939" i="10"/>
  <c r="AA639" i="10"/>
  <c r="AA641" i="10"/>
  <c r="AA67" i="10"/>
  <c r="AA605" i="10"/>
  <c r="AA354" i="10"/>
  <c r="AA65" i="10"/>
  <c r="AA770" i="10"/>
  <c r="AA742" i="10"/>
  <c r="AA214" i="10"/>
  <c r="AA10" i="10"/>
  <c r="AA561" i="10"/>
  <c r="AA312" i="10"/>
  <c r="AA382" i="10"/>
  <c r="AA999" i="10"/>
  <c r="AA306" i="10"/>
  <c r="AA176" i="10"/>
  <c r="AA741" i="10"/>
  <c r="AA496" i="10"/>
  <c r="AA683" i="10"/>
  <c r="AA511" i="10"/>
  <c r="AA272" i="10"/>
  <c r="AA189" i="10"/>
  <c r="AA345" i="10"/>
  <c r="AA841" i="10"/>
  <c r="AA811" i="10"/>
  <c r="AA714" i="10"/>
  <c r="AA388" i="10"/>
  <c r="AA71" i="10"/>
  <c r="AA399" i="10"/>
  <c r="AA321" i="10"/>
  <c r="AA419" i="10"/>
  <c r="AA922" i="10"/>
  <c r="AA887" i="10"/>
  <c r="AA832" i="10"/>
  <c r="AA349" i="10"/>
  <c r="AA286" i="10"/>
  <c r="AA465" i="10"/>
  <c r="AA927" i="10"/>
  <c r="AA40" i="10"/>
  <c r="AA118" i="10"/>
  <c r="AA410" i="10"/>
  <c r="AA494" i="10"/>
  <c r="AA783" i="10"/>
  <c r="AA490" i="10"/>
  <c r="AA642" i="10"/>
  <c r="AA20" i="10"/>
  <c r="AA270" i="10"/>
  <c r="AA697" i="10"/>
  <c r="AA455" i="10"/>
  <c r="AA671" i="10"/>
  <c r="AA767" i="10"/>
  <c r="AA539" i="10"/>
  <c r="AA946" i="10"/>
  <c r="AA840" i="10"/>
  <c r="AA42" i="10"/>
  <c r="AA615" i="10"/>
  <c r="AA60" i="10"/>
  <c r="AA421" i="10"/>
  <c r="AA348" i="10"/>
  <c r="AA263" i="10"/>
  <c r="AA708" i="10"/>
  <c r="AA711" i="10"/>
  <c r="AA329" i="10"/>
  <c r="AA44" i="10"/>
  <c r="AA334" i="10"/>
  <c r="AA606" i="10"/>
  <c r="AA550" i="10"/>
  <c r="AA30" i="10"/>
  <c r="AA353" i="10"/>
  <c r="AA196" i="10"/>
  <c r="AA163" i="10"/>
  <c r="AA221" i="10"/>
  <c r="AA984" i="10"/>
  <c r="AA892" i="10"/>
  <c r="AA835" i="10"/>
  <c r="AA723" i="10"/>
  <c r="AA622" i="10"/>
  <c r="AA336" i="10"/>
  <c r="AA87" i="10"/>
  <c r="AA941" i="10"/>
  <c r="AA856" i="10"/>
  <c r="AA432" i="10"/>
  <c r="AA875" i="10"/>
  <c r="AA483" i="10"/>
  <c r="AA897" i="10"/>
  <c r="AA668" i="10"/>
  <c r="AA142" i="10"/>
  <c r="AA357" i="10"/>
  <c r="AA703" i="10"/>
  <c r="AA619" i="10"/>
  <c r="AA519" i="10"/>
  <c r="AA333" i="10"/>
  <c r="AA869" i="10"/>
  <c r="AA159" i="10"/>
  <c r="AA234" i="10"/>
  <c r="AA728" i="10"/>
  <c r="AA380" i="10"/>
  <c r="AA29" i="10"/>
  <c r="AA404" i="10"/>
  <c r="AA295" i="10"/>
  <c r="AA1009" i="10"/>
  <c r="AA601" i="10"/>
  <c r="AA280" i="10"/>
  <c r="AA474" i="10"/>
  <c r="AA347" i="10"/>
  <c r="AA737" i="10"/>
  <c r="AA392" i="10"/>
  <c r="AA976" i="10"/>
  <c r="AA304" i="10"/>
  <c r="AA854" i="10"/>
  <c r="AA256" i="10"/>
  <c r="AA864" i="10"/>
  <c r="AA96" i="10"/>
  <c r="AA156" i="10"/>
  <c r="AA212" i="10"/>
  <c r="AA64" i="10"/>
  <c r="AA573" i="10"/>
  <c r="AA681" i="10"/>
  <c r="AA613" i="10"/>
  <c r="AA318" i="10"/>
  <c r="AA691" i="10"/>
  <c r="AA650" i="10"/>
  <c r="AA732" i="10"/>
  <c r="AA645" i="10"/>
  <c r="M696" i="14"/>
  <c r="M691" i="14"/>
  <c r="H417" i="11"/>
  <c r="G424" i="11"/>
  <c r="G430" i="11" s="1"/>
  <c r="Q417" i="11"/>
  <c r="AT117" i="13"/>
  <c r="AW117" i="13" s="1"/>
  <c r="O98" i="4"/>
  <c r="AV935" i="10"/>
  <c r="AV987" i="10"/>
  <c r="AV110" i="10"/>
  <c r="AV166" i="10"/>
  <c r="AV255" i="10"/>
  <c r="AV291" i="10"/>
  <c r="AV380" i="10"/>
  <c r="AV469" i="10"/>
  <c r="AV472" i="10"/>
  <c r="AV728" i="10"/>
  <c r="AV932" i="10"/>
  <c r="AV189" i="10"/>
  <c r="AV617" i="10"/>
  <c r="AV411" i="10"/>
  <c r="AV500" i="10"/>
  <c r="AV589" i="10"/>
  <c r="AV678" i="10"/>
  <c r="AV767" i="10"/>
  <c r="AV803" i="10"/>
  <c r="AV892" i="10"/>
  <c r="AV981" i="10"/>
  <c r="AV1002" i="10"/>
  <c r="AV698" i="10"/>
  <c r="AV164" i="10"/>
  <c r="AV361" i="10"/>
  <c r="AV940" i="10"/>
  <c r="AV923" i="10"/>
  <c r="AV109" i="10"/>
  <c r="AV128" i="10"/>
  <c r="AV191" i="10"/>
  <c r="AV227" i="10"/>
  <c r="AV316" i="10"/>
  <c r="AV405" i="10"/>
  <c r="AV998" i="10"/>
  <c r="AV77" i="10"/>
  <c r="AV43" i="10"/>
  <c r="AV213" i="10"/>
  <c r="AV302" i="10"/>
  <c r="AV391" i="10"/>
  <c r="AV804" i="10"/>
  <c r="AV304" i="10"/>
  <c r="AV466" i="10"/>
  <c r="AV560" i="10"/>
  <c r="AV137" i="10"/>
  <c r="AV713" i="10"/>
  <c r="AV162" i="10"/>
  <c r="AV511" i="10"/>
  <c r="AV547" i="10"/>
  <c r="AV636" i="10"/>
  <c r="AV725" i="10"/>
  <c r="AV814" i="10"/>
  <c r="AV903" i="10"/>
  <c r="AV854" i="10"/>
  <c r="AV432" i="10"/>
  <c r="AV496" i="10"/>
  <c r="AV67" i="10"/>
  <c r="AV649" i="10"/>
  <c r="AV666" i="10"/>
  <c r="AV890" i="10"/>
  <c r="AV45" i="10"/>
  <c r="AV135" i="10"/>
  <c r="AV779" i="10"/>
  <c r="AV92" i="10"/>
  <c r="AV747" i="10"/>
  <c r="AV836" i="10"/>
  <c r="AV925" i="10"/>
  <c r="AV862" i="10"/>
  <c r="AV40" i="10"/>
  <c r="AV376" i="10"/>
  <c r="AV952" i="10"/>
  <c r="AV529" i="10"/>
  <c r="AV722" i="10"/>
  <c r="AV558" i="10"/>
  <c r="AV647" i="10"/>
  <c r="AV829" i="10"/>
  <c r="AV171" i="10"/>
  <c r="AV260" i="10"/>
  <c r="AV349" i="10"/>
  <c r="AV438" i="10"/>
  <c r="AV248" i="10"/>
  <c r="AV312" i="10"/>
  <c r="AV888" i="10"/>
  <c r="AV465" i="10"/>
  <c r="AV210" i="10"/>
  <c r="AV626" i="10"/>
  <c r="AV502" i="10"/>
  <c r="AV591" i="10"/>
  <c r="AV691" i="10"/>
  <c r="AV780" i="10"/>
  <c r="AV869" i="10"/>
  <c r="AV958" i="10"/>
  <c r="AV121" i="10"/>
  <c r="AV148" i="10"/>
  <c r="AV389" i="10"/>
  <c r="AV645" i="10"/>
  <c r="AV951" i="10"/>
  <c r="AV584" i="10"/>
  <c r="AV161" i="10"/>
  <c r="AV18" i="10"/>
  <c r="AV78" i="10"/>
  <c r="AV204" i="10"/>
  <c r="AV293" i="10"/>
  <c r="AV382" i="10"/>
  <c r="AV471" i="10"/>
  <c r="AV571" i="10"/>
  <c r="AV660" i="10"/>
  <c r="AV439" i="10"/>
  <c r="AV695" i="10"/>
  <c r="AV520" i="10"/>
  <c r="AV89" i="10"/>
  <c r="AV673" i="10"/>
  <c r="AV527" i="10"/>
  <c r="AV627" i="10"/>
  <c r="AV716" i="10"/>
  <c r="AV805" i="10"/>
  <c r="AV894" i="10"/>
  <c r="AV983" i="10"/>
  <c r="AV111" i="10"/>
  <c r="AV173" i="10"/>
  <c r="AV392" i="10"/>
  <c r="AV456" i="10"/>
  <c r="AV108" i="10"/>
  <c r="AV609" i="10"/>
  <c r="AV613" i="10"/>
  <c r="AV702" i="10"/>
  <c r="AV791" i="10"/>
  <c r="AV891" i="10"/>
  <c r="AV980" i="10"/>
  <c r="AV10" i="10"/>
  <c r="AV159" i="10"/>
  <c r="AV259" i="10"/>
  <c r="AV996" i="10"/>
  <c r="AV253" i="10"/>
  <c r="AV559" i="10"/>
  <c r="AV480" i="10"/>
  <c r="AV52" i="10"/>
  <c r="AV106" i="10"/>
  <c r="AV215" i="10"/>
  <c r="AV315" i="10"/>
  <c r="AV404" i="10"/>
  <c r="AV493" i="10"/>
  <c r="AV582" i="10"/>
  <c r="AV671" i="10"/>
  <c r="AV771" i="10"/>
  <c r="AV15" i="10"/>
  <c r="AV303" i="10"/>
  <c r="AV416" i="10"/>
  <c r="AV992" i="10"/>
  <c r="AV569" i="10"/>
  <c r="AV638" i="10"/>
  <c r="AV727" i="10"/>
  <c r="AV827" i="10"/>
  <c r="AV916" i="10"/>
  <c r="AV1005" i="10"/>
  <c r="AV44" i="10"/>
  <c r="AV195" i="10"/>
  <c r="AV724" i="10"/>
  <c r="AV813" i="10"/>
  <c r="AV902" i="10"/>
  <c r="AV991" i="10"/>
  <c r="AV19" i="10"/>
  <c r="AV181" i="10"/>
  <c r="AV270" i="10"/>
  <c r="AV359" i="10"/>
  <c r="AV492" i="10"/>
  <c r="AV748" i="10"/>
  <c r="AV132" i="10"/>
  <c r="AV360" i="10"/>
  <c r="AV936" i="10"/>
  <c r="AV237" i="10"/>
  <c r="AV326" i="10"/>
  <c r="AV415" i="10"/>
  <c r="AV515" i="10"/>
  <c r="AV604" i="10"/>
  <c r="AV693" i="10"/>
  <c r="AV782" i="10"/>
  <c r="AV871" i="10"/>
  <c r="AV542" i="10"/>
  <c r="AV798" i="10"/>
  <c r="AV296" i="10"/>
  <c r="AV872" i="10"/>
  <c r="AV449" i="10"/>
  <c r="AV835" i="10"/>
  <c r="AV924" i="10"/>
  <c r="AV55" i="10"/>
  <c r="AV96" i="10"/>
  <c r="AV155" i="10"/>
  <c r="AV244" i="10"/>
  <c r="AV333" i="10"/>
  <c r="AV422" i="10"/>
  <c r="AV470" i="10"/>
  <c r="AV495" i="10"/>
  <c r="AV410" i="10"/>
  <c r="AV428" i="10"/>
  <c r="AV433" i="10"/>
  <c r="AV348" i="10"/>
  <c r="AV437" i="10"/>
  <c r="AV526" i="10"/>
  <c r="AV615" i="10"/>
  <c r="AV667" i="10"/>
  <c r="AV756" i="10"/>
  <c r="AV845" i="10"/>
  <c r="AV934" i="10"/>
  <c r="AV681" i="10"/>
  <c r="AV937" i="10"/>
  <c r="AV403" i="10"/>
  <c r="AV177" i="10"/>
  <c r="AV402" i="10"/>
  <c r="AV860" i="10"/>
  <c r="AV949" i="10"/>
  <c r="AV26" i="10"/>
  <c r="AV94" i="10"/>
  <c r="AV180" i="10"/>
  <c r="AV269" i="10"/>
  <c r="AV358" i="10"/>
  <c r="AV447" i="10"/>
  <c r="AV536" i="10"/>
  <c r="AV817" i="10"/>
  <c r="AV920" i="10"/>
  <c r="AV847" i="10"/>
  <c r="AV921" i="10"/>
  <c r="AV86" i="10"/>
  <c r="AV33" i="10"/>
  <c r="AV879" i="10"/>
  <c r="AV772" i="10"/>
  <c r="AV950" i="10"/>
  <c r="AV288" i="10"/>
  <c r="AV139" i="10"/>
  <c r="AV977" i="10"/>
  <c r="AV802" i="10"/>
  <c r="AV939" i="10"/>
  <c r="AV39" i="10"/>
  <c r="AV83" i="10"/>
  <c r="AV207" i="10"/>
  <c r="AV307" i="10"/>
  <c r="AV396" i="10"/>
  <c r="AV485" i="10"/>
  <c r="AV574" i="10"/>
  <c r="AV49" i="10"/>
  <c r="AV153" i="10"/>
  <c r="AV729" i="10"/>
  <c r="AV290" i="10"/>
  <c r="AV20" i="10"/>
  <c r="AV477" i="10"/>
  <c r="AV566" i="10"/>
  <c r="AV655" i="10"/>
  <c r="AV755" i="10"/>
  <c r="AV844" i="10"/>
  <c r="AV933" i="10"/>
  <c r="AV66" i="10"/>
  <c r="AV105" i="10"/>
  <c r="AV690" i="10"/>
  <c r="AV906" i="10"/>
  <c r="AV851" i="10"/>
  <c r="AV158" i="10"/>
  <c r="AV136" i="10"/>
  <c r="AV989" i="10"/>
  <c r="AV73" i="10"/>
  <c r="AV179" i="10"/>
  <c r="AV268" i="10"/>
  <c r="AV357" i="10"/>
  <c r="AV446" i="10"/>
  <c r="AV535" i="10"/>
  <c r="AV635" i="10"/>
  <c r="AV339" i="10"/>
  <c r="AV595" i="10"/>
  <c r="AV901" i="10"/>
  <c r="AV97" i="10"/>
  <c r="AV648" i="10"/>
  <c r="AV663" i="10"/>
  <c r="AV87" i="10"/>
  <c r="AV313" i="10"/>
  <c r="AV467" i="10"/>
  <c r="AV145" i="10"/>
  <c r="AV721" i="10"/>
  <c r="AV508" i="10"/>
  <c r="AV342" i="10"/>
  <c r="AV120" i="10"/>
  <c r="AV568" i="10"/>
  <c r="AV473" i="10"/>
  <c r="AV274" i="10"/>
  <c r="AV863" i="10"/>
  <c r="AV231" i="10"/>
  <c r="AV257" i="10"/>
  <c r="AV225" i="10"/>
  <c r="AV801" i="10"/>
  <c r="AV866" i="10"/>
  <c r="AV29" i="10"/>
  <c r="AV399" i="10"/>
  <c r="AV578" i="10"/>
  <c r="AV633" i="10"/>
  <c r="AV538" i="10"/>
  <c r="AV762" i="10"/>
  <c r="AV630" i="10"/>
  <c r="AV997" i="10"/>
  <c r="AV794" i="10"/>
  <c r="AV103" i="10"/>
  <c r="AV250" i="10"/>
  <c r="AV236" i="10"/>
  <c r="AV741" i="10"/>
  <c r="AV54" i="10"/>
  <c r="AV338" i="10"/>
  <c r="AV723" i="10"/>
  <c r="AV98" i="10"/>
  <c r="AV112" i="10"/>
  <c r="AV506" i="10"/>
  <c r="AV254" i="10"/>
  <c r="AV947" i="10"/>
  <c r="AV1003" i="10"/>
  <c r="AV107" i="10"/>
  <c r="AV516" i="10"/>
  <c r="AV694" i="10"/>
  <c r="AV883" i="10"/>
  <c r="AV134" i="10"/>
  <c r="AV168" i="10"/>
  <c r="AV585" i="10"/>
  <c r="AV793" i="10"/>
  <c r="AV346" i="10"/>
  <c r="AV127" i="10"/>
  <c r="AV140" i="10"/>
  <c r="AV229" i="10"/>
  <c r="AV318" i="10"/>
  <c r="AV407" i="10"/>
  <c r="AV507" i="10"/>
  <c r="AV596" i="10"/>
  <c r="AV685" i="10"/>
  <c r="AV904" i="10"/>
  <c r="AV968" i="10"/>
  <c r="AV545" i="10"/>
  <c r="AV850" i="10"/>
  <c r="AV130" i="10"/>
  <c r="AV588" i="10"/>
  <c r="AV677" i="10"/>
  <c r="AV766" i="10"/>
  <c r="AV855" i="10"/>
  <c r="AV955" i="10"/>
  <c r="AV61" i="10"/>
  <c r="AV123" i="10"/>
  <c r="AV223" i="10"/>
  <c r="AV362" i="10"/>
  <c r="AV874" i="10"/>
  <c r="AV459" i="10"/>
  <c r="AV765" i="10"/>
  <c r="AV50" i="10"/>
  <c r="AV32" i="10"/>
  <c r="AV190" i="10"/>
  <c r="AV279" i="10"/>
  <c r="AV379" i="10"/>
  <c r="AV468" i="10"/>
  <c r="AV557" i="10"/>
  <c r="AV646" i="10"/>
  <c r="AV735" i="10"/>
  <c r="AV706" i="10"/>
  <c r="AV203" i="10"/>
  <c r="AV509" i="10"/>
  <c r="AV815" i="10"/>
  <c r="AV544" i="10"/>
  <c r="AV995" i="10"/>
  <c r="AV292" i="10"/>
  <c r="AV146" i="10"/>
  <c r="AV118" i="10"/>
  <c r="AV960" i="10"/>
  <c r="AV537" i="10"/>
  <c r="AV276" i="10"/>
  <c r="AV643" i="10"/>
  <c r="AV889" i="10"/>
  <c r="AV712" i="10"/>
  <c r="AV289" i="10"/>
  <c r="AV865" i="10"/>
  <c r="AV623" i="10"/>
  <c r="AV886" i="10"/>
  <c r="AV234" i="10"/>
  <c r="AV117" i="10"/>
  <c r="AV697" i="10"/>
  <c r="AV16" i="10"/>
  <c r="AV476" i="10"/>
  <c r="AV795" i="10"/>
  <c r="AV610" i="10"/>
  <c r="AV513" i="10"/>
  <c r="AV594" i="10"/>
  <c r="AV53" i="10"/>
  <c r="AV13" i="10"/>
  <c r="AV383" i="10"/>
  <c r="AV751" i="10"/>
  <c r="AV11" i="10"/>
  <c r="AV498" i="10"/>
  <c r="AV445" i="10"/>
  <c r="AV100" i="10"/>
  <c r="AV430" i="10"/>
  <c r="AV197" i="10"/>
  <c r="AV395" i="10"/>
  <c r="AV169" i="10"/>
  <c r="AV418" i="10"/>
  <c r="AV414" i="10"/>
  <c r="AV443" i="10"/>
  <c r="AV209" i="10"/>
  <c r="AV497" i="10"/>
  <c r="AV764" i="10"/>
  <c r="AV21" i="10"/>
  <c r="AV63" i="10"/>
  <c r="AV24" i="10"/>
  <c r="AV704" i="10"/>
  <c r="AV838" i="10"/>
  <c r="AV74" i="10"/>
  <c r="AV206" i="10"/>
  <c r="AV284" i="10"/>
  <c r="AV561" i="10"/>
  <c r="AV401" i="10"/>
  <c r="AV505" i="10"/>
  <c r="AV530" i="10"/>
  <c r="AV151" i="10"/>
  <c r="AV251" i="10"/>
  <c r="AV340" i="10"/>
  <c r="AV429" i="10"/>
  <c r="AV518" i="10"/>
  <c r="AV607" i="10"/>
  <c r="AV707" i="10"/>
  <c r="AV796" i="10"/>
  <c r="AV800" i="10"/>
  <c r="AV864" i="10"/>
  <c r="AV441" i="10"/>
  <c r="AV95" i="10"/>
  <c r="AV434" i="10"/>
  <c r="AV699" i="10"/>
  <c r="AV788" i="10"/>
  <c r="AV877" i="10"/>
  <c r="AV966" i="10"/>
  <c r="AV64" i="10"/>
  <c r="AV156" i="10"/>
  <c r="AV245" i="10"/>
  <c r="AV334" i="10"/>
  <c r="AV546" i="10"/>
  <c r="AV23" i="10"/>
  <c r="AV898" i="10"/>
  <c r="AV261" i="10"/>
  <c r="AV567" i="10"/>
  <c r="AV212" i="10"/>
  <c r="AV301" i="10"/>
  <c r="AV390" i="10"/>
  <c r="AV479" i="10"/>
  <c r="AV579" i="10"/>
  <c r="AV668" i="10"/>
  <c r="AV757" i="10"/>
  <c r="AV846" i="10"/>
  <c r="AV522" i="10"/>
  <c r="AV386" i="10"/>
  <c r="AV1004" i="10"/>
  <c r="AV311" i="10"/>
  <c r="AV424" i="10"/>
  <c r="AV763" i="10"/>
  <c r="AV35" i="10"/>
  <c r="AV377" i="10"/>
  <c r="AV200" i="10"/>
  <c r="AV776" i="10"/>
  <c r="AV353" i="10"/>
  <c r="AV597" i="10"/>
  <c r="AV299" i="10"/>
  <c r="AV275" i="10"/>
  <c r="AV608" i="10"/>
  <c r="AV185" i="10"/>
  <c r="AV761" i="10"/>
  <c r="AV963" i="10"/>
  <c r="AV283" i="10"/>
  <c r="AV833" i="10"/>
  <c r="AV1000" i="10"/>
  <c r="AV577" i="10"/>
  <c r="AV30" i="10"/>
  <c r="AV48" i="10"/>
  <c r="AV499" i="10"/>
  <c r="AV868" i="10"/>
  <c r="AV370" i="10"/>
  <c r="AV976" i="10"/>
  <c r="AV965" i="10"/>
  <c r="AV719" i="10"/>
  <c r="AV68" i="10"/>
  <c r="AV138" i="10"/>
  <c r="AV720" i="10"/>
  <c r="AV306" i="10"/>
  <c r="AV216" i="10"/>
  <c r="AV830" i="10"/>
  <c r="AV198" i="10"/>
  <c r="AV754" i="10"/>
  <c r="AV734" i="10"/>
  <c r="AV1009" i="10"/>
  <c r="AV82" i="10"/>
  <c r="AV946" i="10"/>
  <c r="AV621" i="10"/>
  <c r="AV616" i="10"/>
  <c r="AV778" i="10"/>
  <c r="AV942" i="10"/>
  <c r="AV152" i="10"/>
  <c r="AV150" i="10"/>
  <c r="AV182" i="10"/>
  <c r="AV281" i="10"/>
  <c r="AV76" i="10"/>
  <c r="AV238" i="10"/>
  <c r="AV548" i="10"/>
  <c r="AV347" i="10"/>
  <c r="AV1008" i="10"/>
  <c r="AV217" i="10"/>
  <c r="AV385" i="10"/>
  <c r="AV961" i="10"/>
  <c r="AV262" i="10"/>
  <c r="AV351" i="10"/>
  <c r="AV451" i="10"/>
  <c r="AV540" i="10"/>
  <c r="AV629" i="10"/>
  <c r="AV718" i="10"/>
  <c r="AV807" i="10"/>
  <c r="AV859" i="10"/>
  <c r="AV680" i="10"/>
  <c r="AV744" i="10"/>
  <c r="AV321" i="10"/>
  <c r="AV897" i="10"/>
  <c r="AV618" i="10"/>
  <c r="AV799" i="10"/>
  <c r="AV899" i="10"/>
  <c r="AV988" i="10"/>
  <c r="AV36" i="10"/>
  <c r="AV167" i="10"/>
  <c r="AV219" i="10"/>
  <c r="AV308" i="10"/>
  <c r="AV397" i="10"/>
  <c r="AV602" i="10"/>
  <c r="AV38" i="10"/>
  <c r="AV650" i="10"/>
  <c r="AV400" i="10"/>
  <c r="AV46" i="10"/>
  <c r="AV323" i="10"/>
  <c r="AV412" i="10"/>
  <c r="AV501" i="10"/>
  <c r="AV590" i="10"/>
  <c r="AV679" i="10"/>
  <c r="AV731" i="10"/>
  <c r="AV820" i="10"/>
  <c r="AV909" i="10"/>
  <c r="AV314" i="10"/>
  <c r="AV826" i="10"/>
  <c r="AV144" i="10"/>
  <c r="AV426" i="10"/>
  <c r="AV453" i="10"/>
  <c r="AV14" i="10"/>
  <c r="AV176" i="10"/>
  <c r="AV562" i="10"/>
  <c r="AV25" i="10"/>
  <c r="AV672" i="10"/>
  <c r="AV249" i="10"/>
  <c r="AV365" i="10"/>
  <c r="AV732" i="10"/>
  <c r="AV554" i="10"/>
  <c r="AV488" i="10"/>
  <c r="AV115" i="10"/>
  <c r="AV641" i="10"/>
  <c r="AV619" i="10"/>
  <c r="AV975" i="10"/>
  <c r="AV586" i="10"/>
  <c r="AV689" i="10"/>
  <c r="AV651" i="10"/>
  <c r="AV233" i="10"/>
  <c r="AV565" i="10"/>
  <c r="AV884" i="10"/>
  <c r="AV450" i="10"/>
  <c r="AV280" i="10"/>
  <c r="AV344" i="10"/>
  <c r="AV882" i="10"/>
  <c r="AV41" i="10"/>
  <c r="AV419" i="10"/>
  <c r="AV922" i="10"/>
  <c r="AV104" i="10"/>
  <c r="AV994" i="10"/>
  <c r="AV792" i="10"/>
  <c r="AV163" i="10"/>
  <c r="AV519" i="10"/>
  <c r="AV625" i="10"/>
  <c r="AV553" i="10"/>
  <c r="AV880" i="10"/>
  <c r="AV964" i="10"/>
  <c r="AV350" i="10"/>
  <c r="AV929" i="10"/>
  <c r="AV398" i="10"/>
  <c r="AV637" i="10"/>
  <c r="AV147" i="10"/>
  <c r="AV125" i="10"/>
  <c r="AV491" i="10"/>
  <c r="AV406" i="10"/>
  <c r="AV271" i="10"/>
  <c r="AV857" i="10"/>
  <c r="AV523" i="10"/>
  <c r="AV683" i="10"/>
  <c r="AV861" i="10"/>
  <c r="AV494" i="10"/>
  <c r="AV824" i="10"/>
  <c r="AV928" i="10"/>
  <c r="AV272" i="10"/>
  <c r="AV464" i="10"/>
  <c r="AV373" i="10"/>
  <c r="AV462" i="10"/>
  <c r="AV551" i="10"/>
  <c r="AV603" i="10"/>
  <c r="AV692" i="10"/>
  <c r="AV781" i="10"/>
  <c r="AV870" i="10"/>
  <c r="AV959" i="10"/>
  <c r="AV408" i="10"/>
  <c r="AV664" i="10"/>
  <c r="AV834" i="10"/>
  <c r="AV208" i="10"/>
  <c r="AV938" i="10"/>
  <c r="AV910" i="10"/>
  <c r="AV999" i="10"/>
  <c r="AV113" i="10"/>
  <c r="AV141" i="10"/>
  <c r="AV230" i="10"/>
  <c r="AV319" i="10"/>
  <c r="AV355" i="10"/>
  <c r="AV444" i="10"/>
  <c r="AV489" i="10"/>
  <c r="AV745" i="10"/>
  <c r="AV659" i="10"/>
  <c r="AV241" i="10"/>
  <c r="AV34" i="10"/>
  <c r="AV423" i="10"/>
  <c r="AV475" i="10"/>
  <c r="AV564" i="10"/>
  <c r="AV653" i="10"/>
  <c r="AV742" i="10"/>
  <c r="AV831" i="10"/>
  <c r="AV867" i="10"/>
  <c r="AV956" i="10"/>
  <c r="AV28" i="10"/>
  <c r="AV394" i="10"/>
  <c r="AV984" i="10"/>
  <c r="AV1007" i="10"/>
  <c r="AV214" i="10"/>
  <c r="AV852" i="10"/>
  <c r="AV220" i="10"/>
  <c r="AV953" i="10"/>
  <c r="AV823" i="10"/>
  <c r="AV552" i="10"/>
  <c r="AV133" i="10"/>
  <c r="AV686" i="10"/>
  <c r="AV388" i="10"/>
  <c r="AV581" i="10"/>
  <c r="AV478" i="10"/>
  <c r="AV945" i="10"/>
  <c r="AV676" i="10"/>
  <c r="AV60" i="10"/>
  <c r="AV372" i="10"/>
  <c r="AV22" i="10"/>
  <c r="AV873" i="10"/>
  <c r="AV305" i="10"/>
  <c r="AV600" i="10"/>
  <c r="AV221" i="10"/>
  <c r="AV226" i="10"/>
  <c r="AV175" i="10"/>
  <c r="AV842" i="10"/>
  <c r="AV556" i="10"/>
  <c r="AV452" i="10"/>
  <c r="AV819" i="10"/>
  <c r="AV601" i="10"/>
  <c r="AV364" i="10"/>
  <c r="AV300" i="10"/>
  <c r="AV606" i="10"/>
  <c r="AV563" i="10"/>
  <c r="AV919" i="10"/>
  <c r="AV417" i="10"/>
  <c r="AV971" i="10"/>
  <c r="AV102" i="10"/>
  <c r="AV696" i="10"/>
  <c r="AV143" i="10"/>
  <c r="AV979" i="10"/>
  <c r="AV242" i="10"/>
  <c r="AV580" i="10"/>
  <c r="AV192" i="10"/>
  <c r="AV371" i="10"/>
  <c r="AV427" i="10"/>
  <c r="AV605" i="10"/>
  <c r="AV783" i="10"/>
  <c r="AV972" i="10"/>
  <c r="AV944" i="10"/>
  <c r="AV640" i="10"/>
  <c r="AV808" i="10"/>
  <c r="AV915" i="10"/>
  <c r="AV247" i="10"/>
  <c r="AV436" i="10"/>
  <c r="AV525" i="10"/>
  <c r="AV614" i="10"/>
  <c r="AV703" i="10"/>
  <c r="AV739" i="10"/>
  <c r="AV828" i="10"/>
  <c r="AV917" i="10"/>
  <c r="AV1006" i="10"/>
  <c r="AV592" i="10"/>
  <c r="AV848" i="10"/>
  <c r="AV297" i="10"/>
  <c r="AV222" i="10"/>
  <c r="AV881" i="10"/>
  <c r="AV973" i="10"/>
  <c r="AV57" i="10"/>
  <c r="AV27" i="10"/>
  <c r="AV188" i="10"/>
  <c r="AV277" i="10"/>
  <c r="AV366" i="10"/>
  <c r="AV455" i="10"/>
  <c r="AV122" i="10"/>
  <c r="AV856" i="10"/>
  <c r="AV80" i="10"/>
  <c r="AV957" i="10"/>
  <c r="AV688" i="10"/>
  <c r="AV265" i="10"/>
  <c r="AV486" i="10"/>
  <c r="AV575" i="10"/>
  <c r="AV611" i="10"/>
  <c r="AV700" i="10"/>
  <c r="AV789" i="10"/>
  <c r="AV878" i="10"/>
  <c r="AV967" i="10"/>
  <c r="AV129" i="10"/>
  <c r="AV322" i="10"/>
  <c r="AV907" i="10"/>
  <c r="AV624" i="10"/>
  <c r="AV201" i="10"/>
  <c r="AV777" i="10"/>
  <c r="AV174" i="10"/>
  <c r="AV875" i="10"/>
  <c r="AV531" i="10"/>
  <c r="AV770" i="10"/>
  <c r="AV503" i="10"/>
  <c r="AV474" i="10"/>
  <c r="AV454" i="10"/>
  <c r="AV821" i="10"/>
  <c r="AV211" i="10"/>
  <c r="AV239" i="10"/>
  <c r="AV914" i="10"/>
  <c r="AV482" i="10"/>
  <c r="AV708" i="10"/>
  <c r="AV785" i="10"/>
  <c r="AV65" i="10"/>
  <c r="AV674" i="10"/>
  <c r="AV514" i="10"/>
  <c r="AV287" i="10"/>
  <c r="AV654" i="10"/>
  <c r="AV705" i="10"/>
  <c r="AV656" i="10"/>
  <c r="AV714" i="10"/>
  <c r="AV843" i="10"/>
  <c r="AV885" i="10"/>
  <c r="AV205" i="10"/>
  <c r="AV490" i="10"/>
  <c r="AV709" i="10"/>
  <c r="AV587" i="10"/>
  <c r="AV893" i="10"/>
  <c r="AV948" i="10"/>
  <c r="AV252" i="10"/>
  <c r="AV818" i="10"/>
  <c r="AV784" i="10"/>
  <c r="AV687" i="10"/>
  <c r="AV669" i="10"/>
  <c r="AV768" i="10"/>
  <c r="AV460" i="10"/>
  <c r="AV749" i="10"/>
  <c r="AV927" i="10"/>
  <c r="AV81" i="10"/>
  <c r="AV295" i="10"/>
  <c r="AV760" i="10"/>
  <c r="AV352" i="10"/>
  <c r="AV124" i="10"/>
  <c r="AV378" i="10"/>
  <c r="AV79" i="10"/>
  <c r="AV483" i="10"/>
  <c r="AV572" i="10"/>
  <c r="AV661" i="10"/>
  <c r="AV750" i="10"/>
  <c r="AV839" i="10"/>
  <c r="AV598" i="10"/>
  <c r="AV363" i="10"/>
  <c r="AV457" i="10"/>
  <c r="AV521" i="10"/>
  <c r="AV658" i="10"/>
  <c r="AV458" i="10"/>
  <c r="AV787" i="10"/>
  <c r="AV72" i="10"/>
  <c r="AV71" i="10"/>
  <c r="AV51" i="10"/>
  <c r="AV199" i="10"/>
  <c r="AV90" i="10"/>
  <c r="AV62" i="10"/>
  <c r="AV811" i="10"/>
  <c r="AV900" i="10"/>
  <c r="AV88" i="10"/>
  <c r="AV69" i="10"/>
  <c r="AV325" i="10"/>
  <c r="AV631" i="10"/>
  <c r="AV504" i="10"/>
  <c r="AV70" i="10"/>
  <c r="AV533" i="10"/>
  <c r="AV622" i="10"/>
  <c r="AV711" i="10"/>
  <c r="AV12" i="10"/>
  <c r="AV235" i="10"/>
  <c r="AV324" i="10"/>
  <c r="AV413" i="10"/>
  <c r="AV812" i="10"/>
  <c r="AV126" i="10"/>
  <c r="AV375" i="10"/>
  <c r="AV440" i="10"/>
  <c r="AV31" i="10"/>
  <c r="AV593" i="10"/>
  <c r="AV941" i="10"/>
  <c r="AV309" i="10"/>
  <c r="AV202" i="10"/>
  <c r="AV809" i="10"/>
  <c r="AV99" i="10"/>
  <c r="AV930" i="10"/>
  <c r="AV775" i="10"/>
  <c r="AV682" i="10"/>
  <c r="AV887" i="10"/>
  <c r="AV841" i="10"/>
  <c r="AV170" i="10"/>
  <c r="AV774" i="10"/>
  <c r="AV142" i="10"/>
  <c r="AV193" i="10"/>
  <c r="AV962" i="10"/>
  <c r="AV218" i="10"/>
  <c r="AV442" i="10"/>
  <c r="AV317" i="10"/>
  <c r="AV310" i="10"/>
  <c r="AV738" i="10"/>
  <c r="AV384" i="10"/>
  <c r="AV810" i="10"/>
  <c r="AV91" i="10"/>
  <c r="AV541" i="10"/>
  <c r="AV908" i="10"/>
  <c r="AV665" i="10"/>
  <c r="AV298" i="10"/>
  <c r="AV970" i="10"/>
  <c r="AV56" i="10"/>
  <c r="AV652" i="10"/>
  <c r="AV42" i="10"/>
  <c r="AV481" i="10"/>
  <c r="AV620" i="10"/>
  <c r="AV758" i="10"/>
  <c r="AV345" i="10"/>
  <c r="AV549" i="10"/>
  <c r="AV47" i="10"/>
  <c r="AV149" i="10"/>
  <c r="AV327" i="10"/>
  <c r="AV240" i="10"/>
  <c r="AV576" i="10"/>
  <c r="AV232" i="10"/>
  <c r="AV154" i="10"/>
  <c r="AV17" i="10"/>
  <c r="AV331" i="10"/>
  <c r="AV583" i="10"/>
  <c r="AV573" i="10"/>
  <c r="AV116" i="10"/>
  <c r="AV196" i="10"/>
  <c r="AV285" i="10"/>
  <c r="AV374" i="10"/>
  <c r="AV463" i="10"/>
  <c r="AV273" i="10"/>
  <c r="AV337" i="10"/>
  <c r="AV913" i="10"/>
  <c r="AV746" i="10"/>
  <c r="AV84" i="10"/>
  <c r="AV381" i="10"/>
  <c r="AV367" i="10"/>
  <c r="AV555" i="10"/>
  <c r="AV644" i="10"/>
  <c r="AV733" i="10"/>
  <c r="AV822" i="10"/>
  <c r="AV911" i="10"/>
  <c r="AV58" i="10"/>
  <c r="AV954" i="10"/>
  <c r="AV59" i="10"/>
  <c r="AV612" i="10"/>
  <c r="AV918" i="10"/>
  <c r="AV320" i="10"/>
  <c r="AV896" i="10"/>
  <c r="AV368" i="10"/>
  <c r="AV114" i="10"/>
  <c r="AV157" i="10"/>
  <c r="AV246" i="10"/>
  <c r="AV335" i="10"/>
  <c r="AV435" i="10"/>
  <c r="AV524" i="10"/>
  <c r="AV75" i="10"/>
  <c r="AV356" i="10"/>
  <c r="AV662" i="10"/>
  <c r="AV256" i="10"/>
  <c r="AV832" i="10"/>
  <c r="AV409" i="10"/>
  <c r="AV263" i="10"/>
  <c r="AV969" i="10"/>
  <c r="AV837" i="10"/>
  <c r="AV329" i="10"/>
  <c r="AV905" i="10"/>
  <c r="AV187" i="10"/>
  <c r="AV543" i="10"/>
  <c r="AV825" i="10"/>
  <c r="AV517" i="10"/>
  <c r="AV657" i="10"/>
  <c r="AV730" i="10"/>
  <c r="AV267" i="10"/>
  <c r="AV797" i="10"/>
  <c r="AV849" i="10"/>
  <c r="AV431" i="10"/>
  <c r="AV985" i="10"/>
  <c r="AV178" i="10"/>
  <c r="AV387" i="10"/>
  <c r="AV743" i="10"/>
  <c r="AV769" i="10"/>
  <c r="AV737" i="10"/>
  <c r="AV354" i="10"/>
  <c r="AV194" i="10"/>
  <c r="AV974" i="10"/>
  <c r="AV294" i="10"/>
  <c r="AV186" i="10"/>
  <c r="AV858" i="10"/>
  <c r="AV266" i="10"/>
  <c r="AV740" i="10"/>
  <c r="AV37" i="10"/>
  <c r="AV341" i="10"/>
  <c r="AV258" i="10"/>
  <c r="AV228" i="10"/>
  <c r="AV534" i="10"/>
  <c r="AV224" i="10"/>
  <c r="AV786" i="10"/>
  <c r="AV119" i="10"/>
  <c r="AV632" i="10"/>
  <c r="AV926" i="10"/>
  <c r="AV773" i="10"/>
  <c r="AV943" i="10"/>
  <c r="AV528" i="10"/>
  <c r="AV876" i="10"/>
  <c r="AV726" i="10"/>
  <c r="AV993" i="10"/>
  <c r="AV675" i="10"/>
  <c r="AV336" i="10"/>
  <c r="AV512" i="10"/>
  <c r="AV101" i="10"/>
  <c r="AV425" i="10"/>
  <c r="AV243" i="10"/>
  <c r="AV759" i="10"/>
  <c r="AV684" i="10"/>
  <c r="AV264" i="10"/>
  <c r="AV982" i="10"/>
  <c r="AV853" i="10"/>
  <c r="AV328" i="10"/>
  <c r="AV539" i="10"/>
  <c r="AV461" i="10"/>
  <c r="AV421" i="10"/>
  <c r="AV183" i="10"/>
  <c r="AV570" i="10"/>
  <c r="AV550" i="10"/>
  <c r="AV393" i="10"/>
  <c r="AV85" i="10"/>
  <c r="AV332" i="10"/>
  <c r="AV717" i="10"/>
  <c r="AV639" i="10"/>
  <c r="AV599" i="10"/>
  <c r="AV986" i="10"/>
  <c r="AV978" i="10"/>
  <c r="AV172" i="10"/>
  <c r="AV532" i="10"/>
  <c r="AV278" i="10"/>
  <c r="AV510" i="10"/>
  <c r="AV895" i="10"/>
  <c r="AV369" i="10"/>
  <c r="AV282" i="10"/>
  <c r="AV487" i="10"/>
  <c r="AV484" i="10"/>
  <c r="AV160" i="10"/>
  <c r="AV670" i="10"/>
  <c r="AV816" i="10"/>
  <c r="AV184" i="10"/>
  <c r="AV701" i="10"/>
  <c r="AV752" i="10"/>
  <c r="AV131" i="10"/>
  <c r="AV628" i="10"/>
  <c r="AV990" i="10"/>
  <c r="AV343" i="10"/>
  <c r="AV840" i="10"/>
  <c r="AV736" i="10"/>
  <c r="AV286" i="10"/>
  <c r="AV1001" i="10"/>
  <c r="AV912" i="10"/>
  <c r="AV642" i="10"/>
  <c r="AV806" i="10"/>
  <c r="AV790" i="10"/>
  <c r="AV715" i="10"/>
  <c r="AV710" i="10"/>
  <c r="AV93" i="10"/>
  <c r="AV420" i="10"/>
  <c r="AV448" i="10"/>
  <c r="AV634" i="10"/>
  <c r="AV931" i="10"/>
  <c r="AV165" i="10"/>
  <c r="AV330" i="10"/>
  <c r="AV753" i="10"/>
  <c r="R593" i="14"/>
  <c r="H600" i="14"/>
  <c r="H602" i="14" s="1"/>
  <c r="AY660" i="10"/>
  <c r="AY745" i="10"/>
  <c r="AY619" i="10"/>
  <c r="AY968" i="10"/>
  <c r="AY731" i="10"/>
  <c r="AY49" i="10"/>
  <c r="AY292" i="10"/>
  <c r="AY893" i="10"/>
  <c r="AY157" i="10"/>
  <c r="AY435" i="10"/>
  <c r="AY266" i="10"/>
  <c r="AY914" i="10"/>
  <c r="AY617" i="10"/>
  <c r="AY341" i="10"/>
  <c r="AY228" i="10"/>
  <c r="AY496" i="10"/>
  <c r="AY306" i="10"/>
  <c r="AY53" i="10"/>
  <c r="AY1001" i="10"/>
  <c r="AY859" i="10"/>
  <c r="AY888" i="10"/>
  <c r="AY520" i="10"/>
  <c r="AY884" i="10"/>
  <c r="AY707" i="10"/>
  <c r="AY582" i="10"/>
  <c r="AY323" i="10"/>
  <c r="AY256" i="10"/>
  <c r="AY138" i="10"/>
  <c r="AY56" i="10"/>
  <c r="AY774" i="10"/>
  <c r="AY201" i="10"/>
  <c r="AY372" i="10"/>
  <c r="AY829" i="10"/>
  <c r="AY326" i="10"/>
  <c r="AY840" i="10"/>
  <c r="AY653" i="10"/>
  <c r="AY999" i="10"/>
  <c r="AY233" i="10"/>
  <c r="AY185" i="10"/>
  <c r="AY685" i="10"/>
  <c r="AY854" i="10"/>
  <c r="AY625" i="10"/>
  <c r="AY160" i="10"/>
  <c r="AY247" i="10"/>
  <c r="AY175" i="10"/>
  <c r="AY384" i="10"/>
  <c r="AY463" i="10"/>
  <c r="AY137" i="10"/>
  <c r="AY276" i="10"/>
  <c r="AY491" i="10"/>
  <c r="AY82" i="10"/>
  <c r="AY421" i="10"/>
  <c r="AY258" i="10"/>
  <c r="AY497" i="10"/>
  <c r="AY426" i="10"/>
  <c r="AY311" i="10"/>
  <c r="AY193" i="10"/>
  <c r="AY646" i="10"/>
  <c r="AY83" i="10"/>
  <c r="AY244" i="10"/>
  <c r="AY98" i="10"/>
  <c r="AY900" i="10"/>
  <c r="AY337" i="10"/>
  <c r="AY720" i="10"/>
  <c r="AY481" i="10"/>
  <c r="AY231" i="10"/>
  <c r="AY224" i="10"/>
  <c r="AY95" i="10"/>
  <c r="AY809" i="10"/>
  <c r="AY325" i="10"/>
  <c r="AY324" i="10"/>
  <c r="AY967" i="10"/>
  <c r="AY717" i="10"/>
  <c r="AY283" i="10"/>
  <c r="AY229" i="10"/>
  <c r="AY865" i="10"/>
  <c r="AY389" i="10"/>
  <c r="AY170" i="10"/>
  <c r="AY766" i="10"/>
  <c r="AY374" i="10"/>
  <c r="AY758" i="10"/>
  <c r="AY129" i="10"/>
  <c r="AY510" i="10"/>
  <c r="AY25" i="10"/>
  <c r="AY28" i="10"/>
  <c r="AY631" i="10"/>
  <c r="AY433" i="10"/>
  <c r="AY400" i="10"/>
  <c r="AY63" i="10"/>
  <c r="AY560" i="10"/>
  <c r="AY907" i="10"/>
  <c r="AY821" i="10"/>
  <c r="AY710" i="10"/>
  <c r="AY632" i="10"/>
  <c r="AY125" i="10"/>
  <c r="AY637" i="10"/>
  <c r="AY457" i="10"/>
  <c r="AY923" i="10"/>
  <c r="AY592" i="10"/>
  <c r="AY546" i="10"/>
  <c r="AY951" i="10"/>
  <c r="AY610" i="10"/>
  <c r="AY355" i="10"/>
  <c r="AY60" i="10"/>
  <c r="AY291" i="10"/>
  <c r="AY398" i="10"/>
  <c r="AY642" i="10"/>
  <c r="AY155" i="10"/>
  <c r="AY645" i="10"/>
  <c r="AY299" i="10"/>
  <c r="AY156" i="10"/>
  <c r="AY97" i="10"/>
  <c r="AY984" i="10"/>
  <c r="AY192" i="10"/>
  <c r="AY509" i="10"/>
  <c r="AY68" i="10"/>
  <c r="AY832" i="10"/>
  <c r="AY14" i="10"/>
  <c r="AY29" i="10"/>
  <c r="AY784" i="10"/>
  <c r="AY952" i="10"/>
  <c r="AY848" i="10"/>
  <c r="AY1003" i="10"/>
  <c r="AY881" i="10"/>
  <c r="AY33" i="10"/>
  <c r="AY391" i="10"/>
  <c r="AY130" i="10"/>
  <c r="AY847" i="10"/>
  <c r="AY687" i="10"/>
  <c r="AY493" i="10"/>
  <c r="AY118" i="10"/>
  <c r="AY173" i="10"/>
  <c r="AY140" i="10"/>
  <c r="AY416" i="10"/>
  <c r="AY272" i="10"/>
  <c r="AY371" i="10"/>
  <c r="AY308" i="10"/>
  <c r="AY357" i="10"/>
  <c r="AY32" i="10"/>
  <c r="AY846" i="10"/>
  <c r="AY695" i="10"/>
  <c r="AY986" i="10"/>
  <c r="AY723" i="10"/>
  <c r="AY614" i="10"/>
  <c r="AY102" i="10"/>
  <c r="AY21" i="10"/>
  <c r="AY650" i="10"/>
  <c r="AY250" i="10"/>
  <c r="AY23" i="10"/>
  <c r="AY712" i="10"/>
  <c r="AY243" i="10"/>
  <c r="AY903" i="10"/>
  <c r="AY955" i="10"/>
  <c r="AY392" i="10"/>
  <c r="AY803" i="10"/>
  <c r="AY828" i="10"/>
  <c r="AY183" i="10"/>
  <c r="AY750" i="10"/>
  <c r="AY307" i="10"/>
  <c r="AY788" i="10"/>
  <c r="AY699" i="10"/>
  <c r="AY469" i="10"/>
  <c r="AY640" i="10"/>
  <c r="AY112" i="10"/>
  <c r="AY414" i="10"/>
  <c r="AY729" i="10"/>
  <c r="AY965" i="10"/>
  <c r="AY315" i="10"/>
  <c r="AY920" i="10"/>
  <c r="AY581" i="10"/>
  <c r="AY436" i="10"/>
  <c r="AY533" i="10"/>
  <c r="AY77" i="10"/>
  <c r="AY698" i="10"/>
  <c r="AY608" i="10"/>
  <c r="AY971" i="10"/>
  <c r="AY867" i="10"/>
  <c r="AY538" i="10"/>
  <c r="AY753" i="10"/>
  <c r="AY395" i="10"/>
  <c r="AY96" i="10"/>
  <c r="AY339" i="10"/>
  <c r="AY289" i="10"/>
  <c r="AY536" i="10"/>
  <c r="AY261" i="10"/>
  <c r="AY671" i="10"/>
  <c r="AY565" i="10"/>
  <c r="AY836" i="10"/>
  <c r="AY676" i="10"/>
  <c r="AY654" i="10"/>
  <c r="AY477" i="10"/>
  <c r="AY270" i="10"/>
  <c r="AY280" i="10"/>
  <c r="AY539" i="10"/>
  <c r="AY235" i="10"/>
  <c r="AY260" i="10"/>
  <c r="AY58" i="10"/>
  <c r="AY544" i="10"/>
  <c r="AY822" i="10"/>
  <c r="AY234" i="10"/>
  <c r="AY864" i="10"/>
  <c r="AY875" i="10"/>
  <c r="AY921" i="10"/>
  <c r="AY119" i="10"/>
  <c r="AY227" i="10"/>
  <c r="AY550" i="10"/>
  <c r="AY743" i="10"/>
  <c r="AY606" i="10"/>
  <c r="AY817" i="10"/>
  <c r="AY403" i="10"/>
  <c r="AY950" i="10"/>
  <c r="AY273" i="10"/>
  <c r="AY779" i="10"/>
  <c r="AY309" i="10"/>
  <c r="AY281" i="10"/>
  <c r="AY585" i="10"/>
  <c r="AY966" i="10"/>
  <c r="AY206" i="10"/>
  <c r="AY838" i="10"/>
  <c r="AY487" i="10"/>
  <c r="AY40" i="10"/>
  <c r="AY818" i="10"/>
  <c r="AY736" i="10"/>
  <c r="AY755" i="10"/>
  <c r="AY220" i="10"/>
  <c r="AY451" i="10"/>
  <c r="AY394" i="10"/>
  <c r="AY1000" i="10"/>
  <c r="AY993" i="10"/>
  <c r="AY620" i="10"/>
  <c r="AY808" i="10"/>
  <c r="AY332" i="10"/>
  <c r="AY786" i="10"/>
  <c r="AY134" i="10"/>
  <c r="AY363" i="10"/>
  <c r="AY387" i="10"/>
  <c r="AY595" i="10"/>
  <c r="AY588" i="10"/>
  <c r="AY794" i="10"/>
  <c r="AY64" i="10"/>
  <c r="AY268" i="10"/>
  <c r="AY709" i="10"/>
  <c r="AY319" i="10"/>
  <c r="AY482" i="10"/>
  <c r="AY760" i="10"/>
  <c r="AY35" i="10"/>
  <c r="AY507" i="10"/>
  <c r="AY686" i="10"/>
  <c r="AY673" i="10"/>
  <c r="AY393" i="10"/>
  <c r="AY432" i="10"/>
  <c r="AY204" i="10"/>
  <c r="AY232" i="10"/>
  <c r="AY639" i="10"/>
  <c r="AY677" i="10"/>
  <c r="AY622" i="10"/>
  <c r="AY763" i="10"/>
  <c r="AY109" i="10"/>
  <c r="AY767" i="10"/>
  <c r="AY684" i="10"/>
  <c r="AY796" i="10"/>
  <c r="AY195" i="10"/>
  <c r="AY377" i="10"/>
  <c r="AY705" i="10"/>
  <c r="AY973" i="10"/>
  <c r="AY857" i="10"/>
  <c r="AY833" i="10"/>
  <c r="AY571" i="10"/>
  <c r="AY67" i="10"/>
  <c r="AY701" i="10"/>
  <c r="AY472" i="10"/>
  <c r="AY257" i="10"/>
  <c r="AY503" i="10"/>
  <c r="AY294" i="10"/>
  <c r="AY117" i="10"/>
  <c r="AY998" i="10"/>
  <c r="AY957" i="10"/>
  <c r="AY285" i="10"/>
  <c r="AY771" i="10"/>
  <c r="AY216" i="10"/>
  <c r="AY453" i="10"/>
  <c r="AY478" i="10"/>
  <c r="AY946" i="10"/>
  <c r="AY798" i="10"/>
  <c r="AY226" i="10"/>
  <c r="AY388" i="10"/>
  <c r="AY841" i="10"/>
  <c r="AY563" i="10"/>
  <c r="AY886" i="10"/>
  <c r="AY411" i="10"/>
  <c r="AY385" i="10"/>
  <c r="AY37" i="10"/>
  <c r="AY353" i="10"/>
  <c r="AY297" i="10"/>
  <c r="AY320" i="10"/>
  <c r="AY218" i="10"/>
  <c r="AY434" i="10"/>
  <c r="AY127" i="10"/>
  <c r="AY361" i="10"/>
  <c r="AY618" i="10"/>
  <c r="AY860" i="10"/>
  <c r="AY972" i="10"/>
  <c r="AY210" i="10"/>
  <c r="AY124" i="10"/>
  <c r="AY373" i="10"/>
  <c r="AY39" i="10"/>
  <c r="AY555" i="10"/>
  <c r="AY757" i="10"/>
  <c r="AY36" i="10"/>
  <c r="AY730" i="10"/>
  <c r="AY407" i="10"/>
  <c r="AY38" i="10"/>
  <c r="AY604" i="10"/>
  <c r="AY880" i="10"/>
  <c r="AY590" i="10"/>
  <c r="AY24" i="10"/>
  <c r="AY549" i="10"/>
  <c r="AY545" i="10"/>
  <c r="AY901" i="10"/>
  <c r="AY791" i="10"/>
  <c r="AY866" i="10"/>
  <c r="AY580" i="10"/>
  <c r="AY629" i="10"/>
  <c r="AY275" i="10"/>
  <c r="AY748" i="10"/>
  <c r="AY961" i="10"/>
  <c r="AY486" i="10"/>
  <c r="AY51" i="10"/>
  <c r="AY165" i="10"/>
  <c r="AY259" i="10"/>
  <c r="AY890" i="10"/>
  <c r="AY471" i="10"/>
  <c r="AY271" i="10"/>
  <c r="AY924" i="10"/>
  <c r="AY519" i="10"/>
  <c r="AY17" i="10"/>
  <c r="AY579" i="10"/>
  <c r="AY182" i="10"/>
  <c r="AY815" i="10"/>
  <c r="AY613" i="10"/>
  <c r="AY284" i="10"/>
  <c r="AY360" i="10"/>
  <c r="AY885" i="10"/>
  <c r="AY219" i="10"/>
  <c r="AY239" i="10"/>
  <c r="AY264" i="10"/>
  <c r="AY678" i="10"/>
  <c r="AY15" i="10"/>
  <c r="AY974" i="10"/>
  <c r="AY1009" i="10"/>
  <c r="AY598" i="10"/>
  <c r="AY918" i="10"/>
  <c r="AY57" i="10"/>
  <c r="AY644" i="10"/>
  <c r="AY746" i="10"/>
  <c r="AY305" i="10"/>
  <c r="AY417" i="10"/>
  <c r="AY528" i="10"/>
  <c r="AY652" i="10"/>
  <c r="AY241" i="10"/>
  <c r="AY20" i="10"/>
  <c r="AY762" i="10"/>
  <c r="AY523" i="10"/>
  <c r="AY541" i="10"/>
  <c r="AY238" i="10"/>
  <c r="AY980" i="10"/>
  <c r="AY88" i="10"/>
  <c r="AY694" i="10"/>
  <c r="AY915" i="10"/>
  <c r="AY316" i="10"/>
  <c r="AY452" i="10"/>
  <c r="AY638" i="10"/>
  <c r="AY164" i="10"/>
  <c r="AY823" i="10"/>
  <c r="AY919" i="10"/>
  <c r="AY26" i="10"/>
  <c r="AY658" i="10"/>
  <c r="AY50" i="10"/>
  <c r="AY10" i="10"/>
  <c r="AY444" i="10"/>
  <c r="AY329" i="10"/>
  <c r="AY741" i="10"/>
  <c r="AY87" i="10"/>
  <c r="AY476" i="10"/>
  <c r="AY531" i="10"/>
  <c r="AY976" i="10"/>
  <c r="AY558" i="10"/>
  <c r="AY245" i="10"/>
  <c r="AY793" i="10"/>
  <c r="AY557" i="10"/>
  <c r="AY665" i="10"/>
  <c r="AY777" i="10"/>
  <c r="AY327" i="10"/>
  <c r="AY122" i="10"/>
  <c r="AY959" i="10"/>
  <c r="AY501" i="10"/>
  <c r="AY635" i="10"/>
  <c r="AY225" i="10"/>
  <c r="AY895" i="10"/>
  <c r="AY340" i="10"/>
  <c r="AY906" i="10"/>
  <c r="AY293" i="10"/>
  <c r="AY464" i="10"/>
  <c r="AY91" i="10"/>
  <c r="AY706" i="10"/>
  <c r="AY602" i="10"/>
  <c r="AY831" i="10"/>
  <c r="AY725" i="10"/>
  <c r="AY868" i="10"/>
  <c r="AY249" i="10"/>
  <c r="AY512" i="10"/>
  <c r="AY908" i="10"/>
  <c r="AY200" i="10"/>
  <c r="AY55" i="10"/>
  <c r="AY661" i="10"/>
  <c r="AY439" i="10"/>
  <c r="AY842" i="10"/>
  <c r="AY352" i="10"/>
  <c r="AY84" i="10"/>
  <c r="AY274" i="10"/>
  <c r="AY643" i="10"/>
  <c r="AY45" i="10"/>
  <c r="AY651" i="10"/>
  <c r="AY214" i="10"/>
  <c r="AY205" i="10"/>
  <c r="AY248" i="10"/>
  <c r="AY52" i="10"/>
  <c r="AY985" i="10"/>
  <c r="AY317" i="10"/>
  <c r="AY495" i="10"/>
  <c r="AY728" i="10"/>
  <c r="AY383" i="10"/>
  <c r="AY454" i="10"/>
  <c r="AY548" i="10"/>
  <c r="AY871" i="10"/>
  <c r="AY845" i="10"/>
  <c r="AY488" i="10"/>
  <c r="AY765" i="10"/>
  <c r="AY995" i="10"/>
  <c r="AY470" i="10"/>
  <c r="AY450" i="10"/>
  <c r="AY422" i="10"/>
  <c r="AY484" i="10"/>
  <c r="AY514" i="10"/>
  <c r="AY502" i="10"/>
  <c r="AY969" i="10"/>
  <c r="AY423" i="10"/>
  <c r="AY208" i="10"/>
  <c r="AY752" i="10"/>
  <c r="AY438" i="10"/>
  <c r="AY356" i="10"/>
  <c r="AY532" i="10"/>
  <c r="AY740" i="10"/>
  <c r="AY991" i="10"/>
  <c r="AY467" i="10"/>
  <c r="AY198" i="10"/>
  <c r="AY797" i="10"/>
  <c r="AY1007" i="10"/>
  <c r="AY668" i="10"/>
  <c r="AY382" i="10"/>
  <c r="AY540" i="10"/>
  <c r="AY947" i="10"/>
  <c r="AY302" i="10"/>
  <c r="AY764" i="10"/>
  <c r="AY221" i="10"/>
  <c r="AY461" i="10"/>
  <c r="AY300" i="10"/>
  <c r="AY899" i="10"/>
  <c r="AY879" i="10"/>
  <c r="AY936" i="10"/>
  <c r="AY370" i="10"/>
  <c r="AY702" i="10"/>
  <c r="AY296" i="10"/>
  <c r="AY190" i="10"/>
  <c r="AY825" i="10"/>
  <c r="AY516" i="10"/>
  <c r="AY932" i="10"/>
  <c r="AY409" i="10"/>
  <c r="AY143" i="10"/>
  <c r="AY542" i="10"/>
  <c r="AY690" i="10"/>
  <c r="AY154" i="10"/>
  <c r="AY475" i="10"/>
  <c r="AY996" i="10"/>
  <c r="AY344" i="10"/>
  <c r="AY917" i="10"/>
  <c r="AY572" i="10"/>
  <c r="AY79" i="10"/>
  <c r="AY313" i="10"/>
  <c r="AY609" i="10"/>
  <c r="AY209" i="10"/>
  <c r="AY983" i="10"/>
  <c r="AY194" i="10"/>
  <c r="AY927" i="10"/>
  <c r="AY589" i="10"/>
  <c r="AY141" i="10"/>
  <c r="AY106" i="10"/>
  <c r="AY878" i="10"/>
  <c r="AY925" i="10"/>
  <c r="AY587" i="10"/>
  <c r="AY800" i="10"/>
  <c r="AY99" i="10"/>
  <c r="AY896" i="10"/>
  <c r="AY982" i="10"/>
  <c r="AY636" i="10"/>
  <c r="AY992" i="10"/>
  <c r="AY338" i="10"/>
  <c r="AY85" i="10"/>
  <c r="AY386" i="10"/>
  <c r="AY600" i="10"/>
  <c r="AY931" i="10"/>
  <c r="AY19" i="10"/>
  <c r="AY362" i="10"/>
  <c r="AY419" i="10"/>
  <c r="AY858" i="10"/>
  <c r="AY693" i="10"/>
  <c r="AY263" i="10"/>
  <c r="AY975" i="10"/>
  <c r="AY876" i="10"/>
  <c r="AY458" i="10"/>
  <c r="AY27" i="10"/>
  <c r="AY348" i="10"/>
  <c r="AY189" i="10"/>
  <c r="AY222" i="10"/>
  <c r="AY905" i="10"/>
  <c r="AY517" i="10"/>
  <c r="AY62" i="10"/>
  <c r="AY744" i="10"/>
  <c r="AY405" i="10"/>
  <c r="AY669" i="10"/>
  <c r="AY810" i="10"/>
  <c r="AY790" i="10"/>
  <c r="AY711" i="10"/>
  <c r="AY783" i="10"/>
  <c r="AY776" i="10"/>
  <c r="AY335" i="10"/>
  <c r="AY773" i="10"/>
  <c r="AY334" i="10"/>
  <c r="AY909" i="10"/>
  <c r="AY751" i="10"/>
  <c r="AY412" i="10"/>
  <c r="AY431" i="10"/>
  <c r="AY641" i="10"/>
  <c r="AY92" i="10"/>
  <c r="AY535" i="10"/>
  <c r="AY882" i="10"/>
  <c r="AY343" i="10"/>
  <c r="AY594" i="10"/>
  <c r="AY902" i="10"/>
  <c r="AY349" i="10"/>
  <c r="AY494" i="10"/>
  <c r="AY956" i="10"/>
  <c r="AY554" i="10"/>
  <c r="AY749" i="10"/>
  <c r="AY246" i="10"/>
  <c r="AY318" i="10"/>
  <c r="AY564" i="10"/>
  <c r="AY735" i="10"/>
  <c r="AY145" i="10"/>
  <c r="AY567" i="10"/>
  <c r="AY781" i="10"/>
  <c r="AY16" i="10"/>
  <c r="AY742" i="10"/>
  <c r="AY529" i="10"/>
  <c r="AY101" i="10"/>
  <c r="AY176" i="10"/>
  <c r="AY336" i="10"/>
  <c r="AY375" i="10"/>
  <c r="AY537" i="10"/>
  <c r="AY826" i="10"/>
  <c r="AY358" i="10"/>
  <c r="AY852" i="10"/>
  <c r="AY174" i="10"/>
  <c r="AY178" i="10"/>
  <c r="AY861" i="10"/>
  <c r="AY100" i="10"/>
  <c r="AY666" i="10"/>
  <c r="AY733" i="10"/>
  <c r="AY367" i="10"/>
  <c r="AY801" i="10"/>
  <c r="AY627" i="10"/>
  <c r="AY133" i="10"/>
  <c r="AY505" i="10"/>
  <c r="AY415" i="10"/>
  <c r="AY811" i="10"/>
  <c r="AY442" i="10"/>
  <c r="AY819" i="10"/>
  <c r="AY679" i="10"/>
  <c r="AY990" i="10"/>
  <c r="AY887" i="10"/>
  <c r="AY576" i="10"/>
  <c r="AY714" i="10"/>
  <c r="AY188" i="10"/>
  <c r="AY934" i="10"/>
  <c r="AY217" i="10"/>
  <c r="AY253" i="10"/>
  <c r="AY680" i="10"/>
  <c r="AY897" i="10"/>
  <c r="AY448" i="10"/>
  <c r="AY278" i="10"/>
  <c r="AY366" i="10"/>
  <c r="AY929" i="10"/>
  <c r="AY76" i="10"/>
  <c r="AY615" i="10"/>
  <c r="AY342" i="10"/>
  <c r="AY500" i="10"/>
  <c r="AY147" i="10"/>
  <c r="AY103" i="10"/>
  <c r="AY506" i="10"/>
  <c r="AY795" i="10"/>
  <c r="AY727" i="10"/>
  <c r="AY460" i="10"/>
  <c r="AY691" i="10"/>
  <c r="AY633" i="10"/>
  <c r="AY381" i="10"/>
  <c r="AY910" i="10"/>
  <c r="AY994" i="10"/>
  <c r="AY738" i="10"/>
  <c r="AY719" i="10"/>
  <c r="AY301" i="10"/>
  <c r="AY406" i="10"/>
  <c r="AY418" i="10"/>
  <c r="AY66" i="10"/>
  <c r="AY489" i="10"/>
  <c r="AY171" i="10"/>
  <c r="AY48" i="10"/>
  <c r="AY778" i="10"/>
  <c r="AY379" i="10"/>
  <c r="AY624" i="10"/>
  <c r="AY603" i="10"/>
  <c r="AY938" i="10"/>
  <c r="AY722" i="10"/>
  <c r="AY688" i="10"/>
  <c r="AY430" i="10"/>
  <c r="AY891" i="10"/>
  <c r="AY211" i="10"/>
  <c r="AY873" i="10"/>
  <c r="AY396" i="10"/>
  <c r="AY737" i="10"/>
  <c r="AY166" i="10"/>
  <c r="AY552" i="10"/>
  <c r="AY768" i="10"/>
  <c r="AY429" i="10"/>
  <c r="AY663" i="10"/>
  <c r="AY213" i="10"/>
  <c r="AY485" i="10"/>
  <c r="AY473" i="10"/>
  <c r="AY168" i="10"/>
  <c r="AY295" i="10"/>
  <c r="AY704" i="10"/>
  <c r="AY390" i="10"/>
  <c r="AY139" i="10"/>
  <c r="AY41" i="10"/>
  <c r="AY1005" i="10"/>
  <c r="AY73" i="10"/>
  <c r="AY380" i="10"/>
  <c r="AY772" i="10"/>
  <c r="AY80" i="10"/>
  <c r="AY662" i="10"/>
  <c r="AY843" i="10"/>
  <c r="AY949" i="10"/>
  <c r="AY824" i="10"/>
  <c r="AY72" i="10"/>
  <c r="AY402" i="10"/>
  <c r="AY378" i="10"/>
  <c r="AY22" i="10"/>
  <c r="AY813" i="10"/>
  <c r="AY351" i="10"/>
  <c r="AY647" i="10"/>
  <c r="AY330" i="10"/>
  <c r="AY462" i="10"/>
  <c r="AY364" i="10"/>
  <c r="AY369" i="10"/>
  <c r="AY116" i="10"/>
  <c r="AY236" i="10"/>
  <c r="AY242" i="10"/>
  <c r="AY151" i="10"/>
  <c r="AY312" i="10"/>
  <c r="AY162" i="10"/>
  <c r="AY586" i="10"/>
  <c r="AY761" i="10"/>
  <c r="AY904" i="10"/>
  <c r="AY251" i="10"/>
  <c r="AY726" i="10"/>
  <c r="AY926" i="10"/>
  <c r="AY120" i="10"/>
  <c r="AY945" i="10"/>
  <c r="AY282" i="10"/>
  <c r="AY849" i="10"/>
  <c r="AY562" i="10"/>
  <c r="AY716" i="10"/>
  <c r="AY575" i="10"/>
  <c r="AY855" i="10"/>
  <c r="AY107" i="10"/>
  <c r="AY466" i="10"/>
  <c r="AY835" i="10"/>
  <c r="AY123" i="10"/>
  <c r="AY732" i="10"/>
  <c r="AY490" i="10"/>
  <c r="AY89" i="10"/>
  <c r="AY114" i="10"/>
  <c r="AY568" i="10"/>
  <c r="AY240" i="10"/>
  <c r="AY630" i="10"/>
  <c r="AY954" i="10"/>
  <c r="AY54" i="10"/>
  <c r="AY937" i="10"/>
  <c r="AY12" i="10"/>
  <c r="AY93" i="10"/>
  <c r="AY359" i="10"/>
  <c r="AY345" i="10"/>
  <c r="AY513" i="10"/>
  <c r="AY322" i="10"/>
  <c r="AY911" i="10"/>
  <c r="AY812" i="10"/>
  <c r="AY782" i="10"/>
  <c r="AY42" i="10"/>
  <c r="AY526" i="10"/>
  <c r="AY894" i="10"/>
  <c r="AY167" i="10"/>
  <c r="AY212" i="10"/>
  <c r="AY853" i="10"/>
  <c r="AY483" i="10"/>
  <c r="AY715" i="10"/>
  <c r="AY1004" i="10"/>
  <c r="AY397" i="10"/>
  <c r="AY158" i="10"/>
  <c r="AY943" i="10"/>
  <c r="AY543" i="10"/>
  <c r="AY314" i="10"/>
  <c r="AY869" i="10"/>
  <c r="AY649" i="10"/>
  <c r="AY179" i="10"/>
  <c r="AY787" i="10"/>
  <c r="AY979" i="10"/>
  <c r="AY446" i="10"/>
  <c r="AY922" i="10"/>
  <c r="AY136" i="10"/>
  <c r="AY912" i="10"/>
  <c r="AY135" i="10"/>
  <c r="AY942" i="10"/>
  <c r="AY892" i="10"/>
  <c r="AY700" i="10"/>
  <c r="AY577" i="10"/>
  <c r="AY111" i="10"/>
  <c r="AY657" i="10"/>
  <c r="AY566" i="10"/>
  <c r="AY769" i="10"/>
  <c r="AY877" i="10"/>
  <c r="AY816" i="10"/>
  <c r="AY739" i="10"/>
  <c r="AY670" i="10"/>
  <c r="AY962" i="10"/>
  <c r="AY328" i="10"/>
  <c r="AY365" i="10"/>
  <c r="AY304" i="10"/>
  <c r="AY474" i="10"/>
  <c r="AY46" i="10"/>
  <c r="AY376" i="10"/>
  <c r="AY401" i="10"/>
  <c r="AY30" i="10"/>
  <c r="AY65" i="10"/>
  <c r="AY121" i="10"/>
  <c r="AY789" i="10"/>
  <c r="AY837" i="10"/>
  <c r="AY696" i="10"/>
  <c r="AY203" i="10"/>
  <c r="AY970" i="10"/>
  <c r="AY465" i="10"/>
  <c r="AY941" i="10"/>
  <c r="AY551" i="10"/>
  <c r="AY150" i="10"/>
  <c r="AY181" i="10"/>
  <c r="AY626" i="10"/>
  <c r="AY683" i="10"/>
  <c r="AY708" i="10"/>
  <c r="AY128" i="10"/>
  <c r="AY113" i="10"/>
  <c r="AY262" i="10"/>
  <c r="AY18" i="10"/>
  <c r="AY449" i="10"/>
  <c r="AY930" i="10"/>
  <c r="AY428" i="10"/>
  <c r="AY110" i="10"/>
  <c r="AY81" i="10"/>
  <c r="AY578" i="10"/>
  <c r="AY75" i="10"/>
  <c r="AY518" i="10"/>
  <c r="AY672" i="10"/>
  <c r="AY69" i="10"/>
  <c r="AY408" i="10"/>
  <c r="AY437" i="10"/>
  <c r="AY599" i="10"/>
  <c r="AY350" i="10"/>
  <c r="AY713" i="10"/>
  <c r="AY659" i="10"/>
  <c r="AY177" i="10"/>
  <c r="AY559" i="10"/>
  <c r="AY573" i="10"/>
  <c r="AY149" i="10"/>
  <c r="AY86" i="10"/>
  <c r="AY856" i="10"/>
  <c r="AY634" i="10"/>
  <c r="AY148" i="10"/>
  <c r="AY530" i="10"/>
  <c r="AY756" i="10"/>
  <c r="AY207" i="10"/>
  <c r="AY547" i="10"/>
  <c r="AY286" i="10"/>
  <c r="AY187" i="10"/>
  <c r="AY445" i="10"/>
  <c r="AY191" i="10"/>
  <c r="AY611" i="10"/>
  <c r="AY584" i="10"/>
  <c r="AY522" i="10"/>
  <c r="AY126" i="10"/>
  <c r="AY104" i="10"/>
  <c r="AY427" i="10"/>
  <c r="AY534" i="10"/>
  <c r="AY288" i="10"/>
  <c r="AY115" i="10"/>
  <c r="AY71" i="10"/>
  <c r="AY132" i="10"/>
  <c r="AY163" i="10"/>
  <c r="AY844" i="10"/>
  <c r="AY265" i="10"/>
  <c r="AY839" i="10"/>
  <c r="AY410" i="10"/>
  <c r="AY913" i="10"/>
  <c r="AY1002" i="10"/>
  <c r="AY368" i="10"/>
  <c r="AY569" i="10"/>
  <c r="AY196" i="10"/>
  <c r="AY1008" i="10"/>
  <c r="AY655" i="10"/>
  <c r="AY61" i="10"/>
  <c r="AY605" i="10"/>
  <c r="AY988" i="10"/>
  <c r="AY199" i="10"/>
  <c r="AY898" i="10"/>
  <c r="AY144" i="10"/>
  <c r="AY499" i="10"/>
  <c r="AY963" i="10"/>
  <c r="AY420" i="10"/>
  <c r="AY479" i="10"/>
  <c r="AY78" i="10"/>
  <c r="AY303" i="10"/>
  <c r="AY939" i="10"/>
  <c r="AY675" i="10"/>
  <c r="AY13" i="10"/>
  <c r="AY230" i="10"/>
  <c r="AY94" i="10"/>
  <c r="AY105" i="10"/>
  <c r="AY277" i="10"/>
  <c r="AY997" i="10"/>
  <c r="AY935" i="10"/>
  <c r="AY399" i="10"/>
  <c r="AY159" i="10"/>
  <c r="AY944" i="10"/>
  <c r="AY978" i="10"/>
  <c r="AY108" i="10"/>
  <c r="AY131" i="10"/>
  <c r="AY424" i="10"/>
  <c r="AY656" i="10"/>
  <c r="AY697" i="10"/>
  <c r="AY561" i="10"/>
  <c r="AY74" i="10"/>
  <c r="AY851" i="10"/>
  <c r="AY59" i="10"/>
  <c r="AY805" i="10"/>
  <c r="AY827" i="10"/>
  <c r="AY883" i="10"/>
  <c r="AY184" i="10"/>
  <c r="AY667" i="10"/>
  <c r="AY612" i="10"/>
  <c r="AY11" i="10"/>
  <c r="AY331" i="10"/>
  <c r="AY267" i="10"/>
  <c r="AY850" i="10"/>
  <c r="AY527" i="10"/>
  <c r="AY215" i="10"/>
  <c r="AY648" i="10"/>
  <c r="AY747" i="10"/>
  <c r="AY807" i="10"/>
  <c r="AY759" i="10"/>
  <c r="AY413" i="10"/>
  <c r="AY770" i="10"/>
  <c r="AY498" i="10"/>
  <c r="AY724" i="10"/>
  <c r="AY734" i="10"/>
  <c r="AY780" i="10"/>
  <c r="AY346" i="10"/>
  <c r="AY90" i="10"/>
  <c r="AY197" i="10"/>
  <c r="AY508" i="10"/>
  <c r="AY43" i="10"/>
  <c r="AY981" i="10"/>
  <c r="AY287" i="10"/>
  <c r="AY593" i="10"/>
  <c r="AY440" i="10"/>
  <c r="AY928" i="10"/>
  <c r="AY354" i="10"/>
  <c r="AY591" i="10"/>
  <c r="AY830" i="10"/>
  <c r="AY186" i="10"/>
  <c r="AY269" i="10"/>
  <c r="AY703" i="10"/>
  <c r="AY153" i="10"/>
  <c r="AY459" i="10"/>
  <c r="AY447" i="10"/>
  <c r="AY279" i="10"/>
  <c r="AY953" i="10"/>
  <c r="AY940" i="10"/>
  <c r="AY933" i="10"/>
  <c r="AY556" i="10"/>
  <c r="AY47" i="10"/>
  <c r="AY916" i="10"/>
  <c r="AY521" i="10"/>
  <c r="AY570" i="10"/>
  <c r="AY255" i="10"/>
  <c r="AY596" i="10"/>
  <c r="AY468" i="10"/>
  <c r="AY425" i="10"/>
  <c r="AY692" i="10"/>
  <c r="AY404" i="10"/>
  <c r="AY601" i="10"/>
  <c r="AY948" i="10"/>
  <c r="AY889" i="10"/>
  <c r="AY870" i="10"/>
  <c r="AY681" i="10"/>
  <c r="AY682" i="10"/>
  <c r="AY333" i="10"/>
  <c r="AY553" i="10"/>
  <c r="AY785" i="10"/>
  <c r="AY169" i="10"/>
  <c r="AY874" i="10"/>
  <c r="AY689" i="10"/>
  <c r="AY254" i="10"/>
  <c r="AY290" i="10"/>
  <c r="AY180" i="10"/>
  <c r="AY616" i="10"/>
  <c r="AY321" i="10"/>
  <c r="AY310" i="10"/>
  <c r="AY152" i="10"/>
  <c r="AY792" i="10"/>
  <c r="AY977" i="10"/>
  <c r="AY31" i="10"/>
  <c r="AY863" i="10"/>
  <c r="AY1006" i="10"/>
  <c r="AY628" i="10"/>
  <c r="AY607" i="10"/>
  <c r="AY664" i="10"/>
  <c r="AY597" i="10"/>
  <c r="AY237" i="10"/>
  <c r="AY814" i="10"/>
  <c r="AY524" i="10"/>
  <c r="AY202" i="10"/>
  <c r="AY515" i="10"/>
  <c r="AY718" i="10"/>
  <c r="AY804" i="10"/>
  <c r="AY298" i="10"/>
  <c r="AY441" i="10"/>
  <c r="AY820" i="10"/>
  <c r="AY480" i="10"/>
  <c r="AY456" i="10"/>
  <c r="AY621" i="10"/>
  <c r="AY958" i="10"/>
  <c r="AY583" i="10"/>
  <c r="AY525" i="10"/>
  <c r="AY674" i="10"/>
  <c r="AY455" i="10"/>
  <c r="AY492" i="10"/>
  <c r="AY44" i="10"/>
  <c r="AY964" i="10"/>
  <c r="AY802" i="10"/>
  <c r="AY504" i="10"/>
  <c r="AY511" i="10"/>
  <c r="AY806" i="10"/>
  <c r="AY347" i="10"/>
  <c r="AY775" i="10"/>
  <c r="AY987" i="10"/>
  <c r="AY574" i="10"/>
  <c r="AY142" i="10"/>
  <c r="AY872" i="10"/>
  <c r="AY223" i="10"/>
  <c r="AY146" i="10"/>
  <c r="AY989" i="10"/>
  <c r="AY34" i="10"/>
  <c r="AY799" i="10"/>
  <c r="AY623" i="10"/>
  <c r="AY862" i="10"/>
  <c r="AY161" i="10"/>
  <c r="AY443" i="10"/>
  <c r="AY960" i="10"/>
  <c r="AY721" i="10"/>
  <c r="AY70" i="10"/>
  <c r="AY754" i="10"/>
  <c r="AY172" i="10"/>
  <c r="AY834" i="10"/>
  <c r="AY252" i="10"/>
  <c r="M461" i="14"/>
  <c r="M468" i="14" s="1"/>
  <c r="M470" i="14" s="1"/>
  <c r="L468" i="14"/>
  <c r="L474" i="14" s="1"/>
  <c r="P103" i="5"/>
  <c r="Q329" i="14"/>
  <c r="G336" i="14"/>
  <c r="G342" i="14" s="1"/>
  <c r="H329" i="14"/>
  <c r="P101" i="5"/>
  <c r="O84" i="4"/>
  <c r="P102" i="5"/>
  <c r="M696" i="11"/>
  <c r="M691" i="11"/>
  <c r="AG77" i="10"/>
  <c r="AG388" i="10"/>
  <c r="AG746" i="10"/>
  <c r="AG576" i="10"/>
  <c r="AG159" i="10"/>
  <c r="AG76" i="10"/>
  <c r="AG324" i="10"/>
  <c r="AG591" i="10"/>
  <c r="AG451" i="10"/>
  <c r="AG131" i="10"/>
  <c r="AG215" i="10"/>
  <c r="AG625" i="10"/>
  <c r="AG66" i="10"/>
  <c r="AG594" i="10"/>
  <c r="AG726" i="10"/>
  <c r="AG496" i="10"/>
  <c r="AG604" i="10"/>
  <c r="AG749" i="10"/>
  <c r="AG50" i="10"/>
  <c r="AG560" i="10"/>
  <c r="AG1004" i="10"/>
  <c r="AG363" i="10"/>
  <c r="AG833" i="10"/>
  <c r="AG860" i="10"/>
  <c r="AG661" i="10"/>
  <c r="AG270" i="10"/>
  <c r="AG896" i="10"/>
  <c r="AG692" i="10"/>
  <c r="AG142" i="10"/>
  <c r="AG157" i="10"/>
  <c r="AG951" i="10"/>
  <c r="AG134" i="10"/>
  <c r="AG917" i="10"/>
  <c r="AG307" i="10"/>
  <c r="AG371" i="10"/>
  <c r="AG286" i="10"/>
  <c r="AG403" i="10"/>
  <c r="AG952" i="10"/>
  <c r="AG497" i="10"/>
  <c r="AG632" i="10"/>
  <c r="AG145" i="10"/>
  <c r="AG945" i="10"/>
  <c r="AG53" i="10"/>
  <c r="AG982" i="10"/>
  <c r="AG826" i="10"/>
  <c r="AG959" i="10"/>
  <c r="AG936" i="10"/>
  <c r="AG679" i="10"/>
  <c r="AG219" i="10"/>
  <c r="AG823" i="10"/>
  <c r="AG516" i="10"/>
  <c r="AG366" i="10"/>
  <c r="AG547" i="10"/>
  <c r="AG121" i="10"/>
  <c r="AG644" i="10"/>
  <c r="AG968" i="10"/>
  <c r="AG422" i="10"/>
  <c r="AG514" i="10"/>
  <c r="AG924" i="10"/>
  <c r="AG878" i="10"/>
  <c r="AG944" i="10"/>
  <c r="AG664" i="10"/>
  <c r="AG710" i="10"/>
  <c r="AG280" i="10"/>
  <c r="AG848" i="10"/>
  <c r="AG400" i="10"/>
  <c r="AG735" i="10"/>
  <c r="AG377" i="10"/>
  <c r="AG865" i="10"/>
  <c r="AG895" i="10"/>
  <c r="AG840" i="10"/>
  <c r="AG622" i="10"/>
  <c r="AG616" i="10"/>
  <c r="AG541" i="10"/>
  <c r="AG841" i="10"/>
  <c r="AG300" i="10"/>
  <c r="AG374" i="10"/>
  <c r="AG424" i="10"/>
  <c r="AG435" i="10"/>
  <c r="AG725" i="10"/>
  <c r="AG474" i="10"/>
  <c r="AG903" i="10"/>
  <c r="AG630" i="10"/>
  <c r="AG973" i="10"/>
  <c r="AG771" i="10"/>
  <c r="AG800" i="10"/>
  <c r="AG20" i="10"/>
  <c r="AG843" i="10"/>
  <c r="AG64" i="10"/>
  <c r="AG174" i="10"/>
  <c r="AG507" i="10"/>
  <c r="AG108" i="10"/>
  <c r="AG37" i="10"/>
  <c r="AG862" i="10"/>
  <c r="AG21" i="10"/>
  <c r="AG70" i="10"/>
  <c r="AG961" i="10"/>
  <c r="AG770" i="10"/>
  <c r="AG994" i="10"/>
  <c r="AG795" i="10"/>
  <c r="AG773" i="10"/>
  <c r="AG132" i="10"/>
  <c r="AG384" i="10"/>
  <c r="AG14" i="10"/>
  <c r="AG1003" i="10"/>
  <c r="AG881" i="10"/>
  <c r="AG781" i="10"/>
  <c r="AG352" i="10"/>
  <c r="AG355" i="10"/>
  <c r="AG977" i="10"/>
  <c r="AG779" i="10"/>
  <c r="AG674" i="10"/>
  <c r="AG763" i="10"/>
  <c r="AG732" i="10"/>
  <c r="AG35" i="10"/>
  <c r="AG341" i="10"/>
  <c r="AG448" i="10"/>
  <c r="AG10" i="10"/>
  <c r="AG536" i="10"/>
  <c r="AG487" i="10"/>
  <c r="AG1009" i="10"/>
  <c r="AG26" i="10"/>
  <c r="AG715" i="10"/>
  <c r="AG967" i="10"/>
  <c r="AG853" i="10"/>
  <c r="AG273" i="10"/>
  <c r="AG194" i="10"/>
  <c r="AG130" i="10"/>
  <c r="AG170" i="10"/>
  <c r="AG229" i="10"/>
  <c r="AG237" i="10"/>
  <c r="AG615" i="10"/>
  <c r="AG253" i="10"/>
  <c r="AG524" i="10"/>
  <c r="AG274" i="10"/>
  <c r="AG390" i="10"/>
  <c r="AG449" i="10"/>
  <c r="AG923" i="10"/>
  <c r="AG633" i="10"/>
  <c r="AG267" i="10"/>
  <c r="AG578" i="10"/>
  <c r="AG244" i="10"/>
  <c r="AG501" i="10"/>
  <c r="AG686" i="10"/>
  <c r="AG316" i="10"/>
  <c r="AG700" i="10"/>
  <c r="AG383" i="10"/>
  <c r="AG750" i="10"/>
  <c r="AG443" i="10"/>
  <c r="AG765" i="10"/>
  <c r="AG389" i="10"/>
  <c r="AG161" i="10"/>
  <c r="AG655" i="10"/>
  <c r="AG639" i="10"/>
  <c r="AG754" i="10"/>
  <c r="AG562" i="10"/>
  <c r="AG158" i="10"/>
  <c r="AG486" i="10"/>
  <c r="AG723" i="10"/>
  <c r="AG573" i="10"/>
  <c r="AG254" i="10"/>
  <c r="AG894" i="10"/>
  <c r="AG450" i="10"/>
  <c r="AG980" i="10"/>
  <c r="AG193" i="10"/>
  <c r="AG883" i="10"/>
  <c r="AG285" i="10"/>
  <c r="AG605" i="10"/>
  <c r="AG620" i="10"/>
  <c r="AG920" i="10"/>
  <c r="AG570" i="10"/>
  <c r="AG235" i="10"/>
  <c r="AG90" i="10"/>
  <c r="AG948" i="10"/>
  <c r="AG394" i="10"/>
  <c r="AG479" i="10"/>
  <c r="AG205" i="10"/>
  <c r="AG580" i="10"/>
  <c r="AG126" i="10"/>
  <c r="AG762" i="10"/>
  <c r="AG911" i="10"/>
  <c r="AG417" i="10"/>
  <c r="AG335" i="10"/>
  <c r="AG821" i="10"/>
  <c r="AG290" i="10"/>
  <c r="AG864" i="10"/>
  <c r="AG699" i="10"/>
  <c r="AG947" i="10"/>
  <c r="AG334" i="10"/>
  <c r="AG36" i="10"/>
  <c r="AG635" i="10"/>
  <c r="AG414" i="10"/>
  <c r="AG549" i="10"/>
  <c r="AG805" i="10"/>
  <c r="AG656" i="10"/>
  <c r="AG676" i="10"/>
  <c r="AG470" i="10"/>
  <c r="AG706" i="10"/>
  <c r="AG537" i="10"/>
  <c r="AG494" i="10"/>
  <c r="AG18" i="10"/>
  <c r="AG168" i="10"/>
  <c r="AG381" i="10"/>
  <c r="AG165" i="10"/>
  <c r="AG721" i="10"/>
  <c r="AG550" i="10"/>
  <c r="AG882" i="10"/>
  <c r="AG181" i="10"/>
  <c r="AG820" i="10"/>
  <c r="AG361" i="10"/>
  <c r="AG127" i="10"/>
  <c r="AG434" i="10"/>
  <c r="AG329" i="10"/>
  <c r="AG322" i="10"/>
  <c r="AG863" i="10"/>
  <c r="AG136" i="10"/>
  <c r="AG512" i="10"/>
  <c r="AG478" i="10"/>
  <c r="AG382" i="10"/>
  <c r="AG263" i="10"/>
  <c r="AG943" i="10"/>
  <c r="AG870" i="10"/>
  <c r="AG755" i="10"/>
  <c r="AG364" i="10"/>
  <c r="AG995" i="10"/>
  <c r="AG176" i="10"/>
  <c r="AG220" i="10"/>
  <c r="AG713" i="10"/>
  <c r="AG801" i="10"/>
  <c r="AG52" i="10"/>
  <c r="AG528" i="10"/>
  <c r="AG200" i="10"/>
  <c r="AG704" i="10"/>
  <c r="AG992" i="10"/>
  <c r="AG607" i="10"/>
  <c r="AG954" i="10"/>
  <c r="AG27" i="10"/>
  <c r="AG396" i="10"/>
  <c r="AG720" i="10"/>
  <c r="AG799" i="10"/>
  <c r="AG493" i="10"/>
  <c r="AG778" i="10"/>
  <c r="AG873" i="10"/>
  <c r="AG408" i="10"/>
  <c r="AG459" i="10"/>
  <c r="AG539" i="10"/>
  <c r="AG729" i="10"/>
  <c r="AG206" i="10"/>
  <c r="AG248" i="10"/>
  <c r="AG529" i="10"/>
  <c r="AG162" i="10"/>
  <c r="AG623" i="10"/>
  <c r="AG491" i="10"/>
  <c r="AG386" i="10"/>
  <c r="AG342" i="10"/>
  <c r="AG468" i="10"/>
  <c r="AG935" i="10"/>
  <c r="AG577" i="10"/>
  <c r="AG397" i="10"/>
  <c r="AG855" i="10"/>
  <c r="AG107" i="10"/>
  <c r="AG669" i="10"/>
  <c r="AG603" i="10"/>
  <c r="AG92" i="10"/>
  <c r="AG378" i="10"/>
  <c r="AG610" i="10"/>
  <c r="AG160" i="10"/>
  <c r="AG966" i="10"/>
  <c r="AG19" i="10"/>
  <c r="AG930" i="10"/>
  <c r="AG747" i="10"/>
  <c r="AG113" i="10"/>
  <c r="AG292" i="10"/>
  <c r="AG555" i="10"/>
  <c r="AG246" i="10"/>
  <c r="AG927" i="10"/>
  <c r="AG172" i="10"/>
  <c r="AG288" i="10"/>
  <c r="AG976" i="10"/>
  <c r="AG320" i="10"/>
  <c r="AG61" i="10"/>
  <c r="AG955" i="10"/>
  <c r="AG792" i="10"/>
  <c r="AG703" i="10"/>
  <c r="AG807" i="10"/>
  <c r="AG738" i="10"/>
  <c r="AG175" i="10"/>
  <c r="AG84" i="10"/>
  <c r="AG310" i="10"/>
  <c r="AG744" i="10"/>
  <c r="AG816" i="10"/>
  <c r="AG427" i="10"/>
  <c r="AG218" i="10"/>
  <c r="AG872" i="10"/>
  <c r="AG266" i="10"/>
  <c r="AG505" i="10"/>
  <c r="AG233" i="10"/>
  <c r="AG645" i="10"/>
  <c r="AG419" i="10"/>
  <c r="AG987" i="10"/>
  <c r="AG72" i="10"/>
  <c r="AG876" i="10"/>
  <c r="AG983" i="10"/>
  <c r="AG217" i="10"/>
  <c r="AG790" i="10"/>
  <c r="AG564" i="10"/>
  <c r="AG441" i="10"/>
  <c r="AG429" i="10"/>
  <c r="AG243" i="10"/>
  <c r="AG88" i="10"/>
  <c r="AG156" i="10"/>
  <c r="AG150" i="10"/>
  <c r="AG758" i="10"/>
  <c r="AG96" i="10"/>
  <c r="AG601" i="10"/>
  <c r="AG660" i="10"/>
  <c r="AG151" i="10"/>
  <c r="AG401" i="10"/>
  <c r="AG489" i="10"/>
  <c r="AG208" i="10"/>
  <c r="AG313" i="10"/>
  <c r="AG759" i="10"/>
  <c r="AG45" i="10"/>
  <c r="AG910" i="10"/>
  <c r="AG281" i="10"/>
  <c r="AG138" i="10"/>
  <c r="AG538" i="10"/>
  <c r="AG201" i="10"/>
  <c r="AG769" i="10"/>
  <c r="AG683" i="10"/>
  <c r="AG278" i="10"/>
  <c r="AG185" i="10"/>
  <c r="AG369" i="10"/>
  <c r="AG825" i="10"/>
  <c r="AG593" i="10"/>
  <c r="AG420" i="10"/>
  <c r="AG347" i="10"/>
  <c r="AG775" i="10"/>
  <c r="AG777" i="10"/>
  <c r="AG245" i="10"/>
  <c r="AG810" i="10"/>
  <c r="AG482" i="10"/>
  <c r="AG302" i="10"/>
  <c r="AG861" i="10"/>
  <c r="AG681" i="10"/>
  <c r="AG561" i="10"/>
  <c r="AG143" i="10"/>
  <c r="AG247" i="10"/>
  <c r="AG500" i="10"/>
  <c r="AG228" i="10"/>
  <c r="AG574" i="10"/>
  <c r="AG940" i="10"/>
  <c r="AG498" i="10"/>
  <c r="AG483" i="10"/>
  <c r="AG667" i="10"/>
  <c r="AG624" i="10"/>
  <c r="AG527" i="10"/>
  <c r="AG832" i="10"/>
  <c r="AG499" i="10"/>
  <c r="AG137" i="10"/>
  <c r="AG332" i="10"/>
  <c r="AG325" i="10"/>
  <c r="AG753" i="10"/>
  <c r="AG963" i="10"/>
  <c r="AG214" i="10"/>
  <c r="AG912" i="10"/>
  <c r="AG705" i="10"/>
  <c r="AG724" i="10"/>
  <c r="AG425" i="10"/>
  <c r="AG856" i="10"/>
  <c r="AG453" i="10"/>
  <c r="AG619" i="10"/>
  <c r="AG766" i="10"/>
  <c r="AG224" i="10"/>
  <c r="AG836" i="10"/>
  <c r="AG666" i="10"/>
  <c r="AG333" i="10"/>
  <c r="AG438" i="10"/>
  <c r="AG932" i="10"/>
  <c r="AG922" i="10"/>
  <c r="AG373" i="10"/>
  <c r="AG556" i="10"/>
  <c r="AG717" i="10"/>
  <c r="AG48" i="10"/>
  <c r="AG447" i="10"/>
  <c r="AG957" i="10"/>
  <c r="AG808" i="10"/>
  <c r="AG180" i="10"/>
  <c r="AG445" i="10"/>
  <c r="AG592" i="10"/>
  <c r="AG79" i="10"/>
  <c r="AG531" i="10"/>
  <c r="AG442" i="10"/>
  <c r="AG761" i="10"/>
  <c r="AG606" i="10"/>
  <c r="AG63" i="10"/>
  <c r="AG929" i="10"/>
  <c r="AG182" i="10"/>
  <c r="AG964" i="10"/>
  <c r="AG671" i="10"/>
  <c r="AG367" i="10"/>
  <c r="AG258" i="10"/>
  <c r="AG789" i="10"/>
  <c r="AG439" i="10"/>
  <c r="AG17" i="10"/>
  <c r="AG938" i="10"/>
  <c r="AG886" i="10"/>
  <c r="AG969" i="10"/>
  <c r="AG305" i="10"/>
  <c r="AG783" i="10"/>
  <c r="AG164" i="10"/>
  <c r="AG475" i="10"/>
  <c r="AG466" i="10"/>
  <c r="AG356" i="10"/>
  <c r="AG575" i="10"/>
  <c r="AG629" i="10"/>
  <c r="AG204" i="10"/>
  <c r="AG634" i="10"/>
  <c r="AG748" i="10"/>
  <c r="AG628" i="10"/>
  <c r="AG227" i="10"/>
  <c r="AG87" i="10"/>
  <c r="AG949" i="10"/>
  <c r="AG532" i="10"/>
  <c r="AG264" i="10"/>
  <c r="AG40" i="10"/>
  <c r="AG99" i="10"/>
  <c r="AG51" i="10"/>
  <c r="AG234" i="10"/>
  <c r="AG336" i="10"/>
  <c r="AG503" i="10"/>
  <c r="AG662" i="10"/>
  <c r="AG859" i="10"/>
  <c r="AG25" i="10"/>
  <c r="AG12" i="10"/>
  <c r="AG346" i="10"/>
  <c r="AG972" i="10"/>
  <c r="AG55" i="10"/>
  <c r="AG301" i="10"/>
  <c r="AG751" i="10"/>
  <c r="AG242" i="10"/>
  <c r="AG643" i="10"/>
  <c r="AG321" i="10"/>
  <c r="AG492" i="10"/>
  <c r="AG849" i="10"/>
  <c r="AG287" i="10"/>
  <c r="AG458" i="10"/>
  <c r="AG618" i="10"/>
  <c r="AG819" i="10"/>
  <c r="AG110" i="10"/>
  <c r="AG933" i="10"/>
  <c r="AG78" i="10"/>
  <c r="AG597" i="10"/>
  <c r="AG956" i="10"/>
  <c r="AG415" i="10"/>
  <c r="AG186" i="10"/>
  <c r="AG989" i="10"/>
  <c r="AG798" i="10"/>
  <c r="AG905" i="10"/>
  <c r="AG519" i="10"/>
  <c r="AG58" i="10"/>
  <c r="AG225" i="10"/>
  <c r="AG913" i="10"/>
  <c r="AG348" i="10"/>
  <c r="AG197" i="10"/>
  <c r="AG568" i="10"/>
  <c r="AG187" i="10"/>
  <c r="AG867" i="10"/>
  <c r="AG530" i="10"/>
  <c r="AG152" i="10"/>
  <c r="AG734" i="10"/>
  <c r="AG845" i="10"/>
  <c r="AG815" i="10"/>
  <c r="AG971" i="10"/>
  <c r="AG106" i="10"/>
  <c r="AG351" i="10"/>
  <c r="AG830" i="10"/>
  <c r="AG148" i="10"/>
  <c r="AG33" i="10"/>
  <c r="AG584" i="10"/>
  <c r="AG787" i="10"/>
  <c r="AG23" i="10"/>
  <c r="AG668" i="10"/>
  <c r="AG829" i="10"/>
  <c r="AG28" i="10"/>
  <c r="AG670" i="10"/>
  <c r="AG16" i="10"/>
  <c r="AG463" i="10"/>
  <c r="AG104" i="10"/>
  <c r="AG67" i="10"/>
  <c r="AG86" i="10"/>
  <c r="AG241" i="10"/>
  <c r="AG257" i="10"/>
  <c r="AG128" i="10"/>
  <c r="AG54" i="10"/>
  <c r="AG742" i="10"/>
  <c r="AG282" i="10"/>
  <c r="AG57" i="10"/>
  <c r="AG122" i="10"/>
  <c r="AG970" i="10"/>
  <c r="AG811" i="10"/>
  <c r="AG596" i="10"/>
  <c r="AG399" i="10"/>
  <c r="AG654" i="10"/>
  <c r="AG708" i="10"/>
  <c r="AG269" i="10"/>
  <c r="AG890" i="10"/>
  <c r="AG914" i="10"/>
  <c r="AG100" i="10"/>
  <c r="AG551" i="10"/>
  <c r="AG146" i="10"/>
  <c r="AG330" i="10"/>
  <c r="AG978" i="10"/>
  <c r="AG768" i="10"/>
  <c r="AG109" i="10"/>
  <c r="AG178" i="10"/>
  <c r="AG875" i="10"/>
  <c r="AG433" i="10"/>
  <c r="AG522" i="10"/>
  <c r="AG851" i="10"/>
  <c r="AG722" i="10"/>
  <c r="AG392" i="10"/>
  <c r="AG49" i="10"/>
  <c r="AG838" i="10"/>
  <c r="AG852" i="10"/>
  <c r="AG646" i="10"/>
  <c r="AG728" i="10"/>
  <c r="AG926" i="10"/>
  <c r="AG188" i="10"/>
  <c r="AG418" i="10"/>
  <c r="AG207" i="10"/>
  <c r="AG802" i="10"/>
  <c r="AG847" i="10"/>
  <c r="AG874" i="10"/>
  <c r="AG653" i="10"/>
  <c r="AG756" i="10"/>
  <c r="AG255" i="10"/>
  <c r="AG879" i="10"/>
  <c r="AG981" i="10"/>
  <c r="AG412" i="10"/>
  <c r="AG56" i="10"/>
  <c r="AG965" i="10"/>
  <c r="AG880" i="10"/>
  <c r="AG925" i="10"/>
  <c r="AG572" i="10"/>
  <c r="AG252" i="10"/>
  <c r="AG984" i="10"/>
  <c r="AG718" i="10"/>
  <c r="AG960" i="10"/>
  <c r="AG565" i="10"/>
  <c r="AG344" i="10"/>
  <c r="AG714" i="10"/>
  <c r="AG147" i="10"/>
  <c r="AG279" i="10"/>
  <c r="AG958" i="10"/>
  <c r="AG510" i="10"/>
  <c r="AG239" i="10"/>
  <c r="AG426" i="10"/>
  <c r="AG350" i="10"/>
  <c r="AG42" i="10"/>
  <c r="AG850" i="10"/>
  <c r="AG612" i="10"/>
  <c r="AG260" i="10"/>
  <c r="AG338" i="10"/>
  <c r="AG240" i="10"/>
  <c r="AG942" i="10"/>
  <c r="AG919" i="10"/>
  <c r="AG133" i="10"/>
  <c r="AG677" i="10"/>
  <c r="AG360" i="10"/>
  <c r="AG44" i="10"/>
  <c r="AG115" i="10"/>
  <c r="AG979" i="10"/>
  <c r="AG230" i="10"/>
  <c r="AG887" i="10"/>
  <c r="AG877" i="10"/>
  <c r="AG739" i="10"/>
  <c r="AG406" i="10"/>
  <c r="AG727" i="10"/>
  <c r="AG999" i="10"/>
  <c r="AG440" i="10"/>
  <c r="AG642" i="10"/>
  <c r="AG685" i="10"/>
  <c r="AG141" i="10"/>
  <c r="AG776" i="10"/>
  <c r="AG515" i="10"/>
  <c r="AG889" i="10"/>
  <c r="AG587" i="10"/>
  <c r="AG75" i="10"/>
  <c r="AG393" i="10"/>
  <c r="AG236" i="10"/>
  <c r="AG196" i="10"/>
  <c r="AG730" i="10"/>
  <c r="AG345" i="10"/>
  <c r="AG276" i="10"/>
  <c r="AG298" i="10"/>
  <c r="AG898" i="10"/>
  <c r="AG144" i="10"/>
  <c r="AG626" i="10"/>
  <c r="AG636" i="10"/>
  <c r="AG105" i="10"/>
  <c r="AG118" i="10"/>
  <c r="AG461" i="10"/>
  <c r="AG179" i="10"/>
  <c r="AG101" i="10"/>
  <c r="AG47" i="10"/>
  <c r="AG114" i="10"/>
  <c r="AG822" i="10"/>
  <c r="AG354" i="10"/>
  <c r="AG111" i="10"/>
  <c r="AG731" i="10"/>
  <c r="AG614" i="10"/>
  <c r="AG695" i="10"/>
  <c r="AG467" i="10"/>
  <c r="AG791" i="10"/>
  <c r="AG480" i="10"/>
  <c r="AG312" i="10"/>
  <c r="AG65" i="10"/>
  <c r="AG740" i="10"/>
  <c r="AG444" i="10"/>
  <c r="AG262" i="10"/>
  <c r="AG432" i="10"/>
  <c r="AG813" i="10"/>
  <c r="AG552" i="10"/>
  <c r="AG609" i="10"/>
  <c r="AG892" i="10"/>
  <c r="AG897" i="10"/>
  <c r="AG885" i="10"/>
  <c r="AG544" i="10"/>
  <c r="AG177" i="10"/>
  <c r="AG784" i="10"/>
  <c r="AG454" i="10"/>
  <c r="AG222" i="10"/>
  <c r="AG737" i="10"/>
  <c r="AG268" i="10"/>
  <c r="AG59" i="10"/>
  <c r="AG711" i="10"/>
  <c r="AG785" i="10"/>
  <c r="AG546" i="10"/>
  <c r="AG293" i="10"/>
  <c r="AG326" i="10"/>
  <c r="AG818" i="10"/>
  <c r="AG154" i="10"/>
  <c r="AG520" i="10"/>
  <c r="AG809" i="10"/>
  <c r="AG525" i="10"/>
  <c r="AG303" i="10"/>
  <c r="AG817" i="10"/>
  <c r="AG689" i="10"/>
  <c r="AG192" i="10"/>
  <c r="AG223" i="10"/>
  <c r="AG74" i="10"/>
  <c r="AG869" i="10"/>
  <c r="AG665" i="10"/>
  <c r="AG824" i="10"/>
  <c r="AG232" i="10"/>
  <c r="AG385" i="10"/>
  <c r="AG359" i="10"/>
  <c r="AG915" i="10"/>
  <c r="AG38" i="10"/>
  <c r="AG183" i="10"/>
  <c r="AG216" i="10"/>
  <c r="AG62" i="10"/>
  <c r="AG89" i="10"/>
  <c r="AG358" i="10"/>
  <c r="AG407" i="10"/>
  <c r="AG712" i="10"/>
  <c r="AG140" i="10"/>
  <c r="AG199" i="10"/>
  <c r="AG858" i="10"/>
  <c r="AG490" i="10"/>
  <c r="AG455" i="10"/>
  <c r="AG788" i="10"/>
  <c r="AG124" i="10"/>
  <c r="AG120" i="10"/>
  <c r="AG582" i="10"/>
  <c r="AG975" i="10"/>
  <c r="AG608" i="10"/>
  <c r="AG473" i="10"/>
  <c r="AG294" i="10"/>
  <c r="AG842" i="10"/>
  <c r="AG513" i="10"/>
  <c r="AG950" i="10"/>
  <c r="AG372" i="10"/>
  <c r="AG31" i="10"/>
  <c r="AG60" i="10"/>
  <c r="AG22" i="10"/>
  <c r="AG71" i="10"/>
  <c r="AG437" i="10"/>
  <c r="AG743" i="10"/>
  <c r="AG583" i="10"/>
  <c r="AG431" i="10"/>
  <c r="AG893" i="10"/>
  <c r="AG834" i="10"/>
  <c r="AG508" i="10"/>
  <c r="AG814" i="10"/>
  <c r="AG125" i="10"/>
  <c r="AG509" i="10"/>
  <c r="AG291" i="10"/>
  <c r="AG32" i="10"/>
  <c r="AG921" i="10"/>
  <c r="AG554" i="10"/>
  <c r="AG993" i="10"/>
  <c r="AG1001" i="10"/>
  <c r="AG306" i="10"/>
  <c r="AG73" i="10"/>
  <c r="AG827" i="10"/>
  <c r="AG650" i="10"/>
  <c r="AG387" i="10"/>
  <c r="AG782" i="10"/>
  <c r="AG250" i="10"/>
  <c r="AG380" i="10"/>
  <c r="AG900" i="10"/>
  <c r="AG81" i="10"/>
  <c r="AG103" i="10"/>
  <c r="AG289" i="10"/>
  <c r="AG891" i="10"/>
  <c r="AG941" i="10"/>
  <c r="AG901" i="10"/>
  <c r="AG553" i="10"/>
  <c r="AG839" i="10"/>
  <c r="AG261" i="10"/>
  <c r="AG803" i="10"/>
  <c r="AG249" i="10"/>
  <c r="AG691" i="10"/>
  <c r="AG631" i="10"/>
  <c r="AG95" i="10"/>
  <c r="AG91" i="10"/>
  <c r="AG693" i="10"/>
  <c r="AG203" i="10"/>
  <c r="AG413" i="10"/>
  <c r="AG357" i="10"/>
  <c r="AG953" i="10"/>
  <c r="AG640" i="10"/>
  <c r="AG331" i="10"/>
  <c r="AG916" i="10"/>
  <c r="AG595" i="10"/>
  <c r="AG41" i="10"/>
  <c r="AG167" i="10"/>
  <c r="AG974" i="10"/>
  <c r="AG518" i="10"/>
  <c r="AG311" i="10"/>
  <c r="AG328" i="10"/>
  <c r="AG1006" i="10"/>
  <c r="AG117" i="10"/>
  <c r="AG155" i="10"/>
  <c r="AG259" i="10"/>
  <c r="AG416" i="10"/>
  <c r="AG702" i="10"/>
  <c r="AG745" i="10"/>
  <c r="AG871" i="10"/>
  <c r="AG317" i="10"/>
  <c r="AG297" i="10"/>
  <c r="AG673" i="10"/>
  <c r="AG682" i="10"/>
  <c r="AG153" i="10"/>
  <c r="AG687" i="10"/>
  <c r="AG621" i="10"/>
  <c r="AG395" i="10"/>
  <c r="AG476" i="10"/>
  <c r="AG296" i="10"/>
  <c r="AG46" i="10"/>
  <c r="AG457" i="10"/>
  <c r="AG812" i="10"/>
  <c r="AG198" i="10"/>
  <c r="AG337" i="10"/>
  <c r="AG190" i="10"/>
  <c r="AG428" i="10"/>
  <c r="AG733" i="10"/>
  <c r="AG588" i="10"/>
  <c r="AG1008" i="10"/>
  <c r="AG410" i="10"/>
  <c r="AG191" i="10"/>
  <c r="AG275" i="10"/>
  <c r="AG506" i="10"/>
  <c r="AG446" i="10"/>
  <c r="AG119" i="10"/>
  <c r="AG904" i="10"/>
  <c r="AG854" i="10"/>
  <c r="AG884" i="10"/>
  <c r="AG112" i="10"/>
  <c r="AG698" i="10"/>
  <c r="AG462" i="10"/>
  <c r="AG85" i="10"/>
  <c r="AG846" i="10"/>
  <c r="AG256" i="10"/>
  <c r="AG828" i="10"/>
  <c r="AG471" i="10"/>
  <c r="AG599" i="10"/>
  <c r="AG690" i="10"/>
  <c r="AG517" i="10"/>
  <c r="AG284" i="10"/>
  <c r="AG502" i="10"/>
  <c r="AG308" i="10"/>
  <c r="AG93" i="10"/>
  <c r="AG15" i="10"/>
  <c r="AG173" i="10"/>
  <c r="AG495" i="10"/>
  <c r="AG370" i="10"/>
  <c r="AG299" i="10"/>
  <c r="AG271" i="10"/>
  <c r="AG469" i="10"/>
  <c r="AG866" i="10"/>
  <c r="AG997" i="10"/>
  <c r="AG613" i="10"/>
  <c r="AG586" i="10"/>
  <c r="AG902" i="10"/>
  <c r="AG43" i="10"/>
  <c r="AG558" i="10"/>
  <c r="AG707" i="10"/>
  <c r="AG793" i="10"/>
  <c r="AG402" i="10"/>
  <c r="AG283" i="10"/>
  <c r="AG149" i="10"/>
  <c r="AG835" i="10"/>
  <c r="AG806" i="10"/>
  <c r="AG611" i="10"/>
  <c r="AG589" i="10"/>
  <c r="AG94" i="10"/>
  <c r="AG657" i="10"/>
  <c r="AG1007" i="10"/>
  <c r="AG98" i="10"/>
  <c r="AG526" i="10"/>
  <c r="AG774" i="10"/>
  <c r="AG649" i="10"/>
  <c r="AG379" i="10"/>
  <c r="AG600" i="10"/>
  <c r="AG990" i="10"/>
  <c r="AG543" i="10"/>
  <c r="AG430" i="10"/>
  <c r="AG694" i="10"/>
  <c r="AG521" i="10"/>
  <c r="AG579" i="10"/>
  <c r="AG962" i="10"/>
  <c r="AG477" i="10"/>
  <c r="AG548" i="10"/>
  <c r="AG675" i="10"/>
  <c r="AG581" i="10"/>
  <c r="AG796" i="10"/>
  <c r="AG907" i="10"/>
  <c r="AG696" i="10"/>
  <c r="AG868" i="10"/>
  <c r="AG996" i="10"/>
  <c r="AG30" i="10"/>
  <c r="AG831" i="10"/>
  <c r="AG535" i="10"/>
  <c r="AG701" i="10"/>
  <c r="AG265" i="10"/>
  <c r="AG323" i="10"/>
  <c r="AG857" i="10"/>
  <c r="AG647" i="10"/>
  <c r="AG909" i="10"/>
  <c r="AG617" i="10"/>
  <c r="AG166" i="10"/>
  <c r="AG488" i="10"/>
  <c r="AG937" i="10"/>
  <c r="AG484" i="10"/>
  <c r="AG837" i="10"/>
  <c r="AG563" i="10"/>
  <c r="AG34" i="10"/>
  <c r="AG353" i="10"/>
  <c r="AG68" i="10"/>
  <c r="AG985" i="10"/>
  <c r="AG764" i="10"/>
  <c r="AG542" i="10"/>
  <c r="AG569" i="10"/>
  <c r="AG533" i="10"/>
  <c r="AG368" i="10"/>
  <c r="AG652" i="10"/>
  <c r="AG421" i="10"/>
  <c r="AG637" i="10"/>
  <c r="AG684" i="10"/>
  <c r="AG651" i="10"/>
  <c r="AG939" i="10"/>
  <c r="AG804" i="10"/>
  <c r="AG339" i="10"/>
  <c r="AG39" i="10"/>
  <c r="AG741" i="10"/>
  <c r="AG680" i="10"/>
  <c r="AG343" i="10"/>
  <c r="AG678" i="10"/>
  <c r="AG318" i="10"/>
  <c r="AG590" i="10"/>
  <c r="AG209" i="10"/>
  <c r="AG465" i="10"/>
  <c r="AG365" i="10"/>
  <c r="AG571" i="10"/>
  <c r="AG315" i="10"/>
  <c r="AG598" i="10"/>
  <c r="AG906" i="10"/>
  <c r="AG213" i="10"/>
  <c r="AG534" i="10"/>
  <c r="AG238" i="10"/>
  <c r="AG135" i="10"/>
  <c r="AG559" i="10"/>
  <c r="AG986" i="10"/>
  <c r="AG557" i="10"/>
  <c r="AG327" i="10"/>
  <c r="AG69" i="10"/>
  <c r="AG221" i="10"/>
  <c r="AG481" i="10"/>
  <c r="AG511" i="10"/>
  <c r="AG760" i="10"/>
  <c r="AG504" i="10"/>
  <c r="AG97" i="10"/>
  <c r="AG211" i="10"/>
  <c r="AG295" i="10"/>
  <c r="AG319" i="10"/>
  <c r="AG566" i="10"/>
  <c r="AG908" i="10"/>
  <c r="AG709" i="10"/>
  <c r="AG460" i="10"/>
  <c r="AG29" i="10"/>
  <c r="AG362" i="10"/>
  <c r="AG411" i="10"/>
  <c r="AG123" i="10"/>
  <c r="AG102" i="10"/>
  <c r="AG375" i="10"/>
  <c r="AG888" i="10"/>
  <c r="AG212" i="10"/>
  <c r="AG602" i="10"/>
  <c r="AG129" i="10"/>
  <c r="AG1002" i="10"/>
  <c r="AG277" i="10"/>
  <c r="AG272" i="10"/>
  <c r="AG934" i="10"/>
  <c r="AG226" i="10"/>
  <c r="AG794" i="10"/>
  <c r="AG697" i="10"/>
  <c r="AG169" i="10"/>
  <c r="AG786" i="10"/>
  <c r="AG11" i="10"/>
  <c r="AG540" i="10"/>
  <c r="AG304" i="10"/>
  <c r="AG991" i="10"/>
  <c r="AG772" i="10"/>
  <c r="AG638" i="10"/>
  <c r="AG780" i="10"/>
  <c r="AG931" i="10"/>
  <c r="AG641" i="10"/>
  <c r="AG391" i="10"/>
  <c r="AG545" i="10"/>
  <c r="AG946" i="10"/>
  <c r="AG13" i="10"/>
  <c r="AG423" i="10"/>
  <c r="AG844" i="10"/>
  <c r="AG210" i="10"/>
  <c r="AG659" i="10"/>
  <c r="AG485" i="10"/>
  <c r="AG409" i="10"/>
  <c r="AG928" i="10"/>
  <c r="AG567" i="10"/>
  <c r="AG627" i="10"/>
  <c r="AG231" i="10"/>
  <c r="AG648" i="10"/>
  <c r="AG139" i="10"/>
  <c r="AG472" i="10"/>
  <c r="AG757" i="10"/>
  <c r="AG663" i="10"/>
  <c r="AG658" i="10"/>
  <c r="AG251" i="10"/>
  <c r="AG716" i="10"/>
  <c r="AG24" i="10"/>
  <c r="AG585" i="10"/>
  <c r="AG82" i="10"/>
  <c r="AG376" i="10"/>
  <c r="AG456" i="10"/>
  <c r="AG1000" i="10"/>
  <c r="AG189" i="10"/>
  <c r="AG340" i="10"/>
  <c r="AG752" i="10"/>
  <c r="AG736" i="10"/>
  <c r="AG398" i="10"/>
  <c r="AG436" i="10"/>
  <c r="AG918" i="10"/>
  <c r="AG314" i="10"/>
  <c r="AG899" i="10"/>
  <c r="AG767" i="10"/>
  <c r="AG80" i="10"/>
  <c r="AG309" i="10"/>
  <c r="AG349" i="10"/>
  <c r="AG523" i="10"/>
  <c r="AG672" i="10"/>
  <c r="AG163" i="10"/>
  <c r="AG404" i="10"/>
  <c r="AG195" i="10"/>
  <c r="AG83" i="10"/>
  <c r="AG452" i="10"/>
  <c r="AG797" i="10"/>
  <c r="AG405" i="10"/>
  <c r="AG171" i="10"/>
  <c r="AG988" i="10"/>
  <c r="AG1005" i="10"/>
  <c r="AG998" i="10"/>
  <c r="AG719" i="10"/>
  <c r="AG688" i="10"/>
  <c r="AG116" i="10"/>
  <c r="AG464" i="10"/>
  <c r="AG184" i="10"/>
  <c r="AG202" i="10"/>
  <c r="U541" i="10"/>
  <c r="U990" i="10"/>
  <c r="U942" i="10"/>
  <c r="U173" i="10"/>
  <c r="U197" i="10"/>
  <c r="U978" i="10"/>
  <c r="U830" i="10"/>
  <c r="U122" i="10"/>
  <c r="U520" i="10"/>
  <c r="U930" i="10"/>
  <c r="U976" i="10"/>
  <c r="U652" i="10"/>
  <c r="U370" i="10"/>
  <c r="U695" i="10"/>
  <c r="U34" i="10"/>
  <c r="U549" i="10"/>
  <c r="U724" i="10"/>
  <c r="U22" i="10"/>
  <c r="U940" i="10"/>
  <c r="U847" i="10"/>
  <c r="U535" i="10"/>
  <c r="U364" i="10"/>
  <c r="U118" i="10"/>
  <c r="U87" i="10"/>
  <c r="U688" i="10"/>
  <c r="U359" i="10"/>
  <c r="U641" i="10"/>
  <c r="U222" i="10"/>
  <c r="U577" i="10"/>
  <c r="U642" i="10"/>
  <c r="U437" i="10"/>
  <c r="U704" i="10"/>
  <c r="U873" i="10"/>
  <c r="U553" i="10"/>
  <c r="U735" i="10"/>
  <c r="U460" i="10"/>
  <c r="U450" i="10"/>
  <c r="U521" i="10"/>
  <c r="U467" i="10"/>
  <c r="U16" i="10"/>
  <c r="U90" i="10"/>
  <c r="U811" i="10"/>
  <c r="U366" i="10"/>
  <c r="U198" i="10"/>
  <c r="U961" i="10"/>
  <c r="U290" i="10"/>
  <c r="U845" i="10"/>
  <c r="U655" i="10"/>
  <c r="U119" i="10"/>
  <c r="U805" i="10"/>
  <c r="U152" i="10"/>
  <c r="U542" i="10"/>
  <c r="U627" i="10"/>
  <c r="U291" i="10"/>
  <c r="U485" i="10"/>
  <c r="U376" i="10"/>
  <c r="U432" i="10"/>
  <c r="U461" i="10"/>
  <c r="U219" i="10"/>
  <c r="U827" i="10"/>
  <c r="U702" i="10"/>
  <c r="U486" i="10"/>
  <c r="U836" i="10"/>
  <c r="U50" i="10"/>
  <c r="U214" i="10"/>
  <c r="U831" i="10"/>
  <c r="U571" i="10"/>
  <c r="U207" i="10"/>
  <c r="U262" i="10"/>
  <c r="U86" i="10"/>
  <c r="U899" i="10"/>
  <c r="U185" i="10"/>
  <c r="U229" i="10"/>
  <c r="U636" i="10"/>
  <c r="U508" i="10"/>
  <c r="U244" i="10"/>
  <c r="U559" i="10"/>
  <c r="U63" i="10"/>
  <c r="U160" i="10"/>
  <c r="U362" i="10"/>
  <c r="U768" i="10"/>
  <c r="U723" i="10"/>
  <c r="U624" i="10"/>
  <c r="U889" i="10"/>
  <c r="U818" i="10"/>
  <c r="U98" i="10"/>
  <c r="U938" i="10"/>
  <c r="U338" i="10"/>
  <c r="U316" i="10"/>
  <c r="U256" i="10"/>
  <c r="U466" i="10"/>
  <c r="U31" i="10"/>
  <c r="U775" i="10"/>
  <c r="U742" i="10"/>
  <c r="U140" i="10"/>
  <c r="U790" i="10"/>
  <c r="U413" i="10"/>
  <c r="U69" i="10"/>
  <c r="U816" i="10"/>
  <c r="U304" i="10"/>
  <c r="U398" i="10"/>
  <c r="U446" i="10"/>
  <c r="U992" i="10"/>
  <c r="U523" i="10"/>
  <c r="U514" i="10"/>
  <c r="U390" i="10"/>
  <c r="U963" i="10"/>
  <c r="U415" i="10"/>
  <c r="U318" i="10"/>
  <c r="U802" i="10"/>
  <c r="U115" i="10"/>
  <c r="U82" i="10"/>
  <c r="U765" i="10"/>
  <c r="U580" i="10"/>
  <c r="U979" i="10"/>
  <c r="U95" i="10"/>
  <c r="U763" i="10"/>
  <c r="U630" i="10"/>
  <c r="U226" i="10"/>
  <c r="U525" i="10"/>
  <c r="U458" i="10"/>
  <c r="U949" i="10"/>
  <c r="U892" i="10"/>
  <c r="U895" i="10"/>
  <c r="U968" i="10"/>
  <c r="U193" i="10"/>
  <c r="U644" i="10"/>
  <c r="U231" i="10"/>
  <c r="U259" i="10"/>
  <c r="U663" i="10"/>
  <c r="U456" i="10"/>
  <c r="U476" i="10"/>
  <c r="U686" i="10"/>
  <c r="U531" i="10"/>
  <c r="U26" i="10"/>
  <c r="U128" i="10"/>
  <c r="U144" i="10"/>
  <c r="U194" i="10"/>
  <c r="U527" i="10"/>
  <c r="U75" i="10"/>
  <c r="U274" i="10"/>
  <c r="U488" i="10"/>
  <c r="U755" i="10"/>
  <c r="U453" i="10"/>
  <c r="U917" i="10"/>
  <c r="U431" i="10"/>
  <c r="U656" i="10"/>
  <c r="U620" i="10"/>
  <c r="U591" i="10"/>
  <c r="U803" i="10"/>
  <c r="U245" i="10"/>
  <c r="U751" i="10"/>
  <c r="U200" i="10"/>
  <c r="U1009" i="10"/>
  <c r="U417" i="10"/>
  <c r="U123" i="10"/>
  <c r="U196" i="10"/>
  <c r="U551" i="10"/>
  <c r="U871" i="10"/>
  <c r="U945" i="10"/>
  <c r="U846" i="10"/>
  <c r="U707" i="10"/>
  <c r="U913" i="10"/>
  <c r="U943" i="10"/>
  <c r="U184" i="10"/>
  <c r="U981" i="10"/>
  <c r="U744" i="10"/>
  <c r="U263" i="10"/>
  <c r="U284" i="10"/>
  <c r="U689" i="10"/>
  <c r="U590" i="10"/>
  <c r="U158" i="10"/>
  <c r="U285" i="10"/>
  <c r="U282" i="10"/>
  <c r="U484" i="10"/>
  <c r="U494" i="10"/>
  <c r="U609" i="10"/>
  <c r="U322" i="10"/>
  <c r="U380" i="10"/>
  <c r="U268" i="10"/>
  <c r="U885" i="10"/>
  <c r="U747" i="10"/>
  <c r="U286" i="10"/>
  <c r="U941" i="10"/>
  <c r="U20" i="10"/>
  <c r="U163" i="10"/>
  <c r="U777" i="10"/>
  <c r="U908" i="10"/>
  <c r="U440" i="10"/>
  <c r="U967" i="10"/>
  <c r="U218" i="10"/>
  <c r="U153" i="10"/>
  <c r="U241" i="10"/>
  <c r="U235" i="10"/>
  <c r="U329" i="10"/>
  <c r="U897" i="10"/>
  <c r="U66" i="10"/>
  <c r="U287" i="10"/>
  <c r="U103" i="10"/>
  <c r="U907" i="10"/>
  <c r="U174" i="10"/>
  <c r="U179" i="10"/>
  <c r="U130" i="10"/>
  <c r="U72" i="10"/>
  <c r="U349" i="10"/>
  <c r="U88" i="10"/>
  <c r="U70" i="10"/>
  <c r="U779" i="10"/>
  <c r="U583" i="10"/>
  <c r="U570" i="10"/>
  <c r="U524" i="10"/>
  <c r="U365" i="10"/>
  <c r="U325" i="10"/>
  <c r="U439" i="10"/>
  <c r="U666" i="10"/>
  <c r="U850" i="10"/>
  <c r="U887" i="10"/>
  <c r="U674" i="10"/>
  <c r="U795" i="10"/>
  <c r="U952" i="10"/>
  <c r="U76" i="10"/>
  <c r="U483" i="10"/>
  <c r="U956" i="10"/>
  <c r="U758" i="10"/>
  <c r="U698" i="10"/>
  <c r="U801" i="10"/>
  <c r="U810" i="10"/>
  <c r="U628" i="10"/>
  <c r="U906" i="10"/>
  <c r="U808" i="10"/>
  <c r="U804" i="10"/>
  <c r="U416" i="10"/>
  <c r="U299" i="10"/>
  <c r="U864" i="10"/>
  <c r="U388" i="10"/>
  <c r="U682" i="10"/>
  <c r="U841" i="10"/>
  <c r="U45" i="10"/>
  <c r="U977" i="10"/>
  <c r="U459" i="10"/>
  <c r="U648" i="10"/>
  <c r="U55" i="10"/>
  <c r="U412" i="10"/>
  <c r="U988" i="10"/>
  <c r="U902" i="10"/>
  <c r="U481" i="10"/>
  <c r="U552" i="10"/>
  <c r="U950" i="10"/>
  <c r="U1007" i="10"/>
  <c r="U855" i="10"/>
  <c r="U499" i="10"/>
  <c r="U536" i="10"/>
  <c r="U598" i="10"/>
  <c r="U875" i="10"/>
  <c r="U533" i="10"/>
  <c r="U462" i="10"/>
  <c r="U680" i="10"/>
  <c r="U464" i="10"/>
  <c r="U220" i="10"/>
  <c r="U183" i="10"/>
  <c r="U314" i="10"/>
  <c r="U357" i="10"/>
  <c r="U138" i="10"/>
  <c r="U880" i="10"/>
  <c r="U133" i="10"/>
  <c r="U915" i="10"/>
  <c r="U54" i="10"/>
  <c r="U360" i="10"/>
  <c r="U116" i="10"/>
  <c r="U581" i="10"/>
  <c r="U342" i="10"/>
  <c r="U951" i="10"/>
  <c r="U292" i="10"/>
  <c r="U156" i="10"/>
  <c r="U922" i="10"/>
  <c r="U49" i="10"/>
  <c r="U501" i="10"/>
  <c r="U344" i="10"/>
  <c r="U311" i="10"/>
  <c r="U918" i="10"/>
  <c r="U605" i="10"/>
  <c r="U995" i="10"/>
  <c r="U317" i="10"/>
  <c r="U288" i="10"/>
  <c r="U820" i="10"/>
  <c r="U495" i="10"/>
  <c r="U487" i="10"/>
  <c r="U482" i="10"/>
  <c r="U833" i="10"/>
  <c r="U221" i="10"/>
  <c r="U276" i="10"/>
  <c r="U675" i="10"/>
  <c r="U36" i="10"/>
  <c r="U882" i="10"/>
  <c r="U319" i="10"/>
  <c r="U510" i="10"/>
  <c r="U393" i="10"/>
  <c r="U277" i="10"/>
  <c r="U294" i="10"/>
  <c r="U797" i="10"/>
  <c r="U800" i="10"/>
  <c r="U448" i="10"/>
  <c r="U784" i="10"/>
  <c r="U336" i="10"/>
  <c r="U667" i="10"/>
  <c r="U925" i="10"/>
  <c r="U372" i="10"/>
  <c r="U877" i="10"/>
  <c r="U759" i="10"/>
  <c r="U585" i="10"/>
  <c r="U310" i="10"/>
  <c r="U537" i="10"/>
  <c r="U868" i="10"/>
  <c r="U550" i="10"/>
  <c r="U146" i="10"/>
  <c r="U924" i="10"/>
  <c r="U584" i="10"/>
  <c r="U884" i="10"/>
  <c r="U692" i="10"/>
  <c r="U213" i="10"/>
  <c r="U721" i="10"/>
  <c r="U824" i="10"/>
  <c r="U515" i="10"/>
  <c r="U645" i="10"/>
  <c r="U40" i="10"/>
  <c r="U159" i="10"/>
  <c r="U79" i="10"/>
  <c r="U224" i="10"/>
  <c r="U612" i="10"/>
  <c r="U852" i="10"/>
  <c r="U386" i="10"/>
  <c r="U33" i="10"/>
  <c r="U176" i="10"/>
  <c r="U650" i="10"/>
  <c r="U379" i="10"/>
  <c r="U711" i="10"/>
  <c r="U51" i="10"/>
  <c r="U114" i="10"/>
  <c r="U189" i="10"/>
  <c r="U607" i="10"/>
  <c r="U109" i="10"/>
  <c r="U947" i="10"/>
  <c r="U632" i="10"/>
  <c r="U741" i="10"/>
  <c r="U457" i="10"/>
  <c r="U914" i="10"/>
  <c r="U762" i="10"/>
  <c r="U161" i="10"/>
  <c r="U39" i="10"/>
  <c r="U825" i="10"/>
  <c r="U664" i="10"/>
  <c r="U973" i="10"/>
  <c r="U513" i="10"/>
  <c r="U761" i="10"/>
  <c r="U651" i="10"/>
  <c r="U518" i="10"/>
  <c r="U61" i="10"/>
  <c r="U165" i="10"/>
  <c r="U534" i="10"/>
  <c r="U134" i="10"/>
  <c r="U753" i="10"/>
  <c r="U604" i="10"/>
  <c r="U267" i="10"/>
  <c r="U639" i="10"/>
  <c r="U94" i="10"/>
  <c r="U989" i="10"/>
  <c r="U455" i="10"/>
  <c r="U42" i="10"/>
  <c r="U626" i="10"/>
  <c r="U166" i="10"/>
  <c r="U278" i="10"/>
  <c r="U358" i="10"/>
  <c r="U856" i="10"/>
  <c r="U728" i="10"/>
  <c r="U767" i="10"/>
  <c r="U649" i="10"/>
  <c r="U507" i="10"/>
  <c r="U343" i="10"/>
  <c r="U243" i="10"/>
  <c r="U905" i="10"/>
  <c r="U279" i="10"/>
  <c r="U558" i="10"/>
  <c r="U204" i="10"/>
  <c r="U423" i="10"/>
  <c r="U737" i="10"/>
  <c r="U441" i="10"/>
  <c r="U217" i="10"/>
  <c r="U600" i="10"/>
  <c r="U505" i="10"/>
  <c r="U155" i="10"/>
  <c r="U835" i="10"/>
  <c r="U838" i="10"/>
  <c r="U384" i="10"/>
  <c r="U65" i="10"/>
  <c r="U878" i="10"/>
  <c r="U339" i="10"/>
  <c r="U203" i="10"/>
  <c r="U397" i="10"/>
  <c r="U110" i="10"/>
  <c r="U916" i="10"/>
  <c r="U734" i="10"/>
  <c r="U798" i="10"/>
  <c r="U106" i="10"/>
  <c r="U732" i="10"/>
  <c r="U404" i="10"/>
  <c r="U470" i="10"/>
  <c r="U162" i="10"/>
  <c r="U909" i="10"/>
  <c r="U1005" i="10"/>
  <c r="U191" i="10"/>
  <c r="U186" i="10"/>
  <c r="U714" i="10"/>
  <c r="U812" i="10"/>
  <c r="U919" i="10"/>
  <c r="U192" i="10"/>
  <c r="U32" i="10"/>
  <c r="U169" i="10"/>
  <c r="U206" i="10"/>
  <c r="U789" i="10"/>
  <c r="U265" i="10"/>
  <c r="U356" i="10"/>
  <c r="U699" i="10"/>
  <c r="U729" i="10"/>
  <c r="U794" i="10"/>
  <c r="U538" i="10"/>
  <c r="U991" i="10"/>
  <c r="U528" i="10"/>
  <c r="U653" i="10"/>
  <c r="U269" i="10"/>
  <c r="U289" i="10"/>
  <c r="U597" i="10"/>
  <c r="U701" i="10"/>
  <c r="U489" i="10"/>
  <c r="U96" i="10"/>
  <c r="U83" i="10"/>
  <c r="U401" i="10"/>
  <c r="U27" i="10"/>
  <c r="U271" i="10"/>
  <c r="U738" i="10"/>
  <c r="U760" i="10"/>
  <c r="U435" i="10"/>
  <c r="U143" i="10"/>
  <c r="U303" i="10"/>
  <c r="U638" i="10"/>
  <c r="U589" i="10"/>
  <c r="U67" i="10"/>
  <c r="U77" i="10"/>
  <c r="U422" i="10"/>
  <c r="U335" i="10"/>
  <c r="U126" i="10"/>
  <c r="U131" i="10"/>
  <c r="U703" i="10"/>
  <c r="U348" i="10"/>
  <c r="U700" i="10"/>
  <c r="U548" i="10"/>
  <c r="U330" i="10"/>
  <c r="U832" i="10"/>
  <c r="U643" i="10"/>
  <c r="U530" i="10"/>
  <c r="U670" i="10"/>
  <c r="U694" i="10"/>
  <c r="U780" i="10"/>
  <c r="U748" i="10"/>
  <c r="U215" i="10"/>
  <c r="U91" i="10"/>
  <c r="U347" i="10"/>
  <c r="U745" i="10"/>
  <c r="U85" i="10"/>
  <c r="U840" i="10"/>
  <c r="U475" i="10"/>
  <c r="U150" i="10"/>
  <c r="U447" i="10"/>
  <c r="U496" i="10"/>
  <c r="U212" i="10"/>
  <c r="U719" i="10"/>
  <c r="U424" i="10"/>
  <c r="U921" i="10"/>
  <c r="U327" i="10"/>
  <c r="U796" i="10"/>
  <c r="U1002" i="10"/>
  <c r="U180" i="10"/>
  <c r="U618" i="10"/>
  <c r="U468" i="10"/>
  <c r="U120" i="10"/>
  <c r="U566" i="10"/>
  <c r="U579" i="10"/>
  <c r="U237" i="10"/>
  <c r="U770" i="10"/>
  <c r="U11" i="10"/>
  <c r="U859" i="10"/>
  <c r="U736" i="10"/>
  <c r="U562" i="10"/>
  <c r="U616" i="10"/>
  <c r="U685" i="10"/>
  <c r="U395" i="10"/>
  <c r="U512" i="10"/>
  <c r="U238" i="10"/>
  <c r="U178" i="10"/>
  <c r="U1008" i="10"/>
  <c r="U867" i="10"/>
  <c r="U272" i="10"/>
  <c r="U47" i="10"/>
  <c r="U444" i="10"/>
  <c r="U1006" i="10"/>
  <c r="U659" i="10"/>
  <c r="U928" i="10"/>
  <c r="U974" i="10"/>
  <c r="U799" i="10"/>
  <c r="U933" i="10"/>
  <c r="U749" i="10"/>
  <c r="U687" i="10"/>
  <c r="U532" i="10"/>
  <c r="U64" i="10"/>
  <c r="U253" i="10"/>
  <c r="U490" i="10"/>
  <c r="U807" i="10"/>
  <c r="U964" i="10"/>
  <c r="U971" i="10"/>
  <c r="U59" i="10"/>
  <c r="U712" i="10"/>
  <c r="U124" i="10"/>
  <c r="U71" i="10"/>
  <c r="U107" i="10"/>
  <c r="U52" i="10"/>
  <c r="U788" i="10"/>
  <c r="U572" i="10"/>
  <c r="U188" i="10"/>
  <c r="U10" i="10"/>
  <c r="U828" i="10"/>
  <c r="U452" i="10"/>
  <c r="U854" i="10"/>
  <c r="U445" i="10"/>
  <c r="U371" i="10"/>
  <c r="U881" i="10"/>
  <c r="U100" i="10"/>
  <c r="U474" i="10"/>
  <c r="U465" i="10"/>
  <c r="U592" i="10"/>
  <c r="U324" i="10"/>
  <c r="U813" i="10"/>
  <c r="U987" i="10"/>
  <c r="U540" i="10"/>
  <c r="U983" i="10"/>
  <c r="U434" i="10"/>
  <c r="U479" i="10"/>
  <c r="U677" i="10"/>
  <c r="U407" i="10"/>
  <c r="U37" i="10"/>
  <c r="U148" i="10"/>
  <c r="U858" i="10"/>
  <c r="U73" i="10"/>
  <c r="U361" i="10"/>
  <c r="U634" i="10"/>
  <c r="U225" i="10"/>
  <c r="U449" i="10"/>
  <c r="U102" i="10"/>
  <c r="U900" i="10"/>
  <c r="U211" i="10"/>
  <c r="U560" i="10"/>
  <c r="U154" i="10"/>
  <c r="U99" i="10"/>
  <c r="U746" i="10"/>
  <c r="U151" i="10"/>
  <c r="U84" i="10"/>
  <c r="U171" i="10"/>
  <c r="U232" i="10"/>
  <c r="U469" i="10"/>
  <c r="U923" i="10"/>
  <c r="U901" i="10"/>
  <c r="U862" i="10"/>
  <c r="U252" i="10"/>
  <c r="U306" i="10"/>
  <c r="U78" i="10"/>
  <c r="U996" i="10"/>
  <c r="U421" i="10"/>
  <c r="U19" i="10"/>
  <c r="U56" i="10"/>
  <c r="U557" i="10"/>
  <c r="U716" i="10"/>
  <c r="U727" i="10"/>
  <c r="U705" i="10"/>
  <c r="U954" i="10"/>
  <c r="U463" i="10"/>
  <c r="U879" i="10"/>
  <c r="U997" i="10"/>
  <c r="U937" i="10"/>
  <c r="U660" i="10"/>
  <c r="U381" i="10"/>
  <c r="U565" i="10"/>
  <c r="U297" i="10"/>
  <c r="U239" i="10"/>
  <c r="U708" i="10"/>
  <c r="U247" i="10"/>
  <c r="U817" i="10"/>
  <c r="U586" i="10"/>
  <c r="U137" i="10"/>
  <c r="U611" i="10"/>
  <c r="U725" i="10"/>
  <c r="U280" i="10"/>
  <c r="U839" i="10"/>
  <c r="U190" i="10"/>
  <c r="U955" i="10"/>
  <c r="U429" i="10"/>
  <c r="U890" i="10"/>
  <c r="U108" i="10"/>
  <c r="U23" i="10"/>
  <c r="U993" i="10"/>
  <c r="U934" i="10"/>
  <c r="U296" i="10"/>
  <c r="U35" i="10"/>
  <c r="U543" i="10"/>
  <c r="U662" i="10"/>
  <c r="U426" i="10"/>
  <c r="U872" i="10"/>
  <c r="U939" i="10"/>
  <c r="U48" i="10"/>
  <c r="U121" i="10"/>
  <c r="U387" i="10"/>
  <c r="U629" i="10"/>
  <c r="U999" i="10"/>
  <c r="U622" i="10"/>
  <c r="U676" i="10"/>
  <c r="U715" i="10"/>
  <c r="U948" i="10"/>
  <c r="U313" i="10"/>
  <c r="U205" i="10"/>
  <c r="U893" i="10"/>
  <c r="U614" i="10"/>
  <c r="U959" i="10"/>
  <c r="U240" i="10"/>
  <c r="U874" i="10"/>
  <c r="U691" i="10"/>
  <c r="U503" i="10"/>
  <c r="U113" i="10"/>
  <c r="U389" i="10"/>
  <c r="U21" i="10"/>
  <c r="U302" i="10"/>
  <c r="U757" i="10"/>
  <c r="U544" i="10"/>
  <c r="U164" i="10"/>
  <c r="U849" i="10"/>
  <c r="U631" i="10"/>
  <c r="U216" i="10"/>
  <c r="U283" i="10"/>
  <c r="U806" i="10"/>
  <c r="U785" i="10"/>
  <c r="U960" i="10"/>
  <c r="U603" i="10"/>
  <c r="U168" i="10"/>
  <c r="U980" i="10"/>
  <c r="U894" i="10"/>
  <c r="U312" i="10"/>
  <c r="U46" i="10"/>
  <c r="U228" i="10"/>
  <c r="U418" i="10"/>
  <c r="U117" i="10"/>
  <c r="U409" i="10"/>
  <c r="U97" i="10"/>
  <c r="U986" i="10"/>
  <c r="U944" i="10"/>
  <c r="U946" i="10"/>
  <c r="U341" i="10"/>
  <c r="U436" i="10"/>
  <c r="U623" i="10"/>
  <c r="U248" i="10"/>
  <c r="U504" i="10"/>
  <c r="U657" i="10"/>
  <c r="U18" i="10"/>
  <c r="U233" i="10"/>
  <c r="U374" i="10"/>
  <c r="U554" i="10"/>
  <c r="U202" i="10"/>
  <c r="U673" i="10"/>
  <c r="U903" i="10"/>
  <c r="U679" i="10"/>
  <c r="U438" i="10"/>
  <c r="U394" i="10"/>
  <c r="U958" i="10"/>
  <c r="U68" i="10"/>
  <c r="U195" i="10"/>
  <c r="U857" i="10"/>
  <c r="U414" i="10"/>
  <c r="U442" i="10"/>
  <c r="U38" i="10"/>
  <c r="U661" i="10"/>
  <c r="U684" i="10"/>
  <c r="U477" i="10"/>
  <c r="U132" i="10"/>
  <c r="U383" i="10"/>
  <c r="U257" i="10"/>
  <c r="U843" i="10"/>
  <c r="U419" i="10"/>
  <c r="U640" i="10"/>
  <c r="U696" i="10"/>
  <c r="U866" i="10"/>
  <c r="U842" i="10"/>
  <c r="U427" i="10"/>
  <c r="U529" i="10"/>
  <c r="U377" i="10"/>
  <c r="U491" i="10"/>
  <c r="U567" i="10"/>
  <c r="U932" i="10"/>
  <c r="U1001" i="10"/>
  <c r="U251" i="10"/>
  <c r="U526" i="10"/>
  <c r="U975" i="10"/>
  <c r="U92" i="10"/>
  <c r="U340" i="10"/>
  <c r="U709" i="10"/>
  <c r="U29" i="10"/>
  <c r="U149" i="10"/>
  <c r="U375" i="10"/>
  <c r="U350" i="10"/>
  <c r="U170" i="10"/>
  <c r="U965" i="10"/>
  <c r="U966" i="10"/>
  <c r="U300" i="10"/>
  <c r="U778" i="10"/>
  <c r="U766" i="10"/>
  <c r="U517" i="10"/>
  <c r="U451" i="10"/>
  <c r="U756" i="10"/>
  <c r="U275" i="10"/>
  <c r="U969" i="10"/>
  <c r="U208" i="10"/>
  <c r="U209" i="10"/>
  <c r="U668" i="10"/>
  <c r="U615" i="10"/>
  <c r="U385" i="10"/>
  <c r="U58" i="10"/>
  <c r="U576" i="10"/>
  <c r="U425" i="10"/>
  <c r="U182" i="10"/>
  <c r="U354" i="10"/>
  <c r="U392" i="10"/>
  <c r="U111" i="10"/>
  <c r="U261" i="10"/>
  <c r="U920" i="10"/>
  <c r="U1000" i="10"/>
  <c r="U129" i="10"/>
  <c r="U433" i="10"/>
  <c r="U408" i="10"/>
  <c r="U378" i="10"/>
  <c r="U396" i="10"/>
  <c r="U28" i="10"/>
  <c r="U782" i="10"/>
  <c r="U298" i="10"/>
  <c r="U545" i="10"/>
  <c r="U733" i="10"/>
  <c r="U601" i="10"/>
  <c r="U234" i="10"/>
  <c r="U635" i="10"/>
  <c r="U787" i="10"/>
  <c r="U739" i="10"/>
  <c r="U829" i="10"/>
  <c r="U613" i="10"/>
  <c r="U273" i="10"/>
  <c r="U587" i="10"/>
  <c r="U927" i="10"/>
  <c r="U654" i="10"/>
  <c r="U81" i="10"/>
  <c r="U904" i="10"/>
  <c r="U1004" i="10"/>
  <c r="U509" i="10"/>
  <c r="U929" i="10"/>
  <c r="U786" i="10"/>
  <c r="U368" i="10"/>
  <c r="U860" i="10"/>
  <c r="U175" i="10"/>
  <c r="U821" i="10"/>
  <c r="U399" i="10"/>
  <c r="U201" i="10"/>
  <c r="U14" i="10"/>
  <c r="U402" i="10"/>
  <c r="U898" i="10"/>
  <c r="U334" i="10"/>
  <c r="U578" i="10"/>
  <c r="U147" i="10"/>
  <c r="U814" i="10"/>
  <c r="U411" i="10"/>
  <c r="U891" i="10"/>
  <c r="U772" i="10"/>
  <c r="U743" i="10"/>
  <c r="U519" i="10"/>
  <c r="U502" i="10"/>
  <c r="U13" i="10"/>
  <c r="U223" i="10"/>
  <c r="U563" i="10"/>
  <c r="U730" i="10"/>
  <c r="U305" i="10"/>
  <c r="U497" i="10"/>
  <c r="U405" i="10"/>
  <c r="U596" i="10"/>
  <c r="U720" i="10"/>
  <c r="U230" i="10"/>
  <c r="U270" i="10"/>
  <c r="U681" i="10"/>
  <c r="U199" i="10"/>
  <c r="U323" i="10"/>
  <c r="U883" i="10"/>
  <c r="U301" i="10"/>
  <c r="U573" i="10"/>
  <c r="U774" i="10"/>
  <c r="U953" i="10"/>
  <c r="U473" i="10"/>
  <c r="U57" i="10"/>
  <c r="U710" i="10"/>
  <c r="U783" i="10"/>
  <c r="U610" i="10"/>
  <c r="U718" i="10"/>
  <c r="U157" i="10"/>
  <c r="U104" i="10"/>
  <c r="U24" i="10"/>
  <c r="U337" i="10"/>
  <c r="U678" i="10"/>
  <c r="U328" i="10"/>
  <c r="U865" i="10"/>
  <c r="U145" i="10"/>
  <c r="U647" i="10"/>
  <c r="U823" i="10"/>
  <c r="U561" i="10"/>
  <c r="U985" i="10"/>
  <c r="U593" i="10"/>
  <c r="U236" i="10"/>
  <c r="U602" i="10"/>
  <c r="U606" i="10"/>
  <c r="U888" i="10"/>
  <c r="U926" i="10"/>
  <c r="U970" i="10"/>
  <c r="U242" i="10"/>
  <c r="U321" i="10"/>
  <c r="U254" i="10"/>
  <c r="U264" i="10"/>
  <c r="U406" i="10"/>
  <c r="U522" i="10"/>
  <c r="U844" i="10"/>
  <c r="U994" i="10"/>
  <c r="U672" i="10"/>
  <c r="U957" i="10"/>
  <c r="U136" i="10"/>
  <c r="U430" i="10"/>
  <c r="U683" i="10"/>
  <c r="U355" i="10"/>
  <c r="U498" i="10"/>
  <c r="U227" i="10"/>
  <c r="U962" i="10"/>
  <c r="U210" i="10"/>
  <c r="U93" i="10"/>
  <c r="U750" i="10"/>
  <c r="U637" i="10"/>
  <c r="U546" i="10"/>
  <c r="U599" i="10"/>
  <c r="U295" i="10"/>
  <c r="U984" i="10"/>
  <c r="U931" i="10"/>
  <c r="U769" i="10"/>
  <c r="U187" i="10"/>
  <c r="U617" i="10"/>
  <c r="U869" i="10"/>
  <c r="U53" i="10"/>
  <c r="U125" i="10"/>
  <c r="U89" i="10"/>
  <c r="U851" i="10"/>
  <c r="U665" i="10"/>
  <c r="U621" i="10"/>
  <c r="U246" i="10"/>
  <c r="U293" i="10"/>
  <c r="U308" i="10"/>
  <c r="U331" i="10"/>
  <c r="U172" i="10"/>
  <c r="U500" i="10"/>
  <c r="U717" i="10"/>
  <c r="U30" i="10"/>
  <c r="U332" i="10"/>
  <c r="U594" i="10"/>
  <c r="U454" i="10"/>
  <c r="U771" i="10"/>
  <c r="U863" i="10"/>
  <c r="U353" i="10"/>
  <c r="U373" i="10"/>
  <c r="U837" i="10"/>
  <c r="U792" i="10"/>
  <c r="U141" i="10"/>
  <c r="U333" i="10"/>
  <c r="U815" i="10"/>
  <c r="U74" i="10"/>
  <c r="U781" i="10"/>
  <c r="U619" i="10"/>
  <c r="U936" i="10"/>
  <c r="U575" i="10"/>
  <c r="U15" i="10"/>
  <c r="U255" i="10"/>
  <c r="U972" i="10"/>
  <c r="U697" i="10"/>
  <c r="U853" i="10"/>
  <c r="U471" i="10"/>
  <c r="U764" i="10"/>
  <c r="U608" i="10"/>
  <c r="U588" i="10"/>
  <c r="U910" i="10"/>
  <c r="U400" i="10"/>
  <c r="U250" i="10"/>
  <c r="U713" i="10"/>
  <c r="U511" i="10"/>
  <c r="U12" i="10"/>
  <c r="U876" i="10"/>
  <c r="U315" i="10"/>
  <c r="U44" i="10"/>
  <c r="U25" i="10"/>
  <c r="U367" i="10"/>
  <c r="U826" i="10"/>
  <c r="U493" i="10"/>
  <c r="U391" i="10"/>
  <c r="U564" i="10"/>
  <c r="U633" i="10"/>
  <c r="U722" i="10"/>
  <c r="U740" i="10"/>
  <c r="U911" i="10"/>
  <c r="U62" i="10"/>
  <c r="U1003" i="10"/>
  <c r="U935" i="10"/>
  <c r="U112" i="10"/>
  <c r="U258" i="10"/>
  <c r="U582" i="10"/>
  <c r="U260" i="10"/>
  <c r="U822" i="10"/>
  <c r="U369" i="10"/>
  <c r="U352" i="10"/>
  <c r="U773" i="10"/>
  <c r="U752" i="10"/>
  <c r="U646" i="10"/>
  <c r="U492" i="10"/>
  <c r="U428" i="10"/>
  <c r="U266" i="10"/>
  <c r="U896" i="10"/>
  <c r="U731" i="10"/>
  <c r="U249" i="10"/>
  <c r="U870" i="10"/>
  <c r="U101" i="10"/>
  <c r="U167" i="10"/>
  <c r="U693" i="10"/>
  <c r="U351" i="10"/>
  <c r="U556" i="10"/>
  <c r="U569" i="10"/>
  <c r="U363" i="10"/>
  <c r="U506" i="10"/>
  <c r="U142" i="10"/>
  <c r="U320" i="10"/>
  <c r="U568" i="10"/>
  <c r="U139" i="10"/>
  <c r="U326" i="10"/>
  <c r="U690" i="10"/>
  <c r="U480" i="10"/>
  <c r="U726" i="10"/>
  <c r="U982" i="10"/>
  <c r="U848" i="10"/>
  <c r="U346" i="10"/>
  <c r="U539" i="10"/>
  <c r="U574" i="10"/>
  <c r="U472" i="10"/>
  <c r="U671" i="10"/>
  <c r="U478" i="10"/>
  <c r="U309" i="10"/>
  <c r="U382" i="10"/>
  <c r="U776" i="10"/>
  <c r="U403" i="10"/>
  <c r="U60" i="10"/>
  <c r="U754" i="10"/>
  <c r="U998" i="10"/>
  <c r="U547" i="10"/>
  <c r="U886" i="10"/>
  <c r="U41" i="10"/>
  <c r="U555" i="10"/>
  <c r="U834" i="10"/>
  <c r="U793" i="10"/>
  <c r="U177" i="10"/>
  <c r="U595" i="10"/>
  <c r="U80" i="10"/>
  <c r="U307" i="10"/>
  <c r="U181" i="10"/>
  <c r="U791" i="10"/>
  <c r="U861" i="10"/>
  <c r="U17" i="10"/>
  <c r="U43" i="10"/>
  <c r="U809" i="10"/>
  <c r="U669" i="10"/>
  <c r="U819" i="10"/>
  <c r="U281" i="10"/>
  <c r="U345" i="10"/>
  <c r="U706" i="10"/>
  <c r="U420" i="10"/>
  <c r="U135" i="10"/>
  <c r="U516" i="10"/>
  <c r="U443" i="10"/>
  <c r="U105" i="10"/>
  <c r="U625" i="10"/>
  <c r="U410" i="10"/>
  <c r="U127" i="10"/>
  <c r="U658" i="10"/>
  <c r="U912" i="10"/>
  <c r="M608" i="14"/>
  <c r="M603" i="14"/>
  <c r="X675" i="10"/>
  <c r="X716" i="10"/>
  <c r="X538" i="10"/>
  <c r="X132" i="10"/>
  <c r="X219" i="10"/>
  <c r="X173" i="10"/>
  <c r="X94" i="10"/>
  <c r="X939" i="10"/>
  <c r="X92" i="10"/>
  <c r="X812" i="10"/>
  <c r="X886" i="10"/>
  <c r="X542" i="10"/>
  <c r="X532" i="10"/>
  <c r="X1009" i="10"/>
  <c r="X375" i="10"/>
  <c r="X177" i="10"/>
  <c r="X546" i="10"/>
  <c r="X137" i="10"/>
  <c r="X242" i="10"/>
  <c r="X943" i="10"/>
  <c r="X864" i="10"/>
  <c r="X217" i="10"/>
  <c r="X329" i="10"/>
  <c r="X519" i="10"/>
  <c r="X612" i="10"/>
  <c r="X826" i="10"/>
  <c r="X41" i="10"/>
  <c r="X528" i="10"/>
  <c r="X727" i="10"/>
  <c r="X936" i="10"/>
  <c r="X486" i="10"/>
  <c r="X533" i="10"/>
  <c r="X339" i="10"/>
  <c r="X902" i="10"/>
  <c r="X589" i="10"/>
  <c r="X270" i="10"/>
  <c r="X202" i="10"/>
  <c r="X320" i="10"/>
  <c r="X742" i="10"/>
  <c r="X558" i="10"/>
  <c r="X870" i="10"/>
  <c r="X126" i="10"/>
  <c r="X1003" i="10"/>
  <c r="X661" i="10"/>
  <c r="X893" i="10"/>
  <c r="X586" i="10"/>
  <c r="X523" i="10"/>
  <c r="X140" i="10"/>
  <c r="X112" i="10"/>
  <c r="X29" i="10"/>
  <c r="X138" i="10"/>
  <c r="X927" i="10"/>
  <c r="X633" i="10"/>
  <c r="X944" i="10"/>
  <c r="X779" i="10"/>
  <c r="X596" i="10"/>
  <c r="X445" i="10"/>
  <c r="X613" i="10"/>
  <c r="X315" i="10"/>
  <c r="X313" i="10"/>
  <c r="X480" i="10"/>
  <c r="X129" i="10"/>
  <c r="X934" i="10"/>
  <c r="X248" i="10"/>
  <c r="X919" i="10"/>
  <c r="X239" i="10"/>
  <c r="X60" i="10"/>
  <c r="X479" i="10"/>
  <c r="X801" i="10"/>
  <c r="X386" i="10"/>
  <c r="X75" i="10"/>
  <c r="X236" i="10"/>
  <c r="X252" i="10"/>
  <c r="X527" i="10"/>
  <c r="X644" i="10"/>
  <c r="X838" i="10"/>
  <c r="X511" i="10"/>
  <c r="X683" i="10"/>
  <c r="X889" i="10"/>
  <c r="X710" i="10"/>
  <c r="X401" i="10"/>
  <c r="X776" i="10"/>
  <c r="X167" i="10"/>
  <c r="X467" i="10"/>
  <c r="X773" i="10"/>
  <c r="X816" i="10"/>
  <c r="X561" i="10"/>
  <c r="X863" i="10"/>
  <c r="X459" i="10"/>
  <c r="X691" i="10"/>
  <c r="X424" i="10"/>
  <c r="X201" i="10"/>
  <c r="X722" i="10"/>
  <c r="X221" i="10"/>
  <c r="X83" i="10"/>
  <c r="X176" i="10"/>
  <c r="X98" i="10"/>
  <c r="X912" i="10"/>
  <c r="X639" i="10"/>
  <c r="X179" i="10"/>
  <c r="X106" i="10"/>
  <c r="X196" i="10"/>
  <c r="X615" i="10"/>
  <c r="X515" i="10"/>
  <c r="X428" i="10"/>
  <c r="X134" i="10"/>
  <c r="X59" i="10"/>
  <c r="X469" i="10"/>
  <c r="X961" i="10"/>
  <c r="X358" i="10"/>
  <c r="X662" i="10"/>
  <c r="X502" i="10"/>
  <c r="X837" i="10"/>
  <c r="X470" i="10"/>
  <c r="X598" i="10"/>
  <c r="X234" i="10"/>
  <c r="X600" i="10"/>
  <c r="X93" i="10"/>
  <c r="X578" i="10"/>
  <c r="X518" i="10"/>
  <c r="X451" i="10"/>
  <c r="X460" i="10"/>
  <c r="X65" i="10"/>
  <c r="X541" i="10"/>
  <c r="X426" i="10"/>
  <c r="X818" i="10"/>
  <c r="X229" i="10"/>
  <c r="X972" i="10"/>
  <c r="X440" i="10"/>
  <c r="X567" i="10"/>
  <c r="X46" i="10"/>
  <c r="X169" i="10"/>
  <c r="X820" i="10"/>
  <c r="X308" i="10"/>
  <c r="X813" i="10"/>
  <c r="X694" i="10"/>
  <c r="X910" i="10"/>
  <c r="X894" i="10"/>
  <c r="X755" i="10"/>
  <c r="X246" i="10"/>
  <c r="X626" i="10"/>
  <c r="X525" i="10"/>
  <c r="X875" i="10"/>
  <c r="X757" i="10"/>
  <c r="X161" i="10"/>
  <c r="X1001" i="10"/>
  <c r="X602" i="10"/>
  <c r="X340" i="10"/>
  <c r="X785" i="10"/>
  <c r="X20" i="10"/>
  <c r="X454" i="10"/>
  <c r="X924" i="10"/>
  <c r="X97" i="10"/>
  <c r="X769" i="10"/>
  <c r="X835" i="10"/>
  <c r="X371" i="10"/>
  <c r="X235" i="10"/>
  <c r="X494" i="10"/>
  <c r="X431" i="10"/>
  <c r="X581" i="10"/>
  <c r="X139" i="10"/>
  <c r="X577" i="10"/>
  <c r="X258" i="10"/>
  <c r="X291" i="10"/>
  <c r="X55" i="10"/>
  <c r="X193" i="10"/>
  <c r="X314" i="10"/>
  <c r="X108" i="10"/>
  <c r="X192" i="10"/>
  <c r="X302" i="10"/>
  <c r="X306" i="10"/>
  <c r="X388" i="10"/>
  <c r="X352" i="10"/>
  <c r="X95" i="10"/>
  <c r="X465" i="10"/>
  <c r="X124" i="10"/>
  <c r="X438" i="10"/>
  <c r="X409" i="10"/>
  <c r="X249" i="10"/>
  <c r="X569" i="10"/>
  <c r="X786" i="10"/>
  <c r="X355" i="10"/>
  <c r="X667" i="10"/>
  <c r="X18" i="10"/>
  <c r="X481" i="10"/>
  <c r="X284" i="10"/>
  <c r="X684" i="10"/>
  <c r="X338" i="10"/>
  <c r="X760" i="10"/>
  <c r="X319" i="10"/>
  <c r="X38" i="10"/>
  <c r="X11" i="10"/>
  <c r="X127" i="10"/>
  <c r="X869" i="10"/>
  <c r="X30" i="10"/>
  <c r="X984" i="10"/>
  <c r="X672" i="10"/>
  <c r="X992" i="10"/>
  <c r="X680" i="10"/>
  <c r="X592" i="10"/>
  <c r="X587" i="10"/>
  <c r="X508" i="10"/>
  <c r="X540" i="10"/>
  <c r="X698" i="10"/>
  <c r="X987" i="10"/>
  <c r="X641" i="10"/>
  <c r="X254" i="10"/>
  <c r="X668" i="10"/>
  <c r="X293" i="10"/>
  <c r="X143" i="10"/>
  <c r="X354" i="10"/>
  <c r="X50" i="10"/>
  <c r="X871" i="10"/>
  <c r="X744" i="10"/>
  <c r="X547" i="10"/>
  <c r="X119" i="10"/>
  <c r="X1004" i="10"/>
  <c r="X877" i="10"/>
  <c r="X419" i="10"/>
  <c r="X707" i="10"/>
  <c r="X499" i="10"/>
  <c r="X563" i="10"/>
  <c r="X951" i="10"/>
  <c r="X225" i="10"/>
  <c r="X109" i="10"/>
  <c r="X656" i="10"/>
  <c r="X799" i="10"/>
  <c r="X349" i="10"/>
  <c r="X903" i="10"/>
  <c r="X435" i="10"/>
  <c r="X892" i="10"/>
  <c r="X136" i="10"/>
  <c r="X909" i="10"/>
  <c r="X953" i="10"/>
  <c r="X888" i="10"/>
  <c r="X279" i="10"/>
  <c r="X90" i="10"/>
  <c r="X800" i="10"/>
  <c r="X443" i="10"/>
  <c r="X417" i="10"/>
  <c r="X298" i="10"/>
  <c r="X282" i="10"/>
  <c r="X466" i="10"/>
  <c r="X963" i="10"/>
  <c r="X309" i="10"/>
  <c r="X819" i="10"/>
  <c r="X396" i="10"/>
  <c r="X128" i="10"/>
  <c r="X156" i="10"/>
  <c r="X204" i="10"/>
  <c r="X208" i="10"/>
  <c r="X780" i="10"/>
  <c r="X491" i="10"/>
  <c r="X573" i="10"/>
  <c r="X305" i="10"/>
  <c r="X344" i="10"/>
  <c r="X363" i="10"/>
  <c r="X332" i="10"/>
  <c r="X967" i="10"/>
  <c r="X422" i="10"/>
  <c r="X175" i="10"/>
  <c r="X432" i="10"/>
  <c r="X408" i="10"/>
  <c r="X783" i="10"/>
  <c r="X764" i="10"/>
  <c r="X276" i="10"/>
  <c r="X797" i="10"/>
  <c r="X418" i="10"/>
  <c r="X191" i="10"/>
  <c r="X846" i="10"/>
  <c r="X733" i="10"/>
  <c r="X468" i="10"/>
  <c r="X231" i="10"/>
  <c r="X153" i="10"/>
  <c r="X382" i="10"/>
  <c r="X682" i="10"/>
  <c r="X873" i="10"/>
  <c r="X395" i="10"/>
  <c r="X45" i="10"/>
  <c r="X372" i="10"/>
  <c r="X250" i="10"/>
  <c r="X147" i="10"/>
  <c r="X970" i="10"/>
  <c r="X808" i="10"/>
  <c r="X148" i="10"/>
  <c r="X901" i="10"/>
  <c r="X471" i="10"/>
  <c r="X420" i="10"/>
  <c r="X766" i="10"/>
  <c r="X659" i="10"/>
  <c r="X899" i="10"/>
  <c r="X623" i="10"/>
  <c r="X311" i="10"/>
  <c r="X165" i="10"/>
  <c r="X718" i="10"/>
  <c r="X985" i="10"/>
  <c r="X378" i="10"/>
  <c r="X958" i="10"/>
  <c r="X381" i="10"/>
  <c r="X373" i="10"/>
  <c r="X964" i="10"/>
  <c r="X597" i="10"/>
  <c r="X968" i="10"/>
  <c r="X566" i="10"/>
  <c r="X572" i="10"/>
  <c r="X840" i="10"/>
  <c r="X285" i="10"/>
  <c r="X336" i="10"/>
  <c r="X564" i="10"/>
  <c r="X146" i="10"/>
  <c r="X949" i="10"/>
  <c r="X190" i="10"/>
  <c r="X913" i="10"/>
  <c r="X326" i="10"/>
  <c r="X171" i="10"/>
  <c r="X693" i="10"/>
  <c r="X686" i="10"/>
  <c r="X663" i="10"/>
  <c r="X781" i="10"/>
  <c r="X398" i="10"/>
  <c r="X807" i="10"/>
  <c r="X809" i="10"/>
  <c r="X230" i="10"/>
  <c r="X482" i="10"/>
  <c r="X751" i="10"/>
  <c r="X123" i="10"/>
  <c r="X415" i="10"/>
  <c r="X218" i="10"/>
  <c r="X594" i="10"/>
  <c r="X213" i="10"/>
  <c r="X506" i="10"/>
  <c r="X68" i="10"/>
  <c r="X638" i="10"/>
  <c r="X159" i="10"/>
  <c r="X307" i="10"/>
  <c r="X926" i="10"/>
  <c r="X584" i="10"/>
  <c r="X214" i="10"/>
  <c r="X49" i="10"/>
  <c r="X977" i="10"/>
  <c r="X199" i="10"/>
  <c r="X636" i="10"/>
  <c r="X82" i="10"/>
  <c r="X174" i="10"/>
  <c r="X842" i="10"/>
  <c r="X711" i="10"/>
  <c r="X993" i="10"/>
  <c r="X260" i="10"/>
  <c r="X13" i="10"/>
  <c r="X168" i="10"/>
  <c r="X162" i="10"/>
  <c r="X583" i="10"/>
  <c r="X550" i="10"/>
  <c r="X369" i="10"/>
  <c r="X1008" i="10"/>
  <c r="X907" i="10"/>
  <c r="X848" i="10"/>
  <c r="X286" i="10"/>
  <c r="X294" i="10"/>
  <c r="X99" i="10"/>
  <c r="X735" i="10"/>
  <c r="X498" i="10"/>
  <c r="X576" i="10"/>
  <c r="X145" i="10"/>
  <c r="X455" i="10"/>
  <c r="X965" i="10"/>
  <c r="X774" i="10"/>
  <c r="X588" i="10"/>
  <c r="X78" i="10"/>
  <c r="X183" i="10"/>
  <c r="X392" i="10"/>
  <c r="X439" i="10"/>
  <c r="X114" i="10"/>
  <c r="X969" i="10"/>
  <c r="X53" i="10"/>
  <c r="X836" i="10"/>
  <c r="X607" i="10"/>
  <c r="X403" i="10"/>
  <c r="X723" i="10"/>
  <c r="X364" i="10"/>
  <c r="X604" i="10"/>
  <c r="X47" i="10"/>
  <c r="X853" i="10"/>
  <c r="X84" i="10"/>
  <c r="X289" i="10"/>
  <c r="X251" i="10"/>
  <c r="X624" i="10"/>
  <c r="X895" i="10"/>
  <c r="X437" i="10"/>
  <c r="X39" i="10"/>
  <c r="X107" i="10"/>
  <c r="X862" i="10"/>
  <c r="X31" i="10"/>
  <c r="X654" i="10"/>
  <c r="X507" i="10"/>
  <c r="X113" i="10"/>
  <c r="X743" i="10"/>
  <c r="X950" i="10"/>
  <c r="X238" i="10"/>
  <c r="X430" i="10"/>
  <c r="X765" i="10"/>
  <c r="X696" i="10"/>
  <c r="X448" i="10"/>
  <c r="X896" i="10"/>
  <c r="X666" i="10"/>
  <c r="X925" i="10"/>
  <c r="X243" i="10"/>
  <c r="X762" i="10"/>
  <c r="X62" i="10"/>
  <c r="X510" i="10"/>
  <c r="X121" i="10"/>
  <c r="X261" i="10"/>
  <c r="X923" i="10"/>
  <c r="X265" i="10"/>
  <c r="X359" i="10"/>
  <c r="X782" i="10"/>
  <c r="X453" i="10"/>
  <c r="X33" i="10"/>
  <c r="X370" i="10"/>
  <c r="X829" i="10"/>
  <c r="X115" i="10"/>
  <c r="X158" i="10"/>
  <c r="X891" i="10"/>
  <c r="X477" i="10"/>
  <c r="X715" i="10"/>
  <c r="X44" i="10"/>
  <c r="X374" i="10"/>
  <c r="X700" i="10"/>
  <c r="X630" i="10"/>
  <c r="X900" i="10"/>
  <c r="X87" i="10"/>
  <c r="X117" i="10"/>
  <c r="X17" i="10"/>
  <c r="X259" i="10"/>
  <c r="X412" i="10"/>
  <c r="X362" i="10"/>
  <c r="X521" i="10"/>
  <c r="X861" i="10"/>
  <c r="X198" i="10"/>
  <c r="X978" i="10"/>
  <c r="X867" i="10"/>
  <c r="X80" i="10"/>
  <c r="X186" i="10"/>
  <c r="X303" i="10"/>
  <c r="X791" i="10"/>
  <c r="X434" i="10"/>
  <c r="X642" i="10"/>
  <c r="X595" i="10"/>
  <c r="X350" i="10"/>
  <c r="X872" i="10"/>
  <c r="X215" i="10"/>
  <c r="X54" i="10"/>
  <c r="X770" i="10"/>
  <c r="X560" i="10"/>
  <c r="X747" i="10"/>
  <c r="X952" i="10"/>
  <c r="X247" i="10"/>
  <c r="X831" i="10"/>
  <c r="X356" i="10"/>
  <c r="X295" i="10"/>
  <c r="X32" i="10"/>
  <c r="X811" i="10"/>
  <c r="X475" i="10"/>
  <c r="X1005" i="10"/>
  <c r="X634" i="10"/>
  <c r="X554" i="10"/>
  <c r="X514" i="10"/>
  <c r="X462" i="10"/>
  <c r="X570" i="10"/>
  <c r="X817" i="10"/>
  <c r="X406" i="10"/>
  <c r="X366" i="10"/>
  <c r="X685" i="10"/>
  <c r="X497" i="10"/>
  <c r="X885" i="10"/>
  <c r="X346" i="10"/>
  <c r="X652" i="10"/>
  <c r="X649" i="10"/>
  <c r="X921" i="10"/>
  <c r="X288" i="10"/>
  <c r="X690" i="10"/>
  <c r="X660" i="10"/>
  <c r="X637" i="10"/>
  <c r="X15" i="10"/>
  <c r="X537" i="10"/>
  <c r="X263" i="10"/>
  <c r="X856" i="10"/>
  <c r="X793" i="10"/>
  <c r="X34" i="10"/>
  <c r="X203" i="10"/>
  <c r="X457" i="10"/>
  <c r="X69" i="10"/>
  <c r="X787" i="10"/>
  <c r="X317" i="10"/>
  <c r="X154" i="10"/>
  <c r="X58" i="10"/>
  <c r="X195" i="10"/>
  <c r="X539" i="10"/>
  <c r="X348" i="10"/>
  <c r="X433" i="10"/>
  <c r="X843" i="10"/>
  <c r="X122" i="10"/>
  <c r="X545" i="10"/>
  <c r="X730" i="10"/>
  <c r="X658" i="10"/>
  <c r="X738" i="10"/>
  <c r="X736" i="10"/>
  <c r="X321" i="10"/>
  <c r="X726" i="10"/>
  <c r="X490" i="10"/>
  <c r="X890" i="10"/>
  <c r="X277" i="10"/>
  <c r="X789" i="10"/>
  <c r="X724" i="10"/>
  <c r="X860" i="10"/>
  <c r="X665" i="10"/>
  <c r="X849" i="10"/>
  <c r="X52" i="10"/>
  <c r="X503" i="10"/>
  <c r="X986" i="10"/>
  <c r="X648" i="10"/>
  <c r="X387" i="10"/>
  <c r="X688" i="10"/>
  <c r="X89" i="10"/>
  <c r="X101" i="10"/>
  <c r="X181" i="10"/>
  <c r="X71" i="10"/>
  <c r="X671" i="10"/>
  <c r="X763" i="10"/>
  <c r="X483" i="10"/>
  <c r="X549" i="10"/>
  <c r="X318" i="10"/>
  <c r="X272" i="10"/>
  <c r="X625" i="10"/>
  <c r="X562" i="10"/>
  <c r="X442" i="10"/>
  <c r="X512" i="10"/>
  <c r="X1007" i="10"/>
  <c r="X287" i="10"/>
  <c r="X385" i="10"/>
  <c r="X657" i="10"/>
  <c r="X322" i="10"/>
  <c r="X881" i="10"/>
  <c r="X402" i="10"/>
  <c r="X664" i="10"/>
  <c r="X327" i="10"/>
  <c r="X689" i="10"/>
  <c r="X324" i="10"/>
  <c r="X740" i="10"/>
  <c r="X915" i="10"/>
  <c r="X708" i="10"/>
  <c r="X384" i="10"/>
  <c r="X784" i="10"/>
  <c r="X593" i="10"/>
  <c r="X551" i="10"/>
  <c r="X955" i="10"/>
  <c r="X24" i="10"/>
  <c r="X635" i="10"/>
  <c r="X878" i="10"/>
  <c r="X390" i="10"/>
  <c r="X351" i="10"/>
  <c r="X701" i="10"/>
  <c r="X61" i="10"/>
  <c r="X739" i="10"/>
  <c r="X610" i="10"/>
  <c r="X517" i="10"/>
  <c r="X845" i="10"/>
  <c r="X697" i="10"/>
  <c r="X200" i="10"/>
  <c r="X22" i="10"/>
  <c r="X530" i="10"/>
  <c r="X717" i="10"/>
  <c r="X651" i="10"/>
  <c r="X704" i="10"/>
  <c r="X852" i="10"/>
  <c r="X670" i="10"/>
  <c r="X446" i="10"/>
  <c r="X100" i="10"/>
  <c r="X155" i="10"/>
  <c r="X484" i="10"/>
  <c r="X296" i="10"/>
  <c r="X543" i="10"/>
  <c r="X937" i="10"/>
  <c r="X142" i="10"/>
  <c r="X504" i="10"/>
  <c r="X640" i="10"/>
  <c r="X565" i="10"/>
  <c r="X731" i="10"/>
  <c r="X712" i="10"/>
  <c r="X897" i="10"/>
  <c r="X283" i="10"/>
  <c r="X616" i="10"/>
  <c r="X631" i="10"/>
  <c r="X271" i="10"/>
  <c r="X105" i="10"/>
  <c r="X931" i="10"/>
  <c r="X478" i="10"/>
  <c r="X850" i="10"/>
  <c r="X297" i="10"/>
  <c r="X72" i="10"/>
  <c r="X25" i="10"/>
  <c r="X323" i="10"/>
  <c r="X394" i="10"/>
  <c r="X240" i="10"/>
  <c r="X882" i="10"/>
  <c r="X360" i="10"/>
  <c r="X553" i="10"/>
  <c r="X458" i="10"/>
  <c r="X522" i="10"/>
  <c r="X555" i="10"/>
  <c r="X56" i="10"/>
  <c r="X734" i="10"/>
  <c r="X794" i="10"/>
  <c r="X163" i="10"/>
  <c r="X241" i="10"/>
  <c r="X585" i="10"/>
  <c r="X814" i="10"/>
  <c r="X464" i="10"/>
  <c r="X405" i="10"/>
  <c r="X752" i="10"/>
  <c r="X489" i="10"/>
  <c r="X278" i="10"/>
  <c r="X556" i="10"/>
  <c r="X821" i="10"/>
  <c r="X423" i="10"/>
  <c r="X582" i="10"/>
  <c r="X750" i="10"/>
  <c r="X905" i="10"/>
  <c r="X256" i="10"/>
  <c r="X118" i="10"/>
  <c r="X959" i="10"/>
  <c r="X509" i="10"/>
  <c r="X571" i="10"/>
  <c r="X187" i="10"/>
  <c r="X709" i="10"/>
  <c r="X472" i="10"/>
  <c r="X393" i="10"/>
  <c r="X922" i="10"/>
  <c r="X997" i="10"/>
  <c r="X210" i="10"/>
  <c r="X887" i="10"/>
  <c r="X544" i="10"/>
  <c r="X857" i="10"/>
  <c r="X86" i="10"/>
  <c r="X620" i="10"/>
  <c r="X357" i="10"/>
  <c r="X14" i="10"/>
  <c r="X397" i="10"/>
  <c r="X841" i="10"/>
  <c r="X975" i="10"/>
  <c r="X345" i="10"/>
  <c r="X609" i="10"/>
  <c r="X756" i="10"/>
  <c r="X383" i="10"/>
  <c r="X463" i="10"/>
  <c r="X998" i="10"/>
  <c r="X120" i="10"/>
  <c r="X223" i="10"/>
  <c r="X300" i="10"/>
  <c r="X268" i="10"/>
  <c r="X436" i="10"/>
  <c r="X461" i="10"/>
  <c r="X580" i="10"/>
  <c r="X493" i="10"/>
  <c r="X918" i="10"/>
  <c r="X377" i="10"/>
  <c r="X170" i="10"/>
  <c r="X976" i="10"/>
  <c r="X825" i="10"/>
  <c r="X804" i="10"/>
  <c r="X876" i="10"/>
  <c r="X759" i="10"/>
  <c r="X452" i="10"/>
  <c r="X407" i="10"/>
  <c r="X111" i="10"/>
  <c r="X194" i="10"/>
  <c r="X133" i="10"/>
  <c r="X692" i="10"/>
  <c r="X411" i="10"/>
  <c r="X227" i="10"/>
  <c r="X603" i="10"/>
  <c r="X962" i="10"/>
  <c r="X695" i="10"/>
  <c r="X64" i="10"/>
  <c r="X767" i="10"/>
  <c r="X983" i="10"/>
  <c r="X874" i="10"/>
  <c r="X796" i="10"/>
  <c r="X904" i="10"/>
  <c r="X185" i="10"/>
  <c r="X590" i="10"/>
  <c r="X103" i="10"/>
  <c r="X488" i="10"/>
  <c r="X267" i="10"/>
  <c r="X720" i="10"/>
  <c r="X674" i="10"/>
  <c r="X224" i="10"/>
  <c r="X414" i="10"/>
  <c r="X290" i="10"/>
  <c r="X205" i="10"/>
  <c r="X855" i="10"/>
  <c r="X706" i="10"/>
  <c r="X687" i="10"/>
  <c r="X536" i="10"/>
  <c r="X854" i="10"/>
  <c r="X81" i="10"/>
  <c r="X601" i="10"/>
  <c r="X938" i="10"/>
  <c r="X732" i="10"/>
  <c r="X568" i="10"/>
  <c r="X957" i="10"/>
  <c r="X178" i="10"/>
  <c r="X621" i="10"/>
  <c r="X347" i="10"/>
  <c r="X858" i="10"/>
  <c r="X996" i="10"/>
  <c r="X77" i="10"/>
  <c r="X529" i="10"/>
  <c r="X91" i="10"/>
  <c r="X775" i="10"/>
  <c r="X599" i="10"/>
  <c r="X575" i="10"/>
  <c r="X280" i="10"/>
  <c r="X220" i="10"/>
  <c r="X930" i="10"/>
  <c r="X316" i="10"/>
  <c r="X605" i="10"/>
  <c r="X619" i="10"/>
  <c r="X914" i="10"/>
  <c r="X367" i="10"/>
  <c r="X310" i="10"/>
  <c r="X152" i="10"/>
  <c r="X916" i="10"/>
  <c r="X823" i="10"/>
  <c r="X441" i="10"/>
  <c r="X677" i="10"/>
  <c r="X211" i="10"/>
  <c r="X48" i="10"/>
  <c r="X10" i="10"/>
  <c r="X487" i="10"/>
  <c r="X413" i="10"/>
  <c r="X456" i="10"/>
  <c r="X933" i="10"/>
  <c r="X753" i="10"/>
  <c r="X197" i="10"/>
  <c r="X399" i="10"/>
  <c r="X777" i="10"/>
  <c r="X629" i="10"/>
  <c r="X790" i="10"/>
  <c r="X43" i="10"/>
  <c r="X627" i="10"/>
  <c r="X76" i="10"/>
  <c r="X822" i="10"/>
  <c r="X802" i="10"/>
  <c r="X21" i="10"/>
  <c r="X130" i="10"/>
  <c r="X27" i="10"/>
  <c r="X622" i="10"/>
  <c r="X574" i="10"/>
  <c r="X368" i="10"/>
  <c r="X500" i="10"/>
  <c r="X795" i="10"/>
  <c r="X485" i="10"/>
  <c r="X832" i="10"/>
  <c r="X906" i="10"/>
  <c r="X847" i="10"/>
  <c r="X954" i="10"/>
  <c r="X88" i="10"/>
  <c r="X1006" i="10"/>
  <c r="X209" i="10"/>
  <c r="X333" i="10"/>
  <c r="X995" i="10"/>
  <c r="X721" i="10"/>
  <c r="X353" i="10"/>
  <c r="X516" i="10"/>
  <c r="X19" i="10"/>
  <c r="X42" i="10"/>
  <c r="X421" i="10"/>
  <c r="X376" i="10"/>
  <c r="X206" i="10"/>
  <c r="X312" i="10"/>
  <c r="X331" i="10"/>
  <c r="X389" i="10"/>
  <c r="X879" i="10"/>
  <c r="X920" i="10"/>
  <c r="X725" i="10"/>
  <c r="X330" i="10"/>
  <c r="X945" i="10"/>
  <c r="X226" i="10"/>
  <c r="X110" i="10"/>
  <c r="X79" i="10"/>
  <c r="X74" i="10"/>
  <c r="X292" i="10"/>
  <c r="X534" i="10"/>
  <c r="X189" i="10"/>
  <c r="X96" i="10"/>
  <c r="X116" i="10"/>
  <c r="X989" i="10"/>
  <c r="X212" i="10"/>
  <c r="X611" i="10"/>
  <c r="X274" i="10"/>
  <c r="X337" i="10"/>
  <c r="X650" i="10"/>
  <c r="X994" i="10"/>
  <c r="X188" i="10"/>
  <c r="X28" i="10"/>
  <c r="X737" i="10"/>
  <c r="X275" i="10"/>
  <c r="X929" i="10"/>
  <c r="X669" i="10"/>
  <c r="X928" i="10"/>
  <c r="X535" i="10"/>
  <c r="X645" i="10"/>
  <c r="X772" i="10"/>
  <c r="X67" i="10"/>
  <c r="X746" i="10"/>
  <c r="X444" i="10"/>
  <c r="X520" i="10"/>
  <c r="X911" i="10"/>
  <c r="X745" i="10"/>
  <c r="X741" i="10"/>
  <c r="X36" i="10"/>
  <c r="X416" i="10"/>
  <c r="X184" i="10"/>
  <c r="X335" i="10"/>
  <c r="X713" i="10"/>
  <c r="X771" i="10"/>
  <c r="X758" i="10"/>
  <c r="X264" i="10"/>
  <c r="X166" i="10"/>
  <c r="X606" i="10"/>
  <c r="X253" i="10"/>
  <c r="X851" i="10"/>
  <c r="X748" i="10"/>
  <c r="X23" i="10"/>
  <c r="X980" i="10"/>
  <c r="X614" i="10"/>
  <c r="X966" i="10"/>
  <c r="X830" i="10"/>
  <c r="X833" i="10"/>
  <c r="X365" i="10"/>
  <c r="X151" i="10"/>
  <c r="X450" i="10"/>
  <c r="X37" i="10"/>
  <c r="X883" i="10"/>
  <c r="X73" i="10"/>
  <c r="X552" i="10"/>
  <c r="X125" i="10"/>
  <c r="X473" i="10"/>
  <c r="X935" i="10"/>
  <c r="X526" i="10"/>
  <c r="X51" i="10"/>
  <c r="X815" i="10"/>
  <c r="X941" i="10"/>
  <c r="X754" i="10"/>
  <c r="X157" i="10"/>
  <c r="X676" i="10"/>
  <c r="X940" i="10"/>
  <c r="X262" i="10"/>
  <c r="X160" i="10"/>
  <c r="X699" i="10"/>
  <c r="X237" i="10"/>
  <c r="X768" i="10"/>
  <c r="X884" i="10"/>
  <c r="X960" i="10"/>
  <c r="X1000" i="10"/>
  <c r="X591" i="10"/>
  <c r="X16" i="10"/>
  <c r="X559" i="10"/>
  <c r="X304" i="10"/>
  <c r="X328" i="10"/>
  <c r="X150" i="10"/>
  <c r="X908" i="10"/>
  <c r="X868" i="10"/>
  <c r="X880" i="10"/>
  <c r="X343" i="10"/>
  <c r="X501" i="10"/>
  <c r="X228" i="10"/>
  <c r="X839" i="10"/>
  <c r="X141" i="10"/>
  <c r="X705" i="10"/>
  <c r="X942" i="10"/>
  <c r="X729" i="10"/>
  <c r="X714" i="10"/>
  <c r="X35" i="10"/>
  <c r="X988" i="10"/>
  <c r="X999" i="10"/>
  <c r="X628" i="10"/>
  <c r="X63" i="10"/>
  <c r="X792" i="10"/>
  <c r="X244" i="10"/>
  <c r="X828" i="10"/>
  <c r="X12" i="10"/>
  <c r="X325" i="10"/>
  <c r="X496" i="10"/>
  <c r="X474" i="10"/>
  <c r="X719" i="10"/>
  <c r="X425" i="10"/>
  <c r="X761" i="10"/>
  <c r="X164" i="10"/>
  <c r="X505" i="10"/>
  <c r="X255" i="10"/>
  <c r="X749" i="10"/>
  <c r="X548" i="10"/>
  <c r="X728" i="10"/>
  <c r="X673" i="10"/>
  <c r="X257" i="10"/>
  <c r="X557" i="10"/>
  <c r="X803" i="10"/>
  <c r="X974" i="10"/>
  <c r="X104" i="10"/>
  <c r="X85" i="10"/>
  <c r="X531" i="10"/>
  <c r="X57" i="10"/>
  <c r="X810" i="10"/>
  <c r="X702" i="10"/>
  <c r="X149" i="10"/>
  <c r="X827" i="10"/>
  <c r="X898" i="10"/>
  <c r="X410" i="10"/>
  <c r="X449" i="10"/>
  <c r="X844" i="10"/>
  <c r="X361" i="10"/>
  <c r="X492" i="10"/>
  <c r="X299" i="10"/>
  <c r="X180" i="10"/>
  <c r="X266" i="10"/>
  <c r="X172" i="10"/>
  <c r="X932" i="10"/>
  <c r="X245" i="10"/>
  <c r="X342" i="10"/>
  <c r="X102" i="10"/>
  <c r="X979" i="10"/>
  <c r="X404" i="10"/>
  <c r="X301" i="10"/>
  <c r="X956" i="10"/>
  <c r="X427" i="10"/>
  <c r="X946" i="10"/>
  <c r="X806" i="10"/>
  <c r="X26" i="10"/>
  <c r="X216" i="10"/>
  <c r="X524" i="10"/>
  <c r="X66" i="10"/>
  <c r="X679" i="10"/>
  <c r="X379" i="10"/>
  <c r="X947" i="10"/>
  <c r="X281" i="10"/>
  <c r="X207" i="10"/>
  <c r="X131" i="10"/>
  <c r="X579" i="10"/>
  <c r="X646" i="10"/>
  <c r="X476" i="10"/>
  <c r="X703" i="10"/>
  <c r="X917" i="10"/>
  <c r="X655" i="10"/>
  <c r="X948" i="10"/>
  <c r="X269" i="10"/>
  <c r="X617" i="10"/>
  <c r="X447" i="10"/>
  <c r="X866" i="10"/>
  <c r="X618" i="10"/>
  <c r="X182" i="10"/>
  <c r="X135" i="10"/>
  <c r="X990" i="10"/>
  <c r="X273" i="10"/>
  <c r="X233" i="10"/>
  <c r="X380" i="10"/>
  <c r="X608" i="10"/>
  <c r="X981" i="10"/>
  <c r="X429" i="10"/>
  <c r="X681" i="10"/>
  <c r="X334" i="10"/>
  <c r="X653" i="10"/>
  <c r="X788" i="10"/>
  <c r="X865" i="10"/>
  <c r="X859" i="10"/>
  <c r="X1002" i="10"/>
  <c r="X70" i="10"/>
  <c r="X513" i="10"/>
  <c r="X798" i="10"/>
  <c r="X778" i="10"/>
  <c r="X805" i="10"/>
  <c r="X824" i="10"/>
  <c r="X391" i="10"/>
  <c r="X647" i="10"/>
  <c r="X982" i="10"/>
  <c r="X678" i="10"/>
  <c r="X495" i="10"/>
  <c r="X144" i="10"/>
  <c r="X232" i="10"/>
  <c r="X643" i="10"/>
  <c r="X40" i="10"/>
  <c r="X341" i="10"/>
  <c r="X632" i="10"/>
  <c r="X400" i="10"/>
  <c r="X973" i="10"/>
  <c r="X834" i="10"/>
  <c r="X222" i="10"/>
  <c r="X991" i="10"/>
  <c r="X971" i="10"/>
  <c r="H461" i="14"/>
  <c r="G468" i="14"/>
  <c r="G474" i="14" s="1"/>
  <c r="Q461" i="14"/>
  <c r="M647" i="11"/>
  <c r="M652" i="11"/>
  <c r="P100" i="5"/>
  <c r="O101" i="4"/>
  <c r="O102" i="4"/>
  <c r="L292" i="11"/>
  <c r="L298" i="11" s="1"/>
  <c r="M285" i="11"/>
  <c r="M292" i="11" s="1"/>
  <c r="M294" i="11" s="1"/>
  <c r="L248" i="11"/>
  <c r="L254" i="11" s="1"/>
  <c r="M241" i="11"/>
  <c r="M248" i="11" s="1"/>
  <c r="M250" i="11" s="1"/>
  <c r="G424" i="14"/>
  <c r="G430" i="14" s="1"/>
  <c r="H417" i="14"/>
  <c r="Q417" i="14"/>
  <c r="M329" i="14"/>
  <c r="M336" i="14" s="1"/>
  <c r="M338" i="14" s="1"/>
  <c r="L336" i="14"/>
  <c r="L342" i="14" s="1"/>
  <c r="P81" i="5"/>
  <c r="G292" i="14"/>
  <c r="G298" i="14" s="1"/>
  <c r="H285" i="14"/>
  <c r="Q285" i="14"/>
  <c r="H461" i="11"/>
  <c r="Q461" i="11"/>
  <c r="G468" i="11"/>
  <c r="G474" i="11" s="1"/>
  <c r="H644" i="11"/>
  <c r="H646" i="11" s="1"/>
  <c r="R637" i="11"/>
  <c r="O83" i="4"/>
  <c r="M373" i="14"/>
  <c r="M380" i="14" s="1"/>
  <c r="M382" i="14" s="1"/>
  <c r="L380" i="14"/>
  <c r="L386" i="14" s="1"/>
  <c r="H373" i="14"/>
  <c r="G380" i="14"/>
  <c r="G386" i="14" s="1"/>
  <c r="Q373" i="14"/>
  <c r="M241" i="14"/>
  <c r="M248" i="14" s="1"/>
  <c r="M250" i="14" s="1"/>
  <c r="L248" i="14"/>
  <c r="L254" i="14" s="1"/>
  <c r="P85" i="5"/>
  <c r="M329" i="11"/>
  <c r="M336" i="11" s="1"/>
  <c r="M338" i="11" s="1"/>
  <c r="L336" i="11"/>
  <c r="L342" i="11" s="1"/>
  <c r="H285" i="11"/>
  <c r="Q285" i="11"/>
  <c r="G292" i="11"/>
  <c r="G298" i="11" s="1"/>
  <c r="P86" i="5"/>
  <c r="P99" i="5"/>
  <c r="R725" i="14"/>
  <c r="H732" i="14"/>
  <c r="H734" i="14" s="1"/>
  <c r="R681" i="11"/>
  <c r="H688" i="11"/>
  <c r="H690" i="11" s="1"/>
  <c r="M603" i="11"/>
  <c r="M608" i="11"/>
  <c r="O103" i="4"/>
  <c r="O100" i="4"/>
  <c r="M373" i="11"/>
  <c r="M380" i="11" s="1"/>
  <c r="M382" i="11" s="1"/>
  <c r="L380" i="11"/>
  <c r="L386" i="11" s="1"/>
  <c r="H373" i="11"/>
  <c r="Q373" i="11"/>
  <c r="G380" i="11"/>
  <c r="G386" i="11" s="1"/>
  <c r="M285" i="14"/>
  <c r="M292" i="14" s="1"/>
  <c r="M294" i="14" s="1"/>
  <c r="L292" i="14"/>
  <c r="L298" i="14" s="1"/>
  <c r="O85" i="4"/>
  <c r="L424" i="11"/>
  <c r="L430" i="11" s="1"/>
  <c r="M417" i="11"/>
  <c r="M424" i="11" s="1"/>
  <c r="M426" i="11" s="1"/>
  <c r="O81" i="4"/>
  <c r="P82" i="5"/>
  <c r="O86" i="4"/>
  <c r="P83" i="5"/>
  <c r="BB467" i="10"/>
  <c r="BB928" i="10"/>
  <c r="BB649" i="10"/>
  <c r="BB637" i="10"/>
  <c r="BB484" i="10"/>
  <c r="BB686" i="10"/>
  <c r="BB526" i="10"/>
  <c r="BB601" i="10"/>
  <c r="BB28" i="10"/>
  <c r="BB447" i="10"/>
  <c r="BB41" i="10"/>
  <c r="BB760" i="10"/>
  <c r="BB927" i="10"/>
  <c r="BB936" i="10"/>
  <c r="BB571" i="10"/>
  <c r="BB847" i="10"/>
  <c r="BB910" i="10"/>
  <c r="BB454" i="10"/>
  <c r="BB823" i="10"/>
  <c r="BB34" i="10"/>
  <c r="BB951" i="10"/>
  <c r="BB443" i="10"/>
  <c r="BB710" i="10"/>
  <c r="BB91" i="10"/>
  <c r="BB55" i="10"/>
  <c r="BB333" i="10"/>
  <c r="BB569" i="10"/>
  <c r="BB826" i="10"/>
  <c r="BB793" i="10"/>
  <c r="BB195" i="10"/>
  <c r="BB772" i="10"/>
  <c r="BB206" i="10"/>
  <c r="BB306" i="10"/>
  <c r="BB689" i="10"/>
  <c r="BB191" i="10"/>
  <c r="BB959" i="10"/>
  <c r="BB89" i="10"/>
  <c r="BB919" i="10"/>
  <c r="BB986" i="10"/>
  <c r="BB586" i="10"/>
  <c r="BB396" i="10"/>
  <c r="BB970" i="10"/>
  <c r="BB698" i="10"/>
  <c r="BB140" i="10"/>
  <c r="BB963" i="10"/>
  <c r="BB273" i="10"/>
  <c r="BB893" i="10"/>
  <c r="BB575" i="10"/>
  <c r="BB899" i="10"/>
  <c r="BB385" i="10"/>
  <c r="BB509" i="10"/>
  <c r="BB329" i="10"/>
  <c r="BB117" i="10"/>
  <c r="BB211" i="10"/>
  <c r="BB635" i="10"/>
  <c r="BB92" i="10"/>
  <c r="BB723" i="10"/>
  <c r="BB767" i="10"/>
  <c r="BB553" i="10"/>
  <c r="BB110" i="10"/>
  <c r="BB744" i="10"/>
  <c r="BB418" i="10"/>
  <c r="BB761" i="10"/>
  <c r="BB728" i="10"/>
  <c r="BB442" i="10"/>
  <c r="BB473" i="10"/>
  <c r="BB388" i="10"/>
  <c r="BB507" i="10"/>
  <c r="BB163" i="10"/>
  <c r="BB528" i="10"/>
  <c r="BB587" i="10"/>
  <c r="BB722" i="10"/>
  <c r="BB648" i="10"/>
  <c r="BB882" i="10"/>
  <c r="BB645" i="10"/>
  <c r="BB917" i="10"/>
  <c r="BB149" i="10"/>
  <c r="BB464" i="10"/>
  <c r="BB513" i="10"/>
  <c r="BB599" i="10"/>
  <c r="BB104" i="10"/>
  <c r="BB800" i="10"/>
  <c r="BB360" i="10"/>
  <c r="BB118" i="10"/>
  <c r="BB734" i="10"/>
  <c r="BB114" i="10"/>
  <c r="BB934" i="10"/>
  <c r="BB258" i="10"/>
  <c r="BB726" i="10"/>
  <c r="BB819" i="10"/>
  <c r="BB12" i="10"/>
  <c r="BB935" i="10"/>
  <c r="BB480" i="10"/>
  <c r="BB100" i="10"/>
  <c r="BB322" i="10"/>
  <c r="BB312" i="10"/>
  <c r="BB82" i="10"/>
  <c r="BB642" i="10"/>
  <c r="BB236" i="10"/>
  <c r="BB127" i="10"/>
  <c r="BB370" i="10"/>
  <c r="BB624" i="10"/>
  <c r="BB926" i="10"/>
  <c r="BB991" i="10"/>
  <c r="BB536" i="10"/>
  <c r="BB757" i="10"/>
  <c r="BB679" i="10"/>
  <c r="BB408" i="10"/>
  <c r="BB296" i="10"/>
  <c r="BB108" i="10"/>
  <c r="BB551" i="10"/>
  <c r="BB552" i="10"/>
  <c r="BB168" i="10"/>
  <c r="BB803" i="10"/>
  <c r="BB413" i="10"/>
  <c r="BB992" i="10"/>
  <c r="BB238" i="10"/>
  <c r="BB198" i="10"/>
  <c r="BB297" i="10"/>
  <c r="BB264" i="10"/>
  <c r="BB279" i="10"/>
  <c r="BB678" i="10"/>
  <c r="BB508" i="10"/>
  <c r="BB1003" i="10"/>
  <c r="BB359" i="10"/>
  <c r="BB449" i="10"/>
  <c r="BB752" i="10"/>
  <c r="BB639" i="10"/>
  <c r="BB938" i="10"/>
  <c r="BB123" i="10"/>
  <c r="BB188" i="10"/>
  <c r="BB596" i="10"/>
  <c r="BB660" i="10"/>
  <c r="BB20" i="10"/>
  <c r="BB78" i="10"/>
  <c r="BB597" i="10"/>
  <c r="BB807" i="10"/>
  <c r="BB857" i="10"/>
  <c r="BB46" i="10"/>
  <c r="BB604" i="10"/>
  <c r="BB593" i="10"/>
  <c r="BB486" i="10"/>
  <c r="BB883" i="10"/>
  <c r="BB343" i="10"/>
  <c r="BB755" i="10"/>
  <c r="BB169" i="10"/>
  <c r="BB607" i="10"/>
  <c r="BB897" i="10"/>
  <c r="BB255" i="10"/>
  <c r="BB86" i="10"/>
  <c r="BB470" i="10"/>
  <c r="BB307" i="10"/>
  <c r="BB696" i="10"/>
  <c r="BB180" i="10"/>
  <c r="BB487" i="10"/>
  <c r="BB647" i="10"/>
  <c r="BB158" i="10"/>
  <c r="BB282" i="10"/>
  <c r="BB820" i="10"/>
  <c r="BB50" i="10"/>
  <c r="BB126" i="10"/>
  <c r="BB437" i="10"/>
  <c r="BB618" i="10"/>
  <c r="BB713" i="10"/>
  <c r="BB852" i="10"/>
  <c r="BB263" i="10"/>
  <c r="BB501" i="10"/>
  <c r="BB36" i="10"/>
  <c r="BB52" i="10"/>
  <c r="BB425" i="10"/>
  <c r="BB324" i="10"/>
  <c r="BB98" i="10"/>
  <c r="BB979" i="10"/>
  <c r="BB619" i="10"/>
  <c r="BB961" i="10"/>
  <c r="BB90" i="10"/>
  <c r="BB914" i="10"/>
  <c r="BB668" i="10"/>
  <c r="BB688" i="10"/>
  <c r="BB128" i="10"/>
  <c r="BB419" i="10"/>
  <c r="BB283" i="10"/>
  <c r="BB848" i="10"/>
  <c r="BB77" i="10"/>
  <c r="BB242" i="10"/>
  <c r="BB387" i="10"/>
  <c r="BB775" i="10"/>
  <c r="BB404" i="10"/>
  <c r="BB410" i="10"/>
  <c r="BB139" i="10"/>
  <c r="BB463" i="10"/>
  <c r="BB863" i="10"/>
  <c r="BB1005" i="10"/>
  <c r="BB448" i="10"/>
  <c r="BB157" i="10"/>
  <c r="BB472" i="10"/>
  <c r="BB973" i="10"/>
  <c r="BB368" i="10"/>
  <c r="BB996" i="10"/>
  <c r="BB524" i="10"/>
  <c r="BB457" i="10"/>
  <c r="BB687" i="10"/>
  <c r="BB750" i="10"/>
  <c r="BB954" i="10"/>
  <c r="BB547" i="10"/>
  <c r="BB305" i="10"/>
  <c r="BB352" i="10"/>
  <c r="BB35" i="10"/>
  <c r="BB348" i="10"/>
  <c r="BB677" i="10"/>
  <c r="BB540" i="10"/>
  <c r="BB445" i="10"/>
  <c r="BB365" i="10"/>
  <c r="BB656" i="10"/>
  <c r="BB685" i="10"/>
  <c r="BB178" i="10"/>
  <c r="BB42" i="10"/>
  <c r="BB429" i="10"/>
  <c r="BB549" i="10"/>
  <c r="BB405" i="10"/>
  <c r="BB994" i="10"/>
  <c r="BB438" i="10"/>
  <c r="BB439" i="10"/>
  <c r="BB747" i="10"/>
  <c r="BB494" i="10"/>
  <c r="BB694" i="10"/>
  <c r="BB251" i="10"/>
  <c r="BB64" i="10"/>
  <c r="BB709" i="10"/>
  <c r="BB1000" i="10"/>
  <c r="BB369" i="10"/>
  <c r="BB972" i="10"/>
  <c r="BB200" i="10"/>
  <c r="BB821" i="10"/>
  <c r="BB363" i="10"/>
  <c r="BB366" i="10"/>
  <c r="BB568" i="10"/>
  <c r="BB207" i="10"/>
  <c r="BB818" i="10"/>
  <c r="BB902" i="10"/>
  <c r="BB39" i="10"/>
  <c r="BB179" i="10"/>
  <c r="BB1009" i="10"/>
  <c r="BB918" i="10"/>
  <c r="BB183" i="10"/>
  <c r="BB740" i="10"/>
  <c r="BB602" i="10"/>
  <c r="BB427" i="10"/>
  <c r="BB27" i="10"/>
  <c r="BB516" i="10"/>
  <c r="BB881" i="10"/>
  <c r="BB741" i="10"/>
  <c r="BB854" i="10"/>
  <c r="BB262" i="10"/>
  <c r="BB666" i="10"/>
  <c r="BB138" i="10"/>
  <c r="BB444" i="10"/>
  <c r="BB716" i="10"/>
  <c r="BB341" i="10"/>
  <c r="BB885" i="10"/>
  <c r="BB751" i="10"/>
  <c r="BB700" i="10"/>
  <c r="BB542" i="10"/>
  <c r="BB884" i="10"/>
  <c r="BB836" i="10"/>
  <c r="BB669" i="10"/>
  <c r="BB489" i="10"/>
  <c r="BB152" i="10"/>
  <c r="BB436" i="10"/>
  <c r="BB743" i="10"/>
  <c r="BB827" i="10"/>
  <c r="BB150" i="10"/>
  <c r="BB580" i="10"/>
  <c r="BB326" i="10"/>
  <c r="BB228" i="10"/>
  <c r="BB106" i="10"/>
  <c r="BB615" i="10"/>
  <c r="BB249" i="10"/>
  <c r="BB350" i="10"/>
  <c r="BB727" i="10"/>
  <c r="BB383" i="10"/>
  <c r="BB317" i="10"/>
  <c r="BB201" i="10"/>
  <c r="BB809" i="10"/>
  <c r="BB560" i="10"/>
  <c r="BB707" i="10"/>
  <c r="BB684" i="10"/>
  <c r="BB712" i="10"/>
  <c r="BB824" i="10"/>
  <c r="BB61" i="10"/>
  <c r="BB525" i="10"/>
  <c r="BB40" i="10"/>
  <c r="BB609" i="10"/>
  <c r="BB939" i="10"/>
  <c r="BB141" i="10"/>
  <c r="BB769" i="10"/>
  <c r="BB908" i="10"/>
  <c r="BB185" i="10"/>
  <c r="BB358" i="10"/>
  <c r="BB900" i="10"/>
  <c r="BB393" i="10"/>
  <c r="BB667" i="10"/>
  <c r="BB386" i="10"/>
  <c r="BB477" i="10"/>
  <c r="BB164" i="10"/>
  <c r="BB519" i="10"/>
  <c r="BB403" i="10"/>
  <c r="BB176" i="10"/>
  <c r="BB789" i="10"/>
  <c r="BB88" i="10"/>
  <c r="BB872" i="10"/>
  <c r="BB594" i="10"/>
  <c r="BB233" i="10"/>
  <c r="BB530" i="10"/>
  <c r="BB650" i="10"/>
  <c r="BB784" i="10"/>
  <c r="BB94" i="10"/>
  <c r="BB952" i="10"/>
  <c r="BB398" i="10"/>
  <c r="BB274" i="10"/>
  <c r="BB544" i="10"/>
  <c r="BB99" i="10"/>
  <c r="BB222" i="10"/>
  <c r="BB235" i="10"/>
  <c r="BB518" i="10"/>
  <c r="BB121" i="10"/>
  <c r="BB923" i="10"/>
  <c r="BB947" i="10"/>
  <c r="BB717" i="10"/>
  <c r="BB628" i="10"/>
  <c r="BB724" i="10"/>
  <c r="BB97" i="10"/>
  <c r="BB432" i="10"/>
  <c r="BB729" i="10"/>
  <c r="BB840" i="10"/>
  <c r="BB832" i="10"/>
  <c r="BB725" i="10"/>
  <c r="BB151" i="10"/>
  <c r="BB945" i="10"/>
  <c r="BB625" i="10"/>
  <c r="BB777" i="10"/>
  <c r="BB912" i="10"/>
  <c r="BB68" i="10"/>
  <c r="BB145" i="10"/>
  <c r="BB828" i="10"/>
  <c r="BB416" i="10"/>
  <c r="BB172" i="10"/>
  <c r="BB182" i="10"/>
  <c r="BB563" i="10"/>
  <c r="BB941" i="10"/>
  <c r="BB170" i="10"/>
  <c r="BB665" i="10"/>
  <c r="BB957" i="10"/>
  <c r="BB230" i="10"/>
  <c r="BB588" i="10"/>
  <c r="BB311" i="10"/>
  <c r="BB733" i="10"/>
  <c r="BB441" i="10"/>
  <c r="BB339" i="10"/>
  <c r="BB997" i="10"/>
  <c r="BB974" i="10"/>
  <c r="BB782" i="10"/>
  <c r="BB267" i="10"/>
  <c r="BB384" i="10"/>
  <c r="BB478" i="10"/>
  <c r="BB25" i="10"/>
  <c r="BB614" i="10"/>
  <c r="BB177" i="10"/>
  <c r="BB147" i="10"/>
  <c r="BB32" i="10"/>
  <c r="BB175" i="10"/>
  <c r="BB48" i="10"/>
  <c r="BB783" i="10"/>
  <c r="BB801" i="10"/>
  <c r="BB774" i="10"/>
  <c r="BB512" i="10"/>
  <c r="BB395" i="10"/>
  <c r="BB456" i="10"/>
  <c r="BB591" i="10"/>
  <c r="BB567" i="10"/>
  <c r="BB720" i="10"/>
  <c r="BB565" i="10"/>
  <c r="BB231" i="10"/>
  <c r="BB759" i="10"/>
  <c r="BB797" i="10"/>
  <c r="BB776" i="10"/>
  <c r="BB676" i="10"/>
  <c r="BB779" i="10"/>
  <c r="BB63" i="10"/>
  <c r="BB537" i="10"/>
  <c r="BB259" i="10"/>
  <c r="BB167" i="10"/>
  <c r="BB285" i="10"/>
  <c r="BB373" i="10"/>
  <c r="BB948" i="10"/>
  <c r="BB505" i="10"/>
  <c r="BB503" i="10"/>
  <c r="BB658" i="10"/>
  <c r="BB887" i="10"/>
  <c r="BB924" i="10"/>
  <c r="BB277" i="10"/>
  <c r="BB510" i="10"/>
  <c r="BB617" i="10"/>
  <c r="BB345" i="10"/>
  <c r="BB33" i="10"/>
  <c r="BB22" i="10"/>
  <c r="BB630" i="10"/>
  <c r="BB353" i="10"/>
  <c r="BB51" i="10"/>
  <c r="BB719" i="10"/>
  <c r="BB493" i="10"/>
  <c r="BB573" i="10"/>
  <c r="BB605" i="10"/>
  <c r="BB134" i="10"/>
  <c r="BB71" i="10"/>
  <c r="BB166" i="10"/>
  <c r="BB715" i="10"/>
  <c r="BB165" i="10"/>
  <c r="BB664" i="10"/>
  <c r="BB24" i="10"/>
  <c r="BB87" i="10"/>
  <c r="BB308" i="10"/>
  <c r="BB455" i="10"/>
  <c r="BB903" i="10"/>
  <c r="BB490" i="10"/>
  <c r="BB898" i="10"/>
  <c r="BB867" i="10"/>
  <c r="BB215" i="10"/>
  <c r="BB692" i="10"/>
  <c r="BB702" i="10"/>
  <c r="BB491" i="10"/>
  <c r="BB944" i="10"/>
  <c r="BB659" i="10"/>
  <c r="BB768" i="10"/>
  <c r="BB585" i="10"/>
  <c r="BB344" i="10"/>
  <c r="BB770" i="10"/>
  <c r="BB221" i="10"/>
  <c r="BB960" i="10"/>
  <c r="BB431" i="10"/>
  <c r="BB101" i="10"/>
  <c r="BB636" i="10"/>
  <c r="BB875" i="10"/>
  <c r="BB250" i="10"/>
  <c r="BB361" i="10"/>
  <c r="BB874" i="10"/>
  <c r="BB517" i="10"/>
  <c r="BB982" i="10"/>
  <c r="BB787" i="10"/>
  <c r="BB208" i="10"/>
  <c r="BB1004" i="10"/>
  <c r="BB16" i="10"/>
  <c r="BB325" i="10"/>
  <c r="BB265" i="10"/>
  <c r="BB590" i="10"/>
  <c r="BB990" i="10"/>
  <c r="BB367" i="10"/>
  <c r="BB879" i="10"/>
  <c r="BB124" i="10"/>
  <c r="BB340" i="10"/>
  <c r="BB240" i="10"/>
  <c r="BB891" i="10"/>
  <c r="BB105" i="10"/>
  <c r="BB26" i="10"/>
  <c r="BB335" i="10"/>
  <c r="BB838" i="10"/>
  <c r="BB220" i="10"/>
  <c r="BB788" i="10"/>
  <c r="BB855" i="10"/>
  <c r="BB621" i="10"/>
  <c r="BB137" i="10"/>
  <c r="BB377" i="10"/>
  <c r="BB634" i="10"/>
  <c r="BB984" i="10"/>
  <c r="BB611" i="10"/>
  <c r="BB693" i="10"/>
  <c r="BB499" i="10"/>
  <c r="BB483" i="10"/>
  <c r="BB171" i="10"/>
  <c r="BB856" i="10"/>
  <c r="BB598" i="10"/>
  <c r="BB332" i="10"/>
  <c r="BB860" i="10"/>
  <c r="BB458" i="10"/>
  <c r="BB218" i="10"/>
  <c r="BB869" i="10"/>
  <c r="BB572" i="10"/>
  <c r="BB843" i="10"/>
  <c r="BB862" i="10"/>
  <c r="BB799" i="10"/>
  <c r="BB372" i="10"/>
  <c r="BB983" i="10"/>
  <c r="BB469" i="10"/>
  <c r="BB53" i="10"/>
  <c r="BB846" i="10"/>
  <c r="BB933" i="10"/>
  <c r="BB1007" i="10"/>
  <c r="BB355" i="10"/>
  <c r="BB80" i="10"/>
  <c r="BB795" i="10"/>
  <c r="BB670" i="10"/>
  <c r="BB673" i="10"/>
  <c r="BB739" i="10"/>
  <c r="BB577" i="10"/>
  <c r="BB321" i="10"/>
  <c r="BB69" i="10"/>
  <c r="BB822" i="10"/>
  <c r="BB802" i="10"/>
  <c r="BB950" i="10"/>
  <c r="BB546" i="10"/>
  <c r="BB315" i="10"/>
  <c r="BB399" i="10"/>
  <c r="BB453" i="10"/>
  <c r="BB23" i="10"/>
  <c r="BB578" i="10"/>
  <c r="BB485" i="10"/>
  <c r="BB533" i="10"/>
  <c r="BB122" i="10"/>
  <c r="BB107" i="10"/>
  <c r="BB965" i="10"/>
  <c r="BB415" i="10"/>
  <c r="BB129" i="10"/>
  <c r="BB245" i="10"/>
  <c r="BB423" i="10"/>
  <c r="BB845" i="10"/>
  <c r="BB112" i="10"/>
  <c r="BB773" i="10"/>
  <c r="BB995" i="10"/>
  <c r="BB190" i="10"/>
  <c r="BB474" i="10"/>
  <c r="BB626" i="10"/>
  <c r="BB978" i="10"/>
  <c r="BB896" i="10"/>
  <c r="BB790" i="10"/>
  <c r="BB833" i="10"/>
  <c r="BB765" i="10"/>
  <c r="BB980" i="10"/>
  <c r="BB289" i="10"/>
  <c r="BB189" i="10"/>
  <c r="BB301" i="10"/>
  <c r="BB853" i="10"/>
  <c r="BB794" i="10"/>
  <c r="BB31" i="10"/>
  <c r="BB475" i="10"/>
  <c r="BB70" i="10"/>
  <c r="BB640" i="10"/>
  <c r="BB45" i="10"/>
  <c r="BB968" i="10"/>
  <c r="BB584" i="10"/>
  <c r="BB362" i="10"/>
  <c r="BB422" i="10"/>
  <c r="BB409" i="10"/>
  <c r="BB420" i="10"/>
  <c r="BB940" i="10"/>
  <c r="BB498" i="10"/>
  <c r="BB554" i="10"/>
  <c r="BB531" i="10"/>
  <c r="BB529" i="10"/>
  <c r="BB72" i="10"/>
  <c r="BB500" i="10"/>
  <c r="BB381" i="10"/>
  <c r="BB181" i="10"/>
  <c r="BB562" i="10"/>
  <c r="BB131" i="10"/>
  <c r="BB735" i="10"/>
  <c r="BB756" i="10"/>
  <c r="BB837" i="10"/>
  <c r="BB956" i="10"/>
  <c r="BB506" i="10"/>
  <c r="BB778" i="10"/>
  <c r="BB842" i="10"/>
  <c r="BB736" i="10"/>
  <c r="BB671" i="10"/>
  <c r="BB330" i="10"/>
  <c r="BB30" i="10"/>
  <c r="BB798" i="10"/>
  <c r="BB718" i="10"/>
  <c r="BB54" i="10"/>
  <c r="BB892" i="10"/>
  <c r="BB417" i="10"/>
  <c r="BB595" i="10"/>
  <c r="BB888" i="10"/>
  <c r="BB646" i="10"/>
  <c r="BB219" i="10"/>
  <c r="BB120" i="10"/>
  <c r="BB886" i="10"/>
  <c r="BB142" i="10"/>
  <c r="BB592" i="10"/>
  <c r="BB304" i="10"/>
  <c r="BB67" i="10"/>
  <c r="BB864" i="10"/>
  <c r="BB534" i="10"/>
  <c r="BB346" i="10"/>
  <c r="BB816" i="10"/>
  <c r="BB234" i="10"/>
  <c r="BB870" i="10"/>
  <c r="BB851" i="10"/>
  <c r="BB703" i="10"/>
  <c r="BB316" i="10"/>
  <c r="BB868" i="10"/>
  <c r="BB162" i="10"/>
  <c r="BB632" i="10"/>
  <c r="BB638" i="10"/>
  <c r="BB272" i="10"/>
  <c r="BB193" i="10"/>
  <c r="BB29" i="10"/>
  <c r="BB376" i="10"/>
  <c r="BB254" i="10"/>
  <c r="BB56" i="10"/>
  <c r="BB808" i="10"/>
  <c r="BB566" i="10"/>
  <c r="BB1002" i="10"/>
  <c r="BB825" i="10"/>
  <c r="BB835" i="10"/>
  <c r="BB987" i="10"/>
  <c r="BB17" i="10"/>
  <c r="BB971" i="10"/>
  <c r="BB323" i="10"/>
  <c r="BB993" i="10"/>
  <c r="BB946" i="10"/>
  <c r="BB521" i="10"/>
  <c r="BB913" i="10"/>
  <c r="BB981" i="10"/>
  <c r="BB60" i="10"/>
  <c r="BB859" i="10"/>
  <c r="BB905" i="10"/>
  <c r="BB631" i="10"/>
  <c r="BB414" i="10"/>
  <c r="BB629" i="10"/>
  <c r="BB85" i="10"/>
  <c r="BB796" i="10"/>
  <c r="BB174" i="10"/>
  <c r="BB278" i="10"/>
  <c r="BB937" i="10"/>
  <c r="BB402" i="10"/>
  <c r="BB606" i="10"/>
  <c r="BB541" i="10"/>
  <c r="BB929" i="10"/>
  <c r="BB76" i="10"/>
  <c r="BB161" i="10"/>
  <c r="BB49" i="10"/>
  <c r="BB889" i="10"/>
  <c r="BB84" i="10"/>
  <c r="BB866" i="10"/>
  <c r="BB133" i="10"/>
  <c r="BB62" i="10"/>
  <c r="BB482" i="10"/>
  <c r="BB299" i="10"/>
  <c r="BB539" i="10"/>
  <c r="BB583" i="10"/>
  <c r="BB612" i="10"/>
  <c r="BB47" i="10"/>
  <c r="BB925" i="10"/>
  <c r="BB967" i="10"/>
  <c r="BB143" i="10"/>
  <c r="BB683" i="10"/>
  <c r="BB901" i="10"/>
  <c r="BB511" i="10"/>
  <c r="BB850" i="10"/>
  <c r="BB390" i="10"/>
  <c r="BB763" i="10"/>
  <c r="BB877" i="10"/>
  <c r="BB574" i="10"/>
  <c r="BB203" i="10"/>
  <c r="BB378" i="10"/>
  <c r="BB861" i="10"/>
  <c r="BB754" i="10"/>
  <c r="BB479" i="10"/>
  <c r="BB705" i="10"/>
  <c r="BB911" i="10"/>
  <c r="BB73" i="10"/>
  <c r="BB382" i="10"/>
  <c r="BB210" i="10"/>
  <c r="BB309" i="10"/>
  <c r="BB44" i="10"/>
  <c r="BB603" i="10"/>
  <c r="BB522" i="10"/>
  <c r="BB976" i="10"/>
  <c r="BB830" i="10"/>
  <c r="BB173" i="10"/>
  <c r="BB708" i="10"/>
  <c r="BB205" i="10"/>
  <c r="BB119" i="10"/>
  <c r="BB906" i="10"/>
  <c r="BB988" i="10"/>
  <c r="BB428" i="10"/>
  <c r="BB223" i="10"/>
  <c r="BB746" i="10"/>
  <c r="BB397" i="10"/>
  <c r="BB319" i="10"/>
  <c r="BB644" i="10"/>
  <c r="BB613" i="10"/>
  <c r="BB931" i="10"/>
  <c r="BB401" i="10"/>
  <c r="BB576" i="10"/>
  <c r="BB805" i="10"/>
  <c r="BB379" i="10"/>
  <c r="BB958" i="10"/>
  <c r="BB288" i="10"/>
  <c r="BB406" i="10"/>
  <c r="BB556" i="10"/>
  <c r="BB985" i="10"/>
  <c r="BB380" i="10"/>
  <c r="BB844" i="10"/>
  <c r="BB651" i="10"/>
  <c r="BB446" i="10"/>
  <c r="BB354" i="10"/>
  <c r="BB999" i="10"/>
  <c r="BB459" i="10"/>
  <c r="BB204" i="10"/>
  <c r="BB942" i="10"/>
  <c r="BB681" i="10"/>
  <c r="BB731" i="10"/>
  <c r="BB643" i="10"/>
  <c r="BB497" i="10"/>
  <c r="BB655" i="10"/>
  <c r="BB192" i="10"/>
  <c r="BB93" i="10"/>
  <c r="BB411" i="10"/>
  <c r="BB214" i="10"/>
  <c r="BB197" i="10"/>
  <c r="BB391" i="10"/>
  <c r="BB810" i="10"/>
  <c r="BB916" i="10"/>
  <c r="BB356" i="10"/>
  <c r="BB894" i="10"/>
  <c r="BB113" i="10"/>
  <c r="BB791" i="10"/>
  <c r="BB226" i="10"/>
  <c r="BB504" i="10"/>
  <c r="BB953" i="10"/>
  <c r="BB202" i="10"/>
  <c r="BB785" i="10"/>
  <c r="BB74" i="10"/>
  <c r="BB156" i="10"/>
  <c r="BB762" i="10"/>
  <c r="BB865" i="10"/>
  <c r="BB858" i="10"/>
  <c r="BB813" i="10"/>
  <c r="BB257" i="10"/>
  <c r="BB873" i="10"/>
  <c r="BB623" i="10"/>
  <c r="BB37" i="10"/>
  <c r="BB523" i="10"/>
  <c r="BB247" i="10"/>
  <c r="BB433" i="10"/>
  <c r="BB337" i="10"/>
  <c r="BB465" i="10"/>
  <c r="BB435" i="10"/>
  <c r="BB949" i="10"/>
  <c r="BB253" i="10"/>
  <c r="BB217" i="10"/>
  <c r="BB831" i="10"/>
  <c r="BB334" i="10"/>
  <c r="BB622" i="10"/>
  <c r="BB608" i="10"/>
  <c r="BB232" i="10"/>
  <c r="BB690" i="10"/>
  <c r="BB318" i="10"/>
  <c r="BB806" i="10"/>
  <c r="BB371" i="10"/>
  <c r="BB737" i="10"/>
  <c r="BB295" i="10"/>
  <c r="BB488" i="10"/>
  <c r="BB111" i="10"/>
  <c r="BB196" i="10"/>
  <c r="BB834" i="10"/>
  <c r="BB654" i="10"/>
  <c r="BB430" i="10"/>
  <c r="BB224" i="10"/>
  <c r="BB59" i="10"/>
  <c r="BB103" i="10"/>
  <c r="BB246" i="10"/>
  <c r="BB780" i="10"/>
  <c r="BB374" i="10"/>
  <c r="BB753" i="10"/>
  <c r="BB738" i="10"/>
  <c r="BB260" i="10"/>
  <c r="BB300" i="10"/>
  <c r="BB538" i="10"/>
  <c r="BB550" i="10"/>
  <c r="BB476" i="10"/>
  <c r="BB699" i="10"/>
  <c r="BB555" i="10"/>
  <c r="BB364" i="10"/>
  <c r="BB653" i="10"/>
  <c r="BB600" i="10"/>
  <c r="BB256" i="10"/>
  <c r="BB440" i="10"/>
  <c r="BB83" i="10"/>
  <c r="BB962" i="10"/>
  <c r="BB14" i="10"/>
  <c r="BB347" i="10"/>
  <c r="BB95" i="10"/>
  <c r="BB672" i="10"/>
  <c r="BB116" i="10"/>
  <c r="BB721" i="10"/>
  <c r="BB535" i="10"/>
  <c r="BB610" i="10"/>
  <c r="BB461" i="10"/>
  <c r="BB589" i="10"/>
  <c r="BB229" i="10"/>
  <c r="BB989" i="10"/>
  <c r="BB153" i="10"/>
  <c r="BB148" i="10"/>
  <c r="BB357" i="10"/>
  <c r="BB641" i="10"/>
  <c r="BB336" i="10"/>
  <c r="BB691" i="10"/>
  <c r="BB829" i="10"/>
  <c r="BB394" i="10"/>
  <c r="BB291" i="10"/>
  <c r="BB125" i="10"/>
  <c r="BB237" i="10"/>
  <c r="BB704" i="10"/>
  <c r="BB545" i="10"/>
  <c r="BB909" i="10"/>
  <c r="BB351" i="10"/>
  <c r="BB212" i="10"/>
  <c r="BB303" i="10"/>
  <c r="BB932" i="10"/>
  <c r="BB132" i="10"/>
  <c r="BB298" i="10"/>
  <c r="BB10" i="10"/>
  <c r="BB748" i="10"/>
  <c r="BB81" i="10"/>
  <c r="BB102" i="10"/>
  <c r="BB841" i="10"/>
  <c r="BB682" i="10"/>
  <c r="BB514" i="10"/>
  <c r="BB159" i="10"/>
  <c r="BB451" i="10"/>
  <c r="BB15" i="10"/>
  <c r="BB375" i="10"/>
  <c r="BB320" i="10"/>
  <c r="BB342" i="10"/>
  <c r="BB764" i="10"/>
  <c r="BB880" i="10"/>
  <c r="BB581" i="10"/>
  <c r="BB184" i="10"/>
  <c r="BB749" i="10"/>
  <c r="BB79" i="10"/>
  <c r="BB313" i="10"/>
  <c r="BB520" i="10"/>
  <c r="BB187" i="10"/>
  <c r="BB338" i="10"/>
  <c r="BB895" i="10"/>
  <c r="BB922" i="10"/>
  <c r="BB711" i="10"/>
  <c r="BB771" i="10"/>
  <c r="BB817" i="10"/>
  <c r="BB620" i="10"/>
  <c r="BB38" i="10"/>
  <c r="BB155" i="10"/>
  <c r="BB697" i="10"/>
  <c r="BB495" i="10"/>
  <c r="BB969" i="10"/>
  <c r="BB239" i="10"/>
  <c r="BB130" i="10"/>
  <c r="BB160" i="10"/>
  <c r="BB815" i="10"/>
  <c r="BB471" i="10"/>
  <c r="BB907" i="10"/>
  <c r="BB548" i="10"/>
  <c r="BB248" i="10"/>
  <c r="BB680" i="10"/>
  <c r="BB742" i="10"/>
  <c r="BB955" i="10"/>
  <c r="BB266" i="10"/>
  <c r="BB281" i="10"/>
  <c r="BB627" i="10"/>
  <c r="BB921" i="10"/>
  <c r="BB661" i="10"/>
  <c r="BB890" i="10"/>
  <c r="BB496" i="10"/>
  <c r="BB570" i="10"/>
  <c r="BB452" i="10"/>
  <c r="BB261" i="10"/>
  <c r="BB675" i="10"/>
  <c r="BB349" i="10"/>
  <c r="BB920" i="10"/>
  <c r="BB1001" i="10"/>
  <c r="BB154" i="10"/>
  <c r="BB314" i="10"/>
  <c r="BB450" i="10"/>
  <c r="BB532" i="10"/>
  <c r="BB745" i="10"/>
  <c r="BB287" i="10"/>
  <c r="BB663" i="10"/>
  <c r="BB814" i="10"/>
  <c r="BB271" i="10"/>
  <c r="BB804" i="10"/>
  <c r="BB109" i="10"/>
  <c r="BB290" i="10"/>
  <c r="BB213" i="10"/>
  <c r="BB766" i="10"/>
  <c r="BB276" i="10"/>
  <c r="BB96" i="10"/>
  <c r="BB294" i="10"/>
  <c r="BB758" i="10"/>
  <c r="BB426" i="10"/>
  <c r="BB302" i="10"/>
  <c r="BB839" i="10"/>
  <c r="BB421" i="10"/>
  <c r="BB146" i="10"/>
  <c r="BB21" i="10"/>
  <c r="BB412" i="10"/>
  <c r="BB144" i="10"/>
  <c r="BB998" i="10"/>
  <c r="BB269" i="10"/>
  <c r="BB515" i="10"/>
  <c r="BB904" i="10"/>
  <c r="BB13" i="10"/>
  <c r="BB701" i="10"/>
  <c r="BB225" i="10"/>
  <c r="BB557" i="10"/>
  <c r="BB286" i="10"/>
  <c r="BB241" i="10"/>
  <c r="BB915" i="10"/>
  <c r="BB284" i="10"/>
  <c r="BB468" i="10"/>
  <c r="BB543" i="10"/>
  <c r="BB1008" i="10"/>
  <c r="BB786" i="10"/>
  <c r="BB407" i="10"/>
  <c r="BB732" i="10"/>
  <c r="BB275" i="10"/>
  <c r="BB216" i="10"/>
  <c r="BB327" i="10"/>
  <c r="BB280" i="10"/>
  <c r="BB434" i="10"/>
  <c r="BB292" i="10"/>
  <c r="BB186" i="10"/>
  <c r="BB400" i="10"/>
  <c r="BB310" i="10"/>
  <c r="BB849" i="10"/>
  <c r="BB389" i="10"/>
  <c r="BB58" i="10"/>
  <c r="BB199" i="10"/>
  <c r="BB812" i="10"/>
  <c r="BB19" i="10"/>
  <c r="BB695" i="10"/>
  <c r="BB328" i="10"/>
  <c r="BB564" i="10"/>
  <c r="BB871" i="10"/>
  <c r="BB706" i="10"/>
  <c r="BB243" i="10"/>
  <c r="BB460" i="10"/>
  <c r="BB966" i="10"/>
  <c r="BB633" i="10"/>
  <c r="BB943" i="10"/>
  <c r="BB527" i="10"/>
  <c r="BB135" i="10"/>
  <c r="BB424" i="10"/>
  <c r="BB559" i="10"/>
  <c r="BB11" i="10"/>
  <c r="BB714" i="10"/>
  <c r="BB811" i="10"/>
  <c r="BB194" i="10"/>
  <c r="BB730" i="10"/>
  <c r="BB66" i="10"/>
  <c r="BB652" i="10"/>
  <c r="BB977" i="10"/>
  <c r="BB878" i="10"/>
  <c r="BB136" i="10"/>
  <c r="BB657" i="10"/>
  <c r="BB582" i="10"/>
  <c r="BB674" i="10"/>
  <c r="BB227" i="10"/>
  <c r="BB331" i="10"/>
  <c r="BB209" i="10"/>
  <c r="BB561" i="10"/>
  <c r="BB975" i="10"/>
  <c r="BB268" i="10"/>
  <c r="BB792" i="10"/>
  <c r="BB462" i="10"/>
  <c r="BB252" i="10"/>
  <c r="BB65" i="10"/>
  <c r="BB43" i="10"/>
  <c r="BB18" i="10"/>
  <c r="BB662" i="10"/>
  <c r="BB492" i="10"/>
  <c r="BB57" i="10"/>
  <c r="BB244" i="10"/>
  <c r="BB1006" i="10"/>
  <c r="BB876" i="10"/>
  <c r="BB293" i="10"/>
  <c r="BB616" i="10"/>
  <c r="BB270" i="10"/>
  <c r="BB115" i="10"/>
  <c r="BB964" i="10"/>
  <c r="BB558" i="10"/>
  <c r="BB781" i="10"/>
  <c r="BB502" i="10"/>
  <c r="BB579" i="10"/>
  <c r="BB466" i="10"/>
  <c r="BB930" i="10"/>
  <c r="BB75" i="10"/>
  <c r="BB481" i="10"/>
  <c r="BB392" i="10"/>
  <c r="AD811" i="10"/>
  <c r="AD114" i="10"/>
  <c r="AD990" i="10"/>
  <c r="AD423" i="10"/>
  <c r="AD413" i="10"/>
  <c r="AD418" i="10"/>
  <c r="AD27" i="10"/>
  <c r="AD627" i="10"/>
  <c r="AD227" i="10"/>
  <c r="AD351" i="10"/>
  <c r="AD641" i="10"/>
  <c r="AD812" i="10"/>
  <c r="AD928" i="10"/>
  <c r="AD955" i="10"/>
  <c r="AD14" i="10"/>
  <c r="AD93" i="10"/>
  <c r="AD477" i="10"/>
  <c r="AD550" i="10"/>
  <c r="AD390" i="10"/>
  <c r="AD755" i="10"/>
  <c r="AD455" i="10"/>
  <c r="AD702" i="10"/>
  <c r="AD876" i="10"/>
  <c r="AD163" i="10"/>
  <c r="AD610" i="10"/>
  <c r="AD426" i="10"/>
  <c r="AD506" i="10"/>
  <c r="AD153" i="10"/>
  <c r="AD858" i="10"/>
  <c r="AD51" i="10"/>
  <c r="AD583" i="10"/>
  <c r="AD534" i="10"/>
  <c r="AD262" i="10"/>
  <c r="AD1004" i="10"/>
  <c r="AD424" i="10"/>
  <c r="AD757" i="10"/>
  <c r="AD890" i="10"/>
  <c r="AD708" i="10"/>
  <c r="AD242" i="10"/>
  <c r="AD322" i="10"/>
  <c r="AD142" i="10"/>
  <c r="AD176" i="10"/>
  <c r="AD551" i="10"/>
  <c r="AD177" i="10"/>
  <c r="AD407" i="10"/>
  <c r="AD987" i="10"/>
  <c r="AD269" i="10"/>
  <c r="AD470" i="10"/>
  <c r="AD276" i="10"/>
  <c r="AD350" i="10"/>
  <c r="AD247" i="10"/>
  <c r="AD130" i="10"/>
  <c r="AD807" i="10"/>
  <c r="AD66" i="10"/>
  <c r="AD249" i="10"/>
  <c r="AD174" i="10"/>
  <c r="AD47" i="10"/>
  <c r="AD823" i="10"/>
  <c r="AD290" i="10"/>
  <c r="AD921" i="10"/>
  <c r="AD552" i="10"/>
  <c r="AD612" i="10"/>
  <c r="AD789" i="10"/>
  <c r="AD98" i="10"/>
  <c r="AD171" i="10"/>
  <c r="AD64" i="10"/>
  <c r="AD190" i="10"/>
  <c r="AD326" i="10"/>
  <c r="AD607" i="10"/>
  <c r="AD128" i="10"/>
  <c r="AD778" i="10"/>
  <c r="AD231" i="10"/>
  <c r="AD996" i="10"/>
  <c r="AD653" i="10"/>
  <c r="AD771" i="10"/>
  <c r="AD798" i="10"/>
  <c r="AD182" i="10"/>
  <c r="AD746" i="10"/>
  <c r="AD785" i="10"/>
  <c r="AD12" i="10"/>
  <c r="AD529" i="10"/>
  <c r="AD656" i="10"/>
  <c r="AD659" i="10"/>
  <c r="AD459" i="10"/>
  <c r="AD886" i="10"/>
  <c r="AD31" i="10"/>
  <c r="AD943" i="10"/>
  <c r="AD131" i="10"/>
  <c r="AD282" i="10"/>
  <c r="AD774" i="10"/>
  <c r="AD286" i="10"/>
  <c r="AD593" i="10"/>
  <c r="AD920" i="10"/>
  <c r="AD180" i="10"/>
  <c r="AD713" i="10"/>
  <c r="AD143" i="10"/>
  <c r="AD737" i="10"/>
  <c r="AD428" i="10"/>
  <c r="AD501" i="10"/>
  <c r="AD531" i="10"/>
  <c r="AD281" i="10"/>
  <c r="AD259" i="10"/>
  <c r="AD871" i="10"/>
  <c r="AD777" i="10"/>
  <c r="AD845" i="10"/>
  <c r="AD188" i="10"/>
  <c r="AD967" i="10"/>
  <c r="AD939" i="10"/>
  <c r="AD832" i="10"/>
  <c r="AD261" i="10"/>
  <c r="AD154" i="10"/>
  <c r="AD448" i="10"/>
  <c r="AD568" i="10"/>
  <c r="AD38" i="10"/>
  <c r="AD323" i="10"/>
  <c r="AD270" i="10"/>
  <c r="AD508" i="10"/>
  <c r="AD104" i="10"/>
  <c r="AD353" i="10"/>
  <c r="AD662" i="10"/>
  <c r="AD218" i="10"/>
  <c r="AD291" i="10"/>
  <c r="AD670" i="10"/>
  <c r="AD827" i="10"/>
  <c r="AD524" i="10"/>
  <c r="AD483" i="10"/>
  <c r="AD814" i="10"/>
  <c r="AD410" i="10"/>
  <c r="AD480" i="10"/>
  <c r="AD760" i="10"/>
  <c r="AD677" i="10"/>
  <c r="AD311" i="10"/>
  <c r="AD433" i="10"/>
  <c r="AD794" i="10"/>
  <c r="AD71" i="10"/>
  <c r="AD195" i="10"/>
  <c r="AD1006" i="10"/>
  <c r="AD833" i="10"/>
  <c r="AD147" i="10"/>
  <c r="AD263" i="10"/>
  <c r="AD649" i="10"/>
  <c r="AD106" i="10"/>
  <c r="AD301" i="10"/>
  <c r="AD860" i="10"/>
  <c r="AD80" i="10"/>
  <c r="AD792" i="10"/>
  <c r="AD608" i="10"/>
  <c r="AD864" i="10"/>
  <c r="AD284" i="10"/>
  <c r="AD966" i="10"/>
  <c r="AD394" i="10"/>
  <c r="AD498" i="10"/>
  <c r="AD796" i="10"/>
  <c r="AD961" i="10"/>
  <c r="AD172" i="10"/>
  <c r="AD168" i="10"/>
  <c r="AD969" i="10"/>
  <c r="AD586" i="10"/>
  <c r="AD606" i="10"/>
  <c r="AD88" i="10"/>
  <c r="AD661" i="10"/>
  <c r="AD74" i="10"/>
  <c r="AD716" i="10"/>
  <c r="AD380" i="10"/>
  <c r="AD821" i="10"/>
  <c r="AD655" i="10"/>
  <c r="AD466" i="10"/>
  <c r="AD497" i="10"/>
  <c r="AD640" i="10"/>
  <c r="AD265" i="10"/>
  <c r="AD308" i="10"/>
  <c r="AD567" i="10"/>
  <c r="AD507" i="10"/>
  <c r="AD299" i="10"/>
  <c r="AD333" i="10"/>
  <c r="AD99" i="10"/>
  <c r="AD234" i="10"/>
  <c r="AD386" i="10"/>
  <c r="AD29" i="10"/>
  <c r="AD117" i="10"/>
  <c r="AD628" i="10"/>
  <c r="AD383" i="10"/>
  <c r="AD816" i="10"/>
  <c r="AD560" i="10"/>
  <c r="AD226" i="10"/>
  <c r="AD905" i="10"/>
  <c r="AD314" i="10"/>
  <c r="AD672" i="10"/>
  <c r="AD336" i="10"/>
  <c r="AD53" i="10"/>
  <c r="AD70" i="10"/>
  <c r="AD663" i="10"/>
  <c r="AD125" i="10"/>
  <c r="AD982" i="10"/>
  <c r="AD354" i="10"/>
  <c r="AD704" i="10"/>
  <c r="AD518" i="10"/>
  <c r="AD438" i="10"/>
  <c r="AD855" i="10"/>
  <c r="AD115" i="10"/>
  <c r="AD456" i="10"/>
  <c r="AD376" i="10"/>
  <c r="AD901" i="10"/>
  <c r="AD436" i="10"/>
  <c r="AD274" i="10"/>
  <c r="AD643" i="10"/>
  <c r="AD63" i="10"/>
  <c r="AD582" i="10"/>
  <c r="AD135" i="10"/>
  <c r="AD161" i="10"/>
  <c r="AD981" i="10"/>
  <c r="AD632" i="10"/>
  <c r="AD634" i="10"/>
  <c r="AD715" i="10"/>
  <c r="AD947" i="10"/>
  <c r="AD403" i="10"/>
  <c r="AD298" i="10"/>
  <c r="AD20" i="10"/>
  <c r="AD764" i="10"/>
  <c r="AD252" i="10"/>
  <c r="AD589" i="10"/>
  <c r="AD870" i="10"/>
  <c r="AD341" i="10"/>
  <c r="AD727" i="10"/>
  <c r="AD332" i="10"/>
  <c r="AD848" i="10"/>
  <c r="AD510" i="10"/>
  <c r="AD726" i="10"/>
  <c r="AD818" i="10"/>
  <c r="AD221" i="10"/>
  <c r="AD740" i="10"/>
  <c r="AD193" i="10"/>
  <c r="AD107" i="10"/>
  <c r="AD62" i="10"/>
  <c r="AD411" i="10"/>
  <c r="AD492" i="10"/>
  <c r="AD936" i="10"/>
  <c r="AD21" i="10"/>
  <c r="AD786" i="10"/>
  <c r="AD701" i="10"/>
  <c r="AD65" i="10"/>
  <c r="AD944" i="10"/>
  <c r="AD304" i="10"/>
  <c r="AD113" i="10"/>
  <c r="AD146" i="10"/>
  <c r="AD393" i="10"/>
  <c r="AD275" i="10"/>
  <c r="AD678" i="10"/>
  <c r="AD198" i="10"/>
  <c r="AD913" i="10"/>
  <c r="AD549" i="10"/>
  <c r="AD690" i="10"/>
  <c r="AD730" i="10"/>
  <c r="AD57" i="10"/>
  <c r="AD346" i="10"/>
  <c r="AD950" i="10"/>
  <c r="AD894" i="10"/>
  <c r="AD791" i="10"/>
  <c r="AD733" i="10"/>
  <c r="AD1009" i="10"/>
  <c r="AD650" i="10"/>
  <c r="AD451" i="10"/>
  <c r="AD613" i="10"/>
  <c r="AD948" i="10"/>
  <c r="AD256" i="10"/>
  <c r="AD688" i="10"/>
  <c r="AD297" i="10"/>
  <c r="AD86" i="10"/>
  <c r="AD385" i="10"/>
  <c r="AD365" i="10"/>
  <c r="AD476" i="10"/>
  <c r="AD121" i="10"/>
  <c r="AD957" i="10"/>
  <c r="AD434" i="10"/>
  <c r="AD187" i="10"/>
  <c r="AD748" i="10"/>
  <c r="AD243" i="10"/>
  <c r="AD122" i="10"/>
  <c r="AD722" i="10"/>
  <c r="AD754" i="10"/>
  <c r="AD206" i="10"/>
  <c r="AD133" i="10"/>
  <c r="AD667" i="10"/>
  <c r="AD446" i="10"/>
  <c r="AD373" i="10"/>
  <c r="AD600" i="10"/>
  <c r="AD463" i="10"/>
  <c r="AD522" i="10"/>
  <c r="AD116" i="10"/>
  <c r="AD528" i="10"/>
  <c r="AD229" i="10"/>
  <c r="AD916" i="10"/>
  <c r="AD584" i="10"/>
  <c r="AD819" i="10"/>
  <c r="AD759" i="10"/>
  <c r="AD400" i="10"/>
  <c r="AD988" i="10"/>
  <c r="AD697" i="10"/>
  <c r="AD149" i="10"/>
  <c r="AD96" i="10"/>
  <c r="AD859" i="10"/>
  <c r="AD985" i="10"/>
  <c r="AD668" i="10"/>
  <c r="AD644" i="10"/>
  <c r="AD185" i="10"/>
  <c r="AD164" i="10"/>
  <c r="AD535" i="10"/>
  <c r="AD705" i="10"/>
  <c r="AD930" i="10"/>
  <c r="AD468" i="10"/>
  <c r="AD366" i="10"/>
  <c r="AD621" i="10"/>
  <c r="AD22" i="10"/>
  <c r="AD879" i="10"/>
  <c r="AD1003" i="10"/>
  <c r="AD220" i="10"/>
  <c r="AD843" i="10"/>
  <c r="AD359" i="10"/>
  <c r="AD46" i="10"/>
  <c r="AD565" i="10"/>
  <c r="AD183" i="10"/>
  <c r="AD334" i="10"/>
  <c r="AD84" i="10"/>
  <c r="AD750" i="10"/>
  <c r="AD213" i="10"/>
  <c r="AD239" i="10"/>
  <c r="AD638" i="10"/>
  <c r="AD303" i="10"/>
  <c r="AD192" i="10"/>
  <c r="AD300" i="10"/>
  <c r="AD767" i="10"/>
  <c r="AD758" i="10"/>
  <c r="AD629" i="10"/>
  <c r="AD962" i="10"/>
  <c r="AD850" i="10"/>
  <c r="AD775" i="10"/>
  <c r="AD878" i="10"/>
  <c r="AD50" i="10"/>
  <c r="AD959" i="10"/>
  <c r="AD868" i="10"/>
  <c r="AD925" i="10"/>
  <c r="AD852" i="10"/>
  <c r="AD803" i="10"/>
  <c r="AD734" i="10"/>
  <c r="AD863" i="10"/>
  <c r="AD596" i="10"/>
  <c r="AD590" i="10"/>
  <c r="AD422" i="10"/>
  <c r="AD918" i="10"/>
  <c r="AD862" i="10"/>
  <c r="AD861" i="10"/>
  <c r="AD665" i="10"/>
  <c r="AD779" i="10"/>
  <c r="AD289" i="10"/>
  <c r="AD241" i="10"/>
  <c r="AD111" i="10"/>
  <c r="AD837" i="10"/>
  <c r="AD391" i="10"/>
  <c r="AD416" i="10"/>
  <c r="AD103" i="10"/>
  <c r="AD1005" i="10"/>
  <c r="AD932" i="10"/>
  <c r="AD490" i="10"/>
  <c r="AD371" i="10"/>
  <c r="AD532" i="10"/>
  <c r="AD813" i="10"/>
  <c r="AD669" i="10"/>
  <c r="AD464" i="10"/>
  <c r="AD475" i="10"/>
  <c r="AD937" i="10"/>
  <c r="AD817" i="10"/>
  <c r="AD23" i="10"/>
  <c r="AD219" i="10"/>
  <c r="AD513" i="10"/>
  <c r="AD39" i="10"/>
  <c r="AD995" i="10"/>
  <c r="AD1000" i="10"/>
  <c r="AD804" i="10"/>
  <c r="AD279" i="10"/>
  <c r="AD389" i="10"/>
  <c r="AD953" i="10"/>
  <c r="AD339" i="10"/>
  <c r="AD824" i="10"/>
  <c r="AD951" i="10"/>
  <c r="AD439" i="10"/>
  <c r="AD597" i="10"/>
  <c r="AD19" i="10"/>
  <c r="AD287" i="10"/>
  <c r="AD511" i="10"/>
  <c r="AD414" i="10"/>
  <c r="AD731" i="10"/>
  <c r="AD155" i="10"/>
  <c r="AD924" i="10"/>
  <c r="AD544" i="10"/>
  <c r="AD212" i="10"/>
  <c r="AD923" i="10"/>
  <c r="AD248" i="10"/>
  <c r="AD34" i="10"/>
  <c r="AD881" i="10"/>
  <c r="AD342" i="10"/>
  <c r="AD983" i="10"/>
  <c r="AD60" i="10"/>
  <c r="AD208" i="10"/>
  <c r="AD347" i="10"/>
  <c r="AD941" i="10"/>
  <c r="AD652" i="10"/>
  <c r="AD958" i="10"/>
  <c r="AD889" i="10"/>
  <c r="AD828" i="10"/>
  <c r="AD857" i="10"/>
  <c r="AD67" i="10"/>
  <c r="AD474" i="10"/>
  <c r="AD645" i="10"/>
  <c r="AD609" i="10"/>
  <c r="AD842" i="10"/>
  <c r="AD829" i="10"/>
  <c r="AD175" i="10"/>
  <c r="AD78" i="10"/>
  <c r="AD409" i="10"/>
  <c r="AD372" i="10"/>
  <c r="AD657" i="10"/>
  <c r="AD56" i="10"/>
  <c r="AD363" i="10"/>
  <c r="AD952" i="10"/>
  <c r="AD458" i="10"/>
  <c r="AD664" i="10"/>
  <c r="AD58" i="10"/>
  <c r="AD931" i="10"/>
  <c r="AD307" i="10"/>
  <c r="AD763" i="10"/>
  <c r="AD17" i="10"/>
  <c r="AD895" i="10"/>
  <c r="AD624" i="10"/>
  <c r="AD250" i="10"/>
  <c r="AD76" i="10"/>
  <c r="AD562" i="10"/>
  <c r="AD150" i="10"/>
  <c r="AD993" i="10"/>
  <c r="AD573" i="10"/>
  <c r="AD352" i="10"/>
  <c r="AD68" i="10"/>
  <c r="AD493" i="10"/>
  <c r="AD945" i="10"/>
  <c r="AD856" i="10"/>
  <c r="AD795" i="10"/>
  <c r="AD285" i="10"/>
  <c r="AD331" i="10"/>
  <c r="AD751" i="10"/>
  <c r="AD166" i="10"/>
  <c r="AD92" i="10"/>
  <c r="AD825" i="10"/>
  <c r="AD907" i="10"/>
  <c r="AD500" i="10"/>
  <c r="AD24" i="10"/>
  <c r="AD685" i="10"/>
  <c r="AD617" i="10"/>
  <c r="AD574" i="10"/>
  <c r="AD908" i="10"/>
  <c r="AD536" i="10"/>
  <c r="AD787" i="10"/>
  <c r="AD254" i="10"/>
  <c r="AD846" i="10"/>
  <c r="AD739" i="10"/>
  <c r="AD505" i="10"/>
  <c r="AD288" i="10"/>
  <c r="AD200" i="10"/>
  <c r="AD273" i="10"/>
  <c r="AD732" i="10"/>
  <c r="AD59" i="10"/>
  <c r="AD623" i="10"/>
  <c r="AD849" i="10"/>
  <c r="AD264" i="10"/>
  <c r="AD538" i="10"/>
  <c r="AD692" i="10"/>
  <c r="AD118" i="10"/>
  <c r="AD302" i="10"/>
  <c r="AD108" i="10"/>
  <c r="AD922" i="10"/>
  <c r="AD312" i="10"/>
  <c r="AD784" i="10"/>
  <c r="AD679" i="10"/>
  <c r="AD989" i="10"/>
  <c r="AD960" i="10"/>
  <c r="AD691" i="10"/>
  <c r="AD587" i="10"/>
  <c r="AD674" i="10"/>
  <c r="AD382" i="10"/>
  <c r="AD712" i="10"/>
  <c r="AD840" i="10"/>
  <c r="AD576" i="10"/>
  <c r="AD984" i="10"/>
  <c r="AD236" i="10"/>
  <c r="AD417" i="10"/>
  <c r="AD761" i="10"/>
  <c r="AD991" i="10"/>
  <c r="AD134" i="10"/>
  <c r="AD392" i="10"/>
  <c r="AD310" i="10"/>
  <c r="AD788" i="10"/>
  <c r="AD940" i="10"/>
  <c r="AD473" i="10"/>
  <c r="AD94" i="10"/>
  <c r="AD545" i="10"/>
  <c r="AD272" i="10"/>
  <c r="AD482" i="10"/>
  <c r="AD335" i="10"/>
  <c r="AD994" i="10"/>
  <c r="AD110" i="10"/>
  <c r="AD13" i="10"/>
  <c r="AD457" i="10"/>
  <c r="AD40" i="10"/>
  <c r="AD741" i="10"/>
  <c r="AD835" i="10"/>
  <c r="AD723" i="10"/>
  <c r="AD388" i="10"/>
  <c r="AD738" i="10"/>
  <c r="AD496" i="10"/>
  <c r="AD402" i="10"/>
  <c r="AD488" i="10"/>
  <c r="AD471" i="10"/>
  <c r="AD202" i="10"/>
  <c r="AD566" i="10"/>
  <c r="AD186" i="10"/>
  <c r="AD25" i="10"/>
  <c r="AD232" i="10"/>
  <c r="AD749" i="10"/>
  <c r="AD368" i="10"/>
  <c r="AD636" i="10"/>
  <c r="AD714" i="10"/>
  <c r="AD412" i="10"/>
  <c r="AD136" i="10"/>
  <c r="AD721" i="10"/>
  <c r="AD914" i="10"/>
  <c r="AD431" i="10"/>
  <c r="AD973" i="10"/>
  <c r="AD199" i="10"/>
  <c r="AD124" i="10"/>
  <c r="AD215" i="10"/>
  <c r="AD91" i="10"/>
  <c r="AD349" i="10"/>
  <c r="AD454" i="10"/>
  <c r="AD245" i="10"/>
  <c r="AD520" i="10"/>
  <c r="AD753" i="10"/>
  <c r="AD578" i="10"/>
  <c r="AD378" i="10"/>
  <c r="AD660" i="10"/>
  <c r="AD968" i="10"/>
  <c r="AD707" i="10"/>
  <c r="AD694" i="10"/>
  <c r="AD1002" i="10"/>
  <c r="AD82" i="10"/>
  <c r="AD345" i="10"/>
  <c r="AD52" i="10"/>
  <c r="AD523" i="10"/>
  <c r="AD429" i="10"/>
  <c r="AD630" i="10"/>
  <c r="AD144" i="10"/>
  <c r="AD320" i="10"/>
  <c r="AD790" i="10"/>
  <c r="AD294" i="10"/>
  <c r="AD453" i="10"/>
  <c r="AD462" i="10"/>
  <c r="AD319" i="10"/>
  <c r="AD444" i="10"/>
  <c r="AD949" i="10"/>
  <c r="AD324" i="10"/>
  <c r="AD938" i="10"/>
  <c r="AD591" i="10"/>
  <c r="AD744" i="10"/>
  <c r="AD338" i="10"/>
  <c r="AD680" i="10"/>
  <c r="AD869" i="10"/>
  <c r="AD555" i="10"/>
  <c r="AD808" i="10"/>
  <c r="AD579" i="10"/>
  <c r="AD594" i="10"/>
  <c r="AD204" i="10"/>
  <c r="AD42" i="10"/>
  <c r="AD888" i="10"/>
  <c r="AD293" i="10"/>
  <c r="AD946" i="10"/>
  <c r="AD430" i="10"/>
  <c r="AD770" i="10"/>
  <c r="AD127" i="10"/>
  <c r="AD561" i="10"/>
  <c r="AD95" i="10"/>
  <c r="AD546" i="10"/>
  <c r="AD408" i="10"/>
  <c r="AD26" i="10"/>
  <c r="AD83" i="10"/>
  <c r="AD156" i="10"/>
  <c r="AD499" i="10"/>
  <c r="AD170" i="10"/>
  <c r="AD709" i="10"/>
  <c r="AD30" i="10"/>
  <c r="AD978" i="10"/>
  <c r="AD809" i="10"/>
  <c r="AD719" i="10"/>
  <c r="AD485" i="10"/>
  <c r="AD543" i="10"/>
  <c r="AD822" i="10"/>
  <c r="AD896" i="10"/>
  <c r="AD572" i="10"/>
  <c r="AD210" i="10"/>
  <c r="AD450" i="10"/>
  <c r="AD980" i="10"/>
  <c r="AD129" i="10"/>
  <c r="AD375" i="10"/>
  <c r="AD533" i="10"/>
  <c r="AD37" i="10"/>
  <c r="AD683" i="10"/>
  <c r="AD268" i="10"/>
  <c r="AD769" i="10"/>
  <c r="AD159" i="10"/>
  <c r="AD73" i="10"/>
  <c r="AD181" i="10"/>
  <c r="AD972" i="10"/>
  <c r="AD123" i="10"/>
  <c r="AD358" i="10"/>
  <c r="AD230" i="10"/>
  <c r="AD598" i="10"/>
  <c r="AD162" i="10"/>
  <c r="AD563" i="10"/>
  <c r="AD625" i="10"/>
  <c r="AD622" i="10"/>
  <c r="AD305" i="10"/>
  <c r="AD222" i="10"/>
  <c r="AD720" i="10"/>
  <c r="AD140" i="10"/>
  <c r="AD877" i="10"/>
  <c r="AD81" i="10"/>
  <c r="AD337" i="10"/>
  <c r="AD942" i="10"/>
  <c r="AD381" i="10"/>
  <c r="AD703" i="10"/>
  <c r="AD611" i="10"/>
  <c r="AD782" i="10"/>
  <c r="AD867" i="10"/>
  <c r="AD976" i="10"/>
  <c r="AD540" i="10"/>
  <c r="AD415" i="10"/>
  <c r="AD603" i="10"/>
  <c r="AD635" i="10"/>
  <c r="AD802" i="10"/>
  <c r="AD502" i="10"/>
  <c r="AD384" i="10"/>
  <c r="AD516" i="10"/>
  <c r="AD362" i="10"/>
  <c r="AD834" i="10"/>
  <c r="AD465" i="10"/>
  <c r="AD854" i="10"/>
  <c r="AD478" i="10"/>
  <c r="AD970" i="10"/>
  <c r="AD369" i="10"/>
  <c r="AD912" i="10"/>
  <c r="AD432" i="10"/>
  <c r="AD370" i="10"/>
  <c r="AD344" i="10"/>
  <c r="AD780" i="10"/>
  <c r="AD853" i="10"/>
  <c r="AD893" i="10"/>
  <c r="AD197" i="10"/>
  <c r="AD167" i="10"/>
  <c r="AD874" i="10"/>
  <c r="AD711" i="10"/>
  <c r="AD401" i="10"/>
  <c r="AD614" i="10"/>
  <c r="AD1001" i="10"/>
  <c r="AD244" i="10"/>
  <c r="AD360" i="10"/>
  <c r="AD903" i="10"/>
  <c r="AD883" i="10"/>
  <c r="AD491" i="10"/>
  <c r="AD90" i="10"/>
  <c r="AD201" i="10"/>
  <c r="AD766" i="10"/>
  <c r="AD356" i="10"/>
  <c r="AD935" i="10"/>
  <c r="AD836" i="10"/>
  <c r="AD325" i="10"/>
  <c r="AD306" i="10"/>
  <c r="AD689" i="10"/>
  <c r="AD87" i="10"/>
  <c r="AD756" i="10"/>
  <c r="AD806" i="10"/>
  <c r="AD364" i="10"/>
  <c r="AD151" i="10"/>
  <c r="AD165" i="10"/>
  <c r="AD45" i="10"/>
  <c r="AD515" i="10"/>
  <c r="AD841" i="10"/>
  <c r="AD783" i="10"/>
  <c r="AD317" i="10"/>
  <c r="AD203" i="10"/>
  <c r="AD882" i="10"/>
  <c r="AD997" i="10"/>
  <c r="AD396" i="10"/>
  <c r="AD486" i="10"/>
  <c r="AD514" i="10"/>
  <c r="AD447" i="10"/>
  <c r="AD873" i="10"/>
  <c r="AD810" i="10"/>
  <c r="AD296" i="10"/>
  <c r="AD421" i="10"/>
  <c r="AD906" i="10"/>
  <c r="AD267" i="10"/>
  <c r="AD10" i="10"/>
  <c r="AD28" i="10"/>
  <c r="AD904" i="10"/>
  <c r="AD815" i="10"/>
  <c r="AD768" i="10"/>
  <c r="AD260" i="10"/>
  <c r="AD157" i="10"/>
  <c r="AD437" i="10"/>
  <c r="AD460" i="10"/>
  <c r="AD138" i="10"/>
  <c r="AD119" i="10"/>
  <c r="AD225" i="10"/>
  <c r="AD706" i="10"/>
  <c r="AD681" i="10"/>
  <c r="AD472" i="10"/>
  <c r="AD619" i="10"/>
  <c r="AD898" i="10"/>
  <c r="AD902" i="10"/>
  <c r="AD253" i="10"/>
  <c r="AD16" i="10"/>
  <c r="AD237" i="10"/>
  <c r="AD838" i="10"/>
  <c r="AD309" i="10"/>
  <c r="AD233" i="10"/>
  <c r="AD695" i="10"/>
  <c r="AD805" i="10"/>
  <c r="AD224" i="10"/>
  <c r="AD865" i="10"/>
  <c r="AD327" i="10"/>
  <c r="AD599" i="10"/>
  <c r="AD72" i="10"/>
  <c r="AD399" i="10"/>
  <c r="AD315" i="10"/>
  <c r="AD440" i="10"/>
  <c r="AD405" i="10"/>
  <c r="AD120" i="10"/>
  <c r="AD601" i="10"/>
  <c r="AD954" i="10"/>
  <c r="AD316" i="10"/>
  <c r="AD89" i="10"/>
  <c r="AD1007" i="10"/>
  <c r="AD588" i="10"/>
  <c r="AD717" i="10"/>
  <c r="AD328" i="10"/>
  <c r="AD626" i="10"/>
  <c r="AD971" i="10"/>
  <c r="AD743" i="10"/>
  <c r="AD479" i="10"/>
  <c r="AD137" i="10"/>
  <c r="AD427" i="10"/>
  <c r="AD441" i="10"/>
  <c r="AD725" i="10"/>
  <c r="AD257" i="10"/>
  <c r="AD637" i="10"/>
  <c r="AD43" i="10"/>
  <c r="AD184" i="10"/>
  <c r="AD742" i="10"/>
  <c r="AD377" i="10"/>
  <c r="AD271" i="10"/>
  <c r="AD684" i="10"/>
  <c r="AD435" i="10"/>
  <c r="AD671" i="10"/>
  <c r="AD461" i="10"/>
  <c r="AD658" i="10"/>
  <c r="AD676" i="10"/>
  <c r="AD618" i="10"/>
  <c r="AD558" i="10"/>
  <c r="AD255" i="10"/>
  <c r="AD847" i="10"/>
  <c r="AD530" i="10"/>
  <c r="AD666" i="10"/>
  <c r="AD800" i="10"/>
  <c r="AD929" i="10"/>
  <c r="AD631" i="10"/>
  <c r="AD205" i="10"/>
  <c r="AD101" i="10"/>
  <c r="AD77" i="10"/>
  <c r="AD126" i="10"/>
  <c r="AD330" i="10"/>
  <c r="AD32" i="10"/>
  <c r="AD830" i="10"/>
  <c r="AD169" i="10"/>
  <c r="AD406" i="10"/>
  <c r="AD604" i="10"/>
  <c r="AD682" i="10"/>
  <c r="AD875" i="10"/>
  <c r="AD570" i="10"/>
  <c r="AD503" i="10"/>
  <c r="AD647" i="10"/>
  <c r="AD745" i="10"/>
  <c r="AD292" i="10"/>
  <c r="AD79" i="10"/>
  <c r="AD542" i="10"/>
  <c r="AD866" i="10"/>
  <c r="AD355" i="10"/>
  <c r="AD979" i="10"/>
  <c r="AD575" i="10"/>
  <c r="AD258" i="10"/>
  <c r="AD880" i="10"/>
  <c r="AD148" i="10"/>
  <c r="AD729" i="10"/>
  <c r="AD33" i="10"/>
  <c r="AD910" i="10"/>
  <c r="AD548" i="10"/>
  <c r="AD489" i="10"/>
  <c r="AD494" i="10"/>
  <c r="AD173" i="10"/>
  <c r="AD517" i="10"/>
  <c r="AD926" i="10"/>
  <c r="AD956" i="10"/>
  <c r="AD917" i="10"/>
  <c r="AD577" i="10"/>
  <c r="AD329" i="10"/>
  <c r="AD318" i="10"/>
  <c r="AD592" i="10"/>
  <c r="AD642" i="10"/>
  <c r="AD295" i="10"/>
  <c r="AD762" i="10"/>
  <c r="AD109" i="10"/>
  <c r="AD919" i="10"/>
  <c r="AD986" i="10"/>
  <c r="AD964" i="10"/>
  <c r="AD752" i="10"/>
  <c r="AD654" i="10"/>
  <c r="AD710" i="10"/>
  <c r="AD872" i="10"/>
  <c r="AD357" i="10"/>
  <c r="AD484" i="10"/>
  <c r="AD278" i="10"/>
  <c r="AD69" i="10"/>
  <c r="AD419" i="10"/>
  <c r="AD933" i="10"/>
  <c r="AD651" i="10"/>
  <c r="AD132" i="10"/>
  <c r="AD559" i="10"/>
  <c r="AD100" i="10"/>
  <c r="AD481" i="10"/>
  <c r="AD839" i="10"/>
  <c r="AD633" i="10"/>
  <c r="AD214" i="10"/>
  <c r="AD728" i="10"/>
  <c r="AD266" i="10"/>
  <c r="AD909" i="10"/>
  <c r="AD36" i="10"/>
  <c r="AD776" i="10"/>
  <c r="AD160" i="10"/>
  <c r="AD216" i="10"/>
  <c r="AD673" i="10"/>
  <c r="AD595" i="10"/>
  <c r="AD145" i="10"/>
  <c r="AD467" i="10"/>
  <c r="AD700" i="10"/>
  <c r="AD781" i="10"/>
  <c r="AD228" i="10"/>
  <c r="AD420" i="10"/>
  <c r="AD15" i="10"/>
  <c r="AD112" i="10"/>
  <c r="AD992" i="10"/>
  <c r="AD361" i="10"/>
  <c r="AD581" i="10"/>
  <c r="AD801" i="10"/>
  <c r="AD504" i="10"/>
  <c r="AD194" i="10"/>
  <c r="AD615" i="10"/>
  <c r="AD398" i="10"/>
  <c r="AD240" i="10"/>
  <c r="AD547" i="10"/>
  <c r="AD512" i="10"/>
  <c r="AD885" i="10"/>
  <c r="AD469" i="10"/>
  <c r="AD443" i="10"/>
  <c r="AD975" i="10"/>
  <c r="AD539" i="10"/>
  <c r="AD718" i="10"/>
  <c r="AD445" i="10"/>
  <c r="AD892" i="10"/>
  <c r="AD251" i="10"/>
  <c r="AD141" i="10"/>
  <c r="AD178" i="10"/>
  <c r="AD605" i="10"/>
  <c r="AD773" i="10"/>
  <c r="AD179" i="10"/>
  <c r="AD564" i="10"/>
  <c r="AD348" i="10"/>
  <c r="AD509" i="10"/>
  <c r="AD139" i="10"/>
  <c r="AD580" i="10"/>
  <c r="AD85" i="10"/>
  <c r="AD831" i="10"/>
  <c r="AD747" i="10"/>
  <c r="AD646" i="10"/>
  <c r="AD977" i="10"/>
  <c r="AD44" i="10"/>
  <c r="AD277" i="10"/>
  <c r="AD911" i="10"/>
  <c r="AD209" i="10"/>
  <c r="AD537" i="10"/>
  <c r="AD526" i="10"/>
  <c r="AD999" i="10"/>
  <c r="AD797" i="10"/>
  <c r="AD620" i="10"/>
  <c r="AD425" i="10"/>
  <c r="AD897" i="10"/>
  <c r="AD75" i="10"/>
  <c r="AD699" i="10"/>
  <c r="AD395" i="10"/>
  <c r="AD102" i="10"/>
  <c r="AD196" i="10"/>
  <c r="AD698" i="10"/>
  <c r="AD191" i="10"/>
  <c r="AD55" i="10"/>
  <c r="AD54" i="10"/>
  <c r="AD519" i="10"/>
  <c r="AD569" i="10"/>
  <c r="AD211" i="10"/>
  <c r="AD554" i="10"/>
  <c r="AD35" i="10"/>
  <c r="AD556" i="10"/>
  <c r="AD452" i="10"/>
  <c r="AD217" i="10"/>
  <c r="AD41" i="10"/>
  <c r="AD927" i="10"/>
  <c r="AD675" i="10"/>
  <c r="AD820" i="10"/>
  <c r="AD851" i="10"/>
  <c r="AD11" i="10"/>
  <c r="AD553" i="10"/>
  <c r="AD321" i="10"/>
  <c r="AD541" i="10"/>
  <c r="AD238" i="10"/>
  <c r="AD343" i="10"/>
  <c r="AD283" i="10"/>
  <c r="AD235" i="10"/>
  <c r="AD404" i="10"/>
  <c r="AD998" i="10"/>
  <c r="AD340" i="10"/>
  <c r="AD826" i="10"/>
  <c r="AD696" i="10"/>
  <c r="AD387" i="10"/>
  <c r="AD223" i="10"/>
  <c r="AD1008" i="10"/>
  <c r="AD799" i="10"/>
  <c r="AD585" i="10"/>
  <c r="AD639" i="10"/>
  <c r="AD735" i="10"/>
  <c r="AD900" i="10"/>
  <c r="AD616" i="10"/>
  <c r="AD152" i="10"/>
  <c r="AD687" i="10"/>
  <c r="AD189" i="10"/>
  <c r="AD207" i="10"/>
  <c r="AD765" i="10"/>
  <c r="AD449" i="10"/>
  <c r="AD280" i="10"/>
  <c r="AD965" i="10"/>
  <c r="AD648" i="10"/>
  <c r="AD602" i="10"/>
  <c r="AD48" i="10"/>
  <c r="AD884" i="10"/>
  <c r="AD736" i="10"/>
  <c r="AD105" i="10"/>
  <c r="AD527" i="10"/>
  <c r="AD487" i="10"/>
  <c r="AD525" i="10"/>
  <c r="AD379" i="10"/>
  <c r="AD571" i="10"/>
  <c r="AD374" i="10"/>
  <c r="AD934" i="10"/>
  <c r="AD891" i="10"/>
  <c r="AD724" i="10"/>
  <c r="AD557" i="10"/>
  <c r="AD772" i="10"/>
  <c r="AD899" i="10"/>
  <c r="AD18" i="10"/>
  <c r="AD158" i="10"/>
  <c r="AD397" i="10"/>
  <c r="AD495" i="10"/>
  <c r="AD49" i="10"/>
  <c r="AD97" i="10"/>
  <c r="AD887" i="10"/>
  <c r="AD61" i="10"/>
  <c r="AD793" i="10"/>
  <c r="AD974" i="10"/>
  <c r="AD313" i="10"/>
  <c r="AD963" i="10"/>
  <c r="AD521" i="10"/>
  <c r="AD367" i="10"/>
  <c r="AD693" i="10"/>
  <c r="AD844" i="10"/>
  <c r="AD915" i="10"/>
  <c r="AD686" i="10"/>
  <c r="AD442" i="10"/>
  <c r="AD246" i="10"/>
  <c r="AS420" i="10"/>
  <c r="AS716" i="10"/>
  <c r="AS238" i="10"/>
  <c r="AS634" i="10"/>
  <c r="AS12" i="10"/>
  <c r="AS548" i="10"/>
  <c r="AS865" i="10"/>
  <c r="AS519" i="10"/>
  <c r="AS693" i="10"/>
  <c r="AS681" i="10"/>
  <c r="AS940" i="10"/>
  <c r="AS173" i="10"/>
  <c r="AS443" i="10"/>
  <c r="AS274" i="10"/>
  <c r="AS820" i="10"/>
  <c r="AS769" i="10"/>
  <c r="AS180" i="10"/>
  <c r="AS202" i="10"/>
  <c r="AS892" i="10"/>
  <c r="AS862" i="10"/>
  <c r="AS704" i="10"/>
  <c r="AS535" i="10"/>
  <c r="AS840" i="10"/>
  <c r="AS839" i="10"/>
  <c r="AS247" i="10"/>
  <c r="AS221" i="10"/>
  <c r="AS675" i="10"/>
  <c r="AS679" i="10"/>
  <c r="AS218" i="10"/>
  <c r="AS24" i="10"/>
  <c r="AS913" i="10"/>
  <c r="AS32" i="10"/>
  <c r="AS648" i="10"/>
  <c r="AS188" i="10"/>
  <c r="AS205" i="10"/>
  <c r="AS406" i="10"/>
  <c r="AS77" i="10"/>
  <c r="AS405" i="10"/>
  <c r="AS643" i="10"/>
  <c r="AS789" i="10"/>
  <c r="AS282" i="10"/>
  <c r="AS473" i="10"/>
  <c r="AS119" i="10"/>
  <c r="AS84" i="10"/>
  <c r="AS227" i="10"/>
  <c r="AS253" i="10"/>
  <c r="AS346" i="10"/>
  <c r="AS442" i="10"/>
  <c r="AS576" i="10"/>
  <c r="AS397" i="10"/>
  <c r="AS516" i="10"/>
  <c r="AS200" i="10"/>
  <c r="AS204" i="10"/>
  <c r="AS223" i="10"/>
  <c r="AS831" i="10"/>
  <c r="AS531" i="10"/>
  <c r="AS786" i="10"/>
  <c r="AS986" i="10"/>
  <c r="AS647" i="10"/>
  <c r="AS784" i="10"/>
  <c r="AS377" i="10"/>
  <c r="AS514" i="10"/>
  <c r="AS224" i="10"/>
  <c r="AS403" i="10"/>
  <c r="AS284" i="10"/>
  <c r="AS426" i="10"/>
  <c r="AS983" i="10"/>
  <c r="AS292" i="10"/>
  <c r="AS73" i="10"/>
  <c r="AS805" i="10"/>
  <c r="AS972" i="10"/>
  <c r="AS937" i="10"/>
  <c r="AS138" i="10"/>
  <c r="AS433" i="10"/>
  <c r="AS672" i="10"/>
  <c r="AS906" i="10"/>
  <c r="AS309" i="10"/>
  <c r="AS482" i="10"/>
  <c r="AS692" i="10"/>
  <c r="AS184" i="10"/>
  <c r="AS813" i="10"/>
  <c r="AS546" i="10"/>
  <c r="AS778" i="10"/>
  <c r="AS460" i="10"/>
  <c r="AS502" i="10"/>
  <c r="AS833" i="10"/>
  <c r="AS245" i="10"/>
  <c r="AS836" i="10"/>
  <c r="AS738" i="10"/>
  <c r="AS256" i="10"/>
  <c r="AS573" i="10"/>
  <c r="AS962" i="10"/>
  <c r="AS146" i="10"/>
  <c r="AS829" i="10"/>
  <c r="AS666" i="10"/>
  <c r="AS728" i="10"/>
  <c r="AS561" i="10"/>
  <c r="AS868" i="10"/>
  <c r="AS680" i="10"/>
  <c r="AS300" i="10"/>
  <c r="AS533" i="10"/>
  <c r="AS688" i="10"/>
  <c r="AS717" i="10"/>
  <c r="AS44" i="10"/>
  <c r="AS791" i="10"/>
  <c r="AS55" i="10"/>
  <c r="AS711" i="10"/>
  <c r="AS593" i="10"/>
  <c r="AS67" i="10"/>
  <c r="AS957" i="10"/>
  <c r="AS941" i="10"/>
  <c r="AS197" i="10"/>
  <c r="AS568" i="10"/>
  <c r="AS669" i="10"/>
  <c r="AS400" i="10"/>
  <c r="AS137" i="10"/>
  <c r="AS630" i="10"/>
  <c r="AS504" i="10"/>
  <c r="AS524" i="10"/>
  <c r="AS742" i="10"/>
  <c r="AS746" i="10"/>
  <c r="AS448" i="10"/>
  <c r="AS302" i="10"/>
  <c r="AS750" i="10"/>
  <c r="AS469" i="10"/>
  <c r="AS683" i="10"/>
  <c r="AS602" i="10"/>
  <c r="AS946" i="10"/>
  <c r="AS761" i="10"/>
  <c r="AS702" i="10"/>
  <c r="AS42" i="10"/>
  <c r="AS493" i="10"/>
  <c r="AS998" i="10"/>
  <c r="AS423" i="10"/>
  <c r="AS230" i="10"/>
  <c r="AS362" i="10"/>
  <c r="AS996" i="10"/>
  <c r="AS160" i="10"/>
  <c r="AS939" i="10"/>
  <c r="AS646" i="10"/>
  <c r="AS359" i="10"/>
  <c r="AS858" i="10"/>
  <c r="AS299" i="10"/>
  <c r="AS20" i="10"/>
  <c r="AS653" i="10"/>
  <c r="AS756" i="10"/>
  <c r="AS29" i="10"/>
  <c r="AS342" i="10"/>
  <c r="AS798" i="10"/>
  <c r="AS918" i="10"/>
  <c r="AS434" i="10"/>
  <c r="AS182" i="10"/>
  <c r="AS764" i="10"/>
  <c r="AS936" i="10"/>
  <c r="AS495" i="10"/>
  <c r="AS899" i="10"/>
  <c r="AS58" i="10"/>
  <c r="AS921" i="10"/>
  <c r="AS574" i="10"/>
  <c r="AS592" i="10"/>
  <c r="AS503" i="10"/>
  <c r="AS852" i="10"/>
  <c r="AS115" i="10"/>
  <c r="AS384" i="10"/>
  <c r="AS691" i="10"/>
  <c r="AS916" i="10"/>
  <c r="AS366" i="10"/>
  <c r="AS141" i="10"/>
  <c r="AS635" i="10"/>
  <c r="AS661" i="10"/>
  <c r="AS166" i="10"/>
  <c r="AS810" i="10"/>
  <c r="AS621" i="10"/>
  <c r="AS803" i="10"/>
  <c r="AS25" i="10"/>
  <c r="AS770" i="10"/>
  <c r="AS590" i="10"/>
  <c r="AS490" i="10"/>
  <c r="AS254" i="10"/>
  <c r="AS49" i="10"/>
  <c r="AS258" i="10"/>
  <c r="AS335" i="10"/>
  <c r="AS112" i="10"/>
  <c r="AS161" i="10"/>
  <c r="AS1006" i="10"/>
  <c r="AS248" i="10"/>
  <c r="AS488" i="10"/>
  <c r="AS52" i="10"/>
  <c r="AS622" i="10"/>
  <c r="AS959" i="10"/>
  <c r="AS168" i="10"/>
  <c r="AS807" i="10"/>
  <c r="AS575" i="10"/>
  <c r="AS911" i="10"/>
  <c r="AS120" i="10"/>
  <c r="AS900" i="10"/>
  <c r="AS124" i="10"/>
  <c r="AS99" i="10"/>
  <c r="AS476" i="10"/>
  <c r="AS457" i="10"/>
  <c r="AS958" i="10"/>
  <c r="AS117" i="10"/>
  <c r="AS969" i="10"/>
  <c r="AS766" i="10"/>
  <c r="AS826" i="10"/>
  <c r="AS712" i="10"/>
  <c r="AS429" i="10"/>
  <c r="AS352" i="10"/>
  <c r="AS779" i="10"/>
  <c r="AS236" i="10"/>
  <c r="AS88" i="10"/>
  <c r="AS128" i="10"/>
  <c r="AS982" i="10"/>
  <c r="AS700" i="10"/>
  <c r="AS965" i="10"/>
  <c r="AS985" i="10"/>
  <c r="AS623" i="10"/>
  <c r="AS272" i="10"/>
  <c r="AS496" i="10"/>
  <c r="AS164" i="10"/>
  <c r="AS866" i="10"/>
  <c r="AS450" i="10"/>
  <c r="AS461" i="10"/>
  <c r="AS934" i="10"/>
  <c r="AS456" i="10"/>
  <c r="AS605" i="10"/>
  <c r="AS441" i="10"/>
  <c r="AS710" i="10"/>
  <c r="AS527" i="10"/>
  <c r="AS588" i="10"/>
  <c r="AS410" i="10"/>
  <c r="AS799" i="10"/>
  <c r="AS494" i="10"/>
  <c r="AS63" i="10"/>
  <c r="AS416" i="10"/>
  <c r="AS869" i="10"/>
  <c r="AS610" i="10"/>
  <c r="AS587" i="10"/>
  <c r="AS989" i="10"/>
  <c r="AS923" i="10"/>
  <c r="AS368" i="10"/>
  <c r="AS698" i="10"/>
  <c r="AS589" i="10"/>
  <c r="AS174" i="10"/>
  <c r="AS668" i="10"/>
  <c r="AS108" i="10"/>
  <c r="AS682" i="10"/>
  <c r="AS34" i="10"/>
  <c r="AS293" i="10"/>
  <c r="AS194" i="10"/>
  <c r="AS617" i="10"/>
  <c r="AS754" i="10"/>
  <c r="AS960" i="10"/>
  <c r="AS68" i="10"/>
  <c r="AS30" i="10"/>
  <c r="AS942" i="10"/>
  <c r="AS677" i="10"/>
  <c r="AS265" i="10"/>
  <c r="AS931" i="10"/>
  <c r="AS472" i="10"/>
  <c r="AS386" i="10"/>
  <c r="AS777" i="10"/>
  <c r="AS845" i="10"/>
  <c r="AS978" i="10"/>
  <c r="AS351" i="10"/>
  <c r="AS571" i="10"/>
  <c r="AS520" i="10"/>
  <c r="AS378" i="10"/>
  <c r="AS315" i="10"/>
  <c r="AS686" i="10"/>
  <c r="AS598" i="10"/>
  <c r="AS206" i="10"/>
  <c r="AS79" i="10"/>
  <c r="AS595" i="10"/>
  <c r="AS50" i="10"/>
  <c r="AS1000" i="10"/>
  <c r="AS670" i="10"/>
  <c r="AS578" i="10"/>
  <c r="AS628" i="10"/>
  <c r="AS991" i="10"/>
  <c r="AS307" i="10"/>
  <c r="AS379" i="10"/>
  <c r="AS16" i="10"/>
  <c r="AS851" i="10"/>
  <c r="AS336" i="10"/>
  <c r="AS884" i="10"/>
  <c r="AS553" i="10"/>
  <c r="AS431" i="10"/>
  <c r="AS885" i="10"/>
  <c r="AS130" i="10"/>
  <c r="AS208" i="10"/>
  <c r="AS734" i="10"/>
  <c r="AS485" i="10"/>
  <c r="AS170" i="10"/>
  <c r="AS167" i="10"/>
  <c r="AS907" i="10"/>
  <c r="AS76" i="10"/>
  <c r="AS317" i="10"/>
  <c r="AS136" i="10"/>
  <c r="AS177" i="10"/>
  <c r="AS135" i="10"/>
  <c r="AS896" i="10"/>
  <c r="AS607" i="10"/>
  <c r="AS226" i="10"/>
  <c r="AS113" i="10"/>
  <c r="AS452" i="10"/>
  <c r="AS757" i="10"/>
  <c r="AS40" i="10"/>
  <c r="AS909" i="10"/>
  <c r="AS70" i="10"/>
  <c r="AS611" i="10"/>
  <c r="AS212" i="10"/>
  <c r="AS195" i="10"/>
  <c r="AS83" i="10"/>
  <c r="AS547" i="10"/>
  <c r="AS298" i="10"/>
  <c r="AS928" i="10"/>
  <c r="AS902" i="10"/>
  <c r="AS577" i="10"/>
  <c r="AS324" i="10"/>
  <c r="AS633" i="10"/>
  <c r="AS971" i="10"/>
  <c r="AS291" i="10"/>
  <c r="AS767" i="10"/>
  <c r="AS759" i="10"/>
  <c r="AS835" i="10"/>
  <c r="AS968" i="10"/>
  <c r="AS601" i="10"/>
  <c r="AS874" i="10"/>
  <c r="AS741" i="10"/>
  <c r="AS517" i="10"/>
  <c r="AS887" i="10"/>
  <c r="AS792" i="10"/>
  <c r="AS285" i="10"/>
  <c r="AS105" i="10"/>
  <c r="AS927" i="10"/>
  <c r="AS78" i="10"/>
  <c r="AS374" i="10"/>
  <c r="AS825" i="10"/>
  <c r="AS943" i="10"/>
  <c r="AS808" i="10"/>
  <c r="AS794" i="10"/>
  <c r="AS304" i="10"/>
  <c r="AS689" i="10"/>
  <c r="AS89" i="10"/>
  <c r="AS501" i="10"/>
  <c r="AS337" i="10"/>
  <c r="AS235" i="10"/>
  <c r="AS665" i="10"/>
  <c r="AS271" i="10"/>
  <c r="AS771" i="10"/>
  <c r="AS976" i="10"/>
  <c r="AS266" i="10"/>
  <c r="AS382" i="10"/>
  <c r="AS748" i="10"/>
  <c r="AS838" i="10"/>
  <c r="AS559" i="10"/>
  <c r="AS627" i="10"/>
  <c r="AS104" i="10"/>
  <c r="AS155" i="10"/>
  <c r="AS990" i="10"/>
  <c r="AS462" i="10"/>
  <c r="AS51" i="10"/>
  <c r="AS834" i="10"/>
  <c r="AS144" i="10"/>
  <c r="AS278" i="10"/>
  <c r="AS72" i="10"/>
  <c r="AS468" i="10"/>
  <c r="AS484" i="10"/>
  <c r="AS435" i="10"/>
  <c r="AS306" i="10"/>
  <c r="AS392" i="10"/>
  <c r="AS425" i="10"/>
  <c r="AS811" i="10"/>
  <c r="AS550" i="10"/>
  <c r="AS584" i="10"/>
  <c r="AS564" i="10"/>
  <c r="AS440" i="10"/>
  <c r="AS260" i="10"/>
  <c r="AS841" i="10"/>
  <c r="AS228" i="10"/>
  <c r="AS725" i="10"/>
  <c r="AS708" i="10"/>
  <c r="AS134" i="10"/>
  <c r="AS905" i="10"/>
  <c r="AS87" i="10"/>
  <c r="AS718" i="10"/>
  <c r="AS763" i="10"/>
  <c r="AS147" i="10"/>
  <c r="AS140" i="10"/>
  <c r="AS402" i="10"/>
  <c r="AS560" i="10"/>
  <c r="AS483" i="10"/>
  <c r="AS901" i="10"/>
  <c r="AS255" i="10"/>
  <c r="AS19" i="10"/>
  <c r="AS930" i="10"/>
  <c r="AS818" i="10"/>
  <c r="AS562" i="10"/>
  <c r="AS312" i="10"/>
  <c r="AS922" i="10"/>
  <c r="AS967" i="10"/>
  <c r="AS539" i="10"/>
  <c r="AS477" i="10"/>
  <c r="AS445" i="10"/>
  <c r="AS788" i="10"/>
  <c r="AS506" i="10"/>
  <c r="AS21" i="10"/>
  <c r="AS192" i="10"/>
  <c r="AS340" i="10"/>
  <c r="AS31" i="10"/>
  <c r="AS187" i="10"/>
  <c r="AS848" i="10"/>
  <c r="AS667" i="10"/>
  <c r="AS404" i="10"/>
  <c r="AS964" i="10"/>
  <c r="AS491" i="10"/>
  <c r="AS338" i="10"/>
  <c r="AS269" i="10"/>
  <c r="AS94" i="10"/>
  <c r="AS376" i="10"/>
  <c r="AS795" i="10"/>
  <c r="AS17" i="10"/>
  <c r="AS109" i="10"/>
  <c r="AS458" i="10"/>
  <c r="AS268" i="10"/>
  <c r="AS695" i="10"/>
  <c r="AS860" i="10"/>
  <c r="AS414" i="10"/>
  <c r="AS579" i="10"/>
  <c r="AS498" i="10"/>
  <c r="AS694" i="10"/>
  <c r="AS203" i="10"/>
  <c r="AS944" i="10"/>
  <c r="AS220" i="10"/>
  <c r="AS310" i="10"/>
  <c r="AS821" i="10"/>
  <c r="AS631" i="10"/>
  <c r="AS242" i="10"/>
  <c r="AS975" i="10"/>
  <c r="AS183" i="10"/>
  <c r="AS370" i="10"/>
  <c r="AS193" i="10"/>
  <c r="AS664" i="10"/>
  <c r="AS659" i="10"/>
  <c r="AS726" i="10"/>
  <c r="AS69" i="10"/>
  <c r="AS232" i="10"/>
  <c r="AS567" i="10"/>
  <c r="AS355" i="10"/>
  <c r="AS214" i="10"/>
  <c r="AS974" i="10"/>
  <c r="AS782" i="10"/>
  <c r="AS660" i="10"/>
  <c r="AS920" i="10"/>
  <c r="AS511" i="10"/>
  <c r="AS118" i="10"/>
  <c r="AS286" i="10"/>
  <c r="AS449" i="10"/>
  <c r="AS724" i="10"/>
  <c r="AS279" i="10"/>
  <c r="AS314" i="10"/>
  <c r="AS678" i="10"/>
  <c r="AS233" i="10"/>
  <c r="AS806" i="10"/>
  <c r="AS114" i="10"/>
  <c r="AS523" i="10"/>
  <c r="AS649" i="10"/>
  <c r="AS311" i="10"/>
  <c r="AS910" i="10"/>
  <c r="AS618" i="10"/>
  <c r="AS252" i="10"/>
  <c r="AS987" i="10"/>
  <c r="AS652" i="10"/>
  <c r="AS451" i="10"/>
  <c r="AS81" i="10"/>
  <c r="AS396" i="10"/>
  <c r="AS23" i="10"/>
  <c r="AS380" i="10"/>
  <c r="AS609" i="10"/>
  <c r="AS549" i="10"/>
  <c r="AS447" i="10"/>
  <c r="AS149" i="10"/>
  <c r="AS540" i="10"/>
  <c r="AS639" i="10"/>
  <c r="AS832" i="10"/>
  <c r="AS591" i="10"/>
  <c r="AS979" i="10"/>
  <c r="AS625" i="10"/>
  <c r="AS41" i="10"/>
  <c r="AS61" i="10"/>
  <c r="AS453" i="10"/>
  <c r="AS581" i="10"/>
  <c r="AS544" i="10"/>
  <c r="AS774" i="10"/>
  <c r="AS64" i="10"/>
  <c r="AS432" i="10"/>
  <c r="AS855" i="10"/>
  <c r="AS875" i="10"/>
  <c r="AS644" i="10"/>
  <c r="AS145" i="10"/>
  <c r="AS341" i="10"/>
  <c r="AS371" i="10"/>
  <c r="AS92" i="10"/>
  <c r="AS615" i="10"/>
  <c r="AS133" i="10"/>
  <c r="AS933" i="10"/>
  <c r="AS814" i="10"/>
  <c r="AS925" i="10"/>
  <c r="AS296" i="10"/>
  <c r="AS471" i="10"/>
  <c r="AS246" i="10"/>
  <c r="AS219" i="10"/>
  <c r="AS465" i="10"/>
  <c r="AS463" i="10"/>
  <c r="AS372" i="10"/>
  <c r="AS781" i="10"/>
  <c r="AS18" i="10"/>
  <c r="AS847" i="10"/>
  <c r="AS152" i="10"/>
  <c r="AS645" i="10"/>
  <c r="AS600" i="10"/>
  <c r="AS480" i="10"/>
  <c r="AS153" i="10"/>
  <c r="AS349" i="10"/>
  <c r="AS394" i="10"/>
  <c r="AS796" i="10"/>
  <c r="AS289" i="10"/>
  <c r="AS740" i="10"/>
  <c r="AS525" i="10"/>
  <c r="AS886" i="10"/>
  <c r="AS719" i="10"/>
  <c r="AS889" i="10"/>
  <c r="AS273" i="10"/>
  <c r="AS38" i="10"/>
  <c r="AS793" i="10"/>
  <c r="AS827" i="10"/>
  <c r="AS319" i="10"/>
  <c r="AS86" i="10"/>
  <c r="AS1002" i="10"/>
  <c r="AS867" i="10"/>
  <c r="AS90" i="10"/>
  <c r="AS543" i="10"/>
  <c r="AS837" i="10"/>
  <c r="AS353" i="10"/>
  <c r="AS263" i="10"/>
  <c r="AS430" i="10"/>
  <c r="AS288" i="10"/>
  <c r="AS215" i="10"/>
  <c r="AS706" i="10"/>
  <c r="AS222" i="10"/>
  <c r="AS350" i="10"/>
  <c r="AS75" i="10"/>
  <c r="AS508" i="10"/>
  <c r="AS424" i="10"/>
  <c r="AS129" i="10"/>
  <c r="AS809" i="10"/>
  <c r="AS744" i="10"/>
  <c r="AS305" i="10"/>
  <c r="AS817" i="10"/>
  <c r="AS929" i="10"/>
  <c r="AS316" i="10"/>
  <c r="AS334" i="10"/>
  <c r="AS565" i="10"/>
  <c r="AS466" i="10"/>
  <c r="AS883" i="10"/>
  <c r="AS861" i="10"/>
  <c r="AS325" i="10"/>
  <c r="AS361" i="10"/>
  <c r="AS391" i="10"/>
  <c r="AS819" i="10"/>
  <c r="AS731" i="10"/>
  <c r="AS270" i="10"/>
  <c r="AS363" i="10"/>
  <c r="AS878" i="10"/>
  <c r="AS229" i="10"/>
  <c r="AS697" i="10"/>
  <c r="AS318" i="10"/>
  <c r="AS880" i="10"/>
  <c r="AS903" i="10"/>
  <c r="AS638" i="10"/>
  <c r="AS898" i="10"/>
  <c r="AS755" i="10"/>
  <c r="AS65" i="10"/>
  <c r="AS475" i="10"/>
  <c r="AS126" i="10"/>
  <c r="AS244" i="10"/>
  <c r="AS1007" i="10"/>
  <c r="AS56" i="10"/>
  <c r="AS515" i="10"/>
  <c r="AS545" i="10"/>
  <c r="AS822" i="10"/>
  <c r="AS722" i="10"/>
  <c r="AS904" i="10"/>
  <c r="AS870" i="10"/>
  <c r="AS606" i="10"/>
  <c r="AS250" i="10"/>
  <c r="AS566" i="10"/>
  <c r="AS713" i="10"/>
  <c r="AS619" i="10"/>
  <c r="AS802" i="10"/>
  <c r="AS190" i="10"/>
  <c r="AS172" i="10"/>
  <c r="AS947" i="10"/>
  <c r="AS121" i="10"/>
  <c r="AS241" i="10"/>
  <c r="AS1005" i="10"/>
  <c r="AS389" i="10"/>
  <c r="AS487" i="10"/>
  <c r="AS671" i="10"/>
  <c r="AS156" i="10"/>
  <c r="AS127" i="10"/>
  <c r="AS395" i="10"/>
  <c r="AS993" i="10"/>
  <c r="AS569" i="10"/>
  <c r="AS842" i="10"/>
  <c r="AS563" i="10"/>
  <c r="AS856" i="10"/>
  <c r="AS823" i="10"/>
  <c r="AS444" i="10"/>
  <c r="AS701" i="10"/>
  <c r="AS14" i="10"/>
  <c r="AS96" i="10"/>
  <c r="AS328" i="10"/>
  <c r="AS721" i="10"/>
  <c r="AS240" i="10"/>
  <c r="AS604" i="10"/>
  <c r="AS85" i="10"/>
  <c r="AS583" i="10"/>
  <c r="AS148" i="10"/>
  <c r="AS217" i="10"/>
  <c r="AS758" i="10"/>
  <c r="AS529" i="10"/>
  <c r="AS150" i="10"/>
  <c r="AS331" i="10"/>
  <c r="AS313" i="10"/>
  <c r="AS640" i="10"/>
  <c r="AS343" i="10"/>
  <c r="AS570" i="10"/>
  <c r="AS383" i="10"/>
  <c r="AS673" i="10"/>
  <c r="AS303" i="10"/>
  <c r="AS57" i="10"/>
  <c r="AS736" i="10"/>
  <c r="AS308" i="10"/>
  <c r="AS528" i="10"/>
  <c r="AS850" i="10"/>
  <c r="AS594" i="10"/>
  <c r="AS262" i="10"/>
  <c r="AS347" i="10"/>
  <c r="AS537" i="10"/>
  <c r="AS234" i="10"/>
  <c r="AS345" i="10"/>
  <c r="AS542" i="10"/>
  <c r="AS522" i="10"/>
  <c r="AS895" i="10"/>
  <c r="AS951" i="10"/>
  <c r="AS267" i="10"/>
  <c r="AS103" i="10"/>
  <c r="AS739" i="10"/>
  <c r="AS36" i="10"/>
  <c r="AS599" i="10"/>
  <c r="AS169" i="10"/>
  <c r="AS955" i="10"/>
  <c r="AS816" i="10"/>
  <c r="AS438" i="10"/>
  <c r="AS709" i="10"/>
  <c r="AS131" i="10"/>
  <c r="AS178" i="10"/>
  <c r="AS773" i="10"/>
  <c r="AS373" i="10"/>
  <c r="AS385" i="10"/>
  <c r="AS555" i="10"/>
  <c r="AS507" i="10"/>
  <c r="AS787" i="10"/>
  <c r="AS926" i="10"/>
  <c r="AS994" i="10"/>
  <c r="AS812" i="10"/>
  <c r="AS486" i="10"/>
  <c r="AS276" i="10"/>
  <c r="AS538" i="10"/>
  <c r="AS407" i="10"/>
  <c r="AS872" i="10"/>
  <c r="AS938" i="10"/>
  <c r="AS912" i="10"/>
  <c r="AS655" i="10"/>
  <c r="AS948" i="10"/>
  <c r="AS760" i="10"/>
  <c r="AS727" i="10"/>
  <c r="AS949" i="10"/>
  <c r="AS509" i="10"/>
  <c r="AS950" i="10"/>
  <c r="AS53" i="10"/>
  <c r="AS142" i="10"/>
  <c r="AS446" i="10"/>
  <c r="AS100" i="10"/>
  <c r="AS881" i="10"/>
  <c r="AS790" i="10"/>
  <c r="AS209" i="10"/>
  <c r="AS843" i="10"/>
  <c r="AS110" i="10"/>
  <c r="AS199" i="10"/>
  <c r="AS277" i="10"/>
  <c r="AS879" i="10"/>
  <c r="AS98" i="10"/>
  <c r="AS596" i="10"/>
  <c r="AS1008" i="10"/>
  <c r="AS632" i="10"/>
  <c r="AS824" i="10"/>
  <c r="AS844" i="10"/>
  <c r="AS409" i="10"/>
  <c r="AS474" i="10"/>
  <c r="AS375" i="10"/>
  <c r="AS552" i="10"/>
  <c r="AS935" i="10"/>
  <c r="AS608" i="10"/>
  <c r="AS360" i="10"/>
  <c r="AS882" i="10"/>
  <c r="AS422" i="10"/>
  <c r="AS35" i="10"/>
  <c r="AS864" i="10"/>
  <c r="AS597" i="10"/>
  <c r="AS629" i="10"/>
  <c r="AS179" i="10"/>
  <c r="AS62" i="10"/>
  <c r="AS297" i="10"/>
  <c r="AS175" i="10"/>
  <c r="AS981" i="10"/>
  <c r="AS201" i="10"/>
  <c r="AS393" i="10"/>
  <c r="AS956" i="10"/>
  <c r="AS745" i="10"/>
  <c r="AS897" i="10"/>
  <c r="AS225" i="10"/>
  <c r="AS801" i="10"/>
  <c r="AS1009" i="10"/>
  <c r="AS421" i="10"/>
  <c r="AS530" i="10"/>
  <c r="AS830" i="10"/>
  <c r="AS952" i="10"/>
  <c r="AS657" i="10"/>
  <c r="AS730" i="10"/>
  <c r="AS512" i="10"/>
  <c r="AS999" i="10"/>
  <c r="AS1003" i="10"/>
  <c r="AS399" i="10"/>
  <c r="AS332" i="10"/>
  <c r="AS853" i="10"/>
  <c r="AS239" i="10"/>
  <c r="AS186" i="10"/>
  <c r="AS626" i="10"/>
  <c r="AS419" i="10"/>
  <c r="AS213" i="10"/>
  <c r="AS687" i="10"/>
  <c r="AS101" i="10"/>
  <c r="AS249" i="10"/>
  <c r="AS707" i="10"/>
  <c r="AS323" i="10"/>
  <c r="AS418" i="10"/>
  <c r="AS439" i="10"/>
  <c r="AS612" i="10"/>
  <c r="AS116" i="10"/>
  <c r="AS995" i="10"/>
  <c r="AS992" i="10"/>
  <c r="AS26" i="10"/>
  <c r="AS572" i="10"/>
  <c r="AS871" i="10"/>
  <c r="AS259" i="10"/>
  <c r="AS66" i="10"/>
  <c r="AS532" i="10"/>
  <c r="AS863" i="10"/>
  <c r="AS398" i="10"/>
  <c r="AS970" i="10"/>
  <c r="AS408" i="10"/>
  <c r="AS46" i="10"/>
  <c r="AS15" i="10"/>
  <c r="AS231" i="10"/>
  <c r="AS737" i="10"/>
  <c r="AS690" i="10"/>
  <c r="AS330" i="10"/>
  <c r="AS82" i="10"/>
  <c r="AS685" i="10"/>
  <c r="AS797" i="10"/>
  <c r="AS211" i="10"/>
  <c r="AS620" i="10"/>
  <c r="AS13" i="10"/>
  <c r="AS890" i="10"/>
  <c r="AS624" i="10"/>
  <c r="AS674" i="10"/>
  <c r="AS45" i="10"/>
  <c r="AS614" i="10"/>
  <c r="AS780" i="10"/>
  <c r="AS997" i="10"/>
  <c r="AS470" i="10"/>
  <c r="AS534" i="10"/>
  <c r="AS513" i="10"/>
  <c r="AS412" i="10"/>
  <c r="AS654" i="10"/>
  <c r="AS283" i="10"/>
  <c r="AS158" i="10"/>
  <c r="AS95" i="10"/>
  <c r="AS586" i="10"/>
  <c r="AS1001" i="10"/>
  <c r="AS39" i="10"/>
  <c r="AS723" i="10"/>
  <c r="AS122" i="10"/>
  <c r="AS356" i="10"/>
  <c r="AS556" i="10"/>
  <c r="AS650" i="10"/>
  <c r="AS603" i="10"/>
  <c r="AS287" i="10"/>
  <c r="AS732" i="10"/>
  <c r="AS251" i="10"/>
  <c r="AS914" i="10"/>
  <c r="AS924" i="10"/>
  <c r="AS354" i="10"/>
  <c r="AS37" i="10"/>
  <c r="AS492" i="10"/>
  <c r="AS189" i="10"/>
  <c r="AS459" i="10"/>
  <c r="AS357" i="10"/>
  <c r="AS216" i="10"/>
  <c r="AS776" i="10"/>
  <c r="AS132" i="10"/>
  <c r="AS637" i="10"/>
  <c r="AS48" i="10"/>
  <c r="AS436" i="10"/>
  <c r="AS322" i="10"/>
  <c r="AS339" i="10"/>
  <c r="AS261" i="10"/>
  <c r="AS111" i="10"/>
  <c r="AS775" i="10"/>
  <c r="AS954" i="10"/>
  <c r="AS636" i="10"/>
  <c r="AS554" i="10"/>
  <c r="AS765" i="10"/>
  <c r="AS437" i="10"/>
  <c r="AS321" i="10"/>
  <c r="AS888" i="10"/>
  <c r="AS873" i="10"/>
  <c r="AS582" i="10"/>
  <c r="AS59" i="10"/>
  <c r="AS762" i="10"/>
  <c r="AS729" i="10"/>
  <c r="AS54" i="10"/>
  <c r="AS705" i="10"/>
  <c r="AS854" i="10"/>
  <c r="AS181" i="10"/>
  <c r="AS358" i="10"/>
  <c r="AS894" i="10"/>
  <c r="AS143" i="10"/>
  <c r="AS243" i="10"/>
  <c r="AS107" i="10"/>
  <c r="AS656" i="10"/>
  <c r="AS47" i="10"/>
  <c r="AS154" i="10"/>
  <c r="AS489" i="10"/>
  <c r="AS344" i="10"/>
  <c r="AS71" i="10"/>
  <c r="AS733" i="10"/>
  <c r="AS772" i="10"/>
  <c r="AS401" i="10"/>
  <c r="AS1004" i="10"/>
  <c r="AS751" i="10"/>
  <c r="AS876" i="10"/>
  <c r="AS320" i="10"/>
  <c r="AS348" i="10"/>
  <c r="AS932" i="10"/>
  <c r="AS415" i="10"/>
  <c r="AS163" i="10"/>
  <c r="AS551" i="10"/>
  <c r="AS455" i="10"/>
  <c r="AS658" i="10"/>
  <c r="AS381" i="10"/>
  <c r="AS804" i="10"/>
  <c r="AS613" i="10"/>
  <c r="AS714" i="10"/>
  <c r="AS747" i="10"/>
  <c r="AS891" i="10"/>
  <c r="AS365" i="10"/>
  <c r="AS641" i="10"/>
  <c r="AS60" i="10"/>
  <c r="AS454" i="10"/>
  <c r="AS521" i="10"/>
  <c r="AS295" i="10"/>
  <c r="AS125" i="10"/>
  <c r="AS275" i="10"/>
  <c r="AS27" i="10"/>
  <c r="AS417" i="10"/>
  <c r="AS106" i="10"/>
  <c r="AS165" i="10"/>
  <c r="AS699" i="10"/>
  <c r="AS857" i="10"/>
  <c r="AS387" i="10"/>
  <c r="AS157" i="10"/>
  <c r="AS752" i="10"/>
  <c r="AS558" i="10"/>
  <c r="AS327" i="10"/>
  <c r="AS980" i="10"/>
  <c r="AS294" i="10"/>
  <c r="AS364" i="10"/>
  <c r="AS97" i="10"/>
  <c r="AS326" i="10"/>
  <c r="AS961" i="10"/>
  <c r="AS500" i="10"/>
  <c r="AS984" i="10"/>
  <c r="AS281" i="10"/>
  <c r="AS749" i="10"/>
  <c r="AS915" i="10"/>
  <c r="AS908" i="10"/>
  <c r="AS815" i="10"/>
  <c r="AS80" i="10"/>
  <c r="AS859" i="10"/>
  <c r="AS585" i="10"/>
  <c r="AS917" i="10"/>
  <c r="AS43" i="10"/>
  <c r="AS139" i="10"/>
  <c r="AS185" i="10"/>
  <c r="AS22" i="10"/>
  <c r="AS877" i="10"/>
  <c r="AS497" i="10"/>
  <c r="AS191" i="10"/>
  <c r="AS207" i="10"/>
  <c r="AS210" i="10"/>
  <c r="AS413" i="10"/>
  <c r="AS427" i="10"/>
  <c r="AS846" i="10"/>
  <c r="AS264" i="10"/>
  <c r="AS237" i="10"/>
  <c r="AS828" i="10"/>
  <c r="AS467" i="10"/>
  <c r="AS479" i="10"/>
  <c r="AS849" i="10"/>
  <c r="AS557" i="10"/>
  <c r="AS966" i="10"/>
  <c r="AS715" i="10"/>
  <c r="AS973" i="10"/>
  <c r="AS481" i="10"/>
  <c r="AS783" i="10"/>
  <c r="AS963" i="10"/>
  <c r="AS11" i="10"/>
  <c r="AS663" i="10"/>
  <c r="AS753" i="10"/>
  <c r="AS703" i="10"/>
  <c r="AS977" i="10"/>
  <c r="AS536" i="10"/>
  <c r="AS464" i="10"/>
  <c r="AS893" i="10"/>
  <c r="AS102" i="10"/>
  <c r="AS662" i="10"/>
  <c r="AS390" i="10"/>
  <c r="AS616" i="10"/>
  <c r="AS388" i="10"/>
  <c r="AS196" i="10"/>
  <c r="AS945" i="10"/>
  <c r="AS510" i="10"/>
  <c r="AS768" i="10"/>
  <c r="AS280" i="10"/>
  <c r="AS696" i="10"/>
  <c r="AS720" i="10"/>
  <c r="AS162" i="10"/>
  <c r="AS735" i="10"/>
  <c r="AS541" i="10"/>
  <c r="AS684" i="10"/>
  <c r="AS290" i="10"/>
  <c r="AS28" i="10"/>
  <c r="AS526" i="10"/>
  <c r="AS676" i="10"/>
  <c r="AS123" i="10"/>
  <c r="AS580" i="10"/>
  <c r="AS518" i="10"/>
  <c r="AS33" i="10"/>
  <c r="AS505" i="10"/>
  <c r="AS919" i="10"/>
  <c r="AS478" i="10"/>
  <c r="AS74" i="10"/>
  <c r="AS785" i="10"/>
  <c r="AS953" i="10"/>
  <c r="AS988" i="10"/>
  <c r="AS642" i="10"/>
  <c r="AS171" i="10"/>
  <c r="AS428" i="10"/>
  <c r="AS369" i="10"/>
  <c r="AS329" i="10"/>
  <c r="AS333" i="10"/>
  <c r="AS257" i="10"/>
  <c r="AS651" i="10"/>
  <c r="AS411" i="10"/>
  <c r="AS367" i="10"/>
  <c r="AS743" i="10"/>
  <c r="AS176" i="10"/>
  <c r="AS10" i="10"/>
  <c r="AS800" i="10"/>
  <c r="AS151" i="10"/>
  <c r="AS159" i="10"/>
  <c r="AS499" i="10"/>
  <c r="AS198" i="10"/>
  <c r="AS91" i="10"/>
  <c r="AS93" i="10"/>
  <c r="AS301" i="10"/>
  <c r="P84" i="5"/>
  <c r="M740" i="14"/>
  <c r="M735" i="14"/>
  <c r="Q241" i="11"/>
  <c r="G248" i="11"/>
  <c r="G254" i="11" s="1"/>
  <c r="H241" i="11"/>
  <c r="O82" i="4"/>
  <c r="AJ915" i="10"/>
  <c r="AJ538" i="10"/>
  <c r="AJ444" i="10"/>
  <c r="AJ872" i="10"/>
  <c r="AJ734" i="10"/>
  <c r="AJ703" i="10"/>
  <c r="AJ619" i="10"/>
  <c r="AJ381" i="10"/>
  <c r="AJ620" i="10"/>
  <c r="AJ443" i="10"/>
  <c r="AJ542" i="10"/>
  <c r="AJ607" i="10"/>
  <c r="AJ78" i="10"/>
  <c r="AJ397" i="10"/>
  <c r="AJ476" i="10"/>
  <c r="AJ857" i="10"/>
  <c r="AJ196" i="10"/>
  <c r="AJ717" i="10"/>
  <c r="AJ478" i="10"/>
  <c r="AJ552" i="10"/>
  <c r="AJ924" i="10"/>
  <c r="AJ721" i="10"/>
  <c r="AJ846" i="10"/>
  <c r="AJ995" i="10"/>
  <c r="AJ653" i="10"/>
  <c r="AJ485" i="10"/>
  <c r="AJ925" i="10"/>
  <c r="AJ628" i="10"/>
  <c r="AJ413" i="10"/>
  <c r="AJ264" i="10"/>
  <c r="AJ698" i="10"/>
  <c r="AJ988" i="10"/>
  <c r="AJ823" i="10"/>
  <c r="AJ999" i="10"/>
  <c r="AJ265" i="10"/>
  <c r="AJ412" i="10"/>
  <c r="AJ459" i="10"/>
  <c r="AJ353" i="10"/>
  <c r="AJ422" i="10"/>
  <c r="AJ144" i="10"/>
  <c r="AJ707" i="10"/>
  <c r="AJ501" i="10"/>
  <c r="AJ868" i="10"/>
  <c r="AJ700" i="10"/>
  <c r="AJ371" i="10"/>
  <c r="AJ946" i="10"/>
  <c r="AJ285" i="10"/>
  <c r="AJ743" i="10"/>
  <c r="AJ230" i="10"/>
  <c r="AJ748" i="10"/>
  <c r="AJ715" i="10"/>
  <c r="AJ781" i="10"/>
  <c r="AJ214" i="10"/>
  <c r="AJ146" i="10"/>
  <c r="AJ342" i="10"/>
  <c r="AJ239" i="10"/>
  <c r="AJ494" i="10"/>
  <c r="AJ103" i="10"/>
  <c r="AJ916" i="10"/>
  <c r="AJ997" i="10"/>
  <c r="AJ712" i="10"/>
  <c r="AJ810" i="10"/>
  <c r="AJ873" i="10"/>
  <c r="AJ755" i="10"/>
  <c r="AJ959" i="10"/>
  <c r="AJ705" i="10"/>
  <c r="AJ775" i="10"/>
  <c r="AJ627" i="10"/>
  <c r="AJ154" i="10"/>
  <c r="AJ776" i="10"/>
  <c r="AJ260" i="10"/>
  <c r="AJ256" i="10"/>
  <c r="AJ242" i="10"/>
  <c r="AJ986" i="10"/>
  <c r="AJ716" i="10"/>
  <c r="AJ903" i="10"/>
  <c r="AJ695" i="10"/>
  <c r="AJ408" i="10"/>
  <c r="AJ198" i="10"/>
  <c r="AJ311" i="10"/>
  <c r="AJ159" i="10"/>
  <c r="AJ772" i="10"/>
  <c r="AJ669" i="10"/>
  <c r="AJ499" i="10"/>
  <c r="AJ892" i="10"/>
  <c r="AJ881" i="10"/>
  <c r="AJ50" i="10"/>
  <c r="AJ86" i="10"/>
  <c r="AJ189" i="10"/>
  <c r="AJ307" i="10"/>
  <c r="AJ574" i="10"/>
  <c r="AJ880" i="10"/>
  <c r="AJ30" i="10"/>
  <c r="AJ590" i="10"/>
  <c r="AJ576" i="10"/>
  <c r="AJ283" i="10"/>
  <c r="AJ346" i="10"/>
  <c r="AJ81" i="10"/>
  <c r="AJ248" i="10"/>
  <c r="AJ134" i="10"/>
  <c r="AJ202" i="10"/>
  <c r="AJ760" i="10"/>
  <c r="AJ496" i="10"/>
  <c r="AJ172" i="10"/>
  <c r="AJ316" i="10"/>
  <c r="AJ933" i="10"/>
  <c r="AJ856" i="10"/>
  <c r="AJ102" i="10"/>
  <c r="AJ44" i="10"/>
  <c r="AJ723" i="10"/>
  <c r="AJ240" i="10"/>
  <c r="AJ544" i="10"/>
  <c r="AJ800" i="10"/>
  <c r="AJ175" i="10"/>
  <c r="AJ905" i="10"/>
  <c r="AJ162" i="10"/>
  <c r="AJ737" i="10"/>
  <c r="AJ500" i="10"/>
  <c r="AJ365" i="10"/>
  <c r="AJ382" i="10"/>
  <c r="AJ602" i="10"/>
  <c r="AJ740" i="10"/>
  <c r="AJ404" i="10"/>
  <c r="AJ210" i="10"/>
  <c r="AJ54" i="10"/>
  <c r="AJ416" i="10"/>
  <c r="AJ570" i="10"/>
  <c r="AJ559" i="10"/>
  <c r="AJ124" i="10"/>
  <c r="AJ517" i="10"/>
  <c r="AJ839" i="10"/>
  <c r="AJ31" i="10"/>
  <c r="AJ201" i="10"/>
  <c r="AJ271" i="10"/>
  <c r="AJ190" i="10"/>
  <c r="AJ95" i="10"/>
  <c r="AJ149" i="10"/>
  <c r="AJ456" i="10"/>
  <c r="AJ77" i="10"/>
  <c r="AJ450" i="10"/>
  <c r="AJ957" i="10"/>
  <c r="AJ361" i="10"/>
  <c r="AJ367" i="10"/>
  <c r="AJ617" i="10"/>
  <c r="AJ803" i="10"/>
  <c r="AJ398" i="10"/>
  <c r="AJ199" i="10"/>
  <c r="AJ421" i="10"/>
  <c r="AJ926" i="10"/>
  <c r="AJ690" i="10"/>
  <c r="AJ730" i="10"/>
  <c r="AJ948" i="10"/>
  <c r="AJ888" i="10"/>
  <c r="AJ52" i="10"/>
  <c r="AJ420" i="10"/>
  <c r="AJ985" i="10"/>
  <c r="AJ114" i="10"/>
  <c r="AJ704" i="10"/>
  <c r="AJ794" i="10"/>
  <c r="AJ217" i="10"/>
  <c r="AJ764" i="10"/>
  <c r="AJ936" i="10"/>
  <c r="AJ759" i="10"/>
  <c r="AJ111" i="10"/>
  <c r="AJ540" i="10"/>
  <c r="AJ104" i="10"/>
  <c r="AJ310" i="10"/>
  <c r="AJ181" i="10"/>
  <c r="AJ94" i="10"/>
  <c r="AJ508" i="10"/>
  <c r="AJ609" i="10"/>
  <c r="AJ477" i="10"/>
  <c r="AJ618" i="10"/>
  <c r="AJ293" i="10"/>
  <c r="AJ349" i="10"/>
  <c r="AJ347" i="10"/>
  <c r="AJ343" i="10"/>
  <c r="AJ278" i="10"/>
  <c r="AJ531" i="10"/>
  <c r="AJ460" i="10"/>
  <c r="AJ402" i="10"/>
  <c r="AJ17" i="10"/>
  <c r="AJ991" i="10"/>
  <c r="AJ850" i="10"/>
  <c r="AJ738" i="10"/>
  <c r="AJ990" i="10"/>
  <c r="AJ918" i="10"/>
  <c r="AJ718" i="10"/>
  <c r="AJ598" i="10"/>
  <c r="AJ65" i="10"/>
  <c r="AJ934" i="10"/>
  <c r="AJ741" i="10"/>
  <c r="AJ35" i="10"/>
  <c r="AJ409" i="10"/>
  <c r="AJ769" i="10"/>
  <c r="AJ10" i="10"/>
  <c r="AJ377" i="10"/>
  <c r="AJ950" i="10"/>
  <c r="AJ46" i="10"/>
  <c r="AJ274" i="10"/>
  <c r="AJ463" i="10"/>
  <c r="AJ806" i="10"/>
  <c r="AJ582" i="10"/>
  <c r="AJ848" i="10"/>
  <c r="AJ270" i="10"/>
  <c r="AJ120" i="10"/>
  <c r="AJ939" i="10"/>
  <c r="AJ90" i="10"/>
  <c r="AJ125" i="10"/>
  <c r="AJ497" i="10"/>
  <c r="AJ930" i="10"/>
  <c r="AJ96" i="10"/>
  <c r="AJ327" i="10"/>
  <c r="AJ272" i="10"/>
  <c r="AJ826" i="10"/>
  <c r="AJ449" i="10"/>
  <c r="AJ802" i="10"/>
  <c r="AJ484" i="10"/>
  <c r="AJ528" i="10"/>
  <c r="AJ269" i="10"/>
  <c r="AJ731" i="10"/>
  <c r="AJ953" i="10"/>
  <c r="AJ994" i="10"/>
  <c r="AJ174" i="10"/>
  <c r="AJ315" i="10"/>
  <c r="AJ702" i="10"/>
  <c r="AJ91" i="10"/>
  <c r="AJ586" i="10"/>
  <c r="AJ145" i="10"/>
  <c r="AJ26" i="10"/>
  <c r="AJ960" i="10"/>
  <c r="AJ379" i="10"/>
  <c r="AJ561" i="10"/>
  <c r="AJ68" i="10"/>
  <c r="AJ767" i="10"/>
  <c r="AJ851" i="10"/>
  <c r="AJ483" i="10"/>
  <c r="AJ64" i="10"/>
  <c r="AJ151" i="10"/>
  <c r="AJ71" i="10"/>
  <c r="AJ572" i="10"/>
  <c r="AJ799" i="10"/>
  <c r="AJ832" i="10"/>
  <c r="AJ871" i="10"/>
  <c r="AJ193" i="10"/>
  <c r="AJ171" i="10"/>
  <c r="AJ469" i="10"/>
  <c r="AJ820" i="10"/>
  <c r="AJ62" i="10"/>
  <c r="AJ821" i="10"/>
  <c r="AJ165" i="10"/>
  <c r="AJ577" i="10"/>
  <c r="AJ678" i="10"/>
  <c r="AJ656" i="10"/>
  <c r="AJ13" i="10"/>
  <c r="AJ827" i="10"/>
  <c r="AJ231" i="10"/>
  <c r="AJ66" i="10"/>
  <c r="AJ312" i="10"/>
  <c r="AJ865" i="10"/>
  <c r="AJ958" i="10"/>
  <c r="AJ513" i="10"/>
  <c r="AJ168" i="10"/>
  <c r="AJ1008" i="10"/>
  <c r="AJ515" i="10"/>
  <c r="AJ626" i="10"/>
  <c r="AJ208" i="10"/>
  <c r="AJ85" i="10"/>
  <c r="AJ642" i="10"/>
  <c r="AJ962" i="10"/>
  <c r="AJ390" i="10"/>
  <c r="AJ812" i="10"/>
  <c r="AJ621" i="10"/>
  <c r="AJ299" i="10"/>
  <c r="AJ929" i="10"/>
  <c r="AJ661" i="10"/>
  <c r="AJ604" i="10"/>
  <c r="AJ468" i="10"/>
  <c r="AJ306" i="10"/>
  <c r="AJ971" i="10"/>
  <c r="AJ294" i="10"/>
  <c r="AJ489" i="10"/>
  <c r="AJ525" i="10"/>
  <c r="AJ337" i="10"/>
  <c r="AJ258" i="10"/>
  <c r="AJ419" i="10"/>
  <c r="AJ74" i="10"/>
  <c r="AJ153" i="10"/>
  <c r="AJ658" i="10"/>
  <c r="AJ879" i="10"/>
  <c r="AJ961" i="10"/>
  <c r="AJ323" i="10"/>
  <c r="AJ191" i="10"/>
  <c r="AJ527" i="10"/>
  <c r="AJ688" i="10"/>
  <c r="AJ234" i="10"/>
  <c r="AJ280" i="10"/>
  <c r="AJ197" i="10"/>
  <c r="AJ53" i="10"/>
  <c r="AJ907" i="10"/>
  <c r="AJ920" i="10"/>
  <c r="AJ110" i="10"/>
  <c r="AJ99" i="10"/>
  <c r="AJ319" i="10"/>
  <c r="AJ41" i="10"/>
  <c r="AJ425" i="10"/>
  <c r="AJ403" i="10"/>
  <c r="AJ143" i="10"/>
  <c r="AJ229" i="10"/>
  <c r="AJ335" i="10"/>
  <c r="AJ69" i="10"/>
  <c r="AJ112" i="10"/>
  <c r="AJ558" i="10"/>
  <c r="AJ956" i="10"/>
  <c r="AJ84" i="10"/>
  <c r="AJ709" i="10"/>
  <c r="AJ824" i="10"/>
  <c r="AJ1003" i="10"/>
  <c r="AJ135" i="10"/>
  <c r="AJ547" i="10"/>
  <c r="AJ774" i="10"/>
  <c r="AJ495" i="10"/>
  <c r="AJ854" i="10"/>
  <c r="AJ719" i="10"/>
  <c r="AJ780" i="10"/>
  <c r="AJ177" i="10"/>
  <c r="AJ187" i="10"/>
  <c r="AJ595" i="10"/>
  <c r="AJ186" i="10"/>
  <c r="AJ640" i="10"/>
  <c r="AJ967" i="10"/>
  <c r="AJ466" i="10"/>
  <c r="AJ392" i="10"/>
  <c r="AJ188" i="10"/>
  <c r="AJ910" i="10"/>
  <c r="AJ76" i="10"/>
  <c r="AJ453" i="10"/>
  <c r="AJ533" i="10"/>
  <c r="AJ567" i="10"/>
  <c r="AJ757" i="10"/>
  <c r="AJ317" i="10"/>
  <c r="AJ328" i="10"/>
  <c r="AJ818" i="10"/>
  <c r="AJ785" i="10"/>
  <c r="AJ70" i="10"/>
  <c r="AJ914" i="10"/>
  <c r="AJ522" i="10"/>
  <c r="AJ279" i="10"/>
  <c r="AJ670" i="10"/>
  <c r="AJ589" i="10"/>
  <c r="AJ82" i="10"/>
  <c r="AJ87" i="10"/>
  <c r="AJ913" i="10"/>
  <c r="AJ38" i="10"/>
  <c r="AJ805" i="10"/>
  <c r="AJ641" i="10"/>
  <c r="AJ330" i="10"/>
  <c r="AJ524" i="10"/>
  <c r="AJ728" i="10"/>
  <c r="AJ140" i="10"/>
  <c r="AJ751" i="10"/>
  <c r="AJ845" i="10"/>
  <c r="AJ875" i="10"/>
  <c r="AJ249" i="10"/>
  <c r="AJ534" i="10"/>
  <c r="AJ167" i="10"/>
  <c r="AJ739" i="10"/>
  <c r="AJ225" i="10"/>
  <c r="AJ535" i="10"/>
  <c r="AJ254" i="10"/>
  <c r="AJ970" i="10"/>
  <c r="AJ150" i="10"/>
  <c r="AJ344" i="10"/>
  <c r="AJ313" i="10"/>
  <c r="AJ262" i="10"/>
  <c r="AJ984" i="10"/>
  <c r="AJ298" i="10"/>
  <c r="AJ563" i="10"/>
  <c r="AJ745" i="10"/>
  <c r="AJ428" i="10"/>
  <c r="AJ1000" i="10"/>
  <c r="AJ889" i="10"/>
  <c r="AJ98" i="10"/>
  <c r="AJ213" i="10"/>
  <c r="AJ853" i="10"/>
  <c r="AJ79" i="10"/>
  <c r="AJ137" i="10"/>
  <c r="AJ448" i="10"/>
  <c r="AJ507" i="10"/>
  <c r="AJ834" i="10"/>
  <c r="AJ396" i="10"/>
  <c r="AJ643" i="10"/>
  <c r="AJ546" i="10"/>
  <c r="AJ603" i="10"/>
  <c r="AJ634" i="10"/>
  <c r="AJ787" i="10"/>
  <c r="AJ200" i="10"/>
  <c r="AJ290" i="10"/>
  <c r="AJ636" i="10"/>
  <c r="AJ878" i="10"/>
  <c r="AJ782" i="10"/>
  <c r="AJ244" i="10"/>
  <c r="AJ940" i="10"/>
  <c r="AJ1009" i="10"/>
  <c r="AJ1001" i="10"/>
  <c r="AJ583" i="10"/>
  <c r="AJ665" i="10"/>
  <c r="AJ332" i="10"/>
  <c r="AJ223" i="10"/>
  <c r="AJ943" i="10"/>
  <c r="AJ179" i="10"/>
  <c r="AJ101" i="10"/>
  <c r="AJ27" i="10"/>
  <c r="AJ228" i="10"/>
  <c r="AJ526" i="10"/>
  <c r="AJ593" i="10"/>
  <c r="AJ152" i="10"/>
  <c r="AJ614" i="10"/>
  <c r="AJ243" i="10"/>
  <c r="AJ116" i="10"/>
  <c r="AJ253" i="10"/>
  <c r="AJ406" i="10"/>
  <c r="AJ89" i="10"/>
  <c r="AJ176" i="10"/>
  <c r="AJ768" i="10"/>
  <c r="AJ568" i="10"/>
  <c r="AJ133" i="10"/>
  <c r="AJ545" i="10"/>
  <c r="AJ20" i="10"/>
  <c r="AJ683" i="10"/>
  <c r="AJ1002" i="10"/>
  <c r="AJ216" i="10"/>
  <c r="AJ439" i="10"/>
  <c r="AJ131" i="10"/>
  <c r="AJ611" i="10"/>
  <c r="AJ376" i="10"/>
  <c r="AJ980" i="10"/>
  <c r="AJ362" i="10"/>
  <c r="AJ108" i="10"/>
  <c r="AJ968" i="10"/>
  <c r="AJ706" i="10"/>
  <c r="AJ359" i="10"/>
  <c r="AJ235" i="10"/>
  <c r="AJ887" i="10"/>
  <c r="AJ792" i="10"/>
  <c r="AJ58" i="10"/>
  <c r="AJ232" i="10"/>
  <c r="AJ874" i="10"/>
  <c r="AJ246" i="10"/>
  <c r="AJ14" i="10"/>
  <c r="AJ549" i="10"/>
  <c r="AJ161" i="10"/>
  <c r="AJ113" i="10"/>
  <c r="AJ57" i="10"/>
  <c r="AJ391" i="10"/>
  <c r="AJ833" i="10"/>
  <c r="AJ973" i="10"/>
  <c r="AJ482" i="10"/>
  <c r="AJ537" i="10"/>
  <c r="AJ928" i="10"/>
  <c r="AJ43" i="10"/>
  <c r="AJ784" i="10"/>
  <c r="AJ819" i="10"/>
  <c r="AJ600" i="10"/>
  <c r="AJ829" i="10"/>
  <c r="AJ383" i="10"/>
  <c r="AJ949" i="10"/>
  <c r="AJ860" i="10"/>
  <c r="AJ61" i="10"/>
  <c r="AJ575" i="10"/>
  <c r="AJ275" i="10"/>
  <c r="AJ952" i="10"/>
  <c r="AJ132" i="10"/>
  <c r="AJ520" i="10"/>
  <c r="AJ204" i="10"/>
  <c r="AJ461" i="10"/>
  <c r="AJ809" i="10"/>
  <c r="AJ192" i="10"/>
  <c r="AJ822" i="10"/>
  <c r="AJ498" i="10"/>
  <c r="AJ115" i="10"/>
  <c r="AJ778" i="10"/>
  <c r="AJ562" i="10"/>
  <c r="AJ864" i="10"/>
  <c r="AJ596" i="10"/>
  <c r="AJ40" i="10"/>
  <c r="AJ908" i="10"/>
  <c r="AJ88" i="10"/>
  <c r="AJ1004" i="10"/>
  <c r="AJ587" i="10"/>
  <c r="AJ394" i="10"/>
  <c r="AJ664" i="10"/>
  <c r="AJ339" i="10"/>
  <c r="AJ297" i="10"/>
  <c r="AJ452" i="10"/>
  <c r="AJ877" i="10"/>
  <c r="AJ48" i="10"/>
  <c r="AJ127" i="10"/>
  <c r="AJ685" i="10"/>
  <c r="AJ996" i="10"/>
  <c r="AJ505" i="10"/>
  <c r="AJ644" i="10"/>
  <c r="AJ33" i="10"/>
  <c r="AJ370" i="10"/>
  <c r="AJ672" i="10"/>
  <c r="AJ212" i="10"/>
  <c r="AJ432" i="10"/>
  <c r="AJ708" i="10"/>
  <c r="AJ893" i="10"/>
  <c r="AJ917" i="10"/>
  <c r="AJ682" i="10"/>
  <c r="AJ300" i="10"/>
  <c r="AJ649" i="10"/>
  <c r="AJ93" i="10"/>
  <c r="AJ195" i="10"/>
  <c r="AJ182" i="10"/>
  <c r="AJ334" i="10"/>
  <c r="AJ292" i="10"/>
  <c r="AJ454" i="10"/>
  <c r="AJ899" i="10"/>
  <c r="AJ982" i="10"/>
  <c r="AJ430" i="10"/>
  <c r="AJ862" i="10"/>
  <c r="AJ518" i="10"/>
  <c r="AJ471" i="10"/>
  <c r="AJ597" i="10"/>
  <c r="AJ351" i="10"/>
  <c r="AJ107" i="10"/>
  <c r="AJ727" i="10"/>
  <c r="AJ510" i="10"/>
  <c r="AJ842" i="10"/>
  <c r="AJ445" i="10"/>
  <c r="AJ551" i="10"/>
  <c r="AJ901" i="10"/>
  <c r="AJ993" i="10"/>
  <c r="AJ429" i="10"/>
  <c r="AJ241" i="10"/>
  <c r="AJ633" i="10"/>
  <c r="AJ333" i="10"/>
  <c r="AJ384" i="10"/>
  <c r="AJ366" i="10"/>
  <c r="AJ303" i="10"/>
  <c r="AJ697" i="10"/>
  <c r="AJ548" i="10"/>
  <c r="AJ660" i="10"/>
  <c r="AJ345" i="10"/>
  <c r="AJ758" i="10"/>
  <c r="AJ203" i="10"/>
  <c r="AJ414" i="10"/>
  <c r="AJ651" i="10"/>
  <c r="AJ329" i="10"/>
  <c r="AJ622" i="10"/>
  <c r="AJ779" i="10"/>
  <c r="AJ324" i="10"/>
  <c r="AJ486" i="10"/>
  <c r="AJ720" i="10"/>
  <c r="AJ487" i="10"/>
  <c r="AJ51" i="10"/>
  <c r="AJ479" i="10"/>
  <c r="AJ536" i="10"/>
  <c r="AJ514" i="10"/>
  <c r="AJ855" i="10"/>
  <c r="AJ838" i="10"/>
  <c r="AJ156" i="10"/>
  <c r="AJ749" i="10"/>
  <c r="AJ938" i="10"/>
  <c r="AJ105" i="10"/>
  <c r="AJ273" i="10"/>
  <c r="AJ119" i="10"/>
  <c r="AJ911" i="10"/>
  <c r="AJ831" i="10"/>
  <c r="AJ594" i="10"/>
  <c r="AJ923" i="10"/>
  <c r="AJ147" i="10"/>
  <c r="AJ60" i="10"/>
  <c r="AJ435" i="10"/>
  <c r="AJ401" i="10"/>
  <c r="AJ814" i="10"/>
  <c r="AJ441" i="10"/>
  <c r="AJ673" i="10"/>
  <c r="AJ372" i="10"/>
  <c r="AJ625" i="10"/>
  <c r="AJ236" i="10"/>
  <c r="AJ979" i="10"/>
  <c r="AJ732" i="10"/>
  <c r="AJ898" i="10"/>
  <c r="AJ474" i="10"/>
  <c r="AJ55" i="10"/>
  <c r="AJ473" i="10"/>
  <c r="AJ506" i="10"/>
  <c r="AJ368" i="10"/>
  <c r="AJ852" i="10"/>
  <c r="AJ945" i="10"/>
  <c r="AJ207" i="10"/>
  <c r="AJ141" i="10"/>
  <c r="AJ753" i="10"/>
  <c r="AJ364" i="10"/>
  <c r="AJ557" i="10"/>
  <c r="AJ612" i="10"/>
  <c r="AJ966" i="10"/>
  <c r="AJ539" i="10"/>
  <c r="AJ426" i="10"/>
  <c r="AJ694" i="10"/>
  <c r="AJ816" i="10"/>
  <c r="AJ237" i="10"/>
  <c r="AJ447" i="10"/>
  <c r="AJ219" i="10"/>
  <c r="AJ866" i="10"/>
  <c r="AJ350" i="10"/>
  <c r="AJ276" i="10"/>
  <c r="AJ565" i="10"/>
  <c r="AJ455" i="10"/>
  <c r="AJ675" i="10"/>
  <c r="AJ475" i="10"/>
  <c r="AJ571" i="10"/>
  <c r="AJ788" i="10"/>
  <c r="AJ356" i="10"/>
  <c r="AJ623" i="10"/>
  <c r="AJ578" i="10"/>
  <c r="AJ666" i="10"/>
  <c r="AJ160" i="10"/>
  <c r="AJ194" i="10"/>
  <c r="AJ49" i="10"/>
  <c r="AJ691" i="10"/>
  <c r="AJ123" i="10"/>
  <c r="AJ97" i="10"/>
  <c r="AJ616" i="10"/>
  <c r="AJ613" i="10"/>
  <c r="AJ287" i="10"/>
  <c r="AJ813" i="10"/>
  <c r="AJ205" i="10"/>
  <c r="AJ746" i="10"/>
  <c r="AJ884" i="10"/>
  <c r="AJ357" i="10"/>
  <c r="AJ777" i="10"/>
  <c r="AJ433" i="10"/>
  <c r="AJ388" i="10"/>
  <c r="AJ418" i="10"/>
  <c r="AJ840" i="10"/>
  <c r="AJ671" i="10"/>
  <c r="AJ835" i="10"/>
  <c r="AJ488" i="10"/>
  <c r="AJ169" i="10"/>
  <c r="AJ922" i="10"/>
  <c r="AJ808" i="10"/>
  <c r="AJ532" i="10"/>
  <c r="AJ139" i="10"/>
  <c r="AJ380" i="10"/>
  <c r="AJ47" i="10"/>
  <c r="AJ890" i="10"/>
  <c r="AJ218" i="10"/>
  <c r="AJ1007" i="10"/>
  <c r="AJ318" i="10"/>
  <c r="AJ652" i="10"/>
  <c r="AJ226" i="10"/>
  <c r="AJ869" i="10"/>
  <c r="AJ118" i="10"/>
  <c r="AJ59" i="10"/>
  <c r="AJ12" i="10"/>
  <c r="AJ632" i="10"/>
  <c r="AJ129" i="10"/>
  <c r="AJ555" i="10"/>
  <c r="AJ797" i="10"/>
  <c r="AJ11" i="10"/>
  <c r="AJ24" i="10"/>
  <c r="AJ358" i="10"/>
  <c r="AJ22" i="10"/>
  <c r="AJ639" i="10"/>
  <c r="AJ325" i="10"/>
  <c r="AJ789" i="10"/>
  <c r="AJ458" i="10"/>
  <c r="AJ870" i="10"/>
  <c r="AJ291" i="10"/>
  <c r="AJ519" i="10"/>
  <c r="AJ564" i="10"/>
  <c r="AJ378" i="10"/>
  <c r="AJ684" i="10"/>
  <c r="AJ157" i="10"/>
  <c r="AJ710" i="10"/>
  <c r="AJ28" i="10"/>
  <c r="AJ569" i="10"/>
  <c r="AJ798" i="10"/>
  <c r="AJ701" i="10"/>
  <c r="AJ837" i="10"/>
  <c r="AJ386" i="10"/>
  <c r="AJ348" i="10"/>
  <c r="AJ637" i="10"/>
  <c r="AJ904" i="10"/>
  <c r="AJ680" i="10"/>
  <c r="AJ480" i="10"/>
  <c r="AJ56" i="10"/>
  <c r="AJ554" i="10"/>
  <c r="AJ405" i="10"/>
  <c r="AJ750" i="10"/>
  <c r="AJ222" i="10"/>
  <c r="AJ932" i="10"/>
  <c r="AJ579" i="10"/>
  <c r="AJ992" i="10"/>
  <c r="AJ326" i="10"/>
  <c r="AJ45" i="10"/>
  <c r="AJ735" i="10"/>
  <c r="AJ674" i="10"/>
  <c r="AJ117" i="10"/>
  <c r="AJ676" i="10"/>
  <c r="AJ902" i="10"/>
  <c r="AJ106" i="10"/>
  <c r="AJ100" i="10"/>
  <c r="AJ624" i="10"/>
  <c r="AJ681" i="10"/>
  <c r="AJ206" i="10"/>
  <c r="AJ277" i="10"/>
  <c r="AJ790" i="10"/>
  <c r="AJ512" i="10"/>
  <c r="AJ320" i="10"/>
  <c r="AJ754" i="10"/>
  <c r="AJ301" i="10"/>
  <c r="AJ677" i="10"/>
  <c r="AJ771" i="10"/>
  <c r="AJ766" i="10"/>
  <c r="AJ75" i="10"/>
  <c r="AJ470" i="10"/>
  <c r="AJ305" i="10"/>
  <c r="AJ591" i="10"/>
  <c r="AJ431" i="10"/>
  <c r="AJ849" i="10"/>
  <c r="AJ912" i="10"/>
  <c r="AJ493" i="10"/>
  <c r="AJ729" i="10"/>
  <c r="AJ504" i="10"/>
  <c r="AJ830" i="10"/>
  <c r="AJ541" i="10"/>
  <c r="AJ511" i="10"/>
  <c r="AJ295" i="10"/>
  <c r="AJ309" i="10"/>
  <c r="AJ308" i="10"/>
  <c r="AJ752" i="10"/>
  <c r="AJ173" i="10"/>
  <c r="AJ233" i="10"/>
  <c r="AJ921" i="10"/>
  <c r="AJ761" i="10"/>
  <c r="AJ983" i="10"/>
  <c r="AJ556" i="10"/>
  <c r="AJ284" i="10"/>
  <c r="AJ807" i="10"/>
  <c r="AJ861" i="10"/>
  <c r="AJ427" i="10"/>
  <c r="AJ998" i="10"/>
  <c r="AJ393" i="10"/>
  <c r="AJ650" i="10"/>
  <c r="AJ491" i="10"/>
  <c r="AJ247" i="10"/>
  <c r="AJ580" i="10"/>
  <c r="AJ178" i="10"/>
  <c r="AJ126" i="10"/>
  <c r="AJ363" i="10"/>
  <c r="AJ387" i="10"/>
  <c r="AJ1006" i="10"/>
  <c r="AJ762" i="10"/>
  <c r="AJ989" i="10"/>
  <c r="AJ446" i="10"/>
  <c r="AJ550" i="10"/>
  <c r="AJ352" i="10"/>
  <c r="AJ906" i="10"/>
  <c r="AJ29" i="10"/>
  <c r="AJ158" i="10"/>
  <c r="AJ288" i="10"/>
  <c r="AJ951" i="10"/>
  <c r="AJ170" i="10"/>
  <c r="AJ606" i="10"/>
  <c r="AJ289" i="10"/>
  <c r="AJ645" i="10"/>
  <c r="AJ733" i="10"/>
  <c r="AJ63" i="10"/>
  <c r="AJ16" i="10"/>
  <c r="AJ883" i="10"/>
  <c r="AJ630" i="10"/>
  <c r="AJ266" i="10"/>
  <c r="AJ467" i="10"/>
  <c r="AJ142" i="10"/>
  <c r="AJ863" i="10"/>
  <c r="AJ80" i="10"/>
  <c r="AJ885" i="10"/>
  <c r="AJ965" i="10"/>
  <c r="AJ773" i="10"/>
  <c r="AJ825" i="10"/>
  <c r="AJ34" i="10"/>
  <c r="AJ296" i="10"/>
  <c r="AJ972" i="10"/>
  <c r="AJ987" i="10"/>
  <c r="AJ648" i="10"/>
  <c r="AJ876" i="10"/>
  <c r="AJ109" i="10"/>
  <c r="AJ811" i="10"/>
  <c r="AJ183" i="10"/>
  <c r="AJ18" i="10"/>
  <c r="AJ935" i="10"/>
  <c r="AJ679" i="10"/>
  <c r="AJ314" i="10"/>
  <c r="AJ765" i="10"/>
  <c r="AJ321" i="10"/>
  <c r="AJ72" i="10"/>
  <c r="AJ322" i="10"/>
  <c r="AJ954" i="10"/>
  <c r="AJ481" i="10"/>
  <c r="AJ566" i="10"/>
  <c r="AJ21" i="10"/>
  <c r="AJ657" i="10"/>
  <c r="AJ801" i="10"/>
  <c r="AJ886" i="10"/>
  <c r="AJ436" i="10"/>
  <c r="AJ281" i="10"/>
  <c r="AJ424" i="10"/>
  <c r="AJ553" i="10"/>
  <c r="AJ896" i="10"/>
  <c r="AJ437" i="10"/>
  <c r="AJ209" i="10"/>
  <c r="AJ385" i="10"/>
  <c r="AJ942" i="10"/>
  <c r="AJ608" i="10"/>
  <c r="AJ560" i="10"/>
  <c r="AJ373" i="10"/>
  <c r="AJ227" i="10"/>
  <c r="AJ585" i="10"/>
  <c r="AJ286" i="10"/>
  <c r="AJ668" i="10"/>
  <c r="AJ530" i="10"/>
  <c r="AJ263" i="10"/>
  <c r="AJ211" i="10"/>
  <c r="AJ655" i="10"/>
  <c r="AJ250" i="10"/>
  <c r="AJ963" i="10"/>
  <c r="AJ23" i="10"/>
  <c r="AJ543" i="10"/>
  <c r="AJ252" i="10"/>
  <c r="AJ251" i="10"/>
  <c r="AJ360" i="10"/>
  <c r="AJ975" i="10"/>
  <c r="AJ895" i="10"/>
  <c r="AJ742" i="10"/>
  <c r="AJ255" i="10"/>
  <c r="AJ400" i="10"/>
  <c r="AJ927" i="10"/>
  <c r="AJ647" i="10"/>
  <c r="AJ756" i="10"/>
  <c r="AJ221" i="10"/>
  <c r="AJ858" i="10"/>
  <c r="AJ67" i="10"/>
  <c r="AJ726" i="10"/>
  <c r="AJ374" i="10"/>
  <c r="AJ245" i="10"/>
  <c r="AJ184" i="10"/>
  <c r="AJ502" i="10"/>
  <c r="AJ36" i="10"/>
  <c r="AJ687" i="10"/>
  <c r="AJ267" i="10"/>
  <c r="AJ828" i="10"/>
  <c r="AJ897" i="10"/>
  <c r="AJ588" i="10"/>
  <c r="AJ521" i="10"/>
  <c r="AJ462" i="10"/>
  <c r="AJ410" i="10"/>
  <c r="AJ724" i="10"/>
  <c r="AJ238" i="10"/>
  <c r="AJ492" i="10"/>
  <c r="AJ395" i="10"/>
  <c r="AJ844" i="10"/>
  <c r="AJ662" i="10"/>
  <c r="AJ836" i="10"/>
  <c r="AJ340" i="10"/>
  <c r="AJ659" i="10"/>
  <c r="AJ411" i="10"/>
  <c r="AJ847" i="10"/>
  <c r="AJ215" i="10"/>
  <c r="AJ584" i="10"/>
  <c r="AJ692" i="10"/>
  <c r="AJ472" i="10"/>
  <c r="AJ689" i="10"/>
  <c r="AJ981" i="10"/>
  <c r="AJ148" i="10"/>
  <c r="AJ573" i="10"/>
  <c r="AJ389" i="10"/>
  <c r="AJ937" i="10"/>
  <c r="AJ791" i="10"/>
  <c r="AJ185" i="10"/>
  <c r="AJ19" i="10"/>
  <c r="AJ610" i="10"/>
  <c r="AJ464" i="10"/>
  <c r="AJ947" i="10"/>
  <c r="AJ631" i="10"/>
  <c r="AJ977" i="10"/>
  <c r="AJ529" i="10"/>
  <c r="AJ601" i="10"/>
  <c r="AJ663" i="10"/>
  <c r="AJ891" i="10"/>
  <c r="AJ693" i="10"/>
  <c r="AJ438" i="10"/>
  <c r="AJ1005" i="10"/>
  <c r="AJ155" i="10"/>
  <c r="AJ796" i="10"/>
  <c r="AJ220" i="10"/>
  <c r="AJ713" i="10"/>
  <c r="AJ900" i="10"/>
  <c r="AJ804" i="10"/>
  <c r="AJ646" i="10"/>
  <c r="AJ909" i="10"/>
  <c r="AJ736" i="10"/>
  <c r="AJ770" i="10"/>
  <c r="AJ268" i="10"/>
  <c r="AJ39" i="10"/>
  <c r="AJ696" i="10"/>
  <c r="AJ25" i="10"/>
  <c r="AJ941" i="10"/>
  <c r="AJ509" i="10"/>
  <c r="AJ180" i="10"/>
  <c r="AJ302" i="10"/>
  <c r="AJ304" i="10"/>
  <c r="AJ843" i="10"/>
  <c r="AJ138" i="10"/>
  <c r="AJ944" i="10"/>
  <c r="AJ667" i="10"/>
  <c r="AJ83" i="10"/>
  <c r="AJ815" i="10"/>
  <c r="AJ725" i="10"/>
  <c r="AJ121" i="10"/>
  <c r="AJ164" i="10"/>
  <c r="AJ440" i="10"/>
  <c r="AJ490" i="10"/>
  <c r="AJ465" i="10"/>
  <c r="AJ635" i="10"/>
  <c r="AJ457" i="10"/>
  <c r="AJ415" i="10"/>
  <c r="AJ122" i="10"/>
  <c r="AJ686" i="10"/>
  <c r="AJ37" i="10"/>
  <c r="AJ417" i="10"/>
  <c r="AJ714" i="10"/>
  <c r="AJ503" i="10"/>
  <c r="AJ73" i="10"/>
  <c r="AJ859" i="10"/>
  <c r="AJ32" i="10"/>
  <c r="AJ15" i="10"/>
  <c r="AJ931" i="10"/>
  <c r="AJ974" i="10"/>
  <c r="AJ399" i="10"/>
  <c r="AJ744" i="10"/>
  <c r="AJ638" i="10"/>
  <c r="AJ795" i="10"/>
  <c r="AJ130" i="10"/>
  <c r="AJ976" i="10"/>
  <c r="AJ592" i="10"/>
  <c r="AJ42" i="10"/>
  <c r="AJ336" i="10"/>
  <c r="AJ224" i="10"/>
  <c r="AJ722" i="10"/>
  <c r="AJ451" i="10"/>
  <c r="AJ786" i="10"/>
  <c r="AJ955" i="10"/>
  <c r="AJ969" i="10"/>
  <c r="AJ978" i="10"/>
  <c r="AJ407" i="10"/>
  <c r="AJ894" i="10"/>
  <c r="AJ919" i="10"/>
  <c r="AJ257" i="10"/>
  <c r="AJ259" i="10"/>
  <c r="AJ338" i="10"/>
  <c r="AJ747" i="10"/>
  <c r="AJ599" i="10"/>
  <c r="AJ375" i="10"/>
  <c r="AJ282" i="10"/>
  <c r="AJ434" i="10"/>
  <c r="AJ261" i="10"/>
  <c r="AJ699" i="10"/>
  <c r="AJ163" i="10"/>
  <c r="AJ442" i="10"/>
  <c r="AJ516" i="10"/>
  <c r="AJ92" i="10"/>
  <c r="AJ654" i="10"/>
  <c r="AJ605" i="10"/>
  <c r="AJ841" i="10"/>
  <c r="AJ629" i="10"/>
  <c r="AJ341" i="10"/>
  <c r="AJ523" i="10"/>
  <c r="AJ615" i="10"/>
  <c r="AJ763" i="10"/>
  <c r="AJ354" i="10"/>
  <c r="AJ581" i="10"/>
  <c r="AJ166" i="10"/>
  <c r="AJ783" i="10"/>
  <c r="AJ331" i="10"/>
  <c r="AJ369" i="10"/>
  <c r="AJ136" i="10"/>
  <c r="AJ817" i="10"/>
  <c r="AJ867" i="10"/>
  <c r="AJ423" i="10"/>
  <c r="AJ355" i="10"/>
  <c r="AJ882" i="10"/>
  <c r="AJ711" i="10"/>
  <c r="AJ128" i="10"/>
  <c r="AJ964" i="10"/>
  <c r="AJ793" i="10"/>
  <c r="O99" i="4"/>
  <c r="L424" i="14"/>
  <c r="L430" i="14" s="1"/>
  <c r="M417" i="14"/>
  <c r="M424" i="14" s="1"/>
  <c r="M426" i="14" s="1"/>
  <c r="R725" i="11"/>
  <c r="H732" i="11"/>
  <c r="H734" i="11" s="1"/>
  <c r="H688" i="14"/>
  <c r="H690" i="14" s="1"/>
  <c r="R681" i="14"/>
  <c r="G101" i="11"/>
  <c r="AT21" i="13"/>
  <c r="G19" i="4"/>
  <c r="G19" i="5"/>
  <c r="L5" i="10"/>
  <c r="AS23" i="13"/>
  <c r="G101" i="14"/>
  <c r="AS31" i="13"/>
  <c r="L57" i="14"/>
  <c r="AS30" i="13"/>
  <c r="G18" i="5"/>
  <c r="G57" i="11"/>
  <c r="G57" i="14"/>
  <c r="I5" i="10"/>
  <c r="AT20" i="13"/>
  <c r="G18" i="4"/>
  <c r="L57" i="11"/>
  <c r="AS22" i="13"/>
  <c r="M432" i="11" l="1"/>
  <c r="M427" i="11"/>
  <c r="M611" i="11"/>
  <c r="M609" i="11"/>
  <c r="M612" i="11" s="1"/>
  <c r="M383" i="14"/>
  <c r="M388" i="14"/>
  <c r="M655" i="11"/>
  <c r="M653" i="11"/>
  <c r="M656" i="11" s="1"/>
  <c r="R241" i="14"/>
  <c r="H248" i="14"/>
  <c r="H250" i="14" s="1"/>
  <c r="R241" i="11"/>
  <c r="H248" i="11"/>
  <c r="H250" i="11" s="1"/>
  <c r="R285" i="11"/>
  <c r="H292" i="11"/>
  <c r="H294" i="11" s="1"/>
  <c r="H468" i="11"/>
  <c r="H470" i="11" s="1"/>
  <c r="R461" i="11"/>
  <c r="M256" i="11"/>
  <c r="M251" i="11"/>
  <c r="M609" i="14"/>
  <c r="M612" i="14" s="1"/>
  <c r="M611" i="14"/>
  <c r="M471" i="11"/>
  <c r="M476" i="11"/>
  <c r="M295" i="14"/>
  <c r="M300" i="14"/>
  <c r="H691" i="11"/>
  <c r="H696" i="11"/>
  <c r="M653" i="14"/>
  <c r="M656" i="14" s="1"/>
  <c r="M655" i="14"/>
  <c r="M256" i="14"/>
  <c r="M251" i="14"/>
  <c r="M300" i="11"/>
  <c r="M295" i="11"/>
  <c r="M699" i="11"/>
  <c r="M697" i="11"/>
  <c r="M700" i="11" s="1"/>
  <c r="H424" i="11"/>
  <c r="H426" i="11" s="1"/>
  <c r="R417" i="11"/>
  <c r="H696" i="14"/>
  <c r="H691" i="14"/>
  <c r="H735" i="14"/>
  <c r="H740" i="14"/>
  <c r="R461" i="14"/>
  <c r="H468" i="14"/>
  <c r="H470" i="14" s="1"/>
  <c r="H336" i="11"/>
  <c r="H338" i="11" s="1"/>
  <c r="R329" i="11"/>
  <c r="H735" i="11"/>
  <c r="H740" i="11"/>
  <c r="M743" i="14"/>
  <c r="M741" i="14"/>
  <c r="M744" i="14" s="1"/>
  <c r="O87" i="4"/>
  <c r="R373" i="11"/>
  <c r="H380" i="11"/>
  <c r="H382" i="11" s="1"/>
  <c r="M344" i="14"/>
  <c r="M339" i="14"/>
  <c r="M471" i="14"/>
  <c r="M476" i="14"/>
  <c r="O104" i="4"/>
  <c r="M697" i="14"/>
  <c r="M700" i="14" s="1"/>
  <c r="M699" i="14"/>
  <c r="M741" i="11"/>
  <c r="M744" i="11" s="1"/>
  <c r="M743" i="11"/>
  <c r="M339" i="11"/>
  <c r="M344" i="11"/>
  <c r="H380" i="14"/>
  <c r="H382" i="14" s="1"/>
  <c r="R373" i="14"/>
  <c r="H647" i="11"/>
  <c r="H652" i="11"/>
  <c r="R285" i="14"/>
  <c r="H292" i="14"/>
  <c r="H294" i="14" s="1"/>
  <c r="R329" i="14"/>
  <c r="H336" i="14"/>
  <c r="H338" i="14" s="1"/>
  <c r="H608" i="14"/>
  <c r="H603" i="14"/>
  <c r="M427" i="14"/>
  <c r="M432" i="14"/>
  <c r="M383" i="11"/>
  <c r="M388" i="11"/>
  <c r="H424" i="14"/>
  <c r="H426" i="14" s="1"/>
  <c r="R417" i="14"/>
  <c r="H652" i="14"/>
  <c r="H647" i="14"/>
  <c r="H608" i="11"/>
  <c r="H603" i="11"/>
  <c r="AT22" i="13"/>
  <c r="AS32" i="13"/>
  <c r="AS33" i="13"/>
  <c r="AT23" i="13"/>
  <c r="L101" i="14"/>
  <c r="L101" i="11"/>
  <c r="M57" i="11"/>
  <c r="M62" i="11" s="1"/>
  <c r="L62" i="11"/>
  <c r="P18" i="5"/>
  <c r="H101" i="14"/>
  <c r="H106" i="14" s="1"/>
  <c r="G106" i="14"/>
  <c r="O18" i="4"/>
  <c r="AT30" i="13"/>
  <c r="G28" i="5"/>
  <c r="G28" i="4"/>
  <c r="P19" i="5"/>
  <c r="G62" i="11"/>
  <c r="H57" i="11"/>
  <c r="H62" i="11" s="1"/>
  <c r="L62" i="14"/>
  <c r="M57" i="14"/>
  <c r="M62" i="14" s="1"/>
  <c r="O19" i="4"/>
  <c r="AT31" i="13"/>
  <c r="G29" i="5"/>
  <c r="G29" i="4"/>
  <c r="G106" i="11"/>
  <c r="H101" i="11"/>
  <c r="H106" i="11" s="1"/>
  <c r="H57" i="14"/>
  <c r="H62" i="14" s="1"/>
  <c r="G62" i="14"/>
  <c r="H743" i="11" l="1"/>
  <c r="H741" i="11"/>
  <c r="H744" i="11" s="1"/>
  <c r="H741" i="14"/>
  <c r="H744" i="14" s="1"/>
  <c r="H743" i="14"/>
  <c r="H699" i="11"/>
  <c r="H697" i="11"/>
  <c r="H700" i="11" s="1"/>
  <c r="M389" i="11"/>
  <c r="M392" i="11" s="1"/>
  <c r="M391" i="11"/>
  <c r="M745" i="11"/>
  <c r="M746" i="11"/>
  <c r="M701" i="11"/>
  <c r="M702" i="11"/>
  <c r="H609" i="11"/>
  <c r="H612" i="11" s="1"/>
  <c r="H611" i="11"/>
  <c r="H609" i="14"/>
  <c r="H612" i="14" s="1"/>
  <c r="H611" i="14"/>
  <c r="H383" i="14"/>
  <c r="H388" i="14"/>
  <c r="M345" i="14"/>
  <c r="M348" i="14" s="1"/>
  <c r="M347" i="14"/>
  <c r="H471" i="14"/>
  <c r="H476" i="14"/>
  <c r="H699" i="14"/>
  <c r="H697" i="14"/>
  <c r="H700" i="14" s="1"/>
  <c r="M477" i="11"/>
  <c r="M480" i="11" s="1"/>
  <c r="M479" i="11"/>
  <c r="H295" i="11"/>
  <c r="H300" i="11"/>
  <c r="M389" i="14"/>
  <c r="M392" i="14" s="1"/>
  <c r="M391" i="14"/>
  <c r="H339" i="14"/>
  <c r="H344" i="14"/>
  <c r="M345" i="11"/>
  <c r="M348" i="11" s="1"/>
  <c r="M347" i="11"/>
  <c r="M701" i="14"/>
  <c r="M702" i="14"/>
  <c r="H383" i="11"/>
  <c r="H388" i="11"/>
  <c r="H344" i="11"/>
  <c r="H339" i="11"/>
  <c r="H655" i="14"/>
  <c r="H653" i="14"/>
  <c r="H656" i="14" s="1"/>
  <c r="H427" i="11"/>
  <c r="H432" i="11"/>
  <c r="M303" i="14"/>
  <c r="M301" i="14"/>
  <c r="M304" i="14" s="1"/>
  <c r="M614" i="14"/>
  <c r="M613" i="14"/>
  <c r="H256" i="11"/>
  <c r="H251" i="11"/>
  <c r="M435" i="14"/>
  <c r="M433" i="14"/>
  <c r="M436" i="14" s="1"/>
  <c r="H295" i="14"/>
  <c r="H300" i="14"/>
  <c r="M301" i="11"/>
  <c r="M304" i="11" s="1"/>
  <c r="M303" i="11"/>
  <c r="M658" i="14"/>
  <c r="M657" i="14"/>
  <c r="M613" i="11"/>
  <c r="M614" i="11"/>
  <c r="H432" i="14"/>
  <c r="H427" i="14"/>
  <c r="M477" i="14"/>
  <c r="M480" i="14" s="1"/>
  <c r="M479" i="14"/>
  <c r="H251" i="14"/>
  <c r="H256" i="14"/>
  <c r="H653" i="11"/>
  <c r="H656" i="11" s="1"/>
  <c r="H655" i="11"/>
  <c r="M746" i="14"/>
  <c r="M745" i="14"/>
  <c r="M259" i="14"/>
  <c r="M257" i="14"/>
  <c r="M260" i="14" s="1"/>
  <c r="M259" i="11"/>
  <c r="M257" i="11"/>
  <c r="M260" i="11" s="1"/>
  <c r="H471" i="11"/>
  <c r="H476" i="11"/>
  <c r="M658" i="11"/>
  <c r="M657" i="11"/>
  <c r="M433" i="11"/>
  <c r="M436" i="11" s="1"/>
  <c r="M435" i="11"/>
  <c r="Q62" i="11"/>
  <c r="Q62" i="14"/>
  <c r="R62" i="11"/>
  <c r="R62" i="14"/>
  <c r="O29" i="4"/>
  <c r="P29" i="5"/>
  <c r="O28" i="4"/>
  <c r="P28" i="5"/>
  <c r="M101" i="11"/>
  <c r="M106" i="11" s="1"/>
  <c r="R106" i="11" s="1"/>
  <c r="L106" i="11"/>
  <c r="Q106" i="11" s="1"/>
  <c r="L106" i="14"/>
  <c r="Q106" i="14" s="1"/>
  <c r="M101" i="14"/>
  <c r="M106" i="14" s="1"/>
  <c r="R106" i="14" s="1"/>
  <c r="AT33" i="13"/>
  <c r="AT32" i="13"/>
  <c r="M438" i="14" l="1"/>
  <c r="M437" i="14"/>
  <c r="H435" i="11"/>
  <c r="H433" i="11"/>
  <c r="H436" i="11" s="1"/>
  <c r="H345" i="11"/>
  <c r="H348" i="11" s="1"/>
  <c r="H347" i="11"/>
  <c r="H613" i="14"/>
  <c r="H614" i="14"/>
  <c r="H701" i="11"/>
  <c r="H702" i="11"/>
  <c r="H657" i="11"/>
  <c r="H658" i="11"/>
  <c r="H391" i="11"/>
  <c r="H389" i="11"/>
  <c r="H392" i="11" s="1"/>
  <c r="M393" i="14"/>
  <c r="M394" i="14"/>
  <c r="H701" i="14"/>
  <c r="H702" i="14"/>
  <c r="M261" i="11"/>
  <c r="M262" i="11"/>
  <c r="H433" i="14"/>
  <c r="H436" i="14" s="1"/>
  <c r="H435" i="14"/>
  <c r="H259" i="11"/>
  <c r="H257" i="11"/>
  <c r="H260" i="11" s="1"/>
  <c r="H477" i="14"/>
  <c r="H480" i="14" s="1"/>
  <c r="H479" i="14"/>
  <c r="H613" i="11"/>
  <c r="H614" i="11"/>
  <c r="M393" i="11"/>
  <c r="M394" i="11"/>
  <c r="M437" i="11"/>
  <c r="M438" i="11"/>
  <c r="H257" i="14"/>
  <c r="H260" i="14" s="1"/>
  <c r="H259" i="14"/>
  <c r="M305" i="11"/>
  <c r="M306" i="11"/>
  <c r="H657" i="14"/>
  <c r="H658" i="14"/>
  <c r="H303" i="11"/>
  <c r="H301" i="11"/>
  <c r="H304" i="11" s="1"/>
  <c r="M350" i="14"/>
  <c r="M349" i="14"/>
  <c r="H746" i="14"/>
  <c r="H745" i="14"/>
  <c r="H301" i="14"/>
  <c r="H304" i="14" s="1"/>
  <c r="H303" i="14"/>
  <c r="M349" i="11"/>
  <c r="M350" i="11"/>
  <c r="M262" i="14"/>
  <c r="M261" i="14"/>
  <c r="M306" i="14"/>
  <c r="M305" i="14"/>
  <c r="M482" i="11"/>
  <c r="M481" i="11"/>
  <c r="H389" i="14"/>
  <c r="H392" i="14" s="1"/>
  <c r="H391" i="14"/>
  <c r="H479" i="11"/>
  <c r="H477" i="11"/>
  <c r="H480" i="11" s="1"/>
  <c r="M481" i="14"/>
  <c r="M482" i="14"/>
  <c r="H345" i="14"/>
  <c r="H348" i="14" s="1"/>
  <c r="H347" i="14"/>
  <c r="H745" i="11"/>
  <c r="H746" i="11"/>
  <c r="AS25" i="13"/>
  <c r="H350" i="14" l="1"/>
  <c r="H349" i="14"/>
  <c r="H306" i="14"/>
  <c r="H305" i="14"/>
  <c r="H262" i="11"/>
  <c r="H261" i="11"/>
  <c r="H438" i="14"/>
  <c r="H437" i="14"/>
  <c r="H349" i="11"/>
  <c r="H350" i="11"/>
  <c r="H394" i="11"/>
  <c r="H393" i="11"/>
  <c r="H262" i="14"/>
  <c r="H261" i="14"/>
  <c r="H482" i="11"/>
  <c r="H481" i="11"/>
  <c r="H438" i="11"/>
  <c r="H437" i="11"/>
  <c r="H393" i="14"/>
  <c r="H394" i="14"/>
  <c r="H482" i="14"/>
  <c r="H481" i="14"/>
  <c r="H306" i="11"/>
  <c r="H305" i="11"/>
  <c r="AS36" i="13"/>
  <c r="G23" i="5"/>
  <c r="G109" i="14"/>
  <c r="G109" i="11"/>
  <c r="I6" i="10"/>
  <c r="AS35" i="13"/>
  <c r="AT25" i="13"/>
  <c r="G65" i="11"/>
  <c r="G23" i="4"/>
  <c r="G65" i="14"/>
  <c r="AS26" i="13"/>
  <c r="AT35" i="13" l="1"/>
  <c r="G33" i="5"/>
  <c r="G33" i="4"/>
  <c r="L6" i="10"/>
  <c r="I45" i="10"/>
  <c r="I717" i="10"/>
  <c r="I532" i="10"/>
  <c r="I484" i="10"/>
  <c r="I953" i="10"/>
  <c r="I887" i="10"/>
  <c r="I120" i="10"/>
  <c r="I517" i="10"/>
  <c r="I198" i="10"/>
  <c r="I156" i="10"/>
  <c r="I754" i="10"/>
  <c r="I679" i="10"/>
  <c r="I913" i="10"/>
  <c r="I357" i="10"/>
  <c r="I65" i="10"/>
  <c r="I477" i="10"/>
  <c r="I262" i="10"/>
  <c r="I544" i="10"/>
  <c r="I657" i="10"/>
  <c r="I950" i="10"/>
  <c r="I206" i="10"/>
  <c r="I555" i="10"/>
  <c r="I648" i="10"/>
  <c r="I135" i="10"/>
  <c r="I729" i="10"/>
  <c r="I189" i="10"/>
  <c r="I216" i="10"/>
  <c r="I11" i="10"/>
  <c r="I766" i="10"/>
  <c r="I201" i="10"/>
  <c r="I31" i="10"/>
  <c r="I219" i="10"/>
  <c r="I926" i="10"/>
  <c r="I318" i="10"/>
  <c r="I825" i="10"/>
  <c r="I537" i="10"/>
  <c r="I69" i="10"/>
  <c r="I448" i="10"/>
  <c r="I549" i="10"/>
  <c r="I392" i="10"/>
  <c r="I305" i="10"/>
  <c r="I383" i="10"/>
  <c r="I602" i="10"/>
  <c r="I772" i="10"/>
  <c r="I847" i="10"/>
  <c r="I691" i="10"/>
  <c r="I414" i="10"/>
  <c r="I316" i="10"/>
  <c r="I674" i="10"/>
  <c r="I312" i="10"/>
  <c r="I214" i="10"/>
  <c r="I406" i="10"/>
  <c r="I781" i="10"/>
  <c r="I961" i="10"/>
  <c r="I391" i="10"/>
  <c r="I651" i="10"/>
  <c r="I395" i="10"/>
  <c r="I88" i="10"/>
  <c r="I794" i="10"/>
  <c r="I580" i="10"/>
  <c r="I277" i="10"/>
  <c r="I843" i="10"/>
  <c r="I268" i="10"/>
  <c r="I763" i="10"/>
  <c r="I398" i="10"/>
  <c r="I359" i="10"/>
  <c r="I429" i="10"/>
  <c r="I125" i="10"/>
  <c r="I812" i="10"/>
  <c r="I84" i="10"/>
  <c r="I750" i="10"/>
  <c r="I454" i="10"/>
  <c r="I249" i="10"/>
  <c r="I90" i="10"/>
  <c r="I528" i="10"/>
  <c r="I58" i="10"/>
  <c r="I431" i="10"/>
  <c r="I27" i="10"/>
  <c r="I132" i="10"/>
  <c r="I755" i="10"/>
  <c r="I174" i="10"/>
  <c r="I697" i="10"/>
  <c r="I34" i="10"/>
  <c r="I924" i="10"/>
  <c r="I218" i="10"/>
  <c r="I47" i="10"/>
  <c r="I303" i="10"/>
  <c r="I918" i="10"/>
  <c r="I923" i="10"/>
  <c r="I718" i="10"/>
  <c r="I188" i="10"/>
  <c r="I734" i="10"/>
  <c r="I1001" i="10"/>
  <c r="I835" i="10"/>
  <c r="I530" i="10"/>
  <c r="I352" i="10"/>
  <c r="I126" i="10"/>
  <c r="I360" i="10"/>
  <c r="I1005" i="10"/>
  <c r="I773" i="10"/>
  <c r="I809" i="10"/>
  <c r="I871" i="10"/>
  <c r="I897" i="10"/>
  <c r="I742" i="10"/>
  <c r="I638" i="10"/>
  <c r="I410" i="10"/>
  <c r="I999" i="10"/>
  <c r="I1002" i="10"/>
  <c r="I255" i="10"/>
  <c r="I633" i="10"/>
  <c r="I377" i="10"/>
  <c r="I601" i="10"/>
  <c r="I640" i="10"/>
  <c r="I789" i="10"/>
  <c r="I142" i="10"/>
  <c r="I368" i="10"/>
  <c r="I790" i="10"/>
  <c r="I855" i="10"/>
  <c r="I153" i="10"/>
  <c r="I622" i="10"/>
  <c r="I682" i="10"/>
  <c r="I463" i="10"/>
  <c r="I616" i="10"/>
  <c r="I704" i="10"/>
  <c r="I121" i="10"/>
  <c r="I351" i="10"/>
  <c r="I365" i="10"/>
  <c r="I182" i="10"/>
  <c r="I779" i="10"/>
  <c r="I56" i="10"/>
  <c r="I514" i="10"/>
  <c r="I306" i="10"/>
  <c r="I362" i="10"/>
  <c r="I67" i="10"/>
  <c r="I397" i="10"/>
  <c r="I466" i="10"/>
  <c r="I892" i="10"/>
  <c r="I556" i="10"/>
  <c r="I96" i="10"/>
  <c r="I363" i="10"/>
  <c r="I413" i="10"/>
  <c r="I108" i="10"/>
  <c r="I837" i="10"/>
  <c r="I816" i="10"/>
  <c r="I338" i="10"/>
  <c r="I294" i="10"/>
  <c r="I104" i="10"/>
  <c r="I756" i="10"/>
  <c r="I658" i="10"/>
  <c r="I588" i="10"/>
  <c r="I623" i="10"/>
  <c r="I842" i="10"/>
  <c r="I630" i="10"/>
  <c r="I235" i="10"/>
  <c r="I123" i="10"/>
  <c r="I70" i="10"/>
  <c r="I711" i="10"/>
  <c r="I870" i="10"/>
  <c r="I832" i="10"/>
  <c r="I671" i="10"/>
  <c r="I103" i="10"/>
  <c r="I299" i="10"/>
  <c r="I246" i="10"/>
  <c r="I680" i="10"/>
  <c r="I969" i="10"/>
  <c r="I949" i="10"/>
  <c r="I297" i="10"/>
  <c r="I591" i="10"/>
  <c r="I146" i="10"/>
  <c r="I375" i="10"/>
  <c r="I165" i="10"/>
  <c r="I878" i="10"/>
  <c r="I482" i="10"/>
  <c r="I280" i="10"/>
  <c r="I940" i="10"/>
  <c r="I700" i="10"/>
  <c r="I917" i="10"/>
  <c r="I603" i="10"/>
  <c r="I567" i="10"/>
  <c r="I263" i="10"/>
  <c r="I684" i="10"/>
  <c r="I921" i="10"/>
  <c r="I274" i="10"/>
  <c r="I498" i="10"/>
  <c r="I727" i="10"/>
  <c r="I76" i="10"/>
  <c r="I857" i="10"/>
  <c r="I130" i="10"/>
  <c r="I538" i="10"/>
  <c r="I481" i="10"/>
  <c r="I91" i="10"/>
  <c r="I576" i="10"/>
  <c r="I954" i="10"/>
  <c r="I141" i="10"/>
  <c r="I346" i="10"/>
  <c r="I719" i="10"/>
  <c r="I298" i="10"/>
  <c r="I222" i="10"/>
  <c r="I451" i="10"/>
  <c r="I226" i="10"/>
  <c r="I74" i="10"/>
  <c r="I991" i="10"/>
  <c r="I865" i="10"/>
  <c r="I533" i="10"/>
  <c r="I702" i="10"/>
  <c r="I450" i="10"/>
  <c r="I714" i="10"/>
  <c r="I496" i="10"/>
  <c r="I646" i="10"/>
  <c r="I307" i="10"/>
  <c r="I743" i="10"/>
  <c r="I173" i="10"/>
  <c r="I124" i="10"/>
  <c r="I852" i="10"/>
  <c r="I541" i="10"/>
  <c r="I179" i="10"/>
  <c r="I465" i="10"/>
  <c r="I394" i="10"/>
  <c r="I761" i="10"/>
  <c r="I662" i="10"/>
  <c r="I612" i="10"/>
  <c r="I970" i="10"/>
  <c r="I908" i="10"/>
  <c r="I183" i="10"/>
  <c r="I904" i="10"/>
  <c r="I336" i="10"/>
  <c r="I139" i="10"/>
  <c r="I152" i="10"/>
  <c r="I561" i="10"/>
  <c r="I736" i="10"/>
  <c r="I784" i="10"/>
  <c r="I486" i="10"/>
  <c r="I956" i="10"/>
  <c r="I788" i="10"/>
  <c r="I626" i="10"/>
  <c r="I371" i="10"/>
  <c r="I445" i="10"/>
  <c r="I1007" i="10"/>
  <c r="I412" i="10"/>
  <c r="I415" i="10"/>
  <c r="I309" i="10"/>
  <c r="I893" i="10"/>
  <c r="I767" i="10"/>
  <c r="I302" i="10"/>
  <c r="I568" i="10"/>
  <c r="I237" i="10"/>
  <c r="I919" i="10"/>
  <c r="I796" i="10"/>
  <c r="I80" i="10"/>
  <c r="I987" i="10"/>
  <c r="I18" i="10"/>
  <c r="I912" i="10"/>
  <c r="I652" i="10"/>
  <c r="I604" i="10"/>
  <c r="I785" i="10"/>
  <c r="I973" i="10"/>
  <c r="I464" i="10"/>
  <c r="I811" i="10"/>
  <c r="I909" i="10"/>
  <c r="I257" i="10"/>
  <c r="I487" i="10"/>
  <c r="I361" i="10"/>
  <c r="I250" i="10"/>
  <c r="I68" i="10"/>
  <c r="I500" i="10"/>
  <c r="I776" i="10"/>
  <c r="I572" i="10"/>
  <c r="I349" i="10"/>
  <c r="I839" i="10"/>
  <c r="I291" i="10"/>
  <c r="I282" i="10"/>
  <c r="I178" i="10"/>
  <c r="I109" i="10"/>
  <c r="I40" i="10"/>
  <c r="I112" i="10"/>
  <c r="I320" i="10"/>
  <c r="I798" i="10"/>
  <c r="I436" i="10"/>
  <c r="I856" i="10"/>
  <c r="I416" i="10"/>
  <c r="I579" i="10"/>
  <c r="I170" i="10"/>
  <c r="I594" i="10"/>
  <c r="I947" i="10"/>
  <c r="I86" i="10"/>
  <c r="I686" i="10"/>
  <c r="I75" i="10"/>
  <c r="I479" i="10"/>
  <c r="I145" i="10"/>
  <c r="I976" i="10"/>
  <c r="I376" i="10"/>
  <c r="I150" i="10"/>
  <c r="I37" i="10"/>
  <c r="I220" i="10"/>
  <c r="I508" i="10"/>
  <c r="I300" i="10"/>
  <c r="I213" i="10"/>
  <c r="I578" i="10"/>
  <c r="I608" i="10"/>
  <c r="I821" i="10"/>
  <c r="I548" i="10"/>
  <c r="I272" i="10"/>
  <c r="I858" i="10"/>
  <c r="I518" i="10"/>
  <c r="I941" i="10"/>
  <c r="I207" i="10"/>
  <c r="I696" i="10"/>
  <c r="I525" i="10"/>
  <c r="I609" i="10"/>
  <c r="I877" i="10"/>
  <c r="I424" i="10"/>
  <c r="I833" i="10"/>
  <c r="I440" i="10"/>
  <c r="I49" i="10"/>
  <c r="I749" i="10"/>
  <c r="I354" i="10"/>
  <c r="I952" i="10"/>
  <c r="I439" i="10"/>
  <c r="I247" i="10"/>
  <c r="I313" i="10"/>
  <c r="I326" i="10"/>
  <c r="I19" i="10"/>
  <c r="I344" i="10"/>
  <c r="I54" i="10"/>
  <c r="I382" i="10"/>
  <c r="I722" i="10"/>
  <c r="I495" i="10"/>
  <c r="I890" i="10"/>
  <c r="I202" i="10"/>
  <c r="I557" i="10"/>
  <c r="I192" i="10"/>
  <c r="I968" i="10"/>
  <c r="I497" i="10"/>
  <c r="I960" i="10"/>
  <c r="I841" i="10"/>
  <c r="I95" i="10"/>
  <c r="I79" i="10"/>
  <c r="I726" i="10"/>
  <c r="I997" i="10"/>
  <c r="I559" i="10"/>
  <c r="I677" i="10"/>
  <c r="I769" i="10"/>
  <c r="I523" i="10"/>
  <c r="I982" i="10"/>
  <c r="I304" i="10"/>
  <c r="I804" i="10"/>
  <c r="I592" i="10"/>
  <c r="I925" i="10"/>
  <c r="I738" i="10"/>
  <c r="I292" i="10"/>
  <c r="I62" i="10"/>
  <c r="I330" i="10"/>
  <c r="I974" i="10"/>
  <c r="I585" i="10"/>
  <c r="I848" i="10"/>
  <c r="I490" i="10"/>
  <c r="I355" i="10"/>
  <c r="I562" i="10"/>
  <c r="I116" i="10"/>
  <c r="I695" i="10"/>
  <c r="I598" i="10"/>
  <c r="I1006" i="10"/>
  <c r="I172" i="10"/>
  <c r="I127" i="10"/>
  <c r="I30" i="10"/>
  <c r="I190" i="10"/>
  <c r="I432" i="10"/>
  <c r="I943" i="10"/>
  <c r="I210" i="10"/>
  <c r="I328" i="10"/>
  <c r="I181" i="10"/>
  <c r="I624" i="10"/>
  <c r="I137" i="10"/>
  <c r="I295" i="10"/>
  <c r="I16" i="10"/>
  <c r="I799" i="10"/>
  <c r="I229" i="10"/>
  <c r="I1009" i="10"/>
  <c r="I965" i="10"/>
  <c r="I791" i="10"/>
  <c r="I860" i="10"/>
  <c r="I15" i="10"/>
  <c r="I752" i="10"/>
  <c r="I489" i="10"/>
  <c r="I957" i="10"/>
  <c r="I884" i="10"/>
  <c r="I983" i="10"/>
  <c r="I854" i="10"/>
  <c r="I962" i="10"/>
  <c r="I886" i="10"/>
  <c r="I642" i="10"/>
  <c r="I245" i="10"/>
  <c r="I475" i="10"/>
  <c r="I690" i="10"/>
  <c r="I688" i="10"/>
  <c r="I1000" i="10"/>
  <c r="I844" i="10"/>
  <c r="I822" i="10"/>
  <c r="I803" i="10"/>
  <c r="I290" i="10"/>
  <c r="I180" i="10"/>
  <c r="I205" i="10"/>
  <c r="I163" i="10"/>
  <c r="I157" i="10"/>
  <c r="I575" i="10"/>
  <c r="I770" i="10"/>
  <c r="I41" i="10"/>
  <c r="I483" i="10"/>
  <c r="I334" i="10"/>
  <c r="I659" i="10"/>
  <c r="I978" i="10"/>
  <c r="I666" i="10"/>
  <c r="I946" i="10"/>
  <c r="I801" i="10"/>
  <c r="I693" i="10"/>
  <c r="I332" i="10"/>
  <c r="I285" i="10"/>
  <c r="I23" i="10"/>
  <c r="I337" i="10"/>
  <c r="I883" i="10"/>
  <c r="I522" i="10"/>
  <c r="I737" i="10"/>
  <c r="I83" i="10"/>
  <c r="I283" i="10"/>
  <c r="I248" i="10"/>
  <c r="I314" i="10"/>
  <c r="I778" i="10"/>
  <c r="I685" i="10"/>
  <c r="I390" i="10"/>
  <c r="I546" i="10"/>
  <c r="I476" i="10"/>
  <c r="I631" i="10"/>
  <c r="I230" i="10"/>
  <c r="I185" i="10"/>
  <c r="I669" i="10"/>
  <c r="I550" i="10"/>
  <c r="I981" i="10"/>
  <c r="I254" i="10"/>
  <c r="I885" i="10"/>
  <c r="I52" i="10"/>
  <c r="I421" i="10"/>
  <c r="I111" i="10"/>
  <c r="I792" i="10"/>
  <c r="I113" i="10"/>
  <c r="I107" i="10"/>
  <c r="I317" i="10"/>
  <c r="I241" i="10"/>
  <c r="I204" i="10"/>
  <c r="I899" i="10"/>
  <c r="I703" i="10"/>
  <c r="I905" i="10"/>
  <c r="I606" i="10"/>
  <c r="I853" i="10"/>
  <c r="I256" i="10"/>
  <c r="I639" i="10"/>
  <c r="I873" i="10"/>
  <c r="I692" i="10"/>
  <c r="I891" i="10"/>
  <c r="I506" i="10"/>
  <c r="I735" i="10"/>
  <c r="I558" i="10"/>
  <c r="I393" i="10"/>
  <c r="I39" i="10"/>
  <c r="I12" i="10"/>
  <c r="I937" i="10"/>
  <c r="I728" i="10"/>
  <c r="I223" i="10"/>
  <c r="I613" i="10"/>
  <c r="I100" i="10"/>
  <c r="I208" i="10"/>
  <c r="I805" i="10"/>
  <c r="I333" i="10"/>
  <c r="I155" i="10"/>
  <c r="I552" i="10"/>
  <c r="I405" i="10"/>
  <c r="I675" i="10"/>
  <c r="I958" i="10"/>
  <c r="I664" i="10"/>
  <c r="I131" i="10"/>
  <c r="I577" i="10"/>
  <c r="I980" i="10"/>
  <c r="I46" i="10"/>
  <c r="I928" i="10"/>
  <c r="I93" i="10"/>
  <c r="I211" i="10"/>
  <c r="I430" i="10"/>
  <c r="I473" i="10"/>
  <c r="I774" i="10"/>
  <c r="I319" i="10"/>
  <c r="I118" i="10"/>
  <c r="I200" i="10"/>
  <c r="I384" i="10"/>
  <c r="I339" i="10"/>
  <c r="I746" i="10"/>
  <c r="I647" i="10"/>
  <c r="I553" i="10"/>
  <c r="I710" i="10"/>
  <c r="I716" i="10"/>
  <c r="I325" i="10"/>
  <c r="I396" i="10"/>
  <c r="I571" i="10"/>
  <c r="I758" i="10"/>
  <c r="I747" i="10"/>
  <c r="I706" i="10"/>
  <c r="I154" i="10"/>
  <c r="I411" i="10"/>
  <c r="I350" i="10"/>
  <c r="I867" i="10"/>
  <c r="I916" i="10"/>
  <c r="I751" i="10"/>
  <c r="I106" i="10"/>
  <c r="I787" i="10"/>
  <c r="I232" i="10"/>
  <c r="I880" i="10"/>
  <c r="I453" i="10"/>
  <c r="I802" i="10"/>
  <c r="I597" i="10"/>
  <c r="I649" i="10"/>
  <c r="I488" i="10"/>
  <c r="I472" i="10"/>
  <c r="I72" i="10"/>
  <c r="I267" i="10"/>
  <c r="I733" i="10"/>
  <c r="I389" i="10"/>
  <c r="I195" i="10"/>
  <c r="I896" i="10"/>
  <c r="I236" i="10"/>
  <c r="I378" i="10"/>
  <c r="I97" i="10"/>
  <c r="I341" i="10"/>
  <c r="I243" i="10"/>
  <c r="I92" i="10"/>
  <c r="I753" i="10"/>
  <c r="I379" i="10"/>
  <c r="I407" i="10"/>
  <c r="I527" i="10"/>
  <c r="I433" i="10"/>
  <c r="I759" i="10"/>
  <c r="I459" i="10"/>
  <c r="I144" i="10"/>
  <c r="I265" i="10"/>
  <c r="I709" i="10"/>
  <c r="I117" i="10"/>
  <c r="I906" i="10"/>
  <c r="I301" i="10"/>
  <c r="I701" i="10"/>
  <c r="I764" i="10"/>
  <c r="I667" i="10"/>
  <c r="I471" i="10"/>
  <c r="I381" i="10"/>
  <c r="I53" i="10"/>
  <c r="I115" i="10"/>
  <c r="I872" i="10"/>
  <c r="I26" i="10"/>
  <c r="I590" i="10"/>
  <c r="I570" i="10"/>
  <c r="I501" i="10"/>
  <c r="I582" i="10"/>
  <c r="I1003" i="10"/>
  <c r="I353" i="10"/>
  <c r="I813" i="10"/>
  <c r="I600" i="10"/>
  <c r="I494" i="10"/>
  <c r="I850" i="10"/>
  <c r="I446" i="10"/>
  <c r="I694" i="10"/>
  <c r="I289" i="10"/>
  <c r="I322" i="10"/>
  <c r="I673" i="10"/>
  <c r="I276" i="10"/>
  <c r="I535" i="10"/>
  <c r="I990" i="10"/>
  <c r="I645" i="10"/>
  <c r="I435" i="10"/>
  <c r="I81" i="10"/>
  <c r="I663" i="10"/>
  <c r="I632" i="10"/>
  <c r="I615" i="10"/>
  <c r="I44" i="10"/>
  <c r="I720" i="10"/>
  <c r="I545" i="10"/>
  <c r="I169" i="10"/>
  <c r="I901" i="10"/>
  <c r="I315" i="10"/>
  <c r="I119" i="10"/>
  <c r="I194" i="10"/>
  <c r="I61" i="10"/>
  <c r="I419" i="10"/>
  <c r="I105" i="10"/>
  <c r="I164" i="10"/>
  <c r="I259" i="10"/>
  <c r="I516" i="10"/>
  <c r="I504" i="10"/>
  <c r="I187" i="10"/>
  <c r="I942" i="10"/>
  <c r="I233" i="10"/>
  <c r="I140" i="10"/>
  <c r="I485" i="10"/>
  <c r="I526" i="10"/>
  <c r="I98" i="10"/>
  <c r="I85" i="10"/>
  <c r="I931" i="10"/>
  <c r="I158" i="10"/>
  <c r="I29" i="10"/>
  <c r="I625" i="10"/>
  <c r="I492" i="10"/>
  <c r="I543" i="10"/>
  <c r="I621" i="10"/>
  <c r="I102" i="10"/>
  <c r="I461" i="10"/>
  <c r="I444" i="10"/>
  <c r="I985" i="10"/>
  <c r="I861" i="10"/>
  <c r="I707" i="10"/>
  <c r="I655" i="10"/>
  <c r="I907" i="10"/>
  <c r="I197" i="10"/>
  <c r="I399" i="10"/>
  <c r="I462" i="10"/>
  <c r="I933" i="10"/>
  <c r="I934" i="10"/>
  <c r="I641" i="10"/>
  <c r="I829" i="10"/>
  <c r="I724" i="10"/>
  <c r="I945" i="10"/>
  <c r="I795" i="10"/>
  <c r="I515" i="10"/>
  <c r="I82" i="10"/>
  <c r="I584" i="10"/>
  <c r="I979" i="10"/>
  <c r="I599" i="10"/>
  <c r="I217" i="10"/>
  <c r="I160" i="10"/>
  <c r="I992" i="10"/>
  <c r="I757" i="10"/>
  <c r="I420" i="10"/>
  <c r="I771" i="10"/>
  <c r="I977" i="10"/>
  <c r="I159" i="10"/>
  <c r="I929" i="10"/>
  <c r="I660" i="10"/>
  <c r="I915" i="10"/>
  <c r="I948" i="10"/>
  <c r="I480" i="10"/>
  <c r="I134" i="10"/>
  <c r="I698" i="10"/>
  <c r="I114" i="10"/>
  <c r="I253" i="10"/>
  <c r="I542" i="10"/>
  <c r="I859" i="10"/>
  <c r="I203" i="10"/>
  <c r="I425" i="10"/>
  <c r="I951" i="10"/>
  <c r="I43" i="10"/>
  <c r="I32" i="10"/>
  <c r="I428" i="10"/>
  <c r="I984" i="10"/>
  <c r="I345" i="10"/>
  <c r="I323" i="10"/>
  <c r="I329" i="10"/>
  <c r="I573" i="10"/>
  <c r="I740" i="10"/>
  <c r="I239" i="10"/>
  <c r="I888" i="10"/>
  <c r="I808" i="10"/>
  <c r="I611" i="10"/>
  <c r="I634" i="10"/>
  <c r="I745" i="10"/>
  <c r="I418" i="10"/>
  <c r="I63" i="10"/>
  <c r="I456" i="10"/>
  <c r="I148" i="10"/>
  <c r="I668" i="10"/>
  <c r="I24" i="10"/>
  <c r="I273" i="10"/>
  <c r="I94" i="10"/>
  <c r="I1004" i="10"/>
  <c r="I739" i="10"/>
  <c r="I793" i="10"/>
  <c r="I565" i="10"/>
  <c r="I513" i="10"/>
  <c r="I288" i="10"/>
  <c r="I731" i="10"/>
  <c r="I824" i="10"/>
  <c r="I823" i="10"/>
  <c r="I293" i="10"/>
  <c r="I732" i="10"/>
  <c r="I77" i="10"/>
  <c r="I310" i="10"/>
  <c r="I595" i="10"/>
  <c r="I838" i="10"/>
  <c r="I327" i="10"/>
  <c r="I539" i="10"/>
  <c r="I474" i="10"/>
  <c r="I672" i="10"/>
  <c r="I64" i="10"/>
  <c r="I534" i="10"/>
  <c r="I800" i="10"/>
  <c r="I723" i="10"/>
  <c r="I493" i="10"/>
  <c r="I324" i="10"/>
  <c r="I614" i="10"/>
  <c r="I110" i="10"/>
  <c r="I619" i="10"/>
  <c r="I51" i="10"/>
  <c r="I348" i="10"/>
  <c r="I560" i="10"/>
  <c r="I42" i="10"/>
  <c r="I650" i="10"/>
  <c r="I57" i="10"/>
  <c r="I193" i="10"/>
  <c r="I441" i="10"/>
  <c r="I209" i="10"/>
  <c r="I644" i="10"/>
  <c r="I373" i="10"/>
  <c r="I845" i="10"/>
  <c r="I17" i="10"/>
  <c r="I863" i="10"/>
  <c r="I215" i="10"/>
  <c r="I810" i="10"/>
  <c r="I920" i="10"/>
  <c r="I637" i="10"/>
  <c r="I14" i="10"/>
  <c r="I251" i="10"/>
  <c r="I437" i="10"/>
  <c r="I944" i="10"/>
  <c r="I270" i="10"/>
  <c r="I656" i="10"/>
  <c r="I862" i="10"/>
  <c r="I922" i="10"/>
  <c r="I502" i="10"/>
  <c r="I996" i="10"/>
  <c r="I60" i="10"/>
  <c r="I797" i="10"/>
  <c r="I370" i="10"/>
  <c r="I151" i="10"/>
  <c r="I620" i="10"/>
  <c r="I760" i="10"/>
  <c r="I13" i="10"/>
  <c r="I252" i="10"/>
  <c r="I386" i="10"/>
  <c r="I971" i="10"/>
  <c r="I404" i="10"/>
  <c r="I748" i="10"/>
  <c r="I372" i="10"/>
  <c r="I881" i="10"/>
  <c r="I721" i="10"/>
  <c r="I654" i="10"/>
  <c r="I564" i="10"/>
  <c r="I264" i="10"/>
  <c r="I184" i="10"/>
  <c r="I705" i="10"/>
  <c r="I689" i="10"/>
  <c r="I676" i="10"/>
  <c r="I460" i="10"/>
  <c r="I161" i="10"/>
  <c r="I932" i="10"/>
  <c r="I540" i="10"/>
  <c r="I536" i="10"/>
  <c r="I610" i="10"/>
  <c r="I380" i="10"/>
  <c r="I780" i="10"/>
  <c r="I491" i="10"/>
  <c r="I342" i="10"/>
  <c r="I827" i="10"/>
  <c r="I434" i="10"/>
  <c r="I963" i="10"/>
  <c r="I876" i="10"/>
  <c r="I972" i="10"/>
  <c r="I261" i="10"/>
  <c r="I547" i="10"/>
  <c r="I469" i="10"/>
  <c r="I712" i="10"/>
  <c r="I730" i="10"/>
  <c r="I938" i="10"/>
  <c r="I653" i="10"/>
  <c r="I955" i="10"/>
  <c r="I408" i="10"/>
  <c r="I927" i="10"/>
  <c r="I846" i="10"/>
  <c r="I266" i="10"/>
  <c r="I470" i="10"/>
  <c r="I911" i="10"/>
  <c r="I782" i="10"/>
  <c r="I828" i="10"/>
  <c r="I708" i="10"/>
  <c r="I519" i="10"/>
  <c r="I455" i="10"/>
  <c r="I387" i="10"/>
  <c r="I988" i="10"/>
  <c r="I786" i="10"/>
  <c r="I66" i="10"/>
  <c r="I356" i="10"/>
  <c r="I868" i="10"/>
  <c r="I343" i="10"/>
  <c r="I998" i="10"/>
  <c r="I191" i="10"/>
  <c r="I374" i="10"/>
  <c r="I995" i="10"/>
  <c r="I308" i="10"/>
  <c r="I930" i="10"/>
  <c r="I321" i="10"/>
  <c r="I331" i="10"/>
  <c r="I168" i="10"/>
  <c r="I869" i="10"/>
  <c r="I507" i="10"/>
  <c r="I177" i="10"/>
  <c r="I819" i="10"/>
  <c r="I167" i="10"/>
  <c r="I129" i="10"/>
  <c r="I457" i="10"/>
  <c r="I242" i="10"/>
  <c r="I840" i="10"/>
  <c r="I935" i="10"/>
  <c r="I521" i="10"/>
  <c r="I665" i="10"/>
  <c r="I25" i="10"/>
  <c r="I628" i="10"/>
  <c r="I834" i="10"/>
  <c r="I36" i="10"/>
  <c r="I851" i="10"/>
  <c r="I401" i="10"/>
  <c r="I212" i="10"/>
  <c r="I681" i="10"/>
  <c r="I768" i="10"/>
  <c r="I227" i="10"/>
  <c r="I260" i="10"/>
  <c r="I234" i="10"/>
  <c r="I683" i="10"/>
  <c r="I817" i="10"/>
  <c r="I369" i="10"/>
  <c r="I509" i="10"/>
  <c r="I287" i="10"/>
  <c r="I55" i="10"/>
  <c r="I678" i="10"/>
  <c r="I566" i="10"/>
  <c r="I874" i="10"/>
  <c r="I831" i="10"/>
  <c r="I385" i="10"/>
  <c r="I447" i="10"/>
  <c r="I725" i="10"/>
  <c r="I866" i="10"/>
  <c r="I910" i="10"/>
  <c r="I815" i="10"/>
  <c r="I900" i="10"/>
  <c r="I661" i="10"/>
  <c r="I388" i="10"/>
  <c r="I820" i="10"/>
  <c r="I271" i="10"/>
  <c r="I240" i="10"/>
  <c r="I296" i="10"/>
  <c r="I715" i="10"/>
  <c r="I964" i="10"/>
  <c r="I136" i="10"/>
  <c r="I149" i="10"/>
  <c r="I186" i="10"/>
  <c r="I939" i="10"/>
  <c r="I286" i="10"/>
  <c r="I443" i="10"/>
  <c r="I596" i="10"/>
  <c r="I1008" i="10"/>
  <c r="I422" i="10"/>
  <c r="I505" i="10"/>
  <c r="I879" i="10"/>
  <c r="I531" i="10"/>
  <c r="I898" i="10"/>
  <c r="I199" i="10"/>
  <c r="I520" i="10"/>
  <c r="I364" i="10"/>
  <c r="I765" i="10"/>
  <c r="I403" i="10"/>
  <c r="I875" i="10"/>
  <c r="I894" i="10"/>
  <c r="I38" i="10"/>
  <c r="I618" i="10"/>
  <c r="I512" i="10"/>
  <c r="I442" i="10"/>
  <c r="I762" i="10"/>
  <c r="I279" i="10"/>
  <c r="I358" i="10"/>
  <c r="I50" i="10"/>
  <c r="I478" i="10"/>
  <c r="I221" i="10"/>
  <c r="I511" i="10"/>
  <c r="I818" i="10"/>
  <c r="I311" i="10"/>
  <c r="I196" i="10"/>
  <c r="I936" i="10"/>
  <c r="I438" i="10"/>
  <c r="I551" i="10"/>
  <c r="I10" i="10"/>
  <c r="I138" i="10"/>
  <c r="I33" i="10"/>
  <c r="I586" i="10"/>
  <c r="I569" i="10"/>
  <c r="I238" i="10"/>
  <c r="I554" i="10"/>
  <c r="I367" i="10"/>
  <c r="I409" i="10"/>
  <c r="I914" i="10"/>
  <c r="I814" i="10"/>
  <c r="I449" i="10"/>
  <c r="I99" i="10"/>
  <c r="I959" i="10"/>
  <c r="I826" i="10"/>
  <c r="I975" i="10"/>
  <c r="I627" i="10"/>
  <c r="I335" i="10"/>
  <c r="I966" i="10"/>
  <c r="I635" i="10"/>
  <c r="I583" i="10"/>
  <c r="I423" i="10"/>
  <c r="I278" i="10"/>
  <c r="I581" i="10"/>
  <c r="I224" i="10"/>
  <c r="I499" i="10"/>
  <c r="I903" i="10"/>
  <c r="I777" i="10"/>
  <c r="I269" i="10"/>
  <c r="I741" i="10"/>
  <c r="I20" i="10"/>
  <c r="I593" i="10"/>
  <c r="I986" i="10"/>
  <c r="I143" i="10"/>
  <c r="I258" i="10"/>
  <c r="I284" i="10"/>
  <c r="I128" i="10"/>
  <c r="I468" i="10"/>
  <c r="I244" i="10"/>
  <c r="I231" i="10"/>
  <c r="I347" i="10"/>
  <c r="I171" i="10"/>
  <c r="I89" i="10"/>
  <c r="I864" i="10"/>
  <c r="I699" i="10"/>
  <c r="I806" i="10"/>
  <c r="I687" i="10"/>
  <c r="I417" i="10"/>
  <c r="I643" i="10"/>
  <c r="I22" i="10"/>
  <c r="I275" i="10"/>
  <c r="I228" i="10"/>
  <c r="I166" i="10"/>
  <c r="I529" i="10"/>
  <c r="I993" i="10"/>
  <c r="I87" i="10"/>
  <c r="I59" i="10"/>
  <c r="I71" i="10"/>
  <c r="I133" i="10"/>
  <c r="I503" i="10"/>
  <c r="I48" i="10"/>
  <c r="I629" i="10"/>
  <c r="I28" i="10"/>
  <c r="I670" i="10"/>
  <c r="I426" i="10"/>
  <c r="I989" i="10"/>
  <c r="I176" i="10"/>
  <c r="I73" i="10"/>
  <c r="I458" i="10"/>
  <c r="I607" i="10"/>
  <c r="I605" i="10"/>
  <c r="I849" i="10"/>
  <c r="I122" i="10"/>
  <c r="I744" i="10"/>
  <c r="I836" i="10"/>
  <c r="I281" i="10"/>
  <c r="I807" i="10"/>
  <c r="I225" i="10"/>
  <c r="I967" i="10"/>
  <c r="I147" i="10"/>
  <c r="I563" i="10"/>
  <c r="I101" i="10"/>
  <c r="I78" i="10"/>
  <c r="I994" i="10"/>
  <c r="I830" i="10"/>
  <c r="I574" i="10"/>
  <c r="I895" i="10"/>
  <c r="I366" i="10"/>
  <c r="I340" i="10"/>
  <c r="I162" i="10"/>
  <c r="I713" i="10"/>
  <c r="I889" i="10"/>
  <c r="I617" i="10"/>
  <c r="I427" i="10"/>
  <c r="I775" i="10"/>
  <c r="I783" i="10"/>
  <c r="I402" i="10"/>
  <c r="I524" i="10"/>
  <c r="I21" i="10"/>
  <c r="I636" i="10"/>
  <c r="I35" i="10"/>
  <c r="I452" i="10"/>
  <c r="I400" i="10"/>
  <c r="I175" i="10"/>
  <c r="I510" i="10"/>
  <c r="I882" i="10"/>
  <c r="I587" i="10"/>
  <c r="I589" i="10"/>
  <c r="I467" i="10"/>
  <c r="I902" i="10"/>
  <c r="L109" i="14"/>
  <c r="L65" i="11"/>
  <c r="L65" i="14"/>
  <c r="L109" i="11"/>
  <c r="AT26" i="13"/>
  <c r="H109" i="11"/>
  <c r="G116" i="11"/>
  <c r="G122" i="11" s="1"/>
  <c r="G72" i="14"/>
  <c r="G78" i="14" s="1"/>
  <c r="H65" i="14"/>
  <c r="G116" i="14"/>
  <c r="G122" i="14" s="1"/>
  <c r="H109" i="14"/>
  <c r="O23" i="4"/>
  <c r="O25" i="4" s="1"/>
  <c r="P23" i="5"/>
  <c r="P25" i="5" s="1"/>
  <c r="AT36" i="13"/>
  <c r="G72" i="11"/>
  <c r="G78" i="11" s="1"/>
  <c r="H65" i="11"/>
  <c r="AT38" i="13" l="1"/>
  <c r="AW38" i="13" s="1"/>
  <c r="Q65" i="14"/>
  <c r="M65" i="14"/>
  <c r="M72" i="14" s="1"/>
  <c r="M74" i="14" s="1"/>
  <c r="L72" i="14"/>
  <c r="L78" i="14" s="1"/>
  <c r="Q109" i="11"/>
  <c r="M109" i="11"/>
  <c r="M116" i="11" s="1"/>
  <c r="M118" i="11" s="1"/>
  <c r="L116" i="11"/>
  <c r="L122" i="11" s="1"/>
  <c r="M65" i="11"/>
  <c r="M72" i="11" s="1"/>
  <c r="M74" i="11" s="1"/>
  <c r="L72" i="11"/>
  <c r="L78" i="11" s="1"/>
  <c r="L324" i="10"/>
  <c r="L592" i="10"/>
  <c r="L277" i="10"/>
  <c r="L572" i="10"/>
  <c r="L25" i="10"/>
  <c r="L838" i="10"/>
  <c r="L270" i="10"/>
  <c r="L944" i="10"/>
  <c r="L246" i="10"/>
  <c r="L531" i="10"/>
  <c r="L830" i="10"/>
  <c r="L885" i="10"/>
  <c r="L571" i="10"/>
  <c r="L378" i="10"/>
  <c r="L11" i="10"/>
  <c r="L680" i="10"/>
  <c r="L282" i="10"/>
  <c r="L643" i="10"/>
  <c r="L154" i="10"/>
  <c r="L345" i="10"/>
  <c r="L311" i="10"/>
  <c r="L458" i="10"/>
  <c r="L519" i="10"/>
  <c r="L1000" i="10"/>
  <c r="L538" i="10"/>
  <c r="L755" i="10"/>
  <c r="L307" i="10"/>
  <c r="L90" i="10"/>
  <c r="L607" i="10"/>
  <c r="L998" i="10"/>
  <c r="L770" i="10"/>
  <c r="L196" i="10"/>
  <c r="L729" i="10"/>
  <c r="L303" i="10"/>
  <c r="L723" i="10"/>
  <c r="L283" i="10"/>
  <c r="L52" i="10"/>
  <c r="L356" i="10"/>
  <c r="L13" i="10"/>
  <c r="L461" i="10"/>
  <c r="L551" i="10"/>
  <c r="L757" i="10"/>
  <c r="L902" i="10"/>
  <c r="L84" i="10"/>
  <c r="L386" i="10"/>
  <c r="L878" i="10"/>
  <c r="L836" i="10"/>
  <c r="L447" i="10"/>
  <c r="L903" i="10"/>
  <c r="L69" i="10"/>
  <c r="L86" i="10"/>
  <c r="L879" i="10"/>
  <c r="L222" i="10"/>
  <c r="L712" i="10"/>
  <c r="L176" i="10"/>
  <c r="L364" i="10"/>
  <c r="L346" i="10"/>
  <c r="L241" i="10"/>
  <c r="L302" i="10"/>
  <c r="L855" i="10"/>
  <c r="L946" i="10"/>
  <c r="L965" i="10"/>
  <c r="L402" i="10"/>
  <c r="L865" i="10"/>
  <c r="L740" i="10"/>
  <c r="L434" i="10"/>
  <c r="L49" i="10"/>
  <c r="L532" i="10"/>
  <c r="L979" i="10"/>
  <c r="L840" i="10"/>
  <c r="L308" i="10"/>
  <c r="L235" i="10"/>
  <c r="L793" i="10"/>
  <c r="L186" i="10"/>
  <c r="L562" i="10"/>
  <c r="L639" i="10"/>
  <c r="L37" i="10"/>
  <c r="L953" i="10"/>
  <c r="L806" i="10"/>
  <c r="L243" i="10"/>
  <c r="L512" i="10"/>
  <c r="L622" i="10"/>
  <c r="L737" i="10"/>
  <c r="L554" i="10"/>
  <c r="L109" i="10"/>
  <c r="L548" i="10"/>
  <c r="L853" i="10"/>
  <c r="L993" i="10"/>
  <c r="L743" i="10"/>
  <c r="L705" i="10"/>
  <c r="L927" i="10"/>
  <c r="L141" i="10"/>
  <c r="L95" i="10"/>
  <c r="L184" i="10"/>
  <c r="L709" i="10"/>
  <c r="L456" i="10"/>
  <c r="L517" i="10"/>
  <c r="L662" i="10"/>
  <c r="L239" i="10"/>
  <c r="L728" i="10"/>
  <c r="L329" i="10"/>
  <c r="L62" i="10"/>
  <c r="L263" i="10"/>
  <c r="L171" i="10"/>
  <c r="L872" i="10"/>
  <c r="L121" i="10"/>
  <c r="L971" i="10"/>
  <c r="L922" i="10"/>
  <c r="L338" i="10"/>
  <c r="L375" i="10"/>
  <c r="L829" i="10"/>
  <c r="L294" i="10"/>
  <c r="L835" i="10"/>
  <c r="L100" i="10"/>
  <c r="L450" i="10"/>
  <c r="L276" i="10"/>
  <c r="L839" i="10"/>
  <c r="L967" i="10"/>
  <c r="L211" i="10"/>
  <c r="L515" i="10"/>
  <c r="L640" i="10"/>
  <c r="L400" i="10"/>
  <c r="L382" i="10"/>
  <c r="L667" i="10"/>
  <c r="L451" i="10"/>
  <c r="L344" i="10"/>
  <c r="L768" i="10"/>
  <c r="L962" i="10"/>
  <c r="L510" i="10"/>
  <c r="L399" i="10"/>
  <c r="L388" i="10"/>
  <c r="L939" i="10"/>
  <c r="L565" i="10"/>
  <c r="L1003" i="10"/>
  <c r="L128" i="10"/>
  <c r="L189" i="10"/>
  <c r="L653" i="10"/>
  <c r="L114" i="10"/>
  <c r="L24" i="10"/>
  <c r="L32" i="10"/>
  <c r="L605" i="10"/>
  <c r="L296" i="10"/>
  <c r="L661" i="10"/>
  <c r="L934" i="10"/>
  <c r="L439" i="10"/>
  <c r="L92" i="10"/>
  <c r="L418" i="10"/>
  <c r="L908" i="10"/>
  <c r="L448" i="10"/>
  <c r="L43" i="10"/>
  <c r="L804" i="10"/>
  <c r="L449" i="10"/>
  <c r="L437" i="10"/>
  <c r="L376" i="10"/>
  <c r="L180" i="10"/>
  <c r="L997" i="10"/>
  <c r="L169" i="10"/>
  <c r="L637" i="10"/>
  <c r="L372" i="10"/>
  <c r="L39" i="10"/>
  <c r="L593" i="10"/>
  <c r="L398" i="10"/>
  <c r="L684" i="10"/>
  <c r="L696" i="10"/>
  <c r="L229" i="10"/>
  <c r="L611" i="10"/>
  <c r="L217" i="10"/>
  <c r="L501" i="10"/>
  <c r="L216" i="10"/>
  <c r="L65" i="10"/>
  <c r="L846" i="10"/>
  <c r="L725" i="10"/>
  <c r="L35" i="10"/>
  <c r="L999" i="10"/>
  <c r="L504" i="10"/>
  <c r="L996" i="10"/>
  <c r="L912" i="10"/>
  <c r="L794" i="10"/>
  <c r="L411" i="10"/>
  <c r="L225" i="10"/>
  <c r="L575" i="10"/>
  <c r="L29" i="10"/>
  <c r="L353" i="10"/>
  <c r="L359" i="10"/>
  <c r="L21" i="10"/>
  <c r="L391" i="10"/>
  <c r="L389" i="10"/>
  <c r="L591" i="10"/>
  <c r="L576" i="10"/>
  <c r="L486" i="10"/>
  <c r="L129" i="10"/>
  <c r="L413" i="10"/>
  <c r="L516" i="10"/>
  <c r="L420" i="10"/>
  <c r="L906" i="10"/>
  <c r="L982" i="10"/>
  <c r="L198" i="10"/>
  <c r="L856" i="10"/>
  <c r="L425" i="10"/>
  <c r="L733" i="10"/>
  <c r="L771" i="10"/>
  <c r="L36" i="10"/>
  <c r="L826" i="10"/>
  <c r="L823" i="10"/>
  <c r="L77" i="10"/>
  <c r="L773" i="10"/>
  <c r="L978" i="10"/>
  <c r="L494" i="10"/>
  <c r="L811" i="10"/>
  <c r="L964" i="10"/>
  <c r="L317" i="10"/>
  <c r="L58" i="10"/>
  <c r="L78" i="10"/>
  <c r="L869" i="10"/>
  <c r="L598" i="10"/>
  <c r="L756" i="10"/>
  <c r="L435" i="10"/>
  <c r="L249" i="10"/>
  <c r="L328" i="10"/>
  <c r="L466" i="10"/>
  <c r="L821" i="10"/>
  <c r="L955" i="10"/>
  <c r="L410" i="10"/>
  <c r="L480" i="10"/>
  <c r="L157" i="10"/>
  <c r="L651" i="10"/>
  <c r="L253" i="10"/>
  <c r="L582" i="10"/>
  <c r="L188" i="10"/>
  <c r="L298" i="10"/>
  <c r="L630" i="10"/>
  <c r="L650" i="10"/>
  <c r="L237" i="10"/>
  <c r="L742" i="10"/>
  <c r="L801" i="10"/>
  <c r="L96" i="10"/>
  <c r="L57" i="10"/>
  <c r="L952" i="10"/>
  <c r="L535" i="10"/>
  <c r="L200" i="10"/>
  <c r="L892" i="10"/>
  <c r="L432" i="10"/>
  <c r="L933" i="10"/>
  <c r="L496" i="10"/>
  <c r="L702" i="10"/>
  <c r="L566" i="10"/>
  <c r="L106" i="10"/>
  <c r="L536" i="10"/>
  <c r="L304" i="10"/>
  <c r="L580" i="10"/>
  <c r="L46" i="10"/>
  <c r="L615" i="10"/>
  <c r="L675" i="10"/>
  <c r="L644" i="10"/>
  <c r="L738" i="10"/>
  <c r="L334" i="10"/>
  <c r="L969" i="10"/>
  <c r="L959" i="10"/>
  <c r="L483" i="10"/>
  <c r="L672" i="10"/>
  <c r="L781" i="10"/>
  <c r="L144" i="10"/>
  <c r="L377" i="10"/>
  <c r="L596" i="10"/>
  <c r="L526" i="10"/>
  <c r="L499" i="10"/>
  <c r="L924" i="10"/>
  <c r="L1008" i="10"/>
  <c r="L309" i="10"/>
  <c r="L578" i="10"/>
  <c r="L72" i="10"/>
  <c r="L160" i="10"/>
  <c r="L357" i="10"/>
  <c r="L877" i="10"/>
  <c r="L203" i="10"/>
  <c r="L736" i="10"/>
  <c r="L921" i="10"/>
  <c r="L97" i="10"/>
  <c r="L541" i="10"/>
  <c r="L609" i="10"/>
  <c r="L431" i="10"/>
  <c r="L181" i="10"/>
  <c r="L395" i="10"/>
  <c r="L570" i="10"/>
  <c r="L370" i="10"/>
  <c r="L238" i="10"/>
  <c r="L204" i="10"/>
  <c r="L414" i="10"/>
  <c r="L876" i="10"/>
  <c r="L107" i="10"/>
  <c r="L925" i="10"/>
  <c r="L248" i="10"/>
  <c r="L778" i="10"/>
  <c r="L632" i="10"/>
  <c r="L313" i="10"/>
  <c r="L599" i="10"/>
  <c r="L172" i="10"/>
  <c r="L234" i="10"/>
  <c r="L390" i="10"/>
  <c r="L750" i="10"/>
  <c r="L199" i="10"/>
  <c r="L713" i="10"/>
  <c r="L214" i="10"/>
  <c r="L833" i="10"/>
  <c r="L297" i="10"/>
  <c r="L938" i="10"/>
  <c r="L814" i="10"/>
  <c r="L164" i="10"/>
  <c r="L626" i="10"/>
  <c r="L81" i="10"/>
  <c r="L904" i="10"/>
  <c r="L706" i="10"/>
  <c r="L187" i="10"/>
  <c r="L994" i="10"/>
  <c r="L520" i="10"/>
  <c r="L577" i="10"/>
  <c r="L89" i="10"/>
  <c r="L574" i="10"/>
  <c r="L68" i="10"/>
  <c r="L267" i="10"/>
  <c r="L254" i="10"/>
  <c r="L105" i="10"/>
  <c r="L177" i="10"/>
  <c r="L457" i="10"/>
  <c r="L587" i="10"/>
  <c r="L976" i="10"/>
  <c r="L722" i="10"/>
  <c r="L320" i="10"/>
  <c r="L977" i="10"/>
  <c r="L721" i="10"/>
  <c r="L808" i="10"/>
  <c r="L445" i="10"/>
  <c r="L348" i="10"/>
  <c r="L850" i="10"/>
  <c r="L274" i="10"/>
  <c r="L586" i="10"/>
  <c r="L1001" i="10"/>
  <c r="L866" i="10"/>
  <c r="L477" i="10"/>
  <c r="L831" i="10"/>
  <c r="L460" i="10"/>
  <c r="L193" i="10"/>
  <c r="L351" i="10"/>
  <c r="L511" i="10"/>
  <c r="L30" i="10"/>
  <c r="L616" i="10"/>
  <c r="L751" i="10"/>
  <c r="L543" i="10"/>
  <c r="L416" i="10"/>
  <c r="L602" i="10"/>
  <c r="L561" i="10"/>
  <c r="L508" i="10"/>
  <c r="L847" i="10"/>
  <c r="L218" i="10"/>
  <c r="L383" i="10"/>
  <c r="L342" i="10"/>
  <c r="L332" i="10"/>
  <c r="L374" i="10"/>
  <c r="L469" i="10"/>
  <c r="L145" i="10"/>
  <c r="L70" i="10"/>
  <c r="L822" i="10"/>
  <c r="L948" i="10"/>
  <c r="L139" i="10"/>
  <c r="L787" i="10"/>
  <c r="L481" i="10"/>
  <c r="L428" i="10"/>
  <c r="L711" i="10"/>
  <c r="L20" i="10"/>
  <c r="L858" i="10"/>
  <c r="L540" i="10"/>
  <c r="L527" i="10"/>
  <c r="L745" i="10"/>
  <c r="L942" i="10"/>
  <c r="L802" i="10"/>
  <c r="L894" i="10"/>
  <c r="L807" i="10"/>
  <c r="L155" i="10"/>
  <c r="L407" i="10"/>
  <c r="L899" i="10"/>
  <c r="L319" i="10"/>
  <c r="L271" i="10"/>
  <c r="L422" i="10"/>
  <c r="L255" i="10"/>
  <c r="L896" i="10"/>
  <c r="L290" i="10"/>
  <c r="L678" i="10"/>
  <c r="L15" i="10"/>
  <c r="L694" i="10"/>
  <c r="L163" i="10"/>
  <c r="L655" i="10"/>
  <c r="L677" i="10"/>
  <c r="L983" i="10"/>
  <c r="L453" i="10"/>
  <c r="L343" i="10"/>
  <c r="L992" i="10"/>
  <c r="L500" i="10"/>
  <c r="L175" i="10"/>
  <c r="L716" i="10"/>
  <c r="L668" i="10"/>
  <c r="L166" i="10"/>
  <c r="L970" i="10"/>
  <c r="L127" i="10"/>
  <c r="L568" i="10"/>
  <c r="L140" i="10"/>
  <c r="L752" i="10"/>
  <c r="L638" i="10"/>
  <c r="L604" i="10"/>
  <c r="L537" i="10"/>
  <c r="L430" i="10"/>
  <c r="L916" i="10"/>
  <c r="L666" i="10"/>
  <c r="L861" i="10"/>
  <c r="L957" i="10"/>
  <c r="L202" i="10"/>
  <c r="L471" i="10"/>
  <c r="L704" i="10"/>
  <c r="L761" i="10"/>
  <c r="L1007" i="10"/>
  <c r="L467" i="10"/>
  <c r="L273" i="10"/>
  <c r="L683" i="10"/>
  <c r="L950" i="10"/>
  <c r="L118" i="10"/>
  <c r="L546" i="10"/>
  <c r="L143" i="10"/>
  <c r="L149" i="10"/>
  <c r="L530" i="10"/>
  <c r="L621" i="10"/>
  <c r="L791" i="10"/>
  <c r="L583" i="10"/>
  <c r="L658" i="10"/>
  <c r="L973" i="10"/>
  <c r="L183" i="10"/>
  <c r="L697" i="10"/>
  <c r="L665" i="10"/>
  <c r="L156" i="10"/>
  <c r="L133" i="10"/>
  <c r="L79" i="10"/>
  <c r="L48" i="10"/>
  <c r="L595" i="10"/>
  <c r="L392" i="10"/>
  <c r="L363" i="10"/>
  <c r="L550" i="10"/>
  <c r="L153" i="10"/>
  <c r="L492" i="10"/>
  <c r="L880" i="10"/>
  <c r="L210" i="10"/>
  <c r="L310" i="10"/>
  <c r="L213" i="10"/>
  <c r="L693" i="10"/>
  <c r="L206" i="10"/>
  <c r="L367" i="10"/>
  <c r="L417" i="10"/>
  <c r="L887" i="10"/>
  <c r="L341" i="10"/>
  <c r="L642" i="10"/>
  <c r="L108" i="10"/>
  <c r="L280" i="10"/>
  <c r="L635" i="10"/>
  <c r="L715" i="10"/>
  <c r="L542" i="10"/>
  <c r="L732" i="10"/>
  <c r="L929" i="10"/>
  <c r="L900" i="10"/>
  <c r="L810" i="10"/>
  <c r="L260" i="10"/>
  <c r="L930" i="10"/>
  <c r="L940" i="10"/>
  <c r="L93" i="10"/>
  <c r="L960" i="10"/>
  <c r="L112" i="10"/>
  <c r="L645" i="10"/>
  <c r="L624" i="10"/>
  <c r="L44" i="10"/>
  <c r="L875" i="10"/>
  <c r="L404" i="10"/>
  <c r="L1005" i="10"/>
  <c r="L161" i="10"/>
  <c r="L563" i="10"/>
  <c r="L231" i="10"/>
  <c r="L475" i="10"/>
  <c r="L585" i="10"/>
  <c r="L250" i="10"/>
  <c r="L676" i="10"/>
  <c r="L981" i="10"/>
  <c r="L380" i="10"/>
  <c r="L886" i="10"/>
  <c r="L529" i="10"/>
  <c r="L315" i="10"/>
  <c r="L796" i="10"/>
  <c r="L932" i="10"/>
  <c r="L423" i="10"/>
  <c r="L995" i="10"/>
  <c r="L688" i="10"/>
  <c r="L584" i="10"/>
  <c r="L555" i="10"/>
  <c r="L489" i="10"/>
  <c r="L707" i="10"/>
  <c r="L17" i="10"/>
  <c r="L590" i="10"/>
  <c r="L387" i="10"/>
  <c r="L261" i="10"/>
  <c r="L1002" i="10"/>
  <c r="L212" i="10"/>
  <c r="L600" i="10"/>
  <c r="L815" i="10"/>
  <c r="L986" i="10"/>
  <c r="L174" i="10"/>
  <c r="L799" i="10"/>
  <c r="L803" i="10"/>
  <c r="L827" i="10"/>
  <c r="L98" i="10"/>
  <c r="L777" i="10"/>
  <c r="L401" i="10"/>
  <c r="L1006" i="10"/>
  <c r="L245" i="10"/>
  <c r="L863" i="10"/>
  <c r="L780" i="10"/>
  <c r="L758" i="10"/>
  <c r="L686" i="10"/>
  <c r="L936" i="10"/>
  <c r="L120" i="10"/>
  <c r="L219" i="10"/>
  <c r="L468" i="10"/>
  <c r="L539" i="10"/>
  <c r="L620" i="10"/>
  <c r="L975" i="10"/>
  <c r="L488" i="10"/>
  <c r="L514" i="10"/>
  <c r="L727" i="10"/>
  <c r="L664" i="10"/>
  <c r="L870" i="10"/>
  <c r="L966" i="10"/>
  <c r="L178" i="10"/>
  <c r="L284" i="10"/>
  <c r="L74" i="10"/>
  <c r="L484" i="10"/>
  <c r="L862" i="10"/>
  <c r="L774" i="10"/>
  <c r="L890" i="10"/>
  <c r="L291" i="10"/>
  <c r="L197" i="10"/>
  <c r="L51" i="10"/>
  <c r="L556" i="10"/>
  <c r="L945" i="10"/>
  <c r="L99" i="10"/>
  <c r="L182" i="10"/>
  <c r="L766" i="10"/>
  <c r="L776" i="10"/>
  <c r="L746" i="10"/>
  <c r="L190" i="10"/>
  <c r="L28" i="10"/>
  <c r="L753" i="10"/>
  <c r="L714" i="10"/>
  <c r="L710" i="10"/>
  <c r="L730" i="10"/>
  <c r="L828" i="10"/>
  <c r="L478" i="10"/>
  <c r="L23" i="10"/>
  <c r="L610" i="10"/>
  <c r="L700" i="10"/>
  <c r="L59" i="10"/>
  <c r="L419" i="10"/>
  <c r="L893" i="10"/>
  <c r="L990" i="10"/>
  <c r="L911" i="10"/>
  <c r="L842" i="10"/>
  <c r="L789" i="10"/>
  <c r="L415" i="10"/>
  <c r="L167" i="10"/>
  <c r="L394" i="10"/>
  <c r="L54" i="10"/>
  <c r="L670" i="10"/>
  <c r="L652" i="10"/>
  <c r="L295" i="10"/>
  <c r="L122" i="10"/>
  <c r="L170" i="10"/>
  <c r="L42" i="10"/>
  <c r="L314" i="10"/>
  <c r="L919" i="10"/>
  <c r="L961" i="10"/>
  <c r="L327" i="10"/>
  <c r="L657" i="10"/>
  <c r="L135" i="10"/>
  <c r="L427" i="10"/>
  <c r="L816" i="10"/>
  <c r="L361" i="10"/>
  <c r="L45" i="10"/>
  <c r="L215" i="10"/>
  <c r="L909" i="10"/>
  <c r="L396" i="10"/>
  <c r="L832" i="10"/>
  <c r="L251" i="10"/>
  <c r="L111" i="10"/>
  <c r="L76" i="10"/>
  <c r="L726" i="10"/>
  <c r="L403" i="10"/>
  <c r="L792" i="10"/>
  <c r="L837" i="10"/>
  <c r="L901" i="10"/>
  <c r="L438" i="10"/>
  <c r="L147" i="10"/>
  <c r="L691" i="10"/>
  <c r="L559" i="10"/>
  <c r="L224" i="10"/>
  <c r="L126" i="10"/>
  <c r="L465" i="10"/>
  <c r="L321" i="10"/>
  <c r="L278" i="10"/>
  <c r="L362" i="10"/>
  <c r="L731" i="10"/>
  <c r="L763" i="10"/>
  <c r="L805" i="10"/>
  <c r="L513" i="10"/>
  <c r="L443" i="10"/>
  <c r="L266" i="10"/>
  <c r="L567" i="10"/>
  <c r="L131" i="10"/>
  <c r="L326" i="10"/>
  <c r="L788" i="10"/>
  <c r="L490" i="10"/>
  <c r="L597" i="10"/>
  <c r="L915" i="10"/>
  <c r="L208" i="10"/>
  <c r="L734" i="10"/>
  <c r="L920" i="10"/>
  <c r="L455" i="10"/>
  <c r="L223" i="10"/>
  <c r="L247" i="10"/>
  <c r="L984" i="10"/>
  <c r="L60" i="10"/>
  <c r="L421" i="10"/>
  <c r="L891" i="10"/>
  <c r="L116" i="10"/>
  <c r="L628" i="10"/>
  <c r="L473" i="10"/>
  <c r="L227" i="10"/>
  <c r="L73" i="10"/>
  <c r="L647" i="10"/>
  <c r="L910" i="10"/>
  <c r="L316" i="10"/>
  <c r="L528" i="10"/>
  <c r="L695" i="10"/>
  <c r="L775" i="10"/>
  <c r="L358" i="10"/>
  <c r="L191" i="10"/>
  <c r="L495" i="10"/>
  <c r="L452" i="10"/>
  <c r="L673" i="10"/>
  <c r="L232" i="10"/>
  <c r="L795" i="10"/>
  <c r="L956" i="10"/>
  <c r="L71" i="10"/>
  <c r="L913" i="10"/>
  <c r="L352" i="10"/>
  <c r="L331" i="10"/>
  <c r="L130" i="10"/>
  <c r="L168" i="10"/>
  <c r="L464" i="10"/>
  <c r="L603" i="10"/>
  <c r="L497" i="10"/>
  <c r="L34" i="10"/>
  <c r="L656" i="10"/>
  <c r="L115" i="10"/>
  <c r="L137" i="10"/>
  <c r="L442" i="10"/>
  <c r="L67" i="10"/>
  <c r="L669" i="10"/>
  <c r="L671" i="10"/>
  <c r="L633" i="10"/>
  <c r="L943" i="10"/>
  <c r="L636" i="10"/>
  <c r="L40" i="10"/>
  <c r="L627" i="10"/>
  <c r="L569" i="10"/>
  <c r="L503" i="10"/>
  <c r="L720" i="10"/>
  <c r="L617" i="10"/>
  <c r="L56" i="10"/>
  <c r="L845" i="10"/>
  <c r="L19" i="10"/>
  <c r="L506" i="10"/>
  <c r="L573" i="10"/>
  <c r="L258" i="10"/>
  <c r="L928" i="10"/>
  <c r="L454" i="10"/>
  <c r="L785" i="10"/>
  <c r="L685" i="10"/>
  <c r="L905" i="10"/>
  <c r="L797" i="10"/>
  <c r="L790" i="10"/>
  <c r="L782" i="10"/>
  <c r="L333" i="10"/>
  <c r="L47" i="10"/>
  <c r="L368" i="10"/>
  <c r="L221" i="10"/>
  <c r="L699" i="10"/>
  <c r="L165" i="10"/>
  <c r="L350" i="10"/>
  <c r="L968" i="10"/>
  <c r="L871" i="10"/>
  <c r="L293" i="10"/>
  <c r="L589" i="10"/>
  <c r="L719" i="10"/>
  <c r="L558" i="10"/>
  <c r="L50" i="10"/>
  <c r="L759" i="10"/>
  <c r="L75" i="10"/>
  <c r="L868" i="10"/>
  <c r="L287" i="10"/>
  <c r="L408" i="10"/>
  <c r="L786" i="10"/>
  <c r="L355" i="10"/>
  <c r="L123" i="10"/>
  <c r="L360" i="10"/>
  <c r="L66" i="10"/>
  <c r="L381" i="10"/>
  <c r="L505" i="10"/>
  <c r="L194" i="10"/>
  <c r="L339" i="10"/>
  <c r="L907" i="10"/>
  <c r="L762" i="10"/>
  <c r="L581" i="10"/>
  <c r="L125" i="10"/>
  <c r="L648" i="10"/>
  <c r="L110" i="10"/>
  <c r="L424" i="10"/>
  <c r="L812" i="10"/>
  <c r="L547" i="10"/>
  <c r="L988" i="10"/>
  <c r="L226" i="10"/>
  <c r="L663" i="10"/>
  <c r="L708" i="10"/>
  <c r="L941" i="10"/>
  <c r="L27" i="10"/>
  <c r="L289" i="10"/>
  <c r="L843" i="10"/>
  <c r="L366" i="10"/>
  <c r="L493" i="10"/>
  <c r="L679" i="10"/>
  <c r="L138" i="10"/>
  <c r="L444" i="10"/>
  <c r="L614" i="10"/>
  <c r="L91" i="10"/>
  <c r="L923" i="10"/>
  <c r="L859" i="10"/>
  <c r="L544" i="10"/>
  <c r="L41" i="10"/>
  <c r="L162" i="10"/>
  <c r="L325" i="10"/>
  <c r="L220" i="10"/>
  <c r="L337" i="10"/>
  <c r="L772" i="10"/>
  <c r="L463" i="10"/>
  <c r="L285" i="10"/>
  <c r="L22" i="10"/>
  <c r="L660" i="10"/>
  <c r="L545" i="10"/>
  <c r="L521" i="10"/>
  <c r="L646" i="10"/>
  <c r="L426" i="10"/>
  <c r="L393" i="10"/>
  <c r="L354" i="10"/>
  <c r="L849" i="10"/>
  <c r="L914" i="10"/>
  <c r="L884" i="10"/>
  <c r="L848" i="10"/>
  <c r="L533" i="10"/>
  <c r="L85" i="10"/>
  <c r="L951" i="10"/>
  <c r="L825" i="10"/>
  <c r="L330" i="10"/>
  <c r="L989" i="10"/>
  <c r="L857" i="10"/>
  <c r="L701" i="10"/>
  <c r="L150" i="10"/>
  <c r="L33" i="10"/>
  <c r="L379" i="10"/>
  <c r="L717" i="10"/>
  <c r="L991" i="10"/>
  <c r="L588" i="10"/>
  <c r="L834" i="10"/>
  <c r="L299" i="10"/>
  <c r="L405" i="10"/>
  <c r="L429" i="10"/>
  <c r="L132" i="10"/>
  <c r="L681" i="10"/>
  <c r="L406" i="10"/>
  <c r="L641" i="10"/>
  <c r="L148" i="10"/>
  <c r="L824" i="10"/>
  <c r="L233" i="10"/>
  <c r="L384" i="10"/>
  <c r="L300" i="10"/>
  <c r="L446" i="10"/>
  <c r="L867" i="10"/>
  <c r="L185" i="10"/>
  <c r="L800" i="10"/>
  <c r="L760" i="10"/>
  <c r="L649" i="10"/>
  <c r="L724" i="10"/>
  <c r="L625" i="10"/>
  <c r="L113" i="10"/>
  <c r="L87" i="10"/>
  <c r="L152" i="10"/>
  <c r="L881" i="10"/>
  <c r="L498" i="10"/>
  <c r="L897" i="10"/>
  <c r="L257" i="10"/>
  <c r="L349" i="10"/>
  <c r="L336" i="10"/>
  <c r="L1009" i="10"/>
  <c r="L819" i="10"/>
  <c r="L268" i="10"/>
  <c r="L631" i="10"/>
  <c r="L412" i="10"/>
  <c r="L958" i="10"/>
  <c r="L883" i="10"/>
  <c r="L136" i="10"/>
  <c r="L634" i="10"/>
  <c r="L10" i="10"/>
  <c r="L491" i="10"/>
  <c r="L479" i="10"/>
  <c r="L124" i="10"/>
  <c r="L371" i="10"/>
  <c r="L103" i="10"/>
  <c r="L594" i="10"/>
  <c r="L882" i="10"/>
  <c r="L64" i="10"/>
  <c r="L687" i="10"/>
  <c r="L718" i="10"/>
  <c r="L619" i="10"/>
  <c r="L534" i="10"/>
  <c r="L798" i="10"/>
  <c r="L507" i="10"/>
  <c r="L557" i="10"/>
  <c r="L474" i="10"/>
  <c r="L82" i="10"/>
  <c r="L682" i="10"/>
  <c r="L470" i="10"/>
  <c r="L14" i="10"/>
  <c r="L889" i="10"/>
  <c r="L195" i="10"/>
  <c r="L288" i="10"/>
  <c r="L779" i="10"/>
  <c r="L525" i="10"/>
  <c r="L312" i="10"/>
  <c r="L854" i="10"/>
  <c r="L579" i="10"/>
  <c r="L459" i="10"/>
  <c r="L749" i="10"/>
  <c r="L142" i="10"/>
  <c r="L373" i="10"/>
  <c r="L209" i="10"/>
  <c r="L286" i="10"/>
  <c r="L173" i="10"/>
  <c r="L741" i="10"/>
  <c r="L980" i="10"/>
  <c r="L522" i="10"/>
  <c r="L784" i="10"/>
  <c r="L228" i="10"/>
  <c r="L335" i="10"/>
  <c r="L917" i="10"/>
  <c r="L83" i="10"/>
  <c r="L963" i="10"/>
  <c r="L1004" i="10"/>
  <c r="L926" i="10"/>
  <c r="L262" i="10"/>
  <c r="L612" i="10"/>
  <c r="L397" i="10"/>
  <c r="L347" i="10"/>
  <c r="L895" i="10"/>
  <c r="L974" i="10"/>
  <c r="L674" i="10"/>
  <c r="L744" i="10"/>
  <c r="L985" i="10"/>
  <c r="L264" i="10"/>
  <c r="L292" i="10"/>
  <c r="L252" i="10"/>
  <c r="L698" i="10"/>
  <c r="L560" i="10"/>
  <c r="L94" i="10"/>
  <c r="L735" i="10"/>
  <c r="L692" i="10"/>
  <c r="L207" i="10"/>
  <c r="L236" i="10"/>
  <c r="L618" i="10"/>
  <c r="L265" i="10"/>
  <c r="L256" i="10"/>
  <c r="L629" i="10"/>
  <c r="L623" i="10"/>
  <c r="L12" i="10"/>
  <c r="L179" i="10"/>
  <c r="L340" i="10"/>
  <c r="L440" i="10"/>
  <c r="L949" i="10"/>
  <c r="L436" i="10"/>
  <c r="L748" i="10"/>
  <c r="L230" i="10"/>
  <c r="L16" i="10"/>
  <c r="L301" i="10"/>
  <c r="L767" i="10"/>
  <c r="L851" i="10"/>
  <c r="L279" i="10"/>
  <c r="L813" i="10"/>
  <c r="L259" i="10"/>
  <c r="L192" i="10"/>
  <c r="L482" i="10"/>
  <c r="L119" i="10"/>
  <c r="L769" i="10"/>
  <c r="L739" i="10"/>
  <c r="L306" i="10"/>
  <c r="L433" i="10"/>
  <c r="L898" i="10"/>
  <c r="L485" i="10"/>
  <c r="L690" i="10"/>
  <c r="L864" i="10"/>
  <c r="L518" i="10"/>
  <c r="L601" i="10"/>
  <c r="L689" i="10"/>
  <c r="L841" i="10"/>
  <c r="L654" i="10"/>
  <c r="L509" i="10"/>
  <c r="L552" i="10"/>
  <c r="L102" i="10"/>
  <c r="L80" i="10"/>
  <c r="L365" i="10"/>
  <c r="L703" i="10"/>
  <c r="L873" i="10"/>
  <c r="L462" i="10"/>
  <c r="L659" i="10"/>
  <c r="L201" i="10"/>
  <c r="L55" i="10"/>
  <c r="L817" i="10"/>
  <c r="L783" i="10"/>
  <c r="L151" i="10"/>
  <c r="L242" i="10"/>
  <c r="L874" i="10"/>
  <c r="L972" i="10"/>
  <c r="L606" i="10"/>
  <c r="L954" i="10"/>
  <c r="L244" i="10"/>
  <c r="L987" i="10"/>
  <c r="L134" i="10"/>
  <c r="L205" i="10"/>
  <c r="L918" i="10"/>
  <c r="L275" i="10"/>
  <c r="L322" i="10"/>
  <c r="L38" i="10"/>
  <c r="L860" i="10"/>
  <c r="L385" i="10"/>
  <c r="L818" i="10"/>
  <c r="L523" i="10"/>
  <c r="L931" i="10"/>
  <c r="L487" i="10"/>
  <c r="L764" i="10"/>
  <c r="L754" i="10"/>
  <c r="L553" i="10"/>
  <c r="L272" i="10"/>
  <c r="L613" i="10"/>
  <c r="L441" i="10"/>
  <c r="L564" i="10"/>
  <c r="L158" i="10"/>
  <c r="L318" i="10"/>
  <c r="L305" i="10"/>
  <c r="L935" i="10"/>
  <c r="L63" i="10"/>
  <c r="L159" i="10"/>
  <c r="L888" i="10"/>
  <c r="L104" i="10"/>
  <c r="L369" i="10"/>
  <c r="L747" i="10"/>
  <c r="L281" i="10"/>
  <c r="L409" i="10"/>
  <c r="L852" i="10"/>
  <c r="L240" i="10"/>
  <c r="L117" i="10"/>
  <c r="L53" i="10"/>
  <c r="L937" i="10"/>
  <c r="L844" i="10"/>
  <c r="L101" i="10"/>
  <c r="L476" i="10"/>
  <c r="L809" i="10"/>
  <c r="L549" i="10"/>
  <c r="L765" i="10"/>
  <c r="L323" i="10"/>
  <c r="L26" i="10"/>
  <c r="L472" i="10"/>
  <c r="L31" i="10"/>
  <c r="L947" i="10"/>
  <c r="L146" i="10"/>
  <c r="L524" i="10"/>
  <c r="L18" i="10"/>
  <c r="L608" i="10"/>
  <c r="L502" i="10"/>
  <c r="L269" i="10"/>
  <c r="L61" i="10"/>
  <c r="L820" i="10"/>
  <c r="L88" i="10"/>
  <c r="O33" i="4"/>
  <c r="O35" i="4" s="1"/>
  <c r="H72" i="11"/>
  <c r="H74" i="11" s="1"/>
  <c r="R65" i="11"/>
  <c r="H116" i="14"/>
  <c r="H118" i="14" s="1"/>
  <c r="Q109" i="14"/>
  <c r="L116" i="14"/>
  <c r="L122" i="14" s="1"/>
  <c r="M109" i="14"/>
  <c r="M116" i="14" s="1"/>
  <c r="M118" i="14" s="1"/>
  <c r="P33" i="5"/>
  <c r="P35" i="5" s="1"/>
  <c r="H116" i="11"/>
  <c r="H118" i="11" s="1"/>
  <c r="Q65" i="11"/>
  <c r="H72" i="14"/>
  <c r="H74" i="14" s="1"/>
  <c r="R65" i="14" l="1"/>
  <c r="R109" i="11"/>
  <c r="M124" i="11"/>
  <c r="M119" i="11"/>
  <c r="R109" i="14"/>
  <c r="H119" i="11"/>
  <c r="H124" i="11"/>
  <c r="H119" i="14"/>
  <c r="H124" i="14"/>
  <c r="M80" i="14"/>
  <c r="M75" i="14"/>
  <c r="H75" i="14"/>
  <c r="H80" i="14"/>
  <c r="M124" i="14"/>
  <c r="M119" i="14"/>
  <c r="H75" i="11"/>
  <c r="H80" i="11"/>
  <c r="M75" i="11"/>
  <c r="M80" i="11"/>
  <c r="M125" i="14" l="1"/>
  <c r="M128" i="14" s="1"/>
  <c r="M127" i="14"/>
  <c r="H127" i="14"/>
  <c r="H125" i="14"/>
  <c r="H128" i="14" s="1"/>
  <c r="H81" i="14"/>
  <c r="H84" i="14" s="1"/>
  <c r="H83" i="14"/>
  <c r="H125" i="11"/>
  <c r="H128" i="11" s="1"/>
  <c r="H127" i="11"/>
  <c r="M83" i="11"/>
  <c r="M81" i="11"/>
  <c r="M84" i="11" s="1"/>
  <c r="H81" i="11"/>
  <c r="H84" i="11" s="1"/>
  <c r="H83" i="11"/>
  <c r="M81" i="14"/>
  <c r="M84" i="14" s="1"/>
  <c r="M83" i="14"/>
  <c r="M127" i="11"/>
  <c r="M125" i="11"/>
  <c r="M128" i="11" s="1"/>
  <c r="H86" i="11" l="1"/>
  <c r="H85" i="11"/>
  <c r="H85" i="14"/>
  <c r="H86" i="14"/>
  <c r="H129" i="14"/>
  <c r="H130" i="14"/>
  <c r="M130" i="14"/>
  <c r="M129" i="14"/>
  <c r="M129" i="11"/>
  <c r="M130" i="11"/>
  <c r="M85" i="11"/>
  <c r="M86" i="11"/>
  <c r="M85" i="14"/>
  <c r="M86" i="14"/>
  <c r="H129" i="11"/>
  <c r="H130" i="11"/>
  <c r="AR60" i="13" l="1"/>
  <c r="AQ132" i="13" l="1"/>
  <c r="AS46" i="13"/>
  <c r="AR17" i="13"/>
  <c r="AR132" i="13" s="1"/>
  <c r="AQ136" i="13"/>
  <c r="AQ138" i="13" l="1"/>
  <c r="AS14" i="13"/>
  <c r="AR136" i="13"/>
  <c r="AT46" i="13"/>
  <c r="G153" i="11"/>
  <c r="G43" i="5"/>
  <c r="AS58" i="13"/>
  <c r="O6" i="10"/>
  <c r="G153" i="14"/>
  <c r="AS57" i="13"/>
  <c r="G43" i="4"/>
  <c r="G197" i="11"/>
  <c r="AS47" i="13"/>
  <c r="G197" i="14"/>
  <c r="O819" i="10" l="1"/>
  <c r="O1002" i="10"/>
  <c r="O73" i="10"/>
  <c r="O499" i="10"/>
  <c r="O134" i="10"/>
  <c r="O231" i="10"/>
  <c r="O425" i="10"/>
  <c r="O366" i="10"/>
  <c r="O793" i="10"/>
  <c r="O160" i="10"/>
  <c r="O479" i="10"/>
  <c r="O296" i="10"/>
  <c r="O500" i="10"/>
  <c r="O397" i="10"/>
  <c r="O814" i="10"/>
  <c r="O212" i="10"/>
  <c r="O410" i="10"/>
  <c r="O917" i="10"/>
  <c r="O703" i="10"/>
  <c r="O901" i="10"/>
  <c r="O17" i="10"/>
  <c r="O914" i="10"/>
  <c r="O725" i="10"/>
  <c r="O189" i="10"/>
  <c r="O707" i="10"/>
  <c r="O704" i="10"/>
  <c r="O318" i="10"/>
  <c r="O761" i="10"/>
  <c r="O416" i="10"/>
  <c r="O508" i="10"/>
  <c r="O705" i="10"/>
  <c r="O789" i="10"/>
  <c r="O688" i="10"/>
  <c r="O325" i="10"/>
  <c r="O470" i="10"/>
  <c r="O860" i="10"/>
  <c r="O298" i="10"/>
  <c r="O367" i="10"/>
  <c r="O845" i="10"/>
  <c r="O468" i="10"/>
  <c r="O510" i="10"/>
  <c r="O516" i="10"/>
  <c r="O691" i="10"/>
  <c r="O512" i="10"/>
  <c r="O702" i="10"/>
  <c r="O56" i="10"/>
  <c r="O30" i="10"/>
  <c r="O777" i="10"/>
  <c r="O390" i="10"/>
  <c r="O458" i="10"/>
  <c r="O748" i="10"/>
  <c r="O530" i="10"/>
  <c r="O624" i="10"/>
  <c r="O480" i="10"/>
  <c r="O581" i="10"/>
  <c r="O74" i="10"/>
  <c r="O541" i="10"/>
  <c r="O843" i="10"/>
  <c r="O603" i="10"/>
  <c r="O738" i="10"/>
  <c r="O776" i="10"/>
  <c r="O589" i="10"/>
  <c r="O586" i="10"/>
  <c r="O856" i="10"/>
  <c r="O45" i="10"/>
  <c r="O51" i="10"/>
  <c r="O308" i="10"/>
  <c r="O141" i="10"/>
  <c r="O210" i="10"/>
  <c r="O476" i="10"/>
  <c r="O462" i="10"/>
  <c r="O924" i="10"/>
  <c r="O188" i="10"/>
  <c r="O192" i="10"/>
  <c r="O27" i="10"/>
  <c r="O658" i="10"/>
  <c r="O401" i="10"/>
  <c r="O507" i="10"/>
  <c r="O566" i="10"/>
  <c r="O209" i="10"/>
  <c r="O821" i="10"/>
  <c r="O553" i="10"/>
  <c r="O720" i="10"/>
  <c r="O534" i="10"/>
  <c r="O138" i="10"/>
  <c r="O59" i="10"/>
  <c r="O850" i="10"/>
  <c r="O630" i="10"/>
  <c r="O218" i="10"/>
  <c r="O934" i="10"/>
  <c r="O319" i="10"/>
  <c r="O768" i="10"/>
  <c r="O619" i="10"/>
  <c r="O450" i="10"/>
  <c r="O752" i="10"/>
  <c r="O766" i="10"/>
  <c r="O641" i="10"/>
  <c r="O376" i="10"/>
  <c r="O833" i="10"/>
  <c r="O286" i="10"/>
  <c r="O663" i="10"/>
  <c r="O701" i="10"/>
  <c r="O190" i="10"/>
  <c r="O852" i="10"/>
  <c r="O449" i="10"/>
  <c r="O751" i="10"/>
  <c r="O907" i="10"/>
  <c r="O600" i="10"/>
  <c r="O929" i="10"/>
  <c r="O288" i="10"/>
  <c r="O119" i="10"/>
  <c r="O182" i="10"/>
  <c r="O481" i="10"/>
  <c r="O871" i="10"/>
  <c r="O152" i="10"/>
  <c r="O665" i="10"/>
  <c r="O153" i="10"/>
  <c r="O361" i="10"/>
  <c r="O980" i="10"/>
  <c r="O90" i="10"/>
  <c r="O737" i="10"/>
  <c r="O545" i="10"/>
  <c r="O291" i="10"/>
  <c r="O573" i="10"/>
  <c r="O279" i="10"/>
  <c r="O866" i="10"/>
  <c r="O554" i="10"/>
  <c r="O43" i="10"/>
  <c r="O315" i="10"/>
  <c r="O809" i="10"/>
  <c r="O396" i="10"/>
  <c r="O863" i="10"/>
  <c r="O375" i="10"/>
  <c r="O629" i="10"/>
  <c r="O139" i="10"/>
  <c r="O882" i="10"/>
  <c r="O903" i="10"/>
  <c r="O187" i="10"/>
  <c r="O753" i="10"/>
  <c r="O18" i="10"/>
  <c r="O427" i="10"/>
  <c r="O353" i="10"/>
  <c r="O91" i="10"/>
  <c r="O681" i="10"/>
  <c r="O652" i="10"/>
  <c r="O359" i="10"/>
  <c r="O412" i="10"/>
  <c r="O887" i="10"/>
  <c r="O918" i="10"/>
  <c r="O399" i="10"/>
  <c r="O172" i="10"/>
  <c r="O393" i="10"/>
  <c r="O317" i="10"/>
  <c r="O786" i="10"/>
  <c r="O675" i="10"/>
  <c r="O473" i="10"/>
  <c r="O93" i="10"/>
  <c r="O46" i="10"/>
  <c r="O150" i="10"/>
  <c r="O434" i="10"/>
  <c r="O49" i="10"/>
  <c r="O420" i="10"/>
  <c r="O525" i="10"/>
  <c r="O429" i="10"/>
  <c r="O246" i="10"/>
  <c r="O570" i="10"/>
  <c r="O185" i="10"/>
  <c r="O894" i="10"/>
  <c r="O533" i="10"/>
  <c r="O771" i="10"/>
  <c r="O644" i="10"/>
  <c r="O289" i="10"/>
  <c r="O457" i="10"/>
  <c r="O135" i="10"/>
  <c r="O402" i="10"/>
  <c r="O498" i="10"/>
  <c r="O577" i="10"/>
  <c r="O569" i="10"/>
  <c r="O623" i="10"/>
  <c r="O140" i="10"/>
  <c r="O327" i="10"/>
  <c r="O672" i="10"/>
  <c r="O371" i="10"/>
  <c r="O875" i="10"/>
  <c r="O778" i="10"/>
  <c r="O944" i="10"/>
  <c r="O820" i="10"/>
  <c r="O815" i="10"/>
  <c r="O742" i="10"/>
  <c r="O1005" i="10"/>
  <c r="O648" i="10"/>
  <c r="O698" i="10"/>
  <c r="O445" i="10"/>
  <c r="O611" i="10"/>
  <c r="O419" i="10"/>
  <c r="O830" i="10"/>
  <c r="O414" i="10"/>
  <c r="O505" i="10"/>
  <c r="O62" i="10"/>
  <c r="O864" i="10"/>
  <c r="O964" i="10"/>
  <c r="O87" i="10"/>
  <c r="O230" i="10"/>
  <c r="O759" i="10"/>
  <c r="O52" i="10"/>
  <c r="O442" i="10"/>
  <c r="O574" i="10"/>
  <c r="O621" i="10"/>
  <c r="O355" i="10"/>
  <c r="O242" i="10"/>
  <c r="O960" i="10"/>
  <c r="O699" i="10"/>
  <c r="O977" i="10"/>
  <c r="O829" i="10"/>
  <c r="O604" i="10"/>
  <c r="O491" i="10"/>
  <c r="O221" i="10"/>
  <c r="O774" i="10"/>
  <c r="O387" i="10"/>
  <c r="O97" i="10"/>
  <c r="O919" i="10"/>
  <c r="O88" i="10"/>
  <c r="O614" i="10"/>
  <c r="O392" i="10"/>
  <c r="O760" i="10"/>
  <c r="O267" i="10"/>
  <c r="O60" i="10"/>
  <c r="O82" i="10"/>
  <c r="O967" i="10"/>
  <c r="O712" i="10"/>
  <c r="O384" i="10"/>
  <c r="O111" i="10"/>
  <c r="O71" i="10"/>
  <c r="O249" i="10"/>
  <c r="O241" i="10"/>
  <c r="O28" i="10"/>
  <c r="O792" i="10"/>
  <c r="O266" i="10"/>
  <c r="O36" i="10"/>
  <c r="O800" i="10"/>
  <c r="O686" i="10"/>
  <c r="O561" i="10"/>
  <c r="O186" i="10"/>
  <c r="O486" i="10"/>
  <c r="O214" i="10"/>
  <c r="O340" i="10"/>
  <c r="O287" i="10"/>
  <c r="O358" i="10"/>
  <c r="O674" i="10"/>
  <c r="O831" i="10"/>
  <c r="O247" i="10"/>
  <c r="O602" i="10"/>
  <c r="O807" i="10"/>
  <c r="O101" i="10"/>
  <c r="O503" i="10"/>
  <c r="O959" i="10"/>
  <c r="O920" i="10"/>
  <c r="O791" i="10"/>
  <c r="O732" i="10"/>
  <c r="O404" i="10"/>
  <c r="O451" i="10"/>
  <c r="O678" i="10"/>
  <c r="O726" i="10"/>
  <c r="O206" i="10"/>
  <c r="O722" i="10"/>
  <c r="O133" i="10"/>
  <c r="O405" i="10"/>
  <c r="O911" i="10"/>
  <c r="O956" i="10"/>
  <c r="O443" i="10"/>
  <c r="O580" i="10"/>
  <c r="O806" i="10"/>
  <c r="O708" i="10"/>
  <c r="O744" i="10"/>
  <c r="O176" i="10"/>
  <c r="O163" i="10"/>
  <c r="O69" i="10"/>
  <c r="O784" i="10"/>
  <c r="O643" i="10"/>
  <c r="O270" i="10"/>
  <c r="O900" i="10"/>
  <c r="O282" i="10"/>
  <c r="O769" i="10"/>
  <c r="O865" i="10"/>
  <c r="O84" i="10"/>
  <c r="O923" i="10"/>
  <c r="O113" i="10"/>
  <c r="O47" i="10"/>
  <c r="O636" i="10"/>
  <c r="O243" i="10"/>
  <c r="O626" i="10"/>
  <c r="O631" i="10"/>
  <c r="O528" i="10"/>
  <c r="O57" i="10"/>
  <c r="O219" i="10"/>
  <c r="O858" i="10"/>
  <c r="O108" i="10"/>
  <c r="O714" i="10"/>
  <c r="O275" i="10"/>
  <c r="O260" i="10"/>
  <c r="O596" i="10"/>
  <c r="O987" i="10"/>
  <c r="O465" i="10"/>
  <c r="O33" i="10"/>
  <c r="O556" i="10"/>
  <c r="O154" i="10"/>
  <c r="O324" i="10"/>
  <c r="O487" i="10"/>
  <c r="O799" i="10"/>
  <c r="O464" i="10"/>
  <c r="O925" i="10"/>
  <c r="O775" i="10"/>
  <c r="O145" i="10"/>
  <c r="O634" i="10"/>
  <c r="O680" i="10"/>
  <c r="O746" i="10"/>
  <c r="O322" i="10"/>
  <c r="O950" i="10"/>
  <c r="O904" i="10"/>
  <c r="O92" i="10"/>
  <c r="O668" i="10"/>
  <c r="O988" i="10"/>
  <c r="O886" i="10"/>
  <c r="O513" i="10"/>
  <c r="O369" i="10"/>
  <c r="O606" i="10"/>
  <c r="O509" i="10"/>
  <c r="O965" i="10"/>
  <c r="O418" i="10"/>
  <c r="O838" i="10"/>
  <c r="O309" i="10"/>
  <c r="O750" i="10"/>
  <c r="O271" i="10"/>
  <c r="O740" i="10"/>
  <c r="O173" i="10"/>
  <c r="O888" i="10"/>
  <c r="O808" i="10"/>
  <c r="O938" i="10"/>
  <c r="O34" i="10"/>
  <c r="O979" i="10"/>
  <c r="O640" i="10"/>
  <c r="O615" i="10"/>
  <c r="O229" i="10"/>
  <c r="O522" i="10"/>
  <c r="O721" i="10"/>
  <c r="O65" i="10"/>
  <c r="O89" i="10"/>
  <c r="O389" i="10"/>
  <c r="O976" i="10"/>
  <c r="O862" i="10"/>
  <c r="O572" i="10"/>
  <c r="O428" i="10"/>
  <c r="O841" i="10"/>
  <c r="O11" i="10"/>
  <c r="O822" i="10"/>
  <c r="O697" i="10"/>
  <c r="O796" i="10"/>
  <c r="O485" i="10"/>
  <c r="O99" i="10"/>
  <c r="O379" i="10"/>
  <c r="O1004" i="10"/>
  <c r="O529" i="10"/>
  <c r="O747" i="10"/>
  <c r="O205" i="10"/>
  <c r="O415" i="10"/>
  <c r="O739" i="10"/>
  <c r="O208" i="10"/>
  <c r="O555" i="10"/>
  <c r="O996" i="10"/>
  <c r="O226" i="10"/>
  <c r="O48" i="10"/>
  <c r="O999" i="10"/>
  <c r="O94" i="10"/>
  <c r="O940" i="10"/>
  <c r="O170" i="10"/>
  <c r="O155" i="10"/>
  <c r="O252" i="10"/>
  <c r="O735" i="10"/>
  <c r="O408" i="10"/>
  <c r="O136" i="10"/>
  <c r="O290" i="10"/>
  <c r="O571" i="10"/>
  <c r="O433" i="10"/>
  <c r="O394" i="10"/>
  <c r="O273" i="10"/>
  <c r="O452" i="10"/>
  <c r="O235" i="10"/>
  <c r="O12" i="10"/>
  <c r="O339" i="10"/>
  <c r="O475" i="10"/>
  <c r="O421" i="10"/>
  <c r="O709" i="10"/>
  <c r="O328" i="10"/>
  <c r="O962" i="10"/>
  <c r="O798" i="10"/>
  <c r="O124" i="10"/>
  <c r="O439" i="10"/>
  <c r="O767" i="10"/>
  <c r="O370" i="10"/>
  <c r="O41" i="10"/>
  <c r="O142" i="10"/>
  <c r="O307" i="10"/>
  <c r="O239" i="10"/>
  <c r="O314" i="10"/>
  <c r="O10" i="10"/>
  <c r="O578" i="10"/>
  <c r="O661" i="10"/>
  <c r="O391" i="10"/>
  <c r="O360" i="10"/>
  <c r="O197" i="10"/>
  <c r="O166" i="10"/>
  <c r="O548" i="10"/>
  <c r="O55" i="10"/>
  <c r="O483" i="10"/>
  <c r="O194" i="10"/>
  <c r="O656" i="10"/>
  <c r="O276" i="10"/>
  <c r="O683" i="10"/>
  <c r="O213" i="10"/>
  <c r="O579" i="10"/>
  <c r="O310" i="10"/>
  <c r="O883" i="10"/>
  <c r="O388" i="10"/>
  <c r="O114" i="10"/>
  <c r="O362" i="10"/>
  <c r="O961" i="10"/>
  <c r="O954" i="10"/>
  <c r="O61" i="10"/>
  <c r="O220" i="10"/>
  <c r="O817" i="10"/>
  <c r="O264" i="10"/>
  <c r="O469" i="10"/>
  <c r="O576" i="10"/>
  <c r="O109" i="10"/>
  <c r="O889" i="10"/>
  <c r="O898" i="10"/>
  <c r="O859" i="10"/>
  <c r="O259" i="10"/>
  <c r="O609" i="10"/>
  <c r="O294" i="10"/>
  <c r="O217" i="10"/>
  <c r="O757" i="10"/>
  <c r="O181" i="10"/>
  <c r="O265" i="10"/>
  <c r="O905" i="10"/>
  <c r="O582" i="10"/>
  <c r="O151" i="10"/>
  <c r="O132" i="10"/>
  <c r="O587" i="10"/>
  <c r="O454" i="10"/>
  <c r="O68" i="10"/>
  <c r="O70" i="10"/>
  <c r="O802" i="10"/>
  <c r="O595" i="10"/>
  <c r="O618" i="10"/>
  <c r="O374" i="10"/>
  <c r="O983" i="10"/>
  <c r="O292" i="10"/>
  <c r="O178" i="10"/>
  <c r="O129" i="10"/>
  <c r="O549" i="10"/>
  <c r="O147" i="10"/>
  <c r="O281" i="10"/>
  <c r="O664" i="10"/>
  <c r="O803" i="10"/>
  <c r="O879" i="10"/>
  <c r="O125" i="10"/>
  <c r="O749" i="10"/>
  <c r="O67" i="10"/>
  <c r="O430" i="10"/>
  <c r="O916" i="10"/>
  <c r="O199" i="10"/>
  <c r="O536" i="10"/>
  <c r="O447" i="10"/>
  <c r="O825" i="10"/>
  <c r="O597" i="10"/>
  <c r="O763" i="10"/>
  <c r="O50" i="10"/>
  <c r="O54" i="10"/>
  <c r="O334" i="10"/>
  <c r="O897" i="10"/>
  <c r="O76" i="10"/>
  <c r="O531" i="10"/>
  <c r="O762" i="10"/>
  <c r="O215" i="10"/>
  <c r="O743" i="10"/>
  <c r="O203" i="10"/>
  <c r="O583" i="10"/>
  <c r="O638" i="10"/>
  <c r="O342" i="10"/>
  <c r="O877" i="10"/>
  <c r="O120" i="10"/>
  <c r="O280" i="10"/>
  <c r="O599" i="10"/>
  <c r="O836" i="10"/>
  <c r="O772" i="10"/>
  <c r="O167" i="10"/>
  <c r="O302" i="10"/>
  <c r="O598" i="10"/>
  <c r="O645" i="10"/>
  <c r="O53" i="10"/>
  <c r="O284" i="10"/>
  <c r="O382" i="10"/>
  <c r="O169" i="10"/>
  <c r="O148" i="10"/>
  <c r="O947" i="10"/>
  <c r="O585" i="10"/>
  <c r="O121" i="10"/>
  <c r="O884" i="10"/>
  <c r="O839" i="10"/>
  <c r="O467" i="10"/>
  <c r="O982" i="10"/>
  <c r="O254" i="10"/>
  <c r="O990" i="10"/>
  <c r="O102" i="10"/>
  <c r="O26" i="10"/>
  <c r="O184" i="10"/>
  <c r="O238" i="10"/>
  <c r="O601" i="10"/>
  <c r="O104" i="10"/>
  <c r="O256" i="10"/>
  <c r="O627" i="10"/>
  <c r="O171" i="10"/>
  <c r="O345" i="10"/>
  <c r="O19" i="10"/>
  <c r="O700" i="10"/>
  <c r="O876" i="10"/>
  <c r="O637" i="10"/>
  <c r="O413" i="10"/>
  <c r="O782" i="10"/>
  <c r="O489" i="10"/>
  <c r="O890" i="10"/>
  <c r="O431" i="10"/>
  <c r="O910" i="10"/>
  <c r="O107" i="10"/>
  <c r="O804" i="10"/>
  <c r="O921" i="10"/>
  <c r="O437" i="10"/>
  <c r="O223" i="10"/>
  <c r="O770" i="10"/>
  <c r="O356" i="10"/>
  <c r="O112" i="10"/>
  <c r="O527" i="10"/>
  <c r="O117" i="10"/>
  <c r="O164" i="10"/>
  <c r="O207" i="10"/>
  <c r="O440" i="10"/>
  <c r="O306" i="10"/>
  <c r="O143" i="10"/>
  <c r="O29" i="10"/>
  <c r="O649" i="10"/>
  <c r="O551" i="10"/>
  <c r="O928" i="10"/>
  <c r="O204" i="10"/>
  <c r="O952" i="10"/>
  <c r="O283" i="10"/>
  <c r="O423" i="10"/>
  <c r="O855" i="10"/>
  <c r="O989" i="10"/>
  <c r="O946" i="10"/>
  <c r="O896" i="10"/>
  <c r="O211" i="10"/>
  <c r="O98" i="10"/>
  <c r="O902" i="10"/>
  <c r="O149" i="10"/>
  <c r="O986" i="10"/>
  <c r="O733" i="10"/>
  <c r="O1007" i="10"/>
  <c r="O333" i="10"/>
  <c r="O526" i="10"/>
  <c r="O540" i="10"/>
  <c r="O787" i="10"/>
  <c r="O642" i="10"/>
  <c r="O85" i="10"/>
  <c r="O832" i="10"/>
  <c r="O118" i="10"/>
  <c r="O444" i="10"/>
  <c r="O610" i="10"/>
  <c r="O666" i="10"/>
  <c r="O515" i="10"/>
  <c r="O716" i="10"/>
  <c r="O66" i="10"/>
  <c r="O765" i="10"/>
  <c r="O301" i="10"/>
  <c r="O908" i="10"/>
  <c r="O676" i="10"/>
  <c r="O942" i="10"/>
  <c r="O381" i="10"/>
  <c r="O103" i="10"/>
  <c r="O869" i="10"/>
  <c r="O196" i="10"/>
  <c r="O607" i="10"/>
  <c r="O146" i="10"/>
  <c r="O105" i="10"/>
  <c r="O590" i="10"/>
  <c r="O557" i="10"/>
  <c r="O524" i="10"/>
  <c r="O435" i="10"/>
  <c r="O785" i="10"/>
  <c r="O562" i="10"/>
  <c r="O348" i="10"/>
  <c r="O951" i="10"/>
  <c r="O560" i="10"/>
  <c r="O180" i="10"/>
  <c r="O575" i="10"/>
  <c r="O842" i="10"/>
  <c r="O639" i="10"/>
  <c r="O162" i="10"/>
  <c r="O971" i="10"/>
  <c r="O42" i="10"/>
  <c r="O351" i="10"/>
  <c r="O826" i="10"/>
  <c r="O488" i="10"/>
  <c r="O955" i="10"/>
  <c r="O991" i="10"/>
  <c r="O460" i="10"/>
  <c r="O80" i="10"/>
  <c r="O520" i="10"/>
  <c r="O352" i="10"/>
  <c r="O625" i="10"/>
  <c r="O1001" i="10"/>
  <c r="O931" i="10"/>
  <c r="O542" i="10"/>
  <c r="O236" i="10"/>
  <c r="O130" i="10"/>
  <c r="O558" i="10"/>
  <c r="O538" i="10"/>
  <c r="O341" i="10"/>
  <c r="O755" i="10"/>
  <c r="O682" i="10"/>
  <c r="O86" i="10"/>
  <c r="O816" i="10"/>
  <c r="O922" i="10"/>
  <c r="O899" i="10"/>
  <c r="O35" i="10"/>
  <c r="O633" i="10"/>
  <c r="O482" i="10"/>
  <c r="O335" i="10"/>
  <c r="O380" i="10"/>
  <c r="O628" i="10"/>
  <c r="O228" i="10"/>
  <c r="O329" i="10"/>
  <c r="O867" i="10"/>
  <c r="O233" i="10"/>
  <c r="O245" i="10"/>
  <c r="O810" i="10"/>
  <c r="O128" i="10"/>
  <c r="O472" i="10"/>
  <c r="O116" i="10"/>
  <c r="O844" i="10"/>
  <c r="O511" i="10"/>
  <c r="O79" i="10"/>
  <c r="O232" i="10"/>
  <c r="O274" i="10"/>
  <c r="O131" i="10"/>
  <c r="O478" i="10"/>
  <c r="O655" i="10"/>
  <c r="O299" i="10"/>
  <c r="O336" i="10"/>
  <c r="O811" i="10"/>
  <c r="O679" i="10"/>
  <c r="O696" i="10"/>
  <c r="O126" i="10"/>
  <c r="O363" i="10"/>
  <c r="O195" i="10"/>
  <c r="O616" i="10"/>
  <c r="O14" i="10"/>
  <c r="O873" i="10"/>
  <c r="O654" i="10"/>
  <c r="O978" i="10"/>
  <c r="O706" i="10"/>
  <c r="O710" i="10"/>
  <c r="O156" i="10"/>
  <c r="O40" i="10"/>
  <c r="O518" i="10"/>
  <c r="O278" i="10"/>
  <c r="O993" i="10"/>
  <c r="O584" i="10"/>
  <c r="O477" i="10"/>
  <c r="O936" i="10"/>
  <c r="O552" i="10"/>
  <c r="O662" i="10"/>
  <c r="O385" i="10"/>
  <c r="O95" i="10"/>
  <c r="O970" i="10"/>
  <c r="O660" i="10"/>
  <c r="O436" i="10"/>
  <c r="O912" i="10"/>
  <c r="O258" i="10"/>
  <c r="O493" i="10"/>
  <c r="R6" i="10"/>
  <c r="O300" i="10"/>
  <c r="O263" i="10"/>
  <c r="O501" i="10"/>
  <c r="O165" i="10"/>
  <c r="O24" i="10"/>
  <c r="O930" i="10"/>
  <c r="O1009" i="10"/>
  <c r="O446" i="10"/>
  <c r="O262" i="10"/>
  <c r="O958" i="10"/>
  <c r="O975" i="10"/>
  <c r="O669" i="10"/>
  <c r="O521" i="10"/>
  <c r="O783" i="10"/>
  <c r="O857" i="10"/>
  <c r="O72" i="10"/>
  <c r="O718" i="10"/>
  <c r="O711" i="10"/>
  <c r="O927" i="10"/>
  <c r="O31" i="10"/>
  <c r="O729" i="10"/>
  <c r="O216" i="10"/>
  <c r="O939" i="10"/>
  <c r="O257" i="10"/>
  <c r="O840" i="10"/>
  <c r="O937" i="10"/>
  <c r="O81" i="10"/>
  <c r="O544" i="10"/>
  <c r="O424" i="10"/>
  <c r="O144" i="10"/>
  <c r="O77" i="10"/>
  <c r="O891" i="10"/>
  <c r="O695" i="10"/>
  <c r="O794" i="10"/>
  <c r="O963" i="10"/>
  <c r="O998" i="10"/>
  <c r="O320" i="10"/>
  <c r="O268" i="10"/>
  <c r="O594" i="10"/>
  <c r="O780" i="10"/>
  <c r="O250" i="10"/>
  <c r="O321" i="10"/>
  <c r="O949" i="10"/>
  <c r="O764" i="10"/>
  <c r="O122" i="10"/>
  <c r="O349" i="10"/>
  <c r="O96" i="10"/>
  <c r="O395" i="10"/>
  <c r="O948" i="10"/>
  <c r="O813" i="10"/>
  <c r="O201" i="10"/>
  <c r="O244" i="10"/>
  <c r="O1003" i="10"/>
  <c r="O338" i="10"/>
  <c r="O823" i="10"/>
  <c r="O851" i="10"/>
  <c r="O880" i="10"/>
  <c r="O870" i="10"/>
  <c r="O137" i="10"/>
  <c r="O984" i="10"/>
  <c r="O895" i="10"/>
  <c r="O344" i="10"/>
  <c r="O83" i="10"/>
  <c r="O849" i="10"/>
  <c r="O563" i="10"/>
  <c r="O932" i="10"/>
  <c r="O305" i="10"/>
  <c r="O21" i="10"/>
  <c r="O202" i="10"/>
  <c r="O818" i="10"/>
  <c r="O248" i="10"/>
  <c r="O222" i="10"/>
  <c r="O727" i="10"/>
  <c r="O689" i="10"/>
  <c r="O350" i="10"/>
  <c r="O409" i="10"/>
  <c r="O13" i="10"/>
  <c r="O20" i="10"/>
  <c r="O455" i="10"/>
  <c r="O756" i="10"/>
  <c r="O617" i="10"/>
  <c r="O251" i="10"/>
  <c r="O426" i="10"/>
  <c r="O311" i="10"/>
  <c r="O543" i="10"/>
  <c r="O567" i="10"/>
  <c r="O517" i="10"/>
  <c r="O926" i="10"/>
  <c r="O728" i="10"/>
  <c r="O824" i="10"/>
  <c r="O407" i="10"/>
  <c r="O861" i="10"/>
  <c r="O64" i="10"/>
  <c r="O565" i="10"/>
  <c r="O183" i="10"/>
  <c r="O471" i="10"/>
  <c r="O174" i="10"/>
  <c r="O179" i="10"/>
  <c r="O620" i="10"/>
  <c r="O316" i="10"/>
  <c r="O671" i="10"/>
  <c r="O453" i="10"/>
  <c r="O605" i="10"/>
  <c r="O546" i="10"/>
  <c r="O386" i="10"/>
  <c r="O835" i="10"/>
  <c r="O326" i="10"/>
  <c r="O906" i="10"/>
  <c r="O495" i="10"/>
  <c r="O1006" i="10"/>
  <c r="O123" i="10"/>
  <c r="O357" i="10"/>
  <c r="O731" i="10"/>
  <c r="O368" i="10"/>
  <c r="O657" i="10"/>
  <c r="O261" i="10"/>
  <c r="O781" i="10"/>
  <c r="O848" i="10"/>
  <c r="O693" i="10"/>
  <c r="O461" i="10"/>
  <c r="O591" i="10"/>
  <c r="O613" i="10"/>
  <c r="O539" i="10"/>
  <c r="O973" i="10"/>
  <c r="O837" i="10"/>
  <c r="O175" i="10"/>
  <c r="O411" i="10"/>
  <c r="O330" i="10"/>
  <c r="O365" i="10"/>
  <c r="O593" i="10"/>
  <c r="O193" i="10"/>
  <c r="O15" i="10"/>
  <c r="O293" i="10"/>
  <c r="O773" i="10"/>
  <c r="O730" i="10"/>
  <c r="O632" i="10"/>
  <c r="O161" i="10"/>
  <c r="O535" i="10"/>
  <c r="O347" i="10"/>
  <c r="O981" i="10"/>
  <c r="O304" i="10"/>
  <c r="O1000" i="10"/>
  <c r="O941" i="10"/>
  <c r="O354" i="10"/>
  <c r="O994" i="10"/>
  <c r="O690" i="10"/>
  <c r="O724" i="10"/>
  <c r="O974" i="10"/>
  <c r="O37" i="10"/>
  <c r="O834" i="10"/>
  <c r="O650" i="10"/>
  <c r="O432" i="10"/>
  <c r="O406" i="10"/>
  <c r="O969" i="10"/>
  <c r="O285" i="10"/>
  <c r="O227" i="10"/>
  <c r="O417" i="10"/>
  <c r="O647" i="10"/>
  <c r="O893" i="10"/>
  <c r="O532" i="10"/>
  <c r="O58" i="10"/>
  <c r="O63" i="10"/>
  <c r="O635" i="10"/>
  <c r="O272" i="10"/>
  <c r="O568" i="10"/>
  <c r="O874" i="10"/>
  <c r="O191" i="10"/>
  <c r="O608" i="10"/>
  <c r="O497" i="10"/>
  <c r="O915" i="10"/>
  <c r="O878" i="10"/>
  <c r="O492" i="10"/>
  <c r="O514" i="10"/>
  <c r="O719" i="10"/>
  <c r="O312" i="10"/>
  <c r="O847" i="10"/>
  <c r="O592" i="10"/>
  <c r="O237" i="10"/>
  <c r="O715" i="10"/>
  <c r="O653" i="10"/>
  <c r="O622" i="10"/>
  <c r="O913" i="10"/>
  <c r="O985" i="10"/>
  <c r="O16" i="10"/>
  <c r="O966" i="10"/>
  <c r="O496" i="10"/>
  <c r="O972" i="10"/>
  <c r="O504" i="10"/>
  <c r="O377" i="10"/>
  <c r="O734" i="10"/>
  <c r="O438" i="10"/>
  <c r="O157" i="10"/>
  <c r="O795" i="10"/>
  <c r="O224" i="10"/>
  <c r="O547" i="10"/>
  <c r="O736" i="10"/>
  <c r="O422" i="10"/>
  <c r="O827" i="10"/>
  <c r="O612" i="10"/>
  <c r="O303" i="10"/>
  <c r="O723" i="10"/>
  <c r="O943" i="10"/>
  <c r="O805" i="10"/>
  <c r="O523" i="10"/>
  <c r="O651" i="10"/>
  <c r="O127" i="10"/>
  <c r="O168" i="10"/>
  <c r="O269" i="10"/>
  <c r="O22" i="10"/>
  <c r="O519" i="10"/>
  <c r="O441" i="10"/>
  <c r="O992" i="10"/>
  <c r="O853" i="10"/>
  <c r="O323" i="10"/>
  <c r="O717" i="10"/>
  <c r="O240" i="10"/>
  <c r="O110" i="10"/>
  <c r="O106" i="10"/>
  <c r="O881" i="10"/>
  <c r="O673" i="10"/>
  <c r="O868" i="10"/>
  <c r="O459" i="10"/>
  <c r="O968" i="10"/>
  <c r="O506" i="10"/>
  <c r="O997" i="10"/>
  <c r="O945" i="10"/>
  <c r="O909" i="10"/>
  <c r="O400" i="10"/>
  <c r="O198" i="10"/>
  <c r="O490" i="10"/>
  <c r="O872" i="10"/>
  <c r="O885" i="10"/>
  <c r="O692" i="10"/>
  <c r="O684" i="10"/>
  <c r="O253" i="10"/>
  <c r="O687" i="10"/>
  <c r="O694" i="10"/>
  <c r="O892" i="10"/>
  <c r="O343" i="10"/>
  <c r="O39" i="10"/>
  <c r="O537" i="10"/>
  <c r="O295" i="10"/>
  <c r="O44" i="10"/>
  <c r="O403" i="10"/>
  <c r="O828" i="10"/>
  <c r="O331" i="10"/>
  <c r="O225" i="10"/>
  <c r="O177" i="10"/>
  <c r="O812" i="10"/>
  <c r="O670" i="10"/>
  <c r="O484" i="10"/>
  <c r="O494" i="10"/>
  <c r="O372" i="10"/>
  <c r="O559" i="10"/>
  <c r="O158" i="10"/>
  <c r="O378" i="10"/>
  <c r="O78" i="10"/>
  <c r="O667" i="10"/>
  <c r="O564" i="10"/>
  <c r="O313" i="10"/>
  <c r="O100" i="10"/>
  <c r="O32" i="10"/>
  <c r="O846" i="10"/>
  <c r="O797" i="10"/>
  <c r="O659" i="10"/>
  <c r="O935" i="10"/>
  <c r="O741" i="10"/>
  <c r="O364" i="10"/>
  <c r="O466" i="10"/>
  <c r="O398" i="10"/>
  <c r="O456" i="10"/>
  <c r="O255" i="10"/>
  <c r="O502" i="10"/>
  <c r="O38" i="10"/>
  <c r="O790" i="10"/>
  <c r="O801" i="10"/>
  <c r="O1008" i="10"/>
  <c r="O933" i="10"/>
  <c r="O588" i="10"/>
  <c r="O337" i="10"/>
  <c r="O550" i="10"/>
  <c r="O332" i="10"/>
  <c r="O788" i="10"/>
  <c r="O75" i="10"/>
  <c r="O25" i="10"/>
  <c r="O463" i="10"/>
  <c r="O953" i="10"/>
  <c r="O277" i="10"/>
  <c r="O685" i="10"/>
  <c r="O200" i="10"/>
  <c r="O957" i="10"/>
  <c r="O713" i="10"/>
  <c r="O854" i="10"/>
  <c r="O474" i="10"/>
  <c r="O23" i="10"/>
  <c r="O745" i="10"/>
  <c r="O383" i="10"/>
  <c r="O995" i="10"/>
  <c r="O234" i="10"/>
  <c r="O297" i="10"/>
  <c r="O115" i="10"/>
  <c r="O448" i="10"/>
  <c r="O758" i="10"/>
  <c r="O677" i="10"/>
  <c r="O373" i="10"/>
  <c r="O346" i="10"/>
  <c r="O754" i="10"/>
  <c r="O159" i="10"/>
  <c r="O646" i="10"/>
  <c r="O779" i="10"/>
  <c r="G204" i="14"/>
  <c r="G210" i="14" s="1"/>
  <c r="H197" i="14"/>
  <c r="AT58" i="13"/>
  <c r="L197" i="14"/>
  <c r="Q197" i="14" s="1"/>
  <c r="L197" i="11"/>
  <c r="Q197" i="11" s="1"/>
  <c r="AT47" i="13"/>
  <c r="L153" i="11"/>
  <c r="Q153" i="11" s="1"/>
  <c r="L153" i="14"/>
  <c r="P43" i="5"/>
  <c r="P45" i="5" s="1"/>
  <c r="H197" i="11"/>
  <c r="G204" i="11"/>
  <c r="G210" i="11" s="1"/>
  <c r="O43" i="4"/>
  <c r="O45" i="4" s="1"/>
  <c r="G160" i="11"/>
  <c r="G166" i="11" s="1"/>
  <c r="H153" i="11"/>
  <c r="G68" i="5"/>
  <c r="AT57" i="13"/>
  <c r="G68" i="4"/>
  <c r="H153" i="14"/>
  <c r="G160" i="14"/>
  <c r="G166" i="14" s="1"/>
  <c r="G20" i="11"/>
  <c r="AS15" i="13"/>
  <c r="AT14" i="13"/>
  <c r="G20" i="14"/>
  <c r="G13" i="4"/>
  <c r="G13" i="5"/>
  <c r="F6" i="10"/>
  <c r="H20" i="11" l="1"/>
  <c r="G28" i="11"/>
  <c r="G34" i="11" s="1"/>
  <c r="P13" i="5"/>
  <c r="P15" i="5" s="1"/>
  <c r="O13" i="4"/>
  <c r="H160" i="14"/>
  <c r="H162" i="14" s="1"/>
  <c r="P68" i="5"/>
  <c r="P70" i="5" s="1"/>
  <c r="AT60" i="13"/>
  <c r="H160" i="11"/>
  <c r="H162" i="11" s="1"/>
  <c r="H20" i="14"/>
  <c r="G28" i="14"/>
  <c r="G34" i="14" s="1"/>
  <c r="H204" i="11"/>
  <c r="H206" i="11" s="1"/>
  <c r="H204" i="14"/>
  <c r="H206" i="14" s="1"/>
  <c r="R53" i="10"/>
  <c r="R886" i="10"/>
  <c r="R774" i="10"/>
  <c r="R563" i="10"/>
  <c r="R150" i="10"/>
  <c r="R489" i="10"/>
  <c r="R285" i="10"/>
  <c r="R547" i="10"/>
  <c r="R225" i="10"/>
  <c r="R871" i="10"/>
  <c r="R409" i="10"/>
  <c r="R468" i="10"/>
  <c r="R312" i="10"/>
  <c r="R355" i="10"/>
  <c r="R287" i="10"/>
  <c r="R692" i="10"/>
  <c r="R806" i="10"/>
  <c r="R1009" i="10"/>
  <c r="R152" i="10"/>
  <c r="R594" i="10"/>
  <c r="R546" i="10"/>
  <c r="R463" i="10"/>
  <c r="R133" i="10"/>
  <c r="R822" i="10"/>
  <c r="R123" i="10"/>
  <c r="R447" i="10"/>
  <c r="R963" i="10"/>
  <c r="R815" i="10"/>
  <c r="R272" i="10"/>
  <c r="R700" i="10"/>
  <c r="R787" i="10"/>
  <c r="R521" i="10"/>
  <c r="R848" i="10"/>
  <c r="R610" i="10"/>
  <c r="R777" i="10"/>
  <c r="R360" i="10"/>
  <c r="R564" i="10"/>
  <c r="R866" i="10"/>
  <c r="R938" i="10"/>
  <c r="R177" i="10"/>
  <c r="R710" i="10"/>
  <c r="R353" i="10"/>
  <c r="R370" i="10"/>
  <c r="R169" i="10"/>
  <c r="R377" i="10"/>
  <c r="R289" i="10"/>
  <c r="R495" i="10"/>
  <c r="R368" i="10"/>
  <c r="R915" i="10"/>
  <c r="R646" i="10"/>
  <c r="R51" i="10"/>
  <c r="R537" i="10"/>
  <c r="R142" i="10"/>
  <c r="R404" i="10"/>
  <c r="R824" i="10"/>
  <c r="R768" i="10"/>
  <c r="R221" i="10"/>
  <c r="R483" i="10"/>
  <c r="R633" i="10"/>
  <c r="R42" i="10"/>
  <c r="R949" i="10"/>
  <c r="R112" i="10"/>
  <c r="R342" i="10"/>
  <c r="R434" i="10"/>
  <c r="R136" i="10"/>
  <c r="R61" i="10"/>
  <c r="R758" i="10"/>
  <c r="R636" i="10"/>
  <c r="R545" i="10"/>
  <c r="R160" i="10"/>
  <c r="R921" i="10"/>
  <c r="R219" i="10"/>
  <c r="R139" i="10"/>
  <c r="R64" i="10"/>
  <c r="R223" i="10"/>
  <c r="R585" i="10"/>
  <c r="R418" i="10"/>
  <c r="R25" i="10"/>
  <c r="R764" i="10"/>
  <c r="R514" i="10"/>
  <c r="R492" i="10"/>
  <c r="R587" i="10"/>
  <c r="R544" i="10"/>
  <c r="R598" i="10"/>
  <c r="R634" i="10"/>
  <c r="R678" i="10"/>
  <c r="R286" i="10"/>
  <c r="R347" i="10"/>
  <c r="R67" i="10"/>
  <c r="R691" i="10"/>
  <c r="R664" i="10"/>
  <c r="R29" i="10"/>
  <c r="R713" i="10"/>
  <c r="R698" i="10"/>
  <c r="R17" i="10"/>
  <c r="R239" i="10"/>
  <c r="R78" i="10"/>
  <c r="R106" i="10"/>
  <c r="R614" i="10"/>
  <c r="R517" i="10"/>
  <c r="R241" i="10"/>
  <c r="R986" i="10"/>
  <c r="R515" i="10"/>
  <c r="R399" i="10"/>
  <c r="R74" i="10"/>
  <c r="R30" i="10"/>
  <c r="R303" i="10"/>
  <c r="R779" i="10"/>
  <c r="R789" i="10"/>
  <c r="R582" i="10"/>
  <c r="R249" i="10"/>
  <c r="R97" i="10"/>
  <c r="R998" i="10"/>
  <c r="R311" i="10"/>
  <c r="R757" i="10"/>
  <c r="R211" i="10"/>
  <c r="R275" i="10"/>
  <c r="R868" i="10"/>
  <c r="R643" i="10"/>
  <c r="R782" i="10"/>
  <c r="R279" i="10"/>
  <c r="R704" i="10"/>
  <c r="R867" i="10"/>
  <c r="R315" i="10"/>
  <c r="R201" i="10"/>
  <c r="R910" i="10"/>
  <c r="R805" i="10"/>
  <c r="R749" i="10"/>
  <c r="R833" i="10"/>
  <c r="R110" i="10"/>
  <c r="R706" i="10"/>
  <c r="R131" i="10"/>
  <c r="R890" i="10"/>
  <c r="R738" i="10"/>
  <c r="R491" i="10"/>
  <c r="R924" i="10"/>
  <c r="R512" i="10"/>
  <c r="R811" i="10"/>
  <c r="R556" i="10"/>
  <c r="R802" i="10"/>
  <c r="R877" i="10"/>
  <c r="R702" i="10"/>
  <c r="R823" i="10"/>
  <c r="R911" i="10"/>
  <c r="R176" i="10"/>
  <c r="R929" i="10"/>
  <c r="R728" i="10"/>
  <c r="R820" i="10"/>
  <c r="R516" i="10"/>
  <c r="R876" i="10"/>
  <c r="R479" i="10"/>
  <c r="R12" i="10"/>
  <c r="R652" i="10"/>
  <c r="R36" i="10"/>
  <c r="R39" i="10"/>
  <c r="R403" i="10"/>
  <c r="R797" i="10"/>
  <c r="R218" i="10"/>
  <c r="R386" i="10"/>
  <c r="R999" i="10"/>
  <c r="R1002" i="10"/>
  <c r="R875" i="10"/>
  <c r="R895" i="10"/>
  <c r="R808" i="10"/>
  <c r="R659" i="10"/>
  <c r="R553" i="10"/>
  <c r="R250" i="10"/>
  <c r="R101" i="10"/>
  <c r="R246" i="10"/>
  <c r="R972" i="10"/>
  <c r="R693" i="10"/>
  <c r="R65" i="10"/>
  <c r="R680" i="10"/>
  <c r="R419" i="10"/>
  <c r="R1007" i="10"/>
  <c r="R894" i="10"/>
  <c r="R41" i="10"/>
  <c r="R295" i="10"/>
  <c r="R54" i="10"/>
  <c r="R417" i="10"/>
  <c r="R11" i="10"/>
  <c r="R625" i="10"/>
  <c r="R305" i="10"/>
  <c r="R991" i="10"/>
  <c r="R365" i="10"/>
  <c r="R210" i="10"/>
  <c r="R234" i="10"/>
  <c r="R507" i="10"/>
  <c r="R644" i="10"/>
  <c r="R92" i="10"/>
  <c r="R271" i="10"/>
  <c r="R333" i="10"/>
  <c r="R127" i="10"/>
  <c r="R80" i="10"/>
  <c r="R718" i="10"/>
  <c r="R676" i="10"/>
  <c r="R421" i="10"/>
  <c r="R695" i="10"/>
  <c r="R520" i="10"/>
  <c r="R195" i="10"/>
  <c r="R75" i="10"/>
  <c r="R980" i="10"/>
  <c r="R688" i="10"/>
  <c r="R306" i="10"/>
  <c r="R568" i="10"/>
  <c r="R310" i="10"/>
  <c r="R38" i="10"/>
  <c r="R629" i="10"/>
  <c r="R88" i="10"/>
  <c r="R266" i="10"/>
  <c r="R712" i="10"/>
  <c r="R605" i="10"/>
  <c r="R367" i="10"/>
  <c r="R750" i="10"/>
  <c r="R364" i="10"/>
  <c r="R873" i="10"/>
  <c r="R209" i="10"/>
  <c r="R672" i="10"/>
  <c r="R913" i="10"/>
  <c r="R775" i="10"/>
  <c r="R573" i="10"/>
  <c r="R474" i="10"/>
  <c r="R722" i="10"/>
  <c r="R206" i="10"/>
  <c r="R90" i="10"/>
  <c r="R519" i="10"/>
  <c r="R384" i="10"/>
  <c r="R829" i="10"/>
  <c r="R43" i="10"/>
  <c r="R55" i="10"/>
  <c r="R760" i="10"/>
  <c r="R20" i="10"/>
  <c r="R566" i="10"/>
  <c r="R769" i="10"/>
  <c r="R27" i="10"/>
  <c r="R49" i="10"/>
  <c r="R410" i="10"/>
  <c r="R381" i="10"/>
  <c r="R433" i="10"/>
  <c r="R291" i="10"/>
  <c r="R330" i="10"/>
  <c r="R744" i="10"/>
  <c r="R192" i="10"/>
  <c r="R155" i="10"/>
  <c r="R837" i="10"/>
  <c r="R893" i="10"/>
  <c r="R579" i="10"/>
  <c r="R686" i="10"/>
  <c r="R76" i="10"/>
  <c r="R482" i="10"/>
  <c r="R528" i="10"/>
  <c r="R936" i="10"/>
  <c r="R586" i="10"/>
  <c r="R813" i="10"/>
  <c r="R538" i="10"/>
  <c r="R236" i="10"/>
  <c r="R247" i="10"/>
  <c r="R329" i="10"/>
  <c r="R199" i="10"/>
  <c r="R714" i="10"/>
  <c r="R396" i="10"/>
  <c r="R558" i="10"/>
  <c r="R743" i="10"/>
  <c r="R503" i="10"/>
  <c r="R229" i="10"/>
  <c r="R66" i="10"/>
  <c r="R366" i="10"/>
  <c r="R892" i="10"/>
  <c r="R190" i="10"/>
  <c r="R736" i="10"/>
  <c r="R689" i="10"/>
  <c r="R47" i="10"/>
  <c r="R989" i="10"/>
  <c r="R884" i="10"/>
  <c r="R658" i="10"/>
  <c r="R622" i="10"/>
  <c r="R86" i="10"/>
  <c r="R865" i="10"/>
  <c r="R602" i="10"/>
  <c r="R856" i="10"/>
  <c r="R879" i="10"/>
  <c r="R532" i="10"/>
  <c r="R324" i="10"/>
  <c r="R472" i="10"/>
  <c r="R269" i="10"/>
  <c r="R171" i="10"/>
  <c r="R888" i="10"/>
  <c r="R927" i="10"/>
  <c r="R215" i="10"/>
  <c r="R961" i="10"/>
  <c r="R358" i="10"/>
  <c r="R292" i="10"/>
  <c r="R840" i="10"/>
  <c r="R338" i="10"/>
  <c r="R647" i="10"/>
  <c r="R941" i="10"/>
  <c r="R959" i="10"/>
  <c r="R752" i="10"/>
  <c r="R657" i="10"/>
  <c r="R535" i="10"/>
  <c r="R290" i="10"/>
  <c r="R224" i="10"/>
  <c r="R707" i="10"/>
  <c r="R238" i="10"/>
  <c r="R968" i="10"/>
  <c r="R821" i="10"/>
  <c r="R825" i="10"/>
  <c r="R179" i="10"/>
  <c r="R799" i="10"/>
  <c r="R16" i="10"/>
  <c r="R71" i="10"/>
  <c r="R356" i="10"/>
  <c r="R273" i="10"/>
  <c r="R87" i="10"/>
  <c r="R523" i="10"/>
  <c r="R267" i="10"/>
  <c r="R717" i="10"/>
  <c r="R205" i="10"/>
  <c r="R401" i="10"/>
  <c r="R486" i="10"/>
  <c r="R352" i="10"/>
  <c r="R455" i="10"/>
  <c r="R831" i="10"/>
  <c r="R186" i="10"/>
  <c r="R770" i="10"/>
  <c r="R850" i="10"/>
  <c r="R26" i="10"/>
  <c r="R22" i="10"/>
  <c r="R167" i="10"/>
  <c r="R859" i="10"/>
  <c r="R316" i="10"/>
  <c r="R711" i="10"/>
  <c r="R237" i="10"/>
  <c r="R580" i="10"/>
  <c r="R524" i="10"/>
  <c r="R94" i="10"/>
  <c r="R778" i="10"/>
  <c r="R619" i="10"/>
  <c r="R849" i="10"/>
  <c r="R385" i="10"/>
  <c r="R951" i="10"/>
  <c r="R592" i="10"/>
  <c r="R284" i="10"/>
  <c r="R135" i="10"/>
  <c r="R453" i="10"/>
  <c r="R416" i="10"/>
  <c r="R196" i="10"/>
  <c r="R252" i="10"/>
  <c r="R308" i="10"/>
  <c r="R322" i="10"/>
  <c r="R852" i="10"/>
  <c r="R444" i="10"/>
  <c r="R317" i="10"/>
  <c r="R264" i="10"/>
  <c r="R233" i="10"/>
  <c r="R632" i="10"/>
  <c r="R620" i="10"/>
  <c r="R681" i="10"/>
  <c r="R604" i="10"/>
  <c r="R390" i="10"/>
  <c r="R1005" i="10"/>
  <c r="R525" i="10"/>
  <c r="R603" i="10"/>
  <c r="R931" i="10"/>
  <c r="R513" i="10"/>
  <c r="R595" i="10"/>
  <c r="R639" i="10"/>
  <c r="R510" i="10"/>
  <c r="R645" i="10"/>
  <c r="R168" i="10"/>
  <c r="R145" i="10"/>
  <c r="R361" i="10"/>
  <c r="R601" i="10"/>
  <c r="R293" i="10"/>
  <c r="R79" i="10"/>
  <c r="R796" i="10"/>
  <c r="R73" i="10"/>
  <c r="R584" i="10"/>
  <c r="R817" i="10"/>
  <c r="R422" i="10"/>
  <c r="R325" i="10"/>
  <c r="R596" i="10"/>
  <c r="R747" i="10"/>
  <c r="R729" i="10"/>
  <c r="R1000" i="10"/>
  <c r="R398" i="10"/>
  <c r="R969" i="10"/>
  <c r="R555" i="10"/>
  <c r="R262" i="10"/>
  <c r="R443" i="10"/>
  <c r="R971" i="10"/>
  <c r="R944" i="10"/>
  <c r="R776" i="10"/>
  <c r="R855" i="10"/>
  <c r="R493" i="10"/>
  <c r="R613" i="10"/>
  <c r="R124" i="10"/>
  <c r="R583" i="10"/>
  <c r="R441" i="10"/>
  <c r="R188" i="10"/>
  <c r="R970" i="10"/>
  <c r="R119" i="10"/>
  <c r="R826" i="10"/>
  <c r="R426" i="10"/>
  <c r="R790" i="10"/>
  <c r="R709" i="10"/>
  <c r="R148" i="10"/>
  <c r="R818" i="10"/>
  <c r="R550" i="10"/>
  <c r="R450" i="10"/>
  <c r="R107" i="10"/>
  <c r="R965" i="10"/>
  <c r="R332" i="10"/>
  <c r="R529" i="10"/>
  <c r="R37" i="10"/>
  <c r="R346" i="10"/>
  <c r="R357" i="10"/>
  <c r="R154" i="10"/>
  <c r="R919" i="10"/>
  <c r="R788" i="10"/>
  <c r="R793" i="10"/>
  <c r="R348" i="10"/>
  <c r="R120" i="10"/>
  <c r="R671" i="10"/>
  <c r="R497" i="10"/>
  <c r="R498" i="10"/>
  <c r="R24" i="10"/>
  <c r="R309" i="10"/>
  <c r="R89" i="10"/>
  <c r="R82" i="10"/>
  <c r="R319" i="10"/>
  <c r="R487" i="10"/>
  <c r="R395" i="10"/>
  <c r="R741" i="10"/>
  <c r="R593" i="10"/>
  <c r="R552" i="10"/>
  <c r="R809" i="10"/>
  <c r="R719" i="10"/>
  <c r="R461" i="10"/>
  <c r="R343" i="10"/>
  <c r="R297" i="10"/>
  <c r="R844" i="10"/>
  <c r="R437" i="10"/>
  <c r="R350" i="10"/>
  <c r="R208" i="10"/>
  <c r="R506" i="10"/>
  <c r="R560" i="10"/>
  <c r="R737" i="10"/>
  <c r="R696" i="10"/>
  <c r="R624" i="10"/>
  <c r="R407" i="10"/>
  <c r="R807" i="10"/>
  <c r="R648" i="10"/>
  <c r="R259" i="10"/>
  <c r="R459" i="10"/>
  <c r="R15" i="10"/>
  <c r="R898" i="10"/>
  <c r="R964" i="10"/>
  <c r="R727" i="10"/>
  <c r="R950" i="10"/>
  <c r="R509" i="10"/>
  <c r="R376" i="10"/>
  <c r="R248" i="10"/>
  <c r="R858" i="10"/>
  <c r="R899" i="10"/>
  <c r="R572" i="10"/>
  <c r="R93" i="10"/>
  <c r="R438" i="10"/>
  <c r="R161" i="10"/>
  <c r="R257" i="10"/>
  <c r="R321" i="10"/>
  <c r="R473" i="10"/>
  <c r="R654" i="10"/>
  <c r="R207" i="10"/>
  <c r="R739" i="10"/>
  <c r="R746" i="10"/>
  <c r="R541" i="10"/>
  <c r="R288" i="10"/>
  <c r="R697" i="10"/>
  <c r="R345" i="10"/>
  <c r="R476" i="10"/>
  <c r="R278" i="10"/>
  <c r="R449" i="10"/>
  <c r="R765" i="10"/>
  <c r="R430" i="10"/>
  <c r="R842" i="10"/>
  <c r="R202" i="10"/>
  <c r="R565" i="10"/>
  <c r="R414" i="10"/>
  <c r="R705" i="10"/>
  <c r="R878" i="10"/>
  <c r="R465" i="10"/>
  <c r="R819" i="10"/>
  <c r="R897" i="10"/>
  <c r="R435" i="10"/>
  <c r="R666" i="10"/>
  <c r="R31" i="10"/>
  <c r="R772" i="10"/>
  <c r="R699" i="10"/>
  <c r="R889" i="10"/>
  <c r="R77" i="10"/>
  <c r="R945" i="10"/>
  <c r="R485" i="10"/>
  <c r="R958" i="10"/>
  <c r="R452" i="10"/>
  <c r="R735" i="10"/>
  <c r="R611" i="10"/>
  <c r="R861" i="10"/>
  <c r="R916" i="10"/>
  <c r="R623" i="10"/>
  <c r="R32" i="10"/>
  <c r="R870" i="10"/>
  <c r="R14" i="10"/>
  <c r="R374" i="10"/>
  <c r="R982" i="10"/>
  <c r="R307" i="10"/>
  <c r="R540" i="10"/>
  <c r="R947" i="10"/>
  <c r="R755" i="10"/>
  <c r="R304" i="10"/>
  <c r="R761" i="10"/>
  <c r="R967" i="10"/>
  <c r="R581" i="10"/>
  <c r="R943" i="10"/>
  <c r="R763" i="10"/>
  <c r="R635" i="10"/>
  <c r="R505" i="10"/>
  <c r="R19" i="10"/>
  <c r="R230" i="10"/>
  <c r="R500" i="10"/>
  <c r="R436" i="10"/>
  <c r="R554" i="10"/>
  <c r="R52" i="10"/>
  <c r="R975" i="10"/>
  <c r="R261" i="10"/>
  <c r="R616" i="10"/>
  <c r="R933" i="10"/>
  <c r="R880" i="10"/>
  <c r="R117" i="10"/>
  <c r="R170" i="10"/>
  <c r="R184" i="10"/>
  <c r="R600" i="10"/>
  <c r="R983" i="10"/>
  <c r="R862" i="10"/>
  <c r="R446" i="10"/>
  <c r="R431" i="10"/>
  <c r="R930" i="10"/>
  <c r="R62" i="10"/>
  <c r="R254" i="10"/>
  <c r="R326" i="10"/>
  <c r="R48" i="10"/>
  <c r="R424" i="10"/>
  <c r="R687" i="10"/>
  <c r="R661" i="10"/>
  <c r="R235" i="10"/>
  <c r="R335" i="10"/>
  <c r="R240" i="10"/>
  <c r="R608" i="10"/>
  <c r="R935" i="10"/>
  <c r="R1008" i="10"/>
  <c r="R203" i="10"/>
  <c r="R151" i="10"/>
  <c r="R213" i="10"/>
  <c r="R276" i="10"/>
  <c r="R804" i="10"/>
  <c r="R490" i="10"/>
  <c r="R642" i="10"/>
  <c r="R559" i="10"/>
  <c r="R281" i="10"/>
  <c r="R84" i="10"/>
  <c r="R130" i="10"/>
  <c r="R851" i="10"/>
  <c r="R341" i="10"/>
  <c r="R149" i="10"/>
  <c r="R96" i="10"/>
  <c r="R906" i="10"/>
  <c r="R631" i="10"/>
  <c r="R122" i="10"/>
  <c r="R665" i="10"/>
  <c r="R255" i="10"/>
  <c r="R567" i="10"/>
  <c r="R156" i="10"/>
  <c r="R339" i="10"/>
  <c r="R318" i="10"/>
  <c r="R905" i="10"/>
  <c r="R496" i="10"/>
  <c r="R640" i="10"/>
  <c r="R900" i="10"/>
  <c r="R280" i="10"/>
  <c r="R574" i="10"/>
  <c r="R138" i="10"/>
  <c r="R940" i="10"/>
  <c r="R125" i="10"/>
  <c r="R13" i="10"/>
  <c r="R383" i="10"/>
  <c r="R990" i="10"/>
  <c r="R462" i="10"/>
  <c r="R475" i="10"/>
  <c r="R134" i="10"/>
  <c r="R962" i="10"/>
  <c r="R162" i="10"/>
  <c r="R518" i="10"/>
  <c r="R708" i="10"/>
  <c r="R701" i="10"/>
  <c r="R606" i="10"/>
  <c r="R589" i="10"/>
  <c r="R344" i="10"/>
  <c r="R908" i="10"/>
  <c r="R649" i="10"/>
  <c r="R803" i="10"/>
  <c r="R477" i="10"/>
  <c r="R100" i="10"/>
  <c r="R397" i="10"/>
  <c r="R863" i="10"/>
  <c r="R439" i="10"/>
  <c r="R415" i="10"/>
  <c r="R369" i="10"/>
  <c r="R10" i="10"/>
  <c r="R349" i="10"/>
  <c r="R460" i="10"/>
  <c r="R533" i="10"/>
  <c r="R214" i="10"/>
  <c r="R228" i="10"/>
  <c r="R72" i="10"/>
  <c r="R427" i="10"/>
  <c r="R997" i="10"/>
  <c r="R380" i="10"/>
  <c r="R773" i="10"/>
  <c r="R222" i="10"/>
  <c r="R313" i="10"/>
  <c r="R34" i="10"/>
  <c r="R522" i="10"/>
  <c r="R952" i="10"/>
  <c r="R966" i="10"/>
  <c r="R104" i="10"/>
  <c r="R925" i="10"/>
  <c r="R458" i="10"/>
  <c r="R242" i="10"/>
  <c r="R98" i="10"/>
  <c r="R243" i="10"/>
  <c r="R362" i="10"/>
  <c r="R185" i="10"/>
  <c r="R204" i="10"/>
  <c r="R857" i="10"/>
  <c r="R413" i="10"/>
  <c r="R660" i="10"/>
  <c r="R178" i="10"/>
  <c r="R85" i="10"/>
  <c r="R46" i="10"/>
  <c r="R400" i="10"/>
  <c r="R172" i="10"/>
  <c r="R872" i="10"/>
  <c r="R91" i="10"/>
  <c r="R874" i="10"/>
  <c r="R471" i="10"/>
  <c r="R372" i="10"/>
  <c r="R108" i="10"/>
  <c r="R445" i="10"/>
  <c r="R841" i="10"/>
  <c r="R812" i="10"/>
  <c r="R442" i="10"/>
  <c r="R912" i="10"/>
  <c r="R838" i="10"/>
  <c r="R650" i="10"/>
  <c r="R732" i="10"/>
  <c r="R68" i="10"/>
  <c r="R420" i="10"/>
  <c r="R144" i="10"/>
  <c r="R530" i="10"/>
  <c r="R571" i="10"/>
  <c r="R557" i="10"/>
  <c r="R470" i="10"/>
  <c r="R334" i="10"/>
  <c r="R212" i="10"/>
  <c r="R331" i="10"/>
  <c r="R412" i="10"/>
  <c r="R662" i="10"/>
  <c r="R95" i="10"/>
  <c r="R327" i="10"/>
  <c r="R801" i="10"/>
  <c r="R976" i="10"/>
  <c r="R314" i="10"/>
  <c r="R448" i="10"/>
  <c r="R299" i="10"/>
  <c r="R759" i="10"/>
  <c r="R733" i="10"/>
  <c r="R934" i="10"/>
  <c r="R298" i="10"/>
  <c r="R129" i="10"/>
  <c r="R694" i="10"/>
  <c r="R543" i="10"/>
  <c r="R588" i="10"/>
  <c r="R232" i="10"/>
  <c r="R745" i="10"/>
  <c r="R922" i="10"/>
  <c r="R103" i="10"/>
  <c r="R953" i="10"/>
  <c r="R896" i="10"/>
  <c r="R301" i="10"/>
  <c r="R628" i="10"/>
  <c r="R258" i="10"/>
  <c r="R810" i="10"/>
  <c r="R466" i="10"/>
  <c r="R198" i="10"/>
  <c r="R720" i="10"/>
  <c r="R111" i="10"/>
  <c r="R140" i="10"/>
  <c r="R612" i="10"/>
  <c r="R340" i="10"/>
  <c r="R23" i="10"/>
  <c r="R429" i="10"/>
  <c r="R946" i="10"/>
  <c r="R81" i="10"/>
  <c r="R153" i="10"/>
  <c r="R785" i="10"/>
  <c r="R146" i="10"/>
  <c r="R667" i="10"/>
  <c r="R674" i="10"/>
  <c r="R59" i="10"/>
  <c r="R302" i="10"/>
  <c r="R137" i="10"/>
  <c r="R121" i="10"/>
  <c r="R609" i="10"/>
  <c r="R69" i="10"/>
  <c r="R731" i="10"/>
  <c r="R578" i="10"/>
  <c r="R887" i="10"/>
  <c r="R183" i="10"/>
  <c r="R830" i="10"/>
  <c r="R885" i="10"/>
  <c r="R663" i="10"/>
  <c r="R753" i="10"/>
  <c r="R159" i="10"/>
  <c r="R973" i="10"/>
  <c r="R751" i="10"/>
  <c r="R979" i="10"/>
  <c r="R488" i="10"/>
  <c r="R846" i="10"/>
  <c r="R50" i="10"/>
  <c r="R920" i="10"/>
  <c r="R677" i="10"/>
  <c r="R995" i="10"/>
  <c r="R626" i="10"/>
  <c r="R637" i="10"/>
  <c r="R675" i="10"/>
  <c r="R723" i="10"/>
  <c r="R526" i="10"/>
  <c r="R771" i="10"/>
  <c r="R354" i="10"/>
  <c r="R798" i="10"/>
  <c r="R621" i="10"/>
  <c r="R174" i="10"/>
  <c r="R978" i="10"/>
  <c r="R993" i="10"/>
  <c r="R256" i="10"/>
  <c r="R617" i="10"/>
  <c r="R754" i="10"/>
  <c r="R511" i="10"/>
  <c r="R300" i="10"/>
  <c r="R99" i="10"/>
  <c r="R715" i="10"/>
  <c r="R607" i="10"/>
  <c r="R164" i="10"/>
  <c r="R126" i="10"/>
  <c r="R527" i="10"/>
  <c r="R378" i="10"/>
  <c r="R618" i="10"/>
  <c r="R141" i="10"/>
  <c r="R670" i="10"/>
  <c r="R996" i="10"/>
  <c r="R406" i="10"/>
  <c r="R570" i="10"/>
  <c r="R883" i="10"/>
  <c r="R484" i="10"/>
  <c r="R265" i="10"/>
  <c r="R181" i="10"/>
  <c r="R551" i="10"/>
  <c r="R320" i="10"/>
  <c r="R454" i="10"/>
  <c r="R590" i="10"/>
  <c r="R932" i="10"/>
  <c r="R45" i="10"/>
  <c r="R191" i="10"/>
  <c r="R423" i="10"/>
  <c r="R630" i="10"/>
  <c r="R102" i="10"/>
  <c r="R425" i="10"/>
  <c r="R903" i="10"/>
  <c r="R504" i="10"/>
  <c r="R641" i="10"/>
  <c r="R408" i="10"/>
  <c r="R193" i="10"/>
  <c r="R18" i="10"/>
  <c r="R891" i="10"/>
  <c r="R440" i="10"/>
  <c r="R882" i="10"/>
  <c r="R113" i="10"/>
  <c r="R740" i="10"/>
  <c r="R926" i="10"/>
  <c r="R690" i="10"/>
  <c r="R781" i="10"/>
  <c r="R591" i="10"/>
  <c r="R734" i="10"/>
  <c r="R63" i="10"/>
  <c r="R576" i="10"/>
  <c r="R187" i="10"/>
  <c r="R336" i="10"/>
  <c r="R575" i="10"/>
  <c r="R974" i="10"/>
  <c r="R536" i="10"/>
  <c r="R157" i="10"/>
  <c r="R363" i="10"/>
  <c r="R914" i="10"/>
  <c r="R197" i="10"/>
  <c r="R33" i="10"/>
  <c r="R220" i="10"/>
  <c r="R748" i="10"/>
  <c r="R651" i="10"/>
  <c r="R268" i="10"/>
  <c r="R988" i="10"/>
  <c r="R703" i="10"/>
  <c r="R682" i="10"/>
  <c r="R478" i="10"/>
  <c r="R173" i="10"/>
  <c r="R128" i="10"/>
  <c r="R147" i="10"/>
  <c r="R794" i="10"/>
  <c r="R251" i="10"/>
  <c r="R467" i="10"/>
  <c r="R724" i="10"/>
  <c r="R105" i="10"/>
  <c r="R143" i="10"/>
  <c r="R984" i="10"/>
  <c r="R70" i="10"/>
  <c r="R132" i="10"/>
  <c r="R1006" i="10"/>
  <c r="R405" i="10"/>
  <c r="R464" i="10"/>
  <c r="R373" i="10"/>
  <c r="R577" i="10"/>
  <c r="R673" i="10"/>
  <c r="R669" i="10"/>
  <c r="R832" i="10"/>
  <c r="R337" i="10"/>
  <c r="R839" i="10"/>
  <c r="R786" i="10"/>
  <c r="R481" i="10"/>
  <c r="R948" i="10"/>
  <c r="R508" i="10"/>
  <c r="R539" i="10"/>
  <c r="R531" i="10"/>
  <c r="R502" i="10"/>
  <c r="R992" i="10"/>
  <c r="R393" i="10"/>
  <c r="R194" i="10"/>
  <c r="R767" i="10"/>
  <c r="R114" i="10"/>
  <c r="R382" i="10"/>
  <c r="R432" i="10"/>
  <c r="R274" i="10"/>
  <c r="R351" i="10"/>
  <c r="R902" i="10"/>
  <c r="R679" i="10"/>
  <c r="R158" i="10"/>
  <c r="R60" i="10"/>
  <c r="R638" i="10"/>
  <c r="R843" i="10"/>
  <c r="R864" i="10"/>
  <c r="R904" i="10"/>
  <c r="R928" i="10"/>
  <c r="R116" i="10"/>
  <c r="R277" i="10"/>
  <c r="R227" i="10"/>
  <c r="R987" i="10"/>
  <c r="R834" i="10"/>
  <c r="R783" i="10"/>
  <c r="R480" i="10"/>
  <c r="R501" i="10"/>
  <c r="R780" i="10"/>
  <c r="R109" i="10"/>
  <c r="R389" i="10"/>
  <c r="R379" i="10"/>
  <c r="R942" i="10"/>
  <c r="R569" i="10"/>
  <c r="R795" i="10"/>
  <c r="R653" i="10"/>
  <c r="R615" i="10"/>
  <c r="R845" i="10"/>
  <c r="R725" i="10"/>
  <c r="R721" i="10"/>
  <c r="R216" i="10"/>
  <c r="R656" i="10"/>
  <c r="R392" i="10"/>
  <c r="R40" i="10"/>
  <c r="R800" i="10"/>
  <c r="R542" i="10"/>
  <c r="R494" i="10"/>
  <c r="R954" i="10"/>
  <c r="R296" i="10"/>
  <c r="R814" i="10"/>
  <c r="R599" i="10"/>
  <c r="R791" i="10"/>
  <c r="R742" i="10"/>
  <c r="R901" i="10"/>
  <c r="R730" i="10"/>
  <c r="R282" i="10"/>
  <c r="R981" i="10"/>
  <c r="R766" i="10"/>
  <c r="R860" i="10"/>
  <c r="R200" i="10"/>
  <c r="R260" i="10"/>
  <c r="R21" i="10"/>
  <c r="R175" i="10"/>
  <c r="R1001" i="10"/>
  <c r="R118" i="10"/>
  <c r="R562" i="10"/>
  <c r="R548" i="10"/>
  <c r="R836" i="10"/>
  <c r="R685" i="10"/>
  <c r="R977" i="10"/>
  <c r="R115" i="10"/>
  <c r="R328" i="10"/>
  <c r="R83" i="10"/>
  <c r="R457" i="10"/>
  <c r="R994" i="10"/>
  <c r="R189" i="10"/>
  <c r="R939" i="10"/>
  <c r="R359" i="10"/>
  <c r="R428" i="10"/>
  <c r="R182" i="10"/>
  <c r="R716" i="10"/>
  <c r="R881" i="10"/>
  <c r="R57" i="10"/>
  <c r="R388" i="10"/>
  <c r="R853" i="10"/>
  <c r="R792" i="10"/>
  <c r="R784" i="10"/>
  <c r="R375" i="10"/>
  <c r="R245" i="10"/>
  <c r="R35" i="10"/>
  <c r="R828" i="10"/>
  <c r="R411" i="10"/>
  <c r="R655" i="10"/>
  <c r="R668" i="10"/>
  <c r="R917" i="10"/>
  <c r="R44" i="10"/>
  <c r="R28" i="10"/>
  <c r="R597" i="10"/>
  <c r="R816" i="10"/>
  <c r="R923" i="10"/>
  <c r="R56" i="10"/>
  <c r="R217" i="10"/>
  <c r="R283" i="10"/>
  <c r="R387" i="10"/>
  <c r="R371" i="10"/>
  <c r="R456" i="10"/>
  <c r="R1004" i="10"/>
  <c r="R231" i="10"/>
  <c r="R561" i="10"/>
  <c r="R726" i="10"/>
  <c r="R956" i="10"/>
  <c r="R391" i="10"/>
  <c r="R402" i="10"/>
  <c r="R835" i="10"/>
  <c r="R244" i="10"/>
  <c r="R684" i="10"/>
  <c r="R909" i="10"/>
  <c r="R960" i="10"/>
  <c r="R907" i="10"/>
  <c r="R163" i="10"/>
  <c r="R58" i="10"/>
  <c r="R451" i="10"/>
  <c r="R226" i="10"/>
  <c r="R394" i="10"/>
  <c r="R166" i="10"/>
  <c r="R323" i="10"/>
  <c r="R985" i="10"/>
  <c r="R549" i="10"/>
  <c r="R869" i="10"/>
  <c r="R165" i="10"/>
  <c r="R756" i="10"/>
  <c r="R937" i="10"/>
  <c r="R180" i="10"/>
  <c r="R270" i="10"/>
  <c r="R263" i="10"/>
  <c r="R918" i="10"/>
  <c r="R627" i="10"/>
  <c r="R683" i="10"/>
  <c r="R827" i="10"/>
  <c r="R294" i="10"/>
  <c r="R854" i="10"/>
  <c r="R1003" i="10"/>
  <c r="R469" i="10"/>
  <c r="R957" i="10"/>
  <c r="R534" i="10"/>
  <c r="R955" i="10"/>
  <c r="R499" i="10"/>
  <c r="R253" i="10"/>
  <c r="R847" i="10"/>
  <c r="R762" i="10"/>
  <c r="M153" i="14"/>
  <c r="M160" i="14" s="1"/>
  <c r="M162" i="14" s="1"/>
  <c r="L160" i="14"/>
  <c r="L166" i="14" s="1"/>
  <c r="L160" i="11"/>
  <c r="L166" i="11" s="1"/>
  <c r="M153" i="11"/>
  <c r="M160" i="11" s="1"/>
  <c r="M162" i="11" s="1"/>
  <c r="AT15" i="13"/>
  <c r="AS16" i="13"/>
  <c r="O68" i="4"/>
  <c r="O70" i="4" s="1"/>
  <c r="M197" i="11"/>
  <c r="M204" i="11" s="1"/>
  <c r="M206" i="11" s="1"/>
  <c r="L204" i="11"/>
  <c r="L210" i="11" s="1"/>
  <c r="F47" i="10"/>
  <c r="F32" i="10"/>
  <c r="F100" i="10"/>
  <c r="F20" i="10"/>
  <c r="F90" i="10"/>
  <c r="F61" i="10"/>
  <c r="F107" i="10"/>
  <c r="F28" i="10"/>
  <c r="F86" i="10"/>
  <c r="F22" i="10"/>
  <c r="F37" i="10"/>
  <c r="F96" i="10"/>
  <c r="F98" i="10"/>
  <c r="F67" i="10"/>
  <c r="F54" i="10"/>
  <c r="F13" i="10"/>
  <c r="F99" i="10"/>
  <c r="F35" i="10"/>
  <c r="F29" i="10"/>
  <c r="F89" i="10"/>
  <c r="F55" i="10"/>
  <c r="F25" i="10"/>
  <c r="F21" i="10"/>
  <c r="F15" i="10"/>
  <c r="F12" i="10"/>
  <c r="F16" i="10"/>
  <c r="F66" i="10"/>
  <c r="F60" i="10"/>
  <c r="F23" i="10"/>
  <c r="F27" i="10"/>
  <c r="F102" i="10"/>
  <c r="F40" i="10"/>
  <c r="F95" i="10"/>
  <c r="F87" i="10"/>
  <c r="F53" i="10"/>
  <c r="F94" i="10"/>
  <c r="F17" i="10"/>
  <c r="F92" i="10"/>
  <c r="F70" i="10"/>
  <c r="F14" i="10"/>
  <c r="F26" i="10"/>
  <c r="F104" i="10"/>
  <c r="F36" i="10"/>
  <c r="F41" i="10"/>
  <c r="F33" i="10"/>
  <c r="F72" i="10"/>
  <c r="F57" i="10"/>
  <c r="F50" i="10"/>
  <c r="F38" i="10"/>
  <c r="F39" i="10"/>
  <c r="F76" i="10"/>
  <c r="F18" i="10"/>
  <c r="F45" i="10"/>
  <c r="F106" i="10"/>
  <c r="F101" i="10"/>
  <c r="F74" i="10"/>
  <c r="F63" i="10"/>
  <c r="F109" i="10"/>
  <c r="F103" i="10"/>
  <c r="F43" i="10"/>
  <c r="F11" i="10"/>
  <c r="F75" i="10"/>
  <c r="F19" i="10"/>
  <c r="F51" i="10"/>
  <c r="F44" i="10"/>
  <c r="F31" i="10"/>
  <c r="F68" i="10"/>
  <c r="F30" i="10"/>
  <c r="F85" i="10"/>
  <c r="F24" i="10"/>
  <c r="F83" i="10"/>
  <c r="F78" i="10"/>
  <c r="F93" i="10"/>
  <c r="F88" i="10"/>
  <c r="F34" i="10"/>
  <c r="F64" i="10"/>
  <c r="F77" i="10"/>
  <c r="F10" i="10"/>
  <c r="F49" i="10"/>
  <c r="F52" i="10"/>
  <c r="F73" i="10"/>
  <c r="F65" i="10"/>
  <c r="F80" i="10"/>
  <c r="F97" i="10"/>
  <c r="F81" i="10"/>
  <c r="F79" i="10"/>
  <c r="F56" i="10"/>
  <c r="F69" i="10"/>
  <c r="F59" i="10"/>
  <c r="F62" i="10"/>
  <c r="F82" i="10"/>
  <c r="F108" i="10"/>
  <c r="F46" i="10"/>
  <c r="F58" i="10"/>
  <c r="F71" i="10"/>
  <c r="F48" i="10"/>
  <c r="F84" i="10"/>
  <c r="F42" i="10"/>
  <c r="F105" i="10"/>
  <c r="F91" i="10"/>
  <c r="M197" i="14"/>
  <c r="M204" i="14" s="1"/>
  <c r="M206" i="14" s="1"/>
  <c r="L204" i="14"/>
  <c r="L210" i="14" s="1"/>
  <c r="Q153" i="14"/>
  <c r="AT16" i="13" l="1"/>
  <c r="L20" i="14"/>
  <c r="L20" i="11"/>
  <c r="R197" i="14"/>
  <c r="H168" i="11"/>
  <c r="H163" i="11"/>
  <c r="H207" i="14"/>
  <c r="H212" i="14"/>
  <c r="AW60" i="13"/>
  <c r="H28" i="14"/>
  <c r="H30" i="14" s="1"/>
  <c r="M163" i="11"/>
  <c r="M168" i="11"/>
  <c r="M212" i="11"/>
  <c r="M207" i="11"/>
  <c r="R197" i="11"/>
  <c r="M168" i="14"/>
  <c r="M163" i="14"/>
  <c r="H207" i="11"/>
  <c r="H212" i="11"/>
  <c r="R153" i="14"/>
  <c r="O15" i="4"/>
  <c r="M207" i="14"/>
  <c r="M212" i="14"/>
  <c r="H168" i="14"/>
  <c r="H163" i="14"/>
  <c r="R153" i="11"/>
  <c r="H28" i="11"/>
  <c r="H30" i="11" s="1"/>
  <c r="M171" i="11" l="1"/>
  <c r="M169" i="11"/>
  <c r="M172" i="11" s="1"/>
  <c r="H215" i="14"/>
  <c r="H213" i="14"/>
  <c r="H216" i="14" s="1"/>
  <c r="H171" i="14"/>
  <c r="H169" i="14"/>
  <c r="H172" i="14" s="1"/>
  <c r="AT17" i="13"/>
  <c r="H215" i="11"/>
  <c r="H213" i="11"/>
  <c r="H216" i="11" s="1"/>
  <c r="H36" i="14"/>
  <c r="H31" i="14"/>
  <c r="H169" i="11"/>
  <c r="H172" i="11" s="1"/>
  <c r="H171" i="11"/>
  <c r="H36" i="11"/>
  <c r="H31" i="11"/>
  <c r="M215" i="14"/>
  <c r="M213" i="14"/>
  <c r="M216" i="14" s="1"/>
  <c r="M213" i="11"/>
  <c r="M216" i="11" s="1"/>
  <c r="M215" i="11"/>
  <c r="M20" i="11"/>
  <c r="L28" i="11"/>
  <c r="L34" i="11" s="1"/>
  <c r="Q20" i="11"/>
  <c r="M169" i="14"/>
  <c r="M172" i="14" s="1"/>
  <c r="M171" i="14"/>
  <c r="M20" i="14"/>
  <c r="L28" i="14"/>
  <c r="L34" i="14" s="1"/>
  <c r="Q20" i="14"/>
  <c r="M218" i="14" l="1"/>
  <c r="M217" i="14"/>
  <c r="M174" i="14"/>
  <c r="M173" i="14"/>
  <c r="M28" i="14"/>
  <c r="M30" i="14" s="1"/>
  <c r="R20" i="14"/>
  <c r="H37" i="11"/>
  <c r="H40" i="11" s="1"/>
  <c r="H39" i="11"/>
  <c r="H37" i="14"/>
  <c r="H40" i="14" s="1"/>
  <c r="H39" i="14"/>
  <c r="H174" i="14"/>
  <c r="H173" i="14"/>
  <c r="H217" i="14"/>
  <c r="H218" i="14"/>
  <c r="M28" i="11"/>
  <c r="M30" i="11" s="1"/>
  <c r="R20" i="11"/>
  <c r="H218" i="11"/>
  <c r="H217" i="11"/>
  <c r="H174" i="11"/>
  <c r="H173" i="11"/>
  <c r="M217" i="11"/>
  <c r="M218" i="11"/>
  <c r="AW17" i="13"/>
  <c r="AW140" i="13" s="1"/>
  <c r="AT132" i="13"/>
  <c r="AT133" i="13" s="1"/>
  <c r="AT136" i="13"/>
  <c r="M174" i="11"/>
  <c r="M173" i="11"/>
  <c r="AT138" i="13" l="1"/>
  <c r="AT140" i="13" s="1"/>
  <c r="AV136" i="13"/>
  <c r="M31" i="14"/>
  <c r="M36" i="14"/>
  <c r="H41" i="14"/>
  <c r="H42" i="14"/>
  <c r="M31" i="11"/>
  <c r="M36" i="11"/>
  <c r="H42" i="11"/>
  <c r="H41" i="11"/>
  <c r="M37" i="14" l="1"/>
  <c r="M40" i="14" s="1"/>
  <c r="M39" i="14"/>
  <c r="M37" i="11"/>
  <c r="M40" i="11" s="1"/>
  <c r="M39" i="11"/>
  <c r="M42" i="11" l="1"/>
  <c r="M41" i="11"/>
  <c r="M42" i="14"/>
  <c r="M41" i="14"/>
</calcChain>
</file>

<file path=xl/sharedStrings.xml><?xml version="1.0" encoding="utf-8"?>
<sst xmlns="http://schemas.openxmlformats.org/spreadsheetml/2006/main" count="2817" uniqueCount="247">
  <si>
    <t>Peoples Natural Gas Company LLC</t>
  </si>
  <si>
    <t>12 Months Ending December 31, 2027</t>
  </si>
  <si>
    <t>Peoples Exhibit JDT-4 - Rate Design</t>
  </si>
  <si>
    <t>Current</t>
  </si>
  <si>
    <t>Current Riders</t>
  </si>
  <si>
    <t>Persisting Riders (Forecasted Rates)</t>
  </si>
  <si>
    <t>Current Plus
Rolled-in</t>
  </si>
  <si>
    <t>Billing</t>
  </si>
  <si>
    <t>Current Rider Revenue</t>
  </si>
  <si>
    <t>Total Current Riders</t>
  </si>
  <si>
    <t>Rolled-in Rider Revenue</t>
  </si>
  <si>
    <t>Revenue</t>
  </si>
  <si>
    <t>Target</t>
  </si>
  <si>
    <t>Proposed</t>
  </si>
  <si>
    <t>ROUNDING</t>
  </si>
  <si>
    <t>COSA</t>
  </si>
  <si>
    <t>Rider Revenue</t>
  </si>
  <si>
    <t>Base Rates</t>
  </si>
  <si>
    <t>STAS</t>
  </si>
  <si>
    <t>MFC</t>
  </si>
  <si>
    <t>Choice</t>
  </si>
  <si>
    <t>USR</t>
  </si>
  <si>
    <t>GPC</t>
  </si>
  <si>
    <t>DSIC</t>
  </si>
  <si>
    <t>TRS</t>
  </si>
  <si>
    <t>Capacity</t>
  </si>
  <si>
    <t>Balancing</t>
  </si>
  <si>
    <t>Riders</t>
  </si>
  <si>
    <t>Determinants</t>
  </si>
  <si>
    <t>Base Revenue</t>
  </si>
  <si>
    <t>Increase</t>
  </si>
  <si>
    <t>Rates</t>
  </si>
  <si>
    <t>DIFFERENCE</t>
  </si>
  <si>
    <t>Unit Cost</t>
  </si>
  <si>
    <t>Rolling into Rates</t>
  </si>
  <si>
    <t>Residential</t>
  </si>
  <si>
    <t>Customer Charge</t>
  </si>
  <si>
    <t>Sales</t>
  </si>
  <si>
    <t>Customer (no mains)</t>
  </si>
  <si>
    <t>CAP</t>
  </si>
  <si>
    <t>SFV</t>
  </si>
  <si>
    <t>Transport</t>
  </si>
  <si>
    <t>Delivery Charge</t>
  </si>
  <si>
    <t>Residential Total</t>
  </si>
  <si>
    <t>COSA Base Rate Revenue</t>
  </si>
  <si>
    <t>SGS</t>
  </si>
  <si>
    <t>Commercial SGS</t>
  </si>
  <si>
    <t xml:space="preserve">     0 to 499 MCF/Yr</t>
  </si>
  <si>
    <t xml:space="preserve">     500 to 999 MCF/Yr</t>
  </si>
  <si>
    <t>Negotiated</t>
  </si>
  <si>
    <t>Industrial SGS</t>
  </si>
  <si>
    <t>SGS Total</t>
  </si>
  <si>
    <t>MGS</t>
  </si>
  <si>
    <t>Commercial MGS</t>
  </si>
  <si>
    <t xml:space="preserve">     1,000 to 2,499 MCF/Yr</t>
  </si>
  <si>
    <t xml:space="preserve">     2,500 to 24,999 MCF/Yr</t>
  </si>
  <si>
    <t>Industrial MGS</t>
  </si>
  <si>
    <t>MGS Total</t>
  </si>
  <si>
    <t>LGS</t>
  </si>
  <si>
    <t>Commercial LGS</t>
  </si>
  <si>
    <t xml:space="preserve">     25,000 to 49,999 MCF/Yr</t>
  </si>
  <si>
    <t xml:space="preserve">     50,000 to 99,999 MCF/Yr</t>
  </si>
  <si>
    <t xml:space="preserve">    100,000 to 199,999 MCF/Yr</t>
  </si>
  <si>
    <t xml:space="preserve">    Over 200,000 MCF/Yr</t>
  </si>
  <si>
    <t xml:space="preserve">Delivery Charge </t>
  </si>
  <si>
    <t xml:space="preserve">     25,000 - 49,999 MCF/Yr</t>
  </si>
  <si>
    <t xml:space="preserve">     50,000 - 99,999 MCF/Yr</t>
  </si>
  <si>
    <t xml:space="preserve">     100,000 - 199,999 MCF/Yr</t>
  </si>
  <si>
    <t xml:space="preserve">     200,000 to 749,999 MCF/Yr</t>
  </si>
  <si>
    <t xml:space="preserve">     750,000 to 1,999,999 MCF/Yr</t>
  </si>
  <si>
    <t xml:space="preserve">     Over 2,000,000 MCF/Yr</t>
  </si>
  <si>
    <t>Blended Full Tariff</t>
  </si>
  <si>
    <t>unblended</t>
  </si>
  <si>
    <t>Industrial LGS</t>
  </si>
  <si>
    <t>balance after customer &amp; negotiated</t>
  </si>
  <si>
    <t>DSIC Rate:</t>
  </si>
  <si>
    <t>LGS DSIC from rev proof-Retial</t>
  </si>
  <si>
    <t>LGS DSIC from rev proof-Transport</t>
  </si>
  <si>
    <t>unblended total</t>
  </si>
  <si>
    <t>customer charge LGS DSIC</t>
  </si>
  <si>
    <t>Blended full tariff volumes</t>
  </si>
  <si>
    <t>LGS Total</t>
  </si>
  <si>
    <t>LGS blended DSIC rate</t>
  </si>
  <si>
    <t>MLS</t>
  </si>
  <si>
    <t>Mainline Service (MLS)</t>
  </si>
  <si>
    <t xml:space="preserve">    Over 500,000 MCF/Yr</t>
  </si>
  <si>
    <t xml:space="preserve">   PNG transmission line</t>
  </si>
  <si>
    <t xml:space="preserve">   Interstate pipeline</t>
  </si>
  <si>
    <t>MLS Total</t>
  </si>
  <si>
    <t>SYSTEM TOTAL</t>
  </si>
  <si>
    <t>Difference due to rounding</t>
  </si>
  <si>
    <t>COSA Base Rate Rev.</t>
  </si>
  <si>
    <t>COSA Rider Rev.</t>
  </si>
  <si>
    <t>rounding</t>
  </si>
  <si>
    <t xml:space="preserve"> </t>
  </si>
  <si>
    <t>Peoples Exhibit JDT-5 - Bill Impacts</t>
  </si>
  <si>
    <t>Residential Service</t>
  </si>
  <si>
    <t>Line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</si>
  <si>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</si>
  <si>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</si>
  <si>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</si>
  <si>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</si>
  <si>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</si>
  <si>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</si>
  <si>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</si>
  <si>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</si>
  <si>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</si>
  <si>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</si>
  <si>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RETAIL</t>
  </si>
  <si>
    <t>TRANSPORT</t>
  </si>
  <si>
    <t>Current Rates</t>
  </si>
  <si>
    <t>Proposed Rates</t>
  </si>
  <si>
    <t>Monthly Charges</t>
  </si>
  <si>
    <t>Bills</t>
  </si>
  <si>
    <t>Rate</t>
  </si>
  <si>
    <t>Annual Amount</t>
  </si>
  <si>
    <t>Riders:</t>
  </si>
  <si>
    <t>Supplier Choice</t>
  </si>
  <si>
    <t>Total Monthly Charge</t>
  </si>
  <si>
    <t>Volumetric Charges</t>
  </si>
  <si>
    <t>Usage (Mcf)</t>
  </si>
  <si>
    <t>Delivery Charge per Mcf</t>
  </si>
  <si>
    <t>Total Delivery Rate per Mcf</t>
  </si>
  <si>
    <t>Annual Bill without Gas Cost</t>
  </si>
  <si>
    <t>Average Monthly Bill without Gas Cost</t>
  </si>
  <si>
    <t>Gas Cost 1/</t>
  </si>
  <si>
    <t>Total Rate per Mcf with Gas Cost</t>
  </si>
  <si>
    <t>Annual Bill with Gas Cost</t>
  </si>
  <si>
    <t>Average Monthly Bill with Gas Cost</t>
  </si>
  <si>
    <t>Change in Annual Bill</t>
  </si>
  <si>
    <t>Change in Monthly Bill</t>
  </si>
  <si>
    <t>Percent Change in Bill without Gas Cost</t>
  </si>
  <si>
    <t>Percent Change in Bill with Gas Cost</t>
  </si>
  <si>
    <t>1/ gas cost capacity for Transport</t>
  </si>
  <si>
    <t>Small General Service - 0 to 499 Mcf per year</t>
  </si>
  <si>
    <t>1/ balancing charge for Transport</t>
  </si>
  <si>
    <t>Small General Service - 500 to 999 Mcf per year</t>
  </si>
  <si>
    <t>Medium General Service - 1,000 to 2,499 Mcf per year</t>
  </si>
  <si>
    <t>Medium General Service - 2,500 to 24,999 Mcf per year</t>
  </si>
  <si>
    <t>Large General Service - 25,000 - 49,999 Mcf per year</t>
  </si>
  <si>
    <t>Large General Service -  50,000 - 99,999 Mcf per year</t>
  </si>
  <si>
    <t>Large General Service - 100,000 - 199,999 Mcf per year</t>
  </si>
  <si>
    <t>Large General Service - 200,000 to 749,999 Mcf per year</t>
  </si>
  <si>
    <t>Large General Service - 750,000 to 1,999,999 Mcf per year</t>
  </si>
  <si>
    <t>Large General Service - Over 2,000,000 Mcf per year</t>
  </si>
  <si>
    <t>Mainline Service - Over 500,000 Mcf per year, PNG transmission line</t>
  </si>
  <si>
    <t>Mainline Service - Over 500,000 Mcf per year, Interstate pipeline</t>
  </si>
  <si>
    <t>TRANSITIONAL - Large General Service - 100,000 - 199,999 Mcf per year</t>
  </si>
  <si>
    <t>TRANSITIONAL - Large General Service - 200,000 to 749,999 Mcf per year</t>
  </si>
  <si>
    <t>TRANSITIONAL - Large General Service - 750,000 to 1,999,999 Mcf per year</t>
  </si>
  <si>
    <t>TRANSITIONAL - Large General Service - Over 2,000,000 Mcf per year</t>
  </si>
  <si>
    <t>Present and Proposed Base Rates</t>
  </si>
  <si>
    <t>Class:</t>
  </si>
  <si>
    <t>Small General Service: 0-499 Mcf</t>
  </si>
  <si>
    <t>Small General Service: 500-999 Mcf</t>
  </si>
  <si>
    <t>Medium General Service: 1,000-2,499 Mcf</t>
  </si>
  <si>
    <t>Medium General Service: 2,500-24,999 Mcf</t>
  </si>
  <si>
    <t>Large General Service: 25,000-49,999 Mcf</t>
  </si>
  <si>
    <t>Large General Service: 50,000-99,999 Mcf</t>
  </si>
  <si>
    <t>Large General Service: 100,000-199,999 Mcf</t>
  </si>
  <si>
    <t>Large General Service: 200,000-749,999 Mcf</t>
  </si>
  <si>
    <t>Large General Service: 750,000-1,999,999 Mcf</t>
  </si>
  <si>
    <t>Large General Service: Over 2,000,000 Mcf</t>
  </si>
  <si>
    <t>Mainline Service: Within 1,000 ft. of PNG</t>
  </si>
  <si>
    <t>Mainline Service: Within 1,000 ft. of Interstate Pipeline</t>
  </si>
  <si>
    <t>TRANSITIONAL Large General Service: 100,000-199,999 Mcf</t>
  </si>
  <si>
    <t>TRANSITIONAL Large General Service: 200,000-749,999 Mcf</t>
  </si>
  <si>
    <t>TRANSITIONAL Large General Service: 750,000-1,999,999 Mcf</t>
  </si>
  <si>
    <t>TRANSITIONAL Large General Service: Over 2,000,000 Mcf</t>
  </si>
  <si>
    <t>Customer Charge (present, proposed):</t>
  </si>
  <si>
    <t>Delivery Charge (present, proposed):</t>
  </si>
  <si>
    <t>Chart Title:</t>
  </si>
  <si>
    <t>x-axis:</t>
  </si>
  <si>
    <t>Monthly Consumption in Mcf</t>
  </si>
  <si>
    <t>scale</t>
  </si>
  <si>
    <t>y-axis:</t>
  </si>
  <si>
    <t>Average Rate, $ per Mcf</t>
  </si>
  <si>
    <t>DSIC =</t>
  </si>
  <si>
    <t xml:space="preserve">PEOPLES NATURAL GAS COMPANY LLC </t>
  </si>
  <si>
    <t>Proposed Retail Rates</t>
  </si>
  <si>
    <t/>
  </si>
  <si>
    <t>Peoples Natural Gas Customers</t>
  </si>
  <si>
    <t>Quarterly 1307(f), MFC, US</t>
  </si>
  <si>
    <t xml:space="preserve">Rider Purchased Gas Costs </t>
  </si>
  <si>
    <t>Base Rate</t>
  </si>
  <si>
    <t>Rider</t>
  </si>
  <si>
    <t xml:space="preserve">Rider </t>
  </si>
  <si>
    <t xml:space="preserve">Rider Supplier </t>
  </si>
  <si>
    <t xml:space="preserve">Rider  </t>
  </si>
  <si>
    <t>GCA</t>
  </si>
  <si>
    <t>Commodity</t>
  </si>
  <si>
    <t>Charges</t>
  </si>
  <si>
    <t xml:space="preserve">Choice </t>
  </si>
  <si>
    <t>DSIC Charge</t>
  </si>
  <si>
    <t>Total Rate</t>
  </si>
  <si>
    <t>(12=SUM 1 to 11)</t>
  </si>
  <si>
    <t>Residential Sales</t>
  </si>
  <si>
    <t>Price to Compare  - PTC</t>
  </si>
  <si>
    <t>State Tax Surcharge</t>
  </si>
  <si>
    <t>Total per MCF</t>
  </si>
  <si>
    <t>1/</t>
  </si>
  <si>
    <t xml:space="preserve">Capacity </t>
  </si>
  <si>
    <t>Effective: Month DD, YYYY</t>
  </si>
  <si>
    <t>PEOPLES NATURAL GAS COMPANY LLC -</t>
  </si>
  <si>
    <t>2/</t>
  </si>
  <si>
    <t>Proposed Transport Rates</t>
  </si>
  <si>
    <t>Peoples Natural Gas</t>
  </si>
  <si>
    <t xml:space="preserve">Gas Costs </t>
  </si>
  <si>
    <t>Customers</t>
  </si>
  <si>
    <t>Charge</t>
  </si>
  <si>
    <t>(10=SUM 1 to 9)</t>
  </si>
  <si>
    <t>Rate GS-T Residential</t>
  </si>
  <si>
    <t>Rate GS-T Commercial SGS</t>
  </si>
  <si>
    <t>Capacity/BB&amp;A</t>
  </si>
  <si>
    <t>Rate GS-T Industrial SGS</t>
  </si>
  <si>
    <t>Rate GS-T Commercial MGS</t>
  </si>
  <si>
    <t xml:space="preserve">The Capacity Charge applies to Priority 1 ratepayers when electing transport service.  All other Ratepayers are billed the Balancing Charge. </t>
  </si>
  <si>
    <t>The Total per Mcf displayed for Transport LGS is representative of the 25,000 - 49,999 MCF/Yr delivery charge tier only.</t>
  </si>
  <si>
    <t>3/</t>
  </si>
  <si>
    <t xml:space="preserve">In addition to the above listed rates the Weather Normalization Adjustment applies during October through May billing months. </t>
  </si>
  <si>
    <t>4/</t>
  </si>
  <si>
    <t xml:space="preserve">The above rates are for non-transitional customers. For transitional customer rates, refer to the corresponding rate schedule found in the Company's retail tariff. </t>
  </si>
  <si>
    <t>ISSUED: Month DD, YYYY</t>
  </si>
  <si>
    <t>Effective:Month DD, YYYY</t>
  </si>
  <si>
    <t>Rate GS-T  Industrial MGS</t>
  </si>
  <si>
    <t>Rate GS-T Commercial LGS</t>
  </si>
  <si>
    <t>Rate GS-T Industrial LGS</t>
  </si>
  <si>
    <t>REVENUE PROOF</t>
  </si>
  <si>
    <t>Volumes</t>
  </si>
  <si>
    <t>Gas Cost</t>
  </si>
  <si>
    <t>Gas Revenue</t>
  </si>
  <si>
    <t>Total Revenue</t>
  </si>
  <si>
    <t>The Price-to-Compare format as shown is applicable to a Non-Priority One customer; the Price-to-Compare Charge for a Priority One customer would not include the Capacity Charge.</t>
  </si>
  <si>
    <t>See the Residential - Sales section above as an example of Priority One.</t>
  </si>
  <si>
    <t>The Total per Mcf displayed for Retail LGS is representative of the 25,000 - 49,999 MCF/Yr delivery charge tier only.</t>
  </si>
  <si>
    <t>ISSUED: December 29, 2025</t>
  </si>
  <si>
    <t>blended</t>
  </si>
  <si>
    <t>SUPPLEMENT NO. 17 TO GAS—PA PUC NO. 48</t>
  </si>
  <si>
    <t>SIXTEENTH REVISED PAGE NO. 4</t>
  </si>
  <si>
    <t>CANCELLING FIFTHTEENTH REVISED PAGE NO. 4</t>
  </si>
  <si>
    <t>blended rate</t>
  </si>
  <si>
    <t>negotiated</t>
  </si>
  <si>
    <t>full tariff</t>
  </si>
  <si>
    <t>IND LGS POOLING 750,000 - 1,999,999</t>
  </si>
  <si>
    <t>INDUS LGS POOLING 200000-749999</t>
  </si>
  <si>
    <t>retail gas</t>
  </si>
  <si>
    <t>total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</si>
</sst>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_);_(&quot;$&quot;* \(#,##0.0000\);_(&quot;$&quot;* &quot;-&quot;??_);_(@_)"/>
    <numFmt numFmtId="165" formatCode="0_);\(0\)"/>
    <numFmt numFmtId="166" formatCode="0.0000%"/>
    <numFmt numFmtId="167" formatCode="_(* #,##0_);_(* \(#,##0\);_(* &quot;-&quot;??_);_(@_)"/>
    <numFmt numFmtId="168" formatCode="&quot;$&quot;#,##0.00"/>
    <numFmt numFmtId="169" formatCode="&quot;$&quot;#,##0"/>
    <numFmt numFmtId="170" formatCode="&quot;$&quot;#,##0.0000"/>
    <numFmt numFmtId="171" formatCode="_(&quot;$&quot;* #,##0_);_(&quot;$&quot;* \(#,##0\);_(&quot;$&quot;* &quot;-&quot;??_);_(@_)"/>
    <numFmt numFmtId="172" formatCode="0.0%"/>
    <numFmt numFmtId="173" formatCode="0.0000"/>
    <numFmt numFmtId="174" formatCode="0.000%"/>
    <numFmt numFmtId="175" formatCode="#,##0.0"/>
    <numFmt numFmtId="176" formatCode="&quot;$&quot;#,##0.00000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2"/>
      <name val="Helv"/>
    </font>
    <font>
      <b/>
      <sz val="11"/>
      <color theme="1"/>
      <name val="Aptos Narrow"/>
      <family val="2"/>
      <scheme val="minor"/>
    </font>
    <font>
      <b/>
      <u/>
      <sz val="11"/>
      <name val="Calibri"/>
      <family val="2"/>
    </font>
    <font>
      <u val="singleAccounting"/>
      <sz val="11"/>
      <name val="Calibri"/>
      <family val="2"/>
    </font>
    <font>
      <sz val="11"/>
      <name val="Aptos Narrow"/>
      <family val="2"/>
      <scheme val="minor"/>
    </font>
    <font>
      <i/>
      <sz val="11"/>
      <name val="Calibri"/>
      <family val="2"/>
    </font>
    <font>
      <b/>
      <sz val="1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178">
    <xf numFmtId="0" fontId="0" fillId="0" borderId="0" xfId="0"/>
    <xf numFmtId="0" fontId="2" fillId="0" borderId="0" xfId="0" applyFont="1"/>
    <xf numFmtId="0" fontId="3" fillId="0" borderId="0" xfId="0" applyFont="1"/>
    <xf numFmtId="10" fontId="3" fillId="0" borderId="0" xfId="3" applyNumberFormat="1" applyFont="1" applyFill="1"/>
    <xf numFmtId="44" fontId="2" fillId="0" borderId="0" xfId="0" applyNumberFormat="1" applyFont="1"/>
    <xf numFmtId="0" fontId="2" fillId="0" borderId="0" xfId="0" applyFont="1" applyAlignment="1">
      <alignment wrapText="1"/>
    </xf>
    <xf numFmtId="171" fontId="2" fillId="0" borderId="0" xfId="0" applyNumberFormat="1" applyFont="1"/>
    <xf numFmtId="0" fontId="4" fillId="0" borderId="0" xfId="0" applyFont="1" applyAlignment="1">
      <alignment horizontal="right"/>
    </xf>
    <xf numFmtId="166" fontId="3" fillId="0" borderId="0" xfId="3" applyNumberFormat="1" applyFont="1" applyFill="1"/>
    <xf numFmtId="164" fontId="3" fillId="0" borderId="4" xfId="2" applyNumberFormat="1" applyFont="1" applyFill="1" applyBorder="1"/>
    <xf numFmtId="164" fontId="3" fillId="0" borderId="0" xfId="2" applyNumberFormat="1" applyFont="1" applyFill="1"/>
    <xf numFmtId="164" fontId="3" fillId="0" borderId="5" xfId="2" applyNumberFormat="1" applyFont="1" applyFill="1" applyBorder="1"/>
    <xf numFmtId="164" fontId="3" fillId="0" borderId="0" xfId="2" applyNumberFormat="1" applyFont="1" applyFill="1" applyBorder="1"/>
    <xf numFmtId="164" fontId="4" fillId="0" borderId="0" xfId="2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4" fontId="3" fillId="0" borderId="2" xfId="2" applyNumberFormat="1" applyFont="1" applyFill="1" applyBorder="1"/>
    <xf numFmtId="0" fontId="4" fillId="0" borderId="0" xfId="0" applyFont="1"/>
    <xf numFmtId="164" fontId="4" fillId="0" borderId="0" xfId="2" applyNumberFormat="1" applyFont="1" applyFill="1"/>
    <xf numFmtId="170" fontId="3" fillId="0" borderId="0" xfId="0" applyNumberFormat="1" applyFont="1"/>
    <xf numFmtId="0" fontId="2" fillId="0" borderId="13" xfId="0" applyFont="1" applyBorder="1"/>
    <xf numFmtId="0" fontId="2" fillId="0" borderId="17" xfId="0" applyFont="1" applyBorder="1"/>
    <xf numFmtId="171" fontId="2" fillId="0" borderId="17" xfId="0" applyNumberFormat="1" applyFont="1" applyBorder="1"/>
    <xf numFmtId="164" fontId="2" fillId="0" borderId="0" xfId="2" applyNumberFormat="1" applyFont="1" applyBorder="1"/>
    <xf numFmtId="44" fontId="2" fillId="0" borderId="17" xfId="0" applyNumberFormat="1" applyFont="1" applyBorder="1"/>
    <xf numFmtId="164" fontId="2" fillId="0" borderId="17" xfId="2" applyNumberFormat="1" applyFont="1" applyBorder="1"/>
    <xf numFmtId="0" fontId="2" fillId="0" borderId="17" xfId="0" applyFont="1" applyBorder="1" applyAlignment="1">
      <alignment wrapText="1"/>
    </xf>
    <xf numFmtId="0" fontId="2" fillId="0" borderId="13" xfId="0" applyFont="1" applyBorder="1" applyAlignment="1">
      <alignment wrapText="1"/>
    </xf>
    <xf numFmtId="3" fontId="2" fillId="3" borderId="13" xfId="0" applyNumberFormat="1" applyFont="1" applyFill="1" applyBorder="1"/>
    <xf numFmtId="3" fontId="2" fillId="0" borderId="13" xfId="0" applyNumberFormat="1" applyFont="1" applyBorder="1"/>
    <xf numFmtId="175" fontId="2" fillId="0" borderId="13" xfId="0" applyNumberFormat="1" applyFont="1" applyBorder="1"/>
    <xf numFmtId="3" fontId="2" fillId="0" borderId="0" xfId="0" applyNumberFormat="1" applyFont="1"/>
    <xf numFmtId="0" fontId="4" fillId="0" borderId="0" xfId="4" applyFont="1"/>
    <xf numFmtId="0" fontId="7" fillId="0" borderId="0" xfId="0" applyFont="1"/>
    <xf numFmtId="44" fontId="3" fillId="0" borderId="0" xfId="0" applyNumberFormat="1" applyFont="1"/>
    <xf numFmtId="44" fontId="3" fillId="0" borderId="0" xfId="2" applyFont="1" applyFill="1"/>
    <xf numFmtId="0" fontId="0" fillId="2" borderId="0" xfId="0" applyFill="1"/>
    <xf numFmtId="0" fontId="6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44" fontId="3" fillId="0" borderId="0" xfId="2" applyFont="1" applyFill="1" applyBorder="1"/>
    <xf numFmtId="0" fontId="3" fillId="0" borderId="0" xfId="0" applyFont="1" applyAlignment="1">
      <alignment horizontal="left" indent="1"/>
    </xf>
    <xf numFmtId="168" fontId="3" fillId="0" borderId="0" xfId="0" applyNumberFormat="1" applyFont="1"/>
    <xf numFmtId="0" fontId="3" fillId="0" borderId="0" xfId="0" applyFont="1" applyAlignment="1">
      <alignment horizontal="left" indent="2"/>
    </xf>
    <xf numFmtId="44" fontId="3" fillId="0" borderId="12" xfId="0" applyNumberFormat="1" applyFont="1" applyBorder="1"/>
    <xf numFmtId="0" fontId="3" fillId="0" borderId="0" xfId="0" applyFont="1" applyAlignment="1">
      <alignment horizontal="left"/>
    </xf>
    <xf numFmtId="164" fontId="3" fillId="0" borderId="12" xfId="2" applyNumberFormat="1" applyFont="1" applyFill="1" applyBorder="1"/>
    <xf numFmtId="176" fontId="3" fillId="0" borderId="0" xfId="0" applyNumberFormat="1" applyFont="1"/>
    <xf numFmtId="172" fontId="3" fillId="0" borderId="0" xfId="3" applyNumberFormat="1" applyFont="1" applyFill="1" applyBorder="1"/>
    <xf numFmtId="3" fontId="3" fillId="0" borderId="0" xfId="0" applyNumberFormat="1" applyFont="1"/>
    <xf numFmtId="3" fontId="3" fillId="0" borderId="0" xfId="0" applyNumberFormat="1" applyFont="1" applyAlignment="1">
      <alignment horizontal="center"/>
    </xf>
    <xf numFmtId="44" fontId="3" fillId="3" borderId="0" xfId="2" applyFont="1" applyFill="1"/>
    <xf numFmtId="168" fontId="3" fillId="3" borderId="0" xfId="0" applyNumberFormat="1" applyFont="1" applyFill="1"/>
    <xf numFmtId="164" fontId="3" fillId="3" borderId="0" xfId="2" applyNumberFormat="1" applyFont="1" applyFill="1"/>
    <xf numFmtId="167" fontId="3" fillId="0" borderId="6" xfId="1" applyNumberFormat="1" applyFont="1" applyFill="1" applyBorder="1"/>
    <xf numFmtId="167" fontId="3" fillId="0" borderId="0" xfId="1" applyNumberFormat="1" applyFont="1" applyFill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wrapText="1"/>
    </xf>
    <xf numFmtId="0" fontId="3" fillId="0" borderId="4" xfId="0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quotePrefix="1" applyFont="1" applyAlignment="1">
      <alignment horizontal="center"/>
    </xf>
    <xf numFmtId="0" fontId="4" fillId="0" borderId="4" xfId="0" applyFont="1" applyBorder="1"/>
    <xf numFmtId="10" fontId="3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9" fontId="3" fillId="0" borderId="0" xfId="0" applyNumberFormat="1" applyFont="1"/>
    <xf numFmtId="0" fontId="9" fillId="0" borderId="0" xfId="0" applyFont="1"/>
    <xf numFmtId="0" fontId="3" fillId="0" borderId="5" xfId="0" applyFont="1" applyBorder="1"/>
    <xf numFmtId="164" fontId="3" fillId="0" borderId="6" xfId="0" applyNumberFormat="1" applyFont="1" applyBorder="1"/>
    <xf numFmtId="169" fontId="3" fillId="0" borderId="6" xfId="0" applyNumberFormat="1" applyFont="1" applyBorder="1"/>
    <xf numFmtId="0" fontId="10" fillId="0" borderId="0" xfId="0" applyFont="1" applyAlignment="1">
      <alignment horizontal="right"/>
    </xf>
    <xf numFmtId="0" fontId="10" fillId="0" borderId="0" xfId="0" applyFont="1"/>
    <xf numFmtId="169" fontId="10" fillId="0" borderId="0" xfId="0" applyNumberFormat="1" applyFont="1"/>
    <xf numFmtId="0" fontId="10" fillId="0" borderId="0" xfId="0" quotePrefix="1" applyFont="1"/>
    <xf numFmtId="164" fontId="10" fillId="0" borderId="2" xfId="2" applyNumberFormat="1" applyFont="1" applyFill="1" applyBorder="1"/>
    <xf numFmtId="167" fontId="3" fillId="0" borderId="0" xfId="1" applyNumberFormat="1" applyFont="1" applyFill="1" applyAlignment="1">
      <alignment horizontal="right"/>
    </xf>
    <xf numFmtId="167" fontId="3" fillId="0" borderId="0" xfId="0" applyNumberFormat="1" applyFont="1"/>
    <xf numFmtId="43" fontId="3" fillId="0" borderId="0" xfId="0" applyNumberFormat="1" applyFont="1"/>
    <xf numFmtId="0" fontId="3" fillId="0" borderId="0" xfId="0" quotePrefix="1" applyFont="1"/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horizontal="centerContinuous"/>
    </xf>
    <xf numFmtId="0" fontId="3" fillId="0" borderId="2" xfId="0" applyFont="1" applyBorder="1" applyAlignment="1">
      <alignment horizontal="centerContinuous"/>
    </xf>
    <xf numFmtId="0" fontId="3" fillId="0" borderId="3" xfId="0" applyFont="1" applyBorder="1" applyAlignment="1">
      <alignment horizontal="centerContinuous"/>
    </xf>
    <xf numFmtId="0" fontId="3" fillId="0" borderId="0" xfId="0" applyFont="1" applyAlignment="1">
      <alignment horizontal="center" wrapText="1"/>
    </xf>
    <xf numFmtId="0" fontId="3" fillId="0" borderId="4" xfId="0" applyFont="1" applyBorder="1"/>
    <xf numFmtId="0" fontId="8" fillId="0" borderId="0" xfId="0" applyFont="1"/>
    <xf numFmtId="44" fontId="3" fillId="0" borderId="4" xfId="2" applyFont="1" applyFill="1" applyBorder="1"/>
    <xf numFmtId="167" fontId="10" fillId="0" borderId="0" xfId="1" applyNumberFormat="1" applyFont="1" applyFill="1"/>
    <xf numFmtId="44" fontId="3" fillId="0" borderId="2" xfId="2" applyFont="1" applyFill="1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74" fontId="3" fillId="0" borderId="0" xfId="3" applyNumberFormat="1" applyFont="1" applyFill="1"/>
    <xf numFmtId="0" fontId="3" fillId="3" borderId="0" xfId="0" applyFont="1" applyFill="1"/>
    <xf numFmtId="37" fontId="11" fillId="0" borderId="0" xfId="0" applyNumberFormat="1" applyFont="1"/>
    <xf numFmtId="10" fontId="3" fillId="3" borderId="0" xfId="0" applyNumberFormat="1" applyFont="1" applyFill="1"/>
    <xf numFmtId="3" fontId="3" fillId="0" borderId="0" xfId="1" applyNumberFormat="1" applyFont="1" applyFill="1" applyAlignment="1">
      <alignment horizontal="center"/>
    </xf>
    <xf numFmtId="164" fontId="3" fillId="0" borderId="0" xfId="2" applyNumberFormat="1" applyFont="1" applyFill="1" applyBorder="1" applyAlignment="1">
      <alignment horizontal="center"/>
    </xf>
    <xf numFmtId="0" fontId="3" fillId="0" borderId="13" xfId="0" applyFont="1" applyBorder="1"/>
    <xf numFmtId="44" fontId="3" fillId="0" borderId="17" xfId="0" applyNumberFormat="1" applyFont="1" applyBorder="1"/>
    <xf numFmtId="168" fontId="3" fillId="0" borderId="22" xfId="0" applyNumberFormat="1" applyFont="1" applyBorder="1"/>
    <xf numFmtId="168" fontId="3" fillId="0" borderId="13" xfId="0" applyNumberFormat="1" applyFont="1" applyBorder="1"/>
    <xf numFmtId="0" fontId="3" fillId="0" borderId="22" xfId="0" applyFont="1" applyBorder="1"/>
    <xf numFmtId="170" fontId="3" fillId="0" borderId="22" xfId="0" applyNumberFormat="1" applyFont="1" applyBorder="1"/>
    <xf numFmtId="170" fontId="3" fillId="0" borderId="13" xfId="0" applyNumberFormat="1" applyFont="1" applyBorder="1"/>
    <xf numFmtId="170" fontId="3" fillId="0" borderId="17" xfId="0" applyNumberFormat="1" applyFont="1" applyBorder="1"/>
    <xf numFmtId="167" fontId="3" fillId="0" borderId="0" xfId="1" applyNumberFormat="1" applyFont="1" applyFill="1" applyAlignment="1">
      <alignment horizontal="left"/>
    </xf>
    <xf numFmtId="0" fontId="3" fillId="0" borderId="7" xfId="0" applyFont="1" applyBorder="1" applyAlignment="1">
      <alignment horizontal="centerContinuous"/>
    </xf>
    <xf numFmtId="0" fontId="3" fillId="0" borderId="12" xfId="0" applyFont="1" applyBorder="1" applyAlignment="1">
      <alignment horizontal="centerContinuous"/>
    </xf>
    <xf numFmtId="0" fontId="3" fillId="0" borderId="16" xfId="0" applyFont="1" applyBorder="1" applyAlignment="1">
      <alignment horizontal="centerContinuous"/>
    </xf>
    <xf numFmtId="0" fontId="3" fillId="0" borderId="7" xfId="0" applyFont="1" applyBorder="1" applyAlignment="1">
      <alignment horizontal="centerContinuous" wrapText="1"/>
    </xf>
    <xf numFmtId="0" fontId="3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7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4" fillId="0" borderId="25" xfId="0" applyFont="1" applyBorder="1"/>
    <xf numFmtId="0" fontId="3" fillId="0" borderId="11" xfId="0" applyFont="1" applyBorder="1"/>
    <xf numFmtId="0" fontId="3" fillId="0" borderId="19" xfId="0" applyFont="1" applyBorder="1"/>
    <xf numFmtId="0" fontId="3" fillId="0" borderId="8" xfId="0" applyFont="1" applyBorder="1"/>
    <xf numFmtId="0" fontId="3" fillId="0" borderId="20" xfId="0" applyFont="1" applyBorder="1"/>
    <xf numFmtId="0" fontId="3" fillId="0" borderId="24" xfId="0" applyFont="1" applyBorder="1"/>
    <xf numFmtId="0" fontId="3" fillId="0" borderId="27" xfId="0" applyFont="1" applyBorder="1"/>
    <xf numFmtId="169" fontId="3" fillId="0" borderId="24" xfId="0" applyNumberFormat="1" applyFont="1" applyBorder="1"/>
    <xf numFmtId="171" fontId="3" fillId="0" borderId="22" xfId="2" applyNumberFormat="1" applyFont="1" applyFill="1" applyBorder="1"/>
    <xf numFmtId="171" fontId="3" fillId="0" borderId="13" xfId="2" applyNumberFormat="1" applyFont="1" applyFill="1" applyBorder="1"/>
    <xf numFmtId="171" fontId="3" fillId="0" borderId="28" xfId="2" applyNumberFormat="1" applyFont="1" applyFill="1" applyBorder="1"/>
    <xf numFmtId="171" fontId="3" fillId="0" borderId="0" xfId="2" applyNumberFormat="1" applyFont="1" applyFill="1" applyBorder="1"/>
    <xf numFmtId="171" fontId="3" fillId="0" borderId="17" xfId="2" applyNumberFormat="1" applyFont="1" applyFill="1" applyBorder="1"/>
    <xf numFmtId="169" fontId="3" fillId="0" borderId="22" xfId="0" applyNumberFormat="1" applyFont="1" applyBorder="1"/>
    <xf numFmtId="172" fontId="3" fillId="0" borderId="0" xfId="3" applyNumberFormat="1" applyFont="1" applyFill="1"/>
    <xf numFmtId="167" fontId="3" fillId="0" borderId="22" xfId="1" applyNumberFormat="1" applyFont="1" applyFill="1" applyBorder="1"/>
    <xf numFmtId="169" fontId="3" fillId="0" borderId="13" xfId="0" applyNumberFormat="1" applyFont="1" applyBorder="1"/>
    <xf numFmtId="0" fontId="3" fillId="0" borderId="17" xfId="0" applyFont="1" applyBorder="1"/>
    <xf numFmtId="0" fontId="3" fillId="0" borderId="14" xfId="0" applyFont="1" applyBorder="1"/>
    <xf numFmtId="169" fontId="3" fillId="0" borderId="14" xfId="0" applyNumberFormat="1" applyFont="1" applyBorder="1"/>
    <xf numFmtId="0" fontId="3" fillId="0" borderId="18" xfId="0" applyFont="1" applyBorder="1"/>
    <xf numFmtId="0" fontId="3" fillId="0" borderId="23" xfId="0" applyFont="1" applyBorder="1"/>
    <xf numFmtId="167" fontId="3" fillId="0" borderId="23" xfId="0" applyNumberFormat="1" applyFont="1" applyBorder="1"/>
    <xf numFmtId="171" fontId="3" fillId="0" borderId="15" xfId="0" applyNumberFormat="1" applyFont="1" applyBorder="1"/>
    <xf numFmtId="171" fontId="3" fillId="0" borderId="26" xfId="0" applyNumberFormat="1" applyFont="1" applyBorder="1"/>
    <xf numFmtId="171" fontId="3" fillId="0" borderId="29" xfId="0" applyNumberFormat="1" applyFont="1" applyBorder="1"/>
    <xf numFmtId="171" fontId="3" fillId="0" borderId="6" xfId="0" applyNumberFormat="1" applyFont="1" applyBorder="1"/>
    <xf numFmtId="171" fontId="3" fillId="0" borderId="21" xfId="0" applyNumberFormat="1" applyFont="1" applyBorder="1"/>
    <xf numFmtId="171" fontId="3" fillId="0" borderId="23" xfId="2" applyNumberFormat="1" applyFont="1" applyFill="1" applyBorder="1"/>
    <xf numFmtId="171" fontId="3" fillId="0" borderId="23" xfId="0" applyNumberFormat="1" applyFont="1" applyBorder="1"/>
    <xf numFmtId="171" fontId="3" fillId="0" borderId="5" xfId="0" applyNumberFormat="1" applyFont="1" applyBorder="1"/>
    <xf numFmtId="171" fontId="3" fillId="0" borderId="5" xfId="2" applyNumberFormat="1" applyFont="1" applyFill="1" applyBorder="1"/>
    <xf numFmtId="0" fontId="10" fillId="0" borderId="5" xfId="0" applyFont="1" applyBorder="1"/>
    <xf numFmtId="0" fontId="3" fillId="0" borderId="28" xfId="0" applyFont="1" applyBorder="1"/>
    <xf numFmtId="167" fontId="3" fillId="0" borderId="17" xfId="0" applyNumberFormat="1" applyFont="1" applyBorder="1"/>
    <xf numFmtId="167" fontId="3" fillId="0" borderId="22" xfId="0" applyNumberFormat="1" applyFont="1" applyBorder="1"/>
    <xf numFmtId="173" fontId="3" fillId="0" borderId="0" xfId="0" applyNumberFormat="1" applyFont="1"/>
    <xf numFmtId="167" fontId="3" fillId="0" borderId="0" xfId="1" applyNumberFormat="1" applyFont="1" applyFill="1" applyBorder="1"/>
    <xf numFmtId="0" fontId="3" fillId="0" borderId="13" xfId="0" applyFont="1" applyBorder="1" applyAlignment="1">
      <alignment horizontal="left" indent="3"/>
    </xf>
    <xf numFmtId="0" fontId="4" fillId="0" borderId="10" xfId="0" applyFont="1" applyBorder="1"/>
    <xf numFmtId="171" fontId="3" fillId="0" borderId="0" xfId="0" applyNumberFormat="1" applyFont="1"/>
    <xf numFmtId="172" fontId="3" fillId="0" borderId="5" xfId="3" applyNumberFormat="1" applyFont="1" applyFill="1" applyBorder="1"/>
    <xf numFmtId="0" fontId="3" fillId="0" borderId="10" xfId="0" applyFont="1" applyBorder="1"/>
    <xf numFmtId="0" fontId="10" fillId="0" borderId="0" xfId="0" applyFont="1" applyAlignment="1">
      <alignment horizontal="center"/>
    </xf>
    <xf numFmtId="171" fontId="3" fillId="0" borderId="17" xfId="0" applyNumberFormat="1" applyFont="1" applyBorder="1"/>
    <xf numFmtId="0" fontId="3" fillId="0" borderId="13" xfId="0" applyFont="1" applyBorder="1" applyAlignment="1">
      <alignment horizontal="left"/>
    </xf>
    <xf numFmtId="0" fontId="3" fillId="0" borderId="13" xfId="0" applyFont="1" applyBorder="1" applyAlignment="1">
      <alignment horizontal="left" indent="1"/>
    </xf>
    <xf numFmtId="9" fontId="3" fillId="0" borderId="0" xfId="3" applyFont="1" applyFill="1"/>
    <xf numFmtId="168" fontId="3" fillId="0" borderId="17" xfId="0" applyNumberFormat="1" applyFont="1" applyBorder="1"/>
    <xf numFmtId="0" fontId="4" fillId="0" borderId="8" xfId="0" applyFont="1" applyBorder="1"/>
    <xf numFmtId="0" fontId="4" fillId="0" borderId="0" xfId="0" quotePrefix="1" applyFont="1"/>
    <xf numFmtId="171" fontId="10" fillId="0" borderId="0" xfId="0" applyNumberFormat="1" applyFont="1"/>
    <xf numFmtId="0" fontId="3" fillId="0" borderId="9" xfId="0" applyFont="1" applyBorder="1" applyAlignment="1">
      <alignment horizontal="centerContinuous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0" xfId="0" applyFont="1" applyAlignment="1">
      <alignment horizontal="center" wrapText="1"/>
    </xf>
  </cellXfs>
  <cellStyles count="5">
    <cellStyle name="Comma" xfId="1" builtinId="3"/>
    <cellStyle name="Currency" xfId="2" builtinId="4"/>
    <cellStyle name="Normal" xfId="0" builtinId="0"/>
    <cellStyle name="Normal_RD2001" xfId="4" xr:uid="{13E1D103-8C13-4254-A94F-B84FDAA7CD96}"/>
    <cellStyle name="Percent" xfId="3" builtinId="5"/>
  </cellStyles>
  <dxfs count="0"/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ChartData!$D$7</c:f>
          <c:strCache>
            <c:ptCount val="1"/>
            <c:pt idx="0">
              <c:v>PEOPLES NATURAL GAS COMPANY LLC 
Present and Proposed Base Rates
Residential Service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ChartData!$E$9</c:f>
              <c:strCache>
                <c:ptCount val="1"/>
                <c:pt idx="0">
                  <c:v>Present Residential Service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ChartData!$D$10:$D$109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ChartData!$E$10:$E$109</c:f>
              <c:numCache>
                <c:formatCode>_("$"* #,##0.00_);_("$"* \(#,##0.00\);_("$"* "-"??_);_(@_)</c:formatCode>
                <c:ptCount val="100"/>
                <c:pt idx="0">
                  <c:v>22.153700000000001</c:v>
                </c:pt>
                <c:pt idx="1">
                  <c:v>13.7537</c:v>
                </c:pt>
                <c:pt idx="2">
                  <c:v>10.953700000000001</c:v>
                </c:pt>
                <c:pt idx="3">
                  <c:v>9.5536999999999992</c:v>
                </c:pt>
                <c:pt idx="4">
                  <c:v>8.7136999999999993</c:v>
                </c:pt>
                <c:pt idx="5">
                  <c:v>8.1537000000000006</c:v>
                </c:pt>
                <c:pt idx="6">
                  <c:v>7.7537000000000003</c:v>
                </c:pt>
                <c:pt idx="7">
                  <c:v>7.4536999999999995</c:v>
                </c:pt>
                <c:pt idx="8">
                  <c:v>7.220366666666667</c:v>
                </c:pt>
                <c:pt idx="9">
                  <c:v>7.0336999999999996</c:v>
                </c:pt>
                <c:pt idx="10">
                  <c:v>6.8809727272727272</c:v>
                </c:pt>
                <c:pt idx="11">
                  <c:v>6.7537000000000003</c:v>
                </c:pt>
                <c:pt idx="12">
                  <c:v>6.6460076923076921</c:v>
                </c:pt>
                <c:pt idx="13">
                  <c:v>6.5537000000000001</c:v>
                </c:pt>
                <c:pt idx="14">
                  <c:v>6.4737</c:v>
                </c:pt>
                <c:pt idx="15">
                  <c:v>6.4036999999999997</c:v>
                </c:pt>
                <c:pt idx="16">
                  <c:v>6.341935294117647</c:v>
                </c:pt>
                <c:pt idx="17">
                  <c:v>6.2870333333333335</c:v>
                </c:pt>
                <c:pt idx="18">
                  <c:v>6.2379105263157895</c:v>
                </c:pt>
                <c:pt idx="19">
                  <c:v>6.1936999999999998</c:v>
                </c:pt>
                <c:pt idx="20">
                  <c:v>6.1536999999999997</c:v>
                </c:pt>
                <c:pt idx="21">
                  <c:v>6.1173363636363636</c:v>
                </c:pt>
                <c:pt idx="22">
                  <c:v>6.0841347826086958</c:v>
                </c:pt>
                <c:pt idx="23">
                  <c:v>6.0537000000000001</c:v>
                </c:pt>
                <c:pt idx="24">
                  <c:v>6.0256999999999996</c:v>
                </c:pt>
                <c:pt idx="25">
                  <c:v>5.9998538461538464</c:v>
                </c:pt>
                <c:pt idx="26">
                  <c:v>5.9759222222222217</c:v>
                </c:pt>
                <c:pt idx="27">
                  <c:v>5.9536999999999995</c:v>
                </c:pt>
                <c:pt idx="28">
                  <c:v>5.9330103448275864</c:v>
                </c:pt>
                <c:pt idx="29">
                  <c:v>5.9137000000000004</c:v>
                </c:pt>
                <c:pt idx="30">
                  <c:v>5.8956354838709677</c:v>
                </c:pt>
                <c:pt idx="31">
                  <c:v>5.8787000000000003</c:v>
                </c:pt>
                <c:pt idx="32">
                  <c:v>5.8627909090909087</c:v>
                </c:pt>
                <c:pt idx="33">
                  <c:v>5.8478176470588235</c:v>
                </c:pt>
                <c:pt idx="34">
                  <c:v>5.8337000000000003</c:v>
                </c:pt>
                <c:pt idx="35">
                  <c:v>5.8203666666666667</c:v>
                </c:pt>
                <c:pt idx="36">
                  <c:v>5.8077540540540538</c:v>
                </c:pt>
                <c:pt idx="37">
                  <c:v>5.7958052631578951</c:v>
                </c:pt>
                <c:pt idx="38">
                  <c:v>5.7844692307692309</c:v>
                </c:pt>
                <c:pt idx="39">
                  <c:v>5.7736999999999998</c:v>
                </c:pt>
                <c:pt idx="40">
                  <c:v>5.7634560975609759</c:v>
                </c:pt>
                <c:pt idx="41">
                  <c:v>5.7537000000000003</c:v>
                </c:pt>
                <c:pt idx="42">
                  <c:v>5.7443976744186047</c:v>
                </c:pt>
                <c:pt idx="43">
                  <c:v>5.7355181818181817</c:v>
                </c:pt>
                <c:pt idx="44">
                  <c:v>5.727033333333333</c:v>
                </c:pt>
                <c:pt idx="45">
                  <c:v>5.7189173913043474</c:v>
                </c:pt>
                <c:pt idx="46">
                  <c:v>5.7111468085106383</c:v>
                </c:pt>
                <c:pt idx="47">
                  <c:v>5.7036999999999995</c:v>
                </c:pt>
                <c:pt idx="48">
                  <c:v>5.6965571428571424</c:v>
                </c:pt>
                <c:pt idx="49">
                  <c:v>5.6897000000000002</c:v>
                </c:pt>
                <c:pt idx="50">
                  <c:v>5.683111764705882</c:v>
                </c:pt>
                <c:pt idx="51">
                  <c:v>5.6767769230769227</c:v>
                </c:pt>
                <c:pt idx="52">
                  <c:v>5.6706811320754715</c:v>
                </c:pt>
                <c:pt idx="53">
                  <c:v>5.6648111111111108</c:v>
                </c:pt>
                <c:pt idx="54">
                  <c:v>5.6591545454545455</c:v>
                </c:pt>
                <c:pt idx="55">
                  <c:v>5.6536999999999997</c:v>
                </c:pt>
                <c:pt idx="56">
                  <c:v>5.6484368421052631</c:v>
                </c:pt>
                <c:pt idx="57">
                  <c:v>5.6433551724137931</c:v>
                </c:pt>
                <c:pt idx="58">
                  <c:v>5.6384457627118643</c:v>
                </c:pt>
                <c:pt idx="59">
                  <c:v>5.6337000000000002</c:v>
                </c:pt>
                <c:pt idx="60">
                  <c:v>5.6291098360655738</c:v>
                </c:pt>
                <c:pt idx="61">
                  <c:v>5.6246677419354842</c:v>
                </c:pt>
                <c:pt idx="62">
                  <c:v>5.6203666666666665</c:v>
                </c:pt>
                <c:pt idx="63">
                  <c:v>5.6162000000000001</c:v>
                </c:pt>
                <c:pt idx="64">
                  <c:v>5.612161538461538</c:v>
                </c:pt>
                <c:pt idx="65">
                  <c:v>5.6082454545454548</c:v>
                </c:pt>
                <c:pt idx="66">
                  <c:v>5.6044462686567167</c:v>
                </c:pt>
                <c:pt idx="67">
                  <c:v>5.6007588235294117</c:v>
                </c:pt>
                <c:pt idx="68">
                  <c:v>5.5971782608695655</c:v>
                </c:pt>
                <c:pt idx="69">
                  <c:v>5.5937000000000001</c:v>
                </c:pt>
                <c:pt idx="70">
                  <c:v>5.5903197183098587</c:v>
                </c:pt>
                <c:pt idx="71">
                  <c:v>5.5870333333333333</c:v>
                </c:pt>
                <c:pt idx="72">
                  <c:v>5.5838369863013702</c:v>
                </c:pt>
                <c:pt idx="73">
                  <c:v>5.5807270270270273</c:v>
                </c:pt>
                <c:pt idx="74">
                  <c:v>5.5777000000000001</c:v>
                </c:pt>
                <c:pt idx="75">
                  <c:v>5.5747526315789475</c:v>
                </c:pt>
                <c:pt idx="76">
                  <c:v>5.5718818181818177</c:v>
                </c:pt>
                <c:pt idx="77">
                  <c:v>5.5690846153846154</c:v>
                </c:pt>
                <c:pt idx="78">
                  <c:v>5.5663582278481014</c:v>
                </c:pt>
                <c:pt idx="79">
                  <c:v>5.5636999999999999</c:v>
                </c:pt>
                <c:pt idx="80">
                  <c:v>5.5611074074074072</c:v>
                </c:pt>
                <c:pt idx="81">
                  <c:v>5.5585780487804879</c:v>
                </c:pt>
                <c:pt idx="82">
                  <c:v>5.5561096385542168</c:v>
                </c:pt>
                <c:pt idx="83">
                  <c:v>5.5537000000000001</c:v>
                </c:pt>
                <c:pt idx="84">
                  <c:v>5.551347058823529</c:v>
                </c:pt>
                <c:pt idx="85">
                  <c:v>5.5490488372093019</c:v>
                </c:pt>
                <c:pt idx="86">
                  <c:v>5.5468034482758624</c:v>
                </c:pt>
                <c:pt idx="87">
                  <c:v>5.5446090909090913</c:v>
                </c:pt>
                <c:pt idx="88">
                  <c:v>5.5424640449438201</c:v>
                </c:pt>
                <c:pt idx="89">
                  <c:v>5.5403666666666664</c:v>
                </c:pt>
                <c:pt idx="90">
                  <c:v>5.5383153846153848</c:v>
                </c:pt>
                <c:pt idx="91">
                  <c:v>5.5363086956521741</c:v>
                </c:pt>
                <c:pt idx="92">
                  <c:v>5.5343451612903225</c:v>
                </c:pt>
                <c:pt idx="93">
                  <c:v>5.5324234042553186</c:v>
                </c:pt>
                <c:pt idx="94">
                  <c:v>5.5305421052631578</c:v>
                </c:pt>
                <c:pt idx="95">
                  <c:v>5.5286999999999997</c:v>
                </c:pt>
                <c:pt idx="96">
                  <c:v>5.52689587628866</c:v>
                </c:pt>
                <c:pt idx="97">
                  <c:v>5.5251285714285716</c:v>
                </c:pt>
                <c:pt idx="98">
                  <c:v>5.5233969696969698</c:v>
                </c:pt>
                <c:pt idx="99">
                  <c:v>5.5217000000000001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BD-4246-81D3-81B67DD64E7C}"/>
            </c:ext>
          </c:extLst>
        </c:ser>
        <c:ser>
          <c:idx val="1"/>
          <c:order val="1"/>
          <c:tx>
            <c:strRef>
              <c:f>ChartData!$F$9</c:f>
              <c:strCache>
                <c:ptCount val="1"/>
                <c:pt idx="0">
                  <c:v>Proposed Residential Service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ChartData!$D$10:$D$109</c:f>
              <c:numCache>
                <c:formatCode>#,##0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ChartData!$F$10:$F$109</c:f>
              <c:numCache>
                <c:formatCode>_("$"* #,##0.00_);_("$"* \(#,##0.00\);_("$"* "-"??_);_(@_)</c:formatCode>
                <c:ptCount val="100"/>
                <c:pt idx="0">
                  <c:v>32.635899999999999</c:v>
                </c:pt>
                <c:pt idx="1">
                  <c:v>19.635899999999999</c:v>
                </c:pt>
                <c:pt idx="2">
                  <c:v>15.302566666666667</c:v>
                </c:pt>
                <c:pt idx="3">
                  <c:v>13.135899999999999</c:v>
                </c:pt>
                <c:pt idx="4">
                  <c:v>11.835900000000001</c:v>
                </c:pt>
                <c:pt idx="5">
                  <c:v>10.969233333333333</c:v>
                </c:pt>
                <c:pt idx="6">
                  <c:v>10.350185714285715</c:v>
                </c:pt>
                <c:pt idx="7">
                  <c:v>9.8858999999999995</c:v>
                </c:pt>
                <c:pt idx="8">
                  <c:v>9.5247888888888887</c:v>
                </c:pt>
                <c:pt idx="9">
                  <c:v>9.2359000000000009</c:v>
                </c:pt>
                <c:pt idx="10">
                  <c:v>8.9995363636363646</c:v>
                </c:pt>
                <c:pt idx="11">
                  <c:v>8.8025666666666673</c:v>
                </c:pt>
                <c:pt idx="12">
                  <c:v>8.6358999999999995</c:v>
                </c:pt>
                <c:pt idx="13">
                  <c:v>8.4930428571428571</c:v>
                </c:pt>
                <c:pt idx="14">
                  <c:v>8.3692333333333337</c:v>
                </c:pt>
                <c:pt idx="15">
                  <c:v>8.2608999999999995</c:v>
                </c:pt>
                <c:pt idx="16">
                  <c:v>8.1653117647058835</c:v>
                </c:pt>
                <c:pt idx="17">
                  <c:v>8.0803444444444441</c:v>
                </c:pt>
                <c:pt idx="18">
                  <c:v>8.00432105263158</c:v>
                </c:pt>
                <c:pt idx="19">
                  <c:v>7.9359000000000002</c:v>
                </c:pt>
                <c:pt idx="20">
                  <c:v>7.8739952380952385</c:v>
                </c:pt>
                <c:pt idx="21">
                  <c:v>7.817718181818182</c:v>
                </c:pt>
                <c:pt idx="22">
                  <c:v>7.7663347826086957</c:v>
                </c:pt>
                <c:pt idx="23">
                  <c:v>7.7192333333333334</c:v>
                </c:pt>
                <c:pt idx="24">
                  <c:v>7.6759000000000004</c:v>
                </c:pt>
                <c:pt idx="25">
                  <c:v>7.6359000000000004</c:v>
                </c:pt>
                <c:pt idx="26">
                  <c:v>7.5988629629629632</c:v>
                </c:pt>
                <c:pt idx="27">
                  <c:v>7.5644714285714292</c:v>
                </c:pt>
                <c:pt idx="28">
                  <c:v>7.5324517241379318</c:v>
                </c:pt>
                <c:pt idx="29">
                  <c:v>7.5025666666666666</c:v>
                </c:pt>
                <c:pt idx="30">
                  <c:v>7.4746096774193553</c:v>
                </c:pt>
                <c:pt idx="31">
                  <c:v>7.4484000000000004</c:v>
                </c:pt>
                <c:pt idx="32">
                  <c:v>7.4237787878787884</c:v>
                </c:pt>
                <c:pt idx="33">
                  <c:v>7.4006058823529415</c:v>
                </c:pt>
                <c:pt idx="34">
                  <c:v>7.3787571428571432</c:v>
                </c:pt>
                <c:pt idx="35">
                  <c:v>7.3581222222222227</c:v>
                </c:pt>
                <c:pt idx="36">
                  <c:v>7.338602702702703</c:v>
                </c:pt>
                <c:pt idx="37">
                  <c:v>7.3201105263157897</c:v>
                </c:pt>
                <c:pt idx="38">
                  <c:v>7.3025666666666673</c:v>
                </c:pt>
                <c:pt idx="39">
                  <c:v>7.2859000000000007</c:v>
                </c:pt>
                <c:pt idx="40">
                  <c:v>7.2700463414634147</c:v>
                </c:pt>
                <c:pt idx="41">
                  <c:v>7.2549476190476199</c:v>
                </c:pt>
                <c:pt idx="42">
                  <c:v>7.2405511627906982</c:v>
                </c:pt>
                <c:pt idx="43">
                  <c:v>7.2268090909090912</c:v>
                </c:pt>
                <c:pt idx="44">
                  <c:v>7.2136777777777779</c:v>
                </c:pt>
                <c:pt idx="45">
                  <c:v>7.201117391304348</c:v>
                </c:pt>
                <c:pt idx="46">
                  <c:v>7.1890914893617026</c:v>
                </c:pt>
                <c:pt idx="47">
                  <c:v>7.1775666666666673</c:v>
                </c:pt>
                <c:pt idx="48">
                  <c:v>7.1665122448979597</c:v>
                </c:pt>
                <c:pt idx="49">
                  <c:v>7.1559000000000008</c:v>
                </c:pt>
                <c:pt idx="50">
                  <c:v>7.1457039215686278</c:v>
                </c:pt>
                <c:pt idx="51">
                  <c:v>7.1359000000000004</c:v>
                </c:pt>
                <c:pt idx="52">
                  <c:v>7.1264660377358497</c:v>
                </c:pt>
                <c:pt idx="53">
                  <c:v>7.1173814814814822</c:v>
                </c:pt>
                <c:pt idx="54">
                  <c:v>7.108627272727273</c:v>
                </c:pt>
                <c:pt idx="55">
                  <c:v>7.1001857142857148</c:v>
                </c:pt>
                <c:pt idx="56">
                  <c:v>7.092040350877193</c:v>
                </c:pt>
                <c:pt idx="57">
                  <c:v>7.0841758620689657</c:v>
                </c:pt>
                <c:pt idx="58">
                  <c:v>7.076577966101695</c:v>
                </c:pt>
                <c:pt idx="59">
                  <c:v>7.0692333333333339</c:v>
                </c:pt>
                <c:pt idx="60">
                  <c:v>7.0621295081967217</c:v>
                </c:pt>
                <c:pt idx="61">
                  <c:v>7.0552548387096774</c:v>
                </c:pt>
                <c:pt idx="62">
                  <c:v>7.0485984126984134</c:v>
                </c:pt>
                <c:pt idx="63">
                  <c:v>7.0421500000000004</c:v>
                </c:pt>
                <c:pt idx="64">
                  <c:v>7.0359000000000007</c:v>
                </c:pt>
                <c:pt idx="65">
                  <c:v>7.0298393939393939</c:v>
                </c:pt>
                <c:pt idx="66">
                  <c:v>7.0239597014925375</c:v>
                </c:pt>
                <c:pt idx="67">
                  <c:v>7.0182529411764705</c:v>
                </c:pt>
                <c:pt idx="68">
                  <c:v>7.0127115942028988</c:v>
                </c:pt>
                <c:pt idx="69">
                  <c:v>7.0073285714285714</c:v>
                </c:pt>
                <c:pt idx="70">
                  <c:v>7.0020971830985923</c:v>
                </c:pt>
                <c:pt idx="71">
                  <c:v>6.9970111111111111</c:v>
                </c:pt>
                <c:pt idx="72">
                  <c:v>6.9920643835616438</c:v>
                </c:pt>
                <c:pt idx="73">
                  <c:v>6.9872513513513521</c:v>
                </c:pt>
                <c:pt idx="74">
                  <c:v>6.982566666666667</c:v>
                </c:pt>
                <c:pt idx="75">
                  <c:v>6.978005263157895</c:v>
                </c:pt>
                <c:pt idx="76">
                  <c:v>6.9735623376623384</c:v>
                </c:pt>
                <c:pt idx="77">
                  <c:v>6.9692333333333334</c:v>
                </c:pt>
                <c:pt idx="78">
                  <c:v>6.9650139240506332</c:v>
                </c:pt>
                <c:pt idx="79">
                  <c:v>6.9609000000000005</c:v>
                </c:pt>
                <c:pt idx="80">
                  <c:v>6.9568876543209877</c:v>
                </c:pt>
                <c:pt idx="81">
                  <c:v>6.952973170731708</c:v>
                </c:pt>
                <c:pt idx="82">
                  <c:v>6.9491530120481935</c:v>
                </c:pt>
                <c:pt idx="83">
                  <c:v>6.9454238095238097</c:v>
                </c:pt>
                <c:pt idx="84">
                  <c:v>6.9417823529411766</c:v>
                </c:pt>
                <c:pt idx="85">
                  <c:v>6.9382255813953488</c:v>
                </c:pt>
                <c:pt idx="86">
                  <c:v>6.9347505747126439</c:v>
                </c:pt>
                <c:pt idx="87">
                  <c:v>6.9313545454545462</c:v>
                </c:pt>
                <c:pt idx="88">
                  <c:v>6.9280348314606748</c:v>
                </c:pt>
                <c:pt idx="89">
                  <c:v>6.9247888888888891</c:v>
                </c:pt>
                <c:pt idx="90">
                  <c:v>6.9216142857142859</c:v>
                </c:pt>
                <c:pt idx="91">
                  <c:v>6.9185086956521742</c:v>
                </c:pt>
                <c:pt idx="92">
                  <c:v>6.9154698924731184</c:v>
                </c:pt>
                <c:pt idx="93">
                  <c:v>6.912495744680851</c:v>
                </c:pt>
                <c:pt idx="94">
                  <c:v>6.9095842105263161</c:v>
                </c:pt>
                <c:pt idx="95">
                  <c:v>6.9067333333333334</c:v>
                </c:pt>
                <c:pt idx="96">
                  <c:v>6.9039412371134024</c:v>
                </c:pt>
                <c:pt idx="97">
                  <c:v>6.90120612244898</c:v>
                </c:pt>
                <c:pt idx="98">
                  <c:v>6.8985262626262633</c:v>
                </c:pt>
                <c:pt idx="99">
                  <c:v>6.8959000000000001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BD-4246-81D3-81B67DD64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ChartData!$AE$7</c:f>
          <c:strCache>
            <c:ptCount val="1"/>
            <c:pt idx="0">
              <c:v>PEOPLES NATURAL GAS COMPANY LLC 
Present and Proposed Base Rates
Large General Service: 750,000-1,999,999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ChartData!$AF$9</c:f>
              <c:strCache>
                <c:ptCount val="1"/>
                <c:pt idx="0">
                  <c:v>Present Large General Service: 750,000-1,999,999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ChartData!$AE$10:$AE$1009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ChartData!$AF$10:$AF$1009</c:f>
              <c:numCache>
                <c:formatCode>_("$"* #,##0_);_("$"* \(#,##0\);_("$"* "-"??_);_(@_)</c:formatCode>
                <c:ptCount val="1000"/>
                <c:pt idx="0">
                  <c:v>5631.9097000000029</c:v>
                </c:pt>
                <c:pt idx="1">
                  <c:v>2816.9097000000015</c:v>
                </c:pt>
                <c:pt idx="2">
                  <c:v>1878.5763666666676</c:v>
                </c:pt>
                <c:pt idx="3">
                  <c:v>1409.4097000000006</c:v>
                </c:pt>
                <c:pt idx="4">
                  <c:v>1127.9097000000004</c:v>
                </c:pt>
                <c:pt idx="5">
                  <c:v>940.24303333333387</c:v>
                </c:pt>
                <c:pt idx="6">
                  <c:v>806.19541428571472</c:v>
                </c:pt>
                <c:pt idx="7">
                  <c:v>705.65970000000038</c:v>
                </c:pt>
                <c:pt idx="8">
                  <c:v>627.46525555555593</c:v>
                </c:pt>
                <c:pt idx="9">
                  <c:v>564.90970000000027</c:v>
                </c:pt>
                <c:pt idx="10">
                  <c:v>513.72788181818203</c:v>
                </c:pt>
                <c:pt idx="11">
                  <c:v>471.0763666666669</c:v>
                </c:pt>
                <c:pt idx="12">
                  <c:v>434.98662307692325</c:v>
                </c:pt>
                <c:pt idx="13">
                  <c:v>404.05255714285732</c:v>
                </c:pt>
                <c:pt idx="14">
                  <c:v>377.24303333333353</c:v>
                </c:pt>
                <c:pt idx="15">
                  <c:v>353.78470000000016</c:v>
                </c:pt>
                <c:pt idx="16">
                  <c:v>333.08617058823546</c:v>
                </c:pt>
                <c:pt idx="17">
                  <c:v>314.68747777777793</c:v>
                </c:pt>
                <c:pt idx="18">
                  <c:v>298.22548947368432</c:v>
                </c:pt>
                <c:pt idx="19">
                  <c:v>283.4097000000001</c:v>
                </c:pt>
                <c:pt idx="20">
                  <c:v>270.00493809523823</c:v>
                </c:pt>
                <c:pt idx="21">
                  <c:v>257.81879090909104</c:v>
                </c:pt>
                <c:pt idx="22">
                  <c:v>246.69230869565229</c:v>
                </c:pt>
                <c:pt idx="23">
                  <c:v>236.49303333333344</c:v>
                </c:pt>
                <c:pt idx="24">
                  <c:v>227.10970000000009</c:v>
                </c:pt>
                <c:pt idx="25">
                  <c:v>218.44816153846162</c:v>
                </c:pt>
                <c:pt idx="26">
                  <c:v>210.42821851851861</c:v>
                </c:pt>
                <c:pt idx="27">
                  <c:v>202.98112857142866</c:v>
                </c:pt>
                <c:pt idx="28">
                  <c:v>196.04763103448283</c:v>
                </c:pt>
                <c:pt idx="29">
                  <c:v>189.57636666666676</c:v>
                </c:pt>
                <c:pt idx="30">
                  <c:v>183.52260322580653</c:v>
                </c:pt>
                <c:pt idx="31">
                  <c:v>177.84720000000007</c:v>
                </c:pt>
                <c:pt idx="32">
                  <c:v>172.51576060606067</c:v>
                </c:pt>
                <c:pt idx="33">
                  <c:v>167.49793529411772</c:v>
                </c:pt>
                <c:pt idx="34">
                  <c:v>162.76684285714293</c:v>
                </c:pt>
                <c:pt idx="35">
                  <c:v>158.29858888888896</c:v>
                </c:pt>
                <c:pt idx="36">
                  <c:v>154.07186216216223</c:v>
                </c:pt>
                <c:pt idx="37">
                  <c:v>150.06759473684215</c:v>
                </c:pt>
                <c:pt idx="38">
                  <c:v>146.26867435897441</c:v>
                </c:pt>
                <c:pt idx="39">
                  <c:v>142.65970000000004</c:v>
                </c:pt>
                <c:pt idx="40">
                  <c:v>139.22677317073175</c:v>
                </c:pt>
                <c:pt idx="41">
                  <c:v>135.95731904761911</c:v>
                </c:pt>
                <c:pt idx="42">
                  <c:v>132.83993255813959</c:v>
                </c:pt>
                <c:pt idx="43">
                  <c:v>129.86424545454551</c:v>
                </c:pt>
                <c:pt idx="44">
                  <c:v>127.02081111111117</c:v>
                </c:pt>
                <c:pt idx="45">
                  <c:v>124.30100434782615</c:v>
                </c:pt>
                <c:pt idx="46">
                  <c:v>121.69693404255325</c:v>
                </c:pt>
                <c:pt idx="47">
                  <c:v>119.20136666666673</c:v>
                </c:pt>
                <c:pt idx="48">
                  <c:v>116.80765918367352</c:v>
                </c:pt>
                <c:pt idx="49">
                  <c:v>114.50970000000005</c:v>
                </c:pt>
                <c:pt idx="50">
                  <c:v>112.30185686274515</c:v>
                </c:pt>
                <c:pt idx="51">
                  <c:v>110.17893076923082</c:v>
                </c:pt>
                <c:pt idx="52">
                  <c:v>108.13611509433967</c:v>
                </c:pt>
                <c:pt idx="53">
                  <c:v>106.16895925925931</c:v>
                </c:pt>
                <c:pt idx="54">
                  <c:v>104.27333636363642</c:v>
                </c:pt>
                <c:pt idx="55">
                  <c:v>102.44541428571434</c:v>
                </c:pt>
                <c:pt idx="56">
                  <c:v>100.68162982456145</c:v>
                </c:pt>
                <c:pt idx="57">
                  <c:v>98.978665517241424</c:v>
                </c:pt>
                <c:pt idx="58">
                  <c:v>97.333428813559365</c:v>
                </c:pt>
                <c:pt idx="59">
                  <c:v>95.743033333333386</c:v>
                </c:pt>
                <c:pt idx="60">
                  <c:v>94.204781967213165</c:v>
                </c:pt>
                <c:pt idx="61">
                  <c:v>92.716151612903275</c:v>
                </c:pt>
                <c:pt idx="62">
                  <c:v>91.274779365079411</c:v>
                </c:pt>
                <c:pt idx="63">
                  <c:v>89.878450000000043</c:v>
                </c:pt>
                <c:pt idx="64">
                  <c:v>88.525084615384657</c:v>
                </c:pt>
                <c:pt idx="65">
                  <c:v>87.212730303030341</c:v>
                </c:pt>
                <c:pt idx="66">
                  <c:v>85.939550746268694</c:v>
                </c:pt>
                <c:pt idx="67">
                  <c:v>84.70381764705887</c:v>
                </c:pt>
                <c:pt idx="68">
                  <c:v>83.503902898550763</c:v>
                </c:pt>
                <c:pt idx="69">
                  <c:v>82.338271428571474</c:v>
                </c:pt>
                <c:pt idx="70">
                  <c:v>81.205474647887357</c:v>
                </c:pt>
                <c:pt idx="71">
                  <c:v>80.104144444444486</c:v>
                </c:pt>
                <c:pt idx="72">
                  <c:v>79.032987671232917</c:v>
                </c:pt>
                <c:pt idx="73">
                  <c:v>77.990781081081124</c:v>
                </c:pt>
                <c:pt idx="74">
                  <c:v>76.976366666666706</c:v>
                </c:pt>
                <c:pt idx="75">
                  <c:v>75.988647368421084</c:v>
                </c:pt>
                <c:pt idx="76">
                  <c:v>75.02658311688316</c:v>
                </c:pt>
                <c:pt idx="77">
                  <c:v>74.089187179487212</c:v>
                </c:pt>
                <c:pt idx="78">
                  <c:v>73.175522784810155</c:v>
                </c:pt>
                <c:pt idx="79">
                  <c:v>72.284700000000029</c:v>
                </c:pt>
                <c:pt idx="80">
                  <c:v>71.415872839506207</c:v>
                </c:pt>
                <c:pt idx="81">
                  <c:v>70.568236585365881</c:v>
                </c:pt>
                <c:pt idx="82">
                  <c:v>69.741025301204857</c:v>
                </c:pt>
                <c:pt idx="83">
                  <c:v>68.933509523809562</c:v>
                </c:pt>
                <c:pt idx="84">
                  <c:v>68.144994117647087</c:v>
                </c:pt>
                <c:pt idx="85">
                  <c:v>67.374816279069805</c:v>
                </c:pt>
                <c:pt idx="86">
                  <c:v>66.622343678160945</c:v>
                </c:pt>
                <c:pt idx="87">
                  <c:v>65.886972727272749</c:v>
                </c:pt>
                <c:pt idx="88">
                  <c:v>65.168126966292164</c:v>
                </c:pt>
                <c:pt idx="89">
                  <c:v>64.465255555555586</c:v>
                </c:pt>
                <c:pt idx="90">
                  <c:v>63.777831868131898</c:v>
                </c:pt>
                <c:pt idx="91">
                  <c:v>63.105352173913076</c:v>
                </c:pt>
                <c:pt idx="92">
                  <c:v>62.447334408602181</c:v>
                </c:pt>
                <c:pt idx="93">
                  <c:v>61.803317021276627</c:v>
                </c:pt>
                <c:pt idx="94">
                  <c:v>61.172857894736872</c:v>
                </c:pt>
                <c:pt idx="95">
                  <c:v>60.555533333333365</c:v>
                </c:pt>
                <c:pt idx="96">
                  <c:v>59.950937113402091</c:v>
                </c:pt>
                <c:pt idx="97">
                  <c:v>59.358679591836761</c:v>
                </c:pt>
                <c:pt idx="98">
                  <c:v>58.778386868686894</c:v>
                </c:pt>
                <c:pt idx="99">
                  <c:v>58.209700000000026</c:v>
                </c:pt>
                <c:pt idx="100">
                  <c:v>57.105778431372578</c:v>
                </c:pt>
                <c:pt idx="101">
                  <c:v>56.044315384615409</c:v>
                </c:pt>
                <c:pt idx="102">
                  <c:v>55.022907547169837</c:v>
                </c:pt>
                <c:pt idx="103">
                  <c:v>54.039329629629655</c:v>
                </c:pt>
                <c:pt idx="104">
                  <c:v>53.091518181818209</c:v>
                </c:pt>
                <c:pt idx="105">
                  <c:v>52.177557142857168</c:v>
                </c:pt>
                <c:pt idx="106">
                  <c:v>51.295664912280728</c:v>
                </c:pt>
                <c:pt idx="107">
                  <c:v>50.444182758620713</c:v>
                </c:pt>
                <c:pt idx="108">
                  <c:v>49.621564406779683</c:v>
                </c:pt>
                <c:pt idx="109">
                  <c:v>48.826366666666694</c:v>
                </c:pt>
                <c:pt idx="110">
                  <c:v>48.057240983606583</c:v>
                </c:pt>
                <c:pt idx="111">
                  <c:v>47.312925806451638</c:v>
                </c:pt>
                <c:pt idx="112">
                  <c:v>46.592239682539706</c:v>
                </c:pt>
                <c:pt idx="113">
                  <c:v>45.894075000000022</c:v>
                </c:pt>
                <c:pt idx="114">
                  <c:v>45.217392307692329</c:v>
                </c:pt>
                <c:pt idx="115">
                  <c:v>44.561215151515171</c:v>
                </c:pt>
                <c:pt idx="116">
                  <c:v>43.924625373134347</c:v>
                </c:pt>
                <c:pt idx="117">
                  <c:v>43.306758823529435</c:v>
                </c:pt>
                <c:pt idx="118">
                  <c:v>42.706801449275382</c:v>
                </c:pt>
                <c:pt idx="119">
                  <c:v>42.123985714285737</c:v>
                </c:pt>
                <c:pt idx="120">
                  <c:v>41.557587323943679</c:v>
                </c:pt>
                <c:pt idx="121">
                  <c:v>41.006922222222244</c:v>
                </c:pt>
                <c:pt idx="122">
                  <c:v>40.471343835616459</c:v>
                </c:pt>
                <c:pt idx="123">
                  <c:v>39.950240540540563</c:v>
                </c:pt>
                <c:pt idx="124">
                  <c:v>39.443033333333354</c:v>
                </c:pt>
                <c:pt idx="125">
                  <c:v>38.949173684210542</c:v>
                </c:pt>
                <c:pt idx="126">
                  <c:v>38.46814155844158</c:v>
                </c:pt>
                <c:pt idx="127">
                  <c:v>37.999443589743606</c:v>
                </c:pt>
                <c:pt idx="128">
                  <c:v>37.542611392405078</c:v>
                </c:pt>
                <c:pt idx="129">
                  <c:v>37.097200000000015</c:v>
                </c:pt>
                <c:pt idx="130">
                  <c:v>36.662786419753104</c:v>
                </c:pt>
                <c:pt idx="131">
                  <c:v>36.238968292682941</c:v>
                </c:pt>
                <c:pt idx="132">
                  <c:v>35.825362650602429</c:v>
                </c:pt>
                <c:pt idx="133">
                  <c:v>35.421604761904781</c:v>
                </c:pt>
                <c:pt idx="134">
                  <c:v>35.027347058823544</c:v>
                </c:pt>
                <c:pt idx="135">
                  <c:v>34.642258139534903</c:v>
                </c:pt>
                <c:pt idx="136">
                  <c:v>34.266021839080473</c:v>
                </c:pt>
                <c:pt idx="137">
                  <c:v>33.898336363636375</c:v>
                </c:pt>
                <c:pt idx="138">
                  <c:v>33.538913483146082</c:v>
                </c:pt>
                <c:pt idx="139">
                  <c:v>33.187477777777794</c:v>
                </c:pt>
                <c:pt idx="140">
                  <c:v>32.843765934065949</c:v>
                </c:pt>
                <c:pt idx="141">
                  <c:v>32.507526086956538</c:v>
                </c:pt>
                <c:pt idx="142">
                  <c:v>32.178517204301087</c:v>
                </c:pt>
                <c:pt idx="143">
                  <c:v>31.856508510638314</c:v>
                </c:pt>
                <c:pt idx="144">
                  <c:v>31.541278947368436</c:v>
                </c:pt>
                <c:pt idx="145">
                  <c:v>31.232616666666683</c:v>
                </c:pt>
                <c:pt idx="146">
                  <c:v>30.930318556701046</c:v>
                </c:pt>
                <c:pt idx="147">
                  <c:v>30.634189795918381</c:v>
                </c:pt>
                <c:pt idx="148">
                  <c:v>30.344043434343448</c:v>
                </c:pt>
                <c:pt idx="149">
                  <c:v>30.059700000000014</c:v>
                </c:pt>
                <c:pt idx="150">
                  <c:v>29.780987128712887</c:v>
                </c:pt>
                <c:pt idx="151">
                  <c:v>29.507739215686289</c:v>
                </c:pt>
                <c:pt idx="152">
                  <c:v>29.239797087378655</c:v>
                </c:pt>
                <c:pt idx="153">
                  <c:v>28.977007692307705</c:v>
                </c:pt>
                <c:pt idx="154">
                  <c:v>28.719223809523822</c:v>
                </c:pt>
                <c:pt idx="155">
                  <c:v>28.466303773584919</c:v>
                </c:pt>
                <c:pt idx="156">
                  <c:v>28.218111214953286</c:v>
                </c:pt>
                <c:pt idx="157">
                  <c:v>27.974514814814828</c:v>
                </c:pt>
                <c:pt idx="158">
                  <c:v>27.73538807339451</c:v>
                </c:pt>
                <c:pt idx="159">
                  <c:v>27.500609090909105</c:v>
                </c:pt>
                <c:pt idx="160">
                  <c:v>27.270060360360372</c:v>
                </c:pt>
                <c:pt idx="161">
                  <c:v>27.043628571428584</c:v>
                </c:pt>
                <c:pt idx="162">
                  <c:v>26.821204424778774</c:v>
                </c:pt>
                <c:pt idx="163">
                  <c:v>26.602682456140364</c:v>
                </c:pt>
                <c:pt idx="164">
                  <c:v>26.38796086956523</c:v>
                </c:pt>
                <c:pt idx="165">
                  <c:v>26.176941379310357</c:v>
                </c:pt>
                <c:pt idx="166">
                  <c:v>25.969529059829071</c:v>
                </c:pt>
                <c:pt idx="167">
                  <c:v>25.765632203389842</c:v>
                </c:pt>
                <c:pt idx="168">
                  <c:v>25.565162184873962</c:v>
                </c:pt>
                <c:pt idx="169">
                  <c:v>25.368033333333347</c:v>
                </c:pt>
                <c:pt idx="170">
                  <c:v>25.174162809917366</c:v>
                </c:pt>
                <c:pt idx="171">
                  <c:v>24.983470491803292</c:v>
                </c:pt>
                <c:pt idx="172">
                  <c:v>24.79587886178863</c:v>
                </c:pt>
                <c:pt idx="173">
                  <c:v>24.611312903225819</c:v>
                </c:pt>
                <c:pt idx="174">
                  <c:v>24.429700000000011</c:v>
                </c:pt>
                <c:pt idx="175">
                  <c:v>24.250969841269853</c:v>
                </c:pt>
                <c:pt idx="176">
                  <c:v>24.075054330708674</c:v>
                </c:pt>
                <c:pt idx="177">
                  <c:v>23.901887500000011</c:v>
                </c:pt>
                <c:pt idx="178">
                  <c:v>23.731405426356602</c:v>
                </c:pt>
                <c:pt idx="179">
                  <c:v>23.563546153846165</c:v>
                </c:pt>
                <c:pt idx="180">
                  <c:v>23.398249618320623</c:v>
                </c:pt>
                <c:pt idx="181">
                  <c:v>23.235457575757586</c:v>
                </c:pt>
                <c:pt idx="182">
                  <c:v>23.075113533834596</c:v>
                </c:pt>
                <c:pt idx="183">
                  <c:v>22.917162686567174</c:v>
                </c:pt>
                <c:pt idx="184">
                  <c:v>22.761551851851863</c:v>
                </c:pt>
                <c:pt idx="185">
                  <c:v>22.608229411764718</c:v>
                </c:pt>
                <c:pt idx="186">
                  <c:v>22.457145255474462</c:v>
                </c:pt>
                <c:pt idx="187">
                  <c:v>22.308250724637691</c:v>
                </c:pt>
                <c:pt idx="188">
                  <c:v>22.161498561151088</c:v>
                </c:pt>
                <c:pt idx="189">
                  <c:v>22.016842857142869</c:v>
                </c:pt>
                <c:pt idx="190">
                  <c:v>21.874239007092211</c:v>
                </c:pt>
                <c:pt idx="191">
                  <c:v>21.73364366197184</c:v>
                </c:pt>
                <c:pt idx="192">
                  <c:v>21.595014685314695</c:v>
                </c:pt>
                <c:pt idx="193">
                  <c:v>21.458311111111122</c:v>
                </c:pt>
                <c:pt idx="194">
                  <c:v>21.323493103448286</c:v>
                </c:pt>
                <c:pt idx="195">
                  <c:v>21.19052191780823</c:v>
                </c:pt>
                <c:pt idx="196">
                  <c:v>21.059359863945588</c:v>
                </c:pt>
                <c:pt idx="197">
                  <c:v>20.929970270270282</c:v>
                </c:pt>
                <c:pt idx="198">
                  <c:v>20.802317449664439</c:v>
                </c:pt>
                <c:pt idx="199">
                  <c:v>20.676366666666677</c:v>
                </c:pt>
                <c:pt idx="200">
                  <c:v>17.995414285714293</c:v>
                </c:pt>
                <c:pt idx="201">
                  <c:v>15.984700000000007</c:v>
                </c:pt>
                <c:pt idx="202">
                  <c:v>14.420811111111117</c:v>
                </c:pt>
                <c:pt idx="203">
                  <c:v>13.169700000000006</c:v>
                </c:pt>
                <c:pt idx="204">
                  <c:v>12.146063636363643</c:v>
                </c:pt>
                <c:pt idx="205">
                  <c:v>11.293033333333337</c:v>
                </c:pt>
                <c:pt idx="206">
                  <c:v>10.571238461538467</c:v>
                </c:pt>
                <c:pt idx="207">
                  <c:v>9.9525571428571453</c:v>
                </c:pt>
                <c:pt idx="208">
                  <c:v>9.4163666666666703</c:v>
                </c:pt>
                <c:pt idx="209">
                  <c:v>8.9472000000000023</c:v>
                </c:pt>
                <c:pt idx="210">
                  <c:v>8.5332294117647081</c:v>
                </c:pt>
                <c:pt idx="211">
                  <c:v>8.1652555555555573</c:v>
                </c:pt>
                <c:pt idx="212">
                  <c:v>7.836015789473687</c:v>
                </c:pt>
                <c:pt idx="213">
                  <c:v>7.5397000000000025</c:v>
                </c:pt>
                <c:pt idx="214">
                  <c:v>7.2716047619047641</c:v>
                </c:pt>
                <c:pt idx="215">
                  <c:v>7.0278818181818208</c:v>
                </c:pt>
                <c:pt idx="216">
                  <c:v>6.8053521739130458</c:v>
                </c:pt>
                <c:pt idx="217">
                  <c:v>6.601366666666669</c:v>
                </c:pt>
                <c:pt idx="218">
                  <c:v>6.4137000000000022</c:v>
                </c:pt>
                <c:pt idx="219">
                  <c:v>6.2404692307692331</c:v>
                </c:pt>
                <c:pt idx="220">
                  <c:v>6.0800703703703727</c:v>
                </c:pt>
                <c:pt idx="221">
                  <c:v>5.9311285714285731</c:v>
                </c:pt>
                <c:pt idx="222">
                  <c:v>5.7924586206896569</c:v>
                </c:pt>
                <c:pt idx="223">
                  <c:v>5.6630333333333347</c:v>
                </c:pt>
                <c:pt idx="224">
                  <c:v>5.5419580645161304</c:v>
                </c:pt>
                <c:pt idx="225">
                  <c:v>5.4284500000000016</c:v>
                </c:pt>
                <c:pt idx="226">
                  <c:v>5.3218212121212138</c:v>
                </c:pt>
                <c:pt idx="227">
                  <c:v>5.2214647058823545</c:v>
                </c:pt>
                <c:pt idx="228">
                  <c:v>5.1268428571428588</c:v>
                </c:pt>
                <c:pt idx="229">
                  <c:v>5.0374777777777791</c:v>
                </c:pt>
                <c:pt idx="230">
                  <c:v>4.9529432432432445</c:v>
                </c:pt>
                <c:pt idx="231">
                  <c:v>4.8728578947368435</c:v>
                </c:pt>
                <c:pt idx="232">
                  <c:v>4.7968794871794884</c:v>
                </c:pt>
                <c:pt idx="233">
                  <c:v>4.7247000000000012</c:v>
                </c:pt>
                <c:pt idx="234">
                  <c:v>4.590652380952382</c:v>
                </c:pt>
                <c:pt idx="235">
                  <c:v>4.4687909090909104</c:v>
                </c:pt>
                <c:pt idx="236">
                  <c:v>4.3575260869565229</c:v>
                </c:pt>
                <c:pt idx="237">
                  <c:v>4.2555333333333341</c:v>
                </c:pt>
                <c:pt idx="238">
                  <c:v>4.1617000000000015</c:v>
                </c:pt>
                <c:pt idx="239">
                  <c:v>4.0750846153846165</c:v>
                </c:pt>
                <c:pt idx="240">
                  <c:v>3.9948851851851863</c:v>
                </c:pt>
                <c:pt idx="241">
                  <c:v>3.9204142857142865</c:v>
                </c:pt>
                <c:pt idx="242">
                  <c:v>3.8510793103448284</c:v>
                </c:pt>
                <c:pt idx="243">
                  <c:v>3.7863666666666678</c:v>
                </c:pt>
                <c:pt idx="244">
                  <c:v>3.7258290322580656</c:v>
                </c:pt>
                <c:pt idx="245">
                  <c:v>3.6690750000000008</c:v>
                </c:pt>
                <c:pt idx="246">
                  <c:v>3.6157606060606069</c:v>
                </c:pt>
                <c:pt idx="247">
                  <c:v>3.5655823529411772</c:v>
                </c:pt>
                <c:pt idx="248">
                  <c:v>3.5182714285714294</c:v>
                </c:pt>
                <c:pt idx="249">
                  <c:v>3.4735888888888895</c:v>
                </c:pt>
                <c:pt idx="250">
                  <c:v>3.4313216216216222</c:v>
                </c:pt>
                <c:pt idx="251">
                  <c:v>3.3912789473684217</c:v>
                </c:pt>
                <c:pt idx="252">
                  <c:v>3.3532897435897442</c:v>
                </c:pt>
                <c:pt idx="253">
                  <c:v>3.3172000000000006</c:v>
                </c:pt>
                <c:pt idx="254">
                  <c:v>3.2828707317073178</c:v>
                </c:pt>
                <c:pt idx="255">
                  <c:v>3.250176190476191</c:v>
                </c:pt>
                <c:pt idx="256">
                  <c:v>3.2190023255813962</c:v>
                </c:pt>
                <c:pt idx="257">
                  <c:v>3.1892454545454552</c:v>
                </c:pt>
                <c:pt idx="258">
                  <c:v>3.1608111111111117</c:v>
                </c:pt>
                <c:pt idx="259">
                  <c:v>3.1336130434782614</c:v>
                </c:pt>
                <c:pt idx="260">
                  <c:v>3.1075723404255324</c:v>
                </c:pt>
                <c:pt idx="261">
                  <c:v>3.0826166666666674</c:v>
                </c:pt>
                <c:pt idx="262">
                  <c:v>3.0586795918367349</c:v>
                </c:pt>
                <c:pt idx="263">
                  <c:v>3.0357000000000003</c:v>
                </c:pt>
                <c:pt idx="264">
                  <c:v>2.8480333333333339</c:v>
                </c:pt>
                <c:pt idx="265">
                  <c:v>2.7139857142857147</c:v>
                </c:pt>
                <c:pt idx="266">
                  <c:v>2.6134500000000003</c:v>
                </c:pt>
                <c:pt idx="267">
                  <c:v>2.5352555555555556</c:v>
                </c:pt>
                <c:pt idx="268">
                  <c:v>2.4727000000000001</c:v>
                </c:pt>
                <c:pt idx="269">
                  <c:v>2.4215181818181821</c:v>
                </c:pt>
                <c:pt idx="270">
                  <c:v>2.3788666666666667</c:v>
                </c:pt>
                <c:pt idx="271">
                  <c:v>2.3427769230769231</c:v>
                </c:pt>
                <c:pt idx="272">
                  <c:v>2.3118428571428575</c:v>
                </c:pt>
                <c:pt idx="273">
                  <c:v>2.2850333333333337</c:v>
                </c:pt>
                <c:pt idx="274">
                  <c:v>2.2615750000000001</c:v>
                </c:pt>
                <c:pt idx="275">
                  <c:v>2.2408764705882356</c:v>
                </c:pt>
                <c:pt idx="276">
                  <c:v>2.2224777777777778</c:v>
                </c:pt>
                <c:pt idx="277">
                  <c:v>2.2060157894736845</c:v>
                </c:pt>
                <c:pt idx="278">
                  <c:v>2.1912000000000003</c:v>
                </c:pt>
                <c:pt idx="279">
                  <c:v>2.1777952380952383</c:v>
                </c:pt>
                <c:pt idx="280">
                  <c:v>2.1656090909090908</c:v>
                </c:pt>
                <c:pt idx="281">
                  <c:v>2.1544826086956523</c:v>
                </c:pt>
                <c:pt idx="282">
                  <c:v>2.1442833333333335</c:v>
                </c:pt>
                <c:pt idx="283">
                  <c:v>2.1349</c:v>
                </c:pt>
                <c:pt idx="284">
                  <c:v>2.1107714285714287</c:v>
                </c:pt>
                <c:pt idx="285">
                  <c:v>2.0913129032258064</c:v>
                </c:pt>
                <c:pt idx="286">
                  <c:v>2.0752882352941175</c:v>
                </c:pt>
                <c:pt idx="287">
                  <c:v>2.061862162162162</c:v>
                </c:pt>
                <c:pt idx="288">
                  <c:v>2.0504500000000001</c:v>
                </c:pt>
                <c:pt idx="289">
                  <c:v>2.0406302325581396</c:v>
                </c:pt>
                <c:pt idx="290">
                  <c:v>2.0320913043478259</c:v>
                </c:pt>
                <c:pt idx="291">
                  <c:v>2.0245979591836734</c:v>
                </c:pt>
                <c:pt idx="292">
                  <c:v>2.0179692307692307</c:v>
                </c:pt>
                <c:pt idx="293">
                  <c:v>2.0120636363636364</c:v>
                </c:pt>
                <c:pt idx="294">
                  <c:v>2.0067689655172414</c:v>
                </c:pt>
                <c:pt idx="295">
                  <c:v>2.001995081967213</c:v>
                </c:pt>
                <c:pt idx="296">
                  <c:v>1.9976687499999999</c:v>
                </c:pt>
                <c:pt idx="297">
                  <c:v>1.9937298507462686</c:v>
                </c:pt>
                <c:pt idx="298">
                  <c:v>1.9901285714285715</c:v>
                </c:pt>
                <c:pt idx="299">
                  <c:v>1.9868232876712328</c:v>
                </c:pt>
                <c:pt idx="300">
                  <c:v>1.9837789473684211</c:v>
                </c:pt>
                <c:pt idx="301">
                  <c:v>1.9809658227848101</c:v>
                </c:pt>
                <c:pt idx="302">
                  <c:v>1.9783585365853658</c:v>
                </c:pt>
                <c:pt idx="303">
                  <c:v>1.9759352941176471</c:v>
                </c:pt>
                <c:pt idx="304">
                  <c:v>1.9736772727272727</c:v>
                </c:pt>
                <c:pt idx="305">
                  <c:v>1.971568131868132</c:v>
                </c:pt>
                <c:pt idx="306">
                  <c:v>1.9695936170212767</c:v>
                </c:pt>
                <c:pt idx="307">
                  <c:v>1.967741237113402</c:v>
                </c:pt>
                <c:pt idx="308">
                  <c:v>1.966</c:v>
                </c:pt>
                <c:pt idx="309">
                  <c:v>1.9643601941747573</c:v>
                </c:pt>
                <c:pt idx="310">
                  <c:v>1.9628132075471698</c:v>
                </c:pt>
                <c:pt idx="311">
                  <c:v>1.9613513761467889</c:v>
                </c:pt>
                <c:pt idx="312">
                  <c:v>1.9599678571428572</c:v>
                </c:pt>
                <c:pt idx="313">
                  <c:v>1.9586565217391305</c:v>
                </c:pt>
                <c:pt idx="314">
                  <c:v>1.9574118644067797</c:v>
                </c:pt>
                <c:pt idx="315">
                  <c:v>1.9562289256198346</c:v>
                </c:pt>
                <c:pt idx="316">
                  <c:v>1.9551032258064516</c:v>
                </c:pt>
                <c:pt idx="317">
                  <c:v>1.9540307086614173</c:v>
                </c:pt>
                <c:pt idx="318">
                  <c:v>1.9530076923076922</c:v>
                </c:pt>
                <c:pt idx="319">
                  <c:v>1.9520308270676692</c:v>
                </c:pt>
                <c:pt idx="320">
                  <c:v>1.9510970588235295</c:v>
                </c:pt>
                <c:pt idx="321">
                  <c:v>1.9502035971223022</c:v>
                </c:pt>
                <c:pt idx="322">
                  <c:v>1.9493478873239436</c:v>
                </c:pt>
                <c:pt idx="323">
                  <c:v>1.9485275862068965</c:v>
                </c:pt>
                <c:pt idx="324">
                  <c:v>1.9477405405405406</c:v>
                </c:pt>
                <c:pt idx="325">
                  <c:v>1.9469847682119206</c:v>
                </c:pt>
                <c:pt idx="326">
                  <c:v>1.9462584415584416</c:v>
                </c:pt>
                <c:pt idx="327">
                  <c:v>1.9455598726114649</c:v>
                </c:pt>
                <c:pt idx="328">
                  <c:v>1.9448874999999999</c:v>
                </c:pt>
                <c:pt idx="329">
                  <c:v>1.9442398773006135</c:v>
                </c:pt>
                <c:pt idx="330">
                  <c:v>1.9436156626506025</c:v>
                </c:pt>
                <c:pt idx="331">
                  <c:v>1.9430136094674555</c:v>
                </c:pt>
                <c:pt idx="332">
                  <c:v>1.9424325581395347</c:v>
                </c:pt>
                <c:pt idx="333">
                  <c:v>1.9418714285714285</c:v>
                </c:pt>
                <c:pt idx="334">
                  <c:v>1.9413292134831461</c:v>
                </c:pt>
                <c:pt idx="335">
                  <c:v>1.9408049723756906</c:v>
                </c:pt>
                <c:pt idx="336">
                  <c:v>1.9402978260869566</c:v>
                </c:pt>
                <c:pt idx="337">
                  <c:v>1.9398069518716576</c:v>
                </c:pt>
                <c:pt idx="338">
                  <c:v>1.9393315789473684</c:v>
                </c:pt>
                <c:pt idx="339">
                  <c:v>1.9388709844559586</c:v>
                </c:pt>
                <c:pt idx="340">
                  <c:v>1.9384244897959184</c:v>
                </c:pt>
                <c:pt idx="341">
                  <c:v>1.9379914572864321</c:v>
                </c:pt>
                <c:pt idx="342">
                  <c:v>1.9375712871287127</c:v>
                </c:pt>
                <c:pt idx="343">
                  <c:v>1.9371634146341463</c:v>
                </c:pt>
                <c:pt idx="344">
                  <c:v>1.9367673076923078</c:v>
                </c:pt>
                <c:pt idx="345">
                  <c:v>1.9363824644549763</c:v>
                </c:pt>
                <c:pt idx="346">
                  <c:v>1.9360084112149532</c:v>
                </c:pt>
                <c:pt idx="347">
                  <c:v>1.9356447004608295</c:v>
                </c:pt>
                <c:pt idx="348">
                  <c:v>1.935290909090909</c:v>
                </c:pt>
                <c:pt idx="349">
                  <c:v>1.9349466367713004</c:v>
                </c:pt>
                <c:pt idx="350">
                  <c:v>1.9346115044247787</c:v>
                </c:pt>
                <c:pt idx="351">
                  <c:v>1.9342851528384279</c:v>
                </c:pt>
                <c:pt idx="352">
                  <c:v>1.9339672413793103</c:v>
                </c:pt>
                <c:pt idx="353">
                  <c:v>1.9336574468085106</c:v>
                </c:pt>
                <c:pt idx="354">
                  <c:v>1.9333554621848739</c:v>
                </c:pt>
                <c:pt idx="355">
                  <c:v>1.9330609958506224</c:v>
                </c:pt>
                <c:pt idx="356">
                  <c:v>1.9327737704918033</c:v>
                </c:pt>
                <c:pt idx="357">
                  <c:v>1.9324935222672064</c:v>
                </c:pt>
                <c:pt idx="358">
                  <c:v>1.93222</c:v>
                </c:pt>
                <c:pt idx="359">
                  <c:v>1.9319529644268774</c:v>
                </c:pt>
                <c:pt idx="360">
                  <c:v>1.9316921874999999</c:v>
                </c:pt>
                <c:pt idx="361">
                  <c:v>1.9314374517374517</c:v>
                </c:pt>
                <c:pt idx="362">
                  <c:v>1.9311885496183205</c:v>
                </c:pt>
                <c:pt idx="363">
                  <c:v>1.9309452830188678</c:v>
                </c:pt>
                <c:pt idx="364">
                  <c:v>1.9307074626865672</c:v>
                </c:pt>
                <c:pt idx="365">
                  <c:v>1.9304749077490775</c:v>
                </c:pt>
                <c:pt idx="366">
                  <c:v>1.9302474452554743</c:v>
                </c:pt>
                <c:pt idx="367">
                  <c:v>1.9300249097472923</c:v>
                </c:pt>
                <c:pt idx="368">
                  <c:v>1.9298071428571428</c:v>
                </c:pt>
                <c:pt idx="369">
                  <c:v>1.929593992932862</c:v>
                </c:pt>
                <c:pt idx="370">
                  <c:v>1.9293853146853146</c:v>
                </c:pt>
                <c:pt idx="371">
                  <c:v>1.9291809688581314</c:v>
                </c:pt>
                <c:pt idx="372">
                  <c:v>1.9289808219178082</c:v>
                </c:pt>
                <c:pt idx="373">
                  <c:v>1.9287847457627119</c:v>
                </c:pt>
                <c:pt idx="374">
                  <c:v>1.9285926174496644</c:v>
                </c:pt>
                <c:pt idx="375">
                  <c:v>1.9284043189368771</c:v>
                </c:pt>
                <c:pt idx="376">
                  <c:v>1.9282197368421052</c:v>
                </c:pt>
                <c:pt idx="377">
                  <c:v>1.9280387622149837</c:v>
                </c:pt>
                <c:pt idx="378">
                  <c:v>1.9278612903225807</c:v>
                </c:pt>
                <c:pt idx="379">
                  <c:v>1.9276872204472844</c:v>
                </c:pt>
                <c:pt idx="380">
                  <c:v>1.9275164556962026</c:v>
                </c:pt>
                <c:pt idx="381">
                  <c:v>1.9273489028213167</c:v>
                </c:pt>
                <c:pt idx="382">
                  <c:v>1.9271844720496893</c:v>
                </c:pt>
                <c:pt idx="383">
                  <c:v>1.9270230769230769</c:v>
                </c:pt>
                <c:pt idx="384">
                  <c:v>1.9268646341463413</c:v>
                </c:pt>
                <c:pt idx="385">
                  <c:v>1.9267090634441086</c:v>
                </c:pt>
                <c:pt idx="386">
                  <c:v>1.9265562874251496</c:v>
                </c:pt>
                <c:pt idx="387">
                  <c:v>1.9264062314540058</c:v>
                </c:pt>
                <c:pt idx="388">
                  <c:v>1.9262588235294118</c:v>
                </c:pt>
                <c:pt idx="389">
                  <c:v>1.9261139941690961</c:v>
                </c:pt>
                <c:pt idx="390">
                  <c:v>1.9259716763005781</c:v>
                </c:pt>
                <c:pt idx="391">
                  <c:v>1.9258318051575931</c:v>
                </c:pt>
                <c:pt idx="392">
                  <c:v>1.9256943181818182</c:v>
                </c:pt>
                <c:pt idx="393">
                  <c:v>1.9255591549295774</c:v>
                </c:pt>
                <c:pt idx="394">
                  <c:v>1.9254262569832401</c:v>
                </c:pt>
                <c:pt idx="395">
                  <c:v>1.925295567867036</c:v>
                </c:pt>
                <c:pt idx="396">
                  <c:v>1.925167032967033</c:v>
                </c:pt>
                <c:pt idx="397">
                  <c:v>1.9250405994550408</c:v>
                </c:pt>
                <c:pt idx="398">
                  <c:v>1.9249162162162161</c:v>
                </c:pt>
                <c:pt idx="399">
                  <c:v>1.9247938337801609</c:v>
                </c:pt>
                <c:pt idx="400">
                  <c:v>1.9246734042553191</c:v>
                </c:pt>
                <c:pt idx="401">
                  <c:v>1.9245548812664908</c:v>
                </c:pt>
                <c:pt idx="402">
                  <c:v>1.9244382198952878</c:v>
                </c:pt>
                <c:pt idx="403">
                  <c:v>1.9243233766233765</c:v>
                </c:pt>
                <c:pt idx="404">
                  <c:v>1.9242103092783505</c:v>
                </c:pt>
                <c:pt idx="405">
                  <c:v>1.9240989769820971</c:v>
                </c:pt>
                <c:pt idx="406">
                  <c:v>1.9239893401015229</c:v>
                </c:pt>
                <c:pt idx="407">
                  <c:v>1.9238813602015112</c:v>
                </c:pt>
                <c:pt idx="408">
                  <c:v>1.923775</c:v>
                </c:pt>
                <c:pt idx="409">
                  <c:v>1.923670223325062</c:v>
                </c:pt>
                <c:pt idx="410">
                  <c:v>1.9235669950738916</c:v>
                </c:pt>
                <c:pt idx="411">
                  <c:v>1.9234652811735942</c:v>
                </c:pt>
                <c:pt idx="412">
                  <c:v>1.9233650485436893</c:v>
                </c:pt>
                <c:pt idx="413">
                  <c:v>1.923266265060241</c:v>
                </c:pt>
                <c:pt idx="414">
                  <c:v>1.923168899521531</c:v>
                </c:pt>
                <c:pt idx="415">
                  <c:v>1.9230729216152018</c:v>
                </c:pt>
                <c:pt idx="416">
                  <c:v>1.9229783018867923</c:v>
                </c:pt>
                <c:pt idx="417">
                  <c:v>1.9228850117096019</c:v>
                </c:pt>
                <c:pt idx="418">
                  <c:v>1.9227930232558139</c:v>
                </c:pt>
                <c:pt idx="419">
                  <c:v>1.922702309468822</c:v>
                </c:pt>
                <c:pt idx="420">
                  <c:v>1.9226128440366972</c:v>
                </c:pt>
                <c:pt idx="421">
                  <c:v>1.9225246013667425</c:v>
                </c:pt>
                <c:pt idx="422">
                  <c:v>1.9224375565610858</c:v>
                </c:pt>
                <c:pt idx="423">
                  <c:v>1.9223516853932583</c:v>
                </c:pt>
                <c:pt idx="424">
                  <c:v>1.9222669642857142</c:v>
                </c:pt>
                <c:pt idx="425">
                  <c:v>1.9221833702882483</c:v>
                </c:pt>
                <c:pt idx="426">
                  <c:v>1.9221008810572686</c:v>
                </c:pt>
                <c:pt idx="427">
                  <c:v>1.9220194748358861</c:v>
                </c:pt>
                <c:pt idx="428">
                  <c:v>1.9219391304347826</c:v>
                </c:pt>
                <c:pt idx="429">
                  <c:v>1.9218598272138228</c:v>
                </c:pt>
                <c:pt idx="430">
                  <c:v>1.9217815450643776</c:v>
                </c:pt>
                <c:pt idx="431">
                  <c:v>1.9217042643923241</c:v>
                </c:pt>
                <c:pt idx="432">
                  <c:v>1.9216279661016948</c:v>
                </c:pt>
                <c:pt idx="433">
                  <c:v>1.9215526315789473</c:v>
                </c:pt>
                <c:pt idx="434">
                  <c:v>1.9214782426778243</c:v>
                </c:pt>
                <c:pt idx="435">
                  <c:v>1.9214047817047817</c:v>
                </c:pt>
                <c:pt idx="436">
                  <c:v>1.9213322314049586</c:v>
                </c:pt>
                <c:pt idx="437">
                  <c:v>1.9212605749486653</c:v>
                </c:pt>
                <c:pt idx="438">
                  <c:v>1.9211897959183672</c:v>
                </c:pt>
                <c:pt idx="439">
                  <c:v>1.9211198782961461</c:v>
                </c:pt>
                <c:pt idx="440">
                  <c:v>1.921050806451613</c:v>
                </c:pt>
                <c:pt idx="441">
                  <c:v>1.9209825651302606</c:v>
                </c:pt>
                <c:pt idx="442">
                  <c:v>1.920915139442231</c:v>
                </c:pt>
                <c:pt idx="443">
                  <c:v>1.9208485148514851</c:v>
                </c:pt>
                <c:pt idx="444">
                  <c:v>1.9207826771653542</c:v>
                </c:pt>
                <c:pt idx="445">
                  <c:v>1.9207176125244618</c:v>
                </c:pt>
                <c:pt idx="446">
                  <c:v>1.9206533073929961</c:v>
                </c:pt>
                <c:pt idx="447">
                  <c:v>1.9205897485493231</c:v>
                </c:pt>
                <c:pt idx="448">
                  <c:v>1.9205269230769231</c:v>
                </c:pt>
                <c:pt idx="449">
                  <c:v>1.9204648183556405</c:v>
                </c:pt>
                <c:pt idx="450">
                  <c:v>1.920403422053232</c:v>
                </c:pt>
                <c:pt idx="451">
                  <c:v>1.9203427221172022</c:v>
                </c:pt>
                <c:pt idx="452">
                  <c:v>1.9202827067669173</c:v>
                </c:pt>
                <c:pt idx="453">
                  <c:v>1.9202233644859812</c:v>
                </c:pt>
                <c:pt idx="454">
                  <c:v>1.9201646840148698</c:v>
                </c:pt>
                <c:pt idx="455">
                  <c:v>1.9201066543438077</c:v>
                </c:pt>
                <c:pt idx="456">
                  <c:v>1.9200492647058822</c:v>
                </c:pt>
                <c:pt idx="457">
                  <c:v>1.9199925045703838</c:v>
                </c:pt>
                <c:pt idx="458">
                  <c:v>1.9199363636363636</c:v>
                </c:pt>
                <c:pt idx="459">
                  <c:v>1.9198808318264013</c:v>
                </c:pt>
                <c:pt idx="460">
                  <c:v>1.9198258992805755</c:v>
                </c:pt>
                <c:pt idx="461">
                  <c:v>1.9197715563506261</c:v>
                </c:pt>
                <c:pt idx="462">
                  <c:v>1.9197177935943059</c:v>
                </c:pt>
                <c:pt idx="463">
                  <c:v>1.9196646017699115</c:v>
                </c:pt>
                <c:pt idx="464">
                  <c:v>1.9196119718309859</c:v>
                </c:pt>
                <c:pt idx="465">
                  <c:v>1.9195598949211909</c:v>
                </c:pt>
                <c:pt idx="466">
                  <c:v>1.9195083623693379</c:v>
                </c:pt>
                <c:pt idx="467">
                  <c:v>1.9194573656845753</c:v>
                </c:pt>
                <c:pt idx="468">
                  <c:v>1.9194068965517241</c:v>
                </c:pt>
                <c:pt idx="469">
                  <c:v>1.9193569468267582</c:v>
                </c:pt>
                <c:pt idx="470">
                  <c:v>1.9193075085324232</c:v>
                </c:pt>
                <c:pt idx="471">
                  <c:v>1.9192585738539898</c:v>
                </c:pt>
                <c:pt idx="472">
                  <c:v>1.9192101351351352</c:v>
                </c:pt>
                <c:pt idx="473">
                  <c:v>1.9191621848739495</c:v>
                </c:pt>
                <c:pt idx="474">
                  <c:v>1.9191147157190636</c:v>
                </c:pt>
                <c:pt idx="475">
                  <c:v>1.9190677204658901</c:v>
                </c:pt>
                <c:pt idx="476">
                  <c:v>1.9190211920529801</c:v>
                </c:pt>
                <c:pt idx="477">
                  <c:v>1.9189751235584842</c:v>
                </c:pt>
                <c:pt idx="478">
                  <c:v>1.9189295081967213</c:v>
                </c:pt>
                <c:pt idx="479">
                  <c:v>1.9188843393148449</c:v>
                </c:pt>
                <c:pt idx="480">
                  <c:v>1.9188396103896104</c:v>
                </c:pt>
                <c:pt idx="481">
                  <c:v>1.9187953150242325</c:v>
                </c:pt>
                <c:pt idx="482">
                  <c:v>1.9187514469453375</c:v>
                </c:pt>
                <c:pt idx="483">
                  <c:v>1.9187079999999999</c:v>
                </c:pt>
                <c:pt idx="484">
                  <c:v>1.9186649681528662</c:v>
                </c:pt>
                <c:pt idx="485">
                  <c:v>1.9186223454833597</c:v>
                </c:pt>
                <c:pt idx="486">
                  <c:v>1.9185801261829654</c:v>
                </c:pt>
                <c:pt idx="487">
                  <c:v>1.9185383045525901</c:v>
                </c:pt>
                <c:pt idx="488">
                  <c:v>1.918496875</c:v>
                </c:pt>
                <c:pt idx="489">
                  <c:v>1.9184558320373251</c:v>
                </c:pt>
                <c:pt idx="490">
                  <c:v>1.9184151702786378</c:v>
                </c:pt>
                <c:pt idx="491">
                  <c:v>1.9183748844375963</c:v>
                </c:pt>
                <c:pt idx="492">
                  <c:v>1.9183349693251532</c:v>
                </c:pt>
                <c:pt idx="493">
                  <c:v>1.9182954198473281</c:v>
                </c:pt>
                <c:pt idx="494">
                  <c:v>1.9182562310030395</c:v>
                </c:pt>
                <c:pt idx="495">
                  <c:v>1.918217397881997</c:v>
                </c:pt>
                <c:pt idx="496">
                  <c:v>1.9181789156626505</c:v>
                </c:pt>
                <c:pt idx="497">
                  <c:v>1.9181407796101948</c:v>
                </c:pt>
                <c:pt idx="498">
                  <c:v>1.9181029850746267</c:v>
                </c:pt>
                <c:pt idx="499">
                  <c:v>1.9180655274888558</c:v>
                </c:pt>
                <c:pt idx="500">
                  <c:v>1.9180284023668639</c:v>
                </c:pt>
                <c:pt idx="501">
                  <c:v>1.9179916053019146</c:v>
                </c:pt>
                <c:pt idx="502">
                  <c:v>1.9179551319648094</c:v>
                </c:pt>
                <c:pt idx="503">
                  <c:v>1.9179189781021897</c:v>
                </c:pt>
                <c:pt idx="504">
                  <c:v>1.9178831395348837</c:v>
                </c:pt>
                <c:pt idx="505">
                  <c:v>1.9178476121562953</c:v>
                </c:pt>
                <c:pt idx="506">
                  <c:v>1.9178123919308356</c:v>
                </c:pt>
                <c:pt idx="507">
                  <c:v>1.9177774748923959</c:v>
                </c:pt>
                <c:pt idx="508">
                  <c:v>1.9177428571428572</c:v>
                </c:pt>
                <c:pt idx="509">
                  <c:v>1.91770853485064</c:v>
                </c:pt>
                <c:pt idx="510">
                  <c:v>1.9176745042492918</c:v>
                </c:pt>
                <c:pt idx="511">
                  <c:v>1.9176407616361071</c:v>
                </c:pt>
                <c:pt idx="512">
                  <c:v>1.9176073033707866</c:v>
                </c:pt>
                <c:pt idx="513">
                  <c:v>1.9175741258741259</c:v>
                </c:pt>
                <c:pt idx="514">
                  <c:v>1.917541225626741</c:v>
                </c:pt>
                <c:pt idx="515">
                  <c:v>1.9175085991678225</c:v>
                </c:pt>
                <c:pt idx="516">
                  <c:v>1.9174762430939225</c:v>
                </c:pt>
                <c:pt idx="517">
                  <c:v>1.9174441540577716</c:v>
                </c:pt>
                <c:pt idx="518">
                  <c:v>1.9174123287671232</c:v>
                </c:pt>
                <c:pt idx="519">
                  <c:v>1.9173807639836289</c:v>
                </c:pt>
                <c:pt idx="520">
                  <c:v>1.917349456521739</c:v>
                </c:pt>
                <c:pt idx="521">
                  <c:v>1.9173184032476318</c:v>
                </c:pt>
                <c:pt idx="522">
                  <c:v>1.917287601078167</c:v>
                </c:pt>
                <c:pt idx="523">
                  <c:v>1.9172570469798658</c:v>
                </c:pt>
                <c:pt idx="524">
                  <c:v>1.9172267379679144</c:v>
                </c:pt>
                <c:pt idx="525">
                  <c:v>1.9171966711051931</c:v>
                </c:pt>
                <c:pt idx="526">
                  <c:v>1.9171668435013263</c:v>
                </c:pt>
                <c:pt idx="527">
                  <c:v>1.9171372523117569</c:v>
                </c:pt>
                <c:pt idx="528">
                  <c:v>1.9171078947368421</c:v>
                </c:pt>
                <c:pt idx="529">
                  <c:v>1.9170787680209698</c:v>
                </c:pt>
                <c:pt idx="530">
                  <c:v>1.9170498694516971</c:v>
                </c:pt>
                <c:pt idx="531">
                  <c:v>1.9170211963589077</c:v>
                </c:pt>
                <c:pt idx="532">
                  <c:v>1.9169927461139895</c:v>
                </c:pt>
                <c:pt idx="533">
                  <c:v>1.9169645161290323</c:v>
                </c:pt>
                <c:pt idx="534">
                  <c:v>1.9169365038560411</c:v>
                </c:pt>
                <c:pt idx="535">
                  <c:v>1.9169087067861714</c:v>
                </c:pt>
                <c:pt idx="536">
                  <c:v>1.9168811224489795</c:v>
                </c:pt>
                <c:pt idx="537">
                  <c:v>1.9168537484116899</c:v>
                </c:pt>
                <c:pt idx="538">
                  <c:v>1.9168265822784809</c:v>
                </c:pt>
                <c:pt idx="539">
                  <c:v>1.9167996216897856</c:v>
                </c:pt>
                <c:pt idx="540">
                  <c:v>1.916772864321608</c:v>
                </c:pt>
                <c:pt idx="541">
                  <c:v>1.9167463078848561</c:v>
                </c:pt>
                <c:pt idx="542">
                  <c:v>1.9167199501246883</c:v>
                </c:pt>
                <c:pt idx="543">
                  <c:v>1.9166937888198758</c:v>
                </c:pt>
                <c:pt idx="544">
                  <c:v>1.9166678217821782</c:v>
                </c:pt>
                <c:pt idx="545">
                  <c:v>1.9166420468557337</c:v>
                </c:pt>
                <c:pt idx="546">
                  <c:v>1.9166164619164618</c:v>
                </c:pt>
                <c:pt idx="547">
                  <c:v>1.916591064871481</c:v>
                </c:pt>
                <c:pt idx="548">
                  <c:v>1.9165658536585366</c:v>
                </c:pt>
                <c:pt idx="549">
                  <c:v>1.9165408262454435</c:v>
                </c:pt>
                <c:pt idx="550">
                  <c:v>1.91651598062954</c:v>
                </c:pt>
                <c:pt idx="551">
                  <c:v>1.9164913148371532</c:v>
                </c:pt>
                <c:pt idx="552">
                  <c:v>1.9164668269230769</c:v>
                </c:pt>
                <c:pt idx="553">
                  <c:v>1.9164425149700599</c:v>
                </c:pt>
                <c:pt idx="554">
                  <c:v>1.9164183770883054</c:v>
                </c:pt>
                <c:pt idx="555">
                  <c:v>1.916394411414982</c:v>
                </c:pt>
                <c:pt idx="556">
                  <c:v>1.9163706161137439</c:v>
                </c:pt>
                <c:pt idx="557">
                  <c:v>1.916346989374262</c:v>
                </c:pt>
                <c:pt idx="558">
                  <c:v>1.9163235294117646</c:v>
                </c:pt>
                <c:pt idx="559">
                  <c:v>1.9163002344665885</c:v>
                </c:pt>
                <c:pt idx="560">
                  <c:v>1.9162771028037382</c:v>
                </c:pt>
                <c:pt idx="561">
                  <c:v>1.9162541327124563</c:v>
                </c:pt>
                <c:pt idx="562">
                  <c:v>1.9162313225058005</c:v>
                </c:pt>
                <c:pt idx="563">
                  <c:v>1.9162086705202312</c:v>
                </c:pt>
                <c:pt idx="564">
                  <c:v>1.9161861751152074</c:v>
                </c:pt>
                <c:pt idx="565">
                  <c:v>1.9161638346727898</c:v>
                </c:pt>
                <c:pt idx="566">
                  <c:v>1.9161416475972539</c:v>
                </c:pt>
                <c:pt idx="567">
                  <c:v>1.9161196123147093</c:v>
                </c:pt>
                <c:pt idx="568">
                  <c:v>1.9160977272727273</c:v>
                </c:pt>
                <c:pt idx="569">
                  <c:v>1.9160759909399774</c:v>
                </c:pt>
                <c:pt idx="570">
                  <c:v>1.9160544018058689</c:v>
                </c:pt>
                <c:pt idx="571">
                  <c:v>1.9160329583802025</c:v>
                </c:pt>
                <c:pt idx="572">
                  <c:v>1.9160116591928251</c:v>
                </c:pt>
                <c:pt idx="573">
                  <c:v>1.915990502793296</c:v>
                </c:pt>
                <c:pt idx="574">
                  <c:v>1.9159694877505566</c:v>
                </c:pt>
                <c:pt idx="575">
                  <c:v>1.9159486126526082</c:v>
                </c:pt>
                <c:pt idx="576">
                  <c:v>1.9159278761061946</c:v>
                </c:pt>
                <c:pt idx="577">
                  <c:v>1.915907276736494</c:v>
                </c:pt>
                <c:pt idx="578">
                  <c:v>1.9158868131868132</c:v>
                </c:pt>
                <c:pt idx="579">
                  <c:v>1.9158664841182913</c:v>
                </c:pt>
                <c:pt idx="580">
                  <c:v>1.915846288209607</c:v>
                </c:pt>
                <c:pt idx="581">
                  <c:v>1.9158262241566919</c:v>
                </c:pt>
                <c:pt idx="582">
                  <c:v>1.9158062906724511</c:v>
                </c:pt>
                <c:pt idx="583">
                  <c:v>1.9157864864864864</c:v>
                </c:pt>
                <c:pt idx="584">
                  <c:v>1.9157668103448275</c:v>
                </c:pt>
                <c:pt idx="585">
                  <c:v>1.9157472610096671</c:v>
                </c:pt>
                <c:pt idx="586">
                  <c:v>1.9157278372591007</c:v>
                </c:pt>
                <c:pt idx="587">
                  <c:v>1.915708537886873</c:v>
                </c:pt>
                <c:pt idx="588">
                  <c:v>1.9156893617021276</c:v>
                </c:pt>
                <c:pt idx="589">
                  <c:v>1.9156703075291621</c:v>
                </c:pt>
                <c:pt idx="590">
                  <c:v>1.9156513742071881</c:v>
                </c:pt>
                <c:pt idx="591">
                  <c:v>1.9156325605900948</c:v>
                </c:pt>
                <c:pt idx="592">
                  <c:v>1.9156138655462185</c:v>
                </c:pt>
                <c:pt idx="593">
                  <c:v>1.9155952879581151</c:v>
                </c:pt>
                <c:pt idx="594">
                  <c:v>1.9155768267223381</c:v>
                </c:pt>
                <c:pt idx="595">
                  <c:v>1.9155584807492194</c:v>
                </c:pt>
                <c:pt idx="596">
                  <c:v>1.9155402489626556</c:v>
                </c:pt>
                <c:pt idx="597">
                  <c:v>1.9155221302998966</c:v>
                </c:pt>
                <c:pt idx="598">
                  <c:v>1.9155041237113402</c:v>
                </c:pt>
                <c:pt idx="599">
                  <c:v>1.9154862281603289</c:v>
                </c:pt>
                <c:pt idx="600">
                  <c:v>1.9154684426229507</c:v>
                </c:pt>
                <c:pt idx="601">
                  <c:v>1.9154507660878446</c:v>
                </c:pt>
                <c:pt idx="602">
                  <c:v>1.9154331975560082</c:v>
                </c:pt>
                <c:pt idx="603">
                  <c:v>1.915415736040609</c:v>
                </c:pt>
                <c:pt idx="604">
                  <c:v>1.9153983805668016</c:v>
                </c:pt>
                <c:pt idx="605">
                  <c:v>1.9153811301715438</c:v>
                </c:pt>
                <c:pt idx="606">
                  <c:v>1.9153639839034204</c:v>
                </c:pt>
                <c:pt idx="607">
                  <c:v>1.9153469408224673</c:v>
                </c:pt>
                <c:pt idx="608">
                  <c:v>1.91533</c:v>
                </c:pt>
                <c:pt idx="609">
                  <c:v>1.9153131605184446</c:v>
                </c:pt>
                <c:pt idx="610">
                  <c:v>1.915296421471173</c:v>
                </c:pt>
                <c:pt idx="611">
                  <c:v>1.9152797819623388</c:v>
                </c:pt>
                <c:pt idx="612">
                  <c:v>1.9152632411067194</c:v>
                </c:pt>
                <c:pt idx="613">
                  <c:v>1.9152467980295567</c:v>
                </c:pt>
                <c:pt idx="614">
                  <c:v>1.9152304518664047</c:v>
                </c:pt>
                <c:pt idx="615">
                  <c:v>1.9152142017629774</c:v>
                </c:pt>
                <c:pt idx="616">
                  <c:v>1.9151980468750001</c:v>
                </c:pt>
                <c:pt idx="617">
                  <c:v>1.9151819863680624</c:v>
                </c:pt>
                <c:pt idx="618">
                  <c:v>1.9151660194174758</c:v>
                </c:pt>
                <c:pt idx="619">
                  <c:v>1.9151501452081316</c:v>
                </c:pt>
                <c:pt idx="620">
                  <c:v>1.9151343629343629</c:v>
                </c:pt>
                <c:pt idx="621">
                  <c:v>1.9151186717998074</c:v>
                </c:pt>
                <c:pt idx="622">
                  <c:v>1.9151030710172745</c:v>
                </c:pt>
                <c:pt idx="623">
                  <c:v>1.9150875598086123</c:v>
                </c:pt>
                <c:pt idx="624">
                  <c:v>1.91507213740458</c:v>
                </c:pt>
                <c:pt idx="625">
                  <c:v>1.9150568030447193</c:v>
                </c:pt>
                <c:pt idx="626">
                  <c:v>1.9150415559772296</c:v>
                </c:pt>
                <c:pt idx="627">
                  <c:v>1.9150263954588458</c:v>
                </c:pt>
                <c:pt idx="628">
                  <c:v>1.915011320754717</c:v>
                </c:pt>
                <c:pt idx="629">
                  <c:v>1.9149963311382878</c:v>
                </c:pt>
                <c:pt idx="630">
                  <c:v>1.9149814258911819</c:v>
                </c:pt>
                <c:pt idx="631">
                  <c:v>1.9149666043030869</c:v>
                </c:pt>
                <c:pt idx="632">
                  <c:v>1.9149518656716418</c:v>
                </c:pt>
                <c:pt idx="633">
                  <c:v>1.9149372093023256</c:v>
                </c:pt>
                <c:pt idx="634">
                  <c:v>1.9149226345083488</c:v>
                </c:pt>
                <c:pt idx="635">
                  <c:v>1.9149081406105457</c:v>
                </c:pt>
                <c:pt idx="636">
                  <c:v>1.9148937269372692</c:v>
                </c:pt>
                <c:pt idx="637">
                  <c:v>1.9148793928242869</c:v>
                </c:pt>
                <c:pt idx="638">
                  <c:v>1.9148651376146788</c:v>
                </c:pt>
                <c:pt idx="639">
                  <c:v>1.9148509606587374</c:v>
                </c:pt>
                <c:pt idx="640">
                  <c:v>1.9148368613138687</c:v>
                </c:pt>
                <c:pt idx="641">
                  <c:v>1.914822838944495</c:v>
                </c:pt>
                <c:pt idx="642">
                  <c:v>1.91480889292196</c:v>
                </c:pt>
                <c:pt idx="643">
                  <c:v>1.9147950226244344</c:v>
                </c:pt>
                <c:pt idx="644">
                  <c:v>1.914781227436823</c:v>
                </c:pt>
                <c:pt idx="645">
                  <c:v>1.9147675067506751</c:v>
                </c:pt>
                <c:pt idx="646">
                  <c:v>1.9147538599640934</c:v>
                </c:pt>
                <c:pt idx="647">
                  <c:v>1.9147402864816472</c:v>
                </c:pt>
                <c:pt idx="648">
                  <c:v>1.9147267857142856</c:v>
                </c:pt>
                <c:pt idx="649">
                  <c:v>1.9147133570792521</c:v>
                </c:pt>
                <c:pt idx="650">
                  <c:v>1.9146999999999998</c:v>
                </c:pt>
                <c:pt idx="651">
                  <c:v>1.9146867139061114</c:v>
                </c:pt>
                <c:pt idx="652">
                  <c:v>1.9146734982332154</c:v>
                </c:pt>
                <c:pt idx="653">
                  <c:v>1.9146603524229076</c:v>
                </c:pt>
                <c:pt idx="654">
                  <c:v>1.9146472759226714</c:v>
                </c:pt>
                <c:pt idx="655">
                  <c:v>1.914634268185802</c:v>
                </c:pt>
                <c:pt idx="656">
                  <c:v>1.9146213286713287</c:v>
                </c:pt>
                <c:pt idx="657">
                  <c:v>1.9146084568439408</c:v>
                </c:pt>
                <c:pt idx="658">
                  <c:v>1.9145956521739129</c:v>
                </c:pt>
                <c:pt idx="659">
                  <c:v>1.9145829141370339</c:v>
                </c:pt>
                <c:pt idx="660">
                  <c:v>1.9145702422145328</c:v>
                </c:pt>
                <c:pt idx="661">
                  <c:v>1.9145576358930112</c:v>
                </c:pt>
                <c:pt idx="662">
                  <c:v>1.9145450946643718</c:v>
                </c:pt>
                <c:pt idx="663">
                  <c:v>1.9145326180257509</c:v>
                </c:pt>
                <c:pt idx="664">
                  <c:v>1.9145202054794521</c:v>
                </c:pt>
                <c:pt idx="665">
                  <c:v>1.9145078565328779</c:v>
                </c:pt>
                <c:pt idx="666">
                  <c:v>1.9144955706984668</c:v>
                </c:pt>
                <c:pt idx="667">
                  <c:v>1.9144833474936278</c:v>
                </c:pt>
                <c:pt idx="668">
                  <c:v>1.9144711864406778</c:v>
                </c:pt>
                <c:pt idx="669">
                  <c:v>1.9144590870667793</c:v>
                </c:pt>
                <c:pt idx="670">
                  <c:v>1.9144470489038785</c:v>
                </c:pt>
                <c:pt idx="671">
                  <c:v>1.9144350714886458</c:v>
                </c:pt>
                <c:pt idx="672">
                  <c:v>1.9144231543624162</c:v>
                </c:pt>
                <c:pt idx="673">
                  <c:v>1.9144112970711296</c:v>
                </c:pt>
                <c:pt idx="674">
                  <c:v>1.9143994991652755</c:v>
                </c:pt>
                <c:pt idx="675">
                  <c:v>1.9143877601998334</c:v>
                </c:pt>
                <c:pt idx="676">
                  <c:v>1.9143760797342193</c:v>
                </c:pt>
                <c:pt idx="677">
                  <c:v>1.9143644573322287</c:v>
                </c:pt>
                <c:pt idx="678">
                  <c:v>1.9143528925619835</c:v>
                </c:pt>
                <c:pt idx="679">
                  <c:v>1.9143413849958779</c:v>
                </c:pt>
                <c:pt idx="680">
                  <c:v>1.9143299342105262</c:v>
                </c:pt>
                <c:pt idx="681">
                  <c:v>1.9143185397867104</c:v>
                </c:pt>
                <c:pt idx="682">
                  <c:v>1.914307201309329</c:v>
                </c:pt>
                <c:pt idx="683">
                  <c:v>1.9142959183673469</c:v>
                </c:pt>
                <c:pt idx="684">
                  <c:v>1.9142846905537458</c:v>
                </c:pt>
                <c:pt idx="685">
                  <c:v>1.9142735174654752</c:v>
                </c:pt>
                <c:pt idx="686">
                  <c:v>1.9142623987034035</c:v>
                </c:pt>
                <c:pt idx="687">
                  <c:v>1.9142513338722715</c:v>
                </c:pt>
                <c:pt idx="688">
                  <c:v>1.914240322580645</c:v>
                </c:pt>
                <c:pt idx="689">
                  <c:v>1.9142293644408688</c:v>
                </c:pt>
                <c:pt idx="690">
                  <c:v>1.9142184590690208</c:v>
                </c:pt>
                <c:pt idx="691">
                  <c:v>1.9142076060848678</c:v>
                </c:pt>
                <c:pt idx="692">
                  <c:v>1.914196805111821</c:v>
                </c:pt>
                <c:pt idx="693">
                  <c:v>1.9141860557768924</c:v>
                </c:pt>
                <c:pt idx="694">
                  <c:v>1.9141753577106517</c:v>
                </c:pt>
                <c:pt idx="695">
                  <c:v>1.9141647105471846</c:v>
                </c:pt>
                <c:pt idx="696">
                  <c:v>1.9141541139240505</c:v>
                </c:pt>
                <c:pt idx="697">
                  <c:v>1.9141435674822416</c:v>
                </c:pt>
                <c:pt idx="698">
                  <c:v>1.9141330708661417</c:v>
                </c:pt>
                <c:pt idx="699">
                  <c:v>1.9141226237234878</c:v>
                </c:pt>
                <c:pt idx="700">
                  <c:v>1.9141122257053291</c:v>
                </c:pt>
                <c:pt idx="701">
                  <c:v>1.9141018764659889</c:v>
                </c:pt>
                <c:pt idx="702">
                  <c:v>1.9140915756630266</c:v>
                </c:pt>
                <c:pt idx="703">
                  <c:v>1.9140813229571985</c:v>
                </c:pt>
                <c:pt idx="704">
                  <c:v>1.9140711180124224</c:v>
                </c:pt>
                <c:pt idx="705">
                  <c:v>1.9140609604957397</c:v>
                </c:pt>
                <c:pt idx="706">
                  <c:v>1.9140508500772797</c:v>
                </c:pt>
                <c:pt idx="707">
                  <c:v>1.9140407864302236</c:v>
                </c:pt>
                <c:pt idx="708">
                  <c:v>1.9140307692307692</c:v>
                </c:pt>
                <c:pt idx="709">
                  <c:v>1.9140207981580966</c:v>
                </c:pt>
                <c:pt idx="710">
                  <c:v>1.9140108728943337</c:v>
                </c:pt>
                <c:pt idx="711">
                  <c:v>1.9140009931245225</c:v>
                </c:pt>
                <c:pt idx="712">
                  <c:v>1.9139911585365854</c:v>
                </c:pt>
                <c:pt idx="713">
                  <c:v>1.9139813688212928</c:v>
                </c:pt>
                <c:pt idx="714">
                  <c:v>1.9139716236722306</c:v>
                </c:pt>
                <c:pt idx="715">
                  <c:v>1.9139619227857683</c:v>
                </c:pt>
                <c:pt idx="716">
                  <c:v>1.9139522658610271</c:v>
                </c:pt>
                <c:pt idx="717">
                  <c:v>1.9139426525998493</c:v>
                </c:pt>
                <c:pt idx="718">
                  <c:v>1.9139330827067669</c:v>
                </c:pt>
                <c:pt idx="719">
                  <c:v>1.9139235558889722</c:v>
                </c:pt>
                <c:pt idx="720">
                  <c:v>1.9139140718562875</c:v>
                </c:pt>
                <c:pt idx="721">
                  <c:v>1.9139046303211351</c:v>
                </c:pt>
                <c:pt idx="722">
                  <c:v>1.9138952309985096</c:v>
                </c:pt>
                <c:pt idx="723">
                  <c:v>1.9138858736059479</c:v>
                </c:pt>
                <c:pt idx="724">
                  <c:v>1.9138765578635015</c:v>
                </c:pt>
                <c:pt idx="725">
                  <c:v>1.9138672834937083</c:v>
                </c:pt>
                <c:pt idx="726">
                  <c:v>1.9138580502215656</c:v>
                </c:pt>
                <c:pt idx="727">
                  <c:v>1.9138488577745025</c:v>
                </c:pt>
                <c:pt idx="728">
                  <c:v>1.9138397058823529</c:v>
                </c:pt>
                <c:pt idx="729">
                  <c:v>1.9138305942773293</c:v>
                </c:pt>
                <c:pt idx="730">
                  <c:v>1.913821522693997</c:v>
                </c:pt>
                <c:pt idx="731">
                  <c:v>1.9138124908692475</c:v>
                </c:pt>
                <c:pt idx="732">
                  <c:v>1.9138034985422741</c:v>
                </c:pt>
                <c:pt idx="733">
                  <c:v>1.9137945454545453</c:v>
                </c:pt>
                <c:pt idx="734">
                  <c:v>1.9137856313497823</c:v>
                </c:pt>
                <c:pt idx="735">
                  <c:v>1.9137767559739318</c:v>
                </c:pt>
                <c:pt idx="736">
                  <c:v>1.9137679190751444</c:v>
                </c:pt>
                <c:pt idx="737">
                  <c:v>1.913759120403749</c:v>
                </c:pt>
                <c:pt idx="738">
                  <c:v>1.9137503597122301</c:v>
                </c:pt>
                <c:pt idx="739">
                  <c:v>1.9137416367552045</c:v>
                </c:pt>
                <c:pt idx="740">
                  <c:v>1.9137329512893981</c:v>
                </c:pt>
                <c:pt idx="741">
                  <c:v>1.913724303073624</c:v>
                </c:pt>
                <c:pt idx="742">
                  <c:v>1.9137156918687588</c:v>
                </c:pt>
                <c:pt idx="743">
                  <c:v>1.9137071174377225</c:v>
                </c:pt>
                <c:pt idx="744">
                  <c:v>1.9136985795454544</c:v>
                </c:pt>
                <c:pt idx="745">
                  <c:v>1.9136900779588943</c:v>
                </c:pt>
                <c:pt idx="746">
                  <c:v>1.9136816124469589</c:v>
                </c:pt>
                <c:pt idx="747">
                  <c:v>1.9136731827805222</c:v>
                </c:pt>
                <c:pt idx="748">
                  <c:v>1.9136647887323943</c:v>
                </c:pt>
                <c:pt idx="749">
                  <c:v>1.9136564300773014</c:v>
                </c:pt>
                <c:pt idx="750">
                  <c:v>1.9136481065918653</c:v>
                </c:pt>
                <c:pt idx="751">
                  <c:v>1.9136398180545835</c:v>
                </c:pt>
                <c:pt idx="752">
                  <c:v>1.9136315642458099</c:v>
                </c:pt>
                <c:pt idx="753">
                  <c:v>1.9136233449477351</c:v>
                </c:pt>
                <c:pt idx="754">
                  <c:v>1.9136151599443672</c:v>
                </c:pt>
                <c:pt idx="755">
                  <c:v>1.9136070090215127</c:v>
                </c:pt>
                <c:pt idx="756">
                  <c:v>1.913598891966759</c:v>
                </c:pt>
                <c:pt idx="757">
                  <c:v>1.913590808569454</c:v>
                </c:pt>
                <c:pt idx="758">
                  <c:v>1.9135827586206897</c:v>
                </c:pt>
                <c:pt idx="759">
                  <c:v>1.9135747419132829</c:v>
                </c:pt>
                <c:pt idx="760">
                  <c:v>1.9135667582417581</c:v>
                </c:pt>
                <c:pt idx="761">
                  <c:v>1.9135588074023304</c:v>
                </c:pt>
                <c:pt idx="762">
                  <c:v>1.9135508891928865</c:v>
                </c:pt>
                <c:pt idx="763">
                  <c:v>1.9135430034129692</c:v>
                </c:pt>
                <c:pt idx="764">
                  <c:v>1.9135351498637603</c:v>
                </c:pt>
                <c:pt idx="765">
                  <c:v>1.9135273283480625</c:v>
                </c:pt>
                <c:pt idx="766">
                  <c:v>1.9135195386702848</c:v>
                </c:pt>
                <c:pt idx="767">
                  <c:v>1.9135117806364252</c:v>
                </c:pt>
                <c:pt idx="768">
                  <c:v>1.913504054054054</c:v>
                </c:pt>
                <c:pt idx="769">
                  <c:v>1.9134963587322993</c:v>
                </c:pt>
                <c:pt idx="770">
                  <c:v>1.9134886944818303</c:v>
                </c:pt>
                <c:pt idx="771">
                  <c:v>1.9134810611148421</c:v>
                </c:pt>
                <c:pt idx="772">
                  <c:v>1.9134734584450401</c:v>
                </c:pt>
                <c:pt idx="773">
                  <c:v>1.9134658862876255</c:v>
                </c:pt>
                <c:pt idx="774">
                  <c:v>1.913458344459279</c:v>
                </c:pt>
                <c:pt idx="775">
                  <c:v>1.9134508327781479</c:v>
                </c:pt>
                <c:pt idx="776">
                  <c:v>1.9134433510638298</c:v>
                </c:pt>
                <c:pt idx="777">
                  <c:v>1.913435899137359</c:v>
                </c:pt>
                <c:pt idx="778">
                  <c:v>1.913428476821192</c:v>
                </c:pt>
                <c:pt idx="779">
                  <c:v>1.9134210839391936</c:v>
                </c:pt>
                <c:pt idx="780">
                  <c:v>1.9134137203166226</c:v>
                </c:pt>
                <c:pt idx="781">
                  <c:v>1.9134063857801185</c:v>
                </c:pt>
                <c:pt idx="782">
                  <c:v>1.9133990801576872</c:v>
                </c:pt>
                <c:pt idx="783">
                  <c:v>1.9133918032786885</c:v>
                </c:pt>
                <c:pt idx="784">
                  <c:v>1.913384554973822</c:v>
                </c:pt>
                <c:pt idx="785">
                  <c:v>1.9133773350751142</c:v>
                </c:pt>
                <c:pt idx="786">
                  <c:v>1.9133701434159061</c:v>
                </c:pt>
                <c:pt idx="787">
                  <c:v>1.9133629798308394</c:v>
                </c:pt>
                <c:pt idx="788">
                  <c:v>1.913355844155844</c:v>
                </c:pt>
                <c:pt idx="789">
                  <c:v>1.913348736228127</c:v>
                </c:pt>
                <c:pt idx="790">
                  <c:v>1.9133416558861578</c:v>
                </c:pt>
                <c:pt idx="791">
                  <c:v>1.9133346029696578</c:v>
                </c:pt>
                <c:pt idx="792">
                  <c:v>1.9133275773195877</c:v>
                </c:pt>
                <c:pt idx="793">
                  <c:v>1.9133205787781351</c:v>
                </c:pt>
                <c:pt idx="794">
                  <c:v>1.9133136071887034</c:v>
                </c:pt>
                <c:pt idx="795">
                  <c:v>1.9133066623959001</c:v>
                </c:pt>
                <c:pt idx="796">
                  <c:v>1.9132997442455242</c:v>
                </c:pt>
                <c:pt idx="797">
                  <c:v>1.9132928525845565</c:v>
                </c:pt>
                <c:pt idx="798">
                  <c:v>1.9132859872611465</c:v>
                </c:pt>
                <c:pt idx="799">
                  <c:v>1.9132791481246025</c:v>
                </c:pt>
                <c:pt idx="800">
                  <c:v>1.9132723350253806</c:v>
                </c:pt>
                <c:pt idx="801">
                  <c:v>1.9132655478150729</c:v>
                </c:pt>
                <c:pt idx="802">
                  <c:v>1.913258786346397</c:v>
                </c:pt>
                <c:pt idx="803">
                  <c:v>1.913252050473186</c:v>
                </c:pt>
                <c:pt idx="804">
                  <c:v>1.9132453400503777</c:v>
                </c:pt>
                <c:pt idx="805">
                  <c:v>1.9132386549340037</c:v>
                </c:pt>
                <c:pt idx="806">
                  <c:v>1.9132319949811794</c:v>
                </c:pt>
                <c:pt idx="807">
                  <c:v>1.9132253600500939</c:v>
                </c:pt>
                <c:pt idx="808">
                  <c:v>1.91321875</c:v>
                </c:pt>
                <c:pt idx="809">
                  <c:v>1.9132121646912039</c:v>
                </c:pt>
                <c:pt idx="810">
                  <c:v>1.913205603985056</c:v>
                </c:pt>
                <c:pt idx="811">
                  <c:v>1.9131990677439403</c:v>
                </c:pt>
                <c:pt idx="812">
                  <c:v>1.9131925558312655</c:v>
                </c:pt>
                <c:pt idx="813">
                  <c:v>1.913186068111455</c:v>
                </c:pt>
                <c:pt idx="814">
                  <c:v>1.9131796044499381</c:v>
                </c:pt>
                <c:pt idx="815">
                  <c:v>1.91317316471314</c:v>
                </c:pt>
                <c:pt idx="816">
                  <c:v>1.9131667487684729</c:v>
                </c:pt>
                <c:pt idx="817">
                  <c:v>1.9131603564843269</c:v>
                </c:pt>
                <c:pt idx="818">
                  <c:v>1.9131539877300614</c:v>
                </c:pt>
                <c:pt idx="819">
                  <c:v>1.913147642375995</c:v>
                </c:pt>
                <c:pt idx="820">
                  <c:v>1.9131413202933985</c:v>
                </c:pt>
                <c:pt idx="821">
                  <c:v>1.9131350213544844</c:v>
                </c:pt>
                <c:pt idx="822">
                  <c:v>1.9131287454323995</c:v>
                </c:pt>
                <c:pt idx="823">
                  <c:v>1.9131224924012158</c:v>
                </c:pt>
                <c:pt idx="824">
                  <c:v>1.9131162621359223</c:v>
                </c:pt>
                <c:pt idx="825">
                  <c:v>1.9131100545124167</c:v>
                </c:pt>
                <c:pt idx="826">
                  <c:v>1.9131038694074969</c:v>
                </c:pt>
                <c:pt idx="827">
                  <c:v>1.9130977066988533</c:v>
                </c:pt>
                <c:pt idx="828">
                  <c:v>1.9130915662650603</c:v>
                </c:pt>
                <c:pt idx="829">
                  <c:v>1.9130854479855681</c:v>
                </c:pt>
                <c:pt idx="830">
                  <c:v>1.9130793517406963</c:v>
                </c:pt>
                <c:pt idx="831">
                  <c:v>1.9130732774116237</c:v>
                </c:pt>
                <c:pt idx="832">
                  <c:v>1.9130672248803828</c:v>
                </c:pt>
                <c:pt idx="833">
                  <c:v>1.9130611940298508</c:v>
                </c:pt>
                <c:pt idx="834">
                  <c:v>1.9130551847437425</c:v>
                </c:pt>
                <c:pt idx="835">
                  <c:v>1.9130491969066032</c:v>
                </c:pt>
                <c:pt idx="836">
                  <c:v>1.9130432304038005</c:v>
                </c:pt>
                <c:pt idx="837">
                  <c:v>1.9130372851215174</c:v>
                </c:pt>
                <c:pt idx="838">
                  <c:v>1.9130313609467455</c:v>
                </c:pt>
                <c:pt idx="839">
                  <c:v>1.9130254577672769</c:v>
                </c:pt>
                <c:pt idx="840">
                  <c:v>1.9130195754716981</c:v>
                </c:pt>
                <c:pt idx="841">
                  <c:v>1.9130137139493819</c:v>
                </c:pt>
                <c:pt idx="842">
                  <c:v>1.9130078730904818</c:v>
                </c:pt>
                <c:pt idx="843">
                  <c:v>1.9130020527859237</c:v>
                </c:pt>
                <c:pt idx="844">
                  <c:v>1.9129962529274005</c:v>
                </c:pt>
                <c:pt idx="845">
                  <c:v>1.9129904734073642</c:v>
                </c:pt>
                <c:pt idx="846">
                  <c:v>1.9129847141190197</c:v>
                </c:pt>
                <c:pt idx="847">
                  <c:v>1.9129789749563191</c:v>
                </c:pt>
                <c:pt idx="848">
                  <c:v>1.9129732558139534</c:v>
                </c:pt>
                <c:pt idx="849">
                  <c:v>1.9129675565873476</c:v>
                </c:pt>
                <c:pt idx="850">
                  <c:v>1.9129618771726535</c:v>
                </c:pt>
                <c:pt idx="851">
                  <c:v>1.9129562174667438</c:v>
                </c:pt>
                <c:pt idx="852">
                  <c:v>1.9129505773672055</c:v>
                </c:pt>
                <c:pt idx="853">
                  <c:v>1.9129449567723342</c:v>
                </c:pt>
                <c:pt idx="854">
                  <c:v>1.9129393555811276</c:v>
                </c:pt>
                <c:pt idx="855">
                  <c:v>1.9129337736932797</c:v>
                </c:pt>
                <c:pt idx="856">
                  <c:v>1.9129282110091743</c:v>
                </c:pt>
                <c:pt idx="857">
                  <c:v>1.9129226674298798</c:v>
                </c:pt>
                <c:pt idx="858">
                  <c:v>1.9129171428571428</c:v>
                </c:pt>
                <c:pt idx="859">
                  <c:v>1.9129116371933828</c:v>
                </c:pt>
                <c:pt idx="860">
                  <c:v>1.9129061503416855</c:v>
                </c:pt>
                <c:pt idx="861">
                  <c:v>1.9129006822057988</c:v>
                </c:pt>
                <c:pt idx="862">
                  <c:v>1.9128952326901247</c:v>
                </c:pt>
                <c:pt idx="863">
                  <c:v>1.9128898016997167</c:v>
                </c:pt>
                <c:pt idx="864">
                  <c:v>1.9128843891402714</c:v>
                </c:pt>
                <c:pt idx="865">
                  <c:v>1.9128789949181253</c:v>
                </c:pt>
                <c:pt idx="866">
                  <c:v>1.912873618940248</c:v>
                </c:pt>
                <c:pt idx="867">
                  <c:v>1.9128682611142374</c:v>
                </c:pt>
                <c:pt idx="868">
                  <c:v>1.9128629213483146</c:v>
                </c:pt>
                <c:pt idx="869">
                  <c:v>1.912857599551318</c:v>
                </c:pt>
                <c:pt idx="870">
                  <c:v>1.9128522956326988</c:v>
                </c:pt>
                <c:pt idx="871">
                  <c:v>1.9128470095025154</c:v>
                </c:pt>
                <c:pt idx="872">
                  <c:v>1.9128417410714285</c:v>
                </c:pt>
                <c:pt idx="873">
                  <c:v>1.9128364902506962</c:v>
                </c:pt>
                <c:pt idx="874">
                  <c:v>1.912831256952169</c:v>
                </c:pt>
                <c:pt idx="875">
                  <c:v>1.9128260410882842</c:v>
                </c:pt>
                <c:pt idx="876">
                  <c:v>1.9128208425720621</c:v>
                </c:pt>
                <c:pt idx="877">
                  <c:v>1.9128156613171001</c:v>
                </c:pt>
                <c:pt idx="878">
                  <c:v>1.912810497237569</c:v>
                </c:pt>
                <c:pt idx="879">
                  <c:v>1.9128053502482074</c:v>
                </c:pt>
                <c:pt idx="880">
                  <c:v>1.9128002202643171</c:v>
                </c:pt>
                <c:pt idx="881">
                  <c:v>1.9127951072017593</c:v>
                </c:pt>
                <c:pt idx="882">
                  <c:v>1.9127900109769485</c:v>
                </c:pt>
                <c:pt idx="883">
                  <c:v>1.9127849315068493</c:v>
                </c:pt>
                <c:pt idx="884">
                  <c:v>1.9127798687089714</c:v>
                </c:pt>
                <c:pt idx="885">
                  <c:v>1.9127748225013654</c:v>
                </c:pt>
                <c:pt idx="886">
                  <c:v>1.9127697928026173</c:v>
                </c:pt>
                <c:pt idx="887">
                  <c:v>1.9127647795318454</c:v>
                </c:pt>
                <c:pt idx="888">
                  <c:v>1.9127597826086955</c:v>
                </c:pt>
                <c:pt idx="889">
                  <c:v>1.9127548019533369</c:v>
                </c:pt>
                <c:pt idx="890">
                  <c:v>1.9127498374864571</c:v>
                </c:pt>
                <c:pt idx="891">
                  <c:v>1.9127448891292591</c:v>
                </c:pt>
                <c:pt idx="892">
                  <c:v>1.9127399568034558</c:v>
                </c:pt>
                <c:pt idx="893">
                  <c:v>1.9127350404312669</c:v>
                </c:pt>
                <c:pt idx="894">
                  <c:v>1.9127301399354144</c:v>
                </c:pt>
                <c:pt idx="895">
                  <c:v>1.9127252552391187</c:v>
                </c:pt>
                <c:pt idx="896">
                  <c:v>1.9127203862660944</c:v>
                </c:pt>
                <c:pt idx="897">
                  <c:v>1.9127155329405463</c:v>
                </c:pt>
                <c:pt idx="898">
                  <c:v>1.9127106951871657</c:v>
                </c:pt>
                <c:pt idx="899">
                  <c:v>1.9127058729311266</c:v>
                </c:pt>
                <c:pt idx="900">
                  <c:v>1.912701066098081</c:v>
                </c:pt>
                <c:pt idx="901">
                  <c:v>1.9126962746141565</c:v>
                </c:pt>
                <c:pt idx="902">
                  <c:v>1.9126914984059511</c:v>
                </c:pt>
                <c:pt idx="903">
                  <c:v>1.9126867374005305</c:v>
                </c:pt>
                <c:pt idx="904">
                  <c:v>1.9126819915254236</c:v>
                </c:pt>
                <c:pt idx="905">
                  <c:v>1.9126772607086198</c:v>
                </c:pt>
                <c:pt idx="906">
                  <c:v>1.9126725448785638</c:v>
                </c:pt>
                <c:pt idx="907">
                  <c:v>1.9126678439641538</c:v>
                </c:pt>
                <c:pt idx="908">
                  <c:v>1.9126631578947368</c:v>
                </c:pt>
                <c:pt idx="909">
                  <c:v>1.9126584866001051</c:v>
                </c:pt>
                <c:pt idx="910">
                  <c:v>1.9126538300104932</c:v>
                </c:pt>
                <c:pt idx="911">
                  <c:v>1.9126491880565741</c:v>
                </c:pt>
                <c:pt idx="912">
                  <c:v>1.912644560669456</c:v>
                </c:pt>
                <c:pt idx="913">
                  <c:v>1.9126399477806788</c:v>
                </c:pt>
                <c:pt idx="914">
                  <c:v>1.9126353493222106</c:v>
                </c:pt>
                <c:pt idx="915">
                  <c:v>1.9126307652264445</c:v>
                </c:pt>
                <c:pt idx="916">
                  <c:v>1.9126261954261954</c:v>
                </c:pt>
                <c:pt idx="917">
                  <c:v>1.9126216398546965</c:v>
                </c:pt>
                <c:pt idx="918">
                  <c:v>1.9126170984455959</c:v>
                </c:pt>
                <c:pt idx="919">
                  <c:v>1.912612571132954</c:v>
                </c:pt>
                <c:pt idx="920">
                  <c:v>1.9126080578512397</c:v>
                </c:pt>
                <c:pt idx="921">
                  <c:v>1.9126035585353274</c:v>
                </c:pt>
                <c:pt idx="922">
                  <c:v>1.9125990731204943</c:v>
                </c:pt>
                <c:pt idx="923">
                  <c:v>1.9125946015424165</c:v>
                </c:pt>
                <c:pt idx="924">
                  <c:v>1.9125901437371662</c:v>
                </c:pt>
                <c:pt idx="925">
                  <c:v>1.9125856996412096</c:v>
                </c:pt>
                <c:pt idx="926">
                  <c:v>1.9125812691914021</c:v>
                </c:pt>
                <c:pt idx="927">
                  <c:v>1.9125768523249871</c:v>
                </c:pt>
                <c:pt idx="928">
                  <c:v>1.9125724489795919</c:v>
                </c:pt>
                <c:pt idx="929">
                  <c:v>1.9125680590932246</c:v>
                </c:pt>
                <c:pt idx="930">
                  <c:v>1.9125636826042727</c:v>
                </c:pt>
                <c:pt idx="931">
                  <c:v>1.9125593194514983</c:v>
                </c:pt>
                <c:pt idx="932">
                  <c:v>1.9125549695740365</c:v>
                </c:pt>
                <c:pt idx="933">
                  <c:v>1.9125506329113924</c:v>
                </c:pt>
                <c:pt idx="934">
                  <c:v>1.9125463094034378</c:v>
                </c:pt>
                <c:pt idx="935">
                  <c:v>1.9125419989904089</c:v>
                </c:pt>
                <c:pt idx="936">
                  <c:v>1.9125377016129033</c:v>
                </c:pt>
                <c:pt idx="937">
                  <c:v>1.9125334172118771</c:v>
                </c:pt>
                <c:pt idx="938">
                  <c:v>1.9125291457286431</c:v>
                </c:pt>
                <c:pt idx="939">
                  <c:v>1.912524887104867</c:v>
                </c:pt>
                <c:pt idx="940">
                  <c:v>1.912520641282565</c:v>
                </c:pt>
                <c:pt idx="941">
                  <c:v>1.912516408204102</c:v>
                </c:pt>
                <c:pt idx="942">
                  <c:v>1.9125121878121878</c:v>
                </c:pt>
                <c:pt idx="943">
                  <c:v>1.9125079800498752</c:v>
                </c:pt>
                <c:pt idx="944">
                  <c:v>1.9125037848605577</c:v>
                </c:pt>
                <c:pt idx="945">
                  <c:v>1.9124996021879661</c:v>
                </c:pt>
                <c:pt idx="946">
                  <c:v>1.9124954319761669</c:v>
                </c:pt>
                <c:pt idx="947">
                  <c:v>1.9124912741695588</c:v>
                </c:pt>
                <c:pt idx="948">
                  <c:v>1.9124871287128713</c:v>
                </c:pt>
                <c:pt idx="949">
                  <c:v>1.9124829955511615</c:v>
                </c:pt>
                <c:pt idx="950">
                  <c:v>1.9124788746298125</c:v>
                </c:pt>
                <c:pt idx="951">
                  <c:v>1.9124747658945294</c:v>
                </c:pt>
                <c:pt idx="952">
                  <c:v>1.9124706692913385</c:v>
                </c:pt>
                <c:pt idx="953">
                  <c:v>1.9124665847665847</c:v>
                </c:pt>
                <c:pt idx="954">
                  <c:v>1.9124625122669283</c:v>
                </c:pt>
                <c:pt idx="955">
                  <c:v>1.9124584517393435</c:v>
                </c:pt>
                <c:pt idx="956">
                  <c:v>1.9124544031311155</c:v>
                </c:pt>
                <c:pt idx="957">
                  <c:v>1.9124503663898387</c:v>
                </c:pt>
                <c:pt idx="958">
                  <c:v>1.9124463414634145</c:v>
                </c:pt>
                <c:pt idx="959">
                  <c:v>1.9124423283000487</c:v>
                </c:pt>
                <c:pt idx="960">
                  <c:v>1.912438326848249</c:v>
                </c:pt>
                <c:pt idx="961">
                  <c:v>1.9124343370568238</c:v>
                </c:pt>
                <c:pt idx="962">
                  <c:v>1.9124303588748788</c:v>
                </c:pt>
                <c:pt idx="963">
                  <c:v>1.9124263922518159</c:v>
                </c:pt>
                <c:pt idx="964">
                  <c:v>1.9124224371373306</c:v>
                </c:pt>
                <c:pt idx="965">
                  <c:v>1.9124184934814099</c:v>
                </c:pt>
                <c:pt idx="966">
                  <c:v>1.9124145612343297</c:v>
                </c:pt>
                <c:pt idx="967">
                  <c:v>1.9124106403466539</c:v>
                </c:pt>
                <c:pt idx="968">
                  <c:v>1.9124067307692307</c:v>
                </c:pt>
                <c:pt idx="969">
                  <c:v>1.9124028324531925</c:v>
                </c:pt>
                <c:pt idx="970">
                  <c:v>1.9123989453499519</c:v>
                </c:pt>
                <c:pt idx="971">
                  <c:v>1.9123950694112015</c:v>
                </c:pt>
                <c:pt idx="972">
                  <c:v>1.91239120458891</c:v>
                </c:pt>
                <c:pt idx="973">
                  <c:v>1.9123873508353222</c:v>
                </c:pt>
                <c:pt idx="974">
                  <c:v>1.9123835081029552</c:v>
                </c:pt>
                <c:pt idx="975">
                  <c:v>1.9123796763445977</c:v>
                </c:pt>
                <c:pt idx="976">
                  <c:v>1.9123758555133079</c:v>
                </c:pt>
                <c:pt idx="977">
                  <c:v>1.9123720455624109</c:v>
                </c:pt>
                <c:pt idx="978">
                  <c:v>1.9123682464454976</c:v>
                </c:pt>
                <c:pt idx="979">
                  <c:v>1.9123644581164221</c:v>
                </c:pt>
                <c:pt idx="980">
                  <c:v>1.9123606805293005</c:v>
                </c:pt>
                <c:pt idx="981">
                  <c:v>1.9123569136385088</c:v>
                </c:pt>
                <c:pt idx="982">
                  <c:v>1.9123531573986805</c:v>
                </c:pt>
                <c:pt idx="983">
                  <c:v>1.9123494117647057</c:v>
                </c:pt>
                <c:pt idx="984">
                  <c:v>1.9123456766917293</c:v>
                </c:pt>
                <c:pt idx="985">
                  <c:v>1.9123419521351477</c:v>
                </c:pt>
                <c:pt idx="986">
                  <c:v>1.9123382380506091</c:v>
                </c:pt>
                <c:pt idx="987">
                  <c:v>1.9123345343940104</c:v>
                </c:pt>
                <c:pt idx="988">
                  <c:v>1.9123308411214952</c:v>
                </c:pt>
                <c:pt idx="989">
                  <c:v>1.9123271581894541</c:v>
                </c:pt>
                <c:pt idx="990">
                  <c:v>1.9123234855545199</c:v>
                </c:pt>
                <c:pt idx="991">
                  <c:v>1.912319823173569</c:v>
                </c:pt>
                <c:pt idx="992">
                  <c:v>1.9123161710037175</c:v>
                </c:pt>
                <c:pt idx="993">
                  <c:v>1.9123125290023202</c:v>
                </c:pt>
                <c:pt idx="994">
                  <c:v>1.9123088971269693</c:v>
                </c:pt>
                <c:pt idx="995">
                  <c:v>1.9123052753354928</c:v>
                </c:pt>
                <c:pt idx="996">
                  <c:v>1.912301663585952</c:v>
                </c:pt>
                <c:pt idx="997">
                  <c:v>1.9122980618366405</c:v>
                </c:pt>
                <c:pt idx="998">
                  <c:v>1.9122944700460829</c:v>
                </c:pt>
                <c:pt idx="999">
                  <c:v>1.9122908881730327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01-4D01-80A0-45E70F3AA083}"/>
            </c:ext>
          </c:extLst>
        </c:ser>
        <c:ser>
          <c:idx val="1"/>
          <c:order val="1"/>
          <c:tx>
            <c:strRef>
              <c:f>ChartData!$AG$9</c:f>
              <c:strCache>
                <c:ptCount val="1"/>
                <c:pt idx="0">
                  <c:v>Proposed Large General Service: 750,000-1,999,999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ChartData!$AE$10:$AE$1009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ChartData!$AG$10:$AG$1009</c:f>
              <c:numCache>
                <c:formatCode>_("$"* #,##0_);_("$"* \(#,##0\);_("$"* "-"??_);_(@_)</c:formatCode>
                <c:ptCount val="1000"/>
                <c:pt idx="0">
                  <c:v>5914.1336000000001</c:v>
                </c:pt>
                <c:pt idx="1">
                  <c:v>2958.1336000000001</c:v>
                </c:pt>
                <c:pt idx="2">
                  <c:v>1972.8002666666666</c:v>
                </c:pt>
                <c:pt idx="3">
                  <c:v>1480.1335999999999</c:v>
                </c:pt>
                <c:pt idx="4">
                  <c:v>1184.5336</c:v>
                </c:pt>
                <c:pt idx="5">
                  <c:v>987.46693333333337</c:v>
                </c:pt>
                <c:pt idx="6">
                  <c:v>846.70502857142856</c:v>
                </c:pt>
                <c:pt idx="7">
                  <c:v>741.1336</c:v>
                </c:pt>
                <c:pt idx="8">
                  <c:v>659.02248888888892</c:v>
                </c:pt>
                <c:pt idx="9">
                  <c:v>593.33360000000005</c:v>
                </c:pt>
                <c:pt idx="10">
                  <c:v>539.5881454545455</c:v>
                </c:pt>
                <c:pt idx="11">
                  <c:v>494.80026666666669</c:v>
                </c:pt>
                <c:pt idx="12">
                  <c:v>456.90283076923077</c:v>
                </c:pt>
                <c:pt idx="13">
                  <c:v>424.41931428571428</c:v>
                </c:pt>
                <c:pt idx="14">
                  <c:v>396.26693333333333</c:v>
                </c:pt>
                <c:pt idx="15">
                  <c:v>371.6336</c:v>
                </c:pt>
                <c:pt idx="16">
                  <c:v>349.89830588235293</c:v>
                </c:pt>
                <c:pt idx="17">
                  <c:v>330.57804444444446</c:v>
                </c:pt>
                <c:pt idx="18">
                  <c:v>313.29149473684208</c:v>
                </c:pt>
                <c:pt idx="19">
                  <c:v>297.73360000000002</c:v>
                </c:pt>
                <c:pt idx="20">
                  <c:v>283.65740952380952</c:v>
                </c:pt>
                <c:pt idx="21">
                  <c:v>270.86087272727275</c:v>
                </c:pt>
                <c:pt idx="22">
                  <c:v>259.17707826086956</c:v>
                </c:pt>
                <c:pt idx="23">
                  <c:v>248.46693333333334</c:v>
                </c:pt>
                <c:pt idx="24">
                  <c:v>238.61359999999999</c:v>
                </c:pt>
                <c:pt idx="25">
                  <c:v>229.51821538461539</c:v>
                </c:pt>
                <c:pt idx="26">
                  <c:v>221.09656296296296</c:v>
                </c:pt>
                <c:pt idx="27">
                  <c:v>213.27645714285714</c:v>
                </c:pt>
                <c:pt idx="28">
                  <c:v>205.99566896551724</c:v>
                </c:pt>
                <c:pt idx="29">
                  <c:v>199.20026666666666</c:v>
                </c:pt>
                <c:pt idx="30">
                  <c:v>192.84327741935485</c:v>
                </c:pt>
                <c:pt idx="31">
                  <c:v>186.8836</c:v>
                </c:pt>
                <c:pt idx="32">
                  <c:v>181.28511515151516</c:v>
                </c:pt>
                <c:pt idx="33">
                  <c:v>176.01595294117647</c:v>
                </c:pt>
                <c:pt idx="34">
                  <c:v>171.04788571428571</c:v>
                </c:pt>
                <c:pt idx="35">
                  <c:v>166.35582222222223</c:v>
                </c:pt>
                <c:pt idx="36">
                  <c:v>161.91738378378378</c:v>
                </c:pt>
                <c:pt idx="37">
                  <c:v>157.71254736842104</c:v>
                </c:pt>
                <c:pt idx="38">
                  <c:v>153.72334358974359</c:v>
                </c:pt>
                <c:pt idx="39">
                  <c:v>149.93360000000001</c:v>
                </c:pt>
                <c:pt idx="40">
                  <c:v>146.32872195121951</c:v>
                </c:pt>
                <c:pt idx="41">
                  <c:v>142.89550476190476</c:v>
                </c:pt>
                <c:pt idx="42">
                  <c:v>139.62197209302326</c:v>
                </c:pt>
                <c:pt idx="43">
                  <c:v>136.49723636363638</c:v>
                </c:pt>
                <c:pt idx="44">
                  <c:v>133.51137777777777</c:v>
                </c:pt>
                <c:pt idx="45">
                  <c:v>130.65533913043478</c:v>
                </c:pt>
                <c:pt idx="46">
                  <c:v>127.9208340425532</c:v>
                </c:pt>
                <c:pt idx="47">
                  <c:v>125.30026666666667</c:v>
                </c:pt>
                <c:pt idx="48">
                  <c:v>122.78666122448979</c:v>
                </c:pt>
                <c:pt idx="49">
                  <c:v>120.3736</c:v>
                </c:pt>
                <c:pt idx="50">
                  <c:v>118.05516862745098</c:v>
                </c:pt>
                <c:pt idx="51">
                  <c:v>115.82590769230769</c:v>
                </c:pt>
                <c:pt idx="52">
                  <c:v>113.68076981132076</c:v>
                </c:pt>
                <c:pt idx="53">
                  <c:v>111.61508148148148</c:v>
                </c:pt>
                <c:pt idx="54">
                  <c:v>109.62450909090909</c:v>
                </c:pt>
                <c:pt idx="55">
                  <c:v>107.70502857142857</c:v>
                </c:pt>
                <c:pt idx="56">
                  <c:v>105.85289824561404</c:v>
                </c:pt>
                <c:pt idx="57">
                  <c:v>104.06463448275862</c:v>
                </c:pt>
                <c:pt idx="58">
                  <c:v>102.33698983050847</c:v>
                </c:pt>
                <c:pt idx="59">
                  <c:v>100.66693333333333</c:v>
                </c:pt>
                <c:pt idx="60">
                  <c:v>99.05163278688525</c:v>
                </c:pt>
                <c:pt idx="61">
                  <c:v>97.488438709677425</c:v>
                </c:pt>
                <c:pt idx="62">
                  <c:v>95.974869841269836</c:v>
                </c:pt>
                <c:pt idx="63">
                  <c:v>94.508600000000001</c:v>
                </c:pt>
                <c:pt idx="64">
                  <c:v>93.087446153846159</c:v>
                </c:pt>
                <c:pt idx="65">
                  <c:v>91.709357575757579</c:v>
                </c:pt>
                <c:pt idx="66">
                  <c:v>90.372405970149259</c:v>
                </c:pt>
                <c:pt idx="67">
                  <c:v>89.074776470588233</c:v>
                </c:pt>
                <c:pt idx="68">
                  <c:v>87.81475942028986</c:v>
                </c:pt>
                <c:pt idx="69">
                  <c:v>86.590742857142857</c:v>
                </c:pt>
                <c:pt idx="70">
                  <c:v>85.401205633802817</c:v>
                </c:pt>
                <c:pt idx="71">
                  <c:v>84.244711111111116</c:v>
                </c:pt>
                <c:pt idx="72">
                  <c:v>83.119901369863015</c:v>
                </c:pt>
                <c:pt idx="73">
                  <c:v>82.025491891891889</c:v>
                </c:pt>
                <c:pt idx="74">
                  <c:v>80.960266666666669</c:v>
                </c:pt>
                <c:pt idx="75">
                  <c:v>79.923073684210522</c:v>
                </c:pt>
                <c:pt idx="76">
                  <c:v>78.91282077922078</c:v>
                </c:pt>
                <c:pt idx="77">
                  <c:v>77.928471794871797</c:v>
                </c:pt>
                <c:pt idx="78">
                  <c:v>76.969043037974686</c:v>
                </c:pt>
                <c:pt idx="79">
                  <c:v>76.033600000000007</c:v>
                </c:pt>
                <c:pt idx="80">
                  <c:v>75.12125432098766</c:v>
                </c:pt>
                <c:pt idx="81">
                  <c:v>74.231160975609754</c:v>
                </c:pt>
                <c:pt idx="82">
                  <c:v>73.362515662650608</c:v>
                </c:pt>
                <c:pt idx="83">
                  <c:v>72.514552380952381</c:v>
                </c:pt>
                <c:pt idx="84">
                  <c:v>71.686541176470584</c:v>
                </c:pt>
                <c:pt idx="85">
                  <c:v>70.877786046511631</c:v>
                </c:pt>
                <c:pt idx="86">
                  <c:v>70.087622988505743</c:v>
                </c:pt>
                <c:pt idx="87">
                  <c:v>69.315418181818188</c:v>
                </c:pt>
                <c:pt idx="88">
                  <c:v>68.560566292134837</c:v>
                </c:pt>
                <c:pt idx="89">
                  <c:v>67.822488888888884</c:v>
                </c:pt>
                <c:pt idx="90">
                  <c:v>67.100632967032965</c:v>
                </c:pt>
                <c:pt idx="91">
                  <c:v>66.394469565217392</c:v>
                </c:pt>
                <c:pt idx="92">
                  <c:v>65.703492473118274</c:v>
                </c:pt>
                <c:pt idx="93">
                  <c:v>65.027217021276599</c:v>
                </c:pt>
                <c:pt idx="94">
                  <c:v>64.36517894736842</c:v>
                </c:pt>
                <c:pt idx="95">
                  <c:v>63.716933333333337</c:v>
                </c:pt>
                <c:pt idx="96">
                  <c:v>63.082053608247421</c:v>
                </c:pt>
                <c:pt idx="97">
                  <c:v>62.460130612244896</c:v>
                </c:pt>
                <c:pt idx="98">
                  <c:v>61.850771717171718</c:v>
                </c:pt>
                <c:pt idx="99">
                  <c:v>61.253599999999999</c:v>
                </c:pt>
                <c:pt idx="100">
                  <c:v>60.094384313725492</c:v>
                </c:pt>
                <c:pt idx="101">
                  <c:v>58.979753846153848</c:v>
                </c:pt>
                <c:pt idx="102">
                  <c:v>57.90718490566038</c:v>
                </c:pt>
                <c:pt idx="103">
                  <c:v>56.874340740740742</c:v>
                </c:pt>
                <c:pt idx="104">
                  <c:v>55.879054545454544</c:v>
                </c:pt>
                <c:pt idx="105">
                  <c:v>54.919314285714286</c:v>
                </c:pt>
                <c:pt idx="106">
                  <c:v>53.993249122807022</c:v>
                </c:pt>
                <c:pt idx="107">
                  <c:v>53.099117241379311</c:v>
                </c:pt>
                <c:pt idx="108">
                  <c:v>52.235294915254237</c:v>
                </c:pt>
                <c:pt idx="109">
                  <c:v>51.400266666666667</c:v>
                </c:pt>
                <c:pt idx="110">
                  <c:v>50.592616393442626</c:v>
                </c:pt>
                <c:pt idx="111">
                  <c:v>49.811019354838713</c:v>
                </c:pt>
                <c:pt idx="112">
                  <c:v>49.054234920634919</c:v>
                </c:pt>
                <c:pt idx="113">
                  <c:v>48.321100000000001</c:v>
                </c:pt>
                <c:pt idx="114">
                  <c:v>47.61052307692308</c:v>
                </c:pt>
                <c:pt idx="115">
                  <c:v>46.92147878787879</c:v>
                </c:pt>
                <c:pt idx="116">
                  <c:v>46.25300298507463</c:v>
                </c:pt>
                <c:pt idx="117">
                  <c:v>45.604188235294117</c:v>
                </c:pt>
                <c:pt idx="118">
                  <c:v>44.974179710144931</c:v>
                </c:pt>
                <c:pt idx="119">
                  <c:v>44.362171428571429</c:v>
                </c:pt>
                <c:pt idx="120">
                  <c:v>43.767402816901409</c:v>
                </c:pt>
                <c:pt idx="121">
                  <c:v>43.189155555555558</c:v>
                </c:pt>
                <c:pt idx="122">
                  <c:v>42.626750684931508</c:v>
                </c:pt>
                <c:pt idx="123">
                  <c:v>42.079545945945945</c:v>
                </c:pt>
                <c:pt idx="124">
                  <c:v>41.546933333333335</c:v>
                </c:pt>
                <c:pt idx="125">
                  <c:v>41.028336842105261</c:v>
                </c:pt>
                <c:pt idx="126">
                  <c:v>40.523210389610391</c:v>
                </c:pt>
                <c:pt idx="127">
                  <c:v>40.031035897435899</c:v>
                </c:pt>
                <c:pt idx="128">
                  <c:v>39.551321518987343</c:v>
                </c:pt>
                <c:pt idx="129">
                  <c:v>39.083600000000004</c:v>
                </c:pt>
                <c:pt idx="130">
                  <c:v>38.627427160493831</c:v>
                </c:pt>
                <c:pt idx="131">
                  <c:v>38.182380487804878</c:v>
                </c:pt>
                <c:pt idx="132">
                  <c:v>37.748057831325305</c:v>
                </c:pt>
                <c:pt idx="133">
                  <c:v>37.324076190476191</c:v>
                </c:pt>
                <c:pt idx="134">
                  <c:v>36.910070588235293</c:v>
                </c:pt>
                <c:pt idx="135">
                  <c:v>36.505693023255816</c:v>
                </c:pt>
                <c:pt idx="136">
                  <c:v>36.110611494252872</c:v>
                </c:pt>
                <c:pt idx="137">
                  <c:v>35.724509090909095</c:v>
                </c:pt>
                <c:pt idx="138">
                  <c:v>35.347083146067419</c:v>
                </c:pt>
                <c:pt idx="139">
                  <c:v>34.978044444444443</c:v>
                </c:pt>
                <c:pt idx="140">
                  <c:v>34.617116483516483</c:v>
                </c:pt>
                <c:pt idx="141">
                  <c:v>34.264034782608697</c:v>
                </c:pt>
                <c:pt idx="142">
                  <c:v>33.918546236559138</c:v>
                </c:pt>
                <c:pt idx="143">
                  <c:v>33.5804085106383</c:v>
                </c:pt>
                <c:pt idx="144">
                  <c:v>33.249389473684211</c:v>
                </c:pt>
                <c:pt idx="145">
                  <c:v>32.925266666666666</c:v>
                </c:pt>
                <c:pt idx="146">
                  <c:v>32.607826804123711</c:v>
                </c:pt>
                <c:pt idx="147">
                  <c:v>32.296865306122449</c:v>
                </c:pt>
                <c:pt idx="148">
                  <c:v>31.992185858585859</c:v>
                </c:pt>
                <c:pt idx="149">
                  <c:v>31.6936</c:v>
                </c:pt>
                <c:pt idx="150">
                  <c:v>31.40092673267327</c:v>
                </c:pt>
                <c:pt idx="151">
                  <c:v>31.113992156862746</c:v>
                </c:pt>
                <c:pt idx="152">
                  <c:v>30.832629126213593</c:v>
                </c:pt>
                <c:pt idx="153">
                  <c:v>30.556676923076925</c:v>
                </c:pt>
                <c:pt idx="154">
                  <c:v>30.285980952380953</c:v>
                </c:pt>
                <c:pt idx="155">
                  <c:v>30.02039245283019</c:v>
                </c:pt>
                <c:pt idx="156">
                  <c:v>29.759768224299066</c:v>
                </c:pt>
                <c:pt idx="157">
                  <c:v>29.503970370370372</c:v>
                </c:pt>
                <c:pt idx="158">
                  <c:v>29.252866055045875</c:v>
                </c:pt>
                <c:pt idx="159">
                  <c:v>29.006327272727273</c:v>
                </c:pt>
                <c:pt idx="160">
                  <c:v>28.764230630630632</c:v>
                </c:pt>
                <c:pt idx="161">
                  <c:v>28.526457142857144</c:v>
                </c:pt>
                <c:pt idx="162">
                  <c:v>28.292892035398232</c:v>
                </c:pt>
                <c:pt idx="163">
                  <c:v>28.063424561403512</c:v>
                </c:pt>
                <c:pt idx="164">
                  <c:v>27.837947826086957</c:v>
                </c:pt>
                <c:pt idx="165">
                  <c:v>27.616358620689656</c:v>
                </c:pt>
                <c:pt idx="166">
                  <c:v>27.398557264957265</c:v>
                </c:pt>
                <c:pt idx="167">
                  <c:v>27.184447457627119</c:v>
                </c:pt>
                <c:pt idx="168">
                  <c:v>26.973936134453783</c:v>
                </c:pt>
                <c:pt idx="169">
                  <c:v>26.766933333333334</c:v>
                </c:pt>
                <c:pt idx="170">
                  <c:v>26.563352066115705</c:v>
                </c:pt>
                <c:pt idx="171">
                  <c:v>26.363108196721313</c:v>
                </c:pt>
                <c:pt idx="172">
                  <c:v>26.166120325203252</c:v>
                </c:pt>
                <c:pt idx="173">
                  <c:v>25.972309677419357</c:v>
                </c:pt>
                <c:pt idx="174">
                  <c:v>25.781600000000001</c:v>
                </c:pt>
                <c:pt idx="175">
                  <c:v>25.59391746031746</c:v>
                </c:pt>
                <c:pt idx="176">
                  <c:v>25.409190551181105</c:v>
                </c:pt>
                <c:pt idx="177">
                  <c:v>25.227350000000001</c:v>
                </c:pt>
                <c:pt idx="178">
                  <c:v>25.048328682170546</c:v>
                </c:pt>
                <c:pt idx="179">
                  <c:v>24.872061538461541</c:v>
                </c:pt>
                <c:pt idx="180">
                  <c:v>24.698485496183206</c:v>
                </c:pt>
                <c:pt idx="181">
                  <c:v>24.527539393939396</c:v>
                </c:pt>
                <c:pt idx="182">
                  <c:v>24.359163909774438</c:v>
                </c:pt>
                <c:pt idx="183">
                  <c:v>24.193301492537316</c:v>
                </c:pt>
                <c:pt idx="184">
                  <c:v>24.029896296296297</c:v>
                </c:pt>
                <c:pt idx="185">
                  <c:v>23.868894117647059</c:v>
                </c:pt>
                <c:pt idx="186">
                  <c:v>23.710242335766424</c:v>
                </c:pt>
                <c:pt idx="187">
                  <c:v>23.553889855072466</c:v>
                </c:pt>
                <c:pt idx="188">
                  <c:v>23.399787050359713</c:v>
                </c:pt>
                <c:pt idx="189">
                  <c:v>23.247885714285715</c:v>
                </c:pt>
                <c:pt idx="190">
                  <c:v>23.0981390070922</c:v>
                </c:pt>
                <c:pt idx="191">
                  <c:v>22.950501408450705</c:v>
                </c:pt>
                <c:pt idx="192">
                  <c:v>22.804928671328671</c:v>
                </c:pt>
                <c:pt idx="193">
                  <c:v>22.66137777777778</c:v>
                </c:pt>
                <c:pt idx="194">
                  <c:v>22.519806896551724</c:v>
                </c:pt>
                <c:pt idx="195">
                  <c:v>22.380175342465755</c:v>
                </c:pt>
                <c:pt idx="196">
                  <c:v>22.242443537414967</c:v>
                </c:pt>
                <c:pt idx="197">
                  <c:v>22.106572972972973</c:v>
                </c:pt>
                <c:pt idx="198">
                  <c:v>21.972526174496647</c:v>
                </c:pt>
                <c:pt idx="199">
                  <c:v>21.840266666666668</c:v>
                </c:pt>
                <c:pt idx="200">
                  <c:v>19.025028571428571</c:v>
                </c:pt>
                <c:pt idx="201">
                  <c:v>16.913599999999999</c:v>
                </c:pt>
                <c:pt idx="202">
                  <c:v>15.271377777777777</c:v>
                </c:pt>
                <c:pt idx="203">
                  <c:v>13.957599999999999</c:v>
                </c:pt>
                <c:pt idx="204">
                  <c:v>12.882690909090909</c:v>
                </c:pt>
                <c:pt idx="205">
                  <c:v>11.986933333333333</c:v>
                </c:pt>
                <c:pt idx="206">
                  <c:v>11.228984615384615</c:v>
                </c:pt>
                <c:pt idx="207">
                  <c:v>10.579314285714284</c:v>
                </c:pt>
                <c:pt idx="208">
                  <c:v>10.016266666666667</c:v>
                </c:pt>
                <c:pt idx="209">
                  <c:v>9.5236000000000001</c:v>
                </c:pt>
                <c:pt idx="210">
                  <c:v>9.0888941176470581</c:v>
                </c:pt>
                <c:pt idx="211">
                  <c:v>8.7024888888888885</c:v>
                </c:pt>
                <c:pt idx="212">
                  <c:v>8.3567578947368428</c:v>
                </c:pt>
                <c:pt idx="213">
                  <c:v>8.0456000000000003</c:v>
                </c:pt>
                <c:pt idx="214">
                  <c:v>7.7640761904761906</c:v>
                </c:pt>
                <c:pt idx="215">
                  <c:v>7.5081454545454545</c:v>
                </c:pt>
                <c:pt idx="216">
                  <c:v>7.274469565217391</c:v>
                </c:pt>
                <c:pt idx="217">
                  <c:v>7.0602666666666671</c:v>
                </c:pt>
                <c:pt idx="218">
                  <c:v>6.8631999999999991</c:v>
                </c:pt>
                <c:pt idx="219">
                  <c:v>6.6812923076923081</c:v>
                </c:pt>
                <c:pt idx="220">
                  <c:v>6.51285925925926</c:v>
                </c:pt>
                <c:pt idx="221">
                  <c:v>6.3564571428571419</c:v>
                </c:pt>
                <c:pt idx="222">
                  <c:v>6.2108413793103452</c:v>
                </c:pt>
                <c:pt idx="223">
                  <c:v>6.0749333333333331</c:v>
                </c:pt>
                <c:pt idx="224">
                  <c:v>5.9477935483870965</c:v>
                </c:pt>
                <c:pt idx="225">
                  <c:v>5.8285999999999998</c:v>
                </c:pt>
                <c:pt idx="226">
                  <c:v>5.7166303030303034</c:v>
                </c:pt>
                <c:pt idx="227">
                  <c:v>5.6112470588235297</c:v>
                </c:pt>
                <c:pt idx="228">
                  <c:v>5.5118857142857145</c:v>
                </c:pt>
                <c:pt idx="229">
                  <c:v>5.418044444444444</c:v>
                </c:pt>
                <c:pt idx="230">
                  <c:v>5.3292756756756763</c:v>
                </c:pt>
                <c:pt idx="231">
                  <c:v>5.2451789473684212</c:v>
                </c:pt>
                <c:pt idx="232">
                  <c:v>5.1653948717948719</c:v>
                </c:pt>
                <c:pt idx="233">
                  <c:v>5.0895999999999999</c:v>
                </c:pt>
                <c:pt idx="234">
                  <c:v>4.948838095238095</c:v>
                </c:pt>
                <c:pt idx="235">
                  <c:v>4.820872727272727</c:v>
                </c:pt>
                <c:pt idx="236">
                  <c:v>4.7040347826086961</c:v>
                </c:pt>
                <c:pt idx="237">
                  <c:v>4.5969333333333333</c:v>
                </c:pt>
                <c:pt idx="238">
                  <c:v>4.4984000000000002</c:v>
                </c:pt>
                <c:pt idx="239">
                  <c:v>4.4074461538461538</c:v>
                </c:pt>
                <c:pt idx="240">
                  <c:v>4.3232296296296298</c:v>
                </c:pt>
                <c:pt idx="241">
                  <c:v>4.2450285714285716</c:v>
                </c:pt>
                <c:pt idx="242">
                  <c:v>4.1722206896551723</c:v>
                </c:pt>
                <c:pt idx="243">
                  <c:v>4.1042666666666667</c:v>
                </c:pt>
                <c:pt idx="244">
                  <c:v>4.040696774193548</c:v>
                </c:pt>
                <c:pt idx="245">
                  <c:v>3.9810999999999996</c:v>
                </c:pt>
                <c:pt idx="246">
                  <c:v>3.9251151515151514</c:v>
                </c:pt>
                <c:pt idx="247">
                  <c:v>3.8724235294117646</c:v>
                </c:pt>
                <c:pt idx="248">
                  <c:v>3.822742857142857</c:v>
                </c:pt>
                <c:pt idx="249">
                  <c:v>3.7758222222222222</c:v>
                </c:pt>
                <c:pt idx="250">
                  <c:v>3.7314378378378379</c:v>
                </c:pt>
                <c:pt idx="251">
                  <c:v>3.6893894736842103</c:v>
                </c:pt>
                <c:pt idx="252">
                  <c:v>3.6494974358974357</c:v>
                </c:pt>
                <c:pt idx="253">
                  <c:v>3.6116000000000001</c:v>
                </c:pt>
                <c:pt idx="254">
                  <c:v>3.575551219512195</c:v>
                </c:pt>
                <c:pt idx="255">
                  <c:v>3.5412190476190473</c:v>
                </c:pt>
                <c:pt idx="256">
                  <c:v>3.5084837209302324</c:v>
                </c:pt>
                <c:pt idx="257">
                  <c:v>3.4772363636363637</c:v>
                </c:pt>
                <c:pt idx="258">
                  <c:v>3.4473777777777777</c:v>
                </c:pt>
                <c:pt idx="259">
                  <c:v>3.4188173913043478</c:v>
                </c:pt>
                <c:pt idx="260">
                  <c:v>3.3914723404255316</c:v>
                </c:pt>
                <c:pt idx="261">
                  <c:v>3.3652666666666669</c:v>
                </c:pt>
                <c:pt idx="262">
                  <c:v>3.3401306122448977</c:v>
                </c:pt>
                <c:pt idx="263">
                  <c:v>3.3159999999999998</c:v>
                </c:pt>
                <c:pt idx="264">
                  <c:v>3.1189333333333331</c:v>
                </c:pt>
                <c:pt idx="265">
                  <c:v>2.9781714285714287</c:v>
                </c:pt>
                <c:pt idx="266">
                  <c:v>2.8725999999999998</c:v>
                </c:pt>
                <c:pt idx="267">
                  <c:v>2.7904888888888886</c:v>
                </c:pt>
                <c:pt idx="268">
                  <c:v>2.7248000000000001</c:v>
                </c:pt>
                <c:pt idx="269">
                  <c:v>2.6710545454545453</c:v>
                </c:pt>
                <c:pt idx="270">
                  <c:v>2.6262666666666665</c:v>
                </c:pt>
                <c:pt idx="271">
                  <c:v>2.5883692307692305</c:v>
                </c:pt>
                <c:pt idx="272">
                  <c:v>2.5558857142857141</c:v>
                </c:pt>
                <c:pt idx="273">
                  <c:v>2.5277333333333334</c:v>
                </c:pt>
                <c:pt idx="274">
                  <c:v>2.5030999999999999</c:v>
                </c:pt>
                <c:pt idx="275">
                  <c:v>2.4813647058823527</c:v>
                </c:pt>
                <c:pt idx="276">
                  <c:v>2.4620444444444445</c:v>
                </c:pt>
                <c:pt idx="277">
                  <c:v>2.444757894736842</c:v>
                </c:pt>
                <c:pt idx="278">
                  <c:v>2.4291999999999998</c:v>
                </c:pt>
                <c:pt idx="279">
                  <c:v>2.4151238095238092</c:v>
                </c:pt>
                <c:pt idx="280">
                  <c:v>2.4023272727272724</c:v>
                </c:pt>
                <c:pt idx="281">
                  <c:v>2.3906434782608694</c:v>
                </c:pt>
                <c:pt idx="282">
                  <c:v>2.3799333333333332</c:v>
                </c:pt>
                <c:pt idx="283">
                  <c:v>2.3700799999999997</c:v>
                </c:pt>
                <c:pt idx="284">
                  <c:v>2.3447428571428572</c:v>
                </c:pt>
                <c:pt idx="285">
                  <c:v>2.3243096774193548</c:v>
                </c:pt>
                <c:pt idx="286">
                  <c:v>2.3074823529411765</c:v>
                </c:pt>
                <c:pt idx="287">
                  <c:v>2.2933837837837836</c:v>
                </c:pt>
                <c:pt idx="288">
                  <c:v>2.2814000000000001</c:v>
                </c:pt>
                <c:pt idx="289">
                  <c:v>2.2710883720930233</c:v>
                </c:pt>
                <c:pt idx="290">
                  <c:v>2.2621217391304347</c:v>
                </c:pt>
                <c:pt idx="291">
                  <c:v>2.2542530612244898</c:v>
                </c:pt>
                <c:pt idx="292">
                  <c:v>2.2472923076923075</c:v>
                </c:pt>
                <c:pt idx="293">
                  <c:v>2.241090909090909</c:v>
                </c:pt>
                <c:pt idx="294">
                  <c:v>2.2355310344827584</c:v>
                </c:pt>
                <c:pt idx="295">
                  <c:v>2.2305180327868852</c:v>
                </c:pt>
                <c:pt idx="296">
                  <c:v>2.225975</c:v>
                </c:pt>
                <c:pt idx="297">
                  <c:v>2.2218388059701493</c:v>
                </c:pt>
                <c:pt idx="298">
                  <c:v>2.2180571428571429</c:v>
                </c:pt>
                <c:pt idx="299">
                  <c:v>2.214586301369863</c:v>
                </c:pt>
                <c:pt idx="300">
                  <c:v>2.2113894736842106</c:v>
                </c:pt>
                <c:pt idx="301">
                  <c:v>2.2084354430379745</c:v>
                </c:pt>
                <c:pt idx="302">
                  <c:v>2.2056975609756098</c:v>
                </c:pt>
                <c:pt idx="303">
                  <c:v>2.2031529411764703</c:v>
                </c:pt>
                <c:pt idx="304">
                  <c:v>2.200781818181818</c:v>
                </c:pt>
                <c:pt idx="305">
                  <c:v>2.1985670329670328</c:v>
                </c:pt>
                <c:pt idx="306">
                  <c:v>2.1964936170212765</c:v>
                </c:pt>
                <c:pt idx="307">
                  <c:v>2.1945484536082476</c:v>
                </c:pt>
                <c:pt idx="308">
                  <c:v>2.19272</c:v>
                </c:pt>
                <c:pt idx="309">
                  <c:v>2.1909980582524273</c:v>
                </c:pt>
                <c:pt idx="310">
                  <c:v>2.1893735849056601</c:v>
                </c:pt>
                <c:pt idx="311">
                  <c:v>2.1878385321100917</c:v>
                </c:pt>
                <c:pt idx="312">
                  <c:v>2.1863857142857142</c:v>
                </c:pt>
                <c:pt idx="313">
                  <c:v>2.1850086956521739</c:v>
                </c:pt>
                <c:pt idx="314">
                  <c:v>2.1837016949152543</c:v>
                </c:pt>
                <c:pt idx="315">
                  <c:v>2.1824595041322312</c:v>
                </c:pt>
                <c:pt idx="316">
                  <c:v>2.1812774193548385</c:v>
                </c:pt>
                <c:pt idx="317">
                  <c:v>2.1801511811023619</c:v>
                </c:pt>
                <c:pt idx="318">
                  <c:v>2.1790769230769231</c:v>
                </c:pt>
                <c:pt idx="319">
                  <c:v>2.1780511278195487</c:v>
                </c:pt>
                <c:pt idx="320">
                  <c:v>2.1770705882352939</c:v>
                </c:pt>
                <c:pt idx="321">
                  <c:v>2.1761323741007192</c:v>
                </c:pt>
                <c:pt idx="322">
                  <c:v>2.1752338028169014</c:v>
                </c:pt>
                <c:pt idx="323">
                  <c:v>2.1743724137931033</c:v>
                </c:pt>
                <c:pt idx="324">
                  <c:v>2.1735459459459459</c:v>
                </c:pt>
                <c:pt idx="325">
                  <c:v>2.1727523178807946</c:v>
                </c:pt>
                <c:pt idx="326">
                  <c:v>2.1719896103896104</c:v>
                </c:pt>
                <c:pt idx="327">
                  <c:v>2.1712560509554137</c:v>
                </c:pt>
                <c:pt idx="328">
                  <c:v>2.17055</c:v>
                </c:pt>
                <c:pt idx="329">
                  <c:v>2.1698699386503066</c:v>
                </c:pt>
                <c:pt idx="330">
                  <c:v>2.169214457831325</c:v>
                </c:pt>
                <c:pt idx="331">
                  <c:v>2.16858224852071</c:v>
                </c:pt>
                <c:pt idx="332">
                  <c:v>2.1679720930232556</c:v>
                </c:pt>
                <c:pt idx="333">
                  <c:v>2.1673828571428571</c:v>
                </c:pt>
                <c:pt idx="334">
                  <c:v>2.1668134831460675</c:v>
                </c:pt>
                <c:pt idx="335">
                  <c:v>2.1662629834254141</c:v>
                </c:pt>
                <c:pt idx="336">
                  <c:v>2.1657304347826085</c:v>
                </c:pt>
                <c:pt idx="337">
                  <c:v>2.165214973262032</c:v>
                </c:pt>
                <c:pt idx="338">
                  <c:v>2.1647157894736844</c:v>
                </c:pt>
                <c:pt idx="339">
                  <c:v>2.1642321243523317</c:v>
                </c:pt>
                <c:pt idx="340">
                  <c:v>2.1637632653061223</c:v>
                </c:pt>
                <c:pt idx="341">
                  <c:v>2.1633085427135677</c:v>
                </c:pt>
                <c:pt idx="342">
                  <c:v>2.1628673267326732</c:v>
                </c:pt>
                <c:pt idx="343">
                  <c:v>2.162439024390244</c:v>
                </c:pt>
                <c:pt idx="344">
                  <c:v>2.1620230769230768</c:v>
                </c:pt>
                <c:pt idx="345">
                  <c:v>2.1616189573459716</c:v>
                </c:pt>
                <c:pt idx="346">
                  <c:v>2.161226168224299</c:v>
                </c:pt>
                <c:pt idx="347">
                  <c:v>2.1608442396313365</c:v>
                </c:pt>
                <c:pt idx="348">
                  <c:v>2.1604727272727273</c:v>
                </c:pt>
                <c:pt idx="349">
                  <c:v>2.1601112107623317</c:v>
                </c:pt>
                <c:pt idx="350">
                  <c:v>2.1597592920353983</c:v>
                </c:pt>
                <c:pt idx="351">
                  <c:v>2.1594165938864629</c:v>
                </c:pt>
                <c:pt idx="352">
                  <c:v>2.1590827586206895</c:v>
                </c:pt>
                <c:pt idx="353">
                  <c:v>2.1587574468085107</c:v>
                </c:pt>
                <c:pt idx="354">
                  <c:v>2.1584403361344537</c:v>
                </c:pt>
                <c:pt idx="355">
                  <c:v>2.1581311203319502</c:v>
                </c:pt>
                <c:pt idx="356">
                  <c:v>2.1578295081967211</c:v>
                </c:pt>
                <c:pt idx="357">
                  <c:v>2.1575352226720645</c:v>
                </c:pt>
                <c:pt idx="358">
                  <c:v>2.1572480000000001</c:v>
                </c:pt>
                <c:pt idx="359">
                  <c:v>2.1569675889328064</c:v>
                </c:pt>
                <c:pt idx="360">
                  <c:v>2.1566937500000001</c:v>
                </c:pt>
                <c:pt idx="361">
                  <c:v>2.1564262548262549</c:v>
                </c:pt>
                <c:pt idx="362">
                  <c:v>2.156164885496183</c:v>
                </c:pt>
                <c:pt idx="363">
                  <c:v>2.1559094339622642</c:v>
                </c:pt>
                <c:pt idx="364">
                  <c:v>2.1556597014925374</c:v>
                </c:pt>
                <c:pt idx="365">
                  <c:v>2.1554154981549813</c:v>
                </c:pt>
                <c:pt idx="366">
                  <c:v>2.1551766423357663</c:v>
                </c:pt>
                <c:pt idx="367">
                  <c:v>2.1549429602888086</c:v>
                </c:pt>
                <c:pt idx="368">
                  <c:v>2.1547142857142858</c:v>
                </c:pt>
                <c:pt idx="369">
                  <c:v>2.1544904593639576</c:v>
                </c:pt>
                <c:pt idx="370">
                  <c:v>2.1542713286713284</c:v>
                </c:pt>
                <c:pt idx="371">
                  <c:v>2.1540567474048444</c:v>
                </c:pt>
                <c:pt idx="372">
                  <c:v>2.1538465753424658</c:v>
                </c:pt>
                <c:pt idx="373">
                  <c:v>2.1536406779661017</c:v>
                </c:pt>
                <c:pt idx="374">
                  <c:v>2.1534389261744966</c:v>
                </c:pt>
                <c:pt idx="375">
                  <c:v>2.1532411960132891</c:v>
                </c:pt>
                <c:pt idx="376">
                  <c:v>2.1530473684210527</c:v>
                </c:pt>
                <c:pt idx="377">
                  <c:v>2.152857328990228</c:v>
                </c:pt>
                <c:pt idx="378">
                  <c:v>2.1526709677419356</c:v>
                </c:pt>
                <c:pt idx="379">
                  <c:v>2.152488178913738</c:v>
                </c:pt>
                <c:pt idx="380">
                  <c:v>2.1523088607594936</c:v>
                </c:pt>
                <c:pt idx="381">
                  <c:v>2.1521329153605016</c:v>
                </c:pt>
                <c:pt idx="382">
                  <c:v>2.1519602484472049</c:v>
                </c:pt>
                <c:pt idx="383">
                  <c:v>2.151790769230769</c:v>
                </c:pt>
                <c:pt idx="384">
                  <c:v>2.1516243902439025</c:v>
                </c:pt>
                <c:pt idx="385">
                  <c:v>2.1514610271903321</c:v>
                </c:pt>
                <c:pt idx="386">
                  <c:v>2.1513005988023952</c:v>
                </c:pt>
                <c:pt idx="387">
                  <c:v>2.1511430267062313</c:v>
                </c:pt>
                <c:pt idx="388">
                  <c:v>2.1509882352941174</c:v>
                </c:pt>
                <c:pt idx="389">
                  <c:v>2.1508361516034986</c:v>
                </c:pt>
                <c:pt idx="390">
                  <c:v>2.150686705202312</c:v>
                </c:pt>
                <c:pt idx="391">
                  <c:v>2.150539828080229</c:v>
                </c:pt>
                <c:pt idx="392">
                  <c:v>2.1503954545454547</c:v>
                </c:pt>
                <c:pt idx="393">
                  <c:v>2.1502535211267606</c:v>
                </c:pt>
                <c:pt idx="394">
                  <c:v>2.1501139664804469</c:v>
                </c:pt>
                <c:pt idx="395">
                  <c:v>2.1499767313019391</c:v>
                </c:pt>
                <c:pt idx="396">
                  <c:v>2.1498417582417582</c:v>
                </c:pt>
                <c:pt idx="397">
                  <c:v>2.1497089918256131</c:v>
                </c:pt>
                <c:pt idx="398">
                  <c:v>2.1495783783783784</c:v>
                </c:pt>
                <c:pt idx="399">
                  <c:v>2.1494498659517425</c:v>
                </c:pt>
                <c:pt idx="400">
                  <c:v>2.1493234042553189</c:v>
                </c:pt>
                <c:pt idx="401">
                  <c:v>2.1491989445910291</c:v>
                </c:pt>
                <c:pt idx="402">
                  <c:v>2.1490764397905759</c:v>
                </c:pt>
                <c:pt idx="403">
                  <c:v>2.1489558441558443</c:v>
                </c:pt>
                <c:pt idx="404">
                  <c:v>2.1488371134020618</c:v>
                </c:pt>
                <c:pt idx="405">
                  <c:v>2.1487202046035807</c:v>
                </c:pt>
                <c:pt idx="406">
                  <c:v>2.148605076142132</c:v>
                </c:pt>
                <c:pt idx="407">
                  <c:v>2.1484916876574305</c:v>
                </c:pt>
                <c:pt idx="408">
                  <c:v>2.14838</c:v>
                </c:pt>
                <c:pt idx="409">
                  <c:v>2.1482699751861043</c:v>
                </c:pt>
                <c:pt idx="410">
                  <c:v>2.1481615763546795</c:v>
                </c:pt>
                <c:pt idx="411">
                  <c:v>2.1480547677261614</c:v>
                </c:pt>
                <c:pt idx="412">
                  <c:v>2.1479495145631069</c:v>
                </c:pt>
                <c:pt idx="413">
                  <c:v>2.1478457831325302</c:v>
                </c:pt>
                <c:pt idx="414">
                  <c:v>2.1477435406698566</c:v>
                </c:pt>
                <c:pt idx="415">
                  <c:v>2.147642755344418</c:v>
                </c:pt>
                <c:pt idx="416">
                  <c:v>2.147543396226415</c:v>
                </c:pt>
                <c:pt idx="417">
                  <c:v>2.1474454332552693</c:v>
                </c:pt>
                <c:pt idx="418">
                  <c:v>2.1473488372093024</c:v>
                </c:pt>
                <c:pt idx="419">
                  <c:v>2.1472535796766743</c:v>
                </c:pt>
                <c:pt idx="420">
                  <c:v>2.1471596330275227</c:v>
                </c:pt>
                <c:pt idx="421">
                  <c:v>2.1470669703872436</c:v>
                </c:pt>
                <c:pt idx="422">
                  <c:v>2.1469755656108598</c:v>
                </c:pt>
                <c:pt idx="423">
                  <c:v>2.1468853932584269</c:v>
                </c:pt>
                <c:pt idx="424">
                  <c:v>2.1467964285714287</c:v>
                </c:pt>
                <c:pt idx="425">
                  <c:v>2.1467086474501107</c:v>
                </c:pt>
                <c:pt idx="426">
                  <c:v>2.146622026431718</c:v>
                </c:pt>
                <c:pt idx="427">
                  <c:v>2.1465365426695842</c:v>
                </c:pt>
                <c:pt idx="428">
                  <c:v>2.1464521739130435</c:v>
                </c:pt>
                <c:pt idx="429">
                  <c:v>2.1463688984881211</c:v>
                </c:pt>
                <c:pt idx="430">
                  <c:v>2.1462866952789699</c:v>
                </c:pt>
                <c:pt idx="431">
                  <c:v>2.1462055437100211</c:v>
                </c:pt>
                <c:pt idx="432">
                  <c:v>2.1461254237288134</c:v>
                </c:pt>
                <c:pt idx="433">
                  <c:v>2.1460463157894738</c:v>
                </c:pt>
                <c:pt idx="434">
                  <c:v>2.1459682008368199</c:v>
                </c:pt>
                <c:pt idx="435">
                  <c:v>2.1458910602910604</c:v>
                </c:pt>
                <c:pt idx="436">
                  <c:v>2.1458148760330578</c:v>
                </c:pt>
                <c:pt idx="437">
                  <c:v>2.1457396303901435</c:v>
                </c:pt>
                <c:pt idx="438">
                  <c:v>2.1456653061224489</c:v>
                </c:pt>
                <c:pt idx="439">
                  <c:v>2.1455918864097363</c:v>
                </c:pt>
                <c:pt idx="440">
                  <c:v>2.1455193548387097</c:v>
                </c:pt>
                <c:pt idx="441">
                  <c:v>2.1454476953907813</c:v>
                </c:pt>
                <c:pt idx="442">
                  <c:v>2.1453768924302787</c:v>
                </c:pt>
                <c:pt idx="443">
                  <c:v>2.1453069306930694</c:v>
                </c:pt>
                <c:pt idx="444">
                  <c:v>2.1452377952755906</c:v>
                </c:pt>
                <c:pt idx="445">
                  <c:v>2.145169471624266</c:v>
                </c:pt>
                <c:pt idx="446">
                  <c:v>2.1451019455252918</c:v>
                </c:pt>
                <c:pt idx="447">
                  <c:v>2.1450352030947775</c:v>
                </c:pt>
                <c:pt idx="448">
                  <c:v>2.1449692307692305</c:v>
                </c:pt>
                <c:pt idx="449">
                  <c:v>2.1449040152963672</c:v>
                </c:pt>
                <c:pt idx="450">
                  <c:v>2.1448395437262358</c:v>
                </c:pt>
                <c:pt idx="451">
                  <c:v>2.1447758034026463</c:v>
                </c:pt>
                <c:pt idx="452">
                  <c:v>2.1447127819548872</c:v>
                </c:pt>
                <c:pt idx="453">
                  <c:v>2.1446504672897198</c:v>
                </c:pt>
                <c:pt idx="454">
                  <c:v>2.144588847583643</c:v>
                </c:pt>
                <c:pt idx="455">
                  <c:v>2.1445279112754156</c:v>
                </c:pt>
                <c:pt idx="456">
                  <c:v>2.1444676470588235</c:v>
                </c:pt>
                <c:pt idx="457">
                  <c:v>2.1444080438756856</c:v>
                </c:pt>
                <c:pt idx="458">
                  <c:v>2.144349090909091</c:v>
                </c:pt>
                <c:pt idx="459">
                  <c:v>2.1442907775768534</c:v>
                </c:pt>
                <c:pt idx="460">
                  <c:v>2.1442330935251799</c:v>
                </c:pt>
                <c:pt idx="461">
                  <c:v>2.1441760286225402</c:v>
                </c:pt>
                <c:pt idx="462">
                  <c:v>2.1441195729537368</c:v>
                </c:pt>
                <c:pt idx="463">
                  <c:v>2.1440637168141592</c:v>
                </c:pt>
                <c:pt idx="464">
                  <c:v>2.1440084507042254</c:v>
                </c:pt>
                <c:pt idx="465">
                  <c:v>2.1439537653239928</c:v>
                </c:pt>
                <c:pt idx="466">
                  <c:v>2.1438996515679443</c:v>
                </c:pt>
                <c:pt idx="467">
                  <c:v>2.1438461005199305</c:v>
                </c:pt>
                <c:pt idx="468">
                  <c:v>2.1437931034482758</c:v>
                </c:pt>
                <c:pt idx="469">
                  <c:v>2.1437406518010289</c:v>
                </c:pt>
                <c:pt idx="470">
                  <c:v>2.1436887372013653</c:v>
                </c:pt>
                <c:pt idx="471">
                  <c:v>2.143637351443124</c:v>
                </c:pt>
                <c:pt idx="472">
                  <c:v>2.1435864864864866</c:v>
                </c:pt>
                <c:pt idx="473">
                  <c:v>2.1435361344537815</c:v>
                </c:pt>
                <c:pt idx="474">
                  <c:v>2.1434862876254179</c:v>
                </c:pt>
                <c:pt idx="475">
                  <c:v>2.14343693843594</c:v>
                </c:pt>
                <c:pt idx="476">
                  <c:v>2.1433880794701987</c:v>
                </c:pt>
                <c:pt idx="477">
                  <c:v>2.1433397034596373</c:v>
                </c:pt>
                <c:pt idx="478">
                  <c:v>2.1432918032786885</c:v>
                </c:pt>
                <c:pt idx="479">
                  <c:v>2.1432443719412722</c:v>
                </c:pt>
                <c:pt idx="480">
                  <c:v>2.1431974025974023</c:v>
                </c:pt>
                <c:pt idx="481">
                  <c:v>2.1431508885298869</c:v>
                </c:pt>
                <c:pt idx="482">
                  <c:v>2.1431048231511252</c:v>
                </c:pt>
                <c:pt idx="483">
                  <c:v>2.1430591999999997</c:v>
                </c:pt>
                <c:pt idx="484">
                  <c:v>2.1430140127388535</c:v>
                </c:pt>
                <c:pt idx="485">
                  <c:v>2.1429692551505548</c:v>
                </c:pt>
                <c:pt idx="486">
                  <c:v>2.1429249211356467</c:v>
                </c:pt>
                <c:pt idx="487">
                  <c:v>2.1428810047095759</c:v>
                </c:pt>
                <c:pt idx="488">
                  <c:v>2.1428374999999997</c:v>
                </c:pt>
                <c:pt idx="489">
                  <c:v>2.142794401244168</c:v>
                </c:pt>
                <c:pt idx="490">
                  <c:v>2.1427517027863776</c:v>
                </c:pt>
                <c:pt idx="491">
                  <c:v>2.1427093990755006</c:v>
                </c:pt>
                <c:pt idx="492">
                  <c:v>2.1426674846625766</c:v>
                </c:pt>
                <c:pt idx="493">
                  <c:v>2.1426259541984733</c:v>
                </c:pt>
                <c:pt idx="494">
                  <c:v>2.1425848024316108</c:v>
                </c:pt>
                <c:pt idx="495">
                  <c:v>2.142544024205749</c:v>
                </c:pt>
                <c:pt idx="496">
                  <c:v>2.1425036144578313</c:v>
                </c:pt>
                <c:pt idx="497">
                  <c:v>2.1424635682158919</c:v>
                </c:pt>
                <c:pt idx="498">
                  <c:v>2.1424238805970148</c:v>
                </c:pt>
                <c:pt idx="499">
                  <c:v>2.1423845468053493</c:v>
                </c:pt>
                <c:pt idx="500">
                  <c:v>2.1423455621301772</c:v>
                </c:pt>
                <c:pt idx="501">
                  <c:v>2.1423069219440354</c:v>
                </c:pt>
                <c:pt idx="502">
                  <c:v>2.1422686217008797</c:v>
                </c:pt>
                <c:pt idx="503">
                  <c:v>2.1422306569343066</c:v>
                </c:pt>
                <c:pt idx="504">
                  <c:v>2.142193023255814</c:v>
                </c:pt>
                <c:pt idx="505">
                  <c:v>2.1421557163531113</c:v>
                </c:pt>
                <c:pt idx="506">
                  <c:v>2.1421187319884725</c:v>
                </c:pt>
                <c:pt idx="507">
                  <c:v>2.1420820659971307</c:v>
                </c:pt>
                <c:pt idx="508">
                  <c:v>2.1420457142857141</c:v>
                </c:pt>
                <c:pt idx="509">
                  <c:v>2.1420096728307252</c:v>
                </c:pt>
                <c:pt idx="510">
                  <c:v>2.1419739376770539</c:v>
                </c:pt>
                <c:pt idx="511">
                  <c:v>2.1419385049365305</c:v>
                </c:pt>
                <c:pt idx="512">
                  <c:v>2.1419033707865167</c:v>
                </c:pt>
                <c:pt idx="513">
                  <c:v>2.1418685314685315</c:v>
                </c:pt>
                <c:pt idx="514">
                  <c:v>2.141833983286908</c:v>
                </c:pt>
                <c:pt idx="515">
                  <c:v>2.1417997226074896</c:v>
                </c:pt>
                <c:pt idx="516">
                  <c:v>2.1417657458563535</c:v>
                </c:pt>
                <c:pt idx="517">
                  <c:v>2.1417320495185694</c:v>
                </c:pt>
                <c:pt idx="518">
                  <c:v>2.141698630136986</c:v>
                </c:pt>
                <c:pt idx="519">
                  <c:v>2.1416654843110505</c:v>
                </c:pt>
                <c:pt idx="520">
                  <c:v>2.1416326086956521</c:v>
                </c:pt>
                <c:pt idx="521">
                  <c:v>2.1415999999999999</c:v>
                </c:pt>
                <c:pt idx="522">
                  <c:v>2.141567654986523</c:v>
                </c:pt>
                <c:pt idx="523">
                  <c:v>2.1415355704697987</c:v>
                </c:pt>
                <c:pt idx="524">
                  <c:v>2.141503743315508</c:v>
                </c:pt>
                <c:pt idx="525">
                  <c:v>2.141472170439414</c:v>
                </c:pt>
                <c:pt idx="526">
                  <c:v>2.1414408488063659</c:v>
                </c:pt>
                <c:pt idx="527">
                  <c:v>2.1414097754293264</c:v>
                </c:pt>
                <c:pt idx="528">
                  <c:v>2.141378947368421</c:v>
                </c:pt>
                <c:pt idx="529">
                  <c:v>2.1413483617300129</c:v>
                </c:pt>
                <c:pt idx="530">
                  <c:v>2.1413180156657963</c:v>
                </c:pt>
                <c:pt idx="531">
                  <c:v>2.1412879063719115</c:v>
                </c:pt>
                <c:pt idx="532">
                  <c:v>2.1412580310880829</c:v>
                </c:pt>
                <c:pt idx="533">
                  <c:v>2.1412283870967741</c:v>
                </c:pt>
                <c:pt idx="534">
                  <c:v>2.141198971722365</c:v>
                </c:pt>
                <c:pt idx="535">
                  <c:v>2.1411697823303455</c:v>
                </c:pt>
                <c:pt idx="536">
                  <c:v>2.1411408163265304</c:v>
                </c:pt>
                <c:pt idx="537">
                  <c:v>2.1411120711562894</c:v>
                </c:pt>
                <c:pt idx="538">
                  <c:v>2.1410835443037972</c:v>
                </c:pt>
                <c:pt idx="539">
                  <c:v>2.1410552332912989</c:v>
                </c:pt>
                <c:pt idx="540">
                  <c:v>2.1410271356783919</c:v>
                </c:pt>
                <c:pt idx="541">
                  <c:v>2.1409992490613265</c:v>
                </c:pt>
                <c:pt idx="542">
                  <c:v>2.1409715710723192</c:v>
                </c:pt>
                <c:pt idx="543">
                  <c:v>2.1409440993788817</c:v>
                </c:pt>
                <c:pt idx="544">
                  <c:v>2.1409168316831684</c:v>
                </c:pt>
                <c:pt idx="545">
                  <c:v>2.1408897657213317</c:v>
                </c:pt>
                <c:pt idx="546">
                  <c:v>2.1408628992628991</c:v>
                </c:pt>
                <c:pt idx="547">
                  <c:v>2.1408362301101591</c:v>
                </c:pt>
                <c:pt idx="548">
                  <c:v>2.140809756097561</c:v>
                </c:pt>
                <c:pt idx="549">
                  <c:v>2.1407834750911299</c:v>
                </c:pt>
                <c:pt idx="550">
                  <c:v>2.1407573849878934</c:v>
                </c:pt>
                <c:pt idx="551">
                  <c:v>2.1407314837153195</c:v>
                </c:pt>
                <c:pt idx="552">
                  <c:v>2.1407057692307694</c:v>
                </c:pt>
                <c:pt idx="553">
                  <c:v>2.1406802395209579</c:v>
                </c:pt>
                <c:pt idx="554">
                  <c:v>2.1406548926014319</c:v>
                </c:pt>
                <c:pt idx="555">
                  <c:v>2.1406297265160523</c:v>
                </c:pt>
                <c:pt idx="556">
                  <c:v>2.1406047393364926</c:v>
                </c:pt>
                <c:pt idx="557">
                  <c:v>2.1405799291617473</c:v>
                </c:pt>
                <c:pt idx="558">
                  <c:v>2.1405552941176471</c:v>
                </c:pt>
                <c:pt idx="559">
                  <c:v>2.1405308323563892</c:v>
                </c:pt>
                <c:pt idx="560">
                  <c:v>2.1405065420560745</c:v>
                </c:pt>
                <c:pt idx="561">
                  <c:v>2.140482421420256</c:v>
                </c:pt>
                <c:pt idx="562">
                  <c:v>2.1404584686774943</c:v>
                </c:pt>
                <c:pt idx="563">
                  <c:v>2.1404346820809246</c:v>
                </c:pt>
                <c:pt idx="564">
                  <c:v>2.1404110599078341</c:v>
                </c:pt>
                <c:pt idx="565">
                  <c:v>2.1403876004592424</c:v>
                </c:pt>
                <c:pt idx="566">
                  <c:v>2.1403643020594965</c:v>
                </c:pt>
                <c:pt idx="567">
                  <c:v>2.1403411630558722</c:v>
                </c:pt>
                <c:pt idx="568">
                  <c:v>2.1403181818181816</c:v>
                </c:pt>
                <c:pt idx="569">
                  <c:v>2.1402953567383918</c:v>
                </c:pt>
                <c:pt idx="570">
                  <c:v>2.1402726862302481</c:v>
                </c:pt>
                <c:pt idx="571">
                  <c:v>2.1402501687289086</c:v>
                </c:pt>
                <c:pt idx="572">
                  <c:v>2.1402278026905828</c:v>
                </c:pt>
                <c:pt idx="573">
                  <c:v>2.1402055865921787</c:v>
                </c:pt>
                <c:pt idx="574">
                  <c:v>2.1401835189309577</c:v>
                </c:pt>
                <c:pt idx="575">
                  <c:v>2.1401615982241955</c:v>
                </c:pt>
                <c:pt idx="576">
                  <c:v>2.1401398230088495</c:v>
                </c:pt>
                <c:pt idx="577">
                  <c:v>2.1401181918412346</c:v>
                </c:pt>
                <c:pt idx="578">
                  <c:v>2.1400967032967033</c:v>
                </c:pt>
                <c:pt idx="579">
                  <c:v>2.1400753559693317</c:v>
                </c:pt>
                <c:pt idx="580">
                  <c:v>2.1400541484716156</c:v>
                </c:pt>
                <c:pt idx="581">
                  <c:v>2.1400330794341675</c:v>
                </c:pt>
                <c:pt idx="582">
                  <c:v>2.140012147505423</c:v>
                </c:pt>
                <c:pt idx="583">
                  <c:v>2.1399913513513513</c:v>
                </c:pt>
                <c:pt idx="584">
                  <c:v>2.1399706896551725</c:v>
                </c:pt>
                <c:pt idx="585">
                  <c:v>2.1399501611170781</c:v>
                </c:pt>
                <c:pt idx="586">
                  <c:v>2.1399297644539614</c:v>
                </c:pt>
                <c:pt idx="587">
                  <c:v>2.1399094983991462</c:v>
                </c:pt>
                <c:pt idx="588">
                  <c:v>2.1398893617021275</c:v>
                </c:pt>
                <c:pt idx="589">
                  <c:v>2.1398693531283137</c:v>
                </c:pt>
                <c:pt idx="590">
                  <c:v>2.1398494714587737</c:v>
                </c:pt>
                <c:pt idx="591">
                  <c:v>2.1398297154899892</c:v>
                </c:pt>
                <c:pt idx="592">
                  <c:v>2.1398100840336132</c:v>
                </c:pt>
                <c:pt idx="593">
                  <c:v>2.1397905759162303</c:v>
                </c:pt>
                <c:pt idx="594">
                  <c:v>2.1397711899791232</c:v>
                </c:pt>
                <c:pt idx="595">
                  <c:v>2.1397519250780435</c:v>
                </c:pt>
                <c:pt idx="596">
                  <c:v>2.1397327800829875</c:v>
                </c:pt>
                <c:pt idx="597">
                  <c:v>2.1397137538779729</c:v>
                </c:pt>
                <c:pt idx="598">
                  <c:v>2.1396948453608249</c:v>
                </c:pt>
                <c:pt idx="599">
                  <c:v>2.13967605344296</c:v>
                </c:pt>
                <c:pt idx="600">
                  <c:v>2.1396573770491805</c:v>
                </c:pt>
                <c:pt idx="601">
                  <c:v>2.1396388151174666</c:v>
                </c:pt>
                <c:pt idx="602">
                  <c:v>2.1396203665987779</c:v>
                </c:pt>
                <c:pt idx="603">
                  <c:v>2.1396020304568526</c:v>
                </c:pt>
                <c:pt idx="604">
                  <c:v>2.1395838056680163</c:v>
                </c:pt>
                <c:pt idx="605">
                  <c:v>2.1395656912209891</c:v>
                </c:pt>
                <c:pt idx="606">
                  <c:v>2.1395476861167002</c:v>
                </c:pt>
                <c:pt idx="607">
                  <c:v>2.1395297893681042</c:v>
                </c:pt>
                <c:pt idx="608">
                  <c:v>2.1395119999999999</c:v>
                </c:pt>
                <c:pt idx="609">
                  <c:v>2.1394943170488534</c:v>
                </c:pt>
                <c:pt idx="610">
                  <c:v>2.1394767395626242</c:v>
                </c:pt>
                <c:pt idx="611">
                  <c:v>2.1394592666005945</c:v>
                </c:pt>
                <c:pt idx="612">
                  <c:v>2.1394418972332017</c:v>
                </c:pt>
                <c:pt idx="613">
                  <c:v>2.139424630541872</c:v>
                </c:pt>
                <c:pt idx="614">
                  <c:v>2.1394074656188606</c:v>
                </c:pt>
                <c:pt idx="615">
                  <c:v>2.1393904015670908</c:v>
                </c:pt>
                <c:pt idx="616">
                  <c:v>2.1393734374999998</c:v>
                </c:pt>
                <c:pt idx="617">
                  <c:v>2.1393565725413826</c:v>
                </c:pt>
                <c:pt idx="618">
                  <c:v>2.1393398058252426</c:v>
                </c:pt>
                <c:pt idx="619">
                  <c:v>2.1393231364956438</c:v>
                </c:pt>
                <c:pt idx="620">
                  <c:v>2.1393065637065636</c:v>
                </c:pt>
                <c:pt idx="621">
                  <c:v>2.1392900866217515</c:v>
                </c:pt>
                <c:pt idx="622">
                  <c:v>2.1392737044145873</c:v>
                </c:pt>
                <c:pt idx="623">
                  <c:v>2.1392574162679425</c:v>
                </c:pt>
                <c:pt idx="624">
                  <c:v>2.1392412213740459</c:v>
                </c:pt>
                <c:pt idx="625">
                  <c:v>2.1392251189343483</c:v>
                </c:pt>
                <c:pt idx="626">
                  <c:v>2.1392091081593927</c:v>
                </c:pt>
                <c:pt idx="627">
                  <c:v>2.1391931882686848</c:v>
                </c:pt>
                <c:pt idx="628">
                  <c:v>2.1391773584905658</c:v>
                </c:pt>
                <c:pt idx="629">
                  <c:v>2.1391616180620883</c:v>
                </c:pt>
                <c:pt idx="630">
                  <c:v>2.139145966228893</c:v>
                </c:pt>
                <c:pt idx="631">
                  <c:v>2.139130402245089</c:v>
                </c:pt>
                <c:pt idx="632">
                  <c:v>2.1391149253731343</c:v>
                </c:pt>
                <c:pt idx="633">
                  <c:v>2.1390995348837207</c:v>
                </c:pt>
                <c:pt idx="634">
                  <c:v>2.1390842300556585</c:v>
                </c:pt>
                <c:pt idx="635">
                  <c:v>2.139069010175763</c:v>
                </c:pt>
                <c:pt idx="636">
                  <c:v>2.1390538745387455</c:v>
                </c:pt>
                <c:pt idx="637">
                  <c:v>2.1390388224471022</c:v>
                </c:pt>
                <c:pt idx="638">
                  <c:v>2.1390238532110093</c:v>
                </c:pt>
                <c:pt idx="639">
                  <c:v>2.1390089661482157</c:v>
                </c:pt>
                <c:pt idx="640">
                  <c:v>2.1389941605839415</c:v>
                </c:pt>
                <c:pt idx="641">
                  <c:v>2.1389794358507732</c:v>
                </c:pt>
                <c:pt idx="642">
                  <c:v>2.1389647912885663</c:v>
                </c:pt>
                <c:pt idx="643">
                  <c:v>2.1389502262443436</c:v>
                </c:pt>
                <c:pt idx="644">
                  <c:v>2.1389357400722022</c:v>
                </c:pt>
                <c:pt idx="645">
                  <c:v>2.1389213321332132</c:v>
                </c:pt>
                <c:pt idx="646">
                  <c:v>2.138907001795332</c:v>
                </c:pt>
                <c:pt idx="647">
                  <c:v>2.1388927484333036</c:v>
                </c:pt>
                <c:pt idx="648">
                  <c:v>2.1388785714285712</c:v>
                </c:pt>
                <c:pt idx="649">
                  <c:v>2.1388644701691897</c:v>
                </c:pt>
                <c:pt idx="650">
                  <c:v>2.1388504440497336</c:v>
                </c:pt>
                <c:pt idx="651">
                  <c:v>2.1388364924712135</c:v>
                </c:pt>
                <c:pt idx="652">
                  <c:v>2.1388226148409895</c:v>
                </c:pt>
                <c:pt idx="653">
                  <c:v>2.1388088105726872</c:v>
                </c:pt>
                <c:pt idx="654">
                  <c:v>2.1387950790861159</c:v>
                </c:pt>
                <c:pt idx="655">
                  <c:v>2.1387814198071866</c:v>
                </c:pt>
                <c:pt idx="656">
                  <c:v>2.1387678321678321</c:v>
                </c:pt>
                <c:pt idx="657">
                  <c:v>2.1387543156059285</c:v>
                </c:pt>
                <c:pt idx="658">
                  <c:v>2.1387408695652175</c:v>
                </c:pt>
                <c:pt idx="659">
                  <c:v>2.1387274934952298</c:v>
                </c:pt>
                <c:pt idx="660">
                  <c:v>2.1387141868512112</c:v>
                </c:pt>
                <c:pt idx="661">
                  <c:v>2.1387009490940465</c:v>
                </c:pt>
                <c:pt idx="662">
                  <c:v>2.1386877796901893</c:v>
                </c:pt>
                <c:pt idx="663">
                  <c:v>2.1386746781115877</c:v>
                </c:pt>
                <c:pt idx="664">
                  <c:v>2.1386616438356163</c:v>
                </c:pt>
                <c:pt idx="665">
                  <c:v>2.1386486763450043</c:v>
                </c:pt>
                <c:pt idx="666">
                  <c:v>2.138635775127768</c:v>
                </c:pt>
                <c:pt idx="667">
                  <c:v>2.1386229396771452</c:v>
                </c:pt>
                <c:pt idx="668">
                  <c:v>2.1386101694915252</c:v>
                </c:pt>
                <c:pt idx="669">
                  <c:v>2.1385974640743872</c:v>
                </c:pt>
                <c:pt idx="670">
                  <c:v>2.1385848229342326</c:v>
                </c:pt>
                <c:pt idx="671">
                  <c:v>2.1385722455845246</c:v>
                </c:pt>
                <c:pt idx="672">
                  <c:v>2.1385597315436242</c:v>
                </c:pt>
                <c:pt idx="673">
                  <c:v>2.1385472803347279</c:v>
                </c:pt>
                <c:pt idx="674">
                  <c:v>2.1385348914858096</c:v>
                </c:pt>
                <c:pt idx="675">
                  <c:v>2.1385225645295587</c:v>
                </c:pt>
                <c:pt idx="676">
                  <c:v>2.1385102990033222</c:v>
                </c:pt>
                <c:pt idx="677">
                  <c:v>2.138498094449047</c:v>
                </c:pt>
                <c:pt idx="678">
                  <c:v>2.138485950413223</c:v>
                </c:pt>
                <c:pt idx="679">
                  <c:v>2.1384738664468261</c:v>
                </c:pt>
                <c:pt idx="680">
                  <c:v>2.1384618421052632</c:v>
                </c:pt>
                <c:pt idx="681">
                  <c:v>2.1384498769483185</c:v>
                </c:pt>
                <c:pt idx="682">
                  <c:v>2.1384379705400982</c:v>
                </c:pt>
                <c:pt idx="683">
                  <c:v>2.1384261224489793</c:v>
                </c:pt>
                <c:pt idx="684">
                  <c:v>2.1384143322475571</c:v>
                </c:pt>
                <c:pt idx="685">
                  <c:v>2.1384025995125913</c:v>
                </c:pt>
                <c:pt idx="686">
                  <c:v>2.1383909238249594</c:v>
                </c:pt>
                <c:pt idx="687">
                  <c:v>2.1383793047696038</c:v>
                </c:pt>
                <c:pt idx="688">
                  <c:v>2.1383677419354838</c:v>
                </c:pt>
                <c:pt idx="689">
                  <c:v>2.138356234915527</c:v>
                </c:pt>
                <c:pt idx="690">
                  <c:v>2.138344783306581</c:v>
                </c:pt>
                <c:pt idx="691">
                  <c:v>2.1383333867093675</c:v>
                </c:pt>
                <c:pt idx="692">
                  <c:v>2.1383220447284343</c:v>
                </c:pt>
                <c:pt idx="693">
                  <c:v>2.1383107569721114</c:v>
                </c:pt>
                <c:pt idx="694">
                  <c:v>2.138299523052464</c:v>
                </c:pt>
                <c:pt idx="695">
                  <c:v>2.1382883425852497</c:v>
                </c:pt>
                <c:pt idx="696">
                  <c:v>2.1382772151898735</c:v>
                </c:pt>
                <c:pt idx="697">
                  <c:v>2.1382661404893448</c:v>
                </c:pt>
                <c:pt idx="698">
                  <c:v>2.1382551181102363</c:v>
                </c:pt>
                <c:pt idx="699">
                  <c:v>2.1382441476826393</c:v>
                </c:pt>
                <c:pt idx="700">
                  <c:v>2.1382332288401251</c:v>
                </c:pt>
                <c:pt idx="701">
                  <c:v>2.1382223612197029</c:v>
                </c:pt>
                <c:pt idx="702">
                  <c:v>2.1382115444617784</c:v>
                </c:pt>
                <c:pt idx="703">
                  <c:v>2.1382007782101167</c:v>
                </c:pt>
                <c:pt idx="704">
                  <c:v>2.1381900621118013</c:v>
                </c:pt>
                <c:pt idx="705">
                  <c:v>2.138179395817196</c:v>
                </c:pt>
                <c:pt idx="706">
                  <c:v>2.1381687789799071</c:v>
                </c:pt>
                <c:pt idx="707">
                  <c:v>2.1381582112567461</c:v>
                </c:pt>
                <c:pt idx="708">
                  <c:v>2.1381476923076921</c:v>
                </c:pt>
                <c:pt idx="709">
                  <c:v>2.1381372217958559</c:v>
                </c:pt>
                <c:pt idx="710">
                  <c:v>2.1381267993874427</c:v>
                </c:pt>
                <c:pt idx="711">
                  <c:v>2.1381164247517188</c:v>
                </c:pt>
                <c:pt idx="712">
                  <c:v>2.1381060975609754</c:v>
                </c:pt>
                <c:pt idx="713">
                  <c:v>2.1380958174904943</c:v>
                </c:pt>
                <c:pt idx="714">
                  <c:v>2.1380855842185129</c:v>
                </c:pt>
                <c:pt idx="715">
                  <c:v>2.1380753974261921</c:v>
                </c:pt>
                <c:pt idx="716">
                  <c:v>2.1380652567975829</c:v>
                </c:pt>
                <c:pt idx="717">
                  <c:v>2.1380551620195929</c:v>
                </c:pt>
                <c:pt idx="718">
                  <c:v>2.1380451127819549</c:v>
                </c:pt>
                <c:pt idx="719">
                  <c:v>2.1380351087771943</c:v>
                </c:pt>
                <c:pt idx="720">
                  <c:v>2.1380251497005989</c:v>
                </c:pt>
                <c:pt idx="721">
                  <c:v>2.1380152352501867</c:v>
                </c:pt>
                <c:pt idx="722">
                  <c:v>2.1380053651266766</c:v>
                </c:pt>
                <c:pt idx="723">
                  <c:v>2.1379955390334571</c:v>
                </c:pt>
                <c:pt idx="724">
                  <c:v>2.1379857566765579</c:v>
                </c:pt>
                <c:pt idx="725">
                  <c:v>2.1379760177646188</c:v>
                </c:pt>
                <c:pt idx="726">
                  <c:v>2.1379663220088627</c:v>
                </c:pt>
                <c:pt idx="727">
                  <c:v>2.1379566691230654</c:v>
                </c:pt>
                <c:pt idx="728">
                  <c:v>2.1379470588235292</c:v>
                </c:pt>
                <c:pt idx="729">
                  <c:v>2.1379374908290534</c:v>
                </c:pt>
                <c:pt idx="730">
                  <c:v>2.1379279648609075</c:v>
                </c:pt>
                <c:pt idx="731">
                  <c:v>2.1379184806428051</c:v>
                </c:pt>
                <c:pt idx="732">
                  <c:v>2.1379090379008745</c:v>
                </c:pt>
                <c:pt idx="733">
                  <c:v>2.1378996363636364</c:v>
                </c:pt>
                <c:pt idx="734">
                  <c:v>2.1378902757619738</c:v>
                </c:pt>
                <c:pt idx="735">
                  <c:v>2.1378809558291092</c:v>
                </c:pt>
                <c:pt idx="736">
                  <c:v>2.1378716763005778</c:v>
                </c:pt>
                <c:pt idx="737">
                  <c:v>2.1378624369142032</c:v>
                </c:pt>
                <c:pt idx="738">
                  <c:v>2.1378532374100718</c:v>
                </c:pt>
                <c:pt idx="739">
                  <c:v>2.1378440775305094</c:v>
                </c:pt>
                <c:pt idx="740">
                  <c:v>2.1378349570200572</c:v>
                </c:pt>
                <c:pt idx="741">
                  <c:v>2.1378258756254467</c:v>
                </c:pt>
                <c:pt idx="742">
                  <c:v>2.1378168330955778</c:v>
                </c:pt>
                <c:pt idx="743">
                  <c:v>2.1378078291814946</c:v>
                </c:pt>
                <c:pt idx="744">
                  <c:v>2.1377988636363634</c:v>
                </c:pt>
                <c:pt idx="745">
                  <c:v>2.1377899362154498</c:v>
                </c:pt>
                <c:pt idx="746">
                  <c:v>2.1377810466760963</c:v>
                </c:pt>
                <c:pt idx="747">
                  <c:v>2.1377721947776993</c:v>
                </c:pt>
                <c:pt idx="748">
                  <c:v>2.1377633802816902</c:v>
                </c:pt>
                <c:pt idx="749">
                  <c:v>2.1377546029515107</c:v>
                </c:pt>
                <c:pt idx="750">
                  <c:v>2.1377458625525945</c:v>
                </c:pt>
                <c:pt idx="751">
                  <c:v>2.1377371588523442</c:v>
                </c:pt>
                <c:pt idx="752">
                  <c:v>2.1377284916201118</c:v>
                </c:pt>
                <c:pt idx="753">
                  <c:v>2.1377198606271777</c:v>
                </c:pt>
                <c:pt idx="754">
                  <c:v>2.1377112656467316</c:v>
                </c:pt>
                <c:pt idx="755">
                  <c:v>2.1377027064538514</c:v>
                </c:pt>
                <c:pt idx="756">
                  <c:v>2.1376941828254847</c:v>
                </c:pt>
                <c:pt idx="757">
                  <c:v>2.1376856945404286</c:v>
                </c:pt>
                <c:pt idx="758">
                  <c:v>2.1376772413793104</c:v>
                </c:pt>
                <c:pt idx="759">
                  <c:v>2.13766882312457</c:v>
                </c:pt>
                <c:pt idx="760">
                  <c:v>2.1376604395604395</c:v>
                </c:pt>
                <c:pt idx="761">
                  <c:v>2.1376520904729266</c:v>
                </c:pt>
                <c:pt idx="762">
                  <c:v>2.1376437756497948</c:v>
                </c:pt>
                <c:pt idx="763">
                  <c:v>2.1376354948805458</c:v>
                </c:pt>
                <c:pt idx="764">
                  <c:v>2.1376272479564031</c:v>
                </c:pt>
                <c:pt idx="765">
                  <c:v>2.1376190346702924</c:v>
                </c:pt>
                <c:pt idx="766">
                  <c:v>2.1376108548168249</c:v>
                </c:pt>
                <c:pt idx="767">
                  <c:v>2.1376027081922815</c:v>
                </c:pt>
                <c:pt idx="768">
                  <c:v>2.1375945945945944</c:v>
                </c:pt>
                <c:pt idx="769">
                  <c:v>2.1375865138233312</c:v>
                </c:pt>
                <c:pt idx="770">
                  <c:v>2.137578465679677</c:v>
                </c:pt>
                <c:pt idx="771">
                  <c:v>2.1375704499664203</c:v>
                </c:pt>
                <c:pt idx="772">
                  <c:v>2.1375624664879358</c:v>
                </c:pt>
                <c:pt idx="773">
                  <c:v>2.1375545150501671</c:v>
                </c:pt>
                <c:pt idx="774">
                  <c:v>2.1375465954606141</c:v>
                </c:pt>
                <c:pt idx="775">
                  <c:v>2.1375387075283143</c:v>
                </c:pt>
                <c:pt idx="776">
                  <c:v>2.1375308510638296</c:v>
                </c:pt>
                <c:pt idx="777">
                  <c:v>2.1375230258792302</c:v>
                </c:pt>
                <c:pt idx="778">
                  <c:v>2.1375152317880795</c:v>
                </c:pt>
                <c:pt idx="779">
                  <c:v>2.1375074686054196</c:v>
                </c:pt>
                <c:pt idx="780">
                  <c:v>2.137499736147757</c:v>
                </c:pt>
                <c:pt idx="781">
                  <c:v>2.1374920342330479</c:v>
                </c:pt>
                <c:pt idx="782">
                  <c:v>2.1374843626806834</c:v>
                </c:pt>
                <c:pt idx="783">
                  <c:v>2.1374767213114754</c:v>
                </c:pt>
                <c:pt idx="784">
                  <c:v>2.1374691099476437</c:v>
                </c:pt>
                <c:pt idx="785">
                  <c:v>2.137461528412802</c:v>
                </c:pt>
                <c:pt idx="786">
                  <c:v>2.1374539765319427</c:v>
                </c:pt>
                <c:pt idx="787">
                  <c:v>2.1374464541314246</c:v>
                </c:pt>
                <c:pt idx="788">
                  <c:v>2.1374389610389608</c:v>
                </c:pt>
                <c:pt idx="789">
                  <c:v>2.1374314970836035</c:v>
                </c:pt>
                <c:pt idx="790">
                  <c:v>2.137424062095731</c:v>
                </c:pt>
                <c:pt idx="791">
                  <c:v>2.1374166559070367</c:v>
                </c:pt>
                <c:pt idx="792">
                  <c:v>2.1374092783505154</c:v>
                </c:pt>
                <c:pt idx="793">
                  <c:v>2.13740192926045</c:v>
                </c:pt>
                <c:pt idx="794">
                  <c:v>2.1373946084724005</c:v>
                </c:pt>
                <c:pt idx="795">
                  <c:v>2.1373873158231902</c:v>
                </c:pt>
                <c:pt idx="796">
                  <c:v>2.1373800511508949</c:v>
                </c:pt>
                <c:pt idx="797">
                  <c:v>2.1373728142948307</c:v>
                </c:pt>
                <c:pt idx="798">
                  <c:v>2.1373656050955412</c:v>
                </c:pt>
                <c:pt idx="799">
                  <c:v>2.1373584233947871</c:v>
                </c:pt>
                <c:pt idx="800">
                  <c:v>2.1373512690355327</c:v>
                </c:pt>
                <c:pt idx="801">
                  <c:v>2.1373441418619379</c:v>
                </c:pt>
                <c:pt idx="802">
                  <c:v>2.1373370417193427</c:v>
                </c:pt>
                <c:pt idx="803">
                  <c:v>2.1373299684542588</c:v>
                </c:pt>
                <c:pt idx="804">
                  <c:v>2.1373229219143575</c:v>
                </c:pt>
                <c:pt idx="805">
                  <c:v>2.13731590194846</c:v>
                </c:pt>
                <c:pt idx="806">
                  <c:v>2.1373089084065242</c:v>
                </c:pt>
                <c:pt idx="807">
                  <c:v>2.1373019411396368</c:v>
                </c:pt>
                <c:pt idx="808">
                  <c:v>2.1372949999999999</c:v>
                </c:pt>
                <c:pt idx="809">
                  <c:v>2.137288084840923</c:v>
                </c:pt>
                <c:pt idx="810">
                  <c:v>2.1372811955168118</c:v>
                </c:pt>
                <c:pt idx="811">
                  <c:v>2.1372743318831571</c:v>
                </c:pt>
                <c:pt idx="812">
                  <c:v>2.1372674937965259</c:v>
                </c:pt>
                <c:pt idx="813">
                  <c:v>2.1372606811145509</c:v>
                </c:pt>
                <c:pt idx="814">
                  <c:v>2.1372538936959207</c:v>
                </c:pt>
                <c:pt idx="815">
                  <c:v>2.13724713140037</c:v>
                </c:pt>
                <c:pt idx="816">
                  <c:v>2.1372403940886699</c:v>
                </c:pt>
                <c:pt idx="817">
                  <c:v>2.1372336816226181</c:v>
                </c:pt>
                <c:pt idx="818">
                  <c:v>2.1372269938650308</c:v>
                </c:pt>
                <c:pt idx="819">
                  <c:v>2.1372203306797304</c:v>
                </c:pt>
                <c:pt idx="820">
                  <c:v>2.1372136919315401</c:v>
                </c:pt>
                <c:pt idx="821">
                  <c:v>2.1372070774862721</c:v>
                </c:pt>
                <c:pt idx="822">
                  <c:v>2.1372004872107184</c:v>
                </c:pt>
                <c:pt idx="823">
                  <c:v>2.1371939209726443</c:v>
                </c:pt>
                <c:pt idx="824">
                  <c:v>2.1371873786407765</c:v>
                </c:pt>
                <c:pt idx="825">
                  <c:v>2.137180860084797</c:v>
                </c:pt>
                <c:pt idx="826">
                  <c:v>2.1371743651753325</c:v>
                </c:pt>
                <c:pt idx="827">
                  <c:v>2.1371678937839467</c:v>
                </c:pt>
                <c:pt idx="828">
                  <c:v>2.1371614457831325</c:v>
                </c:pt>
                <c:pt idx="829">
                  <c:v>2.137155021046302</c:v>
                </c:pt>
                <c:pt idx="830">
                  <c:v>2.1371486194477791</c:v>
                </c:pt>
                <c:pt idx="831">
                  <c:v>2.1371422408627923</c:v>
                </c:pt>
                <c:pt idx="832">
                  <c:v>2.137135885167464</c:v>
                </c:pt>
                <c:pt idx="833">
                  <c:v>2.1371295522388061</c:v>
                </c:pt>
                <c:pt idx="834">
                  <c:v>2.1371232419547077</c:v>
                </c:pt>
                <c:pt idx="835">
                  <c:v>2.1371169541939321</c:v>
                </c:pt>
                <c:pt idx="836">
                  <c:v>2.1371106888361044</c:v>
                </c:pt>
                <c:pt idx="837">
                  <c:v>2.137104445761707</c:v>
                </c:pt>
                <c:pt idx="838">
                  <c:v>2.1370982248520711</c:v>
                </c:pt>
                <c:pt idx="839">
                  <c:v>2.137092025989368</c:v>
                </c:pt>
                <c:pt idx="840">
                  <c:v>2.1370858490566036</c:v>
                </c:pt>
                <c:pt idx="841">
                  <c:v>2.1370796939376104</c:v>
                </c:pt>
                <c:pt idx="842">
                  <c:v>2.1370735605170386</c:v>
                </c:pt>
                <c:pt idx="843">
                  <c:v>2.137067448680352</c:v>
                </c:pt>
                <c:pt idx="844">
                  <c:v>2.1370613583138174</c:v>
                </c:pt>
                <c:pt idx="845">
                  <c:v>2.1370552893045001</c:v>
                </c:pt>
                <c:pt idx="846">
                  <c:v>2.1370492415402564</c:v>
                </c:pt>
                <c:pt idx="847">
                  <c:v>2.1370432149097263</c:v>
                </c:pt>
                <c:pt idx="848">
                  <c:v>2.1370372093023255</c:v>
                </c:pt>
                <c:pt idx="849">
                  <c:v>2.1370312246082412</c:v>
                </c:pt>
                <c:pt idx="850">
                  <c:v>2.1370252607184241</c:v>
                </c:pt>
                <c:pt idx="851">
                  <c:v>2.1370193175245804</c:v>
                </c:pt>
                <c:pt idx="852">
                  <c:v>2.1370133949191685</c:v>
                </c:pt>
                <c:pt idx="853">
                  <c:v>2.137007492795389</c:v>
                </c:pt>
                <c:pt idx="854">
                  <c:v>2.1370016110471806</c:v>
                </c:pt>
                <c:pt idx="855">
                  <c:v>2.1369957495692131</c:v>
                </c:pt>
                <c:pt idx="856">
                  <c:v>2.1369899082568806</c:v>
                </c:pt>
                <c:pt idx="857">
                  <c:v>2.1369840870062964</c:v>
                </c:pt>
                <c:pt idx="858">
                  <c:v>2.1369782857142856</c:v>
                </c:pt>
                <c:pt idx="859">
                  <c:v>2.13697250427838</c:v>
                </c:pt>
                <c:pt idx="860">
                  <c:v>2.1369667425968109</c:v>
                </c:pt>
                <c:pt idx="861">
                  <c:v>2.1369610005685047</c:v>
                </c:pt>
                <c:pt idx="862">
                  <c:v>2.1369552780930761</c:v>
                </c:pt>
                <c:pt idx="863">
                  <c:v>2.1369495750708216</c:v>
                </c:pt>
                <c:pt idx="864">
                  <c:v>2.1369438914027148</c:v>
                </c:pt>
                <c:pt idx="865">
                  <c:v>2.1369382269904009</c:v>
                </c:pt>
                <c:pt idx="866">
                  <c:v>2.1369325817361893</c:v>
                </c:pt>
                <c:pt idx="867">
                  <c:v>2.1369269555430499</c:v>
                </c:pt>
                <c:pt idx="868">
                  <c:v>2.1369213483146066</c:v>
                </c:pt>
                <c:pt idx="869">
                  <c:v>2.1369157599551318</c:v>
                </c:pt>
                <c:pt idx="870">
                  <c:v>2.1369101903695409</c:v>
                </c:pt>
                <c:pt idx="871">
                  <c:v>2.1369046394633875</c:v>
                </c:pt>
                <c:pt idx="872">
                  <c:v>2.1368991071428569</c:v>
                </c:pt>
                <c:pt idx="873">
                  <c:v>2.1368935933147633</c:v>
                </c:pt>
                <c:pt idx="874">
                  <c:v>2.1368880978865405</c:v>
                </c:pt>
                <c:pt idx="875">
                  <c:v>2.136882620766241</c:v>
                </c:pt>
                <c:pt idx="876">
                  <c:v>2.1368771618625275</c:v>
                </c:pt>
                <c:pt idx="877">
                  <c:v>2.1368717210846708</c:v>
                </c:pt>
                <c:pt idx="878">
                  <c:v>2.1368662983425413</c:v>
                </c:pt>
                <c:pt idx="879">
                  <c:v>2.1368608935466078</c:v>
                </c:pt>
                <c:pt idx="880">
                  <c:v>2.1368555066079296</c:v>
                </c:pt>
                <c:pt idx="881">
                  <c:v>2.1368501374381528</c:v>
                </c:pt>
                <c:pt idx="882">
                  <c:v>2.1368447859495059</c:v>
                </c:pt>
                <c:pt idx="883">
                  <c:v>2.1368394520547946</c:v>
                </c:pt>
                <c:pt idx="884">
                  <c:v>2.1368341356673959</c:v>
                </c:pt>
                <c:pt idx="885">
                  <c:v>2.1368288367012562</c:v>
                </c:pt>
                <c:pt idx="886">
                  <c:v>2.1368235550708832</c:v>
                </c:pt>
                <c:pt idx="887">
                  <c:v>2.1368182906913447</c:v>
                </c:pt>
                <c:pt idx="888">
                  <c:v>2.1368130434782606</c:v>
                </c:pt>
                <c:pt idx="889">
                  <c:v>2.1368078133478026</c:v>
                </c:pt>
                <c:pt idx="890">
                  <c:v>2.1368026002166847</c:v>
                </c:pt>
                <c:pt idx="891">
                  <c:v>2.1367974040021633</c:v>
                </c:pt>
                <c:pt idx="892">
                  <c:v>2.1367922246220301</c:v>
                </c:pt>
                <c:pt idx="893">
                  <c:v>2.136787061994609</c:v>
                </c:pt>
                <c:pt idx="894">
                  <c:v>2.1367819160387511</c:v>
                </c:pt>
                <c:pt idx="895">
                  <c:v>2.1367767866738312</c:v>
                </c:pt>
                <c:pt idx="896">
                  <c:v>2.1367716738197426</c:v>
                </c:pt>
                <c:pt idx="897">
                  <c:v>2.1367665773968936</c:v>
                </c:pt>
                <c:pt idx="898">
                  <c:v>2.1367614973262032</c:v>
                </c:pt>
                <c:pt idx="899">
                  <c:v>2.1367564335290976</c:v>
                </c:pt>
                <c:pt idx="900">
                  <c:v>2.1367513859275054</c:v>
                </c:pt>
                <c:pt idx="901">
                  <c:v>2.136746354443853</c:v>
                </c:pt>
                <c:pt idx="902">
                  <c:v>2.1367413390010626</c:v>
                </c:pt>
                <c:pt idx="903">
                  <c:v>2.1367363395225465</c:v>
                </c:pt>
                <c:pt idx="904">
                  <c:v>2.1367313559322034</c:v>
                </c:pt>
                <c:pt idx="905">
                  <c:v>2.1367263881544156</c:v>
                </c:pt>
                <c:pt idx="906">
                  <c:v>2.1367214361140441</c:v>
                </c:pt>
                <c:pt idx="907">
                  <c:v>2.1367164997364259</c:v>
                </c:pt>
                <c:pt idx="908">
                  <c:v>2.1367115789473683</c:v>
                </c:pt>
                <c:pt idx="909">
                  <c:v>2.1367066736731477</c:v>
                </c:pt>
                <c:pt idx="910">
                  <c:v>2.1367017838405036</c:v>
                </c:pt>
                <c:pt idx="911">
                  <c:v>2.1366969093766368</c:v>
                </c:pt>
                <c:pt idx="912">
                  <c:v>2.1366920502092048</c:v>
                </c:pt>
                <c:pt idx="913">
                  <c:v>2.1366872062663185</c:v>
                </c:pt>
                <c:pt idx="914">
                  <c:v>2.136682377476538</c:v>
                </c:pt>
                <c:pt idx="915">
                  <c:v>2.1366775637688704</c:v>
                </c:pt>
                <c:pt idx="916">
                  <c:v>2.136672765072765</c:v>
                </c:pt>
                <c:pt idx="917">
                  <c:v>2.1366679813181109</c:v>
                </c:pt>
                <c:pt idx="918">
                  <c:v>2.1366632124352329</c:v>
                </c:pt>
                <c:pt idx="919">
                  <c:v>2.1366584583548889</c:v>
                </c:pt>
                <c:pt idx="920">
                  <c:v>2.1366537190082644</c:v>
                </c:pt>
                <c:pt idx="921">
                  <c:v>2.1366489943269724</c:v>
                </c:pt>
                <c:pt idx="922">
                  <c:v>2.1366442842430482</c:v>
                </c:pt>
                <c:pt idx="923">
                  <c:v>2.1366395886889458</c:v>
                </c:pt>
                <c:pt idx="924">
                  <c:v>2.1366349075975357</c:v>
                </c:pt>
                <c:pt idx="925">
                  <c:v>2.1366302409021016</c:v>
                </c:pt>
                <c:pt idx="926">
                  <c:v>2.1366255885363357</c:v>
                </c:pt>
                <c:pt idx="927">
                  <c:v>2.1366209504343381</c:v>
                </c:pt>
                <c:pt idx="928">
                  <c:v>2.1366163265306124</c:v>
                </c:pt>
                <c:pt idx="929">
                  <c:v>2.1366117167600609</c:v>
                </c:pt>
                <c:pt idx="930">
                  <c:v>2.1366071210579856</c:v>
                </c:pt>
                <c:pt idx="931">
                  <c:v>2.1366025393600814</c:v>
                </c:pt>
                <c:pt idx="932">
                  <c:v>2.1365979716024341</c:v>
                </c:pt>
                <c:pt idx="933">
                  <c:v>2.1365934177215191</c:v>
                </c:pt>
                <c:pt idx="934">
                  <c:v>2.1365888776541961</c:v>
                </c:pt>
                <c:pt idx="935">
                  <c:v>2.1365843513377083</c:v>
                </c:pt>
                <c:pt idx="936">
                  <c:v>2.1365798387096775</c:v>
                </c:pt>
                <c:pt idx="937">
                  <c:v>2.1365753397081026</c:v>
                </c:pt>
                <c:pt idx="938">
                  <c:v>2.1365708542713566</c:v>
                </c:pt>
                <c:pt idx="939">
                  <c:v>2.1365663823381835</c:v>
                </c:pt>
                <c:pt idx="940">
                  <c:v>2.1365619238476952</c:v>
                </c:pt>
                <c:pt idx="941">
                  <c:v>2.1365574787393697</c:v>
                </c:pt>
                <c:pt idx="942">
                  <c:v>2.1365530469530469</c:v>
                </c:pt>
                <c:pt idx="943">
                  <c:v>2.1365486284289275</c:v>
                </c:pt>
                <c:pt idx="944">
                  <c:v>2.1365442231075695</c:v>
                </c:pt>
                <c:pt idx="945">
                  <c:v>2.1365398309298858</c:v>
                </c:pt>
                <c:pt idx="946">
                  <c:v>2.13653545183714</c:v>
                </c:pt>
                <c:pt idx="947">
                  <c:v>2.136531085770947</c:v>
                </c:pt>
                <c:pt idx="948">
                  <c:v>2.1365267326732673</c:v>
                </c:pt>
                <c:pt idx="949">
                  <c:v>2.1365223924864063</c:v>
                </c:pt>
                <c:pt idx="950">
                  <c:v>2.1365180651530107</c:v>
                </c:pt>
                <c:pt idx="951">
                  <c:v>2.136513750616067</c:v>
                </c:pt>
                <c:pt idx="952">
                  <c:v>2.1365094488188974</c:v>
                </c:pt>
                <c:pt idx="953">
                  <c:v>2.1365051597051599</c:v>
                </c:pt>
                <c:pt idx="954">
                  <c:v>2.1365008832188419</c:v>
                </c:pt>
                <c:pt idx="955">
                  <c:v>2.1364966193042627</c:v>
                </c:pt>
                <c:pt idx="956">
                  <c:v>2.1364923679060666</c:v>
                </c:pt>
                <c:pt idx="957">
                  <c:v>2.1364881289692232</c:v>
                </c:pt>
                <c:pt idx="958">
                  <c:v>2.1364839024390245</c:v>
                </c:pt>
                <c:pt idx="959">
                  <c:v>2.1364796882610815</c:v>
                </c:pt>
                <c:pt idx="960">
                  <c:v>2.1364754863813231</c:v>
                </c:pt>
                <c:pt idx="961">
                  <c:v>2.1364712967459933</c:v>
                </c:pt>
                <c:pt idx="962">
                  <c:v>2.1364671193016487</c:v>
                </c:pt>
                <c:pt idx="963">
                  <c:v>2.1364629539951574</c:v>
                </c:pt>
                <c:pt idx="964">
                  <c:v>2.1364588007736942</c:v>
                </c:pt>
                <c:pt idx="965">
                  <c:v>2.1364546595847416</c:v>
                </c:pt>
                <c:pt idx="966">
                  <c:v>2.1364505303760848</c:v>
                </c:pt>
                <c:pt idx="967">
                  <c:v>2.1364464130958112</c:v>
                </c:pt>
                <c:pt idx="968">
                  <c:v>2.1364423076923078</c:v>
                </c:pt>
                <c:pt idx="969">
                  <c:v>2.1364382141142584</c:v>
                </c:pt>
                <c:pt idx="970">
                  <c:v>2.1364341323106424</c:v>
                </c:pt>
                <c:pt idx="971">
                  <c:v>2.1364300622307324</c:v>
                </c:pt>
                <c:pt idx="972">
                  <c:v>2.1364260038240919</c:v>
                </c:pt>
                <c:pt idx="973">
                  <c:v>2.1364219570405729</c:v>
                </c:pt>
                <c:pt idx="974">
                  <c:v>2.1364179218303145</c:v>
                </c:pt>
                <c:pt idx="975">
                  <c:v>2.1364138981437408</c:v>
                </c:pt>
                <c:pt idx="976">
                  <c:v>2.1364098859315588</c:v>
                </c:pt>
                <c:pt idx="977">
                  <c:v>2.1364058851447556</c:v>
                </c:pt>
                <c:pt idx="978">
                  <c:v>2.1364018957345969</c:v>
                </c:pt>
                <c:pt idx="979">
                  <c:v>2.1363979176526264</c:v>
                </c:pt>
                <c:pt idx="980">
                  <c:v>2.1363939508506617</c:v>
                </c:pt>
                <c:pt idx="981">
                  <c:v>2.1363899952807928</c:v>
                </c:pt>
                <c:pt idx="982">
                  <c:v>2.1363860508953816</c:v>
                </c:pt>
                <c:pt idx="983">
                  <c:v>2.1363821176470585</c:v>
                </c:pt>
                <c:pt idx="984">
                  <c:v>2.1363781954887218</c:v>
                </c:pt>
                <c:pt idx="985">
                  <c:v>2.1363742843735336</c:v>
                </c:pt>
                <c:pt idx="986">
                  <c:v>2.1363703842549202</c:v>
                </c:pt>
                <c:pt idx="987">
                  <c:v>2.1363664950865697</c:v>
                </c:pt>
                <c:pt idx="988">
                  <c:v>2.1363626168224297</c:v>
                </c:pt>
                <c:pt idx="989">
                  <c:v>2.1363587494167056</c:v>
                </c:pt>
                <c:pt idx="990">
                  <c:v>2.1363548928238583</c:v>
                </c:pt>
                <c:pt idx="991">
                  <c:v>2.136351046998604</c:v>
                </c:pt>
                <c:pt idx="992">
                  <c:v>2.1363472118959108</c:v>
                </c:pt>
                <c:pt idx="993">
                  <c:v>2.1363433874709976</c:v>
                </c:pt>
                <c:pt idx="994">
                  <c:v>2.1363395736793325</c:v>
                </c:pt>
                <c:pt idx="995">
                  <c:v>2.1363357704766313</c:v>
                </c:pt>
                <c:pt idx="996">
                  <c:v>2.1363319778188541</c:v>
                </c:pt>
                <c:pt idx="997">
                  <c:v>2.1363281956622058</c:v>
                </c:pt>
                <c:pt idx="998">
                  <c:v>2.1363244239631336</c:v>
                </c:pt>
                <c:pt idx="999">
                  <c:v>2.1363206626783247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01-4D01-80A0-45E70F3A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100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ChartData!$AH$7</c:f>
          <c:strCache>
            <c:ptCount val="1"/>
            <c:pt idx="0">
              <c:v>PEOPLES NATURAL GAS COMPANY LLC 
Present and Proposed Base Rates
Large General Service: Over 2,000,000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ChartData!$AI$9</c:f>
              <c:strCache>
                <c:ptCount val="1"/>
                <c:pt idx="0">
                  <c:v>Present Large General Service: Over 2,000,000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ChartData!$AH$10:$AH$1009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ChartData!$AI$10:$AI$1009</c:f>
              <c:numCache>
                <c:formatCode>_("$"* #,##0_);_("$"* \(#,##0\);_("$"* "-"??_);_(@_)</c:formatCode>
                <c:ptCount val="1000"/>
                <c:pt idx="0">
                  <c:v>5631.4431000000031</c:v>
                </c:pt>
                <c:pt idx="1">
                  <c:v>2816.4431000000013</c:v>
                </c:pt>
                <c:pt idx="2">
                  <c:v>1878.1097666666676</c:v>
                </c:pt>
                <c:pt idx="3">
                  <c:v>1408.9431000000006</c:v>
                </c:pt>
                <c:pt idx="4">
                  <c:v>1127.4431000000004</c:v>
                </c:pt>
                <c:pt idx="5">
                  <c:v>939.77643333333378</c:v>
                </c:pt>
                <c:pt idx="6">
                  <c:v>805.72881428571463</c:v>
                </c:pt>
                <c:pt idx="7">
                  <c:v>705.1931000000003</c:v>
                </c:pt>
                <c:pt idx="8">
                  <c:v>626.99865555555584</c:v>
                </c:pt>
                <c:pt idx="9">
                  <c:v>564.44310000000019</c:v>
                </c:pt>
                <c:pt idx="10">
                  <c:v>513.26128181818206</c:v>
                </c:pt>
                <c:pt idx="11">
                  <c:v>470.60976666666693</c:v>
                </c:pt>
                <c:pt idx="12">
                  <c:v>434.52002307692328</c:v>
                </c:pt>
                <c:pt idx="13">
                  <c:v>403.58595714285735</c:v>
                </c:pt>
                <c:pt idx="14">
                  <c:v>376.77643333333356</c:v>
                </c:pt>
                <c:pt idx="15">
                  <c:v>353.31810000000019</c:v>
                </c:pt>
                <c:pt idx="16">
                  <c:v>332.61957058823549</c:v>
                </c:pt>
                <c:pt idx="17">
                  <c:v>314.22087777777796</c:v>
                </c:pt>
                <c:pt idx="18">
                  <c:v>297.75888947368435</c:v>
                </c:pt>
                <c:pt idx="19">
                  <c:v>282.94310000000013</c:v>
                </c:pt>
                <c:pt idx="20">
                  <c:v>269.53833809523826</c:v>
                </c:pt>
                <c:pt idx="21">
                  <c:v>257.35219090909101</c:v>
                </c:pt>
                <c:pt idx="22">
                  <c:v>246.22570869565229</c:v>
                </c:pt>
                <c:pt idx="23">
                  <c:v>236.02643333333344</c:v>
                </c:pt>
                <c:pt idx="24">
                  <c:v>226.64310000000009</c:v>
                </c:pt>
                <c:pt idx="25">
                  <c:v>217.98156153846162</c:v>
                </c:pt>
                <c:pt idx="26">
                  <c:v>209.96161851851861</c:v>
                </c:pt>
                <c:pt idx="27">
                  <c:v>202.51452857142866</c:v>
                </c:pt>
                <c:pt idx="28">
                  <c:v>195.58103103448283</c:v>
                </c:pt>
                <c:pt idx="29">
                  <c:v>189.10976666666676</c:v>
                </c:pt>
                <c:pt idx="30">
                  <c:v>183.05600322580653</c:v>
                </c:pt>
                <c:pt idx="31">
                  <c:v>177.38060000000007</c:v>
                </c:pt>
                <c:pt idx="32">
                  <c:v>172.04916060606067</c:v>
                </c:pt>
                <c:pt idx="33">
                  <c:v>167.03133529411772</c:v>
                </c:pt>
                <c:pt idx="34">
                  <c:v>162.30024285714293</c:v>
                </c:pt>
                <c:pt idx="35">
                  <c:v>157.83198888888896</c:v>
                </c:pt>
                <c:pt idx="36">
                  <c:v>153.60526216216223</c:v>
                </c:pt>
                <c:pt idx="37">
                  <c:v>149.60099473684215</c:v>
                </c:pt>
                <c:pt idx="38">
                  <c:v>145.80207435897441</c:v>
                </c:pt>
                <c:pt idx="39">
                  <c:v>142.19310000000004</c:v>
                </c:pt>
                <c:pt idx="40">
                  <c:v>138.76017317073175</c:v>
                </c:pt>
                <c:pt idx="41">
                  <c:v>135.49071904761911</c:v>
                </c:pt>
                <c:pt idx="42">
                  <c:v>132.37333255813959</c:v>
                </c:pt>
                <c:pt idx="43">
                  <c:v>129.39764545454551</c:v>
                </c:pt>
                <c:pt idx="44">
                  <c:v>126.55421111111117</c:v>
                </c:pt>
                <c:pt idx="45">
                  <c:v>123.83440434782615</c:v>
                </c:pt>
                <c:pt idx="46">
                  <c:v>121.23033404255325</c:v>
                </c:pt>
                <c:pt idx="47">
                  <c:v>118.73476666666673</c:v>
                </c:pt>
                <c:pt idx="48">
                  <c:v>116.34105918367352</c:v>
                </c:pt>
                <c:pt idx="49">
                  <c:v>114.04310000000005</c:v>
                </c:pt>
                <c:pt idx="50">
                  <c:v>111.83525686274515</c:v>
                </c:pt>
                <c:pt idx="51">
                  <c:v>109.71233076923082</c:v>
                </c:pt>
                <c:pt idx="52">
                  <c:v>107.66951509433967</c:v>
                </c:pt>
                <c:pt idx="53">
                  <c:v>105.70235925925931</c:v>
                </c:pt>
                <c:pt idx="54">
                  <c:v>103.80673636363642</c:v>
                </c:pt>
                <c:pt idx="55">
                  <c:v>101.97881428571434</c:v>
                </c:pt>
                <c:pt idx="56">
                  <c:v>100.21502982456146</c:v>
                </c:pt>
                <c:pt idx="57">
                  <c:v>98.512065517241425</c:v>
                </c:pt>
                <c:pt idx="58">
                  <c:v>96.866828813559366</c:v>
                </c:pt>
                <c:pt idx="59">
                  <c:v>95.276433333333387</c:v>
                </c:pt>
                <c:pt idx="60">
                  <c:v>93.738181967213166</c:v>
                </c:pt>
                <c:pt idx="61">
                  <c:v>92.249551612903275</c:v>
                </c:pt>
                <c:pt idx="62">
                  <c:v>90.808179365079411</c:v>
                </c:pt>
                <c:pt idx="63">
                  <c:v>89.411850000000044</c:v>
                </c:pt>
                <c:pt idx="64">
                  <c:v>88.058484615384657</c:v>
                </c:pt>
                <c:pt idx="65">
                  <c:v>86.746130303030341</c:v>
                </c:pt>
                <c:pt idx="66">
                  <c:v>85.472950746268694</c:v>
                </c:pt>
                <c:pt idx="67">
                  <c:v>84.23721764705887</c:v>
                </c:pt>
                <c:pt idx="68">
                  <c:v>83.037302898550763</c:v>
                </c:pt>
                <c:pt idx="69">
                  <c:v>81.871671428571474</c:v>
                </c:pt>
                <c:pt idx="70">
                  <c:v>80.738874647887357</c:v>
                </c:pt>
                <c:pt idx="71">
                  <c:v>79.637544444444487</c:v>
                </c:pt>
                <c:pt idx="72">
                  <c:v>78.566387671232917</c:v>
                </c:pt>
                <c:pt idx="73">
                  <c:v>77.524181081081124</c:v>
                </c:pt>
                <c:pt idx="74">
                  <c:v>76.509766666666707</c:v>
                </c:pt>
                <c:pt idx="75">
                  <c:v>75.522047368421084</c:v>
                </c:pt>
                <c:pt idx="76">
                  <c:v>74.55998311688316</c:v>
                </c:pt>
                <c:pt idx="77">
                  <c:v>73.622587179487212</c:v>
                </c:pt>
                <c:pt idx="78">
                  <c:v>72.708922784810156</c:v>
                </c:pt>
                <c:pt idx="79">
                  <c:v>71.81810000000003</c:v>
                </c:pt>
                <c:pt idx="80">
                  <c:v>70.949272839506207</c:v>
                </c:pt>
                <c:pt idx="81">
                  <c:v>70.101636585365881</c:v>
                </c:pt>
                <c:pt idx="82">
                  <c:v>69.274425301204857</c:v>
                </c:pt>
                <c:pt idx="83">
                  <c:v>68.466909523809562</c:v>
                </c:pt>
                <c:pt idx="84">
                  <c:v>67.678394117647088</c:v>
                </c:pt>
                <c:pt idx="85">
                  <c:v>66.908216279069805</c:v>
                </c:pt>
                <c:pt idx="86">
                  <c:v>66.155743678160945</c:v>
                </c:pt>
                <c:pt idx="87">
                  <c:v>65.420372727272749</c:v>
                </c:pt>
                <c:pt idx="88">
                  <c:v>64.701526966292164</c:v>
                </c:pt>
                <c:pt idx="89">
                  <c:v>63.998655555555587</c:v>
                </c:pt>
                <c:pt idx="90">
                  <c:v>63.311231868131898</c:v>
                </c:pt>
                <c:pt idx="91">
                  <c:v>62.638752173913076</c:v>
                </c:pt>
                <c:pt idx="92">
                  <c:v>61.980734408602181</c:v>
                </c:pt>
                <c:pt idx="93">
                  <c:v>61.336717021276627</c:v>
                </c:pt>
                <c:pt idx="94">
                  <c:v>60.706257894736872</c:v>
                </c:pt>
                <c:pt idx="95">
                  <c:v>60.088933333333365</c:v>
                </c:pt>
                <c:pt idx="96">
                  <c:v>59.484337113402091</c:v>
                </c:pt>
                <c:pt idx="97">
                  <c:v>58.892079591836762</c:v>
                </c:pt>
                <c:pt idx="98">
                  <c:v>58.311786868686895</c:v>
                </c:pt>
                <c:pt idx="99">
                  <c:v>57.743100000000027</c:v>
                </c:pt>
                <c:pt idx="100">
                  <c:v>56.639178431372578</c:v>
                </c:pt>
                <c:pt idx="101">
                  <c:v>55.577715384615409</c:v>
                </c:pt>
                <c:pt idx="102">
                  <c:v>54.556307547169837</c:v>
                </c:pt>
                <c:pt idx="103">
                  <c:v>53.572729629629656</c:v>
                </c:pt>
                <c:pt idx="104">
                  <c:v>52.624918181818209</c:v>
                </c:pt>
                <c:pt idx="105">
                  <c:v>51.710957142857168</c:v>
                </c:pt>
                <c:pt idx="106">
                  <c:v>50.829064912280728</c:v>
                </c:pt>
                <c:pt idx="107">
                  <c:v>49.977582758620713</c:v>
                </c:pt>
                <c:pt idx="108">
                  <c:v>49.154964406779683</c:v>
                </c:pt>
                <c:pt idx="109">
                  <c:v>48.359766666666694</c:v>
                </c:pt>
                <c:pt idx="110">
                  <c:v>47.590640983606583</c:v>
                </c:pt>
                <c:pt idx="111">
                  <c:v>46.846325806451638</c:v>
                </c:pt>
                <c:pt idx="112">
                  <c:v>46.125639682539706</c:v>
                </c:pt>
                <c:pt idx="113">
                  <c:v>45.427475000000022</c:v>
                </c:pt>
                <c:pt idx="114">
                  <c:v>44.750792307692329</c:v>
                </c:pt>
                <c:pt idx="115">
                  <c:v>44.094615151515171</c:v>
                </c:pt>
                <c:pt idx="116">
                  <c:v>43.458025373134348</c:v>
                </c:pt>
                <c:pt idx="117">
                  <c:v>42.840158823529435</c:v>
                </c:pt>
                <c:pt idx="118">
                  <c:v>42.240201449275382</c:v>
                </c:pt>
                <c:pt idx="119">
                  <c:v>41.657385714285738</c:v>
                </c:pt>
                <c:pt idx="120">
                  <c:v>41.090987323943679</c:v>
                </c:pt>
                <c:pt idx="121">
                  <c:v>40.540322222222244</c:v>
                </c:pt>
                <c:pt idx="122">
                  <c:v>40.004743835616459</c:v>
                </c:pt>
                <c:pt idx="123">
                  <c:v>39.483640540540563</c:v>
                </c:pt>
                <c:pt idx="124">
                  <c:v>38.976433333333354</c:v>
                </c:pt>
                <c:pt idx="125">
                  <c:v>38.482573684210543</c:v>
                </c:pt>
                <c:pt idx="126">
                  <c:v>38.001541558441581</c:v>
                </c:pt>
                <c:pt idx="127">
                  <c:v>37.532843589743607</c:v>
                </c:pt>
                <c:pt idx="128">
                  <c:v>37.076011392405078</c:v>
                </c:pt>
                <c:pt idx="129">
                  <c:v>36.630600000000015</c:v>
                </c:pt>
                <c:pt idx="130">
                  <c:v>36.196186419753104</c:v>
                </c:pt>
                <c:pt idx="131">
                  <c:v>35.772368292682941</c:v>
                </c:pt>
                <c:pt idx="132">
                  <c:v>35.358762650602429</c:v>
                </c:pt>
                <c:pt idx="133">
                  <c:v>34.955004761904782</c:v>
                </c:pt>
                <c:pt idx="134">
                  <c:v>34.560747058823544</c:v>
                </c:pt>
                <c:pt idx="135">
                  <c:v>34.175658139534903</c:v>
                </c:pt>
                <c:pt idx="136">
                  <c:v>33.799421839080473</c:v>
                </c:pt>
                <c:pt idx="137">
                  <c:v>33.431736363636375</c:v>
                </c:pt>
                <c:pt idx="138">
                  <c:v>33.072313483146083</c:v>
                </c:pt>
                <c:pt idx="139">
                  <c:v>32.720877777777794</c:v>
                </c:pt>
                <c:pt idx="140">
                  <c:v>32.37716593406595</c:v>
                </c:pt>
                <c:pt idx="141">
                  <c:v>32.040926086956539</c:v>
                </c:pt>
                <c:pt idx="142">
                  <c:v>31.711917204301091</c:v>
                </c:pt>
                <c:pt idx="143">
                  <c:v>31.389908510638314</c:v>
                </c:pt>
                <c:pt idx="144">
                  <c:v>31.074678947368437</c:v>
                </c:pt>
                <c:pt idx="145">
                  <c:v>30.766016666666683</c:v>
                </c:pt>
                <c:pt idx="146">
                  <c:v>30.463718556701046</c:v>
                </c:pt>
                <c:pt idx="147">
                  <c:v>30.167589795918381</c:v>
                </c:pt>
                <c:pt idx="148">
                  <c:v>29.877443434343448</c:v>
                </c:pt>
                <c:pt idx="149">
                  <c:v>29.593100000000014</c:v>
                </c:pt>
                <c:pt idx="150">
                  <c:v>29.314387128712887</c:v>
                </c:pt>
                <c:pt idx="151">
                  <c:v>29.04113921568629</c:v>
                </c:pt>
                <c:pt idx="152">
                  <c:v>28.773197087378655</c:v>
                </c:pt>
                <c:pt idx="153">
                  <c:v>28.510407692307705</c:v>
                </c:pt>
                <c:pt idx="154">
                  <c:v>28.252623809523822</c:v>
                </c:pt>
                <c:pt idx="155">
                  <c:v>27.999703773584919</c:v>
                </c:pt>
                <c:pt idx="156">
                  <c:v>27.751511214953286</c:v>
                </c:pt>
                <c:pt idx="157">
                  <c:v>27.507914814814828</c:v>
                </c:pt>
                <c:pt idx="158">
                  <c:v>27.268788073394511</c:v>
                </c:pt>
                <c:pt idx="159">
                  <c:v>27.034009090909105</c:v>
                </c:pt>
                <c:pt idx="160">
                  <c:v>26.803460360360372</c:v>
                </c:pt>
                <c:pt idx="161">
                  <c:v>26.577028571428585</c:v>
                </c:pt>
                <c:pt idx="162">
                  <c:v>26.354604424778774</c:v>
                </c:pt>
                <c:pt idx="163">
                  <c:v>26.136082456140365</c:v>
                </c:pt>
                <c:pt idx="164">
                  <c:v>25.92136086956523</c:v>
                </c:pt>
                <c:pt idx="165">
                  <c:v>25.710341379310357</c:v>
                </c:pt>
                <c:pt idx="166">
                  <c:v>25.502929059829071</c:v>
                </c:pt>
                <c:pt idx="167">
                  <c:v>25.299032203389842</c:v>
                </c:pt>
                <c:pt idx="168">
                  <c:v>25.098562184873963</c:v>
                </c:pt>
                <c:pt idx="169">
                  <c:v>24.901433333333348</c:v>
                </c:pt>
                <c:pt idx="170">
                  <c:v>24.707562809917366</c:v>
                </c:pt>
                <c:pt idx="171">
                  <c:v>24.516870491803292</c:v>
                </c:pt>
                <c:pt idx="172">
                  <c:v>24.32927886178863</c:v>
                </c:pt>
                <c:pt idx="173">
                  <c:v>24.14471290322582</c:v>
                </c:pt>
                <c:pt idx="174">
                  <c:v>23.963100000000011</c:v>
                </c:pt>
                <c:pt idx="175">
                  <c:v>23.784369841269854</c:v>
                </c:pt>
                <c:pt idx="176">
                  <c:v>23.608454330708675</c:v>
                </c:pt>
                <c:pt idx="177">
                  <c:v>23.435287500000012</c:v>
                </c:pt>
                <c:pt idx="178">
                  <c:v>23.264805426356602</c:v>
                </c:pt>
                <c:pt idx="179">
                  <c:v>23.096946153846165</c:v>
                </c:pt>
                <c:pt idx="180">
                  <c:v>22.931649618320623</c:v>
                </c:pt>
                <c:pt idx="181">
                  <c:v>22.768857575757586</c:v>
                </c:pt>
                <c:pt idx="182">
                  <c:v>22.608513533834596</c:v>
                </c:pt>
                <c:pt idx="183">
                  <c:v>22.450562686567174</c:v>
                </c:pt>
                <c:pt idx="184">
                  <c:v>22.294951851851863</c:v>
                </c:pt>
                <c:pt idx="185">
                  <c:v>22.141629411764718</c:v>
                </c:pt>
                <c:pt idx="186">
                  <c:v>21.990545255474462</c:v>
                </c:pt>
                <c:pt idx="187">
                  <c:v>21.841650724637692</c:v>
                </c:pt>
                <c:pt idx="188">
                  <c:v>21.694898561151089</c:v>
                </c:pt>
                <c:pt idx="189">
                  <c:v>21.550242857142869</c:v>
                </c:pt>
                <c:pt idx="190">
                  <c:v>21.407639007092211</c:v>
                </c:pt>
                <c:pt idx="191">
                  <c:v>21.26704366197184</c:v>
                </c:pt>
                <c:pt idx="192">
                  <c:v>21.128414685314695</c:v>
                </c:pt>
                <c:pt idx="193">
                  <c:v>20.991711111111123</c:v>
                </c:pt>
                <c:pt idx="194">
                  <c:v>20.856893103448286</c:v>
                </c:pt>
                <c:pt idx="195">
                  <c:v>20.72392191780823</c:v>
                </c:pt>
                <c:pt idx="196">
                  <c:v>20.592759863945588</c:v>
                </c:pt>
                <c:pt idx="197">
                  <c:v>20.463370270270282</c:v>
                </c:pt>
                <c:pt idx="198">
                  <c:v>20.33571744966444</c:v>
                </c:pt>
                <c:pt idx="199">
                  <c:v>20.209766666666678</c:v>
                </c:pt>
                <c:pt idx="200">
                  <c:v>17.528814285714294</c:v>
                </c:pt>
                <c:pt idx="201">
                  <c:v>15.518100000000006</c:v>
                </c:pt>
                <c:pt idx="202">
                  <c:v>13.954211111111116</c:v>
                </c:pt>
                <c:pt idx="203">
                  <c:v>12.703100000000004</c:v>
                </c:pt>
                <c:pt idx="204">
                  <c:v>11.679463636363641</c:v>
                </c:pt>
                <c:pt idx="205">
                  <c:v>10.826433333333338</c:v>
                </c:pt>
                <c:pt idx="206">
                  <c:v>10.104638461538466</c:v>
                </c:pt>
                <c:pt idx="207">
                  <c:v>9.4859571428571456</c:v>
                </c:pt>
                <c:pt idx="208">
                  <c:v>8.9497666666666706</c:v>
                </c:pt>
                <c:pt idx="209">
                  <c:v>8.4806000000000026</c:v>
                </c:pt>
                <c:pt idx="210">
                  <c:v>8.0666294117647084</c:v>
                </c:pt>
                <c:pt idx="211">
                  <c:v>7.6986555555555585</c:v>
                </c:pt>
                <c:pt idx="212">
                  <c:v>7.3694157894736874</c:v>
                </c:pt>
                <c:pt idx="213">
                  <c:v>7.0731000000000028</c:v>
                </c:pt>
                <c:pt idx="214">
                  <c:v>6.8050047619047644</c:v>
                </c:pt>
                <c:pt idx="215">
                  <c:v>6.5612818181818211</c:v>
                </c:pt>
                <c:pt idx="216">
                  <c:v>6.3387521739130461</c:v>
                </c:pt>
                <c:pt idx="217">
                  <c:v>6.1347666666666694</c:v>
                </c:pt>
                <c:pt idx="218">
                  <c:v>5.9471000000000025</c:v>
                </c:pt>
                <c:pt idx="219">
                  <c:v>5.7738692307692334</c:v>
                </c:pt>
                <c:pt idx="220">
                  <c:v>5.613470370370373</c:v>
                </c:pt>
                <c:pt idx="221">
                  <c:v>5.4645285714285734</c:v>
                </c:pt>
                <c:pt idx="222">
                  <c:v>5.3258586206896572</c:v>
                </c:pt>
                <c:pt idx="223">
                  <c:v>5.196433333333335</c:v>
                </c:pt>
                <c:pt idx="224">
                  <c:v>5.0753580645161307</c:v>
                </c:pt>
                <c:pt idx="225">
                  <c:v>4.9618500000000019</c:v>
                </c:pt>
                <c:pt idx="226">
                  <c:v>4.8552212121212142</c:v>
                </c:pt>
                <c:pt idx="227">
                  <c:v>4.7548647058823548</c:v>
                </c:pt>
                <c:pt idx="228">
                  <c:v>4.6602428571428591</c:v>
                </c:pt>
                <c:pt idx="229">
                  <c:v>4.5708777777777794</c:v>
                </c:pt>
                <c:pt idx="230">
                  <c:v>4.4863432432432448</c:v>
                </c:pt>
                <c:pt idx="231">
                  <c:v>4.4062578947368438</c:v>
                </c:pt>
                <c:pt idx="232">
                  <c:v>4.3302794871794887</c:v>
                </c:pt>
                <c:pt idx="233">
                  <c:v>4.2581000000000016</c:v>
                </c:pt>
                <c:pt idx="234">
                  <c:v>4.1240523809523824</c:v>
                </c:pt>
                <c:pt idx="235">
                  <c:v>4.0021909090909107</c:v>
                </c:pt>
                <c:pt idx="236">
                  <c:v>3.8909260869565232</c:v>
                </c:pt>
                <c:pt idx="237">
                  <c:v>3.7889333333333344</c:v>
                </c:pt>
                <c:pt idx="238">
                  <c:v>3.6951000000000009</c:v>
                </c:pt>
                <c:pt idx="239">
                  <c:v>3.6084846153846168</c:v>
                </c:pt>
                <c:pt idx="240">
                  <c:v>3.5282851851851866</c:v>
                </c:pt>
                <c:pt idx="241">
                  <c:v>3.4538142857142864</c:v>
                </c:pt>
                <c:pt idx="242">
                  <c:v>3.3844793103448287</c:v>
                </c:pt>
                <c:pt idx="243">
                  <c:v>3.3197666666666676</c:v>
                </c:pt>
                <c:pt idx="244">
                  <c:v>3.2592290322580655</c:v>
                </c:pt>
                <c:pt idx="245">
                  <c:v>3.2024750000000006</c:v>
                </c:pt>
                <c:pt idx="246">
                  <c:v>3.1491606060606072</c:v>
                </c:pt>
                <c:pt idx="247">
                  <c:v>3.0989823529411771</c:v>
                </c:pt>
                <c:pt idx="248">
                  <c:v>3.0516714285714297</c:v>
                </c:pt>
                <c:pt idx="249">
                  <c:v>3.0069888888888894</c:v>
                </c:pt>
                <c:pt idx="250">
                  <c:v>2.9647216216216226</c:v>
                </c:pt>
                <c:pt idx="251">
                  <c:v>2.924678947368422</c:v>
                </c:pt>
                <c:pt idx="252">
                  <c:v>2.8866897435897441</c:v>
                </c:pt>
                <c:pt idx="253">
                  <c:v>2.8506000000000009</c:v>
                </c:pt>
                <c:pt idx="254">
                  <c:v>2.8162707317073181</c:v>
                </c:pt>
                <c:pt idx="255">
                  <c:v>2.7835761904761913</c:v>
                </c:pt>
                <c:pt idx="256">
                  <c:v>2.7524023255813961</c:v>
                </c:pt>
                <c:pt idx="257">
                  <c:v>2.7226454545454555</c:v>
                </c:pt>
                <c:pt idx="258">
                  <c:v>2.6942111111111116</c:v>
                </c:pt>
                <c:pt idx="259">
                  <c:v>2.6670130434782617</c:v>
                </c:pt>
                <c:pt idx="260">
                  <c:v>2.6409723404255327</c:v>
                </c:pt>
                <c:pt idx="261">
                  <c:v>2.6160166666666673</c:v>
                </c:pt>
                <c:pt idx="262">
                  <c:v>2.5920795918367352</c:v>
                </c:pt>
                <c:pt idx="263">
                  <c:v>2.5691000000000006</c:v>
                </c:pt>
                <c:pt idx="264">
                  <c:v>2.3814333333333337</c:v>
                </c:pt>
                <c:pt idx="265">
                  <c:v>2.2473857142857145</c:v>
                </c:pt>
                <c:pt idx="266">
                  <c:v>2.1468500000000006</c:v>
                </c:pt>
                <c:pt idx="267">
                  <c:v>2.0686555555555559</c:v>
                </c:pt>
                <c:pt idx="268">
                  <c:v>2.0061000000000004</c:v>
                </c:pt>
                <c:pt idx="269">
                  <c:v>1.954918181818182</c:v>
                </c:pt>
                <c:pt idx="270">
                  <c:v>1.912266666666667</c:v>
                </c:pt>
                <c:pt idx="271">
                  <c:v>1.8761769230769234</c:v>
                </c:pt>
                <c:pt idx="272">
                  <c:v>1.8452428571428574</c:v>
                </c:pt>
                <c:pt idx="273">
                  <c:v>1.8184333333333336</c:v>
                </c:pt>
                <c:pt idx="274">
                  <c:v>1.7949750000000002</c:v>
                </c:pt>
                <c:pt idx="275">
                  <c:v>1.7742764705882355</c:v>
                </c:pt>
                <c:pt idx="276">
                  <c:v>1.7558777777777781</c:v>
                </c:pt>
                <c:pt idx="277">
                  <c:v>1.7394157894736844</c:v>
                </c:pt>
                <c:pt idx="278">
                  <c:v>1.7246000000000001</c:v>
                </c:pt>
                <c:pt idx="279">
                  <c:v>1.7111952380952382</c:v>
                </c:pt>
                <c:pt idx="280">
                  <c:v>1.6990090909090911</c:v>
                </c:pt>
                <c:pt idx="281">
                  <c:v>1.6878826086956524</c:v>
                </c:pt>
                <c:pt idx="282">
                  <c:v>1.6776833333333334</c:v>
                </c:pt>
                <c:pt idx="283">
                  <c:v>1.6683000000000001</c:v>
                </c:pt>
                <c:pt idx="284">
                  <c:v>1.6441714285714286</c:v>
                </c:pt>
                <c:pt idx="285">
                  <c:v>1.6247129032258065</c:v>
                </c:pt>
                <c:pt idx="286">
                  <c:v>1.6086882352941179</c:v>
                </c:pt>
                <c:pt idx="287">
                  <c:v>1.5952621621621623</c:v>
                </c:pt>
                <c:pt idx="288">
                  <c:v>1.5838500000000002</c:v>
                </c:pt>
                <c:pt idx="289">
                  <c:v>1.5740302325581397</c:v>
                </c:pt>
                <c:pt idx="290">
                  <c:v>1.5654913043478262</c:v>
                </c:pt>
                <c:pt idx="291">
                  <c:v>1.5579979591836737</c:v>
                </c:pt>
                <c:pt idx="292">
                  <c:v>1.5513692307692308</c:v>
                </c:pt>
                <c:pt idx="293">
                  <c:v>1.5454636363636365</c:v>
                </c:pt>
                <c:pt idx="294">
                  <c:v>1.5401689655172415</c:v>
                </c:pt>
                <c:pt idx="295">
                  <c:v>1.5353950819672133</c:v>
                </c:pt>
                <c:pt idx="296">
                  <c:v>1.5310687500000002</c:v>
                </c:pt>
                <c:pt idx="297">
                  <c:v>1.5271298507462687</c:v>
                </c:pt>
                <c:pt idx="298">
                  <c:v>1.5235285714285716</c:v>
                </c:pt>
                <c:pt idx="299">
                  <c:v>1.5202232876712329</c:v>
                </c:pt>
                <c:pt idx="300">
                  <c:v>1.5171789473684212</c:v>
                </c:pt>
                <c:pt idx="301">
                  <c:v>1.5143658227848102</c:v>
                </c:pt>
                <c:pt idx="302">
                  <c:v>1.5117585365853659</c:v>
                </c:pt>
                <c:pt idx="303">
                  <c:v>1.5093352941176472</c:v>
                </c:pt>
                <c:pt idx="304">
                  <c:v>1.5070772727272728</c:v>
                </c:pt>
                <c:pt idx="305">
                  <c:v>1.5049681318681321</c:v>
                </c:pt>
                <c:pt idx="306">
                  <c:v>1.5029936170212768</c:v>
                </c:pt>
                <c:pt idx="307">
                  <c:v>1.5011412371134021</c:v>
                </c:pt>
                <c:pt idx="308">
                  <c:v>1.4994000000000001</c:v>
                </c:pt>
                <c:pt idx="309">
                  <c:v>1.4977601941747574</c:v>
                </c:pt>
                <c:pt idx="310">
                  <c:v>1.4962132075471699</c:v>
                </c:pt>
                <c:pt idx="311">
                  <c:v>1.494751376146789</c:v>
                </c:pt>
                <c:pt idx="312">
                  <c:v>1.4933678571428572</c:v>
                </c:pt>
                <c:pt idx="313">
                  <c:v>1.4920565217391306</c:v>
                </c:pt>
                <c:pt idx="314">
                  <c:v>1.4908118644067798</c:v>
                </c:pt>
                <c:pt idx="315">
                  <c:v>1.4896289256198347</c:v>
                </c:pt>
                <c:pt idx="316">
                  <c:v>1.4885032258064517</c:v>
                </c:pt>
                <c:pt idx="317">
                  <c:v>1.4874307086614174</c:v>
                </c:pt>
                <c:pt idx="318">
                  <c:v>1.4864076923076923</c:v>
                </c:pt>
                <c:pt idx="319">
                  <c:v>1.4854308270676693</c:v>
                </c:pt>
                <c:pt idx="320">
                  <c:v>1.4844970588235296</c:v>
                </c:pt>
                <c:pt idx="321">
                  <c:v>1.4836035971223023</c:v>
                </c:pt>
                <c:pt idx="322">
                  <c:v>1.4827478873239437</c:v>
                </c:pt>
                <c:pt idx="323">
                  <c:v>1.4819275862068966</c:v>
                </c:pt>
                <c:pt idx="324">
                  <c:v>1.4811405405405407</c:v>
                </c:pt>
                <c:pt idx="325">
                  <c:v>1.4803847682119207</c:v>
                </c:pt>
                <c:pt idx="326">
                  <c:v>1.4796584415584417</c:v>
                </c:pt>
                <c:pt idx="327">
                  <c:v>1.478959872611465</c:v>
                </c:pt>
                <c:pt idx="328">
                  <c:v>1.4782875</c:v>
                </c:pt>
                <c:pt idx="329">
                  <c:v>1.4776398773006136</c:v>
                </c:pt>
                <c:pt idx="330">
                  <c:v>1.4770156626506026</c:v>
                </c:pt>
                <c:pt idx="331">
                  <c:v>1.4764136094674556</c:v>
                </c:pt>
                <c:pt idx="332">
                  <c:v>1.4758325581395348</c:v>
                </c:pt>
                <c:pt idx="333">
                  <c:v>1.4752714285714286</c:v>
                </c:pt>
                <c:pt idx="334">
                  <c:v>1.4747292134831462</c:v>
                </c:pt>
                <c:pt idx="335">
                  <c:v>1.4742049723756907</c:v>
                </c:pt>
                <c:pt idx="336">
                  <c:v>1.4736978260869567</c:v>
                </c:pt>
                <c:pt idx="337">
                  <c:v>1.4732069518716577</c:v>
                </c:pt>
                <c:pt idx="338">
                  <c:v>1.4727315789473685</c:v>
                </c:pt>
                <c:pt idx="339">
                  <c:v>1.4722709844559587</c:v>
                </c:pt>
                <c:pt idx="340">
                  <c:v>1.4718244897959185</c:v>
                </c:pt>
                <c:pt idx="341">
                  <c:v>1.4713914572864322</c:v>
                </c:pt>
                <c:pt idx="342">
                  <c:v>1.4709712871287128</c:v>
                </c:pt>
                <c:pt idx="343">
                  <c:v>1.4705634146341464</c:v>
                </c:pt>
                <c:pt idx="344">
                  <c:v>1.4701673076923079</c:v>
                </c:pt>
                <c:pt idx="345">
                  <c:v>1.4697824644549764</c:v>
                </c:pt>
                <c:pt idx="346">
                  <c:v>1.4694084112149532</c:v>
                </c:pt>
                <c:pt idx="347">
                  <c:v>1.4690447004608296</c:v>
                </c:pt>
                <c:pt idx="348">
                  <c:v>1.468690909090909</c:v>
                </c:pt>
                <c:pt idx="349">
                  <c:v>1.4683466367713005</c:v>
                </c:pt>
                <c:pt idx="350">
                  <c:v>1.4680115044247788</c:v>
                </c:pt>
                <c:pt idx="351">
                  <c:v>1.467685152838428</c:v>
                </c:pt>
                <c:pt idx="352">
                  <c:v>1.4673672413793104</c:v>
                </c:pt>
                <c:pt idx="353">
                  <c:v>1.4670574468085107</c:v>
                </c:pt>
                <c:pt idx="354">
                  <c:v>1.466755462184874</c:v>
                </c:pt>
                <c:pt idx="355">
                  <c:v>1.4664609958506225</c:v>
                </c:pt>
                <c:pt idx="356">
                  <c:v>1.4661737704918034</c:v>
                </c:pt>
                <c:pt idx="357">
                  <c:v>1.4658935222672065</c:v>
                </c:pt>
                <c:pt idx="358">
                  <c:v>1.4656200000000001</c:v>
                </c:pt>
                <c:pt idx="359">
                  <c:v>1.4653529644268775</c:v>
                </c:pt>
                <c:pt idx="360">
                  <c:v>1.4650921875</c:v>
                </c:pt>
                <c:pt idx="361">
                  <c:v>1.4648374517374518</c:v>
                </c:pt>
                <c:pt idx="362">
                  <c:v>1.4645885496183206</c:v>
                </c:pt>
                <c:pt idx="363">
                  <c:v>1.4643452830188679</c:v>
                </c:pt>
                <c:pt idx="364">
                  <c:v>1.4641074626865673</c:v>
                </c:pt>
                <c:pt idx="365">
                  <c:v>1.4638749077490776</c:v>
                </c:pt>
                <c:pt idx="366">
                  <c:v>1.4636474452554744</c:v>
                </c:pt>
                <c:pt idx="367">
                  <c:v>1.4634249097472924</c:v>
                </c:pt>
                <c:pt idx="368">
                  <c:v>1.4632071428571429</c:v>
                </c:pt>
                <c:pt idx="369">
                  <c:v>1.4629939929328621</c:v>
                </c:pt>
                <c:pt idx="370">
                  <c:v>1.4627853146853147</c:v>
                </c:pt>
                <c:pt idx="371">
                  <c:v>1.4625809688581315</c:v>
                </c:pt>
                <c:pt idx="372">
                  <c:v>1.4623808219178083</c:v>
                </c:pt>
                <c:pt idx="373">
                  <c:v>1.462184745762712</c:v>
                </c:pt>
                <c:pt idx="374">
                  <c:v>1.4619926174496645</c:v>
                </c:pt>
                <c:pt idx="375">
                  <c:v>1.4618043189368772</c:v>
                </c:pt>
                <c:pt idx="376">
                  <c:v>1.4616197368421053</c:v>
                </c:pt>
                <c:pt idx="377">
                  <c:v>1.4614387622149838</c:v>
                </c:pt>
                <c:pt idx="378">
                  <c:v>1.4612612903225808</c:v>
                </c:pt>
                <c:pt idx="379">
                  <c:v>1.4610872204472845</c:v>
                </c:pt>
                <c:pt idx="380">
                  <c:v>1.4609164556962027</c:v>
                </c:pt>
                <c:pt idx="381">
                  <c:v>1.4607489028213168</c:v>
                </c:pt>
                <c:pt idx="382">
                  <c:v>1.4605844720496894</c:v>
                </c:pt>
                <c:pt idx="383">
                  <c:v>1.460423076923077</c:v>
                </c:pt>
                <c:pt idx="384">
                  <c:v>1.4602646341463414</c:v>
                </c:pt>
                <c:pt idx="385">
                  <c:v>1.4601090634441087</c:v>
                </c:pt>
                <c:pt idx="386">
                  <c:v>1.4599562874251497</c:v>
                </c:pt>
                <c:pt idx="387">
                  <c:v>1.4598062314540059</c:v>
                </c:pt>
                <c:pt idx="388">
                  <c:v>1.4596588235294119</c:v>
                </c:pt>
                <c:pt idx="389">
                  <c:v>1.4595139941690962</c:v>
                </c:pt>
                <c:pt idx="390">
                  <c:v>1.4593716763005782</c:v>
                </c:pt>
                <c:pt idx="391">
                  <c:v>1.4592318051575932</c:v>
                </c:pt>
                <c:pt idx="392">
                  <c:v>1.4590943181818183</c:v>
                </c:pt>
                <c:pt idx="393">
                  <c:v>1.4589591549295775</c:v>
                </c:pt>
                <c:pt idx="394">
                  <c:v>1.4588262569832402</c:v>
                </c:pt>
                <c:pt idx="395">
                  <c:v>1.4586955678670361</c:v>
                </c:pt>
                <c:pt idx="396">
                  <c:v>1.4585670329670331</c:v>
                </c:pt>
                <c:pt idx="397">
                  <c:v>1.4584405994550409</c:v>
                </c:pt>
                <c:pt idx="398">
                  <c:v>1.4583162162162162</c:v>
                </c:pt>
                <c:pt idx="399">
                  <c:v>1.458193833780161</c:v>
                </c:pt>
                <c:pt idx="400">
                  <c:v>1.4580734042553192</c:v>
                </c:pt>
                <c:pt idx="401">
                  <c:v>1.4579548812664909</c:v>
                </c:pt>
                <c:pt idx="402">
                  <c:v>1.4578382198952879</c:v>
                </c:pt>
                <c:pt idx="403">
                  <c:v>1.4577233766233766</c:v>
                </c:pt>
                <c:pt idx="404">
                  <c:v>1.4576103092783506</c:v>
                </c:pt>
                <c:pt idx="405">
                  <c:v>1.4574989769820972</c:v>
                </c:pt>
                <c:pt idx="406">
                  <c:v>1.457389340101523</c:v>
                </c:pt>
                <c:pt idx="407">
                  <c:v>1.4572813602015113</c:v>
                </c:pt>
                <c:pt idx="408">
                  <c:v>1.4571750000000001</c:v>
                </c:pt>
                <c:pt idx="409">
                  <c:v>1.4570702233250621</c:v>
                </c:pt>
                <c:pt idx="410">
                  <c:v>1.4569669950738917</c:v>
                </c:pt>
                <c:pt idx="411">
                  <c:v>1.4568652811735943</c:v>
                </c:pt>
                <c:pt idx="412">
                  <c:v>1.4567650485436894</c:v>
                </c:pt>
                <c:pt idx="413">
                  <c:v>1.4566662650602411</c:v>
                </c:pt>
                <c:pt idx="414">
                  <c:v>1.4565688995215311</c:v>
                </c:pt>
                <c:pt idx="415">
                  <c:v>1.4564729216152019</c:v>
                </c:pt>
                <c:pt idx="416">
                  <c:v>1.4563783018867924</c:v>
                </c:pt>
                <c:pt idx="417">
                  <c:v>1.456285011709602</c:v>
                </c:pt>
                <c:pt idx="418">
                  <c:v>1.456193023255814</c:v>
                </c:pt>
                <c:pt idx="419">
                  <c:v>1.4561023094688221</c:v>
                </c:pt>
                <c:pt idx="420">
                  <c:v>1.4560128440366973</c:v>
                </c:pt>
                <c:pt idx="421">
                  <c:v>1.4559246013667426</c:v>
                </c:pt>
                <c:pt idx="422">
                  <c:v>1.4558375565610859</c:v>
                </c:pt>
                <c:pt idx="423">
                  <c:v>1.4557516853932584</c:v>
                </c:pt>
                <c:pt idx="424">
                  <c:v>1.4556669642857143</c:v>
                </c:pt>
                <c:pt idx="425">
                  <c:v>1.4555833702882484</c:v>
                </c:pt>
                <c:pt idx="426">
                  <c:v>1.4555008810572687</c:v>
                </c:pt>
                <c:pt idx="427">
                  <c:v>1.4554194748358862</c:v>
                </c:pt>
                <c:pt idx="428">
                  <c:v>1.4553391304347827</c:v>
                </c:pt>
                <c:pt idx="429">
                  <c:v>1.4552598272138229</c:v>
                </c:pt>
                <c:pt idx="430">
                  <c:v>1.4551815450643777</c:v>
                </c:pt>
                <c:pt idx="431">
                  <c:v>1.4551042643923242</c:v>
                </c:pt>
                <c:pt idx="432">
                  <c:v>1.4550279661016949</c:v>
                </c:pt>
                <c:pt idx="433">
                  <c:v>1.4549526315789474</c:v>
                </c:pt>
                <c:pt idx="434">
                  <c:v>1.4548782426778244</c:v>
                </c:pt>
                <c:pt idx="435">
                  <c:v>1.4548047817047818</c:v>
                </c:pt>
                <c:pt idx="436">
                  <c:v>1.4547322314049587</c:v>
                </c:pt>
                <c:pt idx="437">
                  <c:v>1.4546605749486654</c:v>
                </c:pt>
                <c:pt idx="438">
                  <c:v>1.4545897959183673</c:v>
                </c:pt>
                <c:pt idx="439">
                  <c:v>1.4545198782961462</c:v>
                </c:pt>
                <c:pt idx="440">
                  <c:v>1.4544508064516131</c:v>
                </c:pt>
                <c:pt idx="441">
                  <c:v>1.4543825651302607</c:v>
                </c:pt>
                <c:pt idx="442">
                  <c:v>1.4543151394422311</c:v>
                </c:pt>
                <c:pt idx="443">
                  <c:v>1.4542485148514852</c:v>
                </c:pt>
                <c:pt idx="444">
                  <c:v>1.4541826771653543</c:v>
                </c:pt>
                <c:pt idx="445">
                  <c:v>1.4541176125244619</c:v>
                </c:pt>
                <c:pt idx="446">
                  <c:v>1.4540533073929962</c:v>
                </c:pt>
                <c:pt idx="447">
                  <c:v>1.4539897485493232</c:v>
                </c:pt>
                <c:pt idx="448">
                  <c:v>1.4539269230769232</c:v>
                </c:pt>
                <c:pt idx="449">
                  <c:v>1.4538648183556406</c:v>
                </c:pt>
                <c:pt idx="450">
                  <c:v>1.4538034220532321</c:v>
                </c:pt>
                <c:pt idx="451">
                  <c:v>1.4537427221172023</c:v>
                </c:pt>
                <c:pt idx="452">
                  <c:v>1.4536827067669174</c:v>
                </c:pt>
                <c:pt idx="453">
                  <c:v>1.4536233644859813</c:v>
                </c:pt>
                <c:pt idx="454">
                  <c:v>1.4535646840148699</c:v>
                </c:pt>
                <c:pt idx="455">
                  <c:v>1.4535066543438078</c:v>
                </c:pt>
                <c:pt idx="456">
                  <c:v>1.4534492647058823</c:v>
                </c:pt>
                <c:pt idx="457">
                  <c:v>1.4533925045703839</c:v>
                </c:pt>
                <c:pt idx="458">
                  <c:v>1.4533363636363636</c:v>
                </c:pt>
                <c:pt idx="459">
                  <c:v>1.4532808318264014</c:v>
                </c:pt>
                <c:pt idx="460">
                  <c:v>1.4532258992805756</c:v>
                </c:pt>
                <c:pt idx="461">
                  <c:v>1.4531715563506262</c:v>
                </c:pt>
                <c:pt idx="462">
                  <c:v>1.453117793594306</c:v>
                </c:pt>
                <c:pt idx="463">
                  <c:v>1.4530646017699116</c:v>
                </c:pt>
                <c:pt idx="464">
                  <c:v>1.453011971830986</c:v>
                </c:pt>
                <c:pt idx="465">
                  <c:v>1.452959894921191</c:v>
                </c:pt>
                <c:pt idx="466">
                  <c:v>1.452908362369338</c:v>
                </c:pt>
                <c:pt idx="467">
                  <c:v>1.4528573656845754</c:v>
                </c:pt>
                <c:pt idx="468">
                  <c:v>1.4528068965517242</c:v>
                </c:pt>
                <c:pt idx="469">
                  <c:v>1.4527569468267583</c:v>
                </c:pt>
                <c:pt idx="470">
                  <c:v>1.4527075085324233</c:v>
                </c:pt>
                <c:pt idx="471">
                  <c:v>1.4526585738539899</c:v>
                </c:pt>
                <c:pt idx="472">
                  <c:v>1.4526101351351353</c:v>
                </c:pt>
                <c:pt idx="473">
                  <c:v>1.4525621848739496</c:v>
                </c:pt>
                <c:pt idx="474">
                  <c:v>1.4525147157190637</c:v>
                </c:pt>
                <c:pt idx="475">
                  <c:v>1.4524677204658902</c:v>
                </c:pt>
                <c:pt idx="476">
                  <c:v>1.4524211920529801</c:v>
                </c:pt>
                <c:pt idx="477">
                  <c:v>1.4523751235584843</c:v>
                </c:pt>
                <c:pt idx="478">
                  <c:v>1.4523295081967214</c:v>
                </c:pt>
                <c:pt idx="479">
                  <c:v>1.452284339314845</c:v>
                </c:pt>
                <c:pt idx="480">
                  <c:v>1.4522396103896105</c:v>
                </c:pt>
                <c:pt idx="481">
                  <c:v>1.4521953150242326</c:v>
                </c:pt>
                <c:pt idx="482">
                  <c:v>1.4521514469453376</c:v>
                </c:pt>
                <c:pt idx="483">
                  <c:v>1.452108</c:v>
                </c:pt>
                <c:pt idx="484">
                  <c:v>1.4520649681528663</c:v>
                </c:pt>
                <c:pt idx="485">
                  <c:v>1.4520223454833598</c:v>
                </c:pt>
                <c:pt idx="486">
                  <c:v>1.4519801261829655</c:v>
                </c:pt>
                <c:pt idx="487">
                  <c:v>1.4519383045525904</c:v>
                </c:pt>
                <c:pt idx="488">
                  <c:v>1.4518968750000001</c:v>
                </c:pt>
                <c:pt idx="489">
                  <c:v>1.4518558320373252</c:v>
                </c:pt>
                <c:pt idx="490">
                  <c:v>1.4518151702786379</c:v>
                </c:pt>
                <c:pt idx="491">
                  <c:v>1.4517748844375964</c:v>
                </c:pt>
                <c:pt idx="492">
                  <c:v>1.4517349693251533</c:v>
                </c:pt>
                <c:pt idx="493">
                  <c:v>1.4516954198473282</c:v>
                </c:pt>
                <c:pt idx="494">
                  <c:v>1.4516562310030396</c:v>
                </c:pt>
                <c:pt idx="495">
                  <c:v>1.4516173978819971</c:v>
                </c:pt>
                <c:pt idx="496">
                  <c:v>1.4515789156626506</c:v>
                </c:pt>
                <c:pt idx="497">
                  <c:v>1.4515407796101949</c:v>
                </c:pt>
                <c:pt idx="498">
                  <c:v>1.4515029850746268</c:v>
                </c:pt>
                <c:pt idx="499">
                  <c:v>1.4514655274888559</c:v>
                </c:pt>
                <c:pt idx="500">
                  <c:v>1.451428402366864</c:v>
                </c:pt>
                <c:pt idx="501">
                  <c:v>1.4513916053019147</c:v>
                </c:pt>
                <c:pt idx="502">
                  <c:v>1.4513551319648095</c:v>
                </c:pt>
                <c:pt idx="503">
                  <c:v>1.4513189781021898</c:v>
                </c:pt>
                <c:pt idx="504">
                  <c:v>1.4512831395348837</c:v>
                </c:pt>
                <c:pt idx="505">
                  <c:v>1.4512476121562954</c:v>
                </c:pt>
                <c:pt idx="506">
                  <c:v>1.4512123919308357</c:v>
                </c:pt>
                <c:pt idx="507">
                  <c:v>1.451177474892396</c:v>
                </c:pt>
                <c:pt idx="508">
                  <c:v>1.4511428571428573</c:v>
                </c:pt>
                <c:pt idx="509">
                  <c:v>1.4511085348506401</c:v>
                </c:pt>
                <c:pt idx="510">
                  <c:v>1.4510745042492919</c:v>
                </c:pt>
                <c:pt idx="511">
                  <c:v>1.4510407616361072</c:v>
                </c:pt>
                <c:pt idx="512">
                  <c:v>1.4510073033707866</c:v>
                </c:pt>
                <c:pt idx="513">
                  <c:v>1.450974125874126</c:v>
                </c:pt>
                <c:pt idx="514">
                  <c:v>1.4509412256267411</c:v>
                </c:pt>
                <c:pt idx="515">
                  <c:v>1.4509085991678226</c:v>
                </c:pt>
                <c:pt idx="516">
                  <c:v>1.4508762430939226</c:v>
                </c:pt>
                <c:pt idx="517">
                  <c:v>1.4508441540577717</c:v>
                </c:pt>
                <c:pt idx="518">
                  <c:v>1.4508123287671233</c:v>
                </c:pt>
                <c:pt idx="519">
                  <c:v>1.450780763983629</c:v>
                </c:pt>
                <c:pt idx="520">
                  <c:v>1.4507494565217391</c:v>
                </c:pt>
                <c:pt idx="521">
                  <c:v>1.4507184032476319</c:v>
                </c:pt>
                <c:pt idx="522">
                  <c:v>1.4506876010781671</c:v>
                </c:pt>
                <c:pt idx="523">
                  <c:v>1.4506570469798659</c:v>
                </c:pt>
                <c:pt idx="524">
                  <c:v>1.4506267379679145</c:v>
                </c:pt>
                <c:pt idx="525">
                  <c:v>1.4505966711051932</c:v>
                </c:pt>
                <c:pt idx="526">
                  <c:v>1.4505668435013264</c:v>
                </c:pt>
                <c:pt idx="527">
                  <c:v>1.450537252311757</c:v>
                </c:pt>
                <c:pt idx="528">
                  <c:v>1.4505078947368422</c:v>
                </c:pt>
                <c:pt idx="529">
                  <c:v>1.4504787680209699</c:v>
                </c:pt>
                <c:pt idx="530">
                  <c:v>1.4504498694516972</c:v>
                </c:pt>
                <c:pt idx="531">
                  <c:v>1.4504211963589078</c:v>
                </c:pt>
                <c:pt idx="532">
                  <c:v>1.4503927461139896</c:v>
                </c:pt>
                <c:pt idx="533">
                  <c:v>1.4503645161290324</c:v>
                </c:pt>
                <c:pt idx="534">
                  <c:v>1.4503365038560412</c:v>
                </c:pt>
                <c:pt idx="535">
                  <c:v>1.4503087067861715</c:v>
                </c:pt>
                <c:pt idx="536">
                  <c:v>1.4502811224489796</c:v>
                </c:pt>
                <c:pt idx="537">
                  <c:v>1.45025374841169</c:v>
                </c:pt>
                <c:pt idx="538">
                  <c:v>1.450226582278481</c:v>
                </c:pt>
                <c:pt idx="539">
                  <c:v>1.4501996216897857</c:v>
                </c:pt>
                <c:pt idx="540">
                  <c:v>1.4501728643216081</c:v>
                </c:pt>
                <c:pt idx="541">
                  <c:v>1.4501463078848562</c:v>
                </c:pt>
                <c:pt idx="542">
                  <c:v>1.4501199501246884</c:v>
                </c:pt>
                <c:pt idx="543">
                  <c:v>1.4500937888198759</c:v>
                </c:pt>
                <c:pt idx="544">
                  <c:v>1.4500678217821783</c:v>
                </c:pt>
                <c:pt idx="545">
                  <c:v>1.4500420468557338</c:v>
                </c:pt>
                <c:pt idx="546">
                  <c:v>1.4500164619164619</c:v>
                </c:pt>
                <c:pt idx="547">
                  <c:v>1.4499910648714811</c:v>
                </c:pt>
                <c:pt idx="548">
                  <c:v>1.4499658536585367</c:v>
                </c:pt>
                <c:pt idx="549">
                  <c:v>1.4499408262454436</c:v>
                </c:pt>
                <c:pt idx="550">
                  <c:v>1.4499159806295401</c:v>
                </c:pt>
                <c:pt idx="551">
                  <c:v>1.4498913148371533</c:v>
                </c:pt>
                <c:pt idx="552">
                  <c:v>1.449866826923077</c:v>
                </c:pt>
                <c:pt idx="553">
                  <c:v>1.44984251497006</c:v>
                </c:pt>
                <c:pt idx="554">
                  <c:v>1.4498183770883055</c:v>
                </c:pt>
                <c:pt idx="555">
                  <c:v>1.4497944114149821</c:v>
                </c:pt>
                <c:pt idx="556">
                  <c:v>1.449770616113744</c:v>
                </c:pt>
                <c:pt idx="557">
                  <c:v>1.4497469893742621</c:v>
                </c:pt>
                <c:pt idx="558">
                  <c:v>1.4497235294117647</c:v>
                </c:pt>
                <c:pt idx="559">
                  <c:v>1.4497002344665886</c:v>
                </c:pt>
                <c:pt idx="560">
                  <c:v>1.4496771028037383</c:v>
                </c:pt>
                <c:pt idx="561">
                  <c:v>1.4496541327124564</c:v>
                </c:pt>
                <c:pt idx="562">
                  <c:v>1.4496313225058006</c:v>
                </c:pt>
                <c:pt idx="563">
                  <c:v>1.4496086705202313</c:v>
                </c:pt>
                <c:pt idx="564">
                  <c:v>1.4495861751152075</c:v>
                </c:pt>
                <c:pt idx="565">
                  <c:v>1.4495638346727899</c:v>
                </c:pt>
                <c:pt idx="566">
                  <c:v>1.449541647597254</c:v>
                </c:pt>
                <c:pt idx="567">
                  <c:v>1.4495196123147094</c:v>
                </c:pt>
                <c:pt idx="568">
                  <c:v>1.4494977272727274</c:v>
                </c:pt>
                <c:pt idx="569">
                  <c:v>1.4494759909399775</c:v>
                </c:pt>
                <c:pt idx="570">
                  <c:v>1.449454401805869</c:v>
                </c:pt>
                <c:pt idx="571">
                  <c:v>1.4494329583802026</c:v>
                </c:pt>
                <c:pt idx="572">
                  <c:v>1.4494116591928252</c:v>
                </c:pt>
                <c:pt idx="573">
                  <c:v>1.4493905027932961</c:v>
                </c:pt>
                <c:pt idx="574">
                  <c:v>1.4493694877505567</c:v>
                </c:pt>
                <c:pt idx="575">
                  <c:v>1.4493486126526083</c:v>
                </c:pt>
                <c:pt idx="576">
                  <c:v>1.4493278761061947</c:v>
                </c:pt>
                <c:pt idx="577">
                  <c:v>1.4493072767364941</c:v>
                </c:pt>
                <c:pt idx="578">
                  <c:v>1.4492868131868133</c:v>
                </c:pt>
                <c:pt idx="579">
                  <c:v>1.4492664841182914</c:v>
                </c:pt>
                <c:pt idx="580">
                  <c:v>1.4492462882096071</c:v>
                </c:pt>
                <c:pt idx="581">
                  <c:v>1.449226224156692</c:v>
                </c:pt>
                <c:pt idx="582">
                  <c:v>1.4492062906724512</c:v>
                </c:pt>
                <c:pt idx="583">
                  <c:v>1.4491864864864865</c:v>
                </c:pt>
                <c:pt idx="584">
                  <c:v>1.4491668103448276</c:v>
                </c:pt>
                <c:pt idx="585">
                  <c:v>1.4491472610096672</c:v>
                </c:pt>
                <c:pt idx="586">
                  <c:v>1.4491278372591008</c:v>
                </c:pt>
                <c:pt idx="587">
                  <c:v>1.4491085378868731</c:v>
                </c:pt>
                <c:pt idx="588">
                  <c:v>1.4490893617021277</c:v>
                </c:pt>
                <c:pt idx="589">
                  <c:v>1.4490703075291622</c:v>
                </c:pt>
                <c:pt idx="590">
                  <c:v>1.4490513742071882</c:v>
                </c:pt>
                <c:pt idx="591">
                  <c:v>1.4490325605900949</c:v>
                </c:pt>
                <c:pt idx="592">
                  <c:v>1.4490138655462186</c:v>
                </c:pt>
                <c:pt idx="593">
                  <c:v>1.4489952879581152</c:v>
                </c:pt>
                <c:pt idx="594">
                  <c:v>1.4489768267223382</c:v>
                </c:pt>
                <c:pt idx="595">
                  <c:v>1.4489584807492195</c:v>
                </c:pt>
                <c:pt idx="596">
                  <c:v>1.4489402489626557</c:v>
                </c:pt>
                <c:pt idx="597">
                  <c:v>1.4489221302998967</c:v>
                </c:pt>
                <c:pt idx="598">
                  <c:v>1.4489041237113403</c:v>
                </c:pt>
                <c:pt idx="599">
                  <c:v>1.448886228160329</c:v>
                </c:pt>
                <c:pt idx="600">
                  <c:v>1.4488684426229508</c:v>
                </c:pt>
                <c:pt idx="601">
                  <c:v>1.4488507660878447</c:v>
                </c:pt>
                <c:pt idx="602">
                  <c:v>1.4488331975560083</c:v>
                </c:pt>
                <c:pt idx="603">
                  <c:v>1.4488157360406091</c:v>
                </c:pt>
                <c:pt idx="604">
                  <c:v>1.4487983805668017</c:v>
                </c:pt>
                <c:pt idx="605">
                  <c:v>1.4487811301715439</c:v>
                </c:pt>
                <c:pt idx="606">
                  <c:v>1.4487639839034205</c:v>
                </c:pt>
                <c:pt idx="607">
                  <c:v>1.4487469408224674</c:v>
                </c:pt>
                <c:pt idx="608">
                  <c:v>1.4487300000000001</c:v>
                </c:pt>
                <c:pt idx="609">
                  <c:v>1.4487131605184447</c:v>
                </c:pt>
                <c:pt idx="610">
                  <c:v>1.4486964214711731</c:v>
                </c:pt>
                <c:pt idx="611">
                  <c:v>1.4486797819623389</c:v>
                </c:pt>
                <c:pt idx="612">
                  <c:v>1.4486632411067195</c:v>
                </c:pt>
                <c:pt idx="613">
                  <c:v>1.4486467980295568</c:v>
                </c:pt>
                <c:pt idx="614">
                  <c:v>1.4486304518664048</c:v>
                </c:pt>
                <c:pt idx="615">
                  <c:v>1.4486142017629775</c:v>
                </c:pt>
                <c:pt idx="616">
                  <c:v>1.4485980468750002</c:v>
                </c:pt>
                <c:pt idx="617">
                  <c:v>1.4485819863680625</c:v>
                </c:pt>
                <c:pt idx="618">
                  <c:v>1.4485660194174759</c:v>
                </c:pt>
                <c:pt idx="619">
                  <c:v>1.4485501452081317</c:v>
                </c:pt>
                <c:pt idx="620">
                  <c:v>1.448534362934363</c:v>
                </c:pt>
                <c:pt idx="621">
                  <c:v>1.4485186717998075</c:v>
                </c:pt>
                <c:pt idx="622">
                  <c:v>1.4485030710172746</c:v>
                </c:pt>
                <c:pt idx="623">
                  <c:v>1.4484875598086124</c:v>
                </c:pt>
                <c:pt idx="624">
                  <c:v>1.4484721374045801</c:v>
                </c:pt>
                <c:pt idx="625">
                  <c:v>1.4484568030447194</c:v>
                </c:pt>
                <c:pt idx="626">
                  <c:v>1.4484415559772297</c:v>
                </c:pt>
                <c:pt idx="627">
                  <c:v>1.4484263954588459</c:v>
                </c:pt>
                <c:pt idx="628">
                  <c:v>1.4484113207547171</c:v>
                </c:pt>
                <c:pt idx="629">
                  <c:v>1.4483963311382879</c:v>
                </c:pt>
                <c:pt idx="630">
                  <c:v>1.448381425891182</c:v>
                </c:pt>
                <c:pt idx="631">
                  <c:v>1.4483666043030869</c:v>
                </c:pt>
                <c:pt idx="632">
                  <c:v>1.4483518656716419</c:v>
                </c:pt>
                <c:pt idx="633">
                  <c:v>1.4483372093023257</c:v>
                </c:pt>
                <c:pt idx="634">
                  <c:v>1.4483226345083489</c:v>
                </c:pt>
                <c:pt idx="635">
                  <c:v>1.4483081406105458</c:v>
                </c:pt>
                <c:pt idx="636">
                  <c:v>1.4482937269372693</c:v>
                </c:pt>
                <c:pt idx="637">
                  <c:v>1.448279392824287</c:v>
                </c:pt>
                <c:pt idx="638">
                  <c:v>1.4482651376146789</c:v>
                </c:pt>
                <c:pt idx="639">
                  <c:v>1.4482509606587375</c:v>
                </c:pt>
                <c:pt idx="640">
                  <c:v>1.4482368613138688</c:v>
                </c:pt>
                <c:pt idx="641">
                  <c:v>1.4482228389444951</c:v>
                </c:pt>
                <c:pt idx="642">
                  <c:v>1.4482088929219601</c:v>
                </c:pt>
                <c:pt idx="643">
                  <c:v>1.4481950226244344</c:v>
                </c:pt>
                <c:pt idx="644">
                  <c:v>1.4481812274368231</c:v>
                </c:pt>
                <c:pt idx="645">
                  <c:v>1.4481675067506752</c:v>
                </c:pt>
                <c:pt idx="646">
                  <c:v>1.4481538599640935</c:v>
                </c:pt>
                <c:pt idx="647">
                  <c:v>1.4481402864816473</c:v>
                </c:pt>
                <c:pt idx="648">
                  <c:v>1.4481267857142857</c:v>
                </c:pt>
                <c:pt idx="649">
                  <c:v>1.4481133570792522</c:v>
                </c:pt>
                <c:pt idx="650">
                  <c:v>1.4480999999999999</c:v>
                </c:pt>
                <c:pt idx="651">
                  <c:v>1.4480867139061115</c:v>
                </c:pt>
                <c:pt idx="652">
                  <c:v>1.4480734982332155</c:v>
                </c:pt>
                <c:pt idx="653">
                  <c:v>1.4480603524229076</c:v>
                </c:pt>
                <c:pt idx="654">
                  <c:v>1.4480472759226715</c:v>
                </c:pt>
                <c:pt idx="655">
                  <c:v>1.4480342681858021</c:v>
                </c:pt>
                <c:pt idx="656">
                  <c:v>1.4480213286713288</c:v>
                </c:pt>
                <c:pt idx="657">
                  <c:v>1.4480084568439409</c:v>
                </c:pt>
                <c:pt idx="658">
                  <c:v>1.447995652173913</c:v>
                </c:pt>
                <c:pt idx="659">
                  <c:v>1.4479829141370339</c:v>
                </c:pt>
                <c:pt idx="660">
                  <c:v>1.4479702422145329</c:v>
                </c:pt>
                <c:pt idx="661">
                  <c:v>1.4479576358930113</c:v>
                </c:pt>
                <c:pt idx="662">
                  <c:v>1.4479450946643719</c:v>
                </c:pt>
                <c:pt idx="663">
                  <c:v>1.447932618025751</c:v>
                </c:pt>
                <c:pt idx="664">
                  <c:v>1.4479202054794522</c:v>
                </c:pt>
                <c:pt idx="665">
                  <c:v>1.447907856532878</c:v>
                </c:pt>
                <c:pt idx="666">
                  <c:v>1.4478955706984669</c:v>
                </c:pt>
                <c:pt idx="667">
                  <c:v>1.4478833474936279</c:v>
                </c:pt>
                <c:pt idx="668">
                  <c:v>1.4478711864406779</c:v>
                </c:pt>
                <c:pt idx="669">
                  <c:v>1.4478590870667793</c:v>
                </c:pt>
                <c:pt idx="670">
                  <c:v>1.4478470489038786</c:v>
                </c:pt>
                <c:pt idx="671">
                  <c:v>1.4478350714886459</c:v>
                </c:pt>
                <c:pt idx="672">
                  <c:v>1.4478231543624163</c:v>
                </c:pt>
                <c:pt idx="673">
                  <c:v>1.4478112970711297</c:v>
                </c:pt>
                <c:pt idx="674">
                  <c:v>1.4477994991652756</c:v>
                </c:pt>
                <c:pt idx="675">
                  <c:v>1.4477877601998335</c:v>
                </c:pt>
                <c:pt idx="676">
                  <c:v>1.4477760797342194</c:v>
                </c:pt>
                <c:pt idx="677">
                  <c:v>1.4477644573322288</c:v>
                </c:pt>
                <c:pt idx="678">
                  <c:v>1.4477528925619836</c:v>
                </c:pt>
                <c:pt idx="679">
                  <c:v>1.447741384995878</c:v>
                </c:pt>
                <c:pt idx="680">
                  <c:v>1.4477299342105263</c:v>
                </c:pt>
                <c:pt idx="681">
                  <c:v>1.4477185397867105</c:v>
                </c:pt>
                <c:pt idx="682">
                  <c:v>1.4477072013093291</c:v>
                </c:pt>
                <c:pt idx="683">
                  <c:v>1.447695918367347</c:v>
                </c:pt>
                <c:pt idx="684">
                  <c:v>1.4476846905537459</c:v>
                </c:pt>
                <c:pt idx="685">
                  <c:v>1.4476735174654753</c:v>
                </c:pt>
                <c:pt idx="686">
                  <c:v>1.4476623987034036</c:v>
                </c:pt>
                <c:pt idx="687">
                  <c:v>1.4476513338722716</c:v>
                </c:pt>
                <c:pt idx="688">
                  <c:v>1.4476403225806451</c:v>
                </c:pt>
                <c:pt idx="689">
                  <c:v>1.4476293644408689</c:v>
                </c:pt>
                <c:pt idx="690">
                  <c:v>1.4476184590690209</c:v>
                </c:pt>
                <c:pt idx="691">
                  <c:v>1.4476076060848679</c:v>
                </c:pt>
                <c:pt idx="692">
                  <c:v>1.4475968051118211</c:v>
                </c:pt>
                <c:pt idx="693">
                  <c:v>1.4475860557768925</c:v>
                </c:pt>
                <c:pt idx="694">
                  <c:v>1.4475753577106518</c:v>
                </c:pt>
                <c:pt idx="695">
                  <c:v>1.4475647105471847</c:v>
                </c:pt>
                <c:pt idx="696">
                  <c:v>1.4475541139240506</c:v>
                </c:pt>
                <c:pt idx="697">
                  <c:v>1.4475435674822417</c:v>
                </c:pt>
                <c:pt idx="698">
                  <c:v>1.4475330708661418</c:v>
                </c:pt>
                <c:pt idx="699">
                  <c:v>1.4475226237234879</c:v>
                </c:pt>
                <c:pt idx="700">
                  <c:v>1.4475122257053292</c:v>
                </c:pt>
                <c:pt idx="701">
                  <c:v>1.447501876465989</c:v>
                </c:pt>
                <c:pt idx="702">
                  <c:v>1.4474915756630267</c:v>
                </c:pt>
                <c:pt idx="703">
                  <c:v>1.4474813229571986</c:v>
                </c:pt>
                <c:pt idx="704">
                  <c:v>1.4474711180124225</c:v>
                </c:pt>
                <c:pt idx="705">
                  <c:v>1.4474609604957398</c:v>
                </c:pt>
                <c:pt idx="706">
                  <c:v>1.4474508500772798</c:v>
                </c:pt>
                <c:pt idx="707">
                  <c:v>1.4474407864302237</c:v>
                </c:pt>
                <c:pt idx="708">
                  <c:v>1.4474307692307693</c:v>
                </c:pt>
                <c:pt idx="709">
                  <c:v>1.4474207981580967</c:v>
                </c:pt>
                <c:pt idx="710">
                  <c:v>1.4474108728943338</c:v>
                </c:pt>
                <c:pt idx="711">
                  <c:v>1.4474009931245226</c:v>
                </c:pt>
                <c:pt idx="712">
                  <c:v>1.4473911585365855</c:v>
                </c:pt>
                <c:pt idx="713">
                  <c:v>1.4473813688212929</c:v>
                </c:pt>
                <c:pt idx="714">
                  <c:v>1.4473716236722307</c:v>
                </c:pt>
                <c:pt idx="715">
                  <c:v>1.4473619227857684</c:v>
                </c:pt>
                <c:pt idx="716">
                  <c:v>1.4473522658610272</c:v>
                </c:pt>
                <c:pt idx="717">
                  <c:v>1.4473426525998494</c:v>
                </c:pt>
                <c:pt idx="718">
                  <c:v>1.447333082706767</c:v>
                </c:pt>
                <c:pt idx="719">
                  <c:v>1.4473235558889723</c:v>
                </c:pt>
                <c:pt idx="720">
                  <c:v>1.4473140718562876</c:v>
                </c:pt>
                <c:pt idx="721">
                  <c:v>1.4473046303211352</c:v>
                </c:pt>
                <c:pt idx="722">
                  <c:v>1.4472952309985097</c:v>
                </c:pt>
                <c:pt idx="723">
                  <c:v>1.447285873605948</c:v>
                </c:pt>
                <c:pt idx="724">
                  <c:v>1.4472765578635016</c:v>
                </c:pt>
                <c:pt idx="725">
                  <c:v>1.4472672834937084</c:v>
                </c:pt>
                <c:pt idx="726">
                  <c:v>1.4472580502215657</c:v>
                </c:pt>
                <c:pt idx="727">
                  <c:v>1.4472488577745026</c:v>
                </c:pt>
                <c:pt idx="728">
                  <c:v>1.447239705882353</c:v>
                </c:pt>
                <c:pt idx="729">
                  <c:v>1.4472305942773294</c:v>
                </c:pt>
                <c:pt idx="730">
                  <c:v>1.4472215226939971</c:v>
                </c:pt>
                <c:pt idx="731">
                  <c:v>1.4472124908692476</c:v>
                </c:pt>
                <c:pt idx="732">
                  <c:v>1.4472034985422741</c:v>
                </c:pt>
                <c:pt idx="733">
                  <c:v>1.4471945454545454</c:v>
                </c:pt>
                <c:pt idx="734">
                  <c:v>1.4471856313497824</c:v>
                </c:pt>
                <c:pt idx="735">
                  <c:v>1.4471767559739319</c:v>
                </c:pt>
                <c:pt idx="736">
                  <c:v>1.4471679190751445</c:v>
                </c:pt>
                <c:pt idx="737">
                  <c:v>1.4471591204037491</c:v>
                </c:pt>
                <c:pt idx="738">
                  <c:v>1.4471503597122302</c:v>
                </c:pt>
                <c:pt idx="739">
                  <c:v>1.4471416367552046</c:v>
                </c:pt>
                <c:pt idx="740">
                  <c:v>1.4471329512893982</c:v>
                </c:pt>
                <c:pt idx="741">
                  <c:v>1.4471243030736241</c:v>
                </c:pt>
                <c:pt idx="742">
                  <c:v>1.4471156918687589</c:v>
                </c:pt>
                <c:pt idx="743">
                  <c:v>1.4471071174377226</c:v>
                </c:pt>
                <c:pt idx="744">
                  <c:v>1.4470985795454545</c:v>
                </c:pt>
                <c:pt idx="745">
                  <c:v>1.4470900779588944</c:v>
                </c:pt>
                <c:pt idx="746">
                  <c:v>1.447081612446959</c:v>
                </c:pt>
                <c:pt idx="747">
                  <c:v>1.4470731827805223</c:v>
                </c:pt>
                <c:pt idx="748">
                  <c:v>1.4470647887323944</c:v>
                </c:pt>
                <c:pt idx="749">
                  <c:v>1.4470564300773014</c:v>
                </c:pt>
                <c:pt idx="750">
                  <c:v>1.4470481065918654</c:v>
                </c:pt>
                <c:pt idx="751">
                  <c:v>1.4470398180545836</c:v>
                </c:pt>
                <c:pt idx="752">
                  <c:v>1.44703156424581</c:v>
                </c:pt>
                <c:pt idx="753">
                  <c:v>1.4470233449477352</c:v>
                </c:pt>
                <c:pt idx="754">
                  <c:v>1.4470151599443672</c:v>
                </c:pt>
                <c:pt idx="755">
                  <c:v>1.4470070090215128</c:v>
                </c:pt>
                <c:pt idx="756">
                  <c:v>1.4469988919667591</c:v>
                </c:pt>
                <c:pt idx="757">
                  <c:v>1.4469908085694541</c:v>
                </c:pt>
                <c:pt idx="758">
                  <c:v>1.4469827586206898</c:v>
                </c:pt>
                <c:pt idx="759">
                  <c:v>1.446974741913283</c:v>
                </c:pt>
                <c:pt idx="760">
                  <c:v>1.4469667582417582</c:v>
                </c:pt>
                <c:pt idx="761">
                  <c:v>1.4469588074023305</c:v>
                </c:pt>
                <c:pt idx="762">
                  <c:v>1.4469508891928866</c:v>
                </c:pt>
                <c:pt idx="763">
                  <c:v>1.4469430034129693</c:v>
                </c:pt>
                <c:pt idx="764">
                  <c:v>1.4469351498637604</c:v>
                </c:pt>
                <c:pt idx="765">
                  <c:v>1.4469273283480626</c:v>
                </c:pt>
                <c:pt idx="766">
                  <c:v>1.4469195386702849</c:v>
                </c:pt>
                <c:pt idx="767">
                  <c:v>1.4469117806364253</c:v>
                </c:pt>
                <c:pt idx="768">
                  <c:v>1.4469040540540541</c:v>
                </c:pt>
                <c:pt idx="769">
                  <c:v>1.4468963587322994</c:v>
                </c:pt>
                <c:pt idx="770">
                  <c:v>1.4468886944818304</c:v>
                </c:pt>
                <c:pt idx="771">
                  <c:v>1.4468810611148422</c:v>
                </c:pt>
                <c:pt idx="772">
                  <c:v>1.4468734584450402</c:v>
                </c:pt>
                <c:pt idx="773">
                  <c:v>1.4468658862876256</c:v>
                </c:pt>
                <c:pt idx="774">
                  <c:v>1.4468583444592791</c:v>
                </c:pt>
                <c:pt idx="775">
                  <c:v>1.446850832778148</c:v>
                </c:pt>
                <c:pt idx="776">
                  <c:v>1.4468433510638299</c:v>
                </c:pt>
                <c:pt idx="777">
                  <c:v>1.4468358991373591</c:v>
                </c:pt>
                <c:pt idx="778">
                  <c:v>1.4468284768211921</c:v>
                </c:pt>
                <c:pt idx="779">
                  <c:v>1.4468210839391937</c:v>
                </c:pt>
                <c:pt idx="780">
                  <c:v>1.4468137203166227</c:v>
                </c:pt>
                <c:pt idx="781">
                  <c:v>1.4468063857801186</c:v>
                </c:pt>
                <c:pt idx="782">
                  <c:v>1.4467990801576873</c:v>
                </c:pt>
                <c:pt idx="783">
                  <c:v>1.4467918032786886</c:v>
                </c:pt>
                <c:pt idx="784">
                  <c:v>1.4467845549738221</c:v>
                </c:pt>
                <c:pt idx="785">
                  <c:v>1.4467773350751143</c:v>
                </c:pt>
                <c:pt idx="786">
                  <c:v>1.4467701434159062</c:v>
                </c:pt>
                <c:pt idx="787">
                  <c:v>1.4467629798308395</c:v>
                </c:pt>
                <c:pt idx="788">
                  <c:v>1.4467558441558441</c:v>
                </c:pt>
                <c:pt idx="789">
                  <c:v>1.4467487362281271</c:v>
                </c:pt>
                <c:pt idx="790">
                  <c:v>1.4467416558861579</c:v>
                </c:pt>
                <c:pt idx="791">
                  <c:v>1.4467346029696579</c:v>
                </c:pt>
                <c:pt idx="792">
                  <c:v>1.4467275773195878</c:v>
                </c:pt>
                <c:pt idx="793">
                  <c:v>1.4467205787781352</c:v>
                </c:pt>
                <c:pt idx="794">
                  <c:v>1.4467136071887035</c:v>
                </c:pt>
                <c:pt idx="795">
                  <c:v>1.4467066623959002</c:v>
                </c:pt>
                <c:pt idx="796">
                  <c:v>1.4466997442455243</c:v>
                </c:pt>
                <c:pt idx="797">
                  <c:v>1.4466928525845566</c:v>
                </c:pt>
                <c:pt idx="798">
                  <c:v>1.4466859872611466</c:v>
                </c:pt>
                <c:pt idx="799">
                  <c:v>1.4466791481246026</c:v>
                </c:pt>
                <c:pt idx="800">
                  <c:v>1.4466723350253807</c:v>
                </c:pt>
                <c:pt idx="801">
                  <c:v>1.4466655478150729</c:v>
                </c:pt>
                <c:pt idx="802">
                  <c:v>1.4466587863463971</c:v>
                </c:pt>
                <c:pt idx="803">
                  <c:v>1.4466520504731861</c:v>
                </c:pt>
                <c:pt idx="804">
                  <c:v>1.4466453400503778</c:v>
                </c:pt>
                <c:pt idx="805">
                  <c:v>1.4466386549340038</c:v>
                </c:pt>
                <c:pt idx="806">
                  <c:v>1.4466319949811794</c:v>
                </c:pt>
                <c:pt idx="807">
                  <c:v>1.446625360050094</c:v>
                </c:pt>
                <c:pt idx="808">
                  <c:v>1.4466187500000001</c:v>
                </c:pt>
                <c:pt idx="809">
                  <c:v>1.446612164691204</c:v>
                </c:pt>
                <c:pt idx="810">
                  <c:v>1.4466056039850561</c:v>
                </c:pt>
                <c:pt idx="811">
                  <c:v>1.4465990677439404</c:v>
                </c:pt>
                <c:pt idx="812">
                  <c:v>1.4465925558312656</c:v>
                </c:pt>
                <c:pt idx="813">
                  <c:v>1.4465860681114551</c:v>
                </c:pt>
                <c:pt idx="814">
                  <c:v>1.4465796044499382</c:v>
                </c:pt>
                <c:pt idx="815">
                  <c:v>1.4465731647131401</c:v>
                </c:pt>
                <c:pt idx="816">
                  <c:v>1.446566748768473</c:v>
                </c:pt>
                <c:pt idx="817">
                  <c:v>1.446560356484327</c:v>
                </c:pt>
                <c:pt idx="818">
                  <c:v>1.4465539877300615</c:v>
                </c:pt>
                <c:pt idx="819">
                  <c:v>1.4465476423759951</c:v>
                </c:pt>
                <c:pt idx="820">
                  <c:v>1.4465413202933985</c:v>
                </c:pt>
                <c:pt idx="821">
                  <c:v>1.4465350213544845</c:v>
                </c:pt>
                <c:pt idx="822">
                  <c:v>1.4465287454323996</c:v>
                </c:pt>
                <c:pt idx="823">
                  <c:v>1.4465224924012159</c:v>
                </c:pt>
                <c:pt idx="824">
                  <c:v>1.4465162621359224</c:v>
                </c:pt>
                <c:pt idx="825">
                  <c:v>1.4465100545124168</c:v>
                </c:pt>
                <c:pt idx="826">
                  <c:v>1.446503869407497</c:v>
                </c:pt>
                <c:pt idx="827">
                  <c:v>1.4464977066988534</c:v>
                </c:pt>
                <c:pt idx="828">
                  <c:v>1.4464915662650604</c:v>
                </c:pt>
                <c:pt idx="829">
                  <c:v>1.4464854479855682</c:v>
                </c:pt>
                <c:pt idx="830">
                  <c:v>1.4464793517406964</c:v>
                </c:pt>
                <c:pt idx="831">
                  <c:v>1.4464732774116238</c:v>
                </c:pt>
                <c:pt idx="832">
                  <c:v>1.4464672248803829</c:v>
                </c:pt>
                <c:pt idx="833">
                  <c:v>1.4464611940298508</c:v>
                </c:pt>
                <c:pt idx="834">
                  <c:v>1.4464551847437426</c:v>
                </c:pt>
                <c:pt idx="835">
                  <c:v>1.4464491969066033</c:v>
                </c:pt>
                <c:pt idx="836">
                  <c:v>1.4464432304038006</c:v>
                </c:pt>
                <c:pt idx="837">
                  <c:v>1.4464372851215175</c:v>
                </c:pt>
                <c:pt idx="838">
                  <c:v>1.4464313609467456</c:v>
                </c:pt>
                <c:pt idx="839">
                  <c:v>1.446425457767277</c:v>
                </c:pt>
                <c:pt idx="840">
                  <c:v>1.4464195754716982</c:v>
                </c:pt>
                <c:pt idx="841">
                  <c:v>1.446413713949382</c:v>
                </c:pt>
                <c:pt idx="842">
                  <c:v>1.4464078730904819</c:v>
                </c:pt>
                <c:pt idx="843">
                  <c:v>1.4464020527859238</c:v>
                </c:pt>
                <c:pt idx="844">
                  <c:v>1.4463962529274006</c:v>
                </c:pt>
                <c:pt idx="845">
                  <c:v>1.4463904734073643</c:v>
                </c:pt>
                <c:pt idx="846">
                  <c:v>1.4463847141190198</c:v>
                </c:pt>
                <c:pt idx="847">
                  <c:v>1.4463789749563192</c:v>
                </c:pt>
                <c:pt idx="848">
                  <c:v>1.4463732558139535</c:v>
                </c:pt>
                <c:pt idx="849">
                  <c:v>1.4463675565873477</c:v>
                </c:pt>
                <c:pt idx="850">
                  <c:v>1.4463618771726536</c:v>
                </c:pt>
                <c:pt idx="851">
                  <c:v>1.4463562174667439</c:v>
                </c:pt>
                <c:pt idx="852">
                  <c:v>1.4463505773672056</c:v>
                </c:pt>
                <c:pt idx="853">
                  <c:v>1.4463449567723343</c:v>
                </c:pt>
                <c:pt idx="854">
                  <c:v>1.4463393555811277</c:v>
                </c:pt>
                <c:pt idx="855">
                  <c:v>1.4463337736932798</c:v>
                </c:pt>
                <c:pt idx="856">
                  <c:v>1.4463282110091744</c:v>
                </c:pt>
                <c:pt idx="857">
                  <c:v>1.4463226674298799</c:v>
                </c:pt>
                <c:pt idx="858">
                  <c:v>1.4463171428571429</c:v>
                </c:pt>
                <c:pt idx="859">
                  <c:v>1.4463116371933828</c:v>
                </c:pt>
                <c:pt idx="860">
                  <c:v>1.4463061503416856</c:v>
                </c:pt>
                <c:pt idx="861">
                  <c:v>1.4463006822057989</c:v>
                </c:pt>
                <c:pt idx="862">
                  <c:v>1.4462952326901248</c:v>
                </c:pt>
                <c:pt idx="863">
                  <c:v>1.4462898016997168</c:v>
                </c:pt>
                <c:pt idx="864">
                  <c:v>1.4462843891402715</c:v>
                </c:pt>
                <c:pt idx="865">
                  <c:v>1.4462789949181254</c:v>
                </c:pt>
                <c:pt idx="866">
                  <c:v>1.4462736189402481</c:v>
                </c:pt>
                <c:pt idx="867">
                  <c:v>1.4462682611142375</c:v>
                </c:pt>
                <c:pt idx="868">
                  <c:v>1.4462629213483147</c:v>
                </c:pt>
                <c:pt idx="869">
                  <c:v>1.4462575995513181</c:v>
                </c:pt>
                <c:pt idx="870">
                  <c:v>1.4462522956326989</c:v>
                </c:pt>
                <c:pt idx="871">
                  <c:v>1.4462470095025155</c:v>
                </c:pt>
                <c:pt idx="872">
                  <c:v>1.4462417410714286</c:v>
                </c:pt>
                <c:pt idx="873">
                  <c:v>1.4462364902506963</c:v>
                </c:pt>
                <c:pt idx="874">
                  <c:v>1.4462312569521691</c:v>
                </c:pt>
                <c:pt idx="875">
                  <c:v>1.4462260410882843</c:v>
                </c:pt>
                <c:pt idx="876">
                  <c:v>1.4462208425720622</c:v>
                </c:pt>
                <c:pt idx="877">
                  <c:v>1.4462156613171002</c:v>
                </c:pt>
                <c:pt idx="878">
                  <c:v>1.4462104972375691</c:v>
                </c:pt>
                <c:pt idx="879">
                  <c:v>1.4462053502482075</c:v>
                </c:pt>
                <c:pt idx="880">
                  <c:v>1.4462002202643172</c:v>
                </c:pt>
                <c:pt idx="881">
                  <c:v>1.4461951072017594</c:v>
                </c:pt>
                <c:pt idx="882">
                  <c:v>1.4461900109769485</c:v>
                </c:pt>
                <c:pt idx="883">
                  <c:v>1.4461849315068493</c:v>
                </c:pt>
                <c:pt idx="884">
                  <c:v>1.4461798687089715</c:v>
                </c:pt>
                <c:pt idx="885">
                  <c:v>1.4461748225013655</c:v>
                </c:pt>
                <c:pt idx="886">
                  <c:v>1.4461697928026174</c:v>
                </c:pt>
                <c:pt idx="887">
                  <c:v>1.4461647795318455</c:v>
                </c:pt>
                <c:pt idx="888">
                  <c:v>1.4461597826086956</c:v>
                </c:pt>
                <c:pt idx="889">
                  <c:v>1.446154801953337</c:v>
                </c:pt>
                <c:pt idx="890">
                  <c:v>1.4461498374864572</c:v>
                </c:pt>
                <c:pt idx="891">
                  <c:v>1.4461448891292592</c:v>
                </c:pt>
                <c:pt idx="892">
                  <c:v>1.4461399568034559</c:v>
                </c:pt>
                <c:pt idx="893">
                  <c:v>1.4461350404312669</c:v>
                </c:pt>
                <c:pt idx="894">
                  <c:v>1.4461301399354145</c:v>
                </c:pt>
                <c:pt idx="895">
                  <c:v>1.4461252552391188</c:v>
                </c:pt>
                <c:pt idx="896">
                  <c:v>1.4461203862660945</c:v>
                </c:pt>
                <c:pt idx="897">
                  <c:v>1.4461155329405464</c:v>
                </c:pt>
                <c:pt idx="898">
                  <c:v>1.4461106951871658</c:v>
                </c:pt>
                <c:pt idx="899">
                  <c:v>1.4461058729311267</c:v>
                </c:pt>
                <c:pt idx="900">
                  <c:v>1.4461010660980811</c:v>
                </c:pt>
                <c:pt idx="901">
                  <c:v>1.4460962746141566</c:v>
                </c:pt>
                <c:pt idx="902">
                  <c:v>1.4460914984059512</c:v>
                </c:pt>
                <c:pt idx="903">
                  <c:v>1.4460867374005306</c:v>
                </c:pt>
                <c:pt idx="904">
                  <c:v>1.4460819915254237</c:v>
                </c:pt>
                <c:pt idx="905">
                  <c:v>1.4460772607086199</c:v>
                </c:pt>
                <c:pt idx="906">
                  <c:v>1.4460725448785638</c:v>
                </c:pt>
                <c:pt idx="907">
                  <c:v>1.4460678439641539</c:v>
                </c:pt>
                <c:pt idx="908">
                  <c:v>1.4460631578947369</c:v>
                </c:pt>
                <c:pt idx="909">
                  <c:v>1.4460584866001052</c:v>
                </c:pt>
                <c:pt idx="910">
                  <c:v>1.4460538300104933</c:v>
                </c:pt>
                <c:pt idx="911">
                  <c:v>1.4460491880565742</c:v>
                </c:pt>
                <c:pt idx="912">
                  <c:v>1.4460445606694561</c:v>
                </c:pt>
                <c:pt idx="913">
                  <c:v>1.4460399477806789</c:v>
                </c:pt>
                <c:pt idx="914">
                  <c:v>1.4460353493222107</c:v>
                </c:pt>
                <c:pt idx="915">
                  <c:v>1.4460307652264446</c:v>
                </c:pt>
                <c:pt idx="916">
                  <c:v>1.4460261954261955</c:v>
                </c:pt>
                <c:pt idx="917">
                  <c:v>1.4460216398546966</c:v>
                </c:pt>
                <c:pt idx="918">
                  <c:v>1.446017098445596</c:v>
                </c:pt>
                <c:pt idx="919">
                  <c:v>1.4460125711329541</c:v>
                </c:pt>
                <c:pt idx="920">
                  <c:v>1.4460080578512398</c:v>
                </c:pt>
                <c:pt idx="921">
                  <c:v>1.4460035585353275</c:v>
                </c:pt>
                <c:pt idx="922">
                  <c:v>1.4459990731204944</c:v>
                </c:pt>
                <c:pt idx="923">
                  <c:v>1.4459946015424165</c:v>
                </c:pt>
                <c:pt idx="924">
                  <c:v>1.4459901437371663</c:v>
                </c:pt>
                <c:pt idx="925">
                  <c:v>1.4459856996412097</c:v>
                </c:pt>
                <c:pt idx="926">
                  <c:v>1.4459812691914022</c:v>
                </c:pt>
                <c:pt idx="927">
                  <c:v>1.4459768523249872</c:v>
                </c:pt>
                <c:pt idx="928">
                  <c:v>1.445972448979592</c:v>
                </c:pt>
                <c:pt idx="929">
                  <c:v>1.4459680590932247</c:v>
                </c:pt>
                <c:pt idx="930">
                  <c:v>1.4459636826042728</c:v>
                </c:pt>
                <c:pt idx="931">
                  <c:v>1.4459593194514984</c:v>
                </c:pt>
                <c:pt idx="932">
                  <c:v>1.4459549695740366</c:v>
                </c:pt>
                <c:pt idx="933">
                  <c:v>1.4459506329113925</c:v>
                </c:pt>
                <c:pt idx="934">
                  <c:v>1.4459463094034379</c:v>
                </c:pt>
                <c:pt idx="935">
                  <c:v>1.445941998990409</c:v>
                </c:pt>
                <c:pt idx="936">
                  <c:v>1.4459377016129034</c:v>
                </c:pt>
                <c:pt idx="937">
                  <c:v>1.4459334172118772</c:v>
                </c:pt>
                <c:pt idx="938">
                  <c:v>1.4459291457286432</c:v>
                </c:pt>
                <c:pt idx="939">
                  <c:v>1.4459248871048671</c:v>
                </c:pt>
                <c:pt idx="940">
                  <c:v>1.4459206412825651</c:v>
                </c:pt>
                <c:pt idx="941">
                  <c:v>1.4459164082041021</c:v>
                </c:pt>
                <c:pt idx="942">
                  <c:v>1.4459121878121879</c:v>
                </c:pt>
                <c:pt idx="943">
                  <c:v>1.4459079800498753</c:v>
                </c:pt>
                <c:pt idx="944">
                  <c:v>1.4459037848605578</c:v>
                </c:pt>
                <c:pt idx="945">
                  <c:v>1.4458996021879662</c:v>
                </c:pt>
                <c:pt idx="946">
                  <c:v>1.445895431976167</c:v>
                </c:pt>
                <c:pt idx="947">
                  <c:v>1.4458912741695589</c:v>
                </c:pt>
                <c:pt idx="948">
                  <c:v>1.4458871287128714</c:v>
                </c:pt>
                <c:pt idx="949">
                  <c:v>1.4458829955511616</c:v>
                </c:pt>
                <c:pt idx="950">
                  <c:v>1.4458788746298126</c:v>
                </c:pt>
                <c:pt idx="951">
                  <c:v>1.4458747658945295</c:v>
                </c:pt>
                <c:pt idx="952">
                  <c:v>1.4458706692913386</c:v>
                </c:pt>
                <c:pt idx="953">
                  <c:v>1.4458665847665848</c:v>
                </c:pt>
                <c:pt idx="954">
                  <c:v>1.4458625122669284</c:v>
                </c:pt>
                <c:pt idx="955">
                  <c:v>1.4458584517393436</c:v>
                </c:pt>
                <c:pt idx="956">
                  <c:v>1.4458544031311156</c:v>
                </c:pt>
                <c:pt idx="957">
                  <c:v>1.4458503663898388</c:v>
                </c:pt>
                <c:pt idx="958">
                  <c:v>1.4458463414634146</c:v>
                </c:pt>
                <c:pt idx="959">
                  <c:v>1.4458423283000488</c:v>
                </c:pt>
                <c:pt idx="960">
                  <c:v>1.4458383268482491</c:v>
                </c:pt>
                <c:pt idx="961">
                  <c:v>1.4458343370568238</c:v>
                </c:pt>
                <c:pt idx="962">
                  <c:v>1.4458303588748789</c:v>
                </c:pt>
                <c:pt idx="963">
                  <c:v>1.445826392251816</c:v>
                </c:pt>
                <c:pt idx="964">
                  <c:v>1.4458224371373307</c:v>
                </c:pt>
                <c:pt idx="965">
                  <c:v>1.44581849348141</c:v>
                </c:pt>
                <c:pt idx="966">
                  <c:v>1.4458145612343298</c:v>
                </c:pt>
                <c:pt idx="967">
                  <c:v>1.445810640346654</c:v>
                </c:pt>
                <c:pt idx="968">
                  <c:v>1.4458067307692308</c:v>
                </c:pt>
                <c:pt idx="969">
                  <c:v>1.4458028324531926</c:v>
                </c:pt>
                <c:pt idx="970">
                  <c:v>1.445798945349952</c:v>
                </c:pt>
                <c:pt idx="971">
                  <c:v>1.4457950694112016</c:v>
                </c:pt>
                <c:pt idx="972">
                  <c:v>1.4457912045889101</c:v>
                </c:pt>
                <c:pt idx="973">
                  <c:v>1.4457873508353223</c:v>
                </c:pt>
                <c:pt idx="974">
                  <c:v>1.4457835081029553</c:v>
                </c:pt>
                <c:pt idx="975">
                  <c:v>1.4457796763445978</c:v>
                </c:pt>
                <c:pt idx="976">
                  <c:v>1.445775855513308</c:v>
                </c:pt>
                <c:pt idx="977">
                  <c:v>1.445772045562411</c:v>
                </c:pt>
                <c:pt idx="978">
                  <c:v>1.4457682464454977</c:v>
                </c:pt>
                <c:pt idx="979">
                  <c:v>1.4457644581164222</c:v>
                </c:pt>
                <c:pt idx="980">
                  <c:v>1.4457606805293006</c:v>
                </c:pt>
                <c:pt idx="981">
                  <c:v>1.4457569136385089</c:v>
                </c:pt>
                <c:pt idx="982">
                  <c:v>1.4457531573986806</c:v>
                </c:pt>
                <c:pt idx="983">
                  <c:v>1.4457494117647058</c:v>
                </c:pt>
                <c:pt idx="984">
                  <c:v>1.4457456766917294</c:v>
                </c:pt>
                <c:pt idx="985">
                  <c:v>1.4457419521351478</c:v>
                </c:pt>
                <c:pt idx="986">
                  <c:v>1.4457382380506092</c:v>
                </c:pt>
                <c:pt idx="987">
                  <c:v>1.4457345343940105</c:v>
                </c:pt>
                <c:pt idx="988">
                  <c:v>1.4457308411214953</c:v>
                </c:pt>
                <c:pt idx="989">
                  <c:v>1.4457271581894542</c:v>
                </c:pt>
                <c:pt idx="990">
                  <c:v>1.44572348555452</c:v>
                </c:pt>
                <c:pt idx="991">
                  <c:v>1.4457198231735691</c:v>
                </c:pt>
                <c:pt idx="992">
                  <c:v>1.4457161710037176</c:v>
                </c:pt>
                <c:pt idx="993">
                  <c:v>1.4457125290023203</c:v>
                </c:pt>
                <c:pt idx="994">
                  <c:v>1.4457088971269694</c:v>
                </c:pt>
                <c:pt idx="995">
                  <c:v>1.4457052753354929</c:v>
                </c:pt>
                <c:pt idx="996">
                  <c:v>1.4457016635859521</c:v>
                </c:pt>
                <c:pt idx="997">
                  <c:v>1.4456980618366406</c:v>
                </c:pt>
                <c:pt idx="998">
                  <c:v>1.445694470046083</c:v>
                </c:pt>
                <c:pt idx="999">
                  <c:v>1.4456908881730328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7A-4861-A48A-AC7D2EC6E7FB}"/>
            </c:ext>
          </c:extLst>
        </c:ser>
        <c:ser>
          <c:idx val="1"/>
          <c:order val="1"/>
          <c:tx>
            <c:strRef>
              <c:f>ChartData!$AJ$9</c:f>
              <c:strCache>
                <c:ptCount val="1"/>
                <c:pt idx="0">
                  <c:v>Proposed Large General Service: Over 2,000,000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ChartData!$AH$10:$AH$1009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ChartData!$AJ$10:$AJ$1009</c:f>
              <c:numCache>
                <c:formatCode>_("$"* #,##0_);_("$"* \(#,##0\);_("$"* "-"??_);_(@_)</c:formatCode>
                <c:ptCount val="1000"/>
                <c:pt idx="0">
                  <c:v>5913.6122999999998</c:v>
                </c:pt>
                <c:pt idx="1">
                  <c:v>2957.6122999999998</c:v>
                </c:pt>
                <c:pt idx="2">
                  <c:v>1972.2789666666667</c:v>
                </c:pt>
                <c:pt idx="3">
                  <c:v>1479.6123</c:v>
                </c:pt>
                <c:pt idx="4">
                  <c:v>1184.0123000000001</c:v>
                </c:pt>
                <c:pt idx="5">
                  <c:v>986.94563333333338</c:v>
                </c:pt>
                <c:pt idx="6">
                  <c:v>846.18372857142856</c:v>
                </c:pt>
                <c:pt idx="7">
                  <c:v>740.6123</c:v>
                </c:pt>
                <c:pt idx="8">
                  <c:v>658.50118888888892</c:v>
                </c:pt>
                <c:pt idx="9">
                  <c:v>592.81230000000005</c:v>
                </c:pt>
                <c:pt idx="10">
                  <c:v>539.0668454545455</c:v>
                </c:pt>
                <c:pt idx="11">
                  <c:v>494.27896666666669</c:v>
                </c:pt>
                <c:pt idx="12">
                  <c:v>456.38153076923078</c:v>
                </c:pt>
                <c:pt idx="13">
                  <c:v>423.89801428571428</c:v>
                </c:pt>
                <c:pt idx="14">
                  <c:v>395.74563333333333</c:v>
                </c:pt>
                <c:pt idx="15">
                  <c:v>371.1123</c:v>
                </c:pt>
                <c:pt idx="16">
                  <c:v>349.37700588235293</c:v>
                </c:pt>
                <c:pt idx="17">
                  <c:v>330.05674444444446</c:v>
                </c:pt>
                <c:pt idx="18">
                  <c:v>312.77019473684209</c:v>
                </c:pt>
                <c:pt idx="19">
                  <c:v>297.21230000000003</c:v>
                </c:pt>
                <c:pt idx="20">
                  <c:v>283.13610952380952</c:v>
                </c:pt>
                <c:pt idx="21">
                  <c:v>270.33957272727275</c:v>
                </c:pt>
                <c:pt idx="22">
                  <c:v>258.65577826086957</c:v>
                </c:pt>
                <c:pt idx="23">
                  <c:v>247.94563333333335</c:v>
                </c:pt>
                <c:pt idx="24">
                  <c:v>238.09229999999999</c:v>
                </c:pt>
                <c:pt idx="25">
                  <c:v>228.99691538461539</c:v>
                </c:pt>
                <c:pt idx="26">
                  <c:v>220.57526296296297</c:v>
                </c:pt>
                <c:pt idx="27">
                  <c:v>212.75515714285714</c:v>
                </c:pt>
                <c:pt idx="28">
                  <c:v>205.47436896551724</c:v>
                </c:pt>
                <c:pt idx="29">
                  <c:v>198.67896666666667</c:v>
                </c:pt>
                <c:pt idx="30">
                  <c:v>192.32197741935485</c:v>
                </c:pt>
                <c:pt idx="31">
                  <c:v>186.3623</c:v>
                </c:pt>
                <c:pt idx="32">
                  <c:v>180.76381515151516</c:v>
                </c:pt>
                <c:pt idx="33">
                  <c:v>175.49465294117647</c:v>
                </c:pt>
                <c:pt idx="34">
                  <c:v>170.52658571428572</c:v>
                </c:pt>
                <c:pt idx="35">
                  <c:v>165.83452222222223</c:v>
                </c:pt>
                <c:pt idx="36">
                  <c:v>161.39608378378378</c:v>
                </c:pt>
                <c:pt idx="37">
                  <c:v>157.19124736842105</c:v>
                </c:pt>
                <c:pt idx="38">
                  <c:v>153.2020435897436</c:v>
                </c:pt>
                <c:pt idx="39">
                  <c:v>149.41230000000002</c:v>
                </c:pt>
                <c:pt idx="40">
                  <c:v>145.80742195121951</c:v>
                </c:pt>
                <c:pt idx="41">
                  <c:v>142.37420476190476</c:v>
                </c:pt>
                <c:pt idx="42">
                  <c:v>139.10067209302326</c:v>
                </c:pt>
                <c:pt idx="43">
                  <c:v>135.97593636363638</c:v>
                </c:pt>
                <c:pt idx="44">
                  <c:v>132.99007777777777</c:v>
                </c:pt>
                <c:pt idx="45">
                  <c:v>130.13403913043479</c:v>
                </c:pt>
                <c:pt idx="46">
                  <c:v>127.3995340425532</c:v>
                </c:pt>
                <c:pt idx="47">
                  <c:v>124.77896666666668</c:v>
                </c:pt>
                <c:pt idx="48">
                  <c:v>122.26536122448979</c:v>
                </c:pt>
                <c:pt idx="49">
                  <c:v>119.8523</c:v>
                </c:pt>
                <c:pt idx="50">
                  <c:v>117.53386862745099</c:v>
                </c:pt>
                <c:pt idx="51">
                  <c:v>115.3046076923077</c:v>
                </c:pt>
                <c:pt idx="52">
                  <c:v>113.15946981132076</c:v>
                </c:pt>
                <c:pt idx="53">
                  <c:v>111.09378148148149</c:v>
                </c:pt>
                <c:pt idx="54">
                  <c:v>109.10320909090909</c:v>
                </c:pt>
                <c:pt idx="55">
                  <c:v>107.18372857142857</c:v>
                </c:pt>
                <c:pt idx="56">
                  <c:v>105.33159824561405</c:v>
                </c:pt>
                <c:pt idx="57">
                  <c:v>103.54333448275862</c:v>
                </c:pt>
                <c:pt idx="58">
                  <c:v>101.81568983050848</c:v>
                </c:pt>
                <c:pt idx="59">
                  <c:v>100.14563333333334</c:v>
                </c:pt>
                <c:pt idx="60">
                  <c:v>98.530332786885253</c:v>
                </c:pt>
                <c:pt idx="61">
                  <c:v>96.967138709677428</c:v>
                </c:pt>
                <c:pt idx="62">
                  <c:v>95.453569841269839</c:v>
                </c:pt>
                <c:pt idx="63">
                  <c:v>93.987300000000005</c:v>
                </c:pt>
                <c:pt idx="64">
                  <c:v>92.566146153846162</c:v>
                </c:pt>
                <c:pt idx="65">
                  <c:v>91.188057575757583</c:v>
                </c:pt>
                <c:pt idx="66">
                  <c:v>89.851105970149263</c:v>
                </c:pt>
                <c:pt idx="67">
                  <c:v>88.553476470588237</c:v>
                </c:pt>
                <c:pt idx="68">
                  <c:v>87.293459420289864</c:v>
                </c:pt>
                <c:pt idx="69">
                  <c:v>86.06944285714286</c:v>
                </c:pt>
                <c:pt idx="70">
                  <c:v>84.879905633802821</c:v>
                </c:pt>
                <c:pt idx="71">
                  <c:v>83.723411111111119</c:v>
                </c:pt>
                <c:pt idx="72">
                  <c:v>82.598601369863019</c:v>
                </c:pt>
                <c:pt idx="73">
                  <c:v>81.504191891891892</c:v>
                </c:pt>
                <c:pt idx="74">
                  <c:v>80.438966666666673</c:v>
                </c:pt>
                <c:pt idx="75">
                  <c:v>79.401773684210525</c:v>
                </c:pt>
                <c:pt idx="76">
                  <c:v>78.391520779220784</c:v>
                </c:pt>
                <c:pt idx="77">
                  <c:v>77.4071717948718</c:v>
                </c:pt>
                <c:pt idx="78">
                  <c:v>76.447743037974689</c:v>
                </c:pt>
                <c:pt idx="79">
                  <c:v>75.51230000000001</c:v>
                </c:pt>
                <c:pt idx="80">
                  <c:v>74.599954320987663</c:v>
                </c:pt>
                <c:pt idx="81">
                  <c:v>73.709860975609757</c:v>
                </c:pt>
                <c:pt idx="82">
                  <c:v>72.841215662650612</c:v>
                </c:pt>
                <c:pt idx="83">
                  <c:v>71.993252380952384</c:v>
                </c:pt>
                <c:pt idx="84">
                  <c:v>71.165241176470587</c:v>
                </c:pt>
                <c:pt idx="85">
                  <c:v>70.356486046511634</c:v>
                </c:pt>
                <c:pt idx="86">
                  <c:v>69.566322988505746</c:v>
                </c:pt>
                <c:pt idx="87">
                  <c:v>68.794118181818192</c:v>
                </c:pt>
                <c:pt idx="88">
                  <c:v>68.03926629213484</c:v>
                </c:pt>
                <c:pt idx="89">
                  <c:v>67.301188888888888</c:v>
                </c:pt>
                <c:pt idx="90">
                  <c:v>66.579332967032968</c:v>
                </c:pt>
                <c:pt idx="91">
                  <c:v>65.873169565217395</c:v>
                </c:pt>
                <c:pt idx="92">
                  <c:v>65.182192473118278</c:v>
                </c:pt>
                <c:pt idx="93">
                  <c:v>64.505917021276602</c:v>
                </c:pt>
                <c:pt idx="94">
                  <c:v>63.843878947368417</c:v>
                </c:pt>
                <c:pt idx="95">
                  <c:v>63.195633333333333</c:v>
                </c:pt>
                <c:pt idx="96">
                  <c:v>62.560753608247417</c:v>
                </c:pt>
                <c:pt idx="97">
                  <c:v>61.938830612244892</c:v>
                </c:pt>
                <c:pt idx="98">
                  <c:v>61.329471717171714</c:v>
                </c:pt>
                <c:pt idx="99">
                  <c:v>60.732299999999995</c:v>
                </c:pt>
                <c:pt idx="100">
                  <c:v>59.573084313725488</c:v>
                </c:pt>
                <c:pt idx="101">
                  <c:v>58.458453846153844</c:v>
                </c:pt>
                <c:pt idx="102">
                  <c:v>57.385884905660376</c:v>
                </c:pt>
                <c:pt idx="103">
                  <c:v>56.353040740740738</c:v>
                </c:pt>
                <c:pt idx="104">
                  <c:v>55.35775454545454</c:v>
                </c:pt>
                <c:pt idx="105">
                  <c:v>54.398014285714282</c:v>
                </c:pt>
                <c:pt idx="106">
                  <c:v>53.471949122807018</c:v>
                </c:pt>
                <c:pt idx="107">
                  <c:v>52.577817241379307</c:v>
                </c:pt>
                <c:pt idx="108">
                  <c:v>51.713994915254233</c:v>
                </c:pt>
                <c:pt idx="109">
                  <c:v>50.878966666666663</c:v>
                </c:pt>
                <c:pt idx="110">
                  <c:v>50.071316393442622</c:v>
                </c:pt>
                <c:pt idx="111">
                  <c:v>49.289719354838709</c:v>
                </c:pt>
                <c:pt idx="112">
                  <c:v>48.532934920634915</c:v>
                </c:pt>
                <c:pt idx="113">
                  <c:v>47.799799999999998</c:v>
                </c:pt>
                <c:pt idx="114">
                  <c:v>47.089223076923076</c:v>
                </c:pt>
                <c:pt idx="115">
                  <c:v>46.400178787878787</c:v>
                </c:pt>
                <c:pt idx="116">
                  <c:v>45.731702985074627</c:v>
                </c:pt>
                <c:pt idx="117">
                  <c:v>45.082888235294114</c:v>
                </c:pt>
                <c:pt idx="118">
                  <c:v>44.452879710144927</c:v>
                </c:pt>
                <c:pt idx="119">
                  <c:v>43.840871428571425</c:v>
                </c:pt>
                <c:pt idx="120">
                  <c:v>43.246102816901406</c:v>
                </c:pt>
                <c:pt idx="121">
                  <c:v>42.667855555555555</c:v>
                </c:pt>
                <c:pt idx="122">
                  <c:v>42.105450684931505</c:v>
                </c:pt>
                <c:pt idx="123">
                  <c:v>41.558245945945941</c:v>
                </c:pt>
                <c:pt idx="124">
                  <c:v>41.025633333333332</c:v>
                </c:pt>
                <c:pt idx="125">
                  <c:v>40.507036842105258</c:v>
                </c:pt>
                <c:pt idx="126">
                  <c:v>40.001910389610387</c:v>
                </c:pt>
                <c:pt idx="127">
                  <c:v>39.509735897435895</c:v>
                </c:pt>
                <c:pt idx="128">
                  <c:v>39.03002151898734</c:v>
                </c:pt>
                <c:pt idx="129">
                  <c:v>38.5623</c:v>
                </c:pt>
                <c:pt idx="130">
                  <c:v>38.106127160493827</c:v>
                </c:pt>
                <c:pt idx="131">
                  <c:v>37.661080487804874</c:v>
                </c:pt>
                <c:pt idx="132">
                  <c:v>37.226757831325301</c:v>
                </c:pt>
                <c:pt idx="133">
                  <c:v>36.802776190476187</c:v>
                </c:pt>
                <c:pt idx="134">
                  <c:v>36.388770588235289</c:v>
                </c:pt>
                <c:pt idx="135">
                  <c:v>35.984393023255812</c:v>
                </c:pt>
                <c:pt idx="136">
                  <c:v>35.589311494252868</c:v>
                </c:pt>
                <c:pt idx="137">
                  <c:v>35.203209090909091</c:v>
                </c:pt>
                <c:pt idx="138">
                  <c:v>34.825783146067415</c:v>
                </c:pt>
                <c:pt idx="139">
                  <c:v>34.456744444444439</c:v>
                </c:pt>
                <c:pt idx="140">
                  <c:v>34.095816483516479</c:v>
                </c:pt>
                <c:pt idx="141">
                  <c:v>33.742734782608693</c:v>
                </c:pt>
                <c:pt idx="142">
                  <c:v>33.397246236559141</c:v>
                </c:pt>
                <c:pt idx="143">
                  <c:v>33.059108510638296</c:v>
                </c:pt>
                <c:pt idx="144">
                  <c:v>32.728089473684207</c:v>
                </c:pt>
                <c:pt idx="145">
                  <c:v>32.403966666666669</c:v>
                </c:pt>
                <c:pt idx="146">
                  <c:v>32.086526804123707</c:v>
                </c:pt>
                <c:pt idx="147">
                  <c:v>31.775565306122449</c:v>
                </c:pt>
                <c:pt idx="148">
                  <c:v>31.470885858585859</c:v>
                </c:pt>
                <c:pt idx="149">
                  <c:v>31.1723</c:v>
                </c:pt>
                <c:pt idx="150">
                  <c:v>30.87962673267327</c:v>
                </c:pt>
                <c:pt idx="151">
                  <c:v>30.592692156862746</c:v>
                </c:pt>
                <c:pt idx="152">
                  <c:v>30.311329126213593</c:v>
                </c:pt>
                <c:pt idx="153">
                  <c:v>30.035376923076925</c:v>
                </c:pt>
                <c:pt idx="154">
                  <c:v>29.764680952380953</c:v>
                </c:pt>
                <c:pt idx="155">
                  <c:v>29.49909245283019</c:v>
                </c:pt>
                <c:pt idx="156">
                  <c:v>29.238468224299066</c:v>
                </c:pt>
                <c:pt idx="157">
                  <c:v>28.982670370370371</c:v>
                </c:pt>
                <c:pt idx="158">
                  <c:v>28.731566055045874</c:v>
                </c:pt>
                <c:pt idx="159">
                  <c:v>28.485027272727272</c:v>
                </c:pt>
                <c:pt idx="160">
                  <c:v>28.242930630630632</c:v>
                </c:pt>
                <c:pt idx="161">
                  <c:v>28.005157142857144</c:v>
                </c:pt>
                <c:pt idx="162">
                  <c:v>27.771592035398232</c:v>
                </c:pt>
                <c:pt idx="163">
                  <c:v>27.542124561403512</c:v>
                </c:pt>
                <c:pt idx="164">
                  <c:v>27.316647826086957</c:v>
                </c:pt>
                <c:pt idx="165">
                  <c:v>27.095058620689656</c:v>
                </c:pt>
                <c:pt idx="166">
                  <c:v>26.877257264957265</c:v>
                </c:pt>
                <c:pt idx="167">
                  <c:v>26.663147457627119</c:v>
                </c:pt>
                <c:pt idx="168">
                  <c:v>26.452636134453783</c:v>
                </c:pt>
                <c:pt idx="169">
                  <c:v>26.245633333333334</c:v>
                </c:pt>
                <c:pt idx="170">
                  <c:v>26.042052066115705</c:v>
                </c:pt>
                <c:pt idx="171">
                  <c:v>25.841808196721313</c:v>
                </c:pt>
                <c:pt idx="172">
                  <c:v>25.644820325203252</c:v>
                </c:pt>
                <c:pt idx="173">
                  <c:v>25.451009677419357</c:v>
                </c:pt>
                <c:pt idx="174">
                  <c:v>25.260300000000001</c:v>
                </c:pt>
                <c:pt idx="175">
                  <c:v>25.07261746031746</c:v>
                </c:pt>
                <c:pt idx="176">
                  <c:v>24.887890551181105</c:v>
                </c:pt>
                <c:pt idx="177">
                  <c:v>24.706050000000001</c:v>
                </c:pt>
                <c:pt idx="178">
                  <c:v>24.527028682170545</c:v>
                </c:pt>
                <c:pt idx="179">
                  <c:v>24.350761538461541</c:v>
                </c:pt>
                <c:pt idx="180">
                  <c:v>24.177185496183206</c:v>
                </c:pt>
                <c:pt idx="181">
                  <c:v>24.006239393939396</c:v>
                </c:pt>
                <c:pt idx="182">
                  <c:v>23.837863909774438</c:v>
                </c:pt>
                <c:pt idx="183">
                  <c:v>23.672001492537316</c:v>
                </c:pt>
                <c:pt idx="184">
                  <c:v>23.508596296296297</c:v>
                </c:pt>
                <c:pt idx="185">
                  <c:v>23.347594117647059</c:v>
                </c:pt>
                <c:pt idx="186">
                  <c:v>23.188942335766423</c:v>
                </c:pt>
                <c:pt idx="187">
                  <c:v>23.032589855072466</c:v>
                </c:pt>
                <c:pt idx="188">
                  <c:v>22.878487050359713</c:v>
                </c:pt>
                <c:pt idx="189">
                  <c:v>22.726585714285715</c:v>
                </c:pt>
                <c:pt idx="190">
                  <c:v>22.5768390070922</c:v>
                </c:pt>
                <c:pt idx="191">
                  <c:v>22.429201408450705</c:v>
                </c:pt>
                <c:pt idx="192">
                  <c:v>22.283628671328671</c:v>
                </c:pt>
                <c:pt idx="193">
                  <c:v>22.14007777777778</c:v>
                </c:pt>
                <c:pt idx="194">
                  <c:v>21.998506896551724</c:v>
                </c:pt>
                <c:pt idx="195">
                  <c:v>21.858875342465755</c:v>
                </c:pt>
                <c:pt idx="196">
                  <c:v>21.721143537414967</c:v>
                </c:pt>
                <c:pt idx="197">
                  <c:v>21.585272972972973</c:v>
                </c:pt>
                <c:pt idx="198">
                  <c:v>21.451226174496647</c:v>
                </c:pt>
                <c:pt idx="199">
                  <c:v>21.318966666666668</c:v>
                </c:pt>
                <c:pt idx="200">
                  <c:v>18.503728571428571</c:v>
                </c:pt>
                <c:pt idx="201">
                  <c:v>16.392299999999999</c:v>
                </c:pt>
                <c:pt idx="202">
                  <c:v>14.750077777777777</c:v>
                </c:pt>
                <c:pt idx="203">
                  <c:v>13.436299999999999</c:v>
                </c:pt>
                <c:pt idx="204">
                  <c:v>12.361390909090909</c:v>
                </c:pt>
                <c:pt idx="205">
                  <c:v>11.465633333333333</c:v>
                </c:pt>
                <c:pt idx="206">
                  <c:v>10.707684615384615</c:v>
                </c:pt>
                <c:pt idx="207">
                  <c:v>10.058014285714284</c:v>
                </c:pt>
                <c:pt idx="208">
                  <c:v>9.4949666666666666</c:v>
                </c:pt>
                <c:pt idx="209">
                  <c:v>9.0023</c:v>
                </c:pt>
                <c:pt idx="210">
                  <c:v>8.567594117647058</c:v>
                </c:pt>
                <c:pt idx="211">
                  <c:v>8.1811888888888884</c:v>
                </c:pt>
                <c:pt idx="212">
                  <c:v>7.8354578947368427</c:v>
                </c:pt>
                <c:pt idx="213">
                  <c:v>7.5243000000000002</c:v>
                </c:pt>
                <c:pt idx="214">
                  <c:v>7.2427761904761905</c:v>
                </c:pt>
                <c:pt idx="215">
                  <c:v>6.9868454545454552</c:v>
                </c:pt>
                <c:pt idx="216">
                  <c:v>6.7531695652173918</c:v>
                </c:pt>
                <c:pt idx="217">
                  <c:v>6.538966666666667</c:v>
                </c:pt>
                <c:pt idx="218">
                  <c:v>6.3418999999999999</c:v>
                </c:pt>
                <c:pt idx="219">
                  <c:v>6.159992307692308</c:v>
                </c:pt>
                <c:pt idx="220">
                  <c:v>5.9915592592592599</c:v>
                </c:pt>
                <c:pt idx="221">
                  <c:v>5.8351571428571427</c:v>
                </c:pt>
                <c:pt idx="222">
                  <c:v>5.6895413793103451</c:v>
                </c:pt>
                <c:pt idx="223">
                  <c:v>5.553633333333333</c:v>
                </c:pt>
                <c:pt idx="224">
                  <c:v>5.4264935483870964</c:v>
                </c:pt>
                <c:pt idx="225">
                  <c:v>5.3072999999999997</c:v>
                </c:pt>
                <c:pt idx="226">
                  <c:v>5.1953303030303033</c:v>
                </c:pt>
                <c:pt idx="227">
                  <c:v>5.0899470588235296</c:v>
                </c:pt>
                <c:pt idx="228">
                  <c:v>4.9905857142857144</c:v>
                </c:pt>
                <c:pt idx="229">
                  <c:v>4.8967444444444448</c:v>
                </c:pt>
                <c:pt idx="230">
                  <c:v>4.8079756756756762</c:v>
                </c:pt>
                <c:pt idx="231">
                  <c:v>4.7238789473684211</c:v>
                </c:pt>
                <c:pt idx="232">
                  <c:v>4.6440948717948718</c:v>
                </c:pt>
                <c:pt idx="233">
                  <c:v>4.5682999999999998</c:v>
                </c:pt>
                <c:pt idx="234">
                  <c:v>4.4275380952380949</c:v>
                </c:pt>
                <c:pt idx="235">
                  <c:v>4.2995727272727278</c:v>
                </c:pt>
                <c:pt idx="236">
                  <c:v>4.182734782608696</c:v>
                </c:pt>
                <c:pt idx="237">
                  <c:v>4.0756333333333332</c:v>
                </c:pt>
                <c:pt idx="238">
                  <c:v>3.9771000000000001</c:v>
                </c:pt>
                <c:pt idx="239">
                  <c:v>3.8861461538461537</c:v>
                </c:pt>
                <c:pt idx="240">
                  <c:v>3.8019296296296297</c:v>
                </c:pt>
                <c:pt idx="241">
                  <c:v>3.7237285714285715</c:v>
                </c:pt>
                <c:pt idx="242">
                  <c:v>3.6509206896551722</c:v>
                </c:pt>
                <c:pt idx="243">
                  <c:v>3.5829666666666666</c:v>
                </c:pt>
                <c:pt idx="244">
                  <c:v>3.5193967741935483</c:v>
                </c:pt>
                <c:pt idx="245">
                  <c:v>3.4598</c:v>
                </c:pt>
                <c:pt idx="246">
                  <c:v>3.4038151515151513</c:v>
                </c:pt>
                <c:pt idx="247">
                  <c:v>3.3511235294117645</c:v>
                </c:pt>
                <c:pt idx="248">
                  <c:v>3.3014428571428569</c:v>
                </c:pt>
                <c:pt idx="249">
                  <c:v>3.2545222222222225</c:v>
                </c:pt>
                <c:pt idx="250">
                  <c:v>3.2101378378378378</c:v>
                </c:pt>
                <c:pt idx="251">
                  <c:v>3.1680894736842107</c:v>
                </c:pt>
                <c:pt idx="252">
                  <c:v>3.128197435897436</c:v>
                </c:pt>
                <c:pt idx="253">
                  <c:v>3.0903</c:v>
                </c:pt>
                <c:pt idx="254">
                  <c:v>3.0542512195121949</c:v>
                </c:pt>
                <c:pt idx="255">
                  <c:v>3.0199190476190476</c:v>
                </c:pt>
                <c:pt idx="256">
                  <c:v>2.9871837209302328</c:v>
                </c:pt>
                <c:pt idx="257">
                  <c:v>2.955936363636364</c:v>
                </c:pt>
                <c:pt idx="258">
                  <c:v>2.9260777777777776</c:v>
                </c:pt>
                <c:pt idx="259">
                  <c:v>2.8975173913043477</c:v>
                </c:pt>
                <c:pt idx="260">
                  <c:v>2.8701723404255319</c:v>
                </c:pt>
                <c:pt idx="261">
                  <c:v>2.8439666666666668</c:v>
                </c:pt>
                <c:pt idx="262">
                  <c:v>2.8188306122448981</c:v>
                </c:pt>
                <c:pt idx="263">
                  <c:v>2.7946999999999997</c:v>
                </c:pt>
                <c:pt idx="264">
                  <c:v>2.5976333333333335</c:v>
                </c:pt>
                <c:pt idx="265">
                  <c:v>2.4568714285714286</c:v>
                </c:pt>
                <c:pt idx="266">
                  <c:v>2.3513000000000002</c:v>
                </c:pt>
                <c:pt idx="267">
                  <c:v>2.2691888888888889</c:v>
                </c:pt>
                <c:pt idx="268">
                  <c:v>2.2035</c:v>
                </c:pt>
                <c:pt idx="269">
                  <c:v>2.1497545454545453</c:v>
                </c:pt>
                <c:pt idx="270">
                  <c:v>2.1049666666666669</c:v>
                </c:pt>
                <c:pt idx="271">
                  <c:v>2.0670692307692309</c:v>
                </c:pt>
                <c:pt idx="272">
                  <c:v>2.0345857142857144</c:v>
                </c:pt>
                <c:pt idx="273">
                  <c:v>2.0064333333333333</c:v>
                </c:pt>
                <c:pt idx="274">
                  <c:v>1.9818</c:v>
                </c:pt>
                <c:pt idx="275">
                  <c:v>1.960064705882353</c:v>
                </c:pt>
                <c:pt idx="276">
                  <c:v>1.9407444444444444</c:v>
                </c:pt>
                <c:pt idx="277">
                  <c:v>1.9234578947368421</c:v>
                </c:pt>
                <c:pt idx="278">
                  <c:v>1.9079000000000002</c:v>
                </c:pt>
                <c:pt idx="279">
                  <c:v>1.8938238095238096</c:v>
                </c:pt>
                <c:pt idx="280">
                  <c:v>1.8810272727272728</c:v>
                </c:pt>
                <c:pt idx="281">
                  <c:v>1.8693434782608696</c:v>
                </c:pt>
                <c:pt idx="282">
                  <c:v>1.8586333333333334</c:v>
                </c:pt>
                <c:pt idx="283">
                  <c:v>1.8487800000000001</c:v>
                </c:pt>
                <c:pt idx="284">
                  <c:v>1.8234428571428571</c:v>
                </c:pt>
                <c:pt idx="285">
                  <c:v>1.8030096774193549</c:v>
                </c:pt>
                <c:pt idx="286">
                  <c:v>1.7861823529411764</c:v>
                </c:pt>
                <c:pt idx="287">
                  <c:v>1.772083783783784</c:v>
                </c:pt>
                <c:pt idx="288">
                  <c:v>1.7601</c:v>
                </c:pt>
                <c:pt idx="289">
                  <c:v>1.7497883720930234</c:v>
                </c:pt>
                <c:pt idx="290">
                  <c:v>1.7408217391304348</c:v>
                </c:pt>
                <c:pt idx="291">
                  <c:v>1.7329530612244899</c:v>
                </c:pt>
                <c:pt idx="292">
                  <c:v>1.7259923076923078</c:v>
                </c:pt>
                <c:pt idx="293">
                  <c:v>1.7197909090909091</c:v>
                </c:pt>
                <c:pt idx="294">
                  <c:v>1.7142310344827587</c:v>
                </c:pt>
                <c:pt idx="295">
                  <c:v>1.7092180327868853</c:v>
                </c:pt>
                <c:pt idx="296">
                  <c:v>1.7046750000000002</c:v>
                </c:pt>
                <c:pt idx="297">
                  <c:v>1.7005388059701494</c:v>
                </c:pt>
                <c:pt idx="298">
                  <c:v>1.6967571428571429</c:v>
                </c:pt>
                <c:pt idx="299">
                  <c:v>1.6932863013698631</c:v>
                </c:pt>
                <c:pt idx="300">
                  <c:v>1.6900894736842105</c:v>
                </c:pt>
                <c:pt idx="301">
                  <c:v>1.6871354430379748</c:v>
                </c:pt>
                <c:pt idx="302">
                  <c:v>1.6843975609756099</c:v>
                </c:pt>
                <c:pt idx="303">
                  <c:v>1.6818529411764707</c:v>
                </c:pt>
                <c:pt idx="304">
                  <c:v>1.6794818181818183</c:v>
                </c:pt>
                <c:pt idx="305">
                  <c:v>1.6772670329670329</c:v>
                </c:pt>
                <c:pt idx="306">
                  <c:v>1.6751936170212767</c:v>
                </c:pt>
                <c:pt idx="307">
                  <c:v>1.6732484536082475</c:v>
                </c:pt>
                <c:pt idx="308">
                  <c:v>1.6714200000000001</c:v>
                </c:pt>
                <c:pt idx="309">
                  <c:v>1.6696980582524272</c:v>
                </c:pt>
                <c:pt idx="310">
                  <c:v>1.6680735849056605</c:v>
                </c:pt>
                <c:pt idx="311">
                  <c:v>1.6665385321100918</c:v>
                </c:pt>
                <c:pt idx="312">
                  <c:v>1.6650857142857143</c:v>
                </c:pt>
                <c:pt idx="313">
                  <c:v>1.6637086956521741</c:v>
                </c:pt>
                <c:pt idx="314">
                  <c:v>1.6624016949152542</c:v>
                </c:pt>
                <c:pt idx="315">
                  <c:v>1.6611595041322316</c:v>
                </c:pt>
                <c:pt idx="316">
                  <c:v>1.6599774193548389</c:v>
                </c:pt>
                <c:pt idx="317">
                  <c:v>1.6588511811023623</c:v>
                </c:pt>
                <c:pt idx="318">
                  <c:v>1.657776923076923</c:v>
                </c:pt>
                <c:pt idx="319">
                  <c:v>1.656751127819549</c:v>
                </c:pt>
                <c:pt idx="320">
                  <c:v>1.6557705882352942</c:v>
                </c:pt>
                <c:pt idx="321">
                  <c:v>1.6548323741007196</c:v>
                </c:pt>
                <c:pt idx="322">
                  <c:v>1.6539338028169015</c:v>
                </c:pt>
                <c:pt idx="323">
                  <c:v>1.6530724137931034</c:v>
                </c:pt>
                <c:pt idx="324">
                  <c:v>1.652245945945946</c:v>
                </c:pt>
                <c:pt idx="325">
                  <c:v>1.6514523178807947</c:v>
                </c:pt>
                <c:pt idx="326">
                  <c:v>1.6506896103896105</c:v>
                </c:pt>
                <c:pt idx="327">
                  <c:v>1.6499560509554141</c:v>
                </c:pt>
                <c:pt idx="328">
                  <c:v>1.6492500000000001</c:v>
                </c:pt>
                <c:pt idx="329">
                  <c:v>1.6485699386503068</c:v>
                </c:pt>
                <c:pt idx="330">
                  <c:v>1.6479144578313254</c:v>
                </c:pt>
                <c:pt idx="331">
                  <c:v>1.6472822485207101</c:v>
                </c:pt>
                <c:pt idx="332">
                  <c:v>1.6466720930232559</c:v>
                </c:pt>
                <c:pt idx="333">
                  <c:v>1.6460828571428572</c:v>
                </c:pt>
                <c:pt idx="334">
                  <c:v>1.6455134831460674</c:v>
                </c:pt>
                <c:pt idx="335">
                  <c:v>1.6449629834254145</c:v>
                </c:pt>
                <c:pt idx="336">
                  <c:v>1.6444304347826089</c:v>
                </c:pt>
                <c:pt idx="337">
                  <c:v>1.6439149732620322</c:v>
                </c:pt>
                <c:pt idx="338">
                  <c:v>1.6434157894736843</c:v>
                </c:pt>
                <c:pt idx="339">
                  <c:v>1.6429321243523316</c:v>
                </c:pt>
                <c:pt idx="340">
                  <c:v>1.6424632653061224</c:v>
                </c:pt>
                <c:pt idx="341">
                  <c:v>1.642008542713568</c:v>
                </c:pt>
                <c:pt idx="342">
                  <c:v>1.6415673267326734</c:v>
                </c:pt>
                <c:pt idx="343">
                  <c:v>1.641139024390244</c:v>
                </c:pt>
                <c:pt idx="344">
                  <c:v>1.640723076923077</c:v>
                </c:pt>
                <c:pt idx="345">
                  <c:v>1.6403189573459716</c:v>
                </c:pt>
                <c:pt idx="346">
                  <c:v>1.6399261682242992</c:v>
                </c:pt>
                <c:pt idx="347">
                  <c:v>1.6395442396313364</c:v>
                </c:pt>
                <c:pt idx="348">
                  <c:v>1.6391727272727274</c:v>
                </c:pt>
                <c:pt idx="349">
                  <c:v>1.6388112107623318</c:v>
                </c:pt>
                <c:pt idx="350">
                  <c:v>1.6384592920353982</c:v>
                </c:pt>
                <c:pt idx="351">
                  <c:v>1.638116593886463</c:v>
                </c:pt>
                <c:pt idx="352">
                  <c:v>1.6377827586206897</c:v>
                </c:pt>
                <c:pt idx="353">
                  <c:v>1.6374574468085108</c:v>
                </c:pt>
                <c:pt idx="354">
                  <c:v>1.6371403361344539</c:v>
                </c:pt>
                <c:pt idx="355">
                  <c:v>1.6368311203319503</c:v>
                </c:pt>
                <c:pt idx="356">
                  <c:v>1.6365295081967213</c:v>
                </c:pt>
                <c:pt idx="357">
                  <c:v>1.6362352226720649</c:v>
                </c:pt>
                <c:pt idx="358">
                  <c:v>1.635948</c:v>
                </c:pt>
                <c:pt idx="359">
                  <c:v>1.6356675889328063</c:v>
                </c:pt>
                <c:pt idx="360">
                  <c:v>1.63539375</c:v>
                </c:pt>
                <c:pt idx="361">
                  <c:v>1.6351262548262548</c:v>
                </c:pt>
                <c:pt idx="362">
                  <c:v>1.6348648854961834</c:v>
                </c:pt>
                <c:pt idx="363">
                  <c:v>1.6346094339622643</c:v>
                </c:pt>
                <c:pt idx="364">
                  <c:v>1.6343597014925373</c:v>
                </c:pt>
                <c:pt idx="365">
                  <c:v>1.6341154981549817</c:v>
                </c:pt>
                <c:pt idx="366">
                  <c:v>1.6338766423357665</c:v>
                </c:pt>
                <c:pt idx="367">
                  <c:v>1.6336429602888087</c:v>
                </c:pt>
                <c:pt idx="368">
                  <c:v>1.6334142857142857</c:v>
                </c:pt>
                <c:pt idx="369">
                  <c:v>1.6331904593639577</c:v>
                </c:pt>
                <c:pt idx="370">
                  <c:v>1.6329713286713288</c:v>
                </c:pt>
                <c:pt idx="371">
                  <c:v>1.6327567474048443</c:v>
                </c:pt>
                <c:pt idx="372">
                  <c:v>1.6325465753424657</c:v>
                </c:pt>
                <c:pt idx="373">
                  <c:v>1.6323406779661018</c:v>
                </c:pt>
                <c:pt idx="374">
                  <c:v>1.6321389261744967</c:v>
                </c:pt>
                <c:pt idx="375">
                  <c:v>1.631941196013289</c:v>
                </c:pt>
                <c:pt idx="376">
                  <c:v>1.6317473684210526</c:v>
                </c:pt>
                <c:pt idx="377">
                  <c:v>1.6315573289902281</c:v>
                </c:pt>
                <c:pt idx="378">
                  <c:v>1.6313709677419355</c:v>
                </c:pt>
                <c:pt idx="379">
                  <c:v>1.6311881789137381</c:v>
                </c:pt>
                <c:pt idx="380">
                  <c:v>1.6310088607594937</c:v>
                </c:pt>
                <c:pt idx="381">
                  <c:v>1.6308329153605017</c:v>
                </c:pt>
                <c:pt idx="382">
                  <c:v>1.630660248447205</c:v>
                </c:pt>
                <c:pt idx="383">
                  <c:v>1.6304907692307693</c:v>
                </c:pt>
                <c:pt idx="384">
                  <c:v>1.6303243902439024</c:v>
                </c:pt>
                <c:pt idx="385">
                  <c:v>1.6301610271903324</c:v>
                </c:pt>
                <c:pt idx="386">
                  <c:v>1.6300005988023953</c:v>
                </c:pt>
                <c:pt idx="387">
                  <c:v>1.6298430267062316</c:v>
                </c:pt>
                <c:pt idx="388">
                  <c:v>1.6296882352941178</c:v>
                </c:pt>
                <c:pt idx="389">
                  <c:v>1.6295361516034985</c:v>
                </c:pt>
                <c:pt idx="390">
                  <c:v>1.6293867052023121</c:v>
                </c:pt>
                <c:pt idx="391">
                  <c:v>1.6292398280802294</c:v>
                </c:pt>
                <c:pt idx="392">
                  <c:v>1.6290954545454546</c:v>
                </c:pt>
                <c:pt idx="393">
                  <c:v>1.6289535211267607</c:v>
                </c:pt>
                <c:pt idx="394">
                  <c:v>1.6288139664804471</c:v>
                </c:pt>
                <c:pt idx="395">
                  <c:v>1.628676731301939</c:v>
                </c:pt>
                <c:pt idx="396">
                  <c:v>1.6285417582417583</c:v>
                </c:pt>
                <c:pt idx="397">
                  <c:v>1.6284089918256131</c:v>
                </c:pt>
                <c:pt idx="398">
                  <c:v>1.6282783783783785</c:v>
                </c:pt>
                <c:pt idx="399">
                  <c:v>1.6281498659517426</c:v>
                </c:pt>
                <c:pt idx="400">
                  <c:v>1.6280234042553192</c:v>
                </c:pt>
                <c:pt idx="401">
                  <c:v>1.627898944591029</c:v>
                </c:pt>
                <c:pt idx="402">
                  <c:v>1.6277764397905761</c:v>
                </c:pt>
                <c:pt idx="403">
                  <c:v>1.6276558441558442</c:v>
                </c:pt>
                <c:pt idx="404">
                  <c:v>1.627537113402062</c:v>
                </c:pt>
                <c:pt idx="405">
                  <c:v>1.6274202046035806</c:v>
                </c:pt>
                <c:pt idx="406">
                  <c:v>1.6273050761421319</c:v>
                </c:pt>
                <c:pt idx="407">
                  <c:v>1.6271916876574308</c:v>
                </c:pt>
                <c:pt idx="408">
                  <c:v>1.6270800000000001</c:v>
                </c:pt>
                <c:pt idx="409">
                  <c:v>1.6269699751861042</c:v>
                </c:pt>
                <c:pt idx="410">
                  <c:v>1.6268615763546799</c:v>
                </c:pt>
                <c:pt idx="411">
                  <c:v>1.6267547677261613</c:v>
                </c:pt>
                <c:pt idx="412">
                  <c:v>1.6266495145631068</c:v>
                </c:pt>
                <c:pt idx="413">
                  <c:v>1.6265457831325303</c:v>
                </c:pt>
                <c:pt idx="414">
                  <c:v>1.6264435406698565</c:v>
                </c:pt>
                <c:pt idx="415">
                  <c:v>1.6263427553444181</c:v>
                </c:pt>
                <c:pt idx="416">
                  <c:v>1.6262433962264151</c:v>
                </c:pt>
                <c:pt idx="417">
                  <c:v>1.6261454332552694</c:v>
                </c:pt>
                <c:pt idx="418">
                  <c:v>1.6260488372093025</c:v>
                </c:pt>
                <c:pt idx="419">
                  <c:v>1.6259535796766744</c:v>
                </c:pt>
                <c:pt idx="420">
                  <c:v>1.625859633027523</c:v>
                </c:pt>
                <c:pt idx="421">
                  <c:v>1.6257669703872437</c:v>
                </c:pt>
                <c:pt idx="422">
                  <c:v>1.6256755656108597</c:v>
                </c:pt>
                <c:pt idx="423">
                  <c:v>1.625585393258427</c:v>
                </c:pt>
                <c:pt idx="424">
                  <c:v>1.6254964285714286</c:v>
                </c:pt>
                <c:pt idx="425">
                  <c:v>1.6254086474501108</c:v>
                </c:pt>
                <c:pt idx="426">
                  <c:v>1.6253220264317181</c:v>
                </c:pt>
                <c:pt idx="427">
                  <c:v>1.6252365426695843</c:v>
                </c:pt>
                <c:pt idx="428">
                  <c:v>1.6251521739130435</c:v>
                </c:pt>
                <c:pt idx="429">
                  <c:v>1.625068898488121</c:v>
                </c:pt>
                <c:pt idx="430">
                  <c:v>1.62498669527897</c:v>
                </c:pt>
                <c:pt idx="431">
                  <c:v>1.6249055437100215</c:v>
                </c:pt>
                <c:pt idx="432">
                  <c:v>1.6248254237288136</c:v>
                </c:pt>
                <c:pt idx="433">
                  <c:v>1.6247463157894737</c:v>
                </c:pt>
                <c:pt idx="434">
                  <c:v>1.6246682008368201</c:v>
                </c:pt>
                <c:pt idx="435">
                  <c:v>1.6245910602910603</c:v>
                </c:pt>
                <c:pt idx="436">
                  <c:v>1.6245148760330579</c:v>
                </c:pt>
                <c:pt idx="437">
                  <c:v>1.6244396303901438</c:v>
                </c:pt>
                <c:pt idx="438">
                  <c:v>1.624365306122449</c:v>
                </c:pt>
                <c:pt idx="439">
                  <c:v>1.6242918864097364</c:v>
                </c:pt>
                <c:pt idx="440">
                  <c:v>1.6242193548387098</c:v>
                </c:pt>
                <c:pt idx="441">
                  <c:v>1.6241476953907816</c:v>
                </c:pt>
                <c:pt idx="442">
                  <c:v>1.6240768924302789</c:v>
                </c:pt>
                <c:pt idx="443">
                  <c:v>1.6240069306930693</c:v>
                </c:pt>
                <c:pt idx="444">
                  <c:v>1.6239377952755907</c:v>
                </c:pt>
                <c:pt idx="445">
                  <c:v>1.6238694716242663</c:v>
                </c:pt>
                <c:pt idx="446">
                  <c:v>1.6238019455252919</c:v>
                </c:pt>
                <c:pt idx="447">
                  <c:v>1.6237352030947776</c:v>
                </c:pt>
                <c:pt idx="448">
                  <c:v>1.6236692307692309</c:v>
                </c:pt>
                <c:pt idx="449">
                  <c:v>1.6236040152963671</c:v>
                </c:pt>
                <c:pt idx="450">
                  <c:v>1.6235395437262359</c:v>
                </c:pt>
                <c:pt idx="451">
                  <c:v>1.6234758034026466</c:v>
                </c:pt>
                <c:pt idx="452">
                  <c:v>1.6234127819548874</c:v>
                </c:pt>
                <c:pt idx="453">
                  <c:v>1.6233504672897197</c:v>
                </c:pt>
                <c:pt idx="454">
                  <c:v>1.6232888475836431</c:v>
                </c:pt>
                <c:pt idx="455">
                  <c:v>1.623227911275416</c:v>
                </c:pt>
                <c:pt idx="456">
                  <c:v>1.6231676470588237</c:v>
                </c:pt>
                <c:pt idx="457">
                  <c:v>1.6231080438756855</c:v>
                </c:pt>
                <c:pt idx="458">
                  <c:v>1.6230490909090909</c:v>
                </c:pt>
                <c:pt idx="459">
                  <c:v>1.6229907775768535</c:v>
                </c:pt>
                <c:pt idx="460">
                  <c:v>1.62293309352518</c:v>
                </c:pt>
                <c:pt idx="461">
                  <c:v>1.6228760286225403</c:v>
                </c:pt>
                <c:pt idx="462">
                  <c:v>1.6228195729537367</c:v>
                </c:pt>
                <c:pt idx="463">
                  <c:v>1.6227637168141593</c:v>
                </c:pt>
                <c:pt idx="464">
                  <c:v>1.6227084507042253</c:v>
                </c:pt>
                <c:pt idx="465">
                  <c:v>1.622653765323993</c:v>
                </c:pt>
                <c:pt idx="466">
                  <c:v>1.6225996515679444</c:v>
                </c:pt>
                <c:pt idx="467">
                  <c:v>1.6225461005199306</c:v>
                </c:pt>
                <c:pt idx="468">
                  <c:v>1.6224931034482759</c:v>
                </c:pt>
                <c:pt idx="469">
                  <c:v>1.6224406518010293</c:v>
                </c:pt>
                <c:pt idx="470">
                  <c:v>1.6223887372013652</c:v>
                </c:pt>
                <c:pt idx="471">
                  <c:v>1.6223373514431241</c:v>
                </c:pt>
                <c:pt idx="472">
                  <c:v>1.6222864864864865</c:v>
                </c:pt>
                <c:pt idx="473">
                  <c:v>1.6222361344537817</c:v>
                </c:pt>
                <c:pt idx="474">
                  <c:v>1.6221862876254181</c:v>
                </c:pt>
                <c:pt idx="475">
                  <c:v>1.6221369384359401</c:v>
                </c:pt>
                <c:pt idx="476">
                  <c:v>1.6220880794701988</c:v>
                </c:pt>
                <c:pt idx="477">
                  <c:v>1.6220397034596377</c:v>
                </c:pt>
                <c:pt idx="478">
                  <c:v>1.6219918032786886</c:v>
                </c:pt>
                <c:pt idx="479">
                  <c:v>1.6219443719412725</c:v>
                </c:pt>
                <c:pt idx="480">
                  <c:v>1.6218974025974027</c:v>
                </c:pt>
                <c:pt idx="481">
                  <c:v>1.621850888529887</c:v>
                </c:pt>
                <c:pt idx="482">
                  <c:v>1.6218048231511255</c:v>
                </c:pt>
                <c:pt idx="483">
                  <c:v>1.6217592000000001</c:v>
                </c:pt>
                <c:pt idx="484">
                  <c:v>1.6217140127388536</c:v>
                </c:pt>
                <c:pt idx="485">
                  <c:v>1.6216692551505547</c:v>
                </c:pt>
                <c:pt idx="486">
                  <c:v>1.6216249211356468</c:v>
                </c:pt>
                <c:pt idx="487">
                  <c:v>1.6215810047095762</c:v>
                </c:pt>
                <c:pt idx="488">
                  <c:v>1.6215375000000001</c:v>
                </c:pt>
                <c:pt idx="489">
                  <c:v>1.6214944012441681</c:v>
                </c:pt>
                <c:pt idx="490">
                  <c:v>1.6214517027863777</c:v>
                </c:pt>
                <c:pt idx="491">
                  <c:v>1.6214093990755007</c:v>
                </c:pt>
                <c:pt idx="492">
                  <c:v>1.6213674846625767</c:v>
                </c:pt>
                <c:pt idx="493">
                  <c:v>1.6213259541984733</c:v>
                </c:pt>
                <c:pt idx="494">
                  <c:v>1.6212848024316111</c:v>
                </c:pt>
                <c:pt idx="495">
                  <c:v>1.6212440242057489</c:v>
                </c:pt>
                <c:pt idx="496">
                  <c:v>1.6212036144578315</c:v>
                </c:pt>
                <c:pt idx="497">
                  <c:v>1.621163568215892</c:v>
                </c:pt>
                <c:pt idx="498">
                  <c:v>1.621123880597015</c:v>
                </c:pt>
                <c:pt idx="499">
                  <c:v>1.6210845468053492</c:v>
                </c:pt>
                <c:pt idx="500">
                  <c:v>1.6210455621301776</c:v>
                </c:pt>
                <c:pt idx="501">
                  <c:v>1.6210069219440355</c:v>
                </c:pt>
                <c:pt idx="502">
                  <c:v>1.6209686217008799</c:v>
                </c:pt>
                <c:pt idx="503">
                  <c:v>1.6209306569343067</c:v>
                </c:pt>
                <c:pt idx="504">
                  <c:v>1.6208930232558141</c:v>
                </c:pt>
                <c:pt idx="505">
                  <c:v>1.6208557163531114</c:v>
                </c:pt>
                <c:pt idx="506">
                  <c:v>1.6208187319884726</c:v>
                </c:pt>
                <c:pt idx="507">
                  <c:v>1.6207820659971306</c:v>
                </c:pt>
                <c:pt idx="508">
                  <c:v>1.6207457142857145</c:v>
                </c:pt>
                <c:pt idx="509">
                  <c:v>1.6207096728307255</c:v>
                </c:pt>
                <c:pt idx="510">
                  <c:v>1.6206739376770538</c:v>
                </c:pt>
                <c:pt idx="511">
                  <c:v>1.6206385049365304</c:v>
                </c:pt>
                <c:pt idx="512">
                  <c:v>1.6206033707865168</c:v>
                </c:pt>
                <c:pt idx="513">
                  <c:v>1.6205685314685316</c:v>
                </c:pt>
                <c:pt idx="514">
                  <c:v>1.6205339832869081</c:v>
                </c:pt>
                <c:pt idx="515">
                  <c:v>1.6204997226074898</c:v>
                </c:pt>
                <c:pt idx="516">
                  <c:v>1.6204657458563536</c:v>
                </c:pt>
                <c:pt idx="517">
                  <c:v>1.6204320495185696</c:v>
                </c:pt>
                <c:pt idx="518">
                  <c:v>1.6203986301369864</c:v>
                </c:pt>
                <c:pt idx="519">
                  <c:v>1.6203654843110507</c:v>
                </c:pt>
                <c:pt idx="520">
                  <c:v>1.6203326086956522</c:v>
                </c:pt>
                <c:pt idx="521">
                  <c:v>1.6203000000000001</c:v>
                </c:pt>
                <c:pt idx="522">
                  <c:v>1.6202676549865229</c:v>
                </c:pt>
                <c:pt idx="523">
                  <c:v>1.6202355704697988</c:v>
                </c:pt>
                <c:pt idx="524">
                  <c:v>1.6202037433155081</c:v>
                </c:pt>
                <c:pt idx="525">
                  <c:v>1.6201721704394141</c:v>
                </c:pt>
                <c:pt idx="526">
                  <c:v>1.6201408488063662</c:v>
                </c:pt>
                <c:pt idx="527">
                  <c:v>1.6201097754293263</c:v>
                </c:pt>
                <c:pt idx="528">
                  <c:v>1.6200789473684212</c:v>
                </c:pt>
                <c:pt idx="529">
                  <c:v>1.6200483617300132</c:v>
                </c:pt>
                <c:pt idx="530">
                  <c:v>1.6200180156657964</c:v>
                </c:pt>
                <c:pt idx="531">
                  <c:v>1.6199879063719116</c:v>
                </c:pt>
                <c:pt idx="532">
                  <c:v>1.619958031088083</c:v>
                </c:pt>
                <c:pt idx="533">
                  <c:v>1.6199283870967742</c:v>
                </c:pt>
                <c:pt idx="534">
                  <c:v>1.6198989717223651</c:v>
                </c:pt>
                <c:pt idx="535">
                  <c:v>1.6198697823303458</c:v>
                </c:pt>
                <c:pt idx="536">
                  <c:v>1.6198408163265308</c:v>
                </c:pt>
                <c:pt idx="537">
                  <c:v>1.6198120711562898</c:v>
                </c:pt>
                <c:pt idx="538">
                  <c:v>1.6197835443037976</c:v>
                </c:pt>
                <c:pt idx="539">
                  <c:v>1.619755233291299</c:v>
                </c:pt>
                <c:pt idx="540">
                  <c:v>1.619727135678392</c:v>
                </c:pt>
                <c:pt idx="541">
                  <c:v>1.6196992490613267</c:v>
                </c:pt>
                <c:pt idx="542">
                  <c:v>1.6196715710723193</c:v>
                </c:pt>
                <c:pt idx="543">
                  <c:v>1.6196440993788821</c:v>
                </c:pt>
                <c:pt idx="544">
                  <c:v>1.6196168316831683</c:v>
                </c:pt>
                <c:pt idx="545">
                  <c:v>1.6195897657213318</c:v>
                </c:pt>
                <c:pt idx="546">
                  <c:v>1.6195628992628994</c:v>
                </c:pt>
                <c:pt idx="547">
                  <c:v>1.6195362301101592</c:v>
                </c:pt>
                <c:pt idx="548">
                  <c:v>1.6195097560975611</c:v>
                </c:pt>
                <c:pt idx="549">
                  <c:v>1.61948347509113</c:v>
                </c:pt>
                <c:pt idx="550">
                  <c:v>1.6194573849878935</c:v>
                </c:pt>
                <c:pt idx="551">
                  <c:v>1.6194314837153196</c:v>
                </c:pt>
                <c:pt idx="552">
                  <c:v>1.6194057692307693</c:v>
                </c:pt>
                <c:pt idx="553">
                  <c:v>1.6193802395209582</c:v>
                </c:pt>
                <c:pt idx="554">
                  <c:v>1.6193548926014321</c:v>
                </c:pt>
                <c:pt idx="555">
                  <c:v>1.6193297265160524</c:v>
                </c:pt>
                <c:pt idx="556">
                  <c:v>1.619304739336493</c:v>
                </c:pt>
                <c:pt idx="557">
                  <c:v>1.6192799291617475</c:v>
                </c:pt>
                <c:pt idx="558">
                  <c:v>1.619255294117647</c:v>
                </c:pt>
                <c:pt idx="559">
                  <c:v>1.6192308323563893</c:v>
                </c:pt>
                <c:pt idx="560">
                  <c:v>1.6192065420560748</c:v>
                </c:pt>
                <c:pt idx="561">
                  <c:v>1.6191824214202561</c:v>
                </c:pt>
                <c:pt idx="562">
                  <c:v>1.6191584686774942</c:v>
                </c:pt>
                <c:pt idx="563">
                  <c:v>1.6191346820809249</c:v>
                </c:pt>
                <c:pt idx="564">
                  <c:v>1.6191110599078342</c:v>
                </c:pt>
                <c:pt idx="565">
                  <c:v>1.6190876004592423</c:v>
                </c:pt>
                <c:pt idx="566">
                  <c:v>1.6190643020594966</c:v>
                </c:pt>
                <c:pt idx="567">
                  <c:v>1.6190411630558723</c:v>
                </c:pt>
                <c:pt idx="568">
                  <c:v>1.6190181818181819</c:v>
                </c:pt>
                <c:pt idx="569">
                  <c:v>1.6189953567383919</c:v>
                </c:pt>
                <c:pt idx="570">
                  <c:v>1.6189726862302485</c:v>
                </c:pt>
                <c:pt idx="571">
                  <c:v>1.618950168728909</c:v>
                </c:pt>
                <c:pt idx="572">
                  <c:v>1.6189278026905831</c:v>
                </c:pt>
                <c:pt idx="573">
                  <c:v>1.6189055865921789</c:v>
                </c:pt>
                <c:pt idx="574">
                  <c:v>1.6188835189309578</c:v>
                </c:pt>
                <c:pt idx="575">
                  <c:v>1.6188615982241954</c:v>
                </c:pt>
                <c:pt idx="576">
                  <c:v>1.6188398230088497</c:v>
                </c:pt>
                <c:pt idx="577">
                  <c:v>1.618818191841235</c:v>
                </c:pt>
                <c:pt idx="578">
                  <c:v>1.6187967032967034</c:v>
                </c:pt>
                <c:pt idx="579">
                  <c:v>1.6187753559693319</c:v>
                </c:pt>
                <c:pt idx="580">
                  <c:v>1.6187541484716157</c:v>
                </c:pt>
                <c:pt idx="581">
                  <c:v>1.6187330794341677</c:v>
                </c:pt>
                <c:pt idx="582">
                  <c:v>1.6187121475054231</c:v>
                </c:pt>
                <c:pt idx="583">
                  <c:v>1.6186913513513514</c:v>
                </c:pt>
                <c:pt idx="584">
                  <c:v>1.6186706896551726</c:v>
                </c:pt>
                <c:pt idx="585">
                  <c:v>1.6186501611170785</c:v>
                </c:pt>
                <c:pt idx="586">
                  <c:v>1.6186297644539616</c:v>
                </c:pt>
                <c:pt idx="587">
                  <c:v>1.6186094983991464</c:v>
                </c:pt>
                <c:pt idx="588">
                  <c:v>1.6185893617021276</c:v>
                </c:pt>
                <c:pt idx="589">
                  <c:v>1.6185693531283138</c:v>
                </c:pt>
                <c:pt idx="590">
                  <c:v>1.6185494714587738</c:v>
                </c:pt>
                <c:pt idx="591">
                  <c:v>1.6185297154899896</c:v>
                </c:pt>
                <c:pt idx="592">
                  <c:v>1.6185100840336135</c:v>
                </c:pt>
                <c:pt idx="593">
                  <c:v>1.6184905759162305</c:v>
                </c:pt>
                <c:pt idx="594">
                  <c:v>1.6184711899791233</c:v>
                </c:pt>
                <c:pt idx="595">
                  <c:v>1.6184519250780438</c:v>
                </c:pt>
                <c:pt idx="596">
                  <c:v>1.6184327800829876</c:v>
                </c:pt>
                <c:pt idx="597">
                  <c:v>1.6184137538779733</c:v>
                </c:pt>
                <c:pt idx="598">
                  <c:v>1.6183948453608248</c:v>
                </c:pt>
                <c:pt idx="599">
                  <c:v>1.6183760534429601</c:v>
                </c:pt>
                <c:pt idx="600">
                  <c:v>1.6183573770491804</c:v>
                </c:pt>
                <c:pt idx="601">
                  <c:v>1.6183388151174669</c:v>
                </c:pt>
                <c:pt idx="602">
                  <c:v>1.618320366598778</c:v>
                </c:pt>
                <c:pt idx="603">
                  <c:v>1.6183020304568529</c:v>
                </c:pt>
                <c:pt idx="604">
                  <c:v>1.6182838056680162</c:v>
                </c:pt>
                <c:pt idx="605">
                  <c:v>1.618265691220989</c:v>
                </c:pt>
                <c:pt idx="606">
                  <c:v>1.6182476861167003</c:v>
                </c:pt>
                <c:pt idx="607">
                  <c:v>1.6182297893681044</c:v>
                </c:pt>
                <c:pt idx="608">
                  <c:v>1.618212</c:v>
                </c:pt>
                <c:pt idx="609">
                  <c:v>1.6181943170488535</c:v>
                </c:pt>
                <c:pt idx="610">
                  <c:v>1.6181767395626243</c:v>
                </c:pt>
                <c:pt idx="611">
                  <c:v>1.6181592666005946</c:v>
                </c:pt>
                <c:pt idx="612">
                  <c:v>1.6181418972332016</c:v>
                </c:pt>
                <c:pt idx="613">
                  <c:v>1.6181246305418719</c:v>
                </c:pt>
                <c:pt idx="614">
                  <c:v>1.6181074656188605</c:v>
                </c:pt>
                <c:pt idx="615">
                  <c:v>1.6180904015670912</c:v>
                </c:pt>
                <c:pt idx="616">
                  <c:v>1.6180734375000001</c:v>
                </c:pt>
                <c:pt idx="617">
                  <c:v>1.6180565725413827</c:v>
                </c:pt>
                <c:pt idx="618">
                  <c:v>1.6180398058252428</c:v>
                </c:pt>
                <c:pt idx="619">
                  <c:v>1.6180231364956439</c:v>
                </c:pt>
                <c:pt idx="620">
                  <c:v>1.6180065637065637</c:v>
                </c:pt>
                <c:pt idx="621">
                  <c:v>1.6179900866217518</c:v>
                </c:pt>
                <c:pt idx="622">
                  <c:v>1.6179737044145874</c:v>
                </c:pt>
                <c:pt idx="623">
                  <c:v>1.6179574162679426</c:v>
                </c:pt>
                <c:pt idx="624">
                  <c:v>1.6179412213740458</c:v>
                </c:pt>
                <c:pt idx="625">
                  <c:v>1.6179251189343482</c:v>
                </c:pt>
                <c:pt idx="626">
                  <c:v>1.6179091081593928</c:v>
                </c:pt>
                <c:pt idx="627">
                  <c:v>1.6178931882686851</c:v>
                </c:pt>
                <c:pt idx="628">
                  <c:v>1.6178773584905661</c:v>
                </c:pt>
                <c:pt idx="629">
                  <c:v>1.6178616180620884</c:v>
                </c:pt>
                <c:pt idx="630">
                  <c:v>1.6178459662288931</c:v>
                </c:pt>
                <c:pt idx="631">
                  <c:v>1.6178304022450889</c:v>
                </c:pt>
                <c:pt idx="632">
                  <c:v>1.6178149253731344</c:v>
                </c:pt>
                <c:pt idx="633">
                  <c:v>1.6177995348837211</c:v>
                </c:pt>
                <c:pt idx="634">
                  <c:v>1.6177842300556586</c:v>
                </c:pt>
                <c:pt idx="635">
                  <c:v>1.6177690101757634</c:v>
                </c:pt>
                <c:pt idx="636">
                  <c:v>1.6177538745387454</c:v>
                </c:pt>
                <c:pt idx="637">
                  <c:v>1.6177388224471021</c:v>
                </c:pt>
                <c:pt idx="638">
                  <c:v>1.6177238532110092</c:v>
                </c:pt>
                <c:pt idx="639">
                  <c:v>1.617708966148216</c:v>
                </c:pt>
                <c:pt idx="640">
                  <c:v>1.6176941605839417</c:v>
                </c:pt>
                <c:pt idx="641">
                  <c:v>1.6176794358507736</c:v>
                </c:pt>
                <c:pt idx="642">
                  <c:v>1.6176647912885662</c:v>
                </c:pt>
                <c:pt idx="643">
                  <c:v>1.617650226244344</c:v>
                </c:pt>
                <c:pt idx="644">
                  <c:v>1.6176357400722021</c:v>
                </c:pt>
                <c:pt idx="645">
                  <c:v>1.6176213321332134</c:v>
                </c:pt>
                <c:pt idx="646">
                  <c:v>1.6176070017953321</c:v>
                </c:pt>
                <c:pt idx="647">
                  <c:v>1.6175927484333035</c:v>
                </c:pt>
                <c:pt idx="648">
                  <c:v>1.6175785714285715</c:v>
                </c:pt>
                <c:pt idx="649">
                  <c:v>1.6175644701691898</c:v>
                </c:pt>
                <c:pt idx="650">
                  <c:v>1.6175504440497337</c:v>
                </c:pt>
                <c:pt idx="651">
                  <c:v>1.6175364924712134</c:v>
                </c:pt>
                <c:pt idx="652">
                  <c:v>1.6175226148409894</c:v>
                </c:pt>
                <c:pt idx="653">
                  <c:v>1.6175088105726874</c:v>
                </c:pt>
                <c:pt idx="654">
                  <c:v>1.617495079086116</c:v>
                </c:pt>
                <c:pt idx="655">
                  <c:v>1.6174814198071867</c:v>
                </c:pt>
                <c:pt idx="656">
                  <c:v>1.6174678321678322</c:v>
                </c:pt>
                <c:pt idx="657">
                  <c:v>1.6174543156059287</c:v>
                </c:pt>
                <c:pt idx="658">
                  <c:v>1.6174408695652174</c:v>
                </c:pt>
                <c:pt idx="659">
                  <c:v>1.61742749349523</c:v>
                </c:pt>
                <c:pt idx="660">
                  <c:v>1.6174141868512111</c:v>
                </c:pt>
                <c:pt idx="661">
                  <c:v>1.6174009490940466</c:v>
                </c:pt>
                <c:pt idx="662">
                  <c:v>1.6173877796901894</c:v>
                </c:pt>
                <c:pt idx="663">
                  <c:v>1.6173746781115881</c:v>
                </c:pt>
                <c:pt idx="664">
                  <c:v>1.6173616438356164</c:v>
                </c:pt>
                <c:pt idx="665">
                  <c:v>1.6173486763450042</c:v>
                </c:pt>
                <c:pt idx="666">
                  <c:v>1.6173357751277684</c:v>
                </c:pt>
                <c:pt idx="667">
                  <c:v>1.6173229396771454</c:v>
                </c:pt>
                <c:pt idx="668">
                  <c:v>1.6173101694915255</c:v>
                </c:pt>
                <c:pt idx="669">
                  <c:v>1.6172974640743871</c:v>
                </c:pt>
                <c:pt idx="670">
                  <c:v>1.6172848229342327</c:v>
                </c:pt>
                <c:pt idx="671">
                  <c:v>1.617272245584525</c:v>
                </c:pt>
                <c:pt idx="672">
                  <c:v>1.6172597315436241</c:v>
                </c:pt>
                <c:pt idx="673">
                  <c:v>1.6172472803347282</c:v>
                </c:pt>
                <c:pt idx="674">
                  <c:v>1.6172348914858097</c:v>
                </c:pt>
                <c:pt idx="675">
                  <c:v>1.6172225645295588</c:v>
                </c:pt>
                <c:pt idx="676">
                  <c:v>1.6172102990033224</c:v>
                </c:pt>
                <c:pt idx="677">
                  <c:v>1.6171980944490474</c:v>
                </c:pt>
                <c:pt idx="678">
                  <c:v>1.6171859504132231</c:v>
                </c:pt>
                <c:pt idx="679">
                  <c:v>1.617173866446826</c:v>
                </c:pt>
                <c:pt idx="680">
                  <c:v>1.6171618421052631</c:v>
                </c:pt>
                <c:pt idx="681">
                  <c:v>1.6171498769483184</c:v>
                </c:pt>
                <c:pt idx="682">
                  <c:v>1.6171379705400983</c:v>
                </c:pt>
                <c:pt idx="683">
                  <c:v>1.6171261224489797</c:v>
                </c:pt>
                <c:pt idx="684">
                  <c:v>1.617114332247557</c:v>
                </c:pt>
                <c:pt idx="685">
                  <c:v>1.6171025995125914</c:v>
                </c:pt>
                <c:pt idx="686">
                  <c:v>1.6170909238249596</c:v>
                </c:pt>
                <c:pt idx="687">
                  <c:v>1.6170793047696039</c:v>
                </c:pt>
                <c:pt idx="688">
                  <c:v>1.617067741935484</c:v>
                </c:pt>
                <c:pt idx="689">
                  <c:v>1.6170562349155271</c:v>
                </c:pt>
                <c:pt idx="690">
                  <c:v>1.6170447833065811</c:v>
                </c:pt>
                <c:pt idx="691">
                  <c:v>1.6170333867093676</c:v>
                </c:pt>
                <c:pt idx="692">
                  <c:v>1.6170220447284345</c:v>
                </c:pt>
                <c:pt idx="693">
                  <c:v>1.6170107569721117</c:v>
                </c:pt>
                <c:pt idx="694">
                  <c:v>1.6169995230524643</c:v>
                </c:pt>
                <c:pt idx="695">
                  <c:v>1.6169883425852498</c:v>
                </c:pt>
                <c:pt idx="696">
                  <c:v>1.6169772151898736</c:v>
                </c:pt>
                <c:pt idx="697">
                  <c:v>1.6169661404893449</c:v>
                </c:pt>
                <c:pt idx="698">
                  <c:v>1.6169551181102362</c:v>
                </c:pt>
                <c:pt idx="699">
                  <c:v>1.6169441476826396</c:v>
                </c:pt>
                <c:pt idx="700">
                  <c:v>1.6169332288401255</c:v>
                </c:pt>
                <c:pt idx="701">
                  <c:v>1.616922361219703</c:v>
                </c:pt>
                <c:pt idx="702">
                  <c:v>1.6169115444617785</c:v>
                </c:pt>
                <c:pt idx="703">
                  <c:v>1.6169007782101168</c:v>
                </c:pt>
                <c:pt idx="704">
                  <c:v>1.6168900621118014</c:v>
                </c:pt>
                <c:pt idx="705">
                  <c:v>1.6168793958171961</c:v>
                </c:pt>
                <c:pt idx="706">
                  <c:v>1.6168687789799074</c:v>
                </c:pt>
                <c:pt idx="707">
                  <c:v>1.6168582112567464</c:v>
                </c:pt>
                <c:pt idx="708">
                  <c:v>1.6168476923076924</c:v>
                </c:pt>
                <c:pt idx="709">
                  <c:v>1.6168372217958558</c:v>
                </c:pt>
                <c:pt idx="710">
                  <c:v>1.6168267993874426</c:v>
                </c:pt>
                <c:pt idx="711">
                  <c:v>1.6168164247517189</c:v>
                </c:pt>
                <c:pt idx="712">
                  <c:v>1.6168060975609757</c:v>
                </c:pt>
                <c:pt idx="713">
                  <c:v>1.6167958174904944</c:v>
                </c:pt>
                <c:pt idx="714">
                  <c:v>1.616785584218513</c:v>
                </c:pt>
                <c:pt idx="715">
                  <c:v>1.6167753974261923</c:v>
                </c:pt>
                <c:pt idx="716">
                  <c:v>1.6167652567975832</c:v>
                </c:pt>
                <c:pt idx="717">
                  <c:v>1.6167551620195932</c:v>
                </c:pt>
                <c:pt idx="718">
                  <c:v>1.616745112781955</c:v>
                </c:pt>
                <c:pt idx="719">
                  <c:v>1.6167351087771944</c:v>
                </c:pt>
                <c:pt idx="720">
                  <c:v>1.6167251497005988</c:v>
                </c:pt>
                <c:pt idx="721">
                  <c:v>1.6167152352501868</c:v>
                </c:pt>
                <c:pt idx="722">
                  <c:v>1.6167053651266767</c:v>
                </c:pt>
                <c:pt idx="723">
                  <c:v>1.6166955390334574</c:v>
                </c:pt>
                <c:pt idx="724">
                  <c:v>1.616685756676558</c:v>
                </c:pt>
                <c:pt idx="725">
                  <c:v>1.6166760177646189</c:v>
                </c:pt>
                <c:pt idx="726">
                  <c:v>1.6166663220088626</c:v>
                </c:pt>
                <c:pt idx="727">
                  <c:v>1.6166566691230657</c:v>
                </c:pt>
                <c:pt idx="728">
                  <c:v>1.6166470588235295</c:v>
                </c:pt>
                <c:pt idx="729">
                  <c:v>1.6166374908290537</c:v>
                </c:pt>
                <c:pt idx="730">
                  <c:v>1.6166279648609079</c:v>
                </c:pt>
                <c:pt idx="731">
                  <c:v>1.616618480642805</c:v>
                </c:pt>
                <c:pt idx="732">
                  <c:v>1.6166090379008746</c:v>
                </c:pt>
                <c:pt idx="733">
                  <c:v>1.6165996363636363</c:v>
                </c:pt>
                <c:pt idx="734">
                  <c:v>1.6165902757619739</c:v>
                </c:pt>
                <c:pt idx="735">
                  <c:v>1.6165809558291093</c:v>
                </c:pt>
                <c:pt idx="736">
                  <c:v>1.6165716763005782</c:v>
                </c:pt>
                <c:pt idx="737">
                  <c:v>1.6165624369142033</c:v>
                </c:pt>
                <c:pt idx="738">
                  <c:v>1.616553237410072</c:v>
                </c:pt>
                <c:pt idx="739">
                  <c:v>1.6165440775305098</c:v>
                </c:pt>
                <c:pt idx="740">
                  <c:v>1.6165349570200573</c:v>
                </c:pt>
                <c:pt idx="741">
                  <c:v>1.6165258756254468</c:v>
                </c:pt>
                <c:pt idx="742">
                  <c:v>1.6165168330955779</c:v>
                </c:pt>
                <c:pt idx="743">
                  <c:v>1.6165078291814947</c:v>
                </c:pt>
                <c:pt idx="744">
                  <c:v>1.6164988636363637</c:v>
                </c:pt>
                <c:pt idx="745">
                  <c:v>1.6164899362154501</c:v>
                </c:pt>
                <c:pt idx="746">
                  <c:v>1.6164810466760962</c:v>
                </c:pt>
                <c:pt idx="747">
                  <c:v>1.6164721947776994</c:v>
                </c:pt>
                <c:pt idx="748">
                  <c:v>1.6164633802816901</c:v>
                </c:pt>
                <c:pt idx="749">
                  <c:v>1.616454602951511</c:v>
                </c:pt>
                <c:pt idx="750">
                  <c:v>1.6164458625525948</c:v>
                </c:pt>
                <c:pt idx="751">
                  <c:v>1.6164371588523443</c:v>
                </c:pt>
                <c:pt idx="752">
                  <c:v>1.6164284916201117</c:v>
                </c:pt>
                <c:pt idx="753">
                  <c:v>1.6164198606271778</c:v>
                </c:pt>
                <c:pt idx="754">
                  <c:v>1.6164112656467315</c:v>
                </c:pt>
                <c:pt idx="755">
                  <c:v>1.6164027064538515</c:v>
                </c:pt>
                <c:pt idx="756">
                  <c:v>1.6163941828254849</c:v>
                </c:pt>
                <c:pt idx="757">
                  <c:v>1.6163856945404285</c:v>
                </c:pt>
                <c:pt idx="758">
                  <c:v>1.6163772413793105</c:v>
                </c:pt>
                <c:pt idx="759">
                  <c:v>1.6163688231245699</c:v>
                </c:pt>
                <c:pt idx="760">
                  <c:v>1.6163604395604396</c:v>
                </c:pt>
                <c:pt idx="761">
                  <c:v>1.6163520904729267</c:v>
                </c:pt>
                <c:pt idx="762">
                  <c:v>1.6163437756497949</c:v>
                </c:pt>
                <c:pt idx="763">
                  <c:v>1.6163354948805462</c:v>
                </c:pt>
                <c:pt idx="764">
                  <c:v>1.6163272479564033</c:v>
                </c:pt>
                <c:pt idx="765">
                  <c:v>1.6163190346702925</c:v>
                </c:pt>
                <c:pt idx="766">
                  <c:v>1.616310854816825</c:v>
                </c:pt>
                <c:pt idx="767">
                  <c:v>1.6163027081922816</c:v>
                </c:pt>
                <c:pt idx="768">
                  <c:v>1.6162945945945946</c:v>
                </c:pt>
                <c:pt idx="769">
                  <c:v>1.6162865138233311</c:v>
                </c:pt>
                <c:pt idx="770">
                  <c:v>1.6162784656796771</c:v>
                </c:pt>
                <c:pt idx="771">
                  <c:v>1.6162704499664204</c:v>
                </c:pt>
                <c:pt idx="772">
                  <c:v>1.6162624664879357</c:v>
                </c:pt>
                <c:pt idx="773">
                  <c:v>1.6162545150501673</c:v>
                </c:pt>
                <c:pt idx="774">
                  <c:v>1.6162465954606142</c:v>
                </c:pt>
                <c:pt idx="775">
                  <c:v>1.6162387075283144</c:v>
                </c:pt>
                <c:pt idx="776">
                  <c:v>1.6162308510638299</c:v>
                </c:pt>
                <c:pt idx="777">
                  <c:v>1.6162230258792303</c:v>
                </c:pt>
                <c:pt idx="778">
                  <c:v>1.6162152317880796</c:v>
                </c:pt>
                <c:pt idx="779">
                  <c:v>1.6162074686054198</c:v>
                </c:pt>
                <c:pt idx="780">
                  <c:v>1.6161997361477574</c:v>
                </c:pt>
                <c:pt idx="781">
                  <c:v>1.616192034233048</c:v>
                </c:pt>
                <c:pt idx="782">
                  <c:v>1.6161843626806833</c:v>
                </c:pt>
                <c:pt idx="783">
                  <c:v>1.6161767213114755</c:v>
                </c:pt>
                <c:pt idx="784">
                  <c:v>1.6161691099476441</c:v>
                </c:pt>
                <c:pt idx="785">
                  <c:v>1.6161615284128021</c:v>
                </c:pt>
                <c:pt idx="786">
                  <c:v>1.6161539765319426</c:v>
                </c:pt>
                <c:pt idx="787">
                  <c:v>1.616146454131425</c:v>
                </c:pt>
                <c:pt idx="788">
                  <c:v>1.6161389610389612</c:v>
                </c:pt>
                <c:pt idx="789">
                  <c:v>1.6161314970836034</c:v>
                </c:pt>
                <c:pt idx="790">
                  <c:v>1.6161240620957309</c:v>
                </c:pt>
                <c:pt idx="791">
                  <c:v>1.6161166559070368</c:v>
                </c:pt>
                <c:pt idx="792">
                  <c:v>1.6161092783505155</c:v>
                </c:pt>
                <c:pt idx="793">
                  <c:v>1.6161019292604502</c:v>
                </c:pt>
                <c:pt idx="794">
                  <c:v>1.6160946084724006</c:v>
                </c:pt>
                <c:pt idx="795">
                  <c:v>1.6160873158231903</c:v>
                </c:pt>
                <c:pt idx="796">
                  <c:v>1.6160800511508953</c:v>
                </c:pt>
                <c:pt idx="797">
                  <c:v>1.6160728142948309</c:v>
                </c:pt>
                <c:pt idx="798">
                  <c:v>1.6160656050955415</c:v>
                </c:pt>
                <c:pt idx="799">
                  <c:v>1.616058423394787</c:v>
                </c:pt>
                <c:pt idx="800">
                  <c:v>1.6160512690355331</c:v>
                </c:pt>
                <c:pt idx="801">
                  <c:v>1.616044141861938</c:v>
                </c:pt>
                <c:pt idx="802">
                  <c:v>1.6160370417193426</c:v>
                </c:pt>
                <c:pt idx="803">
                  <c:v>1.6160299684542587</c:v>
                </c:pt>
                <c:pt idx="804">
                  <c:v>1.6160229219143578</c:v>
                </c:pt>
                <c:pt idx="805">
                  <c:v>1.6160159019484601</c:v>
                </c:pt>
                <c:pt idx="806">
                  <c:v>1.6160089084065246</c:v>
                </c:pt>
                <c:pt idx="807">
                  <c:v>1.6160019411396369</c:v>
                </c:pt>
                <c:pt idx="808">
                  <c:v>1.6159950000000001</c:v>
                </c:pt>
                <c:pt idx="809">
                  <c:v>1.6159880848409234</c:v>
                </c:pt>
                <c:pt idx="810">
                  <c:v>1.615981195516812</c:v>
                </c:pt>
                <c:pt idx="811">
                  <c:v>1.6159743318831572</c:v>
                </c:pt>
                <c:pt idx="812">
                  <c:v>1.615967493796526</c:v>
                </c:pt>
                <c:pt idx="813">
                  <c:v>1.615960681114551</c:v>
                </c:pt>
                <c:pt idx="814">
                  <c:v>1.615953893695921</c:v>
                </c:pt>
                <c:pt idx="815">
                  <c:v>1.6159471314003702</c:v>
                </c:pt>
                <c:pt idx="816">
                  <c:v>1.6159403940886701</c:v>
                </c:pt>
                <c:pt idx="817">
                  <c:v>1.6159336816226184</c:v>
                </c:pt>
                <c:pt idx="818">
                  <c:v>1.6159269938650307</c:v>
                </c:pt>
                <c:pt idx="819">
                  <c:v>1.6159203306797307</c:v>
                </c:pt>
                <c:pt idx="820">
                  <c:v>1.6159136919315404</c:v>
                </c:pt>
                <c:pt idx="821">
                  <c:v>1.6159070774862723</c:v>
                </c:pt>
                <c:pt idx="822">
                  <c:v>1.6159004872107188</c:v>
                </c:pt>
                <c:pt idx="823">
                  <c:v>1.6158939209726444</c:v>
                </c:pt>
                <c:pt idx="824">
                  <c:v>1.6158873786407768</c:v>
                </c:pt>
                <c:pt idx="825">
                  <c:v>1.6158808600847971</c:v>
                </c:pt>
                <c:pt idx="826">
                  <c:v>1.6158743651753327</c:v>
                </c:pt>
                <c:pt idx="827">
                  <c:v>1.615867893783947</c:v>
                </c:pt>
                <c:pt idx="828">
                  <c:v>1.6158614457831326</c:v>
                </c:pt>
                <c:pt idx="829">
                  <c:v>1.6158550210463019</c:v>
                </c:pt>
                <c:pt idx="830">
                  <c:v>1.6158486194477792</c:v>
                </c:pt>
                <c:pt idx="831">
                  <c:v>1.6158422408627922</c:v>
                </c:pt>
                <c:pt idx="832">
                  <c:v>1.6158358851674641</c:v>
                </c:pt>
                <c:pt idx="833">
                  <c:v>1.615829552238806</c:v>
                </c:pt>
                <c:pt idx="834">
                  <c:v>1.6158232419547081</c:v>
                </c:pt>
                <c:pt idx="835">
                  <c:v>1.6158169541939322</c:v>
                </c:pt>
                <c:pt idx="836">
                  <c:v>1.6158106888361046</c:v>
                </c:pt>
                <c:pt idx="837">
                  <c:v>1.6158044457617073</c:v>
                </c:pt>
                <c:pt idx="838">
                  <c:v>1.615798224852071</c:v>
                </c:pt>
                <c:pt idx="839">
                  <c:v>1.6157920259893681</c:v>
                </c:pt>
                <c:pt idx="840">
                  <c:v>1.6157858490566039</c:v>
                </c:pt>
                <c:pt idx="841">
                  <c:v>1.6157796939376103</c:v>
                </c:pt>
                <c:pt idx="842">
                  <c:v>1.6157735605170389</c:v>
                </c:pt>
                <c:pt idx="843">
                  <c:v>1.6157674486803519</c:v>
                </c:pt>
                <c:pt idx="844">
                  <c:v>1.6157613583138173</c:v>
                </c:pt>
                <c:pt idx="845">
                  <c:v>1.6157552893045004</c:v>
                </c:pt>
                <c:pt idx="846">
                  <c:v>1.6157492415402568</c:v>
                </c:pt>
                <c:pt idx="847">
                  <c:v>1.6157432149097264</c:v>
                </c:pt>
                <c:pt idx="848">
                  <c:v>1.6157372093023257</c:v>
                </c:pt>
                <c:pt idx="849">
                  <c:v>1.6157312246082416</c:v>
                </c:pt>
                <c:pt idx="850">
                  <c:v>1.6157252607184243</c:v>
                </c:pt>
                <c:pt idx="851">
                  <c:v>1.6157193175245808</c:v>
                </c:pt>
                <c:pt idx="852">
                  <c:v>1.6157133949191687</c:v>
                </c:pt>
                <c:pt idx="853">
                  <c:v>1.6157074927953892</c:v>
                </c:pt>
                <c:pt idx="854">
                  <c:v>1.6157016110471807</c:v>
                </c:pt>
                <c:pt idx="855">
                  <c:v>1.6156957495692132</c:v>
                </c:pt>
                <c:pt idx="856">
                  <c:v>1.6156899082568807</c:v>
                </c:pt>
                <c:pt idx="857">
                  <c:v>1.6156840870062965</c:v>
                </c:pt>
                <c:pt idx="858">
                  <c:v>1.6156782857142857</c:v>
                </c:pt>
                <c:pt idx="859">
                  <c:v>1.6156725042783799</c:v>
                </c:pt>
                <c:pt idx="860">
                  <c:v>1.615666742596811</c:v>
                </c:pt>
                <c:pt idx="861">
                  <c:v>1.6156610005685048</c:v>
                </c:pt>
                <c:pt idx="862">
                  <c:v>1.6156552780930762</c:v>
                </c:pt>
                <c:pt idx="863">
                  <c:v>1.6156495750708215</c:v>
                </c:pt>
                <c:pt idx="864">
                  <c:v>1.6156438914027149</c:v>
                </c:pt>
                <c:pt idx="865">
                  <c:v>1.615638226990401</c:v>
                </c:pt>
                <c:pt idx="866">
                  <c:v>1.6156325817361894</c:v>
                </c:pt>
                <c:pt idx="867">
                  <c:v>1.6156269555430502</c:v>
                </c:pt>
                <c:pt idx="868">
                  <c:v>1.6156213483146069</c:v>
                </c:pt>
                <c:pt idx="869">
                  <c:v>1.615615759955132</c:v>
                </c:pt>
                <c:pt idx="870">
                  <c:v>1.615610190369541</c:v>
                </c:pt>
                <c:pt idx="871">
                  <c:v>1.6156046394633874</c:v>
                </c:pt>
                <c:pt idx="872">
                  <c:v>1.6155991071428573</c:v>
                </c:pt>
                <c:pt idx="873">
                  <c:v>1.6155935933147634</c:v>
                </c:pt>
                <c:pt idx="874">
                  <c:v>1.6155880978865407</c:v>
                </c:pt>
                <c:pt idx="875">
                  <c:v>1.6155826207662412</c:v>
                </c:pt>
                <c:pt idx="876">
                  <c:v>1.6155771618625279</c:v>
                </c:pt>
                <c:pt idx="877">
                  <c:v>1.6155717210846707</c:v>
                </c:pt>
                <c:pt idx="878">
                  <c:v>1.6155662983425414</c:v>
                </c:pt>
                <c:pt idx="879">
                  <c:v>1.6155608935466079</c:v>
                </c:pt>
                <c:pt idx="880">
                  <c:v>1.6155555066079297</c:v>
                </c:pt>
                <c:pt idx="881">
                  <c:v>1.6155501374381529</c:v>
                </c:pt>
                <c:pt idx="882">
                  <c:v>1.615544785949506</c:v>
                </c:pt>
                <c:pt idx="883">
                  <c:v>1.6155394520547945</c:v>
                </c:pt>
                <c:pt idx="884">
                  <c:v>1.6155341356673962</c:v>
                </c:pt>
                <c:pt idx="885">
                  <c:v>1.6155288367012561</c:v>
                </c:pt>
                <c:pt idx="886">
                  <c:v>1.6155235550708833</c:v>
                </c:pt>
                <c:pt idx="887">
                  <c:v>1.6155182906913446</c:v>
                </c:pt>
                <c:pt idx="888">
                  <c:v>1.615513043478261</c:v>
                </c:pt>
                <c:pt idx="889">
                  <c:v>1.6155078133478025</c:v>
                </c:pt>
                <c:pt idx="890">
                  <c:v>1.6155026002166848</c:v>
                </c:pt>
                <c:pt idx="891">
                  <c:v>1.6154974040021635</c:v>
                </c:pt>
                <c:pt idx="892">
                  <c:v>1.6154922246220302</c:v>
                </c:pt>
                <c:pt idx="893">
                  <c:v>1.6154870619946093</c:v>
                </c:pt>
                <c:pt idx="894">
                  <c:v>1.6154819160387515</c:v>
                </c:pt>
                <c:pt idx="895">
                  <c:v>1.6154767866738313</c:v>
                </c:pt>
                <c:pt idx="896">
                  <c:v>1.6154716738197425</c:v>
                </c:pt>
                <c:pt idx="897">
                  <c:v>1.6154665773968935</c:v>
                </c:pt>
                <c:pt idx="898">
                  <c:v>1.6154614973262034</c:v>
                </c:pt>
                <c:pt idx="899">
                  <c:v>1.6154564335290977</c:v>
                </c:pt>
                <c:pt idx="900">
                  <c:v>1.6154513859275055</c:v>
                </c:pt>
                <c:pt idx="901">
                  <c:v>1.6154463544438531</c:v>
                </c:pt>
                <c:pt idx="902">
                  <c:v>1.6154413390010627</c:v>
                </c:pt>
                <c:pt idx="903">
                  <c:v>1.6154363395225464</c:v>
                </c:pt>
                <c:pt idx="904">
                  <c:v>1.6154313559322035</c:v>
                </c:pt>
                <c:pt idx="905">
                  <c:v>1.6154263881544157</c:v>
                </c:pt>
                <c:pt idx="906">
                  <c:v>1.6154214361140444</c:v>
                </c:pt>
                <c:pt idx="907">
                  <c:v>1.615416499736426</c:v>
                </c:pt>
                <c:pt idx="908">
                  <c:v>1.6154115789473684</c:v>
                </c:pt>
                <c:pt idx="909">
                  <c:v>1.6154066736731478</c:v>
                </c:pt>
                <c:pt idx="910">
                  <c:v>1.6154017838405037</c:v>
                </c:pt>
                <c:pt idx="911">
                  <c:v>1.6153969093766372</c:v>
                </c:pt>
                <c:pt idx="912">
                  <c:v>1.6153920502092052</c:v>
                </c:pt>
                <c:pt idx="913">
                  <c:v>1.6153872062663186</c:v>
                </c:pt>
                <c:pt idx="914">
                  <c:v>1.6153823774765381</c:v>
                </c:pt>
                <c:pt idx="915">
                  <c:v>1.6153775637688705</c:v>
                </c:pt>
                <c:pt idx="916">
                  <c:v>1.6153727650727652</c:v>
                </c:pt>
                <c:pt idx="917">
                  <c:v>1.6153679813181112</c:v>
                </c:pt>
                <c:pt idx="918">
                  <c:v>1.6153632124352333</c:v>
                </c:pt>
                <c:pt idx="919">
                  <c:v>1.6153584583548888</c:v>
                </c:pt>
                <c:pt idx="920">
                  <c:v>1.6153537190082645</c:v>
                </c:pt>
                <c:pt idx="921">
                  <c:v>1.6153489943269728</c:v>
                </c:pt>
                <c:pt idx="922">
                  <c:v>1.6153442842430485</c:v>
                </c:pt>
                <c:pt idx="923">
                  <c:v>1.6153395886889461</c:v>
                </c:pt>
                <c:pt idx="924">
                  <c:v>1.6153349075975361</c:v>
                </c:pt>
                <c:pt idx="925">
                  <c:v>1.6153302409021015</c:v>
                </c:pt>
                <c:pt idx="926">
                  <c:v>1.6153255885363358</c:v>
                </c:pt>
                <c:pt idx="927">
                  <c:v>1.6153209504343384</c:v>
                </c:pt>
                <c:pt idx="928">
                  <c:v>1.6153163265306123</c:v>
                </c:pt>
                <c:pt idx="929">
                  <c:v>1.6153117167600612</c:v>
                </c:pt>
                <c:pt idx="930">
                  <c:v>1.6153071210579859</c:v>
                </c:pt>
                <c:pt idx="931">
                  <c:v>1.6153025393600813</c:v>
                </c:pt>
                <c:pt idx="932">
                  <c:v>1.615297971602434</c:v>
                </c:pt>
                <c:pt idx="933">
                  <c:v>1.615293417721519</c:v>
                </c:pt>
                <c:pt idx="934">
                  <c:v>1.6152888776541963</c:v>
                </c:pt>
                <c:pt idx="935">
                  <c:v>1.6152843513377082</c:v>
                </c:pt>
                <c:pt idx="936">
                  <c:v>1.6152798387096774</c:v>
                </c:pt>
                <c:pt idx="937">
                  <c:v>1.6152753397081028</c:v>
                </c:pt>
                <c:pt idx="938">
                  <c:v>1.6152708542713567</c:v>
                </c:pt>
                <c:pt idx="939">
                  <c:v>1.6152663823381836</c:v>
                </c:pt>
                <c:pt idx="940">
                  <c:v>1.6152619238476955</c:v>
                </c:pt>
                <c:pt idx="941">
                  <c:v>1.6152574787393696</c:v>
                </c:pt>
                <c:pt idx="942">
                  <c:v>1.6152530469530471</c:v>
                </c:pt>
                <c:pt idx="943">
                  <c:v>1.6152486284289278</c:v>
                </c:pt>
                <c:pt idx="944">
                  <c:v>1.6152442231075699</c:v>
                </c:pt>
                <c:pt idx="945">
                  <c:v>1.6152398309298857</c:v>
                </c:pt>
                <c:pt idx="946">
                  <c:v>1.6152354518371401</c:v>
                </c:pt>
                <c:pt idx="947">
                  <c:v>1.6152310857709471</c:v>
                </c:pt>
                <c:pt idx="948">
                  <c:v>1.6152267326732674</c:v>
                </c:pt>
                <c:pt idx="949">
                  <c:v>1.6152223924864064</c:v>
                </c:pt>
                <c:pt idx="950">
                  <c:v>1.615218065153011</c:v>
                </c:pt>
                <c:pt idx="951">
                  <c:v>1.6152137506160671</c:v>
                </c:pt>
                <c:pt idx="952">
                  <c:v>1.6152094488188977</c:v>
                </c:pt>
                <c:pt idx="953">
                  <c:v>1.6152051597051598</c:v>
                </c:pt>
                <c:pt idx="954">
                  <c:v>1.615200883218842</c:v>
                </c:pt>
                <c:pt idx="955">
                  <c:v>1.6151966193042626</c:v>
                </c:pt>
                <c:pt idx="956">
                  <c:v>1.6151923679060667</c:v>
                </c:pt>
                <c:pt idx="957">
                  <c:v>1.6151881289692234</c:v>
                </c:pt>
                <c:pt idx="958">
                  <c:v>1.6151839024390244</c:v>
                </c:pt>
                <c:pt idx="959">
                  <c:v>1.6151796882610814</c:v>
                </c:pt>
                <c:pt idx="960">
                  <c:v>1.615175486381323</c:v>
                </c:pt>
                <c:pt idx="961">
                  <c:v>1.6151712967459932</c:v>
                </c:pt>
                <c:pt idx="962">
                  <c:v>1.615167119301649</c:v>
                </c:pt>
                <c:pt idx="963">
                  <c:v>1.6151629539951575</c:v>
                </c:pt>
                <c:pt idx="964">
                  <c:v>1.6151588007736946</c:v>
                </c:pt>
                <c:pt idx="965">
                  <c:v>1.6151546595847417</c:v>
                </c:pt>
                <c:pt idx="966">
                  <c:v>1.6151505303760849</c:v>
                </c:pt>
                <c:pt idx="967">
                  <c:v>1.6151464130958113</c:v>
                </c:pt>
                <c:pt idx="968">
                  <c:v>1.6151423076923077</c:v>
                </c:pt>
                <c:pt idx="969">
                  <c:v>1.6151382141142583</c:v>
                </c:pt>
                <c:pt idx="970">
                  <c:v>1.6151341323106425</c:v>
                </c:pt>
                <c:pt idx="971">
                  <c:v>1.6151300622307325</c:v>
                </c:pt>
                <c:pt idx="972">
                  <c:v>1.6151260038240918</c:v>
                </c:pt>
                <c:pt idx="973">
                  <c:v>1.6151219570405728</c:v>
                </c:pt>
                <c:pt idx="974">
                  <c:v>1.6151179218303147</c:v>
                </c:pt>
                <c:pt idx="975">
                  <c:v>1.6151138981437412</c:v>
                </c:pt>
                <c:pt idx="976">
                  <c:v>1.6151098859315589</c:v>
                </c:pt>
                <c:pt idx="977">
                  <c:v>1.6151058851447557</c:v>
                </c:pt>
                <c:pt idx="978">
                  <c:v>1.6151018957345973</c:v>
                </c:pt>
                <c:pt idx="979">
                  <c:v>1.6150979176526266</c:v>
                </c:pt>
                <c:pt idx="980">
                  <c:v>1.6150939508506617</c:v>
                </c:pt>
                <c:pt idx="981">
                  <c:v>1.6150899952807929</c:v>
                </c:pt>
                <c:pt idx="982">
                  <c:v>1.6150860508953817</c:v>
                </c:pt>
                <c:pt idx="983">
                  <c:v>1.6150821176470589</c:v>
                </c:pt>
                <c:pt idx="984">
                  <c:v>1.6150781954887219</c:v>
                </c:pt>
                <c:pt idx="985">
                  <c:v>1.6150742843735335</c:v>
                </c:pt>
                <c:pt idx="986">
                  <c:v>1.6150703842549203</c:v>
                </c:pt>
                <c:pt idx="987">
                  <c:v>1.6150664950865701</c:v>
                </c:pt>
                <c:pt idx="988">
                  <c:v>1.61506261682243</c:v>
                </c:pt>
                <c:pt idx="989">
                  <c:v>1.6150587494167057</c:v>
                </c:pt>
                <c:pt idx="990">
                  <c:v>1.6150548928238584</c:v>
                </c:pt>
                <c:pt idx="991">
                  <c:v>1.6150510469986041</c:v>
                </c:pt>
                <c:pt idx="992">
                  <c:v>1.6150472118959109</c:v>
                </c:pt>
                <c:pt idx="993">
                  <c:v>1.6150433874709977</c:v>
                </c:pt>
                <c:pt idx="994">
                  <c:v>1.6150395736793328</c:v>
                </c:pt>
                <c:pt idx="995">
                  <c:v>1.6150357704766312</c:v>
                </c:pt>
                <c:pt idx="996">
                  <c:v>1.615031977818854</c:v>
                </c:pt>
                <c:pt idx="997">
                  <c:v>1.6150281956622059</c:v>
                </c:pt>
                <c:pt idx="998">
                  <c:v>1.6150244239631337</c:v>
                </c:pt>
                <c:pt idx="999">
                  <c:v>1.615020662678325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7A-4861-A48A-AC7D2EC6E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100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ChartData!$AK$7</c:f>
          <c:strCache>
            <c:ptCount val="1"/>
            <c:pt idx="0">
              <c:v>PEOPLES NATURAL GAS COMPANY LLC 
Present and Proposed Base Rates
Mainline Service: Within 1,000 ft. of PNG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ChartData!$AL$9</c:f>
              <c:strCache>
                <c:ptCount val="1"/>
                <c:pt idx="0">
                  <c:v>Present Mainline Service: Within 1,000 ft. of PNG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ChartData!$AK$10:$AK$1009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ChartData!$AL$10:$AL$1009</c:f>
              <c:numCache>
                <c:formatCode>_("$"* #,##0_);_("$"* \(#,##0\);_("$"* "-"??_);_(@_)</c:formatCode>
                <c:ptCount val="1000"/>
                <c:pt idx="0">
                  <c:v>5630.7430000000031</c:v>
                </c:pt>
                <c:pt idx="1">
                  <c:v>2815.7430000000013</c:v>
                </c:pt>
                <c:pt idx="2">
                  <c:v>1877.4096666666676</c:v>
                </c:pt>
                <c:pt idx="3">
                  <c:v>1408.2430000000006</c:v>
                </c:pt>
                <c:pt idx="4">
                  <c:v>1126.7430000000004</c:v>
                </c:pt>
                <c:pt idx="5">
                  <c:v>939.07633333333388</c:v>
                </c:pt>
                <c:pt idx="6">
                  <c:v>805.02871428571473</c:v>
                </c:pt>
                <c:pt idx="7">
                  <c:v>704.49300000000039</c:v>
                </c:pt>
                <c:pt idx="8">
                  <c:v>626.29855555555594</c:v>
                </c:pt>
                <c:pt idx="9">
                  <c:v>563.74300000000028</c:v>
                </c:pt>
                <c:pt idx="10">
                  <c:v>512.56118181818204</c:v>
                </c:pt>
                <c:pt idx="11">
                  <c:v>469.90966666666691</c:v>
                </c:pt>
                <c:pt idx="12">
                  <c:v>433.81992307692326</c:v>
                </c:pt>
                <c:pt idx="13">
                  <c:v>402.88585714285733</c:v>
                </c:pt>
                <c:pt idx="14">
                  <c:v>376.07633333333354</c:v>
                </c:pt>
                <c:pt idx="15">
                  <c:v>352.61800000000017</c:v>
                </c:pt>
                <c:pt idx="16">
                  <c:v>331.91947058823547</c:v>
                </c:pt>
                <c:pt idx="17">
                  <c:v>313.52077777777794</c:v>
                </c:pt>
                <c:pt idx="18">
                  <c:v>297.05878947368433</c:v>
                </c:pt>
                <c:pt idx="19">
                  <c:v>282.24300000000011</c:v>
                </c:pt>
                <c:pt idx="20">
                  <c:v>268.83823809523824</c:v>
                </c:pt>
                <c:pt idx="21">
                  <c:v>256.65209090909104</c:v>
                </c:pt>
                <c:pt idx="22">
                  <c:v>245.52560869565229</c:v>
                </c:pt>
                <c:pt idx="23">
                  <c:v>235.32633333333345</c:v>
                </c:pt>
                <c:pt idx="24">
                  <c:v>225.9430000000001</c:v>
                </c:pt>
                <c:pt idx="25">
                  <c:v>217.28146153846163</c:v>
                </c:pt>
                <c:pt idx="26">
                  <c:v>209.26151851851861</c:v>
                </c:pt>
                <c:pt idx="27">
                  <c:v>201.81442857142866</c:v>
                </c:pt>
                <c:pt idx="28">
                  <c:v>194.88093103448284</c:v>
                </c:pt>
                <c:pt idx="29">
                  <c:v>188.40966666666677</c:v>
                </c:pt>
                <c:pt idx="30">
                  <c:v>182.35590322580654</c:v>
                </c:pt>
                <c:pt idx="31">
                  <c:v>176.68050000000008</c:v>
                </c:pt>
                <c:pt idx="32">
                  <c:v>171.34906060606068</c:v>
                </c:pt>
                <c:pt idx="33">
                  <c:v>166.33123529411773</c:v>
                </c:pt>
                <c:pt idx="34">
                  <c:v>161.60014285714294</c:v>
                </c:pt>
                <c:pt idx="35">
                  <c:v>157.13188888888897</c:v>
                </c:pt>
                <c:pt idx="36">
                  <c:v>152.90516216216224</c:v>
                </c:pt>
                <c:pt idx="37">
                  <c:v>148.90089473684216</c:v>
                </c:pt>
                <c:pt idx="38">
                  <c:v>145.10197435897442</c:v>
                </c:pt>
                <c:pt idx="39">
                  <c:v>141.49300000000005</c:v>
                </c:pt>
                <c:pt idx="40">
                  <c:v>138.06007317073175</c:v>
                </c:pt>
                <c:pt idx="41">
                  <c:v>134.79061904761912</c:v>
                </c:pt>
                <c:pt idx="42">
                  <c:v>131.6732325581396</c:v>
                </c:pt>
                <c:pt idx="43">
                  <c:v>128.69754545454552</c:v>
                </c:pt>
                <c:pt idx="44">
                  <c:v>125.85411111111117</c:v>
                </c:pt>
                <c:pt idx="45">
                  <c:v>123.13430434782614</c:v>
                </c:pt>
                <c:pt idx="46">
                  <c:v>120.53023404255325</c:v>
                </c:pt>
                <c:pt idx="47">
                  <c:v>118.03466666666672</c:v>
                </c:pt>
                <c:pt idx="48">
                  <c:v>115.64095918367352</c:v>
                </c:pt>
                <c:pt idx="49">
                  <c:v>113.34300000000005</c:v>
                </c:pt>
                <c:pt idx="50">
                  <c:v>111.13515686274515</c:v>
                </c:pt>
                <c:pt idx="51">
                  <c:v>109.01223076923081</c:v>
                </c:pt>
                <c:pt idx="52">
                  <c:v>106.96941509433967</c:v>
                </c:pt>
                <c:pt idx="53">
                  <c:v>105.0022592592593</c:v>
                </c:pt>
                <c:pt idx="54">
                  <c:v>103.10663636363641</c:v>
                </c:pt>
                <c:pt idx="55">
                  <c:v>101.27871428571433</c:v>
                </c:pt>
                <c:pt idx="56">
                  <c:v>99.514929824561449</c:v>
                </c:pt>
                <c:pt idx="57">
                  <c:v>97.811965517241418</c:v>
                </c:pt>
                <c:pt idx="58">
                  <c:v>96.166728813559359</c:v>
                </c:pt>
                <c:pt idx="59">
                  <c:v>94.57633333333338</c:v>
                </c:pt>
                <c:pt idx="60">
                  <c:v>93.038081967213159</c:v>
                </c:pt>
                <c:pt idx="61">
                  <c:v>91.549451612903269</c:v>
                </c:pt>
                <c:pt idx="62">
                  <c:v>90.108079365079405</c:v>
                </c:pt>
                <c:pt idx="63">
                  <c:v>88.711750000000038</c:v>
                </c:pt>
                <c:pt idx="64">
                  <c:v>87.358384615384651</c:v>
                </c:pt>
                <c:pt idx="65">
                  <c:v>86.046030303030335</c:v>
                </c:pt>
                <c:pt idx="66">
                  <c:v>84.772850746268688</c:v>
                </c:pt>
                <c:pt idx="67">
                  <c:v>83.537117647058864</c:v>
                </c:pt>
                <c:pt idx="68">
                  <c:v>82.337202898550757</c:v>
                </c:pt>
                <c:pt idx="69">
                  <c:v>81.171571428571468</c:v>
                </c:pt>
                <c:pt idx="70">
                  <c:v>80.038774647887351</c:v>
                </c:pt>
                <c:pt idx="71">
                  <c:v>78.93744444444448</c:v>
                </c:pt>
                <c:pt idx="72">
                  <c:v>77.866287671232911</c:v>
                </c:pt>
                <c:pt idx="73">
                  <c:v>76.824081081081118</c:v>
                </c:pt>
                <c:pt idx="74">
                  <c:v>75.809666666666701</c:v>
                </c:pt>
                <c:pt idx="75">
                  <c:v>74.821947368421078</c:v>
                </c:pt>
                <c:pt idx="76">
                  <c:v>73.859883116883154</c:v>
                </c:pt>
                <c:pt idx="77">
                  <c:v>72.922487179487206</c:v>
                </c:pt>
                <c:pt idx="78">
                  <c:v>72.00882278481015</c:v>
                </c:pt>
                <c:pt idx="79">
                  <c:v>71.118000000000023</c:v>
                </c:pt>
                <c:pt idx="80">
                  <c:v>70.249172839506201</c:v>
                </c:pt>
                <c:pt idx="81">
                  <c:v>69.401536585365875</c:v>
                </c:pt>
                <c:pt idx="82">
                  <c:v>68.574325301204851</c:v>
                </c:pt>
                <c:pt idx="83">
                  <c:v>67.766809523809556</c:v>
                </c:pt>
                <c:pt idx="84">
                  <c:v>66.978294117647081</c:v>
                </c:pt>
                <c:pt idx="85">
                  <c:v>66.208116279069799</c:v>
                </c:pt>
                <c:pt idx="86">
                  <c:v>65.455643678160939</c:v>
                </c:pt>
                <c:pt idx="87">
                  <c:v>64.720272727272757</c:v>
                </c:pt>
                <c:pt idx="88">
                  <c:v>64.001426966292158</c:v>
                </c:pt>
                <c:pt idx="89">
                  <c:v>63.298555555555588</c:v>
                </c:pt>
                <c:pt idx="90">
                  <c:v>62.611131868131899</c:v>
                </c:pt>
                <c:pt idx="91">
                  <c:v>61.938652173913077</c:v>
                </c:pt>
                <c:pt idx="92">
                  <c:v>61.280634408602182</c:v>
                </c:pt>
                <c:pt idx="93">
                  <c:v>60.636617021276628</c:v>
                </c:pt>
                <c:pt idx="94">
                  <c:v>60.006157894736873</c:v>
                </c:pt>
                <c:pt idx="95">
                  <c:v>59.388833333333366</c:v>
                </c:pt>
                <c:pt idx="96">
                  <c:v>58.784237113402092</c:v>
                </c:pt>
                <c:pt idx="97">
                  <c:v>58.191979591836763</c:v>
                </c:pt>
                <c:pt idx="98">
                  <c:v>57.611686868686895</c:v>
                </c:pt>
                <c:pt idx="99">
                  <c:v>57.043000000000028</c:v>
                </c:pt>
                <c:pt idx="100">
                  <c:v>55.939078431372579</c:v>
                </c:pt>
                <c:pt idx="101">
                  <c:v>54.87761538461541</c:v>
                </c:pt>
                <c:pt idx="102">
                  <c:v>53.856207547169838</c:v>
                </c:pt>
                <c:pt idx="103">
                  <c:v>52.872629629629657</c:v>
                </c:pt>
                <c:pt idx="104">
                  <c:v>51.92481818181821</c:v>
                </c:pt>
                <c:pt idx="105">
                  <c:v>51.010857142857169</c:v>
                </c:pt>
                <c:pt idx="106">
                  <c:v>50.128964912280729</c:v>
                </c:pt>
                <c:pt idx="107">
                  <c:v>49.277482758620714</c:v>
                </c:pt>
                <c:pt idx="108">
                  <c:v>48.454864406779684</c:v>
                </c:pt>
                <c:pt idx="109">
                  <c:v>47.659666666666695</c:v>
                </c:pt>
                <c:pt idx="110">
                  <c:v>46.890540983606584</c:v>
                </c:pt>
                <c:pt idx="111">
                  <c:v>46.146225806451639</c:v>
                </c:pt>
                <c:pt idx="112">
                  <c:v>45.425539682539707</c:v>
                </c:pt>
                <c:pt idx="113">
                  <c:v>44.727375000000023</c:v>
                </c:pt>
                <c:pt idx="114">
                  <c:v>44.05069230769233</c:v>
                </c:pt>
                <c:pt idx="115">
                  <c:v>43.394515151515172</c:v>
                </c:pt>
                <c:pt idx="116">
                  <c:v>42.757925373134348</c:v>
                </c:pt>
                <c:pt idx="117">
                  <c:v>42.140058823529436</c:v>
                </c:pt>
                <c:pt idx="118">
                  <c:v>41.540101449275383</c:v>
                </c:pt>
                <c:pt idx="119">
                  <c:v>40.957285714285739</c:v>
                </c:pt>
                <c:pt idx="120">
                  <c:v>40.39088732394368</c:v>
                </c:pt>
                <c:pt idx="121">
                  <c:v>39.840222222222245</c:v>
                </c:pt>
                <c:pt idx="122">
                  <c:v>39.30464383561646</c:v>
                </c:pt>
                <c:pt idx="123">
                  <c:v>38.783540540540564</c:v>
                </c:pt>
                <c:pt idx="124">
                  <c:v>38.276333333333355</c:v>
                </c:pt>
                <c:pt idx="125">
                  <c:v>37.782473684210544</c:v>
                </c:pt>
                <c:pt idx="126">
                  <c:v>37.301441558441581</c:v>
                </c:pt>
                <c:pt idx="127">
                  <c:v>36.832743589743608</c:v>
                </c:pt>
                <c:pt idx="128">
                  <c:v>36.375911392405079</c:v>
                </c:pt>
                <c:pt idx="129">
                  <c:v>35.930500000000016</c:v>
                </c:pt>
                <c:pt idx="130">
                  <c:v>35.496086419753105</c:v>
                </c:pt>
                <c:pt idx="131">
                  <c:v>35.072268292682942</c:v>
                </c:pt>
                <c:pt idx="132">
                  <c:v>34.65866265060243</c:v>
                </c:pt>
                <c:pt idx="133">
                  <c:v>34.254904761904783</c:v>
                </c:pt>
                <c:pt idx="134">
                  <c:v>33.860647058823545</c:v>
                </c:pt>
                <c:pt idx="135">
                  <c:v>33.475558139534904</c:v>
                </c:pt>
                <c:pt idx="136">
                  <c:v>33.099321839080474</c:v>
                </c:pt>
                <c:pt idx="137">
                  <c:v>32.731636363636376</c:v>
                </c:pt>
                <c:pt idx="138">
                  <c:v>32.372213483146083</c:v>
                </c:pt>
                <c:pt idx="139">
                  <c:v>32.020777777777795</c:v>
                </c:pt>
                <c:pt idx="140">
                  <c:v>31.677065934065947</c:v>
                </c:pt>
                <c:pt idx="141">
                  <c:v>31.340826086956536</c:v>
                </c:pt>
                <c:pt idx="142">
                  <c:v>31.011817204301089</c:v>
                </c:pt>
                <c:pt idx="143">
                  <c:v>30.689808510638311</c:v>
                </c:pt>
                <c:pt idx="144">
                  <c:v>30.374578947368434</c:v>
                </c:pt>
                <c:pt idx="145">
                  <c:v>30.065916666666681</c:v>
                </c:pt>
                <c:pt idx="146">
                  <c:v>29.763618556701044</c:v>
                </c:pt>
                <c:pt idx="147">
                  <c:v>29.467489795918379</c:v>
                </c:pt>
                <c:pt idx="148">
                  <c:v>29.177343434343445</c:v>
                </c:pt>
                <c:pt idx="149">
                  <c:v>28.893000000000011</c:v>
                </c:pt>
                <c:pt idx="150">
                  <c:v>28.614287128712885</c:v>
                </c:pt>
                <c:pt idx="151">
                  <c:v>28.341039215686287</c:v>
                </c:pt>
                <c:pt idx="152">
                  <c:v>28.073097087378653</c:v>
                </c:pt>
                <c:pt idx="153">
                  <c:v>27.810307692307703</c:v>
                </c:pt>
                <c:pt idx="154">
                  <c:v>27.552523809523819</c:v>
                </c:pt>
                <c:pt idx="155">
                  <c:v>27.299603773584916</c:v>
                </c:pt>
                <c:pt idx="156">
                  <c:v>27.051411214953283</c:v>
                </c:pt>
                <c:pt idx="157">
                  <c:v>26.807814814814826</c:v>
                </c:pt>
                <c:pt idx="158">
                  <c:v>26.568688073394508</c:v>
                </c:pt>
                <c:pt idx="159">
                  <c:v>26.333909090909103</c:v>
                </c:pt>
                <c:pt idx="160">
                  <c:v>26.103360360360369</c:v>
                </c:pt>
                <c:pt idx="161">
                  <c:v>25.876928571428582</c:v>
                </c:pt>
                <c:pt idx="162">
                  <c:v>25.654504424778771</c:v>
                </c:pt>
                <c:pt idx="163">
                  <c:v>25.435982456140362</c:v>
                </c:pt>
                <c:pt idx="164">
                  <c:v>25.221260869565228</c:v>
                </c:pt>
                <c:pt idx="165">
                  <c:v>25.010241379310354</c:v>
                </c:pt>
                <c:pt idx="166">
                  <c:v>24.802829059829069</c:v>
                </c:pt>
                <c:pt idx="167">
                  <c:v>24.59893220338984</c:v>
                </c:pt>
                <c:pt idx="168">
                  <c:v>24.39846218487396</c:v>
                </c:pt>
                <c:pt idx="169">
                  <c:v>24.201333333333345</c:v>
                </c:pt>
                <c:pt idx="170">
                  <c:v>24.007462809917364</c:v>
                </c:pt>
                <c:pt idx="171">
                  <c:v>23.81677049180329</c:v>
                </c:pt>
                <c:pt idx="172">
                  <c:v>23.629178861788628</c:v>
                </c:pt>
                <c:pt idx="173">
                  <c:v>23.444612903225817</c:v>
                </c:pt>
                <c:pt idx="174">
                  <c:v>23.263000000000009</c:v>
                </c:pt>
                <c:pt idx="175">
                  <c:v>23.084269841269851</c:v>
                </c:pt>
                <c:pt idx="176">
                  <c:v>22.908354330708672</c:v>
                </c:pt>
                <c:pt idx="177">
                  <c:v>22.735187500000009</c:v>
                </c:pt>
                <c:pt idx="178">
                  <c:v>22.5647054263566</c:v>
                </c:pt>
                <c:pt idx="179">
                  <c:v>22.396846153846163</c:v>
                </c:pt>
                <c:pt idx="180">
                  <c:v>22.231549618320621</c:v>
                </c:pt>
                <c:pt idx="181">
                  <c:v>22.068757575757584</c:v>
                </c:pt>
                <c:pt idx="182">
                  <c:v>21.908413533834594</c:v>
                </c:pt>
                <c:pt idx="183">
                  <c:v>21.750462686567172</c:v>
                </c:pt>
                <c:pt idx="184">
                  <c:v>21.59485185185186</c:v>
                </c:pt>
                <c:pt idx="185">
                  <c:v>21.441529411764716</c:v>
                </c:pt>
                <c:pt idx="186">
                  <c:v>21.290445255474459</c:v>
                </c:pt>
                <c:pt idx="187">
                  <c:v>21.141550724637689</c:v>
                </c:pt>
                <c:pt idx="188">
                  <c:v>20.994798561151086</c:v>
                </c:pt>
                <c:pt idx="189">
                  <c:v>20.850142857142867</c:v>
                </c:pt>
                <c:pt idx="190">
                  <c:v>20.707539007092208</c:v>
                </c:pt>
                <c:pt idx="191">
                  <c:v>20.566943661971838</c:v>
                </c:pt>
                <c:pt idx="192">
                  <c:v>20.428314685314692</c:v>
                </c:pt>
                <c:pt idx="193">
                  <c:v>20.29161111111112</c:v>
                </c:pt>
                <c:pt idx="194">
                  <c:v>20.156793103448283</c:v>
                </c:pt>
                <c:pt idx="195">
                  <c:v>20.023821917808228</c:v>
                </c:pt>
                <c:pt idx="196">
                  <c:v>19.892659863945585</c:v>
                </c:pt>
                <c:pt idx="197">
                  <c:v>19.763270270270279</c:v>
                </c:pt>
                <c:pt idx="198">
                  <c:v>19.635617449664437</c:v>
                </c:pt>
                <c:pt idx="199">
                  <c:v>19.509666666666675</c:v>
                </c:pt>
                <c:pt idx="200">
                  <c:v>16.828714285714291</c:v>
                </c:pt>
                <c:pt idx="201">
                  <c:v>14.818000000000007</c:v>
                </c:pt>
                <c:pt idx="202">
                  <c:v>13.254111111111117</c:v>
                </c:pt>
                <c:pt idx="203">
                  <c:v>12.003000000000005</c:v>
                </c:pt>
                <c:pt idx="204">
                  <c:v>10.979363636363642</c:v>
                </c:pt>
                <c:pt idx="205">
                  <c:v>10.126333333333339</c:v>
                </c:pt>
                <c:pt idx="206">
                  <c:v>9.4045384615384666</c:v>
                </c:pt>
                <c:pt idx="207">
                  <c:v>8.7858571428571466</c:v>
                </c:pt>
                <c:pt idx="208">
                  <c:v>8.2496666666666698</c:v>
                </c:pt>
                <c:pt idx="209">
                  <c:v>7.7805000000000035</c:v>
                </c:pt>
                <c:pt idx="210">
                  <c:v>7.3665294117647093</c:v>
                </c:pt>
                <c:pt idx="211">
                  <c:v>6.9985555555555585</c:v>
                </c:pt>
                <c:pt idx="212">
                  <c:v>6.6693157894736874</c:v>
                </c:pt>
                <c:pt idx="213">
                  <c:v>6.3730000000000029</c:v>
                </c:pt>
                <c:pt idx="214">
                  <c:v>6.1049047619047645</c:v>
                </c:pt>
                <c:pt idx="215">
                  <c:v>5.8611818181818212</c:v>
                </c:pt>
                <c:pt idx="216">
                  <c:v>5.6386521739130462</c:v>
                </c:pt>
                <c:pt idx="217">
                  <c:v>5.4346666666666694</c:v>
                </c:pt>
                <c:pt idx="218">
                  <c:v>5.2470000000000026</c:v>
                </c:pt>
                <c:pt idx="219">
                  <c:v>5.0737692307692335</c:v>
                </c:pt>
                <c:pt idx="220">
                  <c:v>4.9133703703703731</c:v>
                </c:pt>
                <c:pt idx="221">
                  <c:v>4.7644285714285735</c:v>
                </c:pt>
                <c:pt idx="222">
                  <c:v>4.6257586206896573</c:v>
                </c:pt>
                <c:pt idx="223">
                  <c:v>4.4963333333333351</c:v>
                </c:pt>
                <c:pt idx="224">
                  <c:v>4.3752580645161308</c:v>
                </c:pt>
                <c:pt idx="225">
                  <c:v>4.2617500000000019</c:v>
                </c:pt>
                <c:pt idx="226">
                  <c:v>4.1551212121212142</c:v>
                </c:pt>
                <c:pt idx="227">
                  <c:v>4.0547647058823548</c:v>
                </c:pt>
                <c:pt idx="228">
                  <c:v>3.9601428571428587</c:v>
                </c:pt>
                <c:pt idx="229">
                  <c:v>3.870777777777779</c:v>
                </c:pt>
                <c:pt idx="230">
                  <c:v>3.7862432432432445</c:v>
                </c:pt>
                <c:pt idx="231">
                  <c:v>3.7061578947368434</c:v>
                </c:pt>
                <c:pt idx="232">
                  <c:v>3.6301794871794884</c:v>
                </c:pt>
                <c:pt idx="233">
                  <c:v>3.5580000000000012</c:v>
                </c:pt>
                <c:pt idx="234">
                  <c:v>3.423952380952382</c:v>
                </c:pt>
                <c:pt idx="235">
                  <c:v>3.3020909090909103</c:v>
                </c:pt>
                <c:pt idx="236">
                  <c:v>3.1908260869565228</c:v>
                </c:pt>
                <c:pt idx="237">
                  <c:v>3.0888333333333344</c:v>
                </c:pt>
                <c:pt idx="238">
                  <c:v>2.995000000000001</c:v>
                </c:pt>
                <c:pt idx="239">
                  <c:v>2.9083846153846165</c:v>
                </c:pt>
                <c:pt idx="240">
                  <c:v>2.8281851851851862</c:v>
                </c:pt>
                <c:pt idx="241">
                  <c:v>2.7537142857142864</c:v>
                </c:pt>
                <c:pt idx="242">
                  <c:v>2.6843793103448284</c:v>
                </c:pt>
                <c:pt idx="243">
                  <c:v>2.6196666666666677</c:v>
                </c:pt>
                <c:pt idx="244">
                  <c:v>2.5591290322580655</c:v>
                </c:pt>
                <c:pt idx="245">
                  <c:v>2.5023750000000007</c:v>
                </c:pt>
                <c:pt idx="246">
                  <c:v>2.4490606060606068</c:v>
                </c:pt>
                <c:pt idx="247">
                  <c:v>2.3988823529411771</c:v>
                </c:pt>
                <c:pt idx="248">
                  <c:v>2.3515714285714293</c:v>
                </c:pt>
                <c:pt idx="249">
                  <c:v>2.3068888888888894</c:v>
                </c:pt>
                <c:pt idx="250">
                  <c:v>2.2646216216216222</c:v>
                </c:pt>
                <c:pt idx="251">
                  <c:v>2.2245789473684217</c:v>
                </c:pt>
                <c:pt idx="252">
                  <c:v>2.1865897435897441</c:v>
                </c:pt>
                <c:pt idx="253">
                  <c:v>2.1505000000000005</c:v>
                </c:pt>
                <c:pt idx="254">
                  <c:v>2.1161707317073177</c:v>
                </c:pt>
                <c:pt idx="255">
                  <c:v>2.0834761904761909</c:v>
                </c:pt>
                <c:pt idx="256">
                  <c:v>2.0523023255813961</c:v>
                </c:pt>
                <c:pt idx="257">
                  <c:v>2.0225454545454551</c:v>
                </c:pt>
                <c:pt idx="258">
                  <c:v>1.9941111111111116</c:v>
                </c:pt>
                <c:pt idx="259">
                  <c:v>1.9669130434782613</c:v>
                </c:pt>
                <c:pt idx="260">
                  <c:v>1.9408723404255324</c:v>
                </c:pt>
                <c:pt idx="261">
                  <c:v>1.9159166666666674</c:v>
                </c:pt>
                <c:pt idx="262">
                  <c:v>1.8919795918367353</c:v>
                </c:pt>
                <c:pt idx="263">
                  <c:v>1.8690000000000007</c:v>
                </c:pt>
                <c:pt idx="264">
                  <c:v>1.6813333333333338</c:v>
                </c:pt>
                <c:pt idx="265">
                  <c:v>1.5472857142857146</c:v>
                </c:pt>
                <c:pt idx="266">
                  <c:v>1.4467500000000002</c:v>
                </c:pt>
                <c:pt idx="267">
                  <c:v>1.368555555555556</c:v>
                </c:pt>
                <c:pt idx="268">
                  <c:v>1.3060000000000003</c:v>
                </c:pt>
                <c:pt idx="269">
                  <c:v>1.2548181818181821</c:v>
                </c:pt>
                <c:pt idx="270">
                  <c:v>1.2121666666666668</c:v>
                </c:pt>
                <c:pt idx="271">
                  <c:v>1.1760769230769232</c:v>
                </c:pt>
                <c:pt idx="272">
                  <c:v>1.1451428571428575</c:v>
                </c:pt>
                <c:pt idx="273">
                  <c:v>1.1183333333333336</c:v>
                </c:pt>
                <c:pt idx="274">
                  <c:v>1.094875</c:v>
                </c:pt>
                <c:pt idx="275">
                  <c:v>1.0741764705882355</c:v>
                </c:pt>
                <c:pt idx="276">
                  <c:v>1.0557777777777779</c:v>
                </c:pt>
                <c:pt idx="277">
                  <c:v>1.0393157894736844</c:v>
                </c:pt>
                <c:pt idx="278">
                  <c:v>1.0245000000000002</c:v>
                </c:pt>
                <c:pt idx="279">
                  <c:v>1.0110952380952383</c:v>
                </c:pt>
                <c:pt idx="280">
                  <c:v>0.99890909090909097</c:v>
                </c:pt>
                <c:pt idx="281">
                  <c:v>0.98778260869565226</c:v>
                </c:pt>
                <c:pt idx="282">
                  <c:v>0.97758333333333347</c:v>
                </c:pt>
                <c:pt idx="283">
                  <c:v>0.96820000000000017</c:v>
                </c:pt>
                <c:pt idx="284">
                  <c:v>0.94407142857142867</c:v>
                </c:pt>
                <c:pt idx="285">
                  <c:v>0.92461290322580658</c:v>
                </c:pt>
                <c:pt idx="286">
                  <c:v>0.9085882352941177</c:v>
                </c:pt>
                <c:pt idx="287">
                  <c:v>0.89516216216216227</c:v>
                </c:pt>
                <c:pt idx="288">
                  <c:v>0.88375000000000004</c:v>
                </c:pt>
                <c:pt idx="289">
                  <c:v>0.87393023255813962</c:v>
                </c:pt>
                <c:pt idx="290">
                  <c:v>0.86539130434782618</c:v>
                </c:pt>
                <c:pt idx="291">
                  <c:v>0.85789795918367351</c:v>
                </c:pt>
                <c:pt idx="292">
                  <c:v>0.85126923076923078</c:v>
                </c:pt>
                <c:pt idx="293">
                  <c:v>0.84536363636363643</c:v>
                </c:pt>
                <c:pt idx="294">
                  <c:v>0.84006896551724142</c:v>
                </c:pt>
                <c:pt idx="295">
                  <c:v>0.83529508196721314</c:v>
                </c:pt>
                <c:pt idx="296">
                  <c:v>0.83096875000000003</c:v>
                </c:pt>
                <c:pt idx="297">
                  <c:v>0.82702985074626867</c:v>
                </c:pt>
                <c:pt idx="298">
                  <c:v>0.82342857142857151</c:v>
                </c:pt>
                <c:pt idx="299">
                  <c:v>0.82012328767123288</c:v>
                </c:pt>
                <c:pt idx="300">
                  <c:v>0.81707894736842113</c:v>
                </c:pt>
                <c:pt idx="301">
                  <c:v>0.81426582278481019</c:v>
                </c:pt>
                <c:pt idx="302">
                  <c:v>0.81165853658536591</c:v>
                </c:pt>
                <c:pt idx="303">
                  <c:v>0.80923529411764705</c:v>
                </c:pt>
                <c:pt idx="304">
                  <c:v>0.80697727272727271</c:v>
                </c:pt>
                <c:pt idx="305">
                  <c:v>0.80486813186813189</c:v>
                </c:pt>
                <c:pt idx="306">
                  <c:v>0.8028936170212766</c:v>
                </c:pt>
                <c:pt idx="307">
                  <c:v>0.80104123711340214</c:v>
                </c:pt>
                <c:pt idx="308">
                  <c:v>0.79930000000000001</c:v>
                </c:pt>
                <c:pt idx="309">
                  <c:v>0.79766019417475731</c:v>
                </c:pt>
                <c:pt idx="310">
                  <c:v>0.79611320754716985</c:v>
                </c:pt>
                <c:pt idx="311">
                  <c:v>0.79465137614678905</c:v>
                </c:pt>
                <c:pt idx="312">
                  <c:v>0.79326785714285719</c:v>
                </c:pt>
                <c:pt idx="313">
                  <c:v>0.79195652173913045</c:v>
                </c:pt>
                <c:pt idx="314">
                  <c:v>0.79071186440677965</c:v>
                </c:pt>
                <c:pt idx="315">
                  <c:v>0.78952892561983468</c:v>
                </c:pt>
                <c:pt idx="316">
                  <c:v>0.78840322580645161</c:v>
                </c:pt>
                <c:pt idx="317">
                  <c:v>0.7873307086614173</c:v>
                </c:pt>
                <c:pt idx="318">
                  <c:v>0.78630769230769237</c:v>
                </c:pt>
                <c:pt idx="319">
                  <c:v>0.78533082706766921</c:v>
                </c:pt>
                <c:pt idx="320">
                  <c:v>0.78439705882352939</c:v>
                </c:pt>
                <c:pt idx="321">
                  <c:v>0.78350359712230222</c:v>
                </c:pt>
                <c:pt idx="322">
                  <c:v>0.78264788732394364</c:v>
                </c:pt>
                <c:pt idx="323">
                  <c:v>0.78182758620689652</c:v>
                </c:pt>
                <c:pt idx="324">
                  <c:v>0.78104054054054051</c:v>
                </c:pt>
                <c:pt idx="325">
                  <c:v>0.7802847682119205</c:v>
                </c:pt>
                <c:pt idx="326">
                  <c:v>0.77955844155844156</c:v>
                </c:pt>
                <c:pt idx="327">
                  <c:v>0.77885987261146494</c:v>
                </c:pt>
                <c:pt idx="328">
                  <c:v>0.77818750000000003</c:v>
                </c:pt>
                <c:pt idx="329">
                  <c:v>0.77753987730061347</c:v>
                </c:pt>
                <c:pt idx="330">
                  <c:v>0.77691566265060241</c:v>
                </c:pt>
                <c:pt idx="331">
                  <c:v>0.77631360946745565</c:v>
                </c:pt>
                <c:pt idx="332">
                  <c:v>0.7757325581395349</c:v>
                </c:pt>
                <c:pt idx="333">
                  <c:v>0.77517142857142862</c:v>
                </c:pt>
                <c:pt idx="334">
                  <c:v>0.77462921348314606</c:v>
                </c:pt>
                <c:pt idx="335">
                  <c:v>0.77410497237569065</c:v>
                </c:pt>
                <c:pt idx="336">
                  <c:v>0.77359782608695649</c:v>
                </c:pt>
                <c:pt idx="337">
                  <c:v>0.77310695187165779</c:v>
                </c:pt>
                <c:pt idx="338">
                  <c:v>0.77263157894736845</c:v>
                </c:pt>
                <c:pt idx="339">
                  <c:v>0.77217098445595855</c:v>
                </c:pt>
                <c:pt idx="340">
                  <c:v>0.77172448979591834</c:v>
                </c:pt>
                <c:pt idx="341">
                  <c:v>0.77129145728643222</c:v>
                </c:pt>
                <c:pt idx="342">
                  <c:v>0.77087128712871289</c:v>
                </c:pt>
                <c:pt idx="343">
                  <c:v>0.77046341463414636</c:v>
                </c:pt>
                <c:pt idx="344">
                  <c:v>0.77006730769230769</c:v>
                </c:pt>
                <c:pt idx="345">
                  <c:v>0.76968246445497635</c:v>
                </c:pt>
                <c:pt idx="346">
                  <c:v>0.7693084112149533</c:v>
                </c:pt>
                <c:pt idx="347">
                  <c:v>0.76894470046082952</c:v>
                </c:pt>
                <c:pt idx="348">
                  <c:v>0.7685909090909091</c:v>
                </c:pt>
                <c:pt idx="349">
                  <c:v>0.76824663677130045</c:v>
                </c:pt>
                <c:pt idx="350">
                  <c:v>0.76791150442477873</c:v>
                </c:pt>
                <c:pt idx="351">
                  <c:v>0.76758515283842799</c:v>
                </c:pt>
                <c:pt idx="352">
                  <c:v>0.76726724137931035</c:v>
                </c:pt>
                <c:pt idx="353">
                  <c:v>0.76695744680851063</c:v>
                </c:pt>
                <c:pt idx="354">
                  <c:v>0.7666554621848739</c:v>
                </c:pt>
                <c:pt idx="355">
                  <c:v>0.76636099585062245</c:v>
                </c:pt>
                <c:pt idx="356">
                  <c:v>0.76607377049180325</c:v>
                </c:pt>
                <c:pt idx="357">
                  <c:v>0.76579352226720654</c:v>
                </c:pt>
                <c:pt idx="358">
                  <c:v>0.76551999999999998</c:v>
                </c:pt>
                <c:pt idx="359">
                  <c:v>0.76525296442687751</c:v>
                </c:pt>
                <c:pt idx="360">
                  <c:v>0.76499218749999998</c:v>
                </c:pt>
                <c:pt idx="361">
                  <c:v>0.76473745173745178</c:v>
                </c:pt>
                <c:pt idx="362">
                  <c:v>0.76448854961832058</c:v>
                </c:pt>
                <c:pt idx="363">
                  <c:v>0.76424528301886796</c:v>
                </c:pt>
                <c:pt idx="364">
                  <c:v>0.76400746268656716</c:v>
                </c:pt>
                <c:pt idx="365">
                  <c:v>0.76377490774907753</c:v>
                </c:pt>
                <c:pt idx="366">
                  <c:v>0.76354744525547447</c:v>
                </c:pt>
                <c:pt idx="367">
                  <c:v>0.76332490974729239</c:v>
                </c:pt>
                <c:pt idx="368">
                  <c:v>0.76310714285714287</c:v>
                </c:pt>
                <c:pt idx="369">
                  <c:v>0.7628939929328622</c:v>
                </c:pt>
                <c:pt idx="370">
                  <c:v>0.76268531468531464</c:v>
                </c:pt>
                <c:pt idx="371">
                  <c:v>0.76248096885813155</c:v>
                </c:pt>
                <c:pt idx="372">
                  <c:v>0.76228082191780822</c:v>
                </c:pt>
                <c:pt idx="373">
                  <c:v>0.7620847457627119</c:v>
                </c:pt>
                <c:pt idx="374">
                  <c:v>0.76189261744966441</c:v>
                </c:pt>
                <c:pt idx="375">
                  <c:v>0.76170431893687707</c:v>
                </c:pt>
                <c:pt idx="376">
                  <c:v>0.76151973684210528</c:v>
                </c:pt>
                <c:pt idx="377">
                  <c:v>0.76133876221498376</c:v>
                </c:pt>
                <c:pt idx="378">
                  <c:v>0.76116129032258062</c:v>
                </c:pt>
                <c:pt idx="379">
                  <c:v>0.7609872204472844</c:v>
                </c:pt>
                <c:pt idx="380">
                  <c:v>0.76081645569620249</c:v>
                </c:pt>
                <c:pt idx="381">
                  <c:v>0.76064890282131659</c:v>
                </c:pt>
                <c:pt idx="382">
                  <c:v>0.7604844720496895</c:v>
                </c:pt>
                <c:pt idx="383">
                  <c:v>0.76032307692307688</c:v>
                </c:pt>
                <c:pt idx="384">
                  <c:v>0.7601646341463415</c:v>
                </c:pt>
                <c:pt idx="385">
                  <c:v>0.76000906344410879</c:v>
                </c:pt>
                <c:pt idx="386">
                  <c:v>0.75985628742514966</c:v>
                </c:pt>
                <c:pt idx="387">
                  <c:v>0.75970623145400595</c:v>
                </c:pt>
                <c:pt idx="388">
                  <c:v>0.75955882352941173</c:v>
                </c:pt>
                <c:pt idx="389">
                  <c:v>0.75941399416909616</c:v>
                </c:pt>
                <c:pt idx="390">
                  <c:v>0.75927167630057801</c:v>
                </c:pt>
                <c:pt idx="391">
                  <c:v>0.75913180515759315</c:v>
                </c:pt>
                <c:pt idx="392">
                  <c:v>0.75899431818181817</c:v>
                </c:pt>
                <c:pt idx="393">
                  <c:v>0.75885915492957745</c:v>
                </c:pt>
                <c:pt idx="394">
                  <c:v>0.75872625698324025</c:v>
                </c:pt>
                <c:pt idx="395">
                  <c:v>0.75859556786703597</c:v>
                </c:pt>
                <c:pt idx="396">
                  <c:v>0.75846703296703299</c:v>
                </c:pt>
                <c:pt idx="397">
                  <c:v>0.75834059945504084</c:v>
                </c:pt>
                <c:pt idx="398">
                  <c:v>0.75821621621621627</c:v>
                </c:pt>
                <c:pt idx="399">
                  <c:v>0.75809383378016082</c:v>
                </c:pt>
                <c:pt idx="400">
                  <c:v>0.75797340425531912</c:v>
                </c:pt>
                <c:pt idx="401">
                  <c:v>0.75785488126649081</c:v>
                </c:pt>
                <c:pt idx="402">
                  <c:v>0.757738219895288</c:v>
                </c:pt>
                <c:pt idx="403">
                  <c:v>0.75762337662337664</c:v>
                </c:pt>
                <c:pt idx="404">
                  <c:v>0.7575103092783505</c:v>
                </c:pt>
                <c:pt idx="405">
                  <c:v>0.75739897698209724</c:v>
                </c:pt>
                <c:pt idx="406">
                  <c:v>0.75728934010152282</c:v>
                </c:pt>
                <c:pt idx="407">
                  <c:v>0.75718136020151139</c:v>
                </c:pt>
                <c:pt idx="408">
                  <c:v>0.75707500000000005</c:v>
                </c:pt>
                <c:pt idx="409">
                  <c:v>0.75697022332506203</c:v>
                </c:pt>
                <c:pt idx="410">
                  <c:v>0.75686699507389166</c:v>
                </c:pt>
                <c:pt idx="411">
                  <c:v>0.7567652811735941</c:v>
                </c:pt>
                <c:pt idx="412">
                  <c:v>0.75666504854368932</c:v>
                </c:pt>
                <c:pt idx="413">
                  <c:v>0.75656626506024094</c:v>
                </c:pt>
                <c:pt idx="414">
                  <c:v>0.75646889952153107</c:v>
                </c:pt>
                <c:pt idx="415">
                  <c:v>0.75637292161520187</c:v>
                </c:pt>
                <c:pt idx="416">
                  <c:v>0.75627830188679246</c:v>
                </c:pt>
                <c:pt idx="417">
                  <c:v>0.75618501170960184</c:v>
                </c:pt>
                <c:pt idx="418">
                  <c:v>0.75609302325581396</c:v>
                </c:pt>
                <c:pt idx="419">
                  <c:v>0.75600230946882219</c:v>
                </c:pt>
                <c:pt idx="420">
                  <c:v>0.75591284403669723</c:v>
                </c:pt>
                <c:pt idx="421">
                  <c:v>0.75582460136674257</c:v>
                </c:pt>
                <c:pt idx="422">
                  <c:v>0.75573755656108599</c:v>
                </c:pt>
                <c:pt idx="423">
                  <c:v>0.75565168539325844</c:v>
                </c:pt>
                <c:pt idx="424">
                  <c:v>0.75556696428571424</c:v>
                </c:pt>
                <c:pt idx="425">
                  <c:v>0.7554833702882483</c:v>
                </c:pt>
                <c:pt idx="426">
                  <c:v>0.75540088105726877</c:v>
                </c:pt>
                <c:pt idx="427">
                  <c:v>0.75531947483588624</c:v>
                </c:pt>
                <c:pt idx="428">
                  <c:v>0.75523913043478264</c:v>
                </c:pt>
                <c:pt idx="429">
                  <c:v>0.75515982721382291</c:v>
                </c:pt>
                <c:pt idx="430">
                  <c:v>0.75508154506437763</c:v>
                </c:pt>
                <c:pt idx="431">
                  <c:v>0.75500426439232404</c:v>
                </c:pt>
                <c:pt idx="432">
                  <c:v>0.75492796610169488</c:v>
                </c:pt>
                <c:pt idx="433">
                  <c:v>0.75485263157894733</c:v>
                </c:pt>
                <c:pt idx="434">
                  <c:v>0.75477824267782423</c:v>
                </c:pt>
                <c:pt idx="435">
                  <c:v>0.75470478170478172</c:v>
                </c:pt>
                <c:pt idx="436">
                  <c:v>0.75463223140495872</c:v>
                </c:pt>
                <c:pt idx="437">
                  <c:v>0.75456057494866524</c:v>
                </c:pt>
                <c:pt idx="438">
                  <c:v>0.7544897959183674</c:v>
                </c:pt>
                <c:pt idx="439">
                  <c:v>0.7544198782961461</c:v>
                </c:pt>
                <c:pt idx="440">
                  <c:v>0.7543508064516129</c:v>
                </c:pt>
                <c:pt idx="441">
                  <c:v>0.75428256513026049</c:v>
                </c:pt>
                <c:pt idx="442">
                  <c:v>0.75421513944223106</c:v>
                </c:pt>
                <c:pt idx="443">
                  <c:v>0.75414851485148515</c:v>
                </c:pt>
                <c:pt idx="444">
                  <c:v>0.75408267716535438</c:v>
                </c:pt>
                <c:pt idx="445">
                  <c:v>0.75401761252446187</c:v>
                </c:pt>
                <c:pt idx="446">
                  <c:v>0.75395330739299615</c:v>
                </c:pt>
                <c:pt idx="447">
                  <c:v>0.753889748549323</c:v>
                </c:pt>
                <c:pt idx="448">
                  <c:v>0.75382692307692312</c:v>
                </c:pt>
                <c:pt idx="449">
                  <c:v>0.75376481835564058</c:v>
                </c:pt>
                <c:pt idx="450">
                  <c:v>0.75370342205323193</c:v>
                </c:pt>
                <c:pt idx="451">
                  <c:v>0.75364272211720229</c:v>
                </c:pt>
                <c:pt idx="452">
                  <c:v>0.7535827067669173</c:v>
                </c:pt>
                <c:pt idx="453">
                  <c:v>0.75352336448598134</c:v>
                </c:pt>
                <c:pt idx="454">
                  <c:v>0.75346468401486988</c:v>
                </c:pt>
                <c:pt idx="455">
                  <c:v>0.75340665434380771</c:v>
                </c:pt>
                <c:pt idx="456">
                  <c:v>0.75334926470588237</c:v>
                </c:pt>
                <c:pt idx="457">
                  <c:v>0.75329250457038388</c:v>
                </c:pt>
                <c:pt idx="458">
                  <c:v>0.75323636363636359</c:v>
                </c:pt>
                <c:pt idx="459">
                  <c:v>0.7531808318264015</c:v>
                </c:pt>
                <c:pt idx="460">
                  <c:v>0.75312589928057549</c:v>
                </c:pt>
                <c:pt idx="461">
                  <c:v>0.75307155635062617</c:v>
                </c:pt>
                <c:pt idx="462">
                  <c:v>0.7530177935943061</c:v>
                </c:pt>
                <c:pt idx="463">
                  <c:v>0.75296460176991153</c:v>
                </c:pt>
                <c:pt idx="464">
                  <c:v>0.7529119718309859</c:v>
                </c:pt>
                <c:pt idx="465">
                  <c:v>0.75285989492119088</c:v>
                </c:pt>
                <c:pt idx="466">
                  <c:v>0.75280836236933801</c:v>
                </c:pt>
                <c:pt idx="467">
                  <c:v>0.75275736568457541</c:v>
                </c:pt>
                <c:pt idx="468">
                  <c:v>0.75270689655172418</c:v>
                </c:pt>
                <c:pt idx="469">
                  <c:v>0.7526569468267581</c:v>
                </c:pt>
                <c:pt idx="470">
                  <c:v>0.7526075085324232</c:v>
                </c:pt>
                <c:pt idx="471">
                  <c:v>0.75255857385398983</c:v>
                </c:pt>
                <c:pt idx="472">
                  <c:v>0.75251013513513509</c:v>
                </c:pt>
                <c:pt idx="473">
                  <c:v>0.75246218487394956</c:v>
                </c:pt>
                <c:pt idx="474">
                  <c:v>0.75241471571906349</c:v>
                </c:pt>
                <c:pt idx="475">
                  <c:v>0.75236772046589018</c:v>
                </c:pt>
                <c:pt idx="476">
                  <c:v>0.75232119205298009</c:v>
                </c:pt>
                <c:pt idx="477">
                  <c:v>0.75227512355848436</c:v>
                </c:pt>
                <c:pt idx="478">
                  <c:v>0.7522295081967213</c:v>
                </c:pt>
                <c:pt idx="479">
                  <c:v>0.75218433931484507</c:v>
                </c:pt>
                <c:pt idx="480">
                  <c:v>0.75213961038961041</c:v>
                </c:pt>
                <c:pt idx="481">
                  <c:v>0.75209531502423266</c:v>
                </c:pt>
                <c:pt idx="482">
                  <c:v>0.75205144694533765</c:v>
                </c:pt>
                <c:pt idx="483">
                  <c:v>0.75200800000000001</c:v>
                </c:pt>
                <c:pt idx="484">
                  <c:v>0.75196496815286629</c:v>
                </c:pt>
                <c:pt idx="485">
                  <c:v>0.75192234548335979</c:v>
                </c:pt>
                <c:pt idx="486">
                  <c:v>0.75188012618296529</c:v>
                </c:pt>
                <c:pt idx="487">
                  <c:v>0.75183830455259026</c:v>
                </c:pt>
                <c:pt idx="488">
                  <c:v>0.75179687500000003</c:v>
                </c:pt>
                <c:pt idx="489">
                  <c:v>0.75175583203732499</c:v>
                </c:pt>
                <c:pt idx="490">
                  <c:v>0.75171517027863777</c:v>
                </c:pt>
                <c:pt idx="491">
                  <c:v>0.75167488443759634</c:v>
                </c:pt>
                <c:pt idx="492">
                  <c:v>0.75163496932515339</c:v>
                </c:pt>
                <c:pt idx="493">
                  <c:v>0.75159541984732825</c:v>
                </c:pt>
                <c:pt idx="494">
                  <c:v>0.75155623100303948</c:v>
                </c:pt>
                <c:pt idx="495">
                  <c:v>0.75151739788199701</c:v>
                </c:pt>
                <c:pt idx="496">
                  <c:v>0.75147891566265057</c:v>
                </c:pt>
                <c:pt idx="497">
                  <c:v>0.75144077961019495</c:v>
                </c:pt>
                <c:pt idx="498">
                  <c:v>0.75140298507462688</c:v>
                </c:pt>
                <c:pt idx="499">
                  <c:v>0.75136552748885588</c:v>
                </c:pt>
                <c:pt idx="500">
                  <c:v>0.75132840236686393</c:v>
                </c:pt>
                <c:pt idx="501">
                  <c:v>0.75129160530191452</c:v>
                </c:pt>
                <c:pt idx="502">
                  <c:v>0.75125513196480942</c:v>
                </c:pt>
                <c:pt idx="503">
                  <c:v>0.75121897810218974</c:v>
                </c:pt>
                <c:pt idx="504">
                  <c:v>0.75118313953488369</c:v>
                </c:pt>
                <c:pt idx="505">
                  <c:v>0.75114761215629522</c:v>
                </c:pt>
                <c:pt idx="506">
                  <c:v>0.75111239193083579</c:v>
                </c:pt>
                <c:pt idx="507">
                  <c:v>0.75107747489239596</c:v>
                </c:pt>
                <c:pt idx="508">
                  <c:v>0.75104285714285712</c:v>
                </c:pt>
                <c:pt idx="509">
                  <c:v>0.75100853485064012</c:v>
                </c:pt>
                <c:pt idx="510">
                  <c:v>0.7509745042492918</c:v>
                </c:pt>
                <c:pt idx="511">
                  <c:v>0.75094076163610723</c:v>
                </c:pt>
                <c:pt idx="512">
                  <c:v>0.75090730337078648</c:v>
                </c:pt>
                <c:pt idx="513">
                  <c:v>0.75087412587412583</c:v>
                </c:pt>
                <c:pt idx="514">
                  <c:v>0.75084122562674094</c:v>
                </c:pt>
                <c:pt idx="515">
                  <c:v>0.7508085991678225</c:v>
                </c:pt>
                <c:pt idx="516">
                  <c:v>0.75077624309392266</c:v>
                </c:pt>
                <c:pt idx="517">
                  <c:v>0.75074415405777162</c:v>
                </c:pt>
                <c:pt idx="518">
                  <c:v>0.75071232876712324</c:v>
                </c:pt>
                <c:pt idx="519">
                  <c:v>0.75068076398362893</c:v>
                </c:pt>
                <c:pt idx="520">
                  <c:v>0.75064945652173909</c:v>
                </c:pt>
                <c:pt idx="521">
                  <c:v>0.75061840324763196</c:v>
                </c:pt>
                <c:pt idx="522">
                  <c:v>0.75058760107816713</c:v>
                </c:pt>
                <c:pt idx="523">
                  <c:v>0.75055704697986581</c:v>
                </c:pt>
                <c:pt idx="524">
                  <c:v>0.75052673796791447</c:v>
                </c:pt>
                <c:pt idx="525">
                  <c:v>0.75049667110519303</c:v>
                </c:pt>
                <c:pt idx="526">
                  <c:v>0.75046684350132631</c:v>
                </c:pt>
                <c:pt idx="527">
                  <c:v>0.75043725231175695</c:v>
                </c:pt>
                <c:pt idx="528">
                  <c:v>0.75040789473684211</c:v>
                </c:pt>
                <c:pt idx="529">
                  <c:v>0.75037876802096981</c:v>
                </c:pt>
                <c:pt idx="530">
                  <c:v>0.75034986945169713</c:v>
                </c:pt>
                <c:pt idx="531">
                  <c:v>0.7503211963589077</c:v>
                </c:pt>
                <c:pt idx="532">
                  <c:v>0.75029274611398966</c:v>
                </c:pt>
                <c:pt idx="533">
                  <c:v>0.75026451612903222</c:v>
                </c:pt>
                <c:pt idx="534">
                  <c:v>0.75023650385604113</c:v>
                </c:pt>
                <c:pt idx="535">
                  <c:v>0.75020870678617158</c:v>
                </c:pt>
                <c:pt idx="536">
                  <c:v>0.75018112244897961</c:v>
                </c:pt>
                <c:pt idx="537">
                  <c:v>0.75015374841168991</c:v>
                </c:pt>
                <c:pt idx="538">
                  <c:v>0.75012658227848106</c:v>
                </c:pt>
                <c:pt idx="539">
                  <c:v>0.75009962168978561</c:v>
                </c:pt>
                <c:pt idx="540">
                  <c:v>0.75007286432160802</c:v>
                </c:pt>
                <c:pt idx="541">
                  <c:v>0.75004630788485604</c:v>
                </c:pt>
                <c:pt idx="542">
                  <c:v>0.75001995012468825</c:v>
                </c:pt>
                <c:pt idx="543">
                  <c:v>0.74999378881987577</c:v>
                </c:pt>
                <c:pt idx="544">
                  <c:v>0.74996782178217825</c:v>
                </c:pt>
                <c:pt idx="545">
                  <c:v>0.74994204685573362</c:v>
                </c:pt>
                <c:pt idx="546">
                  <c:v>0.74991646191646189</c:v>
                </c:pt>
                <c:pt idx="547">
                  <c:v>0.74989106487148105</c:v>
                </c:pt>
                <c:pt idx="548">
                  <c:v>0.74986585365853653</c:v>
                </c:pt>
                <c:pt idx="549">
                  <c:v>0.74984082624544346</c:v>
                </c:pt>
                <c:pt idx="550">
                  <c:v>0.74981598062953991</c:v>
                </c:pt>
                <c:pt idx="551">
                  <c:v>0.74979131483715322</c:v>
                </c:pt>
                <c:pt idx="552">
                  <c:v>0.74976682692307695</c:v>
                </c:pt>
                <c:pt idx="553">
                  <c:v>0.74974251497005984</c:v>
                </c:pt>
                <c:pt idx="554">
                  <c:v>0.74971837708830547</c:v>
                </c:pt>
                <c:pt idx="555">
                  <c:v>0.74969441141498216</c:v>
                </c:pt>
                <c:pt idx="556">
                  <c:v>0.74967061611374408</c:v>
                </c:pt>
                <c:pt idx="557">
                  <c:v>0.74964698937426211</c:v>
                </c:pt>
                <c:pt idx="558">
                  <c:v>0.74962352941176469</c:v>
                </c:pt>
                <c:pt idx="559">
                  <c:v>0.74960023446658852</c:v>
                </c:pt>
                <c:pt idx="560">
                  <c:v>0.74957710280373835</c:v>
                </c:pt>
                <c:pt idx="561">
                  <c:v>0.7495541327124563</c:v>
                </c:pt>
                <c:pt idx="562">
                  <c:v>0.74953132250580046</c:v>
                </c:pt>
                <c:pt idx="563">
                  <c:v>0.74950867052023118</c:v>
                </c:pt>
                <c:pt idx="564">
                  <c:v>0.74948617511520732</c:v>
                </c:pt>
                <c:pt idx="565">
                  <c:v>0.74946383467278987</c:v>
                </c:pt>
                <c:pt idx="566">
                  <c:v>0.74944164759725396</c:v>
                </c:pt>
                <c:pt idx="567">
                  <c:v>0.74941961231470922</c:v>
                </c:pt>
                <c:pt idx="568">
                  <c:v>0.74939772727272724</c:v>
                </c:pt>
                <c:pt idx="569">
                  <c:v>0.74937599093997731</c:v>
                </c:pt>
                <c:pt idx="570">
                  <c:v>0.7493544018058691</c:v>
                </c:pt>
                <c:pt idx="571">
                  <c:v>0.74933295838020242</c:v>
                </c:pt>
                <c:pt idx="572">
                  <c:v>0.74931165919282516</c:v>
                </c:pt>
                <c:pt idx="573">
                  <c:v>0.74929050279329612</c:v>
                </c:pt>
                <c:pt idx="574">
                  <c:v>0.7492694877505568</c:v>
                </c:pt>
                <c:pt idx="575">
                  <c:v>0.74924861265260823</c:v>
                </c:pt>
                <c:pt idx="576">
                  <c:v>0.74922787610619468</c:v>
                </c:pt>
                <c:pt idx="577">
                  <c:v>0.7492072767364939</c:v>
                </c:pt>
                <c:pt idx="578">
                  <c:v>0.74918681318681324</c:v>
                </c:pt>
                <c:pt idx="579">
                  <c:v>0.74916648411829134</c:v>
                </c:pt>
                <c:pt idx="580">
                  <c:v>0.74914628820960694</c:v>
                </c:pt>
                <c:pt idx="581">
                  <c:v>0.74912622415669206</c:v>
                </c:pt>
                <c:pt idx="582">
                  <c:v>0.74910629067245116</c:v>
                </c:pt>
                <c:pt idx="583">
                  <c:v>0.74908648648648646</c:v>
                </c:pt>
                <c:pt idx="584">
                  <c:v>0.74906681034482758</c:v>
                </c:pt>
                <c:pt idx="585">
                  <c:v>0.74904726100966701</c:v>
                </c:pt>
                <c:pt idx="586">
                  <c:v>0.7490278372591006</c:v>
                </c:pt>
                <c:pt idx="587">
                  <c:v>0.74900853788687305</c:v>
                </c:pt>
                <c:pt idx="588">
                  <c:v>0.74898936170212771</c:v>
                </c:pt>
                <c:pt idx="589">
                  <c:v>0.74897030752916227</c:v>
                </c:pt>
                <c:pt idx="590">
                  <c:v>0.74895137420718816</c:v>
                </c:pt>
                <c:pt idx="591">
                  <c:v>0.74893256059009483</c:v>
                </c:pt>
                <c:pt idx="592">
                  <c:v>0.74891386554621853</c:v>
                </c:pt>
                <c:pt idx="593">
                  <c:v>0.74889528795811522</c:v>
                </c:pt>
                <c:pt idx="594">
                  <c:v>0.74887682672233824</c:v>
                </c:pt>
                <c:pt idx="595">
                  <c:v>0.74885848074921957</c:v>
                </c:pt>
                <c:pt idx="596">
                  <c:v>0.74884024896265555</c:v>
                </c:pt>
                <c:pt idx="597">
                  <c:v>0.74882213029989664</c:v>
                </c:pt>
                <c:pt idx="598">
                  <c:v>0.7488041237113402</c:v>
                </c:pt>
                <c:pt idx="599">
                  <c:v>0.74878622816032891</c:v>
                </c:pt>
                <c:pt idx="600">
                  <c:v>0.74876844262295084</c:v>
                </c:pt>
                <c:pt idx="601">
                  <c:v>0.74875076608784474</c:v>
                </c:pt>
                <c:pt idx="602">
                  <c:v>0.74873319755600809</c:v>
                </c:pt>
                <c:pt idx="603">
                  <c:v>0.74871573604060915</c:v>
                </c:pt>
                <c:pt idx="604">
                  <c:v>0.7486983805668016</c:v>
                </c:pt>
                <c:pt idx="605">
                  <c:v>0.74868113017154392</c:v>
                </c:pt>
                <c:pt idx="606">
                  <c:v>0.74866398390342048</c:v>
                </c:pt>
                <c:pt idx="607">
                  <c:v>0.74864694082246741</c:v>
                </c:pt>
                <c:pt idx="608">
                  <c:v>0.74863000000000002</c:v>
                </c:pt>
                <c:pt idx="609">
                  <c:v>0.74861316051844462</c:v>
                </c:pt>
                <c:pt idx="610">
                  <c:v>0.748596421471173</c:v>
                </c:pt>
                <c:pt idx="611">
                  <c:v>0.74857978196233899</c:v>
                </c:pt>
                <c:pt idx="612">
                  <c:v>0.74856324110671935</c:v>
                </c:pt>
                <c:pt idx="613">
                  <c:v>0.74854679802955659</c:v>
                </c:pt>
                <c:pt idx="614">
                  <c:v>0.74853045186640466</c:v>
                </c:pt>
                <c:pt idx="615">
                  <c:v>0.74851420176297745</c:v>
                </c:pt>
                <c:pt idx="616">
                  <c:v>0.74849804687499999</c:v>
                </c:pt>
                <c:pt idx="617">
                  <c:v>0.74848198636806229</c:v>
                </c:pt>
                <c:pt idx="618">
                  <c:v>0.7484660194174757</c:v>
                </c:pt>
                <c:pt idx="619">
                  <c:v>0.74845014520813169</c:v>
                </c:pt>
                <c:pt idx="620">
                  <c:v>0.74843436293436294</c:v>
                </c:pt>
                <c:pt idx="621">
                  <c:v>0.74841867179980748</c:v>
                </c:pt>
                <c:pt idx="622">
                  <c:v>0.74840307101727443</c:v>
                </c:pt>
                <c:pt idx="623">
                  <c:v>0.74838755980861249</c:v>
                </c:pt>
                <c:pt idx="624">
                  <c:v>0.7483721374045802</c:v>
                </c:pt>
                <c:pt idx="625">
                  <c:v>0.7483568030447193</c:v>
                </c:pt>
                <c:pt idx="626">
                  <c:v>0.74834155597722962</c:v>
                </c:pt>
                <c:pt idx="627">
                  <c:v>0.74832639545884583</c:v>
                </c:pt>
                <c:pt idx="628">
                  <c:v>0.74831132075471696</c:v>
                </c:pt>
                <c:pt idx="629">
                  <c:v>0.74829633113828786</c:v>
                </c:pt>
                <c:pt idx="630">
                  <c:v>0.74828142589118196</c:v>
                </c:pt>
                <c:pt idx="631">
                  <c:v>0.748266604303087</c:v>
                </c:pt>
                <c:pt idx="632">
                  <c:v>0.74825186567164181</c:v>
                </c:pt>
                <c:pt idx="633">
                  <c:v>0.74823720930232562</c:v>
                </c:pt>
                <c:pt idx="634">
                  <c:v>0.74822263450834881</c:v>
                </c:pt>
                <c:pt idx="635">
                  <c:v>0.74820814061054575</c:v>
                </c:pt>
                <c:pt idx="636">
                  <c:v>0.74819372693726938</c:v>
                </c:pt>
                <c:pt idx="637">
                  <c:v>0.74817939282428703</c:v>
                </c:pt>
                <c:pt idx="638">
                  <c:v>0.74816513761467884</c:v>
                </c:pt>
                <c:pt idx="639">
                  <c:v>0.74815096065873743</c:v>
                </c:pt>
                <c:pt idx="640">
                  <c:v>0.74813686131386858</c:v>
                </c:pt>
                <c:pt idx="641">
                  <c:v>0.74812283894449494</c:v>
                </c:pt>
                <c:pt idx="642">
                  <c:v>0.74810889292196003</c:v>
                </c:pt>
                <c:pt idx="643">
                  <c:v>0.74809502262443439</c:v>
                </c:pt>
                <c:pt idx="644">
                  <c:v>0.74808122743682315</c:v>
                </c:pt>
                <c:pt idx="645">
                  <c:v>0.74806750675067502</c:v>
                </c:pt>
                <c:pt idx="646">
                  <c:v>0.74805385996409335</c:v>
                </c:pt>
                <c:pt idx="647">
                  <c:v>0.74804028648164722</c:v>
                </c:pt>
                <c:pt idx="648">
                  <c:v>0.74802678571428571</c:v>
                </c:pt>
                <c:pt idx="649">
                  <c:v>0.74801335707925198</c:v>
                </c:pt>
                <c:pt idx="650">
                  <c:v>0.748</c:v>
                </c:pt>
                <c:pt idx="651">
                  <c:v>0.7479867139061116</c:v>
                </c:pt>
                <c:pt idx="652">
                  <c:v>0.74797349823321557</c:v>
                </c:pt>
                <c:pt idx="653">
                  <c:v>0.74796035242290748</c:v>
                </c:pt>
                <c:pt idx="654">
                  <c:v>0.7479472759226713</c:v>
                </c:pt>
                <c:pt idx="655">
                  <c:v>0.74793426818580189</c:v>
                </c:pt>
                <c:pt idx="656">
                  <c:v>0.74792132867132866</c:v>
                </c:pt>
                <c:pt idx="657">
                  <c:v>0.74790845684394069</c:v>
                </c:pt>
                <c:pt idx="658">
                  <c:v>0.74789565217391307</c:v>
                </c:pt>
                <c:pt idx="659">
                  <c:v>0.74788291413703378</c:v>
                </c:pt>
                <c:pt idx="660">
                  <c:v>0.74787024221453291</c:v>
                </c:pt>
                <c:pt idx="661">
                  <c:v>0.74785763589301124</c:v>
                </c:pt>
                <c:pt idx="662">
                  <c:v>0.74784509466437177</c:v>
                </c:pt>
                <c:pt idx="663">
                  <c:v>0.74783261802575107</c:v>
                </c:pt>
                <c:pt idx="664">
                  <c:v>0.74782020547945205</c:v>
                </c:pt>
                <c:pt idx="665">
                  <c:v>0.74780785653287785</c:v>
                </c:pt>
                <c:pt idx="666">
                  <c:v>0.7477955706984668</c:v>
                </c:pt>
                <c:pt idx="667">
                  <c:v>0.74778334749362785</c:v>
                </c:pt>
                <c:pt idx="668">
                  <c:v>0.74777118644067797</c:v>
                </c:pt>
                <c:pt idx="669">
                  <c:v>0.7477590870667794</c:v>
                </c:pt>
                <c:pt idx="670">
                  <c:v>0.74774704890387855</c:v>
                </c:pt>
                <c:pt idx="671">
                  <c:v>0.74773507148864593</c:v>
                </c:pt>
                <c:pt idx="672">
                  <c:v>0.7477231543624161</c:v>
                </c:pt>
                <c:pt idx="673">
                  <c:v>0.74771129707112971</c:v>
                </c:pt>
                <c:pt idx="674">
                  <c:v>0.74769949916527545</c:v>
                </c:pt>
                <c:pt idx="675">
                  <c:v>0.74768776019983352</c:v>
                </c:pt>
                <c:pt idx="676">
                  <c:v>0.74767607973421923</c:v>
                </c:pt>
                <c:pt idx="677">
                  <c:v>0.74766445733222864</c:v>
                </c:pt>
                <c:pt idx="678">
                  <c:v>0.74765289256198342</c:v>
                </c:pt>
                <c:pt idx="679">
                  <c:v>0.74764138499587796</c:v>
                </c:pt>
                <c:pt idx="680">
                  <c:v>0.74762993421052626</c:v>
                </c:pt>
                <c:pt idx="681">
                  <c:v>0.74761853978671045</c:v>
                </c:pt>
                <c:pt idx="682">
                  <c:v>0.74760720130932901</c:v>
                </c:pt>
                <c:pt idx="683">
                  <c:v>0.74759591836734696</c:v>
                </c:pt>
                <c:pt idx="684">
                  <c:v>0.74758469055374588</c:v>
                </c:pt>
                <c:pt idx="685">
                  <c:v>0.74757351746547518</c:v>
                </c:pt>
                <c:pt idx="686">
                  <c:v>0.74756239870340357</c:v>
                </c:pt>
                <c:pt idx="687">
                  <c:v>0.74755133387227157</c:v>
                </c:pt>
                <c:pt idx="688">
                  <c:v>0.74754032258064518</c:v>
                </c:pt>
                <c:pt idx="689">
                  <c:v>0.74752936444086882</c:v>
                </c:pt>
                <c:pt idx="690">
                  <c:v>0.74751845906902081</c:v>
                </c:pt>
                <c:pt idx="691">
                  <c:v>0.74750760608486788</c:v>
                </c:pt>
                <c:pt idx="692">
                  <c:v>0.74749680511182104</c:v>
                </c:pt>
                <c:pt idx="693">
                  <c:v>0.74748605577689242</c:v>
                </c:pt>
                <c:pt idx="694">
                  <c:v>0.74747535771065188</c:v>
                </c:pt>
                <c:pt idx="695">
                  <c:v>0.74746471054718477</c:v>
                </c:pt>
                <c:pt idx="696">
                  <c:v>0.74745411392405059</c:v>
                </c:pt>
                <c:pt idx="697">
                  <c:v>0.7474435674822415</c:v>
                </c:pt>
                <c:pt idx="698">
                  <c:v>0.74743307086614175</c:v>
                </c:pt>
                <c:pt idx="699">
                  <c:v>0.74742262372348778</c:v>
                </c:pt>
                <c:pt idx="700">
                  <c:v>0.74741222570532917</c:v>
                </c:pt>
                <c:pt idx="701">
                  <c:v>0.7474018764659891</c:v>
                </c:pt>
                <c:pt idx="702">
                  <c:v>0.7473915756630265</c:v>
                </c:pt>
                <c:pt idx="703">
                  <c:v>0.74738132295719839</c:v>
                </c:pt>
                <c:pt idx="704">
                  <c:v>0.7473711180124224</c:v>
                </c:pt>
                <c:pt idx="705">
                  <c:v>0.74736096049573975</c:v>
                </c:pt>
                <c:pt idx="706">
                  <c:v>0.74735085007727975</c:v>
                </c:pt>
                <c:pt idx="707">
                  <c:v>0.74734078643022361</c:v>
                </c:pt>
                <c:pt idx="708">
                  <c:v>0.74733076923076924</c:v>
                </c:pt>
                <c:pt idx="709">
                  <c:v>0.74732079815809671</c:v>
                </c:pt>
                <c:pt idx="710">
                  <c:v>0.74731087289433384</c:v>
                </c:pt>
                <c:pt idx="711">
                  <c:v>0.74730099312452258</c:v>
                </c:pt>
                <c:pt idx="712">
                  <c:v>0.74729115853658534</c:v>
                </c:pt>
                <c:pt idx="713">
                  <c:v>0.74728136882129281</c:v>
                </c:pt>
                <c:pt idx="714">
                  <c:v>0.74727162367223066</c:v>
                </c:pt>
                <c:pt idx="715">
                  <c:v>0.74726192278576831</c:v>
                </c:pt>
                <c:pt idx="716">
                  <c:v>0.74725226586102722</c:v>
                </c:pt>
                <c:pt idx="717">
                  <c:v>0.74724265259984923</c:v>
                </c:pt>
                <c:pt idx="718">
                  <c:v>0.74723308270676692</c:v>
                </c:pt>
                <c:pt idx="719">
                  <c:v>0.74722355588897227</c:v>
                </c:pt>
                <c:pt idx="720">
                  <c:v>0.74721407185628741</c:v>
                </c:pt>
                <c:pt idx="721">
                  <c:v>0.74720463032113515</c:v>
                </c:pt>
                <c:pt idx="722">
                  <c:v>0.74719523099850971</c:v>
                </c:pt>
                <c:pt idx="723">
                  <c:v>0.7471858736059479</c:v>
                </c:pt>
                <c:pt idx="724">
                  <c:v>0.74717655786350146</c:v>
                </c:pt>
                <c:pt idx="725">
                  <c:v>0.74716728349370831</c:v>
                </c:pt>
                <c:pt idx="726">
                  <c:v>0.74715805022156567</c:v>
                </c:pt>
                <c:pt idx="727">
                  <c:v>0.74714885777450257</c:v>
                </c:pt>
                <c:pt idx="728">
                  <c:v>0.7471397058823529</c:v>
                </c:pt>
                <c:pt idx="729">
                  <c:v>0.74713059427732942</c:v>
                </c:pt>
                <c:pt idx="730">
                  <c:v>0.74712152269399712</c:v>
                </c:pt>
                <c:pt idx="731">
                  <c:v>0.74711249086924758</c:v>
                </c:pt>
                <c:pt idx="732">
                  <c:v>0.74710349854227409</c:v>
                </c:pt>
                <c:pt idx="733">
                  <c:v>0.74709454545454546</c:v>
                </c:pt>
                <c:pt idx="734">
                  <c:v>0.74708563134978234</c:v>
                </c:pt>
                <c:pt idx="735">
                  <c:v>0.74707675597393197</c:v>
                </c:pt>
                <c:pt idx="736">
                  <c:v>0.74706791907514447</c:v>
                </c:pt>
                <c:pt idx="737">
                  <c:v>0.74705912040374911</c:v>
                </c:pt>
                <c:pt idx="738">
                  <c:v>0.74705035971223022</c:v>
                </c:pt>
                <c:pt idx="739">
                  <c:v>0.74704163675520463</c:v>
                </c:pt>
                <c:pt idx="740">
                  <c:v>0.74703295128939828</c:v>
                </c:pt>
                <c:pt idx="741">
                  <c:v>0.747024303073624</c:v>
                </c:pt>
                <c:pt idx="742">
                  <c:v>0.74701569186875894</c:v>
                </c:pt>
                <c:pt idx="743">
                  <c:v>0.74700711743772241</c:v>
                </c:pt>
                <c:pt idx="744">
                  <c:v>0.74699857954545457</c:v>
                </c:pt>
                <c:pt idx="745">
                  <c:v>0.74699007795889438</c:v>
                </c:pt>
                <c:pt idx="746">
                  <c:v>0.74698161244695893</c:v>
                </c:pt>
                <c:pt idx="747">
                  <c:v>0.74697318278052227</c:v>
                </c:pt>
                <c:pt idx="748">
                  <c:v>0.74696478873239436</c:v>
                </c:pt>
                <c:pt idx="749">
                  <c:v>0.7469564300773015</c:v>
                </c:pt>
                <c:pt idx="750">
                  <c:v>0.74694810659186539</c:v>
                </c:pt>
                <c:pt idx="751">
                  <c:v>0.74693981805458365</c:v>
                </c:pt>
                <c:pt idx="752">
                  <c:v>0.74693156424581009</c:v>
                </c:pt>
                <c:pt idx="753">
                  <c:v>0.74692334494773516</c:v>
                </c:pt>
                <c:pt idx="754">
                  <c:v>0.74691515994436719</c:v>
                </c:pt>
                <c:pt idx="755">
                  <c:v>0.74690700902151286</c:v>
                </c:pt>
                <c:pt idx="756">
                  <c:v>0.74689889196675896</c:v>
                </c:pt>
                <c:pt idx="757">
                  <c:v>0.746890808569454</c:v>
                </c:pt>
                <c:pt idx="758">
                  <c:v>0.74688275862068965</c:v>
                </c:pt>
                <c:pt idx="759">
                  <c:v>0.74687474191328285</c:v>
                </c:pt>
                <c:pt idx="760">
                  <c:v>0.74686675824175819</c:v>
                </c:pt>
                <c:pt idx="761">
                  <c:v>0.74685880740233035</c:v>
                </c:pt>
                <c:pt idx="762">
                  <c:v>0.74685088919288645</c:v>
                </c:pt>
                <c:pt idx="763">
                  <c:v>0.74684300341296928</c:v>
                </c:pt>
                <c:pt idx="764">
                  <c:v>0.74683514986376021</c:v>
                </c:pt>
                <c:pt idx="765">
                  <c:v>0.74682732834806254</c:v>
                </c:pt>
                <c:pt idx="766">
                  <c:v>0.74681953867028494</c:v>
                </c:pt>
                <c:pt idx="767">
                  <c:v>0.74681178063642517</c:v>
                </c:pt>
                <c:pt idx="768">
                  <c:v>0.74680405405405403</c:v>
                </c:pt>
                <c:pt idx="769">
                  <c:v>0.74679635873229944</c:v>
                </c:pt>
                <c:pt idx="770">
                  <c:v>0.74678869448183038</c:v>
                </c:pt>
                <c:pt idx="771">
                  <c:v>0.74678106111484222</c:v>
                </c:pt>
                <c:pt idx="772">
                  <c:v>0.74677345844504017</c:v>
                </c:pt>
                <c:pt idx="773">
                  <c:v>0.74676588628762541</c:v>
                </c:pt>
                <c:pt idx="774">
                  <c:v>0.74675834445927902</c:v>
                </c:pt>
                <c:pt idx="775">
                  <c:v>0.74675083277814791</c:v>
                </c:pt>
                <c:pt idx="776">
                  <c:v>0.74674335106382983</c:v>
                </c:pt>
                <c:pt idx="777">
                  <c:v>0.74673589913735894</c:v>
                </c:pt>
                <c:pt idx="778">
                  <c:v>0.74672847682119203</c:v>
                </c:pt>
                <c:pt idx="779">
                  <c:v>0.74672108393919367</c:v>
                </c:pt>
                <c:pt idx="780">
                  <c:v>0.74671372031662264</c:v>
                </c:pt>
                <c:pt idx="781">
                  <c:v>0.7467063857801185</c:v>
                </c:pt>
                <c:pt idx="782">
                  <c:v>0.74669908015768727</c:v>
                </c:pt>
                <c:pt idx="783">
                  <c:v>0.74669180327868856</c:v>
                </c:pt>
                <c:pt idx="784">
                  <c:v>0.74668455497382202</c:v>
                </c:pt>
                <c:pt idx="785">
                  <c:v>0.74667733507511425</c:v>
                </c:pt>
                <c:pt idx="786">
                  <c:v>0.7466701434159061</c:v>
                </c:pt>
                <c:pt idx="787">
                  <c:v>0.74666297983083929</c:v>
                </c:pt>
                <c:pt idx="788">
                  <c:v>0.74665584415584418</c:v>
                </c:pt>
                <c:pt idx="789">
                  <c:v>0.746648736228127</c:v>
                </c:pt>
                <c:pt idx="790">
                  <c:v>0.74664165588615783</c:v>
                </c:pt>
                <c:pt idx="791">
                  <c:v>0.74663460296965789</c:v>
                </c:pt>
                <c:pt idx="792">
                  <c:v>0.74662757731958762</c:v>
                </c:pt>
                <c:pt idx="793">
                  <c:v>0.74662057877813504</c:v>
                </c:pt>
                <c:pt idx="794">
                  <c:v>0.74661360718870351</c:v>
                </c:pt>
                <c:pt idx="795">
                  <c:v>0.74660666239590001</c:v>
                </c:pt>
                <c:pt idx="796">
                  <c:v>0.74659974424552433</c:v>
                </c:pt>
                <c:pt idx="797">
                  <c:v>0.74659285258455643</c:v>
                </c:pt>
                <c:pt idx="798">
                  <c:v>0.74658598726114644</c:v>
                </c:pt>
                <c:pt idx="799">
                  <c:v>0.74657914812460269</c:v>
                </c:pt>
                <c:pt idx="800">
                  <c:v>0.74657233502538067</c:v>
                </c:pt>
                <c:pt idx="801">
                  <c:v>0.74656554781507278</c:v>
                </c:pt>
                <c:pt idx="802">
                  <c:v>0.74655878634639694</c:v>
                </c:pt>
                <c:pt idx="803">
                  <c:v>0.74655205047318607</c:v>
                </c:pt>
                <c:pt idx="804">
                  <c:v>0.74654534005037787</c:v>
                </c:pt>
                <c:pt idx="805">
                  <c:v>0.74653865493400373</c:v>
                </c:pt>
                <c:pt idx="806">
                  <c:v>0.74653199498117939</c:v>
                </c:pt>
                <c:pt idx="807">
                  <c:v>0.74652536005009396</c:v>
                </c:pt>
                <c:pt idx="808">
                  <c:v>0.74651875000000001</c:v>
                </c:pt>
                <c:pt idx="809">
                  <c:v>0.74651216469120396</c:v>
                </c:pt>
                <c:pt idx="810">
                  <c:v>0.74650560398505605</c:v>
                </c:pt>
                <c:pt idx="811">
                  <c:v>0.74649906774394037</c:v>
                </c:pt>
                <c:pt idx="812">
                  <c:v>0.7464925558312655</c:v>
                </c:pt>
                <c:pt idx="813">
                  <c:v>0.74648606811145513</c:v>
                </c:pt>
                <c:pt idx="814">
                  <c:v>0.74647960444993822</c:v>
                </c:pt>
                <c:pt idx="815">
                  <c:v>0.74647316471314007</c:v>
                </c:pt>
                <c:pt idx="816">
                  <c:v>0.74646674876847285</c:v>
                </c:pt>
                <c:pt idx="817">
                  <c:v>0.74646035648432696</c:v>
                </c:pt>
                <c:pt idx="818">
                  <c:v>0.74645398773006133</c:v>
                </c:pt>
                <c:pt idx="819">
                  <c:v>0.74644764237599515</c:v>
                </c:pt>
                <c:pt idx="820">
                  <c:v>0.74644132029339849</c:v>
                </c:pt>
                <c:pt idx="821">
                  <c:v>0.74643502135448447</c:v>
                </c:pt>
                <c:pt idx="822">
                  <c:v>0.74642874543239945</c:v>
                </c:pt>
                <c:pt idx="823">
                  <c:v>0.74642249240121583</c:v>
                </c:pt>
                <c:pt idx="824">
                  <c:v>0.74641626213592227</c:v>
                </c:pt>
                <c:pt idx="825">
                  <c:v>0.74641005451241671</c:v>
                </c:pt>
                <c:pt idx="826">
                  <c:v>0.74640386940749692</c:v>
                </c:pt>
                <c:pt idx="827">
                  <c:v>0.7463977066988533</c:v>
                </c:pt>
                <c:pt idx="828">
                  <c:v>0.7463915662650602</c:v>
                </c:pt>
                <c:pt idx="829">
                  <c:v>0.74638544798556827</c:v>
                </c:pt>
                <c:pt idx="830">
                  <c:v>0.74637935174069625</c:v>
                </c:pt>
                <c:pt idx="831">
                  <c:v>0.74637327741162374</c:v>
                </c:pt>
                <c:pt idx="832">
                  <c:v>0.74636722488038276</c:v>
                </c:pt>
                <c:pt idx="833">
                  <c:v>0.74636119402985079</c:v>
                </c:pt>
                <c:pt idx="834">
                  <c:v>0.74635518474374252</c:v>
                </c:pt>
                <c:pt idx="835">
                  <c:v>0.74634919690660317</c:v>
                </c:pt>
                <c:pt idx="836">
                  <c:v>0.74634323040380046</c:v>
                </c:pt>
                <c:pt idx="837">
                  <c:v>0.74633728512151754</c:v>
                </c:pt>
                <c:pt idx="838">
                  <c:v>0.74633136094674557</c:v>
                </c:pt>
                <c:pt idx="839">
                  <c:v>0.74632545776727699</c:v>
                </c:pt>
                <c:pt idx="840">
                  <c:v>0.74631957547169814</c:v>
                </c:pt>
                <c:pt idx="841">
                  <c:v>0.74631371394938195</c:v>
                </c:pt>
                <c:pt idx="842">
                  <c:v>0.74630787309048174</c:v>
                </c:pt>
                <c:pt idx="843">
                  <c:v>0.74630205278592376</c:v>
                </c:pt>
                <c:pt idx="844">
                  <c:v>0.74629625292740043</c:v>
                </c:pt>
                <c:pt idx="845">
                  <c:v>0.7462904734073641</c:v>
                </c:pt>
                <c:pt idx="846">
                  <c:v>0.74628471411901987</c:v>
                </c:pt>
                <c:pt idx="847">
                  <c:v>0.74627897495631912</c:v>
                </c:pt>
                <c:pt idx="848">
                  <c:v>0.74627325581395343</c:v>
                </c:pt>
                <c:pt idx="849">
                  <c:v>0.74626755658734767</c:v>
                </c:pt>
                <c:pt idx="850">
                  <c:v>0.74626187717265358</c:v>
                </c:pt>
                <c:pt idx="851">
                  <c:v>0.74625621746674375</c:v>
                </c:pt>
                <c:pt idx="852">
                  <c:v>0.74625057736720557</c:v>
                </c:pt>
                <c:pt idx="853">
                  <c:v>0.74624495677233427</c:v>
                </c:pt>
                <c:pt idx="854">
                  <c:v>0.74623935558112775</c:v>
                </c:pt>
                <c:pt idx="855">
                  <c:v>0.7462337736932797</c:v>
                </c:pt>
                <c:pt idx="856">
                  <c:v>0.74622821100917436</c:v>
                </c:pt>
                <c:pt idx="857">
                  <c:v>0.74622266742987975</c:v>
                </c:pt>
                <c:pt idx="858">
                  <c:v>0.7462171428571428</c:v>
                </c:pt>
                <c:pt idx="859">
                  <c:v>0.74621163719338279</c:v>
                </c:pt>
                <c:pt idx="860">
                  <c:v>0.74620615034168569</c:v>
                </c:pt>
                <c:pt idx="861">
                  <c:v>0.74620068220579872</c:v>
                </c:pt>
                <c:pt idx="862">
                  <c:v>0.74619523269012489</c:v>
                </c:pt>
                <c:pt idx="863">
                  <c:v>0.74618980169971671</c:v>
                </c:pt>
                <c:pt idx="864">
                  <c:v>0.74618438914027152</c:v>
                </c:pt>
                <c:pt idx="865">
                  <c:v>0.74617899491812534</c:v>
                </c:pt>
                <c:pt idx="866">
                  <c:v>0.74617361894024803</c:v>
                </c:pt>
                <c:pt idx="867">
                  <c:v>0.74616826111423751</c:v>
                </c:pt>
                <c:pt idx="868">
                  <c:v>0.74616292134831463</c:v>
                </c:pt>
                <c:pt idx="869">
                  <c:v>0.746157599551318</c:v>
                </c:pt>
                <c:pt idx="870">
                  <c:v>0.7461522956326988</c:v>
                </c:pt>
                <c:pt idx="871">
                  <c:v>0.74614700950251533</c:v>
                </c:pt>
                <c:pt idx="872">
                  <c:v>0.74614174107142861</c:v>
                </c:pt>
                <c:pt idx="873">
                  <c:v>0.74613649025069639</c:v>
                </c:pt>
                <c:pt idx="874">
                  <c:v>0.74613125695216909</c:v>
                </c:pt>
                <c:pt idx="875">
                  <c:v>0.74612604108828429</c:v>
                </c:pt>
                <c:pt idx="876">
                  <c:v>0.74612084257206213</c:v>
                </c:pt>
                <c:pt idx="877">
                  <c:v>0.74611566131710017</c:v>
                </c:pt>
                <c:pt idx="878">
                  <c:v>0.74611049723756906</c:v>
                </c:pt>
                <c:pt idx="879">
                  <c:v>0.74610535024820734</c:v>
                </c:pt>
                <c:pt idx="880">
                  <c:v>0.74610022026431722</c:v>
                </c:pt>
                <c:pt idx="881">
                  <c:v>0.7460951072017592</c:v>
                </c:pt>
                <c:pt idx="882">
                  <c:v>0.74609001097694838</c:v>
                </c:pt>
                <c:pt idx="883">
                  <c:v>0.74608493150684929</c:v>
                </c:pt>
                <c:pt idx="884">
                  <c:v>0.74607986870897158</c:v>
                </c:pt>
                <c:pt idx="885">
                  <c:v>0.74607482250136536</c:v>
                </c:pt>
                <c:pt idx="886">
                  <c:v>0.7460697928026172</c:v>
                </c:pt>
                <c:pt idx="887">
                  <c:v>0.74606477953184536</c:v>
                </c:pt>
                <c:pt idx="888">
                  <c:v>0.74605978260869565</c:v>
                </c:pt>
                <c:pt idx="889">
                  <c:v>0.74605480195333695</c:v>
                </c:pt>
                <c:pt idx="890">
                  <c:v>0.74604983748645715</c:v>
                </c:pt>
                <c:pt idx="891">
                  <c:v>0.74604488912925904</c:v>
                </c:pt>
                <c:pt idx="892">
                  <c:v>0.74603995680345569</c:v>
                </c:pt>
                <c:pt idx="893">
                  <c:v>0.74603504043126689</c:v>
                </c:pt>
                <c:pt idx="894">
                  <c:v>0.74603013993541445</c:v>
                </c:pt>
                <c:pt idx="895">
                  <c:v>0.74602525523911878</c:v>
                </c:pt>
                <c:pt idx="896">
                  <c:v>0.74602038626609446</c:v>
                </c:pt>
                <c:pt idx="897">
                  <c:v>0.74601553294054634</c:v>
                </c:pt>
                <c:pt idx="898">
                  <c:v>0.74601069518716578</c:v>
                </c:pt>
                <c:pt idx="899">
                  <c:v>0.74600587293112652</c:v>
                </c:pt>
                <c:pt idx="900">
                  <c:v>0.74600106609808103</c:v>
                </c:pt>
                <c:pt idx="901">
                  <c:v>0.74599627461415641</c:v>
                </c:pt>
                <c:pt idx="902">
                  <c:v>0.74599149840595114</c:v>
                </c:pt>
                <c:pt idx="903">
                  <c:v>0.74598673740053045</c:v>
                </c:pt>
                <c:pt idx="904">
                  <c:v>0.74598199152542377</c:v>
                </c:pt>
                <c:pt idx="905">
                  <c:v>0.7459772607086198</c:v>
                </c:pt>
                <c:pt idx="906">
                  <c:v>0.7459725448785639</c:v>
                </c:pt>
                <c:pt idx="907">
                  <c:v>0.74596784396415394</c:v>
                </c:pt>
                <c:pt idx="908">
                  <c:v>0.74596315789473688</c:v>
                </c:pt>
                <c:pt idx="909">
                  <c:v>0.74595848660010511</c:v>
                </c:pt>
                <c:pt idx="910">
                  <c:v>0.7459538300104932</c:v>
                </c:pt>
                <c:pt idx="911">
                  <c:v>0.74594918805657406</c:v>
                </c:pt>
                <c:pt idx="912">
                  <c:v>0.74594456066945602</c:v>
                </c:pt>
                <c:pt idx="913">
                  <c:v>0.74593994778067885</c:v>
                </c:pt>
                <c:pt idx="914">
                  <c:v>0.74593534932221062</c:v>
                </c:pt>
                <c:pt idx="915">
                  <c:v>0.74593076522644453</c:v>
                </c:pt>
                <c:pt idx="916">
                  <c:v>0.74592619542619543</c:v>
                </c:pt>
                <c:pt idx="917">
                  <c:v>0.74592163985469639</c:v>
                </c:pt>
                <c:pt idx="918">
                  <c:v>0.74591709844559584</c:v>
                </c:pt>
                <c:pt idx="919">
                  <c:v>0.74591257113295395</c:v>
                </c:pt>
                <c:pt idx="920">
                  <c:v>0.7459080578512397</c:v>
                </c:pt>
                <c:pt idx="921">
                  <c:v>0.74590355853532753</c:v>
                </c:pt>
                <c:pt idx="922">
                  <c:v>0.7458990731204943</c:v>
                </c:pt>
                <c:pt idx="923">
                  <c:v>0.74589460154241649</c:v>
                </c:pt>
                <c:pt idx="924">
                  <c:v>0.74589014373716633</c:v>
                </c:pt>
                <c:pt idx="925">
                  <c:v>0.74588569964120965</c:v>
                </c:pt>
                <c:pt idx="926">
                  <c:v>0.7458812691914023</c:v>
                </c:pt>
                <c:pt idx="927">
                  <c:v>0.74587685232498724</c:v>
                </c:pt>
                <c:pt idx="928">
                  <c:v>0.74587244897959182</c:v>
                </c:pt>
                <c:pt idx="929">
                  <c:v>0.74586805909322462</c:v>
                </c:pt>
                <c:pt idx="930">
                  <c:v>0.7458636826042726</c:v>
                </c:pt>
                <c:pt idx="931">
                  <c:v>0.74585931945149819</c:v>
                </c:pt>
                <c:pt idx="932">
                  <c:v>0.74585496957403652</c:v>
                </c:pt>
                <c:pt idx="933">
                  <c:v>0.74585063291139242</c:v>
                </c:pt>
                <c:pt idx="934">
                  <c:v>0.74584630940343777</c:v>
                </c:pt>
                <c:pt idx="935">
                  <c:v>0.74584199899040893</c:v>
                </c:pt>
                <c:pt idx="936">
                  <c:v>0.74583770161290319</c:v>
                </c:pt>
                <c:pt idx="937">
                  <c:v>0.74583341721187724</c:v>
                </c:pt>
                <c:pt idx="938">
                  <c:v>0.74582914572864323</c:v>
                </c:pt>
                <c:pt idx="939">
                  <c:v>0.74582488710486705</c:v>
                </c:pt>
                <c:pt idx="940">
                  <c:v>0.74582064128256509</c:v>
                </c:pt>
                <c:pt idx="941">
                  <c:v>0.745816408204102</c:v>
                </c:pt>
                <c:pt idx="942">
                  <c:v>0.74581218781218783</c:v>
                </c:pt>
                <c:pt idx="943">
                  <c:v>0.74580798004987525</c:v>
                </c:pt>
                <c:pt idx="944">
                  <c:v>0.74580378486055776</c:v>
                </c:pt>
                <c:pt idx="945">
                  <c:v>0.74579960218796615</c:v>
                </c:pt>
                <c:pt idx="946">
                  <c:v>0.74579543197616682</c:v>
                </c:pt>
                <c:pt idx="947">
                  <c:v>0.7457912741695587</c:v>
                </c:pt>
                <c:pt idx="948">
                  <c:v>0.74578712871287123</c:v>
                </c:pt>
                <c:pt idx="949">
                  <c:v>0.74578299555116168</c:v>
                </c:pt>
                <c:pt idx="950">
                  <c:v>0.7457788746298124</c:v>
                </c:pt>
                <c:pt idx="951">
                  <c:v>0.74577476589452929</c:v>
                </c:pt>
                <c:pt idx="952">
                  <c:v>0.74577066929133862</c:v>
                </c:pt>
                <c:pt idx="953">
                  <c:v>0.74576658476658475</c:v>
                </c:pt>
                <c:pt idx="954">
                  <c:v>0.74576251226692836</c:v>
                </c:pt>
                <c:pt idx="955">
                  <c:v>0.74575845173934341</c:v>
                </c:pt>
                <c:pt idx="956">
                  <c:v>0.74575440313111541</c:v>
                </c:pt>
                <c:pt idx="957">
                  <c:v>0.74575036638983883</c:v>
                </c:pt>
                <c:pt idx="958">
                  <c:v>0.74574634146341467</c:v>
                </c:pt>
                <c:pt idx="959">
                  <c:v>0.74574232830004872</c:v>
                </c:pt>
                <c:pt idx="960">
                  <c:v>0.74573832684824903</c:v>
                </c:pt>
                <c:pt idx="961">
                  <c:v>0.74573433705682368</c:v>
                </c:pt>
                <c:pt idx="962">
                  <c:v>0.74573035887487871</c:v>
                </c:pt>
                <c:pt idx="963">
                  <c:v>0.74572639225181603</c:v>
                </c:pt>
                <c:pt idx="964">
                  <c:v>0.74572243713733077</c:v>
                </c:pt>
                <c:pt idx="965">
                  <c:v>0.74571849348140995</c:v>
                </c:pt>
                <c:pt idx="966">
                  <c:v>0.74571456123432978</c:v>
                </c:pt>
                <c:pt idx="967">
                  <c:v>0.7457106403466538</c:v>
                </c:pt>
                <c:pt idx="968">
                  <c:v>0.74570673076923077</c:v>
                </c:pt>
                <c:pt idx="969">
                  <c:v>0.74570283245319247</c:v>
                </c:pt>
                <c:pt idx="970">
                  <c:v>0.74569894534995207</c:v>
                </c:pt>
                <c:pt idx="971">
                  <c:v>0.74569506941120156</c:v>
                </c:pt>
                <c:pt idx="972">
                  <c:v>0.74569120458891014</c:v>
                </c:pt>
                <c:pt idx="973">
                  <c:v>0.74568735083532223</c:v>
                </c:pt>
                <c:pt idx="974">
                  <c:v>0.74568350810295514</c:v>
                </c:pt>
                <c:pt idx="975">
                  <c:v>0.74567967634459775</c:v>
                </c:pt>
                <c:pt idx="976">
                  <c:v>0.74567585551330795</c:v>
                </c:pt>
                <c:pt idx="977">
                  <c:v>0.74567204556241096</c:v>
                </c:pt>
                <c:pt idx="978">
                  <c:v>0.74566824644549767</c:v>
                </c:pt>
                <c:pt idx="979">
                  <c:v>0.74566445811642212</c:v>
                </c:pt>
                <c:pt idx="980">
                  <c:v>0.74566068052930057</c:v>
                </c:pt>
                <c:pt idx="981">
                  <c:v>0.74565691363850872</c:v>
                </c:pt>
                <c:pt idx="982">
                  <c:v>0.74565315739868043</c:v>
                </c:pt>
                <c:pt idx="983">
                  <c:v>0.74564941176470589</c:v>
                </c:pt>
                <c:pt idx="984">
                  <c:v>0.74564567669172932</c:v>
                </c:pt>
                <c:pt idx="985">
                  <c:v>0.74564195213514783</c:v>
                </c:pt>
                <c:pt idx="986">
                  <c:v>0.74563823805060914</c:v>
                </c:pt>
                <c:pt idx="987">
                  <c:v>0.74563453439401028</c:v>
                </c:pt>
                <c:pt idx="988">
                  <c:v>0.74563084112149536</c:v>
                </c:pt>
                <c:pt idx="989">
                  <c:v>0.74562715818945402</c:v>
                </c:pt>
                <c:pt idx="990">
                  <c:v>0.74562348555452007</c:v>
                </c:pt>
                <c:pt idx="991">
                  <c:v>0.74561982317356912</c:v>
                </c:pt>
                <c:pt idx="992">
                  <c:v>0.74561617100371747</c:v>
                </c:pt>
                <c:pt idx="993">
                  <c:v>0.74561252900232022</c:v>
                </c:pt>
                <c:pt idx="994">
                  <c:v>0.74560889712696943</c:v>
                </c:pt>
                <c:pt idx="995">
                  <c:v>0.74560527533549281</c:v>
                </c:pt>
                <c:pt idx="996">
                  <c:v>0.74560166358595192</c:v>
                </c:pt>
                <c:pt idx="997">
                  <c:v>0.74559806183664046</c:v>
                </c:pt>
                <c:pt idx="998">
                  <c:v>0.74559447004608292</c:v>
                </c:pt>
                <c:pt idx="999">
                  <c:v>0.74559088817303265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B3-45C7-A956-935FFEC4B3A7}"/>
            </c:ext>
          </c:extLst>
        </c:ser>
        <c:ser>
          <c:idx val="1"/>
          <c:order val="1"/>
          <c:tx>
            <c:strRef>
              <c:f>ChartData!$AM$9</c:f>
              <c:strCache>
                <c:ptCount val="1"/>
                <c:pt idx="0">
                  <c:v>Proposed Mainline Service: Within 1,000 ft. of PNG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ChartData!$AK$10:$AK$1009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ChartData!$AM$10:$AM$1009</c:f>
              <c:numCache>
                <c:formatCode>_("$"* #,##0_);_("$"* \(#,##0\);_("$"* "-"??_);_(@_)</c:formatCode>
                <c:ptCount val="1000"/>
                <c:pt idx="0">
                  <c:v>5912.7470325644508</c:v>
                </c:pt>
                <c:pt idx="1">
                  <c:v>2956.7470325644504</c:v>
                </c:pt>
                <c:pt idx="2">
                  <c:v>1971.4136992311171</c:v>
                </c:pt>
                <c:pt idx="3">
                  <c:v>1478.7470325644504</c:v>
                </c:pt>
                <c:pt idx="4">
                  <c:v>1183.1470325644505</c:v>
                </c:pt>
                <c:pt idx="5">
                  <c:v>986.08036589778385</c:v>
                </c:pt>
                <c:pt idx="6">
                  <c:v>845.31846113587903</c:v>
                </c:pt>
                <c:pt idx="7">
                  <c:v>739.74703256445048</c:v>
                </c:pt>
                <c:pt idx="8">
                  <c:v>657.63592145333939</c:v>
                </c:pt>
                <c:pt idx="9">
                  <c:v>591.94703256445052</c:v>
                </c:pt>
                <c:pt idx="10">
                  <c:v>538.20157801899597</c:v>
                </c:pt>
                <c:pt idx="11">
                  <c:v>493.41369923111716</c:v>
                </c:pt>
                <c:pt idx="12">
                  <c:v>455.51626333368125</c:v>
                </c:pt>
                <c:pt idx="13">
                  <c:v>423.03274685016476</c:v>
                </c:pt>
                <c:pt idx="14">
                  <c:v>394.8803658977838</c:v>
                </c:pt>
                <c:pt idx="15">
                  <c:v>370.24703256445048</c:v>
                </c:pt>
                <c:pt idx="16">
                  <c:v>348.51173844680341</c:v>
                </c:pt>
                <c:pt idx="17">
                  <c:v>329.19147700889494</c:v>
                </c:pt>
                <c:pt idx="18">
                  <c:v>311.90492730129256</c:v>
                </c:pt>
                <c:pt idx="19">
                  <c:v>296.3470325644505</c:v>
                </c:pt>
                <c:pt idx="20">
                  <c:v>282.27084208826</c:v>
                </c:pt>
                <c:pt idx="21">
                  <c:v>269.47430529172323</c:v>
                </c:pt>
                <c:pt idx="22">
                  <c:v>257.79051082532004</c:v>
                </c:pt>
                <c:pt idx="23">
                  <c:v>247.08036589778382</c:v>
                </c:pt>
                <c:pt idx="24">
                  <c:v>237.22703256445047</c:v>
                </c:pt>
                <c:pt idx="25">
                  <c:v>228.13164794906587</c:v>
                </c:pt>
                <c:pt idx="26">
                  <c:v>219.70999552741344</c:v>
                </c:pt>
                <c:pt idx="27">
                  <c:v>211.88988970730762</c:v>
                </c:pt>
                <c:pt idx="28">
                  <c:v>204.60910152996772</c:v>
                </c:pt>
                <c:pt idx="29">
                  <c:v>197.81369923111714</c:v>
                </c:pt>
                <c:pt idx="30">
                  <c:v>191.45670998380533</c:v>
                </c:pt>
                <c:pt idx="31">
                  <c:v>185.49703256445048</c:v>
                </c:pt>
                <c:pt idx="32">
                  <c:v>179.89854771596563</c:v>
                </c:pt>
                <c:pt idx="33">
                  <c:v>174.62938550562694</c:v>
                </c:pt>
                <c:pt idx="34">
                  <c:v>169.66131827873619</c:v>
                </c:pt>
                <c:pt idx="35">
                  <c:v>164.96925478667271</c:v>
                </c:pt>
                <c:pt idx="36">
                  <c:v>160.53081634823425</c:v>
                </c:pt>
                <c:pt idx="37">
                  <c:v>156.32597993287152</c:v>
                </c:pt>
                <c:pt idx="38">
                  <c:v>152.33677615419407</c:v>
                </c:pt>
                <c:pt idx="39">
                  <c:v>148.54703256445049</c:v>
                </c:pt>
                <c:pt idx="40">
                  <c:v>144.94215451566998</c:v>
                </c:pt>
                <c:pt idx="41">
                  <c:v>141.50893732635524</c:v>
                </c:pt>
                <c:pt idx="42">
                  <c:v>138.23540465747374</c:v>
                </c:pt>
                <c:pt idx="43">
                  <c:v>135.11066892808685</c:v>
                </c:pt>
                <c:pt idx="44">
                  <c:v>132.12481034222824</c:v>
                </c:pt>
                <c:pt idx="45">
                  <c:v>129.26877169488526</c:v>
                </c:pt>
                <c:pt idx="46">
                  <c:v>126.53426660700367</c:v>
                </c:pt>
                <c:pt idx="47">
                  <c:v>123.91369923111715</c:v>
                </c:pt>
                <c:pt idx="48">
                  <c:v>121.40009378894027</c:v>
                </c:pt>
                <c:pt idx="49">
                  <c:v>118.98703256445047</c:v>
                </c:pt>
                <c:pt idx="50">
                  <c:v>116.66860119190146</c:v>
                </c:pt>
                <c:pt idx="51">
                  <c:v>114.43934025675817</c:v>
                </c:pt>
                <c:pt idx="52">
                  <c:v>112.29420237577123</c:v>
                </c:pt>
                <c:pt idx="53">
                  <c:v>110.22851404593196</c:v>
                </c:pt>
                <c:pt idx="54">
                  <c:v>108.23794165535956</c:v>
                </c:pt>
                <c:pt idx="55">
                  <c:v>106.31846113587905</c:v>
                </c:pt>
                <c:pt idx="56">
                  <c:v>104.46633081006452</c:v>
                </c:pt>
                <c:pt idx="57">
                  <c:v>102.6780670472091</c:v>
                </c:pt>
                <c:pt idx="58">
                  <c:v>100.95042239495895</c:v>
                </c:pt>
                <c:pt idx="59">
                  <c:v>99.28036589778381</c:v>
                </c:pt>
                <c:pt idx="60">
                  <c:v>97.665065351335727</c:v>
                </c:pt>
                <c:pt idx="61">
                  <c:v>96.101871274127902</c:v>
                </c:pt>
                <c:pt idx="62">
                  <c:v>94.588302405720313</c:v>
                </c:pt>
                <c:pt idx="63">
                  <c:v>93.122032564450478</c:v>
                </c:pt>
                <c:pt idx="64">
                  <c:v>91.700878718296636</c:v>
                </c:pt>
                <c:pt idx="65">
                  <c:v>90.322790140208056</c:v>
                </c:pt>
                <c:pt idx="66">
                  <c:v>88.985838534599736</c:v>
                </c:pt>
                <c:pt idx="67">
                  <c:v>87.68820903503871</c:v>
                </c:pt>
                <c:pt idx="68">
                  <c:v>86.428191984740337</c:v>
                </c:pt>
                <c:pt idx="69">
                  <c:v>85.204175421593334</c:v>
                </c:pt>
                <c:pt idx="70">
                  <c:v>84.014638198253294</c:v>
                </c:pt>
                <c:pt idx="71">
                  <c:v>82.858143675561593</c:v>
                </c:pt>
                <c:pt idx="72">
                  <c:v>81.733333934313492</c:v>
                </c:pt>
                <c:pt idx="73">
                  <c:v>80.638924456342366</c:v>
                </c:pt>
                <c:pt idx="74">
                  <c:v>79.573699231117146</c:v>
                </c:pt>
                <c:pt idx="75">
                  <c:v>78.536506248660999</c:v>
                </c:pt>
                <c:pt idx="76">
                  <c:v>77.526253343671257</c:v>
                </c:pt>
                <c:pt idx="77">
                  <c:v>76.541904359322274</c:v>
                </c:pt>
                <c:pt idx="78">
                  <c:v>75.582475602425163</c:v>
                </c:pt>
                <c:pt idx="79">
                  <c:v>74.647032564450484</c:v>
                </c:pt>
                <c:pt idx="80">
                  <c:v>73.734686885438137</c:v>
                </c:pt>
                <c:pt idx="81">
                  <c:v>72.844593540060231</c:v>
                </c:pt>
                <c:pt idx="82">
                  <c:v>71.975948227101085</c:v>
                </c:pt>
                <c:pt idx="83">
                  <c:v>71.127984945402858</c:v>
                </c:pt>
                <c:pt idx="84">
                  <c:v>70.299973740921061</c:v>
                </c:pt>
                <c:pt idx="85">
                  <c:v>69.491218610962108</c:v>
                </c:pt>
                <c:pt idx="86">
                  <c:v>68.70105555295622</c:v>
                </c:pt>
                <c:pt idx="87">
                  <c:v>67.928850746268665</c:v>
                </c:pt>
                <c:pt idx="88">
                  <c:v>67.173998856585314</c:v>
                </c:pt>
                <c:pt idx="89">
                  <c:v>66.435921453339361</c:v>
                </c:pt>
                <c:pt idx="90">
                  <c:v>65.714065531483442</c:v>
                </c:pt>
                <c:pt idx="91">
                  <c:v>65.007902129667869</c:v>
                </c:pt>
                <c:pt idx="92">
                  <c:v>64.316925037568751</c:v>
                </c:pt>
                <c:pt idx="93">
                  <c:v>63.640649585727076</c:v>
                </c:pt>
                <c:pt idx="94">
                  <c:v>62.978611511818897</c:v>
                </c:pt>
                <c:pt idx="95">
                  <c:v>62.330365897783814</c:v>
                </c:pt>
                <c:pt idx="96">
                  <c:v>61.695486172697898</c:v>
                </c:pt>
                <c:pt idx="97">
                  <c:v>61.073563176695373</c:v>
                </c:pt>
                <c:pt idx="98">
                  <c:v>60.464204281622195</c:v>
                </c:pt>
                <c:pt idx="99">
                  <c:v>59.867032564450476</c:v>
                </c:pt>
                <c:pt idx="100">
                  <c:v>58.707816878175969</c:v>
                </c:pt>
                <c:pt idx="101">
                  <c:v>57.593186410604325</c:v>
                </c:pt>
                <c:pt idx="102">
                  <c:v>56.520617470110857</c:v>
                </c:pt>
                <c:pt idx="103">
                  <c:v>55.487773305191219</c:v>
                </c:pt>
                <c:pt idx="104">
                  <c:v>54.492487109905021</c:v>
                </c:pt>
                <c:pt idx="105">
                  <c:v>53.532746850164763</c:v>
                </c:pt>
                <c:pt idx="106">
                  <c:v>52.606681687257499</c:v>
                </c:pt>
                <c:pt idx="107">
                  <c:v>51.712549805829788</c:v>
                </c:pt>
                <c:pt idx="108">
                  <c:v>50.848727479704714</c:v>
                </c:pt>
                <c:pt idx="109">
                  <c:v>50.013699231117144</c:v>
                </c:pt>
                <c:pt idx="110">
                  <c:v>49.206048957893103</c:v>
                </c:pt>
                <c:pt idx="111">
                  <c:v>48.42445191928919</c:v>
                </c:pt>
                <c:pt idx="112">
                  <c:v>47.667667485085396</c:v>
                </c:pt>
                <c:pt idx="113">
                  <c:v>46.934532564450478</c:v>
                </c:pt>
                <c:pt idx="114">
                  <c:v>46.223955641373557</c:v>
                </c:pt>
                <c:pt idx="115">
                  <c:v>45.534911352329267</c:v>
                </c:pt>
                <c:pt idx="116">
                  <c:v>44.866435549525107</c:v>
                </c:pt>
                <c:pt idx="117">
                  <c:v>44.217620799744594</c:v>
                </c:pt>
                <c:pt idx="118">
                  <c:v>43.587612274595408</c:v>
                </c:pt>
                <c:pt idx="119">
                  <c:v>42.975603993021906</c:v>
                </c:pt>
                <c:pt idx="120">
                  <c:v>42.380835381351886</c:v>
                </c:pt>
                <c:pt idx="121">
                  <c:v>41.802588120006035</c:v>
                </c:pt>
                <c:pt idx="122">
                  <c:v>41.240183249381985</c:v>
                </c:pt>
                <c:pt idx="123">
                  <c:v>40.692978510396422</c:v>
                </c:pt>
                <c:pt idx="124">
                  <c:v>40.160365897783812</c:v>
                </c:pt>
                <c:pt idx="125">
                  <c:v>39.641769406555738</c:v>
                </c:pt>
                <c:pt idx="126">
                  <c:v>39.136642954060868</c:v>
                </c:pt>
                <c:pt idx="127">
                  <c:v>38.644468461886376</c:v>
                </c:pt>
                <c:pt idx="128">
                  <c:v>38.16475408343782</c:v>
                </c:pt>
                <c:pt idx="129">
                  <c:v>37.697032564450481</c:v>
                </c:pt>
                <c:pt idx="130">
                  <c:v>37.240859724944308</c:v>
                </c:pt>
                <c:pt idx="131">
                  <c:v>36.795813052255355</c:v>
                </c:pt>
                <c:pt idx="132">
                  <c:v>36.361490395775782</c:v>
                </c:pt>
                <c:pt idx="133">
                  <c:v>35.937508754926668</c:v>
                </c:pt>
                <c:pt idx="134">
                  <c:v>35.52350315268577</c:v>
                </c:pt>
                <c:pt idx="135">
                  <c:v>35.119125587706293</c:v>
                </c:pt>
                <c:pt idx="136">
                  <c:v>34.724044058703349</c:v>
                </c:pt>
                <c:pt idx="137">
                  <c:v>34.337941655359572</c:v>
                </c:pt>
                <c:pt idx="138">
                  <c:v>33.960515710517896</c:v>
                </c:pt>
                <c:pt idx="139">
                  <c:v>33.59147700889492</c:v>
                </c:pt>
                <c:pt idx="140">
                  <c:v>33.23054904796696</c:v>
                </c:pt>
                <c:pt idx="141">
                  <c:v>32.877467347059174</c:v>
                </c:pt>
                <c:pt idx="142">
                  <c:v>32.531978801009615</c:v>
                </c:pt>
                <c:pt idx="143">
                  <c:v>32.193841075088777</c:v>
                </c:pt>
                <c:pt idx="144">
                  <c:v>31.862822038134684</c:v>
                </c:pt>
                <c:pt idx="145">
                  <c:v>31.538699231117143</c:v>
                </c:pt>
                <c:pt idx="146">
                  <c:v>31.221259368574184</c:v>
                </c:pt>
                <c:pt idx="147">
                  <c:v>30.910297870572922</c:v>
                </c:pt>
                <c:pt idx="148">
                  <c:v>30.605618423036333</c:v>
                </c:pt>
                <c:pt idx="149">
                  <c:v>30.307032564450473</c:v>
                </c:pt>
                <c:pt idx="150">
                  <c:v>30.014359297123743</c:v>
                </c:pt>
                <c:pt idx="151">
                  <c:v>29.72742472131322</c:v>
                </c:pt>
                <c:pt idx="152">
                  <c:v>29.446061690664067</c:v>
                </c:pt>
                <c:pt idx="153">
                  <c:v>29.170109487527398</c:v>
                </c:pt>
                <c:pt idx="154">
                  <c:v>28.899413516831427</c:v>
                </c:pt>
                <c:pt idx="155">
                  <c:v>28.633825017280664</c:v>
                </c:pt>
                <c:pt idx="156">
                  <c:v>28.373200788749539</c:v>
                </c:pt>
                <c:pt idx="157">
                  <c:v>28.117402934820845</c:v>
                </c:pt>
                <c:pt idx="158">
                  <c:v>27.866298619496348</c:v>
                </c:pt>
                <c:pt idx="159">
                  <c:v>27.619759837177746</c:v>
                </c:pt>
                <c:pt idx="160">
                  <c:v>27.377663195081105</c:v>
                </c:pt>
                <c:pt idx="161">
                  <c:v>27.139889707307617</c:v>
                </c:pt>
                <c:pt idx="162">
                  <c:v>26.906324599848706</c:v>
                </c:pt>
                <c:pt idx="163">
                  <c:v>26.676857125853985</c:v>
                </c:pt>
                <c:pt idx="164">
                  <c:v>26.45138039053743</c:v>
                </c:pt>
                <c:pt idx="165">
                  <c:v>26.22979118514013</c:v>
                </c:pt>
                <c:pt idx="166">
                  <c:v>26.011989829407739</c:v>
                </c:pt>
                <c:pt idx="167">
                  <c:v>25.797880022077592</c:v>
                </c:pt>
                <c:pt idx="168">
                  <c:v>25.587368698904257</c:v>
                </c:pt>
                <c:pt idx="169">
                  <c:v>25.380365897783808</c:v>
                </c:pt>
                <c:pt idx="170">
                  <c:v>25.176784630566178</c:v>
                </c:pt>
                <c:pt idx="171">
                  <c:v>24.976540761171787</c:v>
                </c:pt>
                <c:pt idx="172">
                  <c:v>24.779552889653726</c:v>
                </c:pt>
                <c:pt idx="173">
                  <c:v>24.585742241869831</c:v>
                </c:pt>
                <c:pt idx="174">
                  <c:v>24.395032564450474</c:v>
                </c:pt>
                <c:pt idx="175">
                  <c:v>24.207350024767933</c:v>
                </c:pt>
                <c:pt idx="176">
                  <c:v>24.022623115631578</c:v>
                </c:pt>
                <c:pt idx="177">
                  <c:v>23.840782564450475</c:v>
                </c:pt>
                <c:pt idx="178">
                  <c:v>23.661761246621019</c:v>
                </c:pt>
                <c:pt idx="179">
                  <c:v>23.485494102912014</c:v>
                </c:pt>
                <c:pt idx="180">
                  <c:v>23.31191806063368</c:v>
                </c:pt>
                <c:pt idx="181">
                  <c:v>23.140971958389869</c:v>
                </c:pt>
                <c:pt idx="182">
                  <c:v>22.972596474224911</c:v>
                </c:pt>
                <c:pt idx="183">
                  <c:v>22.806734056987789</c:v>
                </c:pt>
                <c:pt idx="184">
                  <c:v>22.64332886074677</c:v>
                </c:pt>
                <c:pt idx="185">
                  <c:v>22.482326682097533</c:v>
                </c:pt>
                <c:pt idx="186">
                  <c:v>22.323674900216897</c:v>
                </c:pt>
                <c:pt idx="187">
                  <c:v>22.167322419522939</c:v>
                </c:pt>
                <c:pt idx="188">
                  <c:v>22.013219614810186</c:v>
                </c:pt>
                <c:pt idx="189">
                  <c:v>21.861318278736189</c:v>
                </c:pt>
                <c:pt idx="190">
                  <c:v>21.711571571542674</c:v>
                </c:pt>
                <c:pt idx="191">
                  <c:v>21.563933972901179</c:v>
                </c:pt>
                <c:pt idx="192">
                  <c:v>21.418361235779145</c:v>
                </c:pt>
                <c:pt idx="193">
                  <c:v>21.274810342228253</c:v>
                </c:pt>
                <c:pt idx="194">
                  <c:v>21.133239461002198</c:v>
                </c:pt>
                <c:pt idx="195">
                  <c:v>20.993607906916228</c:v>
                </c:pt>
                <c:pt idx="196">
                  <c:v>20.855876101865441</c:v>
                </c:pt>
                <c:pt idx="197">
                  <c:v>20.720005537423447</c:v>
                </c:pt>
                <c:pt idx="198">
                  <c:v>20.58595873894712</c:v>
                </c:pt>
                <c:pt idx="199">
                  <c:v>20.453699231117142</c:v>
                </c:pt>
                <c:pt idx="200">
                  <c:v>17.638461135879044</c:v>
                </c:pt>
                <c:pt idx="201">
                  <c:v>15.527032564450474</c:v>
                </c:pt>
                <c:pt idx="202">
                  <c:v>13.884810342228253</c:v>
                </c:pt>
                <c:pt idx="203">
                  <c:v>12.571032564450475</c:v>
                </c:pt>
                <c:pt idx="204">
                  <c:v>11.496123473541385</c:v>
                </c:pt>
                <c:pt idx="205">
                  <c:v>10.600365897783808</c:v>
                </c:pt>
                <c:pt idx="206">
                  <c:v>9.8424171798350901</c:v>
                </c:pt>
                <c:pt idx="207">
                  <c:v>9.1927468501647596</c:v>
                </c:pt>
                <c:pt idx="208">
                  <c:v>8.6296992311171419</c:v>
                </c:pt>
                <c:pt idx="209">
                  <c:v>8.1370325644504753</c:v>
                </c:pt>
                <c:pt idx="210">
                  <c:v>7.7023266820975334</c:v>
                </c:pt>
                <c:pt idx="211">
                  <c:v>7.3159214533393637</c:v>
                </c:pt>
                <c:pt idx="212">
                  <c:v>6.9701904591873172</c:v>
                </c:pt>
                <c:pt idx="213">
                  <c:v>6.6590325644504746</c:v>
                </c:pt>
                <c:pt idx="214">
                  <c:v>6.3775087549266649</c:v>
                </c:pt>
                <c:pt idx="215">
                  <c:v>6.1215780189959297</c:v>
                </c:pt>
                <c:pt idx="216">
                  <c:v>5.8879021296678662</c:v>
                </c:pt>
                <c:pt idx="217">
                  <c:v>5.6736992311171415</c:v>
                </c:pt>
                <c:pt idx="218">
                  <c:v>5.4766325644504743</c:v>
                </c:pt>
                <c:pt idx="219">
                  <c:v>5.2947248721427824</c:v>
                </c:pt>
                <c:pt idx="220">
                  <c:v>5.1262918237097344</c:v>
                </c:pt>
                <c:pt idx="221">
                  <c:v>4.9698897073076171</c:v>
                </c:pt>
                <c:pt idx="222">
                  <c:v>4.8242739437608195</c:v>
                </c:pt>
                <c:pt idx="223">
                  <c:v>4.6883658977838083</c:v>
                </c:pt>
                <c:pt idx="224">
                  <c:v>4.5612261128375717</c:v>
                </c:pt>
                <c:pt idx="225">
                  <c:v>4.442032564450475</c:v>
                </c:pt>
                <c:pt idx="226">
                  <c:v>4.3300628674807777</c:v>
                </c:pt>
                <c:pt idx="227">
                  <c:v>4.224679623274004</c:v>
                </c:pt>
                <c:pt idx="228">
                  <c:v>4.1253182787361888</c:v>
                </c:pt>
                <c:pt idx="229">
                  <c:v>4.0314770088949192</c:v>
                </c:pt>
                <c:pt idx="230">
                  <c:v>3.9427082401261506</c:v>
                </c:pt>
                <c:pt idx="231">
                  <c:v>3.8586115118188959</c:v>
                </c:pt>
                <c:pt idx="232">
                  <c:v>3.7788274362453467</c:v>
                </c:pt>
                <c:pt idx="233">
                  <c:v>3.7030325644504747</c:v>
                </c:pt>
                <c:pt idx="234">
                  <c:v>3.5622706596885698</c:v>
                </c:pt>
                <c:pt idx="235">
                  <c:v>3.4343052917232022</c:v>
                </c:pt>
                <c:pt idx="236">
                  <c:v>3.3174673470591705</c:v>
                </c:pt>
                <c:pt idx="237">
                  <c:v>3.2103658977838081</c:v>
                </c:pt>
                <c:pt idx="238">
                  <c:v>3.1118325644504745</c:v>
                </c:pt>
                <c:pt idx="239">
                  <c:v>3.0208787182966286</c:v>
                </c:pt>
                <c:pt idx="240">
                  <c:v>2.9366621940801045</c:v>
                </c:pt>
                <c:pt idx="241">
                  <c:v>2.8584611358790459</c:v>
                </c:pt>
                <c:pt idx="242">
                  <c:v>2.7856532541056471</c:v>
                </c:pt>
                <c:pt idx="243">
                  <c:v>2.7176992311171415</c:v>
                </c:pt>
                <c:pt idx="244">
                  <c:v>2.6541293386440232</c:v>
                </c:pt>
                <c:pt idx="245">
                  <c:v>2.5945325644504749</c:v>
                </c:pt>
                <c:pt idx="246">
                  <c:v>2.5385477159656262</c:v>
                </c:pt>
                <c:pt idx="247">
                  <c:v>2.4858560938622394</c:v>
                </c:pt>
                <c:pt idx="248">
                  <c:v>2.4361754215933318</c:v>
                </c:pt>
                <c:pt idx="249">
                  <c:v>2.389254786672697</c:v>
                </c:pt>
                <c:pt idx="250">
                  <c:v>2.3448704022883127</c:v>
                </c:pt>
                <c:pt idx="251">
                  <c:v>2.3028220381346856</c:v>
                </c:pt>
                <c:pt idx="252">
                  <c:v>2.2629300003479109</c:v>
                </c:pt>
                <c:pt idx="253">
                  <c:v>2.2250325644504749</c:v>
                </c:pt>
                <c:pt idx="254">
                  <c:v>2.1889837839626698</c:v>
                </c:pt>
                <c:pt idx="255">
                  <c:v>2.1546516120695225</c:v>
                </c:pt>
                <c:pt idx="256">
                  <c:v>2.1219162853807072</c:v>
                </c:pt>
                <c:pt idx="257">
                  <c:v>2.0906689280868385</c:v>
                </c:pt>
                <c:pt idx="258">
                  <c:v>2.0608103422282524</c:v>
                </c:pt>
                <c:pt idx="259">
                  <c:v>2.0322499557548226</c:v>
                </c:pt>
                <c:pt idx="260">
                  <c:v>2.0049049048760068</c:v>
                </c:pt>
                <c:pt idx="261">
                  <c:v>1.9786992311171416</c:v>
                </c:pt>
                <c:pt idx="262">
                  <c:v>1.9535631766953729</c:v>
                </c:pt>
                <c:pt idx="263">
                  <c:v>1.9294325644504746</c:v>
                </c:pt>
                <c:pt idx="264">
                  <c:v>1.7323658977838081</c:v>
                </c:pt>
                <c:pt idx="265">
                  <c:v>1.5916039930219035</c:v>
                </c:pt>
                <c:pt idx="266">
                  <c:v>1.4860325644504748</c:v>
                </c:pt>
                <c:pt idx="267">
                  <c:v>1.4039214533393638</c:v>
                </c:pt>
                <c:pt idx="268">
                  <c:v>1.3382325644504749</c:v>
                </c:pt>
                <c:pt idx="269">
                  <c:v>1.2844871099050201</c:v>
                </c:pt>
                <c:pt idx="270">
                  <c:v>1.2396992311171415</c:v>
                </c:pt>
                <c:pt idx="271">
                  <c:v>1.2018017952197055</c:v>
                </c:pt>
                <c:pt idx="272">
                  <c:v>1.1693182787361891</c:v>
                </c:pt>
                <c:pt idx="273">
                  <c:v>1.1411658977838082</c:v>
                </c:pt>
                <c:pt idx="274">
                  <c:v>1.1165325644504749</c:v>
                </c:pt>
                <c:pt idx="275">
                  <c:v>1.0947972703328277</c:v>
                </c:pt>
                <c:pt idx="276">
                  <c:v>1.0754770088949193</c:v>
                </c:pt>
                <c:pt idx="277">
                  <c:v>1.0581904591873168</c:v>
                </c:pt>
                <c:pt idx="278">
                  <c:v>1.0426325644504748</c:v>
                </c:pt>
                <c:pt idx="279">
                  <c:v>1.0285563739742845</c:v>
                </c:pt>
                <c:pt idx="280">
                  <c:v>1.0157598371777476</c:v>
                </c:pt>
                <c:pt idx="281">
                  <c:v>1.0040760427113444</c:v>
                </c:pt>
                <c:pt idx="282">
                  <c:v>0.99336589778380813</c:v>
                </c:pt>
                <c:pt idx="283">
                  <c:v>0.98351256445047486</c:v>
                </c:pt>
                <c:pt idx="284">
                  <c:v>0.95817542159333202</c:v>
                </c:pt>
                <c:pt idx="285">
                  <c:v>0.93774224186982968</c:v>
                </c:pt>
                <c:pt idx="286">
                  <c:v>0.92091491739165132</c:v>
                </c:pt>
                <c:pt idx="287">
                  <c:v>0.90681634823425861</c:v>
                </c:pt>
                <c:pt idx="288">
                  <c:v>0.89483256445047488</c:v>
                </c:pt>
                <c:pt idx="289">
                  <c:v>0.88452093654349806</c:v>
                </c:pt>
                <c:pt idx="290">
                  <c:v>0.87555430358090958</c:v>
                </c:pt>
                <c:pt idx="291">
                  <c:v>0.86768562567496466</c:v>
                </c:pt>
                <c:pt idx="292">
                  <c:v>0.86072487214278248</c:v>
                </c:pt>
                <c:pt idx="293">
                  <c:v>0.85452347354138392</c:v>
                </c:pt>
                <c:pt idx="294">
                  <c:v>0.84896359893323348</c:v>
                </c:pt>
                <c:pt idx="295">
                  <c:v>0.8439505972373601</c:v>
                </c:pt>
                <c:pt idx="296">
                  <c:v>0.83940756445047482</c:v>
                </c:pt>
                <c:pt idx="297">
                  <c:v>0.83527137042062405</c:v>
                </c:pt>
                <c:pt idx="298">
                  <c:v>0.83148970730761773</c:v>
                </c:pt>
                <c:pt idx="299">
                  <c:v>0.82801886582033779</c:v>
                </c:pt>
                <c:pt idx="300">
                  <c:v>0.82482203813468535</c:v>
                </c:pt>
                <c:pt idx="301">
                  <c:v>0.82186800748844946</c:v>
                </c:pt>
                <c:pt idx="302">
                  <c:v>0.81913012542608454</c:v>
                </c:pt>
                <c:pt idx="303">
                  <c:v>0.81658550562694543</c:v>
                </c:pt>
                <c:pt idx="304">
                  <c:v>0.81421438263229295</c:v>
                </c:pt>
                <c:pt idx="305">
                  <c:v>0.81199959741750782</c:v>
                </c:pt>
                <c:pt idx="306">
                  <c:v>0.80992618147175144</c:v>
                </c:pt>
                <c:pt idx="307">
                  <c:v>0.80798101805872224</c:v>
                </c:pt>
                <c:pt idx="308">
                  <c:v>0.80615256445047478</c:v>
                </c:pt>
                <c:pt idx="309">
                  <c:v>0.804430622702902</c:v>
                </c:pt>
                <c:pt idx="310">
                  <c:v>0.80280614935613526</c:v>
                </c:pt>
                <c:pt idx="311">
                  <c:v>0.80127109656056661</c:v>
                </c:pt>
                <c:pt idx="312">
                  <c:v>0.79981827873618916</c:v>
                </c:pt>
                <c:pt idx="313">
                  <c:v>0.79844126010264871</c:v>
                </c:pt>
                <c:pt idx="314">
                  <c:v>0.79713425936572913</c:v>
                </c:pt>
                <c:pt idx="315">
                  <c:v>0.79589206858270622</c:v>
                </c:pt>
                <c:pt idx="316">
                  <c:v>0.79470998380531355</c:v>
                </c:pt>
                <c:pt idx="317">
                  <c:v>0.79358374555283706</c:v>
                </c:pt>
                <c:pt idx="318">
                  <c:v>0.79250948752739792</c:v>
                </c:pt>
                <c:pt idx="319">
                  <c:v>0.79148369227002369</c:v>
                </c:pt>
                <c:pt idx="320">
                  <c:v>0.79050315268576898</c:v>
                </c:pt>
                <c:pt idx="321">
                  <c:v>0.78956493855119425</c:v>
                </c:pt>
                <c:pt idx="322">
                  <c:v>0.78866636726737627</c:v>
                </c:pt>
                <c:pt idx="323">
                  <c:v>0.78780497824357831</c:v>
                </c:pt>
                <c:pt idx="324">
                  <c:v>0.78697851039642075</c:v>
                </c:pt>
                <c:pt idx="325">
                  <c:v>0.78618488233126949</c:v>
                </c:pt>
                <c:pt idx="326">
                  <c:v>0.78542217484008525</c:v>
                </c:pt>
                <c:pt idx="327">
                  <c:v>0.78468861540588886</c:v>
                </c:pt>
                <c:pt idx="328">
                  <c:v>0.78398256445047487</c:v>
                </c:pt>
                <c:pt idx="329">
                  <c:v>0.78330250310078153</c:v>
                </c:pt>
                <c:pt idx="330">
                  <c:v>0.78264702228180016</c:v>
                </c:pt>
                <c:pt idx="331">
                  <c:v>0.78201481297118491</c:v>
                </c:pt>
                <c:pt idx="332">
                  <c:v>0.78140465747373067</c:v>
                </c:pt>
                <c:pt idx="333">
                  <c:v>0.78081542159333195</c:v>
                </c:pt>
                <c:pt idx="334">
                  <c:v>0.78024604759654226</c:v>
                </c:pt>
                <c:pt idx="335">
                  <c:v>0.77969554787588924</c:v>
                </c:pt>
                <c:pt idx="336">
                  <c:v>0.77916299923308352</c:v>
                </c:pt>
                <c:pt idx="337">
                  <c:v>0.77864753771250694</c:v>
                </c:pt>
                <c:pt idx="338">
                  <c:v>0.77814835392415904</c:v>
                </c:pt>
                <c:pt idx="339">
                  <c:v>0.77766468880280648</c:v>
                </c:pt>
                <c:pt idx="340">
                  <c:v>0.77719582975659729</c:v>
                </c:pt>
                <c:pt idx="341">
                  <c:v>0.77674110716404265</c:v>
                </c:pt>
                <c:pt idx="342">
                  <c:v>0.77629989118314813</c:v>
                </c:pt>
                <c:pt idx="343">
                  <c:v>0.77587158884071872</c:v>
                </c:pt>
                <c:pt idx="344">
                  <c:v>0.77545564137355172</c:v>
                </c:pt>
                <c:pt idx="345">
                  <c:v>0.77505152179644643</c:v>
                </c:pt>
                <c:pt idx="346">
                  <c:v>0.77465873267477392</c:v>
                </c:pt>
                <c:pt idx="347">
                  <c:v>0.77427680408181121</c:v>
                </c:pt>
                <c:pt idx="348">
                  <c:v>0.7739052917232021</c:v>
                </c:pt>
                <c:pt idx="349">
                  <c:v>0.77354377521280671</c:v>
                </c:pt>
                <c:pt idx="350">
                  <c:v>0.77319185648587307</c:v>
                </c:pt>
                <c:pt idx="351">
                  <c:v>0.77284915833693768</c:v>
                </c:pt>
                <c:pt idx="352">
                  <c:v>0.77251532307116444</c:v>
                </c:pt>
                <c:pt idx="353">
                  <c:v>0.77219001125898545</c:v>
                </c:pt>
                <c:pt idx="354">
                  <c:v>0.77187290058492863</c:v>
                </c:pt>
                <c:pt idx="355">
                  <c:v>0.77156368478242499</c:v>
                </c:pt>
                <c:pt idx="356">
                  <c:v>0.77126207264719615</c:v>
                </c:pt>
                <c:pt idx="357">
                  <c:v>0.77096778712253966</c:v>
                </c:pt>
                <c:pt idx="358">
                  <c:v>0.77068056445047484</c:v>
                </c:pt>
                <c:pt idx="359">
                  <c:v>0.77040015338328116</c:v>
                </c:pt>
                <c:pt idx="360">
                  <c:v>0.77012631445047486</c:v>
                </c:pt>
                <c:pt idx="361">
                  <c:v>0.76985881927672961</c:v>
                </c:pt>
                <c:pt idx="362">
                  <c:v>0.76959744994665802</c:v>
                </c:pt>
                <c:pt idx="363">
                  <c:v>0.76934199841273898</c:v>
                </c:pt>
                <c:pt idx="364">
                  <c:v>0.76909226594301217</c:v>
                </c:pt>
                <c:pt idx="365">
                  <c:v>0.76884806260545635</c:v>
                </c:pt>
                <c:pt idx="366">
                  <c:v>0.76860920678624123</c:v>
                </c:pt>
                <c:pt idx="367">
                  <c:v>0.7683755247392835</c:v>
                </c:pt>
                <c:pt idx="368">
                  <c:v>0.76814685016476059</c:v>
                </c:pt>
                <c:pt idx="369">
                  <c:v>0.76792302381443245</c:v>
                </c:pt>
                <c:pt idx="370">
                  <c:v>0.76770389312180354</c:v>
                </c:pt>
                <c:pt idx="371">
                  <c:v>0.7674893118553191</c:v>
                </c:pt>
                <c:pt idx="372">
                  <c:v>0.7672791397929406</c:v>
                </c:pt>
                <c:pt idx="373">
                  <c:v>0.76707324241657648</c:v>
                </c:pt>
                <c:pt idx="374">
                  <c:v>0.76687149062497151</c:v>
                </c:pt>
                <c:pt idx="375">
                  <c:v>0.7666737604637639</c:v>
                </c:pt>
                <c:pt idx="376">
                  <c:v>0.76647993287152749</c:v>
                </c:pt>
                <c:pt idx="377">
                  <c:v>0.76628989344070286</c:v>
                </c:pt>
                <c:pt idx="378">
                  <c:v>0.76610353219241034</c:v>
                </c:pt>
                <c:pt idx="379">
                  <c:v>0.7659207433642129</c:v>
                </c:pt>
                <c:pt idx="380">
                  <c:v>0.76574142520996846</c:v>
                </c:pt>
                <c:pt idx="381">
                  <c:v>0.76556547981097645</c:v>
                </c:pt>
                <c:pt idx="382">
                  <c:v>0.7653928128976798</c:v>
                </c:pt>
                <c:pt idx="383">
                  <c:v>0.76522333368124407</c:v>
                </c:pt>
                <c:pt idx="384">
                  <c:v>0.76505695469437729</c:v>
                </c:pt>
                <c:pt idx="385">
                  <c:v>0.76489359164080717</c:v>
                </c:pt>
                <c:pt idx="386">
                  <c:v>0.76473316325287</c:v>
                </c:pt>
                <c:pt idx="387">
                  <c:v>0.76457559115670626</c:v>
                </c:pt>
                <c:pt idx="388">
                  <c:v>0.76442079974459243</c:v>
                </c:pt>
                <c:pt idx="389">
                  <c:v>0.7642687160539734</c:v>
                </c:pt>
                <c:pt idx="390">
                  <c:v>0.76411926965278698</c:v>
                </c:pt>
                <c:pt idx="391">
                  <c:v>0.76397239253070404</c:v>
                </c:pt>
                <c:pt idx="392">
                  <c:v>0.76382801899592934</c:v>
                </c:pt>
                <c:pt idx="393">
                  <c:v>0.76368608557723539</c:v>
                </c:pt>
                <c:pt idx="394">
                  <c:v>0.76354653093092173</c:v>
                </c:pt>
                <c:pt idx="395">
                  <c:v>0.7634092957524139</c:v>
                </c:pt>
                <c:pt idx="396">
                  <c:v>0.76327432269223305</c:v>
                </c:pt>
                <c:pt idx="397">
                  <c:v>0.76314155627608793</c:v>
                </c:pt>
                <c:pt idx="398">
                  <c:v>0.76301094282885318</c:v>
                </c:pt>
                <c:pt idx="399">
                  <c:v>0.76288243040221748</c:v>
                </c:pt>
                <c:pt idx="400">
                  <c:v>0.76275596870579399</c:v>
                </c:pt>
                <c:pt idx="401">
                  <c:v>0.7626315090415039</c:v>
                </c:pt>
                <c:pt idx="402">
                  <c:v>0.76250900424105073</c:v>
                </c:pt>
                <c:pt idx="403">
                  <c:v>0.76238840860631896</c:v>
                </c:pt>
                <c:pt idx="404">
                  <c:v>0.76226967785253674</c:v>
                </c:pt>
                <c:pt idx="405">
                  <c:v>0.76215276905405538</c:v>
                </c:pt>
                <c:pt idx="406">
                  <c:v>0.76203764059260681</c:v>
                </c:pt>
                <c:pt idx="407">
                  <c:v>0.7619242521079056</c:v>
                </c:pt>
                <c:pt idx="408">
                  <c:v>0.76181256445047485</c:v>
                </c:pt>
                <c:pt idx="409">
                  <c:v>0.76170253963657908</c:v>
                </c:pt>
                <c:pt idx="410">
                  <c:v>0.76159414080515464</c:v>
                </c:pt>
                <c:pt idx="411">
                  <c:v>0.76148733217663622</c:v>
                </c:pt>
                <c:pt idx="412">
                  <c:v>0.76138207901358168</c:v>
                </c:pt>
                <c:pt idx="413">
                  <c:v>0.76127834758300494</c:v>
                </c:pt>
                <c:pt idx="414">
                  <c:v>0.76117610512033129</c:v>
                </c:pt>
                <c:pt idx="415">
                  <c:v>0.76107531979489285</c:v>
                </c:pt>
                <c:pt idx="416">
                  <c:v>0.76097596067688988</c:v>
                </c:pt>
                <c:pt idx="417">
                  <c:v>0.76087799770574416</c:v>
                </c:pt>
                <c:pt idx="418">
                  <c:v>0.76078140165977715</c:v>
                </c:pt>
                <c:pt idx="419">
                  <c:v>0.76068614412714919</c:v>
                </c:pt>
                <c:pt idx="420">
                  <c:v>0.76059219747799778</c:v>
                </c:pt>
                <c:pt idx="421">
                  <c:v>0.76049953483771859</c:v>
                </c:pt>
                <c:pt idx="422">
                  <c:v>0.76040813006133456</c:v>
                </c:pt>
                <c:pt idx="423">
                  <c:v>0.76031795770890176</c:v>
                </c:pt>
                <c:pt idx="424">
                  <c:v>0.76022899302190339</c:v>
                </c:pt>
                <c:pt idx="425">
                  <c:v>0.7601412119005857</c:v>
                </c:pt>
                <c:pt idx="426">
                  <c:v>0.76005459088219285</c:v>
                </c:pt>
                <c:pt idx="427">
                  <c:v>0.75996910712005905</c:v>
                </c:pt>
                <c:pt idx="428">
                  <c:v>0.75988473836351833</c:v>
                </c:pt>
                <c:pt idx="429">
                  <c:v>0.75980146293859574</c:v>
                </c:pt>
                <c:pt idx="430">
                  <c:v>0.75971925972944476</c:v>
                </c:pt>
                <c:pt idx="431">
                  <c:v>0.75963810816049615</c:v>
                </c:pt>
                <c:pt idx="432">
                  <c:v>0.75955798817928843</c:v>
                </c:pt>
                <c:pt idx="433">
                  <c:v>0.75947888023994847</c:v>
                </c:pt>
                <c:pt idx="434">
                  <c:v>0.75940076528729494</c:v>
                </c:pt>
                <c:pt idx="435">
                  <c:v>0.75932362474153514</c:v>
                </c:pt>
                <c:pt idx="436">
                  <c:v>0.75924744048353265</c:v>
                </c:pt>
                <c:pt idx="437">
                  <c:v>0.7591721948406186</c:v>
                </c:pt>
                <c:pt idx="438">
                  <c:v>0.75909787057292377</c:v>
                </c:pt>
                <c:pt idx="439">
                  <c:v>0.75902445086021109</c:v>
                </c:pt>
                <c:pt idx="440">
                  <c:v>0.75895191928918448</c:v>
                </c:pt>
                <c:pt idx="441">
                  <c:v>0.7588802598412564</c:v>
                </c:pt>
                <c:pt idx="442">
                  <c:v>0.75880945688075374</c:v>
                </c:pt>
                <c:pt idx="443">
                  <c:v>0.75873949514354411</c:v>
                </c:pt>
                <c:pt idx="444">
                  <c:v>0.75867035972606534</c:v>
                </c:pt>
                <c:pt idx="445">
                  <c:v>0.75860203607474097</c:v>
                </c:pt>
                <c:pt idx="446">
                  <c:v>0.75853450997576666</c:v>
                </c:pt>
                <c:pt idx="447">
                  <c:v>0.75846776754525236</c:v>
                </c:pt>
                <c:pt idx="448">
                  <c:v>0.75840179521970563</c:v>
                </c:pt>
                <c:pt idx="449">
                  <c:v>0.75833657974684199</c:v>
                </c:pt>
                <c:pt idx="450">
                  <c:v>0.75827210817671054</c:v>
                </c:pt>
                <c:pt idx="451">
                  <c:v>0.75820836785312129</c:v>
                </c:pt>
                <c:pt idx="452">
                  <c:v>0.75814534640536202</c:v>
                </c:pt>
                <c:pt idx="453">
                  <c:v>0.75808303174019442</c:v>
                </c:pt>
                <c:pt idx="454">
                  <c:v>0.75802141203411799</c:v>
                </c:pt>
                <c:pt idx="455">
                  <c:v>0.75796047572589076</c:v>
                </c:pt>
                <c:pt idx="456">
                  <c:v>0.75790021150929832</c:v>
                </c:pt>
                <c:pt idx="457">
                  <c:v>0.7578406083261604</c:v>
                </c:pt>
                <c:pt idx="458">
                  <c:v>0.75778165535956576</c:v>
                </c:pt>
                <c:pt idx="459">
                  <c:v>0.75772334202732838</c:v>
                </c:pt>
                <c:pt idx="460">
                  <c:v>0.75766565797565466</c:v>
                </c:pt>
                <c:pt idx="461">
                  <c:v>0.75760859307301509</c:v>
                </c:pt>
                <c:pt idx="462">
                  <c:v>0.75755213740421146</c:v>
                </c:pt>
                <c:pt idx="463">
                  <c:v>0.75749628126463409</c:v>
                </c:pt>
                <c:pt idx="464">
                  <c:v>0.75744101515470019</c:v>
                </c:pt>
                <c:pt idx="465">
                  <c:v>0.75738632977446785</c:v>
                </c:pt>
                <c:pt idx="466">
                  <c:v>0.75733221601841905</c:v>
                </c:pt>
                <c:pt idx="467">
                  <c:v>0.75727866497040552</c:v>
                </c:pt>
                <c:pt idx="468">
                  <c:v>0.75722566789875068</c:v>
                </c:pt>
                <c:pt idx="469">
                  <c:v>0.75717321625150402</c:v>
                </c:pt>
                <c:pt idx="470">
                  <c:v>0.75712130165184</c:v>
                </c:pt>
                <c:pt idx="471">
                  <c:v>0.75706991589359873</c:v>
                </c:pt>
                <c:pt idx="472">
                  <c:v>0.75701905093696131</c:v>
                </c:pt>
                <c:pt idx="473">
                  <c:v>0.75696869890425633</c:v>
                </c:pt>
                <c:pt idx="474">
                  <c:v>0.75691885207589293</c:v>
                </c:pt>
                <c:pt idx="475">
                  <c:v>0.75686950288641497</c:v>
                </c:pt>
                <c:pt idx="476">
                  <c:v>0.7568206439206735</c:v>
                </c:pt>
                <c:pt idx="477">
                  <c:v>0.75677226791011243</c:v>
                </c:pt>
                <c:pt idx="478">
                  <c:v>0.75672436772916341</c:v>
                </c:pt>
                <c:pt idx="479">
                  <c:v>0.75667693639174727</c:v>
                </c:pt>
                <c:pt idx="480">
                  <c:v>0.75662996704787744</c:v>
                </c:pt>
                <c:pt idx="481">
                  <c:v>0.75658345298036178</c:v>
                </c:pt>
                <c:pt idx="482">
                  <c:v>0.75653738760160028</c:v>
                </c:pt>
                <c:pt idx="483">
                  <c:v>0.75649176445047484</c:v>
                </c:pt>
                <c:pt idx="484">
                  <c:v>0.75644657718932828</c:v>
                </c:pt>
                <c:pt idx="485">
                  <c:v>0.75640181960102948</c:v>
                </c:pt>
                <c:pt idx="486">
                  <c:v>0.75635748558612148</c:v>
                </c:pt>
                <c:pt idx="487">
                  <c:v>0.75631356916005099</c:v>
                </c:pt>
                <c:pt idx="488">
                  <c:v>0.75627006445047484</c:v>
                </c:pt>
                <c:pt idx="489">
                  <c:v>0.75622696569464276</c:v>
                </c:pt>
                <c:pt idx="490">
                  <c:v>0.7561842672368525</c:v>
                </c:pt>
                <c:pt idx="491">
                  <c:v>0.75614196352597562</c:v>
                </c:pt>
                <c:pt idx="492">
                  <c:v>0.75610004911305151</c:v>
                </c:pt>
                <c:pt idx="493">
                  <c:v>0.75605851864894813</c:v>
                </c:pt>
                <c:pt idx="494">
                  <c:v>0.75601736688208576</c:v>
                </c:pt>
                <c:pt idx="495">
                  <c:v>0.75597658865622375</c:v>
                </c:pt>
                <c:pt idx="496">
                  <c:v>0.75593617890830611</c:v>
                </c:pt>
                <c:pt idx="497">
                  <c:v>0.7558961326663669</c:v>
                </c:pt>
                <c:pt idx="498">
                  <c:v>0.75585644504748972</c:v>
                </c:pt>
                <c:pt idx="499">
                  <c:v>0.75581711125582407</c:v>
                </c:pt>
                <c:pt idx="500">
                  <c:v>0.75577812658065235</c:v>
                </c:pt>
                <c:pt idx="501">
                  <c:v>0.75573948639451016</c:v>
                </c:pt>
                <c:pt idx="502">
                  <c:v>0.75570118615135462</c:v>
                </c:pt>
                <c:pt idx="503">
                  <c:v>0.75566322138478137</c:v>
                </c:pt>
                <c:pt idx="504">
                  <c:v>0.75562558770628874</c:v>
                </c:pt>
                <c:pt idx="505">
                  <c:v>0.75558828080358631</c:v>
                </c:pt>
                <c:pt idx="506">
                  <c:v>0.75555129643894747</c:v>
                </c:pt>
                <c:pt idx="507">
                  <c:v>0.75551463044760536</c:v>
                </c:pt>
                <c:pt idx="508">
                  <c:v>0.75547827873618911</c:v>
                </c:pt>
                <c:pt idx="509">
                  <c:v>0.7554422372812003</c:v>
                </c:pt>
                <c:pt idx="510">
                  <c:v>0.75540650212752869</c:v>
                </c:pt>
                <c:pt idx="511">
                  <c:v>0.75537106938700516</c:v>
                </c:pt>
                <c:pt idx="512">
                  <c:v>0.75533593523699172</c:v>
                </c:pt>
                <c:pt idx="513">
                  <c:v>0.75530109591900629</c:v>
                </c:pt>
                <c:pt idx="514">
                  <c:v>0.75526654773738289</c:v>
                </c:pt>
                <c:pt idx="515">
                  <c:v>0.75523228705796441</c:v>
                </c:pt>
                <c:pt idx="516">
                  <c:v>0.75519831030682838</c:v>
                </c:pt>
                <c:pt idx="517">
                  <c:v>0.75516461396904433</c:v>
                </c:pt>
                <c:pt idx="518">
                  <c:v>0.75513119458746114</c:v>
                </c:pt>
                <c:pt idx="519">
                  <c:v>0.75509804876152531</c:v>
                </c:pt>
                <c:pt idx="520">
                  <c:v>0.75506517314612698</c:v>
                </c:pt>
                <c:pt idx="521">
                  <c:v>0.75503256445047484</c:v>
                </c:pt>
                <c:pt idx="522">
                  <c:v>0.7550002194369978</c:v>
                </c:pt>
                <c:pt idx="523">
                  <c:v>0.75496813492027348</c:v>
                </c:pt>
                <c:pt idx="524">
                  <c:v>0.75493630776598286</c:v>
                </c:pt>
                <c:pt idx="525">
                  <c:v>0.75490473488988896</c:v>
                </c:pt>
                <c:pt idx="526">
                  <c:v>0.75487341325684088</c:v>
                </c:pt>
                <c:pt idx="527">
                  <c:v>0.75484233987980109</c:v>
                </c:pt>
                <c:pt idx="528">
                  <c:v>0.75481151181889594</c:v>
                </c:pt>
                <c:pt idx="529">
                  <c:v>0.75478092618048798</c:v>
                </c:pt>
                <c:pt idx="530">
                  <c:v>0.75475058011627116</c:v>
                </c:pt>
                <c:pt idx="531">
                  <c:v>0.75472047082238636</c:v>
                </c:pt>
                <c:pt idx="532">
                  <c:v>0.75469059553855777</c:v>
                </c:pt>
                <c:pt idx="533">
                  <c:v>0.75466095154724899</c:v>
                </c:pt>
                <c:pt idx="534">
                  <c:v>0.75463153617283985</c:v>
                </c:pt>
                <c:pt idx="535">
                  <c:v>0.7546023467808205</c:v>
                </c:pt>
                <c:pt idx="536">
                  <c:v>0.75457338077700542</c:v>
                </c:pt>
                <c:pt idx="537">
                  <c:v>0.75454463560676455</c:v>
                </c:pt>
                <c:pt idx="538">
                  <c:v>0.75451610875427233</c:v>
                </c:pt>
                <c:pt idx="539">
                  <c:v>0.75448779774177366</c:v>
                </c:pt>
                <c:pt idx="540">
                  <c:v>0.75445970012886676</c:v>
                </c:pt>
                <c:pt idx="541">
                  <c:v>0.75443181351180144</c:v>
                </c:pt>
                <c:pt idx="542">
                  <c:v>0.75440413552279406</c:v>
                </c:pt>
                <c:pt idx="543">
                  <c:v>0.75437666382935686</c:v>
                </c:pt>
                <c:pt idx="544">
                  <c:v>0.75434939613364316</c:v>
                </c:pt>
                <c:pt idx="545">
                  <c:v>0.7543223301718065</c:v>
                </c:pt>
                <c:pt idx="546">
                  <c:v>0.75429546371337408</c:v>
                </c:pt>
                <c:pt idx="547">
                  <c:v>0.754268794560634</c:v>
                </c:pt>
                <c:pt idx="548">
                  <c:v>0.75424232054803586</c:v>
                </c:pt>
                <c:pt idx="549">
                  <c:v>0.75421603954160488</c:v>
                </c:pt>
                <c:pt idx="550">
                  <c:v>0.75418994943836826</c:v>
                </c:pt>
                <c:pt idx="551">
                  <c:v>0.75416404816579452</c:v>
                </c:pt>
                <c:pt idx="552">
                  <c:v>0.75413833368124406</c:v>
                </c:pt>
                <c:pt idx="553">
                  <c:v>0.75411280397143288</c:v>
                </c:pt>
                <c:pt idx="554">
                  <c:v>0.75408745705190683</c:v>
                </c:pt>
                <c:pt idx="555">
                  <c:v>0.7540622909665271</c:v>
                </c:pt>
                <c:pt idx="556">
                  <c:v>0.75403730378696776</c:v>
                </c:pt>
                <c:pt idx="557">
                  <c:v>0.75401249361222222</c:v>
                </c:pt>
                <c:pt idx="558">
                  <c:v>0.75398785856812189</c:v>
                </c:pt>
                <c:pt idx="559">
                  <c:v>0.75396339680686408</c:v>
                </c:pt>
                <c:pt idx="560">
                  <c:v>0.75393910650654961</c:v>
                </c:pt>
                <c:pt idx="561">
                  <c:v>0.75391498587073091</c:v>
                </c:pt>
                <c:pt idx="562">
                  <c:v>0.75389103312796901</c:v>
                </c:pt>
                <c:pt idx="563">
                  <c:v>0.75386724653139969</c:v>
                </c:pt>
                <c:pt idx="564">
                  <c:v>0.75384362435830898</c:v>
                </c:pt>
                <c:pt idx="565">
                  <c:v>0.75382016490971704</c:v>
                </c:pt>
                <c:pt idx="566">
                  <c:v>0.75379686650997135</c:v>
                </c:pt>
                <c:pt idx="567">
                  <c:v>0.75377372750634708</c:v>
                </c:pt>
                <c:pt idx="568">
                  <c:v>0.75375074626865668</c:v>
                </c:pt>
                <c:pt idx="569">
                  <c:v>0.75372792118886667</c:v>
                </c:pt>
                <c:pt idx="570">
                  <c:v>0.75370525068072314</c:v>
                </c:pt>
                <c:pt idx="571">
                  <c:v>0.75368273317938372</c:v>
                </c:pt>
                <c:pt idx="572">
                  <c:v>0.75366036714105777</c:v>
                </c:pt>
                <c:pt idx="573">
                  <c:v>0.75363815104265364</c:v>
                </c:pt>
                <c:pt idx="574">
                  <c:v>0.75361608338143249</c:v>
                </c:pt>
                <c:pt idx="575">
                  <c:v>0.75359416267467016</c:v>
                </c:pt>
                <c:pt idx="576">
                  <c:v>0.75357238745932442</c:v>
                </c:pt>
                <c:pt idx="577">
                  <c:v>0.75355075629170964</c:v>
                </c:pt>
                <c:pt idx="578">
                  <c:v>0.7535292677471781</c:v>
                </c:pt>
                <c:pt idx="579">
                  <c:v>0.75350792041980674</c:v>
                </c:pt>
                <c:pt idx="580">
                  <c:v>0.75348671292209057</c:v>
                </c:pt>
                <c:pt idx="581">
                  <c:v>0.75346564388464243</c:v>
                </c:pt>
                <c:pt idx="582">
                  <c:v>0.75344471195589779</c:v>
                </c:pt>
                <c:pt idx="583">
                  <c:v>0.75342391580182622</c:v>
                </c:pt>
                <c:pt idx="584">
                  <c:v>0.75340325410564724</c:v>
                </c:pt>
                <c:pt idx="585">
                  <c:v>0.75338272556755326</c:v>
                </c:pt>
                <c:pt idx="586">
                  <c:v>0.75336232890443633</c:v>
                </c:pt>
                <c:pt idx="587">
                  <c:v>0.75334206284962102</c:v>
                </c:pt>
                <c:pt idx="588">
                  <c:v>0.75332192615260252</c:v>
                </c:pt>
                <c:pt idx="589">
                  <c:v>0.75330191757878873</c:v>
                </c:pt>
                <c:pt idx="590">
                  <c:v>0.75328203590924858</c:v>
                </c:pt>
                <c:pt idx="591">
                  <c:v>0.75326227994046424</c:v>
                </c:pt>
                <c:pt idx="592">
                  <c:v>0.75324264848408828</c:v>
                </c:pt>
                <c:pt idx="593">
                  <c:v>0.75322314036670523</c:v>
                </c:pt>
                <c:pt idx="594">
                  <c:v>0.75320375442959797</c:v>
                </c:pt>
                <c:pt idx="595">
                  <c:v>0.75318448952851857</c:v>
                </c:pt>
                <c:pt idx="596">
                  <c:v>0.7531653445334624</c:v>
                </c:pt>
                <c:pt idx="597">
                  <c:v>0.75314631832844792</c:v>
                </c:pt>
                <c:pt idx="598">
                  <c:v>0.75312740981129955</c:v>
                </c:pt>
                <c:pt idx="599">
                  <c:v>0.75310861789343475</c:v>
                </c:pt>
                <c:pt idx="600">
                  <c:v>0.75308994149965514</c:v>
                </c:pt>
                <c:pt idx="601">
                  <c:v>0.75307137956794168</c:v>
                </c:pt>
                <c:pt idx="602">
                  <c:v>0.75305293104925286</c:v>
                </c:pt>
                <c:pt idx="603">
                  <c:v>0.7530345949073276</c:v>
                </c:pt>
                <c:pt idx="604">
                  <c:v>0.75301637011849099</c:v>
                </c:pt>
                <c:pt idx="605">
                  <c:v>0.75299825567146372</c:v>
                </c:pt>
                <c:pt idx="606">
                  <c:v>0.75298025056717499</c:v>
                </c:pt>
                <c:pt idx="607">
                  <c:v>0.75296235381857912</c:v>
                </c:pt>
                <c:pt idx="608">
                  <c:v>0.75294456445047486</c:v>
                </c:pt>
                <c:pt idx="609">
                  <c:v>0.75292688149932829</c:v>
                </c:pt>
                <c:pt idx="610">
                  <c:v>0.75290930401309908</c:v>
                </c:pt>
                <c:pt idx="611">
                  <c:v>0.75289183105106949</c:v>
                </c:pt>
                <c:pt idx="612">
                  <c:v>0.75287446168367644</c:v>
                </c:pt>
                <c:pt idx="613">
                  <c:v>0.75285719499234671</c:v>
                </c:pt>
                <c:pt idx="614">
                  <c:v>0.75284003006933531</c:v>
                </c:pt>
                <c:pt idx="615">
                  <c:v>0.75282296601756593</c:v>
                </c:pt>
                <c:pt idx="616">
                  <c:v>0.75280600195047487</c:v>
                </c:pt>
                <c:pt idx="617">
                  <c:v>0.75278913699185745</c:v>
                </c:pt>
                <c:pt idx="618">
                  <c:v>0.75277237027571753</c:v>
                </c:pt>
                <c:pt idx="619">
                  <c:v>0.75275570094611854</c:v>
                </c:pt>
                <c:pt idx="620">
                  <c:v>0.75273912815703858</c:v>
                </c:pt>
                <c:pt idx="621">
                  <c:v>0.75272265107222647</c:v>
                </c:pt>
                <c:pt idx="622">
                  <c:v>0.7527062688650622</c:v>
                </c:pt>
                <c:pt idx="623">
                  <c:v>0.75268998071841742</c:v>
                </c:pt>
                <c:pt idx="624">
                  <c:v>0.7526737858245206</c:v>
                </c:pt>
                <c:pt idx="625">
                  <c:v>0.75265768338482308</c:v>
                </c:pt>
                <c:pt idx="626">
                  <c:v>0.75264167260986758</c:v>
                </c:pt>
                <c:pt idx="627">
                  <c:v>0.75262575271915977</c:v>
                </c:pt>
                <c:pt idx="628">
                  <c:v>0.7526099229410409</c:v>
                </c:pt>
                <c:pt idx="629">
                  <c:v>0.75259418251256327</c:v>
                </c:pt>
                <c:pt idx="630">
                  <c:v>0.75257853067936786</c:v>
                </c:pt>
                <c:pt idx="631">
                  <c:v>0.75256296669556366</c:v>
                </c:pt>
                <c:pt idx="632">
                  <c:v>0.75254748982360919</c:v>
                </c:pt>
                <c:pt idx="633">
                  <c:v>0.75253209933419574</c:v>
                </c:pt>
                <c:pt idx="634">
                  <c:v>0.75251679450613351</c:v>
                </c:pt>
                <c:pt idx="635">
                  <c:v>0.75250157462623801</c:v>
                </c:pt>
                <c:pt idx="636">
                  <c:v>0.75248643898922019</c:v>
                </c:pt>
                <c:pt idx="637">
                  <c:v>0.75247138689757698</c:v>
                </c:pt>
                <c:pt idx="638">
                  <c:v>0.75245641766148397</c:v>
                </c:pt>
                <c:pt idx="639">
                  <c:v>0.75244153059869079</c:v>
                </c:pt>
                <c:pt idx="640">
                  <c:v>0.75242672503441643</c:v>
                </c:pt>
                <c:pt idx="641">
                  <c:v>0.75241200030124822</c:v>
                </c:pt>
                <c:pt idx="642">
                  <c:v>0.7523973557390411</c:v>
                </c:pt>
                <c:pt idx="643">
                  <c:v>0.75238279069481873</c:v>
                </c:pt>
                <c:pt idx="644">
                  <c:v>0.752368304522677</c:v>
                </c:pt>
                <c:pt idx="645">
                  <c:v>0.75235389658368812</c:v>
                </c:pt>
                <c:pt idx="646">
                  <c:v>0.752339566245807</c:v>
                </c:pt>
                <c:pt idx="647">
                  <c:v>0.75232531288377835</c:v>
                </c:pt>
                <c:pt idx="648">
                  <c:v>0.7523111358790463</c:v>
                </c:pt>
                <c:pt idx="649">
                  <c:v>0.75229703461966446</c:v>
                </c:pt>
                <c:pt idx="650">
                  <c:v>0.75228300850020835</c:v>
                </c:pt>
                <c:pt idx="651">
                  <c:v>0.75226905692168833</c:v>
                </c:pt>
                <c:pt idx="652">
                  <c:v>0.75225517929146424</c:v>
                </c:pt>
                <c:pt idx="653">
                  <c:v>0.75224137502316202</c:v>
                </c:pt>
                <c:pt idx="654">
                  <c:v>0.75222764353659077</c:v>
                </c:pt>
                <c:pt idx="655">
                  <c:v>0.75221398425766151</c:v>
                </c:pt>
                <c:pt idx="656">
                  <c:v>0.75220039661830695</c:v>
                </c:pt>
                <c:pt idx="657">
                  <c:v>0.75218688005640333</c:v>
                </c:pt>
                <c:pt idx="658">
                  <c:v>0.75217343401569225</c:v>
                </c:pt>
                <c:pt idx="659">
                  <c:v>0.75216005794570462</c:v>
                </c:pt>
                <c:pt idx="660">
                  <c:v>0.75214675130168596</c:v>
                </c:pt>
                <c:pt idx="661">
                  <c:v>0.7521335135445214</c:v>
                </c:pt>
                <c:pt idx="662">
                  <c:v>0.7521203441406642</c:v>
                </c:pt>
                <c:pt idx="663">
                  <c:v>0.75210724256206285</c:v>
                </c:pt>
                <c:pt idx="664">
                  <c:v>0.7520942082860913</c:v>
                </c:pt>
                <c:pt idx="665">
                  <c:v>0.75208124079547911</c:v>
                </c:pt>
                <c:pt idx="666">
                  <c:v>0.75206833957824315</c:v>
                </c:pt>
                <c:pt idx="667">
                  <c:v>0.75205550412762012</c:v>
                </c:pt>
                <c:pt idx="668">
                  <c:v>0.75204273394200027</c:v>
                </c:pt>
                <c:pt idx="669">
                  <c:v>0.752030028524862</c:v>
                </c:pt>
                <c:pt idx="670">
                  <c:v>0.75201738738470758</c:v>
                </c:pt>
                <c:pt idx="671">
                  <c:v>0.75200481003499964</c:v>
                </c:pt>
                <c:pt idx="672">
                  <c:v>0.751992295994099</c:v>
                </c:pt>
                <c:pt idx="673">
                  <c:v>0.75197984478520286</c:v>
                </c:pt>
                <c:pt idx="674">
                  <c:v>0.75196745593628456</c:v>
                </c:pt>
                <c:pt idx="675">
                  <c:v>0.75195512898003358</c:v>
                </c:pt>
                <c:pt idx="676">
                  <c:v>0.75194286345379713</c:v>
                </c:pt>
                <c:pt idx="677">
                  <c:v>0.75193065889952204</c:v>
                </c:pt>
                <c:pt idx="678">
                  <c:v>0.75191851486369798</c:v>
                </c:pt>
                <c:pt idx="679">
                  <c:v>0.75190643089730091</c:v>
                </c:pt>
                <c:pt idx="680">
                  <c:v>0.75189440655573803</c:v>
                </c:pt>
                <c:pt idx="681">
                  <c:v>0.75188244139879312</c:v>
                </c:pt>
                <c:pt idx="682">
                  <c:v>0.75187053499057299</c:v>
                </c:pt>
                <c:pt idx="683">
                  <c:v>0.75185868689945445</c:v>
                </c:pt>
                <c:pt idx="684">
                  <c:v>0.75184689669803184</c:v>
                </c:pt>
                <c:pt idx="685">
                  <c:v>0.75183516396306627</c:v>
                </c:pt>
                <c:pt idx="686">
                  <c:v>0.75182348827543433</c:v>
                </c:pt>
                <c:pt idx="687">
                  <c:v>0.7518118692200787</c:v>
                </c:pt>
                <c:pt idx="688">
                  <c:v>0.75180030638595874</c:v>
                </c:pt>
                <c:pt idx="689">
                  <c:v>0.75178879936600174</c:v>
                </c:pt>
                <c:pt idx="690">
                  <c:v>0.75177734775705585</c:v>
                </c:pt>
                <c:pt idx="691">
                  <c:v>0.75176595115984235</c:v>
                </c:pt>
                <c:pt idx="692">
                  <c:v>0.75175460917890935</c:v>
                </c:pt>
                <c:pt idx="693">
                  <c:v>0.75174332142258637</c:v>
                </c:pt>
                <c:pt idx="694">
                  <c:v>0.75173208750293907</c:v>
                </c:pt>
                <c:pt idx="695">
                  <c:v>0.75172090703572458</c:v>
                </c:pt>
                <c:pt idx="696">
                  <c:v>0.75170977964034824</c:v>
                </c:pt>
                <c:pt idx="697">
                  <c:v>0.75169870493981972</c:v>
                </c:pt>
                <c:pt idx="698">
                  <c:v>0.75168768256071106</c:v>
                </c:pt>
                <c:pt idx="699">
                  <c:v>0.75167671213311427</c:v>
                </c:pt>
                <c:pt idx="700">
                  <c:v>0.75166579329060024</c:v>
                </c:pt>
                <c:pt idx="701">
                  <c:v>0.75165492567017778</c:v>
                </c:pt>
                <c:pt idx="702">
                  <c:v>0.75164410891225331</c:v>
                </c:pt>
                <c:pt idx="703">
                  <c:v>0.75163334266059156</c:v>
                </c:pt>
                <c:pt idx="704">
                  <c:v>0.75162262656227607</c:v>
                </c:pt>
                <c:pt idx="705">
                  <c:v>0.75161196026767085</c:v>
                </c:pt>
                <c:pt idx="706">
                  <c:v>0.7516013434303821</c:v>
                </c:pt>
                <c:pt idx="707">
                  <c:v>0.75159077570722121</c:v>
                </c:pt>
                <c:pt idx="708">
                  <c:v>0.75158025675816709</c:v>
                </c:pt>
                <c:pt idx="709">
                  <c:v>0.75156978624633053</c:v>
                </c:pt>
                <c:pt idx="710">
                  <c:v>0.75155936383791744</c:v>
                </c:pt>
                <c:pt idx="711">
                  <c:v>0.75154898920219371</c:v>
                </c:pt>
                <c:pt idx="712">
                  <c:v>0.75153866201145048</c:v>
                </c:pt>
                <c:pt idx="713">
                  <c:v>0.75152838194096916</c:v>
                </c:pt>
                <c:pt idx="714">
                  <c:v>0.7515181486689877</c:v>
                </c:pt>
                <c:pt idx="715">
                  <c:v>0.75150796187666713</c:v>
                </c:pt>
                <c:pt idx="716">
                  <c:v>0.75149782124805786</c:v>
                </c:pt>
                <c:pt idx="717">
                  <c:v>0.7514877264700679</c:v>
                </c:pt>
                <c:pt idx="718">
                  <c:v>0.75147767723242975</c:v>
                </c:pt>
                <c:pt idx="719">
                  <c:v>0.75146767322766916</c:v>
                </c:pt>
                <c:pt idx="720">
                  <c:v>0.75145771415107365</c:v>
                </c:pt>
                <c:pt idx="721">
                  <c:v>0.75144779970066156</c:v>
                </c:pt>
                <c:pt idx="722">
                  <c:v>0.75143792957715139</c:v>
                </c:pt>
                <c:pt idx="723">
                  <c:v>0.75142810348393207</c:v>
                </c:pt>
                <c:pt idx="724">
                  <c:v>0.75141832112703266</c:v>
                </c:pt>
                <c:pt idx="725">
                  <c:v>0.75140858221509366</c:v>
                </c:pt>
                <c:pt idx="726">
                  <c:v>0.7513988864593375</c:v>
                </c:pt>
                <c:pt idx="727">
                  <c:v>0.75138923357354037</c:v>
                </c:pt>
                <c:pt idx="728">
                  <c:v>0.7513796232740042</c:v>
                </c:pt>
                <c:pt idx="729">
                  <c:v>0.75137005527952838</c:v>
                </c:pt>
                <c:pt idx="730">
                  <c:v>0.75136052931138264</c:v>
                </c:pt>
                <c:pt idx="731">
                  <c:v>0.75135104509327977</c:v>
                </c:pt>
                <c:pt idx="732">
                  <c:v>0.7513416023513495</c:v>
                </c:pt>
                <c:pt idx="733">
                  <c:v>0.75133220081411123</c:v>
                </c:pt>
                <c:pt idx="734">
                  <c:v>0.75132284021244866</c:v>
                </c:pt>
                <c:pt idx="735">
                  <c:v>0.7513135202795842</c:v>
                </c:pt>
                <c:pt idx="736">
                  <c:v>0.75130424075105284</c:v>
                </c:pt>
                <c:pt idx="737">
                  <c:v>0.75129500136467819</c:v>
                </c:pt>
                <c:pt idx="738">
                  <c:v>0.75128580186054683</c:v>
                </c:pt>
                <c:pt idx="739">
                  <c:v>0.75127664198098454</c:v>
                </c:pt>
                <c:pt idx="740">
                  <c:v>0.75126752147053211</c:v>
                </c:pt>
                <c:pt idx="741">
                  <c:v>0.75125844007592157</c:v>
                </c:pt>
                <c:pt idx="742">
                  <c:v>0.75124939754605258</c:v>
                </c:pt>
                <c:pt idx="743">
                  <c:v>0.75124039363196948</c:v>
                </c:pt>
                <c:pt idx="744">
                  <c:v>0.75123142808683852</c:v>
                </c:pt>
                <c:pt idx="745">
                  <c:v>0.75122250066592489</c:v>
                </c:pt>
                <c:pt idx="746">
                  <c:v>0.75121361112657103</c:v>
                </c:pt>
                <c:pt idx="747">
                  <c:v>0.7512047592281742</c:v>
                </c:pt>
                <c:pt idx="748">
                  <c:v>0.751195944732165</c:v>
                </c:pt>
                <c:pt idx="749">
                  <c:v>0.75118716740198577</c:v>
                </c:pt>
                <c:pt idx="750">
                  <c:v>0.75117842700306947</c:v>
                </c:pt>
                <c:pt idx="751">
                  <c:v>0.75116972330281917</c:v>
                </c:pt>
                <c:pt idx="752">
                  <c:v>0.75116105607058659</c:v>
                </c:pt>
                <c:pt idx="753">
                  <c:v>0.75115242507765256</c:v>
                </c:pt>
                <c:pt idx="754">
                  <c:v>0.75114383009720642</c:v>
                </c:pt>
                <c:pt idx="755">
                  <c:v>0.7511352709043263</c:v>
                </c:pt>
                <c:pt idx="756">
                  <c:v>0.75112674727595963</c:v>
                </c:pt>
                <c:pt idx="757">
                  <c:v>0.75111825899090334</c:v>
                </c:pt>
                <c:pt idx="758">
                  <c:v>0.75110980582978515</c:v>
                </c:pt>
                <c:pt idx="759">
                  <c:v>0.75110138757504474</c:v>
                </c:pt>
                <c:pt idx="760">
                  <c:v>0.75109300401091439</c:v>
                </c:pt>
                <c:pt idx="761">
                  <c:v>0.75108465492340148</c:v>
                </c:pt>
                <c:pt idx="762">
                  <c:v>0.75107634010026969</c:v>
                </c:pt>
                <c:pt idx="763">
                  <c:v>0.75106805933102094</c:v>
                </c:pt>
                <c:pt idx="764">
                  <c:v>0.75105981240687814</c:v>
                </c:pt>
                <c:pt idx="765">
                  <c:v>0.75105159912076713</c:v>
                </c:pt>
                <c:pt idx="766">
                  <c:v>0.75104341926729978</c:v>
                </c:pt>
                <c:pt idx="767">
                  <c:v>0.75103527264275649</c:v>
                </c:pt>
                <c:pt idx="768">
                  <c:v>0.75102715904506945</c:v>
                </c:pt>
                <c:pt idx="769">
                  <c:v>0.75101907827380587</c:v>
                </c:pt>
                <c:pt idx="770">
                  <c:v>0.7510110301301518</c:v>
                </c:pt>
                <c:pt idx="771">
                  <c:v>0.75100301441689521</c:v>
                </c:pt>
                <c:pt idx="772">
                  <c:v>0.75099503093841047</c:v>
                </c:pt>
                <c:pt idx="773">
                  <c:v>0.75098707950064203</c:v>
                </c:pt>
                <c:pt idx="774">
                  <c:v>0.75097915991108899</c:v>
                </c:pt>
                <c:pt idx="775">
                  <c:v>0.75097127197878932</c:v>
                </c:pt>
                <c:pt idx="776">
                  <c:v>0.75096341551430457</c:v>
                </c:pt>
                <c:pt idx="777">
                  <c:v>0.75095559032970505</c:v>
                </c:pt>
                <c:pt idx="778">
                  <c:v>0.75094779623855434</c:v>
                </c:pt>
                <c:pt idx="779">
                  <c:v>0.75094003305589452</c:v>
                </c:pt>
                <c:pt idx="780">
                  <c:v>0.75093230059823213</c:v>
                </c:pt>
                <c:pt idx="781">
                  <c:v>0.7509245986835229</c:v>
                </c:pt>
                <c:pt idx="782">
                  <c:v>0.7509169271311581</c:v>
                </c:pt>
                <c:pt idx="783">
                  <c:v>0.75090928576195026</c:v>
                </c:pt>
                <c:pt idx="784">
                  <c:v>0.75090167439811883</c:v>
                </c:pt>
                <c:pt idx="785">
                  <c:v>0.75089409286327691</c:v>
                </c:pt>
                <c:pt idx="786">
                  <c:v>0.75088654098241747</c:v>
                </c:pt>
                <c:pt idx="787">
                  <c:v>0.75087901858189965</c:v>
                </c:pt>
                <c:pt idx="788">
                  <c:v>0.75087152548943592</c:v>
                </c:pt>
                <c:pt idx="789">
                  <c:v>0.75086406153407825</c:v>
                </c:pt>
                <c:pt idx="790">
                  <c:v>0.75085662654620577</c:v>
                </c:pt>
                <c:pt idx="791">
                  <c:v>0.75084922035751167</c:v>
                </c:pt>
                <c:pt idx="792">
                  <c:v>0.75084184280099031</c:v>
                </c:pt>
                <c:pt idx="793">
                  <c:v>0.75083449371092503</c:v>
                </c:pt>
                <c:pt idx="794">
                  <c:v>0.75082717292287537</c:v>
                </c:pt>
                <c:pt idx="795">
                  <c:v>0.75081988027366509</c:v>
                </c:pt>
                <c:pt idx="796">
                  <c:v>0.75081261560137003</c:v>
                </c:pt>
                <c:pt idx="797">
                  <c:v>0.75080537874530573</c:v>
                </c:pt>
                <c:pt idx="798">
                  <c:v>0.75079816954601619</c:v>
                </c:pt>
                <c:pt idx="799">
                  <c:v>0.75079098784526188</c:v>
                </c:pt>
                <c:pt idx="800">
                  <c:v>0.75078383348600786</c:v>
                </c:pt>
                <c:pt idx="801">
                  <c:v>0.75077670631241278</c:v>
                </c:pt>
                <c:pt idx="802">
                  <c:v>0.75076960616981747</c:v>
                </c:pt>
                <c:pt idx="803">
                  <c:v>0.75076253290473349</c:v>
                </c:pt>
                <c:pt idx="804">
                  <c:v>0.75075548636483247</c:v>
                </c:pt>
                <c:pt idx="805">
                  <c:v>0.75074846639893489</c:v>
                </c:pt>
                <c:pt idx="806">
                  <c:v>0.75074147285699933</c:v>
                </c:pt>
                <c:pt idx="807">
                  <c:v>0.75073450559011168</c:v>
                </c:pt>
                <c:pt idx="808">
                  <c:v>0.75072756445047484</c:v>
                </c:pt>
                <c:pt idx="809">
                  <c:v>0.75072064929139815</c:v>
                </c:pt>
                <c:pt idx="810">
                  <c:v>0.75071375996728684</c:v>
                </c:pt>
                <c:pt idx="811">
                  <c:v>0.75070689633363208</c:v>
                </c:pt>
                <c:pt idx="812">
                  <c:v>0.75070005824700092</c:v>
                </c:pt>
                <c:pt idx="813">
                  <c:v>0.75069324556502592</c:v>
                </c:pt>
                <c:pt idx="814">
                  <c:v>0.75068645814639567</c:v>
                </c:pt>
                <c:pt idx="815">
                  <c:v>0.75067969585084493</c:v>
                </c:pt>
                <c:pt idx="816">
                  <c:v>0.75067295853914473</c:v>
                </c:pt>
                <c:pt idx="817">
                  <c:v>0.75066624607309318</c:v>
                </c:pt>
                <c:pt idx="818">
                  <c:v>0.75065955831550546</c:v>
                </c:pt>
                <c:pt idx="819">
                  <c:v>0.75065289513020539</c:v>
                </c:pt>
                <c:pt idx="820">
                  <c:v>0.75064625638201521</c:v>
                </c:pt>
                <c:pt idx="821">
                  <c:v>0.75063964193674693</c:v>
                </c:pt>
                <c:pt idx="822">
                  <c:v>0.75063305166119343</c:v>
                </c:pt>
                <c:pt idx="823">
                  <c:v>0.75062648542311916</c:v>
                </c:pt>
                <c:pt idx="824">
                  <c:v>0.75061994309125157</c:v>
                </c:pt>
                <c:pt idx="825">
                  <c:v>0.75061342453527191</c:v>
                </c:pt>
                <c:pt idx="826">
                  <c:v>0.75060692962580733</c:v>
                </c:pt>
                <c:pt idx="827">
                  <c:v>0.75060045823442167</c:v>
                </c:pt>
                <c:pt idx="828">
                  <c:v>0.75059401023360739</c:v>
                </c:pt>
                <c:pt idx="829">
                  <c:v>0.75058758549677673</c:v>
                </c:pt>
                <c:pt idx="830">
                  <c:v>0.7505811838982539</c:v>
                </c:pt>
                <c:pt idx="831">
                  <c:v>0.75057480531326692</c:v>
                </c:pt>
                <c:pt idx="832">
                  <c:v>0.750568449617939</c:v>
                </c:pt>
                <c:pt idx="833">
                  <c:v>0.75056211668928086</c:v>
                </c:pt>
                <c:pt idx="834">
                  <c:v>0.75055580640518282</c:v>
                </c:pt>
                <c:pt idx="835">
                  <c:v>0.750549518644407</c:v>
                </c:pt>
                <c:pt idx="836">
                  <c:v>0.75054325328657934</c:v>
                </c:pt>
                <c:pt idx="837">
                  <c:v>0.750537010212182</c:v>
                </c:pt>
                <c:pt idx="838">
                  <c:v>0.7505307893025458</c:v>
                </c:pt>
                <c:pt idx="839">
                  <c:v>0.75052459043984276</c:v>
                </c:pt>
                <c:pt idx="840">
                  <c:v>0.7505184135070786</c:v>
                </c:pt>
                <c:pt idx="841">
                  <c:v>0.75051225838808522</c:v>
                </c:pt>
                <c:pt idx="842">
                  <c:v>0.75050612496751357</c:v>
                </c:pt>
                <c:pt idx="843">
                  <c:v>0.7505000131308267</c:v>
                </c:pt>
                <c:pt idx="844">
                  <c:v>0.75049392276429217</c:v>
                </c:pt>
                <c:pt idx="845">
                  <c:v>0.75048785375497518</c:v>
                </c:pt>
                <c:pt idx="846">
                  <c:v>0.75048180599073155</c:v>
                </c:pt>
                <c:pt idx="847">
                  <c:v>0.75047577936020105</c:v>
                </c:pt>
                <c:pt idx="848">
                  <c:v>0.75046977375280044</c:v>
                </c:pt>
                <c:pt idx="849">
                  <c:v>0.75046378905871625</c:v>
                </c:pt>
                <c:pt idx="850">
                  <c:v>0.75045782516889892</c:v>
                </c:pt>
                <c:pt idx="851">
                  <c:v>0.75045188197505552</c:v>
                </c:pt>
                <c:pt idx="852">
                  <c:v>0.75044595936964342</c:v>
                </c:pt>
                <c:pt idx="853">
                  <c:v>0.75044005724586393</c:v>
                </c:pt>
                <c:pt idx="854">
                  <c:v>0.75043417549765545</c:v>
                </c:pt>
                <c:pt idx="855">
                  <c:v>0.7504283140196879</c:v>
                </c:pt>
                <c:pt idx="856">
                  <c:v>0.75042247270735551</c:v>
                </c:pt>
                <c:pt idx="857">
                  <c:v>0.75041665145677139</c:v>
                </c:pt>
                <c:pt idx="858">
                  <c:v>0.7504108501647605</c:v>
                </c:pt>
                <c:pt idx="859">
                  <c:v>0.75040506872885471</c:v>
                </c:pt>
                <c:pt idx="860">
                  <c:v>0.75039930704728575</c:v>
                </c:pt>
                <c:pt idx="861">
                  <c:v>0.75039356501897969</c:v>
                </c:pt>
                <c:pt idx="862">
                  <c:v>0.75038784254355084</c:v>
                </c:pt>
                <c:pt idx="863">
                  <c:v>0.7503821395212964</c:v>
                </c:pt>
                <c:pt idx="864">
                  <c:v>0.75037645585318979</c:v>
                </c:pt>
                <c:pt idx="865">
                  <c:v>0.75037079144087571</c:v>
                </c:pt>
                <c:pt idx="866">
                  <c:v>0.75036514618666428</c:v>
                </c:pt>
                <c:pt idx="867">
                  <c:v>0.7503595199935249</c:v>
                </c:pt>
                <c:pt idx="868">
                  <c:v>0.75035391276508157</c:v>
                </c:pt>
                <c:pt idx="869">
                  <c:v>0.75034832440560661</c:v>
                </c:pt>
                <c:pt idx="870">
                  <c:v>0.75034275482001567</c:v>
                </c:pt>
                <c:pt idx="871">
                  <c:v>0.75033720391386216</c:v>
                </c:pt>
                <c:pt idx="872">
                  <c:v>0.75033167159333203</c:v>
                </c:pt>
                <c:pt idx="873">
                  <c:v>0.75032615776523803</c:v>
                </c:pt>
                <c:pt idx="874">
                  <c:v>0.75032066233701544</c:v>
                </c:pt>
                <c:pt idx="875">
                  <c:v>0.75031518521671581</c:v>
                </c:pt>
                <c:pt idx="876">
                  <c:v>0.75030972631300252</c:v>
                </c:pt>
                <c:pt idx="877">
                  <c:v>0.75030428553514561</c:v>
                </c:pt>
                <c:pt idx="878">
                  <c:v>0.75029886279301627</c:v>
                </c:pt>
                <c:pt idx="879">
                  <c:v>0.75029345799708269</c:v>
                </c:pt>
                <c:pt idx="880">
                  <c:v>0.75028807105840434</c:v>
                </c:pt>
                <c:pt idx="881">
                  <c:v>0.75028270188862767</c:v>
                </c:pt>
                <c:pt idx="882">
                  <c:v>0.75027735039998089</c:v>
                </c:pt>
                <c:pt idx="883">
                  <c:v>0.75027201650526931</c:v>
                </c:pt>
                <c:pt idx="884">
                  <c:v>0.75026670011787089</c:v>
                </c:pt>
                <c:pt idx="885">
                  <c:v>0.75026140115173101</c:v>
                </c:pt>
                <c:pt idx="886">
                  <c:v>0.75025611952135818</c:v>
                </c:pt>
                <c:pt idx="887">
                  <c:v>0.75025085514181944</c:v>
                </c:pt>
                <c:pt idx="888">
                  <c:v>0.75024560792873574</c:v>
                </c:pt>
                <c:pt idx="889">
                  <c:v>0.75024037779827735</c:v>
                </c:pt>
                <c:pt idx="890">
                  <c:v>0.75023516466715956</c:v>
                </c:pt>
                <c:pt idx="891">
                  <c:v>0.75022996845263812</c:v>
                </c:pt>
                <c:pt idx="892">
                  <c:v>0.75022478907250512</c:v>
                </c:pt>
                <c:pt idx="893">
                  <c:v>0.750219626445084</c:v>
                </c:pt>
                <c:pt idx="894">
                  <c:v>0.75021448048922623</c:v>
                </c:pt>
                <c:pt idx="895">
                  <c:v>0.75020935112430609</c:v>
                </c:pt>
                <c:pt idx="896">
                  <c:v>0.75020423827021732</c:v>
                </c:pt>
                <c:pt idx="897">
                  <c:v>0.75019914184736824</c:v>
                </c:pt>
                <c:pt idx="898">
                  <c:v>0.75019406177667802</c:v>
                </c:pt>
                <c:pt idx="899">
                  <c:v>0.7501889979795725</c:v>
                </c:pt>
                <c:pt idx="900">
                  <c:v>0.75018395037798014</c:v>
                </c:pt>
                <c:pt idx="901">
                  <c:v>0.75017891889432797</c:v>
                </c:pt>
                <c:pt idx="902">
                  <c:v>0.75017390345153756</c:v>
                </c:pt>
                <c:pt idx="903">
                  <c:v>0.75016890397302127</c:v>
                </c:pt>
                <c:pt idx="904">
                  <c:v>0.75016392038267821</c:v>
                </c:pt>
                <c:pt idx="905">
                  <c:v>0.75015895260489052</c:v>
                </c:pt>
                <c:pt idx="906">
                  <c:v>0.7501540005645192</c:v>
                </c:pt>
                <c:pt idx="907">
                  <c:v>0.75014906418690075</c:v>
                </c:pt>
                <c:pt idx="908">
                  <c:v>0.7501441433978433</c:v>
                </c:pt>
                <c:pt idx="909">
                  <c:v>0.75013923812362249</c:v>
                </c:pt>
                <c:pt idx="910">
                  <c:v>0.75013434829097847</c:v>
                </c:pt>
                <c:pt idx="911">
                  <c:v>0.75012947382711181</c:v>
                </c:pt>
                <c:pt idx="912">
                  <c:v>0.75012461465967983</c:v>
                </c:pt>
                <c:pt idx="913">
                  <c:v>0.75011977071679337</c:v>
                </c:pt>
                <c:pt idx="914">
                  <c:v>0.75011494192701289</c:v>
                </c:pt>
                <c:pt idx="915">
                  <c:v>0.7501101282193452</c:v>
                </c:pt>
                <c:pt idx="916">
                  <c:v>0.75010532952323994</c:v>
                </c:pt>
                <c:pt idx="917">
                  <c:v>0.75010054576858587</c:v>
                </c:pt>
                <c:pt idx="918">
                  <c:v>0.75009577688570794</c:v>
                </c:pt>
                <c:pt idx="919">
                  <c:v>0.75009102280536366</c:v>
                </c:pt>
                <c:pt idx="920">
                  <c:v>0.75008628345873929</c:v>
                </c:pt>
                <c:pt idx="921">
                  <c:v>0.75008155877744753</c:v>
                </c:pt>
                <c:pt idx="922">
                  <c:v>0.7500768486935232</c:v>
                </c:pt>
                <c:pt idx="923">
                  <c:v>0.75007215313942088</c:v>
                </c:pt>
                <c:pt idx="924">
                  <c:v>0.75006747204801072</c:v>
                </c:pt>
                <c:pt idx="925">
                  <c:v>0.7500628053525763</c:v>
                </c:pt>
                <c:pt idx="926">
                  <c:v>0.75005815298681056</c:v>
                </c:pt>
                <c:pt idx="927">
                  <c:v>0.75005351488481309</c:v>
                </c:pt>
                <c:pt idx="928">
                  <c:v>0.75004889098108707</c:v>
                </c:pt>
                <c:pt idx="929">
                  <c:v>0.75004428121053601</c:v>
                </c:pt>
                <c:pt idx="930">
                  <c:v>0.75003968550846056</c:v>
                </c:pt>
                <c:pt idx="931">
                  <c:v>0.75003510381055605</c:v>
                </c:pt>
                <c:pt idx="932">
                  <c:v>0.75003053605290892</c:v>
                </c:pt>
                <c:pt idx="933">
                  <c:v>0.75002598217199379</c:v>
                </c:pt>
                <c:pt idx="934">
                  <c:v>0.75002144210467103</c:v>
                </c:pt>
                <c:pt idx="935">
                  <c:v>0.75001691578818308</c:v>
                </c:pt>
                <c:pt idx="936">
                  <c:v>0.75001240316015227</c:v>
                </c:pt>
                <c:pt idx="937">
                  <c:v>0.75000790415857754</c:v>
                </c:pt>
                <c:pt idx="938">
                  <c:v>0.75000341872183163</c:v>
                </c:pt>
                <c:pt idx="939">
                  <c:v>0.74999894678865853</c:v>
                </c:pt>
                <c:pt idx="940">
                  <c:v>0.74999448829817017</c:v>
                </c:pt>
                <c:pt idx="941">
                  <c:v>0.74999004318984452</c:v>
                </c:pt>
                <c:pt idx="942">
                  <c:v>0.74998561140352182</c:v>
                </c:pt>
                <c:pt idx="943">
                  <c:v>0.74998119287940257</c:v>
                </c:pt>
                <c:pt idx="944">
                  <c:v>0.74997678755804453</c:v>
                </c:pt>
                <c:pt idx="945">
                  <c:v>0.74997239538036042</c:v>
                </c:pt>
                <c:pt idx="946">
                  <c:v>0.74996801628761489</c:v>
                </c:pt>
                <c:pt idx="947">
                  <c:v>0.74996365022142175</c:v>
                </c:pt>
                <c:pt idx="948">
                  <c:v>0.74995929712374221</c:v>
                </c:pt>
                <c:pt idx="949">
                  <c:v>0.74995495693688119</c:v>
                </c:pt>
                <c:pt idx="950">
                  <c:v>0.74995062960348569</c:v>
                </c:pt>
                <c:pt idx="951">
                  <c:v>0.74994631506654186</c:v>
                </c:pt>
                <c:pt idx="952">
                  <c:v>0.74994201326937249</c:v>
                </c:pt>
                <c:pt idx="953">
                  <c:v>0.74993772415563453</c:v>
                </c:pt>
                <c:pt idx="954">
                  <c:v>0.7499334476693168</c:v>
                </c:pt>
                <c:pt idx="955">
                  <c:v>0.74992918375473749</c:v>
                </c:pt>
                <c:pt idx="956">
                  <c:v>0.74992493235654134</c:v>
                </c:pt>
                <c:pt idx="957">
                  <c:v>0.74992069341969814</c:v>
                </c:pt>
                <c:pt idx="958">
                  <c:v>0.7499164668894992</c:v>
                </c:pt>
                <c:pt idx="959">
                  <c:v>0.74991225271155615</c:v>
                </c:pt>
                <c:pt idx="960">
                  <c:v>0.74990805083179779</c:v>
                </c:pt>
                <c:pt idx="961">
                  <c:v>0.74990386119646801</c:v>
                </c:pt>
                <c:pt idx="962">
                  <c:v>0.74989968375212368</c:v>
                </c:pt>
                <c:pt idx="963">
                  <c:v>0.74989551844563218</c:v>
                </c:pt>
                <c:pt idx="964">
                  <c:v>0.74989136522416922</c:v>
                </c:pt>
                <c:pt idx="965">
                  <c:v>0.74988722403521646</c:v>
                </c:pt>
                <c:pt idx="966">
                  <c:v>0.74988309482655968</c:v>
                </c:pt>
                <c:pt idx="967">
                  <c:v>0.74987897754628607</c:v>
                </c:pt>
                <c:pt idx="968">
                  <c:v>0.74987487214278248</c:v>
                </c:pt>
                <c:pt idx="969">
                  <c:v>0.74987077856473316</c:v>
                </c:pt>
                <c:pt idx="970">
                  <c:v>0.74986669676111717</c:v>
                </c:pt>
                <c:pt idx="971">
                  <c:v>0.74986262668120729</c:v>
                </c:pt>
                <c:pt idx="972">
                  <c:v>0.74985856827456665</c:v>
                </c:pt>
                <c:pt idx="973">
                  <c:v>0.74985452149104759</c:v>
                </c:pt>
                <c:pt idx="974">
                  <c:v>0.74985048628078943</c:v>
                </c:pt>
                <c:pt idx="975">
                  <c:v>0.74984646259421595</c:v>
                </c:pt>
                <c:pt idx="976">
                  <c:v>0.74984245038203379</c:v>
                </c:pt>
                <c:pt idx="977">
                  <c:v>0.74983844959523038</c:v>
                </c:pt>
                <c:pt idx="978">
                  <c:v>0.74983446018507194</c:v>
                </c:pt>
                <c:pt idx="979">
                  <c:v>0.74983048210310144</c:v>
                </c:pt>
                <c:pt idx="980">
                  <c:v>0.74982651530113642</c:v>
                </c:pt>
                <c:pt idx="981">
                  <c:v>0.74982255973126766</c:v>
                </c:pt>
                <c:pt idx="982">
                  <c:v>0.74981861534585659</c:v>
                </c:pt>
                <c:pt idx="983">
                  <c:v>0.74981468209753366</c:v>
                </c:pt>
                <c:pt idx="984">
                  <c:v>0.74981075993919666</c:v>
                </c:pt>
                <c:pt idx="985">
                  <c:v>0.74980684882400839</c:v>
                </c:pt>
                <c:pt idx="986">
                  <c:v>0.74980294870539521</c:v>
                </c:pt>
                <c:pt idx="987">
                  <c:v>0.74979905953704484</c:v>
                </c:pt>
                <c:pt idx="988">
                  <c:v>0.74979518127290479</c:v>
                </c:pt>
                <c:pt idx="989">
                  <c:v>0.74979131386718034</c:v>
                </c:pt>
                <c:pt idx="990">
                  <c:v>0.74978745727433316</c:v>
                </c:pt>
                <c:pt idx="991">
                  <c:v>0.74978361144907879</c:v>
                </c:pt>
                <c:pt idx="992">
                  <c:v>0.7497797763463856</c:v>
                </c:pt>
                <c:pt idx="993">
                  <c:v>0.74977595192147251</c:v>
                </c:pt>
                <c:pt idx="994">
                  <c:v>0.74977213812980759</c:v>
                </c:pt>
                <c:pt idx="995">
                  <c:v>0.74976833492710604</c:v>
                </c:pt>
                <c:pt idx="996">
                  <c:v>0.74976454226932876</c:v>
                </c:pt>
                <c:pt idx="997">
                  <c:v>0.74976076011268067</c:v>
                </c:pt>
                <c:pt idx="998">
                  <c:v>0.74975698841360849</c:v>
                </c:pt>
                <c:pt idx="999">
                  <c:v>0.74975322712879977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3-45C7-A956-935FFEC4B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100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ChartData!$AN$7</c:f>
          <c:strCache>
            <c:ptCount val="1"/>
            <c:pt idx="0">
              <c:v>PEOPLES NATURAL GAS COMPANY LLC 
Present and Proposed Base Rates
Mainline Service: Within 1,000 ft. of Interstate Pipeline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ChartData!$AO$9</c:f>
              <c:strCache>
                <c:ptCount val="1"/>
                <c:pt idx="0">
                  <c:v>Present Mainline Service: Within 1,000 ft. of Interstate Pipeline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ChartData!$AN$10:$AN$1009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ChartData!$AO$10:$AO$1009</c:f>
              <c:numCache>
                <c:formatCode>_("$"* #,##0_);_("$"* \(#,##0\);_("$"* "-"??_);_(@_)</c:formatCode>
                <c:ptCount val="1000"/>
                <c:pt idx="0">
                  <c:v>5630.4422000000031</c:v>
                </c:pt>
                <c:pt idx="1">
                  <c:v>2815.4422000000013</c:v>
                </c:pt>
                <c:pt idx="2">
                  <c:v>1877.1088666666676</c:v>
                </c:pt>
                <c:pt idx="3">
                  <c:v>1407.9422000000006</c:v>
                </c:pt>
                <c:pt idx="4">
                  <c:v>1126.4422000000004</c:v>
                </c:pt>
                <c:pt idx="5">
                  <c:v>938.77553333333378</c:v>
                </c:pt>
                <c:pt idx="6">
                  <c:v>804.72791428571463</c:v>
                </c:pt>
                <c:pt idx="7">
                  <c:v>704.1922000000003</c:v>
                </c:pt>
                <c:pt idx="8">
                  <c:v>625.99775555555584</c:v>
                </c:pt>
                <c:pt idx="9">
                  <c:v>563.44220000000018</c:v>
                </c:pt>
                <c:pt idx="10">
                  <c:v>512.26038181818205</c:v>
                </c:pt>
                <c:pt idx="11">
                  <c:v>469.60886666666693</c:v>
                </c:pt>
                <c:pt idx="12">
                  <c:v>433.51912307692328</c:v>
                </c:pt>
                <c:pt idx="13">
                  <c:v>402.58505714285735</c:v>
                </c:pt>
                <c:pt idx="14">
                  <c:v>375.77553333333356</c:v>
                </c:pt>
                <c:pt idx="15">
                  <c:v>352.31720000000018</c:v>
                </c:pt>
                <c:pt idx="16">
                  <c:v>331.61867058823549</c:v>
                </c:pt>
                <c:pt idx="17">
                  <c:v>313.21997777777796</c:v>
                </c:pt>
                <c:pt idx="18">
                  <c:v>296.75798947368435</c:v>
                </c:pt>
                <c:pt idx="19">
                  <c:v>281.94220000000013</c:v>
                </c:pt>
                <c:pt idx="20">
                  <c:v>268.53743809523826</c:v>
                </c:pt>
                <c:pt idx="21">
                  <c:v>256.35129090909101</c:v>
                </c:pt>
                <c:pt idx="22">
                  <c:v>245.22480869565231</c:v>
                </c:pt>
                <c:pt idx="23">
                  <c:v>235.02553333333347</c:v>
                </c:pt>
                <c:pt idx="24">
                  <c:v>225.64220000000012</c:v>
                </c:pt>
                <c:pt idx="25">
                  <c:v>216.98066153846165</c:v>
                </c:pt>
                <c:pt idx="26">
                  <c:v>208.96071851851863</c:v>
                </c:pt>
                <c:pt idx="27">
                  <c:v>201.51362857142868</c:v>
                </c:pt>
                <c:pt idx="28">
                  <c:v>194.58013103448286</c:v>
                </c:pt>
                <c:pt idx="29">
                  <c:v>188.10886666666678</c:v>
                </c:pt>
                <c:pt idx="30">
                  <c:v>182.05510322580656</c:v>
                </c:pt>
                <c:pt idx="31">
                  <c:v>176.3797000000001</c:v>
                </c:pt>
                <c:pt idx="32">
                  <c:v>171.04826060606069</c:v>
                </c:pt>
                <c:pt idx="33">
                  <c:v>166.03043529411775</c:v>
                </c:pt>
                <c:pt idx="34">
                  <c:v>161.29934285714296</c:v>
                </c:pt>
                <c:pt idx="35">
                  <c:v>156.83108888888898</c:v>
                </c:pt>
                <c:pt idx="36">
                  <c:v>152.60436216216226</c:v>
                </c:pt>
                <c:pt idx="37">
                  <c:v>148.60009473684218</c:v>
                </c:pt>
                <c:pt idx="38">
                  <c:v>144.80117435897444</c:v>
                </c:pt>
                <c:pt idx="39">
                  <c:v>141.19220000000007</c:v>
                </c:pt>
                <c:pt idx="40">
                  <c:v>137.75927317073177</c:v>
                </c:pt>
                <c:pt idx="41">
                  <c:v>134.48981904761914</c:v>
                </c:pt>
                <c:pt idx="42">
                  <c:v>131.37243255813962</c:v>
                </c:pt>
                <c:pt idx="43">
                  <c:v>128.39674545454551</c:v>
                </c:pt>
                <c:pt idx="44">
                  <c:v>125.55331111111117</c:v>
                </c:pt>
                <c:pt idx="45">
                  <c:v>122.83350434782615</c:v>
                </c:pt>
                <c:pt idx="46">
                  <c:v>120.22943404255325</c:v>
                </c:pt>
                <c:pt idx="47">
                  <c:v>117.73386666666673</c:v>
                </c:pt>
                <c:pt idx="48">
                  <c:v>115.34015918367352</c:v>
                </c:pt>
                <c:pt idx="49">
                  <c:v>113.04220000000005</c:v>
                </c:pt>
                <c:pt idx="50">
                  <c:v>110.83435686274515</c:v>
                </c:pt>
                <c:pt idx="51">
                  <c:v>108.71143076923082</c:v>
                </c:pt>
                <c:pt idx="52">
                  <c:v>106.66861509433967</c:v>
                </c:pt>
                <c:pt idx="53">
                  <c:v>104.70145925925931</c:v>
                </c:pt>
                <c:pt idx="54">
                  <c:v>102.80583636363642</c:v>
                </c:pt>
                <c:pt idx="55">
                  <c:v>100.97791428571433</c:v>
                </c:pt>
                <c:pt idx="56">
                  <c:v>99.214129824561454</c:v>
                </c:pt>
                <c:pt idx="57">
                  <c:v>97.511165517241423</c:v>
                </c:pt>
                <c:pt idx="58">
                  <c:v>95.865928813559364</c:v>
                </c:pt>
                <c:pt idx="59">
                  <c:v>94.275533333333385</c:v>
                </c:pt>
                <c:pt idx="60">
                  <c:v>92.737281967213164</c:v>
                </c:pt>
                <c:pt idx="61">
                  <c:v>91.248651612903274</c:v>
                </c:pt>
                <c:pt idx="62">
                  <c:v>89.80727936507941</c:v>
                </c:pt>
                <c:pt idx="63">
                  <c:v>88.410950000000042</c:v>
                </c:pt>
                <c:pt idx="64">
                  <c:v>87.057584615384656</c:v>
                </c:pt>
                <c:pt idx="65">
                  <c:v>85.74523030303034</c:v>
                </c:pt>
                <c:pt idx="66">
                  <c:v>84.472050746268692</c:v>
                </c:pt>
                <c:pt idx="67">
                  <c:v>83.236317647058868</c:v>
                </c:pt>
                <c:pt idx="68">
                  <c:v>82.036402898550762</c:v>
                </c:pt>
                <c:pt idx="69">
                  <c:v>80.870771428571473</c:v>
                </c:pt>
                <c:pt idx="70">
                  <c:v>79.737974647887356</c:v>
                </c:pt>
                <c:pt idx="71">
                  <c:v>78.636644444444485</c:v>
                </c:pt>
                <c:pt idx="72">
                  <c:v>77.565487671232916</c:v>
                </c:pt>
                <c:pt idx="73">
                  <c:v>76.523281081081123</c:v>
                </c:pt>
                <c:pt idx="74">
                  <c:v>75.508866666666705</c:v>
                </c:pt>
                <c:pt idx="75">
                  <c:v>74.521147368421083</c:v>
                </c:pt>
                <c:pt idx="76">
                  <c:v>73.559083116883158</c:v>
                </c:pt>
                <c:pt idx="77">
                  <c:v>72.621687179487211</c:v>
                </c:pt>
                <c:pt idx="78">
                  <c:v>71.708022784810154</c:v>
                </c:pt>
                <c:pt idx="79">
                  <c:v>70.817200000000028</c:v>
                </c:pt>
                <c:pt idx="80">
                  <c:v>69.948372839506206</c:v>
                </c:pt>
                <c:pt idx="81">
                  <c:v>69.10073658536588</c:v>
                </c:pt>
                <c:pt idx="82">
                  <c:v>68.273525301204856</c:v>
                </c:pt>
                <c:pt idx="83">
                  <c:v>67.466009523809561</c:v>
                </c:pt>
                <c:pt idx="84">
                  <c:v>66.677494117647086</c:v>
                </c:pt>
                <c:pt idx="85">
                  <c:v>65.907316279069803</c:v>
                </c:pt>
                <c:pt idx="86">
                  <c:v>65.154843678160944</c:v>
                </c:pt>
                <c:pt idx="87">
                  <c:v>64.419472727272762</c:v>
                </c:pt>
                <c:pt idx="88">
                  <c:v>63.700626966292162</c:v>
                </c:pt>
                <c:pt idx="89">
                  <c:v>62.997755555555585</c:v>
                </c:pt>
                <c:pt idx="90">
                  <c:v>62.310331868131897</c:v>
                </c:pt>
                <c:pt idx="91">
                  <c:v>61.637852173913075</c:v>
                </c:pt>
                <c:pt idx="92">
                  <c:v>60.97983440860218</c:v>
                </c:pt>
                <c:pt idx="93">
                  <c:v>60.335817021276625</c:v>
                </c:pt>
                <c:pt idx="94">
                  <c:v>59.705357894736871</c:v>
                </c:pt>
                <c:pt idx="95">
                  <c:v>59.088033333333364</c:v>
                </c:pt>
                <c:pt idx="96">
                  <c:v>58.48343711340209</c:v>
                </c:pt>
                <c:pt idx="97">
                  <c:v>57.89117959183676</c:v>
                </c:pt>
                <c:pt idx="98">
                  <c:v>57.310886868686893</c:v>
                </c:pt>
                <c:pt idx="99">
                  <c:v>56.742200000000025</c:v>
                </c:pt>
                <c:pt idx="100">
                  <c:v>55.638278431372576</c:v>
                </c:pt>
                <c:pt idx="101">
                  <c:v>54.576815384615408</c:v>
                </c:pt>
                <c:pt idx="102">
                  <c:v>53.555407547169835</c:v>
                </c:pt>
                <c:pt idx="103">
                  <c:v>52.571829629629654</c:v>
                </c:pt>
                <c:pt idx="104">
                  <c:v>51.624018181818208</c:v>
                </c:pt>
                <c:pt idx="105">
                  <c:v>50.710057142857167</c:v>
                </c:pt>
                <c:pt idx="106">
                  <c:v>49.828164912280727</c:v>
                </c:pt>
                <c:pt idx="107">
                  <c:v>48.976682758620711</c:v>
                </c:pt>
                <c:pt idx="108">
                  <c:v>48.154064406779682</c:v>
                </c:pt>
                <c:pt idx="109">
                  <c:v>47.358866666666692</c:v>
                </c:pt>
                <c:pt idx="110">
                  <c:v>46.589740983606582</c:v>
                </c:pt>
                <c:pt idx="111">
                  <c:v>45.845425806451637</c:v>
                </c:pt>
                <c:pt idx="112">
                  <c:v>45.124739682539705</c:v>
                </c:pt>
                <c:pt idx="113">
                  <c:v>44.426575000000021</c:v>
                </c:pt>
                <c:pt idx="114">
                  <c:v>43.749892307692328</c:v>
                </c:pt>
                <c:pt idx="115">
                  <c:v>43.09371515151517</c:v>
                </c:pt>
                <c:pt idx="116">
                  <c:v>42.457125373134346</c:v>
                </c:pt>
                <c:pt idx="117">
                  <c:v>41.839258823529434</c:v>
                </c:pt>
                <c:pt idx="118">
                  <c:v>41.239301449275381</c:v>
                </c:pt>
                <c:pt idx="119">
                  <c:v>40.656485714285736</c:v>
                </c:pt>
                <c:pt idx="120">
                  <c:v>40.090087323943678</c:v>
                </c:pt>
                <c:pt idx="121">
                  <c:v>39.539422222222242</c:v>
                </c:pt>
                <c:pt idx="122">
                  <c:v>39.003843835616458</c:v>
                </c:pt>
                <c:pt idx="123">
                  <c:v>38.482740540540561</c:v>
                </c:pt>
                <c:pt idx="124">
                  <c:v>37.975533333333352</c:v>
                </c:pt>
                <c:pt idx="125">
                  <c:v>37.481673684210541</c:v>
                </c:pt>
                <c:pt idx="126">
                  <c:v>37.000641558441579</c:v>
                </c:pt>
                <c:pt idx="127">
                  <c:v>36.531943589743605</c:v>
                </c:pt>
                <c:pt idx="128">
                  <c:v>36.075111392405077</c:v>
                </c:pt>
                <c:pt idx="129">
                  <c:v>35.629700000000014</c:v>
                </c:pt>
                <c:pt idx="130">
                  <c:v>35.195286419753103</c:v>
                </c:pt>
                <c:pt idx="131">
                  <c:v>34.77146829268294</c:v>
                </c:pt>
                <c:pt idx="132">
                  <c:v>34.357862650602428</c:v>
                </c:pt>
                <c:pt idx="133">
                  <c:v>33.95410476190478</c:v>
                </c:pt>
                <c:pt idx="134">
                  <c:v>33.559847058823543</c:v>
                </c:pt>
                <c:pt idx="135">
                  <c:v>33.174758139534902</c:v>
                </c:pt>
                <c:pt idx="136">
                  <c:v>32.798521839080472</c:v>
                </c:pt>
                <c:pt idx="137">
                  <c:v>32.430836363636381</c:v>
                </c:pt>
                <c:pt idx="138">
                  <c:v>32.071413483146081</c:v>
                </c:pt>
                <c:pt idx="139">
                  <c:v>31.719977777777792</c:v>
                </c:pt>
                <c:pt idx="140">
                  <c:v>31.376265934065948</c:v>
                </c:pt>
                <c:pt idx="141">
                  <c:v>31.040026086956537</c:v>
                </c:pt>
                <c:pt idx="142">
                  <c:v>30.71101720430109</c:v>
                </c:pt>
                <c:pt idx="143">
                  <c:v>30.389008510638313</c:v>
                </c:pt>
                <c:pt idx="144">
                  <c:v>30.073778947368435</c:v>
                </c:pt>
                <c:pt idx="145">
                  <c:v>29.765116666666682</c:v>
                </c:pt>
                <c:pt idx="146">
                  <c:v>29.462818556701045</c:v>
                </c:pt>
                <c:pt idx="147">
                  <c:v>29.16668979591838</c:v>
                </c:pt>
                <c:pt idx="148">
                  <c:v>28.876543434343446</c:v>
                </c:pt>
                <c:pt idx="149">
                  <c:v>28.592200000000012</c:v>
                </c:pt>
                <c:pt idx="150">
                  <c:v>28.313487128712886</c:v>
                </c:pt>
                <c:pt idx="151">
                  <c:v>28.040239215686288</c:v>
                </c:pt>
                <c:pt idx="152">
                  <c:v>27.772297087378654</c:v>
                </c:pt>
                <c:pt idx="153">
                  <c:v>27.509507692307704</c:v>
                </c:pt>
                <c:pt idx="154">
                  <c:v>27.251723809523821</c:v>
                </c:pt>
                <c:pt idx="155">
                  <c:v>26.998803773584918</c:v>
                </c:pt>
                <c:pt idx="156">
                  <c:v>26.750611214953285</c:v>
                </c:pt>
                <c:pt idx="157">
                  <c:v>26.507014814814827</c:v>
                </c:pt>
                <c:pt idx="158">
                  <c:v>26.267888073394509</c:v>
                </c:pt>
                <c:pt idx="159">
                  <c:v>26.033109090909104</c:v>
                </c:pt>
                <c:pt idx="160">
                  <c:v>25.802560360360371</c:v>
                </c:pt>
                <c:pt idx="161">
                  <c:v>25.576128571428583</c:v>
                </c:pt>
                <c:pt idx="162">
                  <c:v>25.353704424778773</c:v>
                </c:pt>
                <c:pt idx="163">
                  <c:v>25.135182456140363</c:v>
                </c:pt>
                <c:pt idx="164">
                  <c:v>24.920460869565229</c:v>
                </c:pt>
                <c:pt idx="165">
                  <c:v>24.709441379310356</c:v>
                </c:pt>
                <c:pt idx="166">
                  <c:v>24.50202905982907</c:v>
                </c:pt>
                <c:pt idx="167">
                  <c:v>24.298132203389841</c:v>
                </c:pt>
                <c:pt idx="168">
                  <c:v>24.097662184873961</c:v>
                </c:pt>
                <c:pt idx="169">
                  <c:v>23.900533333333346</c:v>
                </c:pt>
                <c:pt idx="170">
                  <c:v>23.706662809917365</c:v>
                </c:pt>
                <c:pt idx="171">
                  <c:v>23.515970491803291</c:v>
                </c:pt>
                <c:pt idx="172">
                  <c:v>23.328378861788629</c:v>
                </c:pt>
                <c:pt idx="173">
                  <c:v>23.143812903225818</c:v>
                </c:pt>
                <c:pt idx="174">
                  <c:v>22.96220000000001</c:v>
                </c:pt>
                <c:pt idx="175">
                  <c:v>22.783469841269852</c:v>
                </c:pt>
                <c:pt idx="176">
                  <c:v>22.607554330708673</c:v>
                </c:pt>
                <c:pt idx="177">
                  <c:v>22.43438750000001</c:v>
                </c:pt>
                <c:pt idx="178">
                  <c:v>22.263905426356601</c:v>
                </c:pt>
                <c:pt idx="179">
                  <c:v>22.096046153846164</c:v>
                </c:pt>
                <c:pt idx="180">
                  <c:v>21.930749618320622</c:v>
                </c:pt>
                <c:pt idx="181">
                  <c:v>21.767957575757585</c:v>
                </c:pt>
                <c:pt idx="182">
                  <c:v>21.607613533834595</c:v>
                </c:pt>
                <c:pt idx="183">
                  <c:v>21.449662686567173</c:v>
                </c:pt>
                <c:pt idx="184">
                  <c:v>21.294051851851862</c:v>
                </c:pt>
                <c:pt idx="185">
                  <c:v>21.140729411764717</c:v>
                </c:pt>
                <c:pt idx="186">
                  <c:v>20.989645255474461</c:v>
                </c:pt>
                <c:pt idx="187">
                  <c:v>20.84075072463769</c:v>
                </c:pt>
                <c:pt idx="188">
                  <c:v>20.693998561151087</c:v>
                </c:pt>
                <c:pt idx="189">
                  <c:v>20.549342857142868</c:v>
                </c:pt>
                <c:pt idx="190">
                  <c:v>20.406739007092209</c:v>
                </c:pt>
                <c:pt idx="191">
                  <c:v>20.266143661971839</c:v>
                </c:pt>
                <c:pt idx="192">
                  <c:v>20.127514685314694</c:v>
                </c:pt>
                <c:pt idx="193">
                  <c:v>19.990811111111121</c:v>
                </c:pt>
                <c:pt idx="194">
                  <c:v>19.855993103448284</c:v>
                </c:pt>
                <c:pt idx="195">
                  <c:v>19.723021917808229</c:v>
                </c:pt>
                <c:pt idx="196">
                  <c:v>19.591859863945587</c:v>
                </c:pt>
                <c:pt idx="197">
                  <c:v>19.462470270270281</c:v>
                </c:pt>
                <c:pt idx="198">
                  <c:v>19.334817449664438</c:v>
                </c:pt>
                <c:pt idx="199">
                  <c:v>19.208866666666676</c:v>
                </c:pt>
                <c:pt idx="200">
                  <c:v>16.527914285714292</c:v>
                </c:pt>
                <c:pt idx="201">
                  <c:v>14.517200000000006</c:v>
                </c:pt>
                <c:pt idx="202">
                  <c:v>12.953311111111116</c:v>
                </c:pt>
                <c:pt idx="203">
                  <c:v>11.702200000000005</c:v>
                </c:pt>
                <c:pt idx="204">
                  <c:v>10.678563636363641</c:v>
                </c:pt>
                <c:pt idx="205">
                  <c:v>9.8255333333333379</c:v>
                </c:pt>
                <c:pt idx="206">
                  <c:v>9.103738461538466</c:v>
                </c:pt>
                <c:pt idx="207">
                  <c:v>8.485057142857146</c:v>
                </c:pt>
                <c:pt idx="208">
                  <c:v>7.9488666666666701</c:v>
                </c:pt>
                <c:pt idx="209">
                  <c:v>7.4797000000000029</c:v>
                </c:pt>
                <c:pt idx="210">
                  <c:v>7.0657294117647087</c:v>
                </c:pt>
                <c:pt idx="211">
                  <c:v>6.6977555555555579</c:v>
                </c:pt>
                <c:pt idx="212">
                  <c:v>6.3685157894736868</c:v>
                </c:pt>
                <c:pt idx="213">
                  <c:v>6.0722000000000023</c:v>
                </c:pt>
                <c:pt idx="214">
                  <c:v>5.8041047619047639</c:v>
                </c:pt>
                <c:pt idx="215">
                  <c:v>5.5603818181818205</c:v>
                </c:pt>
                <c:pt idx="216">
                  <c:v>5.3378521739130456</c:v>
                </c:pt>
                <c:pt idx="217">
                  <c:v>5.1338666666666688</c:v>
                </c:pt>
                <c:pt idx="218">
                  <c:v>4.9462000000000019</c:v>
                </c:pt>
                <c:pt idx="219">
                  <c:v>4.7729692307692329</c:v>
                </c:pt>
                <c:pt idx="220">
                  <c:v>4.6125703703703724</c:v>
                </c:pt>
                <c:pt idx="221">
                  <c:v>4.4636285714285728</c:v>
                </c:pt>
                <c:pt idx="222">
                  <c:v>4.3249586206896566</c:v>
                </c:pt>
                <c:pt idx="223">
                  <c:v>4.1955333333333353</c:v>
                </c:pt>
                <c:pt idx="224">
                  <c:v>4.074458064516131</c:v>
                </c:pt>
                <c:pt idx="225">
                  <c:v>3.9609500000000017</c:v>
                </c:pt>
                <c:pt idx="226">
                  <c:v>3.854321212121214</c:v>
                </c:pt>
                <c:pt idx="227">
                  <c:v>3.7539647058823546</c:v>
                </c:pt>
                <c:pt idx="228">
                  <c:v>3.659342857142859</c:v>
                </c:pt>
                <c:pt idx="229">
                  <c:v>3.5699777777777792</c:v>
                </c:pt>
                <c:pt idx="230">
                  <c:v>3.4854432432432447</c:v>
                </c:pt>
                <c:pt idx="231">
                  <c:v>3.4053578947368437</c:v>
                </c:pt>
                <c:pt idx="232">
                  <c:v>3.3293794871794886</c:v>
                </c:pt>
                <c:pt idx="233">
                  <c:v>3.2572000000000014</c:v>
                </c:pt>
                <c:pt idx="234">
                  <c:v>3.1231523809523822</c:v>
                </c:pt>
                <c:pt idx="235">
                  <c:v>3.0012909090909106</c:v>
                </c:pt>
                <c:pt idx="236">
                  <c:v>2.8900260869565231</c:v>
                </c:pt>
                <c:pt idx="237">
                  <c:v>2.7880333333333347</c:v>
                </c:pt>
                <c:pt idx="238">
                  <c:v>2.6942000000000013</c:v>
                </c:pt>
                <c:pt idx="239">
                  <c:v>2.6075846153846167</c:v>
                </c:pt>
                <c:pt idx="240">
                  <c:v>2.5273851851851865</c:v>
                </c:pt>
                <c:pt idx="241">
                  <c:v>2.4529142857142867</c:v>
                </c:pt>
                <c:pt idx="242">
                  <c:v>2.3835793103448286</c:v>
                </c:pt>
                <c:pt idx="243">
                  <c:v>2.3188666666666675</c:v>
                </c:pt>
                <c:pt idx="244">
                  <c:v>2.2583290322580654</c:v>
                </c:pt>
                <c:pt idx="245">
                  <c:v>2.2015750000000009</c:v>
                </c:pt>
                <c:pt idx="246">
                  <c:v>2.1482606060606071</c:v>
                </c:pt>
                <c:pt idx="247">
                  <c:v>2.0980823529411774</c:v>
                </c:pt>
                <c:pt idx="248">
                  <c:v>2.0507714285714296</c:v>
                </c:pt>
                <c:pt idx="249">
                  <c:v>2.0060888888888897</c:v>
                </c:pt>
                <c:pt idx="250">
                  <c:v>1.9638216216216222</c:v>
                </c:pt>
                <c:pt idx="251">
                  <c:v>1.9237789473684217</c:v>
                </c:pt>
                <c:pt idx="252">
                  <c:v>1.8857897435897442</c:v>
                </c:pt>
                <c:pt idx="253">
                  <c:v>1.8497000000000006</c:v>
                </c:pt>
                <c:pt idx="254">
                  <c:v>1.8153707317073178</c:v>
                </c:pt>
                <c:pt idx="255">
                  <c:v>1.782676190476191</c:v>
                </c:pt>
                <c:pt idx="256">
                  <c:v>1.751502325581396</c:v>
                </c:pt>
                <c:pt idx="257">
                  <c:v>1.7217454545454551</c:v>
                </c:pt>
                <c:pt idx="258">
                  <c:v>1.6933111111111117</c:v>
                </c:pt>
                <c:pt idx="259">
                  <c:v>1.6661130434782614</c:v>
                </c:pt>
                <c:pt idx="260">
                  <c:v>1.6400723404255324</c:v>
                </c:pt>
                <c:pt idx="261">
                  <c:v>1.6151166666666672</c:v>
                </c:pt>
                <c:pt idx="262">
                  <c:v>1.5911795918367351</c:v>
                </c:pt>
                <c:pt idx="263">
                  <c:v>1.5682000000000005</c:v>
                </c:pt>
                <c:pt idx="264">
                  <c:v>1.3805333333333338</c:v>
                </c:pt>
                <c:pt idx="265">
                  <c:v>1.2464857142857146</c:v>
                </c:pt>
                <c:pt idx="266">
                  <c:v>1.1459500000000002</c:v>
                </c:pt>
                <c:pt idx="267">
                  <c:v>1.0677555555555558</c:v>
                </c:pt>
                <c:pt idx="268">
                  <c:v>1.0052000000000003</c:v>
                </c:pt>
                <c:pt idx="269">
                  <c:v>0.9540181818181821</c:v>
                </c:pt>
                <c:pt idx="270">
                  <c:v>0.91136666666666688</c:v>
                </c:pt>
                <c:pt idx="271">
                  <c:v>0.87527692307692329</c:v>
                </c:pt>
                <c:pt idx="272">
                  <c:v>0.84434285714285728</c:v>
                </c:pt>
                <c:pt idx="273">
                  <c:v>0.81753333333333345</c:v>
                </c:pt>
                <c:pt idx="274">
                  <c:v>0.79407500000000009</c:v>
                </c:pt>
                <c:pt idx="275">
                  <c:v>0.77337647058823544</c:v>
                </c:pt>
                <c:pt idx="276">
                  <c:v>0.75497777777777797</c:v>
                </c:pt>
                <c:pt idx="277">
                  <c:v>0.73851578947368435</c:v>
                </c:pt>
                <c:pt idx="278">
                  <c:v>0.72370000000000012</c:v>
                </c:pt>
                <c:pt idx="279">
                  <c:v>0.7102952380952382</c:v>
                </c:pt>
                <c:pt idx="280">
                  <c:v>0.69810909090909101</c:v>
                </c:pt>
                <c:pt idx="281">
                  <c:v>0.68698260869565231</c:v>
                </c:pt>
                <c:pt idx="282">
                  <c:v>0.6767833333333334</c:v>
                </c:pt>
                <c:pt idx="283">
                  <c:v>0.6674000000000001</c:v>
                </c:pt>
                <c:pt idx="284">
                  <c:v>0.64327142857142872</c:v>
                </c:pt>
                <c:pt idx="285">
                  <c:v>0.62381290322580651</c:v>
                </c:pt>
                <c:pt idx="286">
                  <c:v>0.60778823529411774</c:v>
                </c:pt>
                <c:pt idx="287">
                  <c:v>0.5943621621621622</c:v>
                </c:pt>
                <c:pt idx="288">
                  <c:v>0.58295000000000008</c:v>
                </c:pt>
                <c:pt idx="289">
                  <c:v>0.57313023255813955</c:v>
                </c:pt>
                <c:pt idx="290">
                  <c:v>0.56459130434782612</c:v>
                </c:pt>
                <c:pt idx="291">
                  <c:v>0.55709795918367355</c:v>
                </c:pt>
                <c:pt idx="292">
                  <c:v>0.55046923076923082</c:v>
                </c:pt>
                <c:pt idx="293">
                  <c:v>0.54456363636363636</c:v>
                </c:pt>
                <c:pt idx="294">
                  <c:v>0.53926896551724135</c:v>
                </c:pt>
                <c:pt idx="295">
                  <c:v>0.53449508196721318</c:v>
                </c:pt>
                <c:pt idx="296">
                  <c:v>0.53016875000000008</c:v>
                </c:pt>
                <c:pt idx="297">
                  <c:v>0.52622985074626871</c:v>
                </c:pt>
                <c:pt idx="298">
                  <c:v>0.52262857142857144</c:v>
                </c:pt>
                <c:pt idx="299">
                  <c:v>0.51932328767123292</c:v>
                </c:pt>
                <c:pt idx="300">
                  <c:v>0.51627894736842106</c:v>
                </c:pt>
                <c:pt idx="301">
                  <c:v>0.51346582278481012</c:v>
                </c:pt>
                <c:pt idx="302">
                  <c:v>0.51085853658536584</c:v>
                </c:pt>
                <c:pt idx="303">
                  <c:v>0.5084352941176471</c:v>
                </c:pt>
                <c:pt idx="304">
                  <c:v>0.50617727272727275</c:v>
                </c:pt>
                <c:pt idx="305">
                  <c:v>0.50406813186813193</c:v>
                </c:pt>
                <c:pt idx="306">
                  <c:v>0.50209361702127664</c:v>
                </c:pt>
                <c:pt idx="307">
                  <c:v>0.50024123711340207</c:v>
                </c:pt>
                <c:pt idx="308">
                  <c:v>0.4985</c:v>
                </c:pt>
                <c:pt idx="309">
                  <c:v>0.4968601941747573</c:v>
                </c:pt>
                <c:pt idx="310">
                  <c:v>0.49531320754716984</c:v>
                </c:pt>
                <c:pt idx="311">
                  <c:v>0.49385137614678898</c:v>
                </c:pt>
                <c:pt idx="312">
                  <c:v>0.49246785714285712</c:v>
                </c:pt>
                <c:pt idx="313">
                  <c:v>0.49115652173913044</c:v>
                </c:pt>
                <c:pt idx="314">
                  <c:v>0.4899118644067797</c:v>
                </c:pt>
                <c:pt idx="315">
                  <c:v>0.48872892561983472</c:v>
                </c:pt>
                <c:pt idx="316">
                  <c:v>0.4876032258064516</c:v>
                </c:pt>
                <c:pt idx="317">
                  <c:v>0.48653070866141734</c:v>
                </c:pt>
                <c:pt idx="318">
                  <c:v>0.48550769230769231</c:v>
                </c:pt>
                <c:pt idx="319">
                  <c:v>0.48453082706766915</c:v>
                </c:pt>
                <c:pt idx="320">
                  <c:v>0.48359705882352944</c:v>
                </c:pt>
                <c:pt idx="321">
                  <c:v>0.48270359712230215</c:v>
                </c:pt>
                <c:pt idx="322">
                  <c:v>0.48184788732394368</c:v>
                </c:pt>
                <c:pt idx="323">
                  <c:v>0.48102758620689656</c:v>
                </c:pt>
                <c:pt idx="324">
                  <c:v>0.48024054054054055</c:v>
                </c:pt>
                <c:pt idx="325">
                  <c:v>0.47948476821192054</c:v>
                </c:pt>
                <c:pt idx="326">
                  <c:v>0.47875844155844155</c:v>
                </c:pt>
                <c:pt idx="327">
                  <c:v>0.47805987261146499</c:v>
                </c:pt>
                <c:pt idx="328">
                  <c:v>0.47738750000000002</c:v>
                </c:pt>
                <c:pt idx="329">
                  <c:v>0.47673987730061351</c:v>
                </c:pt>
                <c:pt idx="330">
                  <c:v>0.4761156626506024</c:v>
                </c:pt>
                <c:pt idx="331">
                  <c:v>0.47551360946745563</c:v>
                </c:pt>
                <c:pt idx="332">
                  <c:v>0.47493255813953489</c:v>
                </c:pt>
                <c:pt idx="333">
                  <c:v>0.47437142857142856</c:v>
                </c:pt>
                <c:pt idx="334">
                  <c:v>0.47382921348314605</c:v>
                </c:pt>
                <c:pt idx="335">
                  <c:v>0.47330497237569058</c:v>
                </c:pt>
                <c:pt idx="336">
                  <c:v>0.47279782608695653</c:v>
                </c:pt>
                <c:pt idx="337">
                  <c:v>0.47230695187165778</c:v>
                </c:pt>
                <c:pt idx="338">
                  <c:v>0.47183157894736844</c:v>
                </c:pt>
                <c:pt idx="339">
                  <c:v>0.47137098445595854</c:v>
                </c:pt>
                <c:pt idx="340">
                  <c:v>0.47092448979591839</c:v>
                </c:pt>
                <c:pt idx="341">
                  <c:v>0.47049145728643216</c:v>
                </c:pt>
                <c:pt idx="342">
                  <c:v>0.47007128712871288</c:v>
                </c:pt>
                <c:pt idx="343">
                  <c:v>0.46966341463414635</c:v>
                </c:pt>
                <c:pt idx="344">
                  <c:v>0.46926730769230768</c:v>
                </c:pt>
                <c:pt idx="345">
                  <c:v>0.46888246445497628</c:v>
                </c:pt>
                <c:pt idx="346">
                  <c:v>0.46850841121495329</c:v>
                </c:pt>
                <c:pt idx="347">
                  <c:v>0.46814470046082951</c:v>
                </c:pt>
                <c:pt idx="348">
                  <c:v>0.46779090909090909</c:v>
                </c:pt>
                <c:pt idx="349">
                  <c:v>0.46744663677130044</c:v>
                </c:pt>
                <c:pt idx="350">
                  <c:v>0.46711150442477878</c:v>
                </c:pt>
                <c:pt idx="351">
                  <c:v>0.46678515283842792</c:v>
                </c:pt>
                <c:pt idx="352">
                  <c:v>0.46646724137931034</c:v>
                </c:pt>
                <c:pt idx="353">
                  <c:v>0.46615744680851062</c:v>
                </c:pt>
                <c:pt idx="354">
                  <c:v>0.46585546218487395</c:v>
                </c:pt>
                <c:pt idx="355">
                  <c:v>0.46556099585062238</c:v>
                </c:pt>
                <c:pt idx="356">
                  <c:v>0.4652737704918033</c:v>
                </c:pt>
                <c:pt idx="357">
                  <c:v>0.46499352226720647</c:v>
                </c:pt>
                <c:pt idx="358">
                  <c:v>0.46472000000000002</c:v>
                </c:pt>
                <c:pt idx="359">
                  <c:v>0.46445296442687745</c:v>
                </c:pt>
                <c:pt idx="360">
                  <c:v>0.46419218750000002</c:v>
                </c:pt>
                <c:pt idx="361">
                  <c:v>0.46393745173745171</c:v>
                </c:pt>
                <c:pt idx="362">
                  <c:v>0.46368854961832062</c:v>
                </c:pt>
                <c:pt idx="363">
                  <c:v>0.46344528301886789</c:v>
                </c:pt>
                <c:pt idx="364">
                  <c:v>0.46320746268656715</c:v>
                </c:pt>
                <c:pt idx="365">
                  <c:v>0.46297490774907746</c:v>
                </c:pt>
                <c:pt idx="366">
                  <c:v>0.46274744525547445</c:v>
                </c:pt>
                <c:pt idx="367">
                  <c:v>0.46252490974729243</c:v>
                </c:pt>
                <c:pt idx="368">
                  <c:v>0.46230714285714286</c:v>
                </c:pt>
                <c:pt idx="369">
                  <c:v>0.46209399293286219</c:v>
                </c:pt>
                <c:pt idx="370">
                  <c:v>0.46188531468531469</c:v>
                </c:pt>
                <c:pt idx="371">
                  <c:v>0.46168096885813148</c:v>
                </c:pt>
                <c:pt idx="372">
                  <c:v>0.4614808219178082</c:v>
                </c:pt>
                <c:pt idx="373">
                  <c:v>0.46128474576271183</c:v>
                </c:pt>
                <c:pt idx="374">
                  <c:v>0.4610926174496644</c:v>
                </c:pt>
                <c:pt idx="375">
                  <c:v>0.46090431893687706</c:v>
                </c:pt>
                <c:pt idx="376">
                  <c:v>0.46071973684210527</c:v>
                </c:pt>
                <c:pt idx="377">
                  <c:v>0.46053876221498369</c:v>
                </c:pt>
                <c:pt idx="378">
                  <c:v>0.46036129032258066</c:v>
                </c:pt>
                <c:pt idx="379">
                  <c:v>0.46018722044728433</c:v>
                </c:pt>
                <c:pt idx="380">
                  <c:v>0.46001645569620253</c:v>
                </c:pt>
                <c:pt idx="381">
                  <c:v>0.45984890282131663</c:v>
                </c:pt>
                <c:pt idx="382">
                  <c:v>0.45968447204968943</c:v>
                </c:pt>
                <c:pt idx="383">
                  <c:v>0.45952307692307692</c:v>
                </c:pt>
                <c:pt idx="384">
                  <c:v>0.45936463414634143</c:v>
                </c:pt>
                <c:pt idx="385">
                  <c:v>0.45920906344410872</c:v>
                </c:pt>
                <c:pt idx="386">
                  <c:v>0.4590562874251497</c:v>
                </c:pt>
                <c:pt idx="387">
                  <c:v>0.45890623145400594</c:v>
                </c:pt>
                <c:pt idx="388">
                  <c:v>0.45875882352941177</c:v>
                </c:pt>
                <c:pt idx="389">
                  <c:v>0.45861399416909621</c:v>
                </c:pt>
                <c:pt idx="390">
                  <c:v>0.458471676300578</c:v>
                </c:pt>
                <c:pt idx="391">
                  <c:v>0.45833180515759309</c:v>
                </c:pt>
                <c:pt idx="392">
                  <c:v>0.45819431818181816</c:v>
                </c:pt>
                <c:pt idx="393">
                  <c:v>0.45805915492957744</c:v>
                </c:pt>
                <c:pt idx="394">
                  <c:v>0.45792625698324019</c:v>
                </c:pt>
                <c:pt idx="395">
                  <c:v>0.45779556786703601</c:v>
                </c:pt>
                <c:pt idx="396">
                  <c:v>0.45766703296703298</c:v>
                </c:pt>
                <c:pt idx="397">
                  <c:v>0.45754059945504089</c:v>
                </c:pt>
                <c:pt idx="398">
                  <c:v>0.4574162162162162</c:v>
                </c:pt>
                <c:pt idx="399">
                  <c:v>0.45729383378016086</c:v>
                </c:pt>
                <c:pt idx="400">
                  <c:v>0.45717340425531916</c:v>
                </c:pt>
                <c:pt idx="401">
                  <c:v>0.45705488126649074</c:v>
                </c:pt>
                <c:pt idx="402">
                  <c:v>0.45693821989528793</c:v>
                </c:pt>
                <c:pt idx="403">
                  <c:v>0.45682337662337663</c:v>
                </c:pt>
                <c:pt idx="404">
                  <c:v>0.45671030927835049</c:v>
                </c:pt>
                <c:pt idx="405">
                  <c:v>0.45659897698209717</c:v>
                </c:pt>
                <c:pt idx="406">
                  <c:v>0.45648934010152281</c:v>
                </c:pt>
                <c:pt idx="407">
                  <c:v>0.45638136020151132</c:v>
                </c:pt>
                <c:pt idx="408">
                  <c:v>0.45627499999999999</c:v>
                </c:pt>
                <c:pt idx="409">
                  <c:v>0.45617022332506202</c:v>
                </c:pt>
                <c:pt idx="410">
                  <c:v>0.45606699507389159</c:v>
                </c:pt>
                <c:pt idx="411">
                  <c:v>0.45596528117359414</c:v>
                </c:pt>
                <c:pt idx="412">
                  <c:v>0.45586504854368931</c:v>
                </c:pt>
                <c:pt idx="413">
                  <c:v>0.45576626506024093</c:v>
                </c:pt>
                <c:pt idx="414">
                  <c:v>0.45566889952153111</c:v>
                </c:pt>
                <c:pt idx="415">
                  <c:v>0.45557292161520191</c:v>
                </c:pt>
                <c:pt idx="416">
                  <c:v>0.45547830188679245</c:v>
                </c:pt>
                <c:pt idx="417">
                  <c:v>0.45538501170960188</c:v>
                </c:pt>
                <c:pt idx="418">
                  <c:v>0.45529302325581394</c:v>
                </c:pt>
                <c:pt idx="419">
                  <c:v>0.45520230946882217</c:v>
                </c:pt>
                <c:pt idx="420">
                  <c:v>0.45511284403669722</c:v>
                </c:pt>
                <c:pt idx="421">
                  <c:v>0.45502460136674261</c:v>
                </c:pt>
                <c:pt idx="422">
                  <c:v>0.45493755656108598</c:v>
                </c:pt>
                <c:pt idx="423">
                  <c:v>0.45485168539325843</c:v>
                </c:pt>
                <c:pt idx="424">
                  <c:v>0.45476696428571428</c:v>
                </c:pt>
                <c:pt idx="425">
                  <c:v>0.45468337028824835</c:v>
                </c:pt>
                <c:pt idx="426">
                  <c:v>0.4546008810572687</c:v>
                </c:pt>
                <c:pt idx="427">
                  <c:v>0.45451947483588623</c:v>
                </c:pt>
                <c:pt idx="428">
                  <c:v>0.45443913043478262</c:v>
                </c:pt>
                <c:pt idx="429">
                  <c:v>0.4543598272138229</c:v>
                </c:pt>
                <c:pt idx="430">
                  <c:v>0.45428154506437768</c:v>
                </c:pt>
                <c:pt idx="431">
                  <c:v>0.45420426439232409</c:v>
                </c:pt>
                <c:pt idx="432">
                  <c:v>0.45412796610169492</c:v>
                </c:pt>
                <c:pt idx="433">
                  <c:v>0.45405263157894737</c:v>
                </c:pt>
                <c:pt idx="434">
                  <c:v>0.45397824267782427</c:v>
                </c:pt>
                <c:pt idx="435">
                  <c:v>0.45390478170478171</c:v>
                </c:pt>
                <c:pt idx="436">
                  <c:v>0.45383223140495865</c:v>
                </c:pt>
                <c:pt idx="437">
                  <c:v>0.45376057494866529</c:v>
                </c:pt>
                <c:pt idx="438">
                  <c:v>0.45368979591836733</c:v>
                </c:pt>
                <c:pt idx="439">
                  <c:v>0.45361987829614603</c:v>
                </c:pt>
                <c:pt idx="440">
                  <c:v>0.45355080645161289</c:v>
                </c:pt>
                <c:pt idx="441">
                  <c:v>0.45348256513026053</c:v>
                </c:pt>
                <c:pt idx="442">
                  <c:v>0.45341513944223105</c:v>
                </c:pt>
                <c:pt idx="443">
                  <c:v>0.45334851485148514</c:v>
                </c:pt>
                <c:pt idx="444">
                  <c:v>0.45328267716535431</c:v>
                </c:pt>
                <c:pt idx="445">
                  <c:v>0.4532176125244618</c:v>
                </c:pt>
                <c:pt idx="446">
                  <c:v>0.45315330739299609</c:v>
                </c:pt>
                <c:pt idx="447">
                  <c:v>0.45308974854932299</c:v>
                </c:pt>
                <c:pt idx="448">
                  <c:v>0.45302692307692305</c:v>
                </c:pt>
                <c:pt idx="449">
                  <c:v>0.45296481835564051</c:v>
                </c:pt>
                <c:pt idx="450">
                  <c:v>0.45290342205323192</c:v>
                </c:pt>
                <c:pt idx="451">
                  <c:v>0.45284272211720228</c:v>
                </c:pt>
                <c:pt idx="452">
                  <c:v>0.45278270676691729</c:v>
                </c:pt>
                <c:pt idx="453">
                  <c:v>0.45272336448598127</c:v>
                </c:pt>
                <c:pt idx="454">
                  <c:v>0.45266468401486987</c:v>
                </c:pt>
                <c:pt idx="455">
                  <c:v>0.45260665434380776</c:v>
                </c:pt>
                <c:pt idx="456">
                  <c:v>0.45254926470588236</c:v>
                </c:pt>
                <c:pt idx="457">
                  <c:v>0.45249250457038392</c:v>
                </c:pt>
                <c:pt idx="458">
                  <c:v>0.45243636363636364</c:v>
                </c:pt>
                <c:pt idx="459">
                  <c:v>0.45238083182640143</c:v>
                </c:pt>
                <c:pt idx="460">
                  <c:v>0.45232589928057554</c:v>
                </c:pt>
                <c:pt idx="461">
                  <c:v>0.4522715563506261</c:v>
                </c:pt>
                <c:pt idx="462">
                  <c:v>0.45221779359430603</c:v>
                </c:pt>
                <c:pt idx="463">
                  <c:v>0.45216460176991147</c:v>
                </c:pt>
                <c:pt idx="464">
                  <c:v>0.45211197183098589</c:v>
                </c:pt>
                <c:pt idx="465">
                  <c:v>0.45205989492119086</c:v>
                </c:pt>
                <c:pt idx="466">
                  <c:v>0.45200836236933795</c:v>
                </c:pt>
                <c:pt idx="467">
                  <c:v>0.4519573656845754</c:v>
                </c:pt>
                <c:pt idx="468">
                  <c:v>0.45190689655172411</c:v>
                </c:pt>
                <c:pt idx="469">
                  <c:v>0.45185694682675814</c:v>
                </c:pt>
                <c:pt idx="470">
                  <c:v>0.45180750853242319</c:v>
                </c:pt>
                <c:pt idx="471">
                  <c:v>0.45175857385398982</c:v>
                </c:pt>
                <c:pt idx="472">
                  <c:v>0.45171013513513514</c:v>
                </c:pt>
                <c:pt idx="473">
                  <c:v>0.45166218487394955</c:v>
                </c:pt>
                <c:pt idx="474">
                  <c:v>0.45161471571906353</c:v>
                </c:pt>
                <c:pt idx="475">
                  <c:v>0.45156772046589017</c:v>
                </c:pt>
                <c:pt idx="476">
                  <c:v>0.45152119205298014</c:v>
                </c:pt>
                <c:pt idx="477">
                  <c:v>0.45147512355848435</c:v>
                </c:pt>
                <c:pt idx="478">
                  <c:v>0.45142950819672129</c:v>
                </c:pt>
                <c:pt idx="479">
                  <c:v>0.45138433931484501</c:v>
                </c:pt>
                <c:pt idx="480">
                  <c:v>0.4513396103896104</c:v>
                </c:pt>
                <c:pt idx="481">
                  <c:v>0.45129531502423265</c:v>
                </c:pt>
                <c:pt idx="482">
                  <c:v>0.45125144694533759</c:v>
                </c:pt>
                <c:pt idx="483">
                  <c:v>0.451208</c:v>
                </c:pt>
                <c:pt idx="484">
                  <c:v>0.45116496815286622</c:v>
                </c:pt>
                <c:pt idx="485">
                  <c:v>0.45112234548335972</c:v>
                </c:pt>
                <c:pt idx="486">
                  <c:v>0.45108012618296528</c:v>
                </c:pt>
                <c:pt idx="487">
                  <c:v>0.45103830455259025</c:v>
                </c:pt>
                <c:pt idx="488">
                  <c:v>0.45099687499999996</c:v>
                </c:pt>
                <c:pt idx="489">
                  <c:v>0.45095583203732503</c:v>
                </c:pt>
                <c:pt idx="490">
                  <c:v>0.45091517027863776</c:v>
                </c:pt>
                <c:pt idx="491">
                  <c:v>0.45087488443759627</c:v>
                </c:pt>
                <c:pt idx="492">
                  <c:v>0.45083496932515338</c:v>
                </c:pt>
                <c:pt idx="493">
                  <c:v>0.45079541984732824</c:v>
                </c:pt>
                <c:pt idx="494">
                  <c:v>0.45075623100303952</c:v>
                </c:pt>
                <c:pt idx="495">
                  <c:v>0.45071739788199694</c:v>
                </c:pt>
                <c:pt idx="496">
                  <c:v>0.45067891566265061</c:v>
                </c:pt>
                <c:pt idx="497">
                  <c:v>0.45064077961019489</c:v>
                </c:pt>
                <c:pt idx="498">
                  <c:v>0.45060298507462687</c:v>
                </c:pt>
                <c:pt idx="499">
                  <c:v>0.45056552748885587</c:v>
                </c:pt>
                <c:pt idx="500">
                  <c:v>0.45052840236686387</c:v>
                </c:pt>
                <c:pt idx="501">
                  <c:v>0.45049160530191457</c:v>
                </c:pt>
                <c:pt idx="502">
                  <c:v>0.45045513196480935</c:v>
                </c:pt>
                <c:pt idx="503">
                  <c:v>0.45041897810218978</c:v>
                </c:pt>
                <c:pt idx="504">
                  <c:v>0.45038313953488368</c:v>
                </c:pt>
                <c:pt idx="505">
                  <c:v>0.45034761215629521</c:v>
                </c:pt>
                <c:pt idx="506">
                  <c:v>0.45031239193083572</c:v>
                </c:pt>
                <c:pt idx="507">
                  <c:v>0.45027747489239595</c:v>
                </c:pt>
                <c:pt idx="508">
                  <c:v>0.45024285714285711</c:v>
                </c:pt>
                <c:pt idx="509">
                  <c:v>0.45020853485064011</c:v>
                </c:pt>
                <c:pt idx="510">
                  <c:v>0.45017450424929178</c:v>
                </c:pt>
                <c:pt idx="511">
                  <c:v>0.45014076163610717</c:v>
                </c:pt>
                <c:pt idx="512">
                  <c:v>0.45010730337078653</c:v>
                </c:pt>
                <c:pt idx="513">
                  <c:v>0.45007412587412587</c:v>
                </c:pt>
                <c:pt idx="514">
                  <c:v>0.45004122562674093</c:v>
                </c:pt>
                <c:pt idx="515">
                  <c:v>0.45000859916782243</c:v>
                </c:pt>
                <c:pt idx="516">
                  <c:v>0.44997624309392265</c:v>
                </c:pt>
                <c:pt idx="517">
                  <c:v>0.44994415405777166</c:v>
                </c:pt>
                <c:pt idx="518">
                  <c:v>0.44991232876712328</c:v>
                </c:pt>
                <c:pt idx="519">
                  <c:v>0.44988076398362892</c:v>
                </c:pt>
                <c:pt idx="520">
                  <c:v>0.44984945652173913</c:v>
                </c:pt>
                <c:pt idx="521">
                  <c:v>0.44981840324763189</c:v>
                </c:pt>
                <c:pt idx="522">
                  <c:v>0.44978760107816712</c:v>
                </c:pt>
                <c:pt idx="523">
                  <c:v>0.44975704697986574</c:v>
                </c:pt>
                <c:pt idx="524">
                  <c:v>0.4497267379679144</c:v>
                </c:pt>
                <c:pt idx="525">
                  <c:v>0.44969667110519307</c:v>
                </c:pt>
                <c:pt idx="526">
                  <c:v>0.44966684350132624</c:v>
                </c:pt>
                <c:pt idx="527">
                  <c:v>0.44963725231175694</c:v>
                </c:pt>
                <c:pt idx="528">
                  <c:v>0.4496078947368421</c:v>
                </c:pt>
                <c:pt idx="529">
                  <c:v>0.44957876802096985</c:v>
                </c:pt>
                <c:pt idx="530">
                  <c:v>0.44954986945169711</c:v>
                </c:pt>
                <c:pt idx="531">
                  <c:v>0.44952119635890764</c:v>
                </c:pt>
                <c:pt idx="532">
                  <c:v>0.44949274611398965</c:v>
                </c:pt>
                <c:pt idx="533">
                  <c:v>0.44946451612903227</c:v>
                </c:pt>
                <c:pt idx="534">
                  <c:v>0.44943650385604111</c:v>
                </c:pt>
                <c:pt idx="535">
                  <c:v>0.44940870678617156</c:v>
                </c:pt>
                <c:pt idx="536">
                  <c:v>0.4493811224489796</c:v>
                </c:pt>
                <c:pt idx="537">
                  <c:v>0.44935374841168996</c:v>
                </c:pt>
                <c:pt idx="538">
                  <c:v>0.44932658227848099</c:v>
                </c:pt>
                <c:pt idx="539">
                  <c:v>0.4492996216897856</c:v>
                </c:pt>
                <c:pt idx="540">
                  <c:v>0.44927286432160801</c:v>
                </c:pt>
                <c:pt idx="541">
                  <c:v>0.44924630788485603</c:v>
                </c:pt>
                <c:pt idx="542">
                  <c:v>0.44921995012468824</c:v>
                </c:pt>
                <c:pt idx="543">
                  <c:v>0.44919378881987576</c:v>
                </c:pt>
                <c:pt idx="544">
                  <c:v>0.44916782178217818</c:v>
                </c:pt>
                <c:pt idx="545">
                  <c:v>0.44914204685573367</c:v>
                </c:pt>
                <c:pt idx="546">
                  <c:v>0.44911646191646193</c:v>
                </c:pt>
                <c:pt idx="547">
                  <c:v>0.44909106487148104</c:v>
                </c:pt>
                <c:pt idx="548">
                  <c:v>0.44906585365853657</c:v>
                </c:pt>
                <c:pt idx="549">
                  <c:v>0.4490408262454435</c:v>
                </c:pt>
                <c:pt idx="550">
                  <c:v>0.44901598062953996</c:v>
                </c:pt>
                <c:pt idx="551">
                  <c:v>0.44899131483715315</c:v>
                </c:pt>
                <c:pt idx="552">
                  <c:v>0.44896682692307693</c:v>
                </c:pt>
                <c:pt idx="553">
                  <c:v>0.44894251497005988</c:v>
                </c:pt>
                <c:pt idx="554">
                  <c:v>0.44891837708830545</c:v>
                </c:pt>
                <c:pt idx="555">
                  <c:v>0.44889441141498215</c:v>
                </c:pt>
                <c:pt idx="556">
                  <c:v>0.44887061611374407</c:v>
                </c:pt>
                <c:pt idx="557">
                  <c:v>0.4488469893742621</c:v>
                </c:pt>
                <c:pt idx="558">
                  <c:v>0.44882352941176468</c:v>
                </c:pt>
                <c:pt idx="559">
                  <c:v>0.44880023446658851</c:v>
                </c:pt>
                <c:pt idx="560">
                  <c:v>0.44877710280373828</c:v>
                </c:pt>
                <c:pt idx="561">
                  <c:v>0.44875413271245634</c:v>
                </c:pt>
                <c:pt idx="562">
                  <c:v>0.44873132250580045</c:v>
                </c:pt>
                <c:pt idx="563">
                  <c:v>0.44870867052023122</c:v>
                </c:pt>
                <c:pt idx="564">
                  <c:v>0.44868617511520736</c:v>
                </c:pt>
                <c:pt idx="565">
                  <c:v>0.44866383467278986</c:v>
                </c:pt>
                <c:pt idx="566">
                  <c:v>0.448641647597254</c:v>
                </c:pt>
                <c:pt idx="567">
                  <c:v>0.4486196123147092</c:v>
                </c:pt>
                <c:pt idx="568">
                  <c:v>0.44859772727272723</c:v>
                </c:pt>
                <c:pt idx="569">
                  <c:v>0.44857599093997735</c:v>
                </c:pt>
                <c:pt idx="570">
                  <c:v>0.44855440180586909</c:v>
                </c:pt>
                <c:pt idx="571">
                  <c:v>0.44853295838020246</c:v>
                </c:pt>
                <c:pt idx="572">
                  <c:v>0.4485116591928251</c:v>
                </c:pt>
                <c:pt idx="573">
                  <c:v>0.44849050279329605</c:v>
                </c:pt>
                <c:pt idx="574">
                  <c:v>0.44846948775055678</c:v>
                </c:pt>
                <c:pt idx="575">
                  <c:v>0.44844861265260821</c:v>
                </c:pt>
                <c:pt idx="576">
                  <c:v>0.44842787610619467</c:v>
                </c:pt>
                <c:pt idx="577">
                  <c:v>0.44840727673649394</c:v>
                </c:pt>
                <c:pt idx="578">
                  <c:v>0.44838681318681317</c:v>
                </c:pt>
                <c:pt idx="579">
                  <c:v>0.44836648411829133</c:v>
                </c:pt>
                <c:pt idx="580">
                  <c:v>0.44834628820960698</c:v>
                </c:pt>
                <c:pt idx="581">
                  <c:v>0.44832622415669204</c:v>
                </c:pt>
                <c:pt idx="582">
                  <c:v>0.4483062906724512</c:v>
                </c:pt>
                <c:pt idx="583">
                  <c:v>0.44828648648648645</c:v>
                </c:pt>
                <c:pt idx="584">
                  <c:v>0.44826681034482757</c:v>
                </c:pt>
                <c:pt idx="585">
                  <c:v>0.448247261009667</c:v>
                </c:pt>
                <c:pt idx="586">
                  <c:v>0.44822783725910065</c:v>
                </c:pt>
                <c:pt idx="587">
                  <c:v>0.44820853788687298</c:v>
                </c:pt>
                <c:pt idx="588">
                  <c:v>0.44818936170212764</c:v>
                </c:pt>
                <c:pt idx="589">
                  <c:v>0.44817030752916226</c:v>
                </c:pt>
                <c:pt idx="590">
                  <c:v>0.44815137420718815</c:v>
                </c:pt>
                <c:pt idx="591">
                  <c:v>0.44813256059009482</c:v>
                </c:pt>
                <c:pt idx="592">
                  <c:v>0.44811386554621846</c:v>
                </c:pt>
                <c:pt idx="593">
                  <c:v>0.44809528795811515</c:v>
                </c:pt>
                <c:pt idx="594">
                  <c:v>0.44807682672233817</c:v>
                </c:pt>
                <c:pt idx="595">
                  <c:v>0.44805848074921956</c:v>
                </c:pt>
                <c:pt idx="596">
                  <c:v>0.4480402489626556</c:v>
                </c:pt>
                <c:pt idx="597">
                  <c:v>0.44802213029989657</c:v>
                </c:pt>
                <c:pt idx="598">
                  <c:v>0.44800412371134019</c:v>
                </c:pt>
                <c:pt idx="599">
                  <c:v>0.44798622816032885</c:v>
                </c:pt>
                <c:pt idx="600">
                  <c:v>0.44796844262295082</c:v>
                </c:pt>
                <c:pt idx="601">
                  <c:v>0.44795076608784473</c:v>
                </c:pt>
                <c:pt idx="602">
                  <c:v>0.44793319755600813</c:v>
                </c:pt>
                <c:pt idx="603">
                  <c:v>0.44791573604060914</c:v>
                </c:pt>
                <c:pt idx="604">
                  <c:v>0.44789838056680159</c:v>
                </c:pt>
                <c:pt idx="605">
                  <c:v>0.44788113017154391</c:v>
                </c:pt>
                <c:pt idx="606">
                  <c:v>0.44786398390342053</c:v>
                </c:pt>
                <c:pt idx="607">
                  <c:v>0.4478469408224674</c:v>
                </c:pt>
                <c:pt idx="608">
                  <c:v>0.44783000000000001</c:v>
                </c:pt>
                <c:pt idx="609">
                  <c:v>0.44781316051844466</c:v>
                </c:pt>
                <c:pt idx="610">
                  <c:v>0.44779642147117293</c:v>
                </c:pt>
                <c:pt idx="611">
                  <c:v>0.44777978196233892</c:v>
                </c:pt>
                <c:pt idx="612">
                  <c:v>0.44776324110671933</c:v>
                </c:pt>
                <c:pt idx="613">
                  <c:v>0.44774679802955664</c:v>
                </c:pt>
                <c:pt idx="614">
                  <c:v>0.4477304518664047</c:v>
                </c:pt>
                <c:pt idx="615">
                  <c:v>0.44771420176297744</c:v>
                </c:pt>
                <c:pt idx="616">
                  <c:v>0.44769804687499998</c:v>
                </c:pt>
                <c:pt idx="617">
                  <c:v>0.44768198636806228</c:v>
                </c:pt>
                <c:pt idx="618">
                  <c:v>0.44766601941747569</c:v>
                </c:pt>
                <c:pt idx="619">
                  <c:v>0.44765014520813162</c:v>
                </c:pt>
                <c:pt idx="620">
                  <c:v>0.44763436293436293</c:v>
                </c:pt>
                <c:pt idx="621">
                  <c:v>0.44761867179980747</c:v>
                </c:pt>
                <c:pt idx="622">
                  <c:v>0.44760307101727448</c:v>
                </c:pt>
                <c:pt idx="623">
                  <c:v>0.44758755980861242</c:v>
                </c:pt>
                <c:pt idx="624">
                  <c:v>0.44757213740458013</c:v>
                </c:pt>
                <c:pt idx="625">
                  <c:v>0.44755680304471929</c:v>
                </c:pt>
                <c:pt idx="626">
                  <c:v>0.44754155597722961</c:v>
                </c:pt>
                <c:pt idx="627">
                  <c:v>0.44752639545884576</c:v>
                </c:pt>
                <c:pt idx="628">
                  <c:v>0.44751132075471695</c:v>
                </c:pt>
                <c:pt idx="629">
                  <c:v>0.44749633113828785</c:v>
                </c:pt>
                <c:pt idx="630">
                  <c:v>0.44748142589118195</c:v>
                </c:pt>
                <c:pt idx="631">
                  <c:v>0.44746660430308699</c:v>
                </c:pt>
                <c:pt idx="632">
                  <c:v>0.4474518656716418</c:v>
                </c:pt>
                <c:pt idx="633">
                  <c:v>0.44743720930232556</c:v>
                </c:pt>
                <c:pt idx="634">
                  <c:v>0.44742263450834879</c:v>
                </c:pt>
                <c:pt idx="635">
                  <c:v>0.44740814061054579</c:v>
                </c:pt>
                <c:pt idx="636">
                  <c:v>0.44739372693726936</c:v>
                </c:pt>
                <c:pt idx="637">
                  <c:v>0.44737939282428701</c:v>
                </c:pt>
                <c:pt idx="638">
                  <c:v>0.44736513761467889</c:v>
                </c:pt>
                <c:pt idx="639">
                  <c:v>0.44735096065873742</c:v>
                </c:pt>
                <c:pt idx="640">
                  <c:v>0.44733686131386857</c:v>
                </c:pt>
                <c:pt idx="641">
                  <c:v>0.44732283894449498</c:v>
                </c:pt>
                <c:pt idx="642">
                  <c:v>0.44730889292196008</c:v>
                </c:pt>
                <c:pt idx="643">
                  <c:v>0.44729502262443438</c:v>
                </c:pt>
                <c:pt idx="644">
                  <c:v>0.44728122743682308</c:v>
                </c:pt>
                <c:pt idx="645">
                  <c:v>0.44726750675067506</c:v>
                </c:pt>
                <c:pt idx="646">
                  <c:v>0.44725385996409334</c:v>
                </c:pt>
                <c:pt idx="647">
                  <c:v>0.44724028648164726</c:v>
                </c:pt>
                <c:pt idx="648">
                  <c:v>0.4472267857142857</c:v>
                </c:pt>
                <c:pt idx="649">
                  <c:v>0.44721335707925197</c:v>
                </c:pt>
                <c:pt idx="650">
                  <c:v>0.44719999999999999</c:v>
                </c:pt>
                <c:pt idx="651">
                  <c:v>0.44718671390611159</c:v>
                </c:pt>
                <c:pt idx="652">
                  <c:v>0.44717349823321551</c:v>
                </c:pt>
                <c:pt idx="653">
                  <c:v>0.44716035242290747</c:v>
                </c:pt>
                <c:pt idx="654">
                  <c:v>0.44714727592267134</c:v>
                </c:pt>
                <c:pt idx="655">
                  <c:v>0.44713426818580193</c:v>
                </c:pt>
                <c:pt idx="656">
                  <c:v>0.44712132867132864</c:v>
                </c:pt>
                <c:pt idx="657">
                  <c:v>0.44710845684394068</c:v>
                </c:pt>
                <c:pt idx="658">
                  <c:v>0.44709565217391301</c:v>
                </c:pt>
                <c:pt idx="659">
                  <c:v>0.44708291413703383</c:v>
                </c:pt>
                <c:pt idx="660">
                  <c:v>0.44707024221453284</c:v>
                </c:pt>
                <c:pt idx="661">
                  <c:v>0.44705763589301117</c:v>
                </c:pt>
                <c:pt idx="662">
                  <c:v>0.44704509466437176</c:v>
                </c:pt>
                <c:pt idx="663">
                  <c:v>0.44703261802575106</c:v>
                </c:pt>
                <c:pt idx="664">
                  <c:v>0.44702020547945204</c:v>
                </c:pt>
                <c:pt idx="665">
                  <c:v>0.44700785653287789</c:v>
                </c:pt>
                <c:pt idx="666">
                  <c:v>0.44699557069846674</c:v>
                </c:pt>
                <c:pt idx="667">
                  <c:v>0.44698334749362784</c:v>
                </c:pt>
                <c:pt idx="668">
                  <c:v>0.44697118644067796</c:v>
                </c:pt>
                <c:pt idx="669">
                  <c:v>0.44695908706677934</c:v>
                </c:pt>
                <c:pt idx="670">
                  <c:v>0.44694704890387854</c:v>
                </c:pt>
                <c:pt idx="671">
                  <c:v>0.44693507148864592</c:v>
                </c:pt>
                <c:pt idx="672">
                  <c:v>0.44692315436241609</c:v>
                </c:pt>
                <c:pt idx="673">
                  <c:v>0.4469112970711297</c:v>
                </c:pt>
                <c:pt idx="674">
                  <c:v>0.44689949916527544</c:v>
                </c:pt>
                <c:pt idx="675">
                  <c:v>0.44688776019983345</c:v>
                </c:pt>
                <c:pt idx="676">
                  <c:v>0.44687607973421928</c:v>
                </c:pt>
                <c:pt idx="677">
                  <c:v>0.44686445733222863</c:v>
                </c:pt>
                <c:pt idx="678">
                  <c:v>0.44685289256198346</c:v>
                </c:pt>
                <c:pt idx="679">
                  <c:v>0.446841384995878</c:v>
                </c:pt>
                <c:pt idx="680">
                  <c:v>0.4468299342105263</c:v>
                </c:pt>
                <c:pt idx="681">
                  <c:v>0.44681853978671038</c:v>
                </c:pt>
                <c:pt idx="682">
                  <c:v>0.44680720130932894</c:v>
                </c:pt>
                <c:pt idx="683">
                  <c:v>0.44679591836734694</c:v>
                </c:pt>
                <c:pt idx="684">
                  <c:v>0.44678469055374592</c:v>
                </c:pt>
                <c:pt idx="685">
                  <c:v>0.44677351746547522</c:v>
                </c:pt>
                <c:pt idx="686">
                  <c:v>0.44676239870340356</c:v>
                </c:pt>
                <c:pt idx="687">
                  <c:v>0.44675133387227162</c:v>
                </c:pt>
                <c:pt idx="688">
                  <c:v>0.44674032258064517</c:v>
                </c:pt>
                <c:pt idx="689">
                  <c:v>0.44672936444086886</c:v>
                </c:pt>
                <c:pt idx="690">
                  <c:v>0.44671845906902086</c:v>
                </c:pt>
                <c:pt idx="691">
                  <c:v>0.44670760608486787</c:v>
                </c:pt>
                <c:pt idx="692">
                  <c:v>0.44669680511182108</c:v>
                </c:pt>
                <c:pt idx="693">
                  <c:v>0.44668605577689241</c:v>
                </c:pt>
                <c:pt idx="694">
                  <c:v>0.44667535771065181</c:v>
                </c:pt>
                <c:pt idx="695">
                  <c:v>0.44666471054718476</c:v>
                </c:pt>
                <c:pt idx="696">
                  <c:v>0.44665411392405063</c:v>
                </c:pt>
                <c:pt idx="697">
                  <c:v>0.44664356748224149</c:v>
                </c:pt>
                <c:pt idx="698">
                  <c:v>0.44663307086614173</c:v>
                </c:pt>
                <c:pt idx="699">
                  <c:v>0.44662262372348782</c:v>
                </c:pt>
                <c:pt idx="700">
                  <c:v>0.44661222570532916</c:v>
                </c:pt>
                <c:pt idx="701">
                  <c:v>0.44660187646598903</c:v>
                </c:pt>
                <c:pt idx="702">
                  <c:v>0.44659157566302649</c:v>
                </c:pt>
                <c:pt idx="703">
                  <c:v>0.44658132295719843</c:v>
                </c:pt>
                <c:pt idx="704">
                  <c:v>0.44657111801242233</c:v>
                </c:pt>
                <c:pt idx="705">
                  <c:v>0.44656096049573973</c:v>
                </c:pt>
                <c:pt idx="706">
                  <c:v>0.44655085007727974</c:v>
                </c:pt>
                <c:pt idx="707">
                  <c:v>0.4465407864302236</c:v>
                </c:pt>
                <c:pt idx="708">
                  <c:v>0.44653076923076923</c:v>
                </c:pt>
                <c:pt idx="709">
                  <c:v>0.4465207981580967</c:v>
                </c:pt>
                <c:pt idx="710">
                  <c:v>0.44651087289433383</c:v>
                </c:pt>
                <c:pt idx="711">
                  <c:v>0.44650099312452252</c:v>
                </c:pt>
                <c:pt idx="712">
                  <c:v>0.44649115853658533</c:v>
                </c:pt>
                <c:pt idx="713">
                  <c:v>0.44648136882129275</c:v>
                </c:pt>
                <c:pt idx="714">
                  <c:v>0.44647162367223064</c:v>
                </c:pt>
                <c:pt idx="715">
                  <c:v>0.44646192278576835</c:v>
                </c:pt>
                <c:pt idx="716">
                  <c:v>0.44645226586102715</c:v>
                </c:pt>
                <c:pt idx="717">
                  <c:v>0.44644265259984928</c:v>
                </c:pt>
                <c:pt idx="718">
                  <c:v>0.4464330827067669</c:v>
                </c:pt>
                <c:pt idx="719">
                  <c:v>0.4464235558889722</c:v>
                </c:pt>
                <c:pt idx="720">
                  <c:v>0.4464140718562874</c:v>
                </c:pt>
                <c:pt idx="721">
                  <c:v>0.44640463032113514</c:v>
                </c:pt>
                <c:pt idx="722">
                  <c:v>0.4463952309985097</c:v>
                </c:pt>
                <c:pt idx="723">
                  <c:v>0.44638587360594795</c:v>
                </c:pt>
                <c:pt idx="724">
                  <c:v>0.44637655786350144</c:v>
                </c:pt>
                <c:pt idx="725">
                  <c:v>0.44636728349370836</c:v>
                </c:pt>
                <c:pt idx="726">
                  <c:v>0.44635805022156572</c:v>
                </c:pt>
                <c:pt idx="727">
                  <c:v>0.44634885777450256</c:v>
                </c:pt>
                <c:pt idx="728">
                  <c:v>0.44633970588235294</c:v>
                </c:pt>
                <c:pt idx="729">
                  <c:v>0.44633059427732941</c:v>
                </c:pt>
                <c:pt idx="730">
                  <c:v>0.44632152269399705</c:v>
                </c:pt>
                <c:pt idx="731">
                  <c:v>0.44631249086924762</c:v>
                </c:pt>
                <c:pt idx="732">
                  <c:v>0.44630349854227402</c:v>
                </c:pt>
                <c:pt idx="733">
                  <c:v>0.44629454545454544</c:v>
                </c:pt>
                <c:pt idx="734">
                  <c:v>0.44628563134978227</c:v>
                </c:pt>
                <c:pt idx="735">
                  <c:v>0.4462767559739319</c:v>
                </c:pt>
                <c:pt idx="736">
                  <c:v>0.44626791907514451</c:v>
                </c:pt>
                <c:pt idx="737">
                  <c:v>0.4462591204037491</c:v>
                </c:pt>
                <c:pt idx="738">
                  <c:v>0.4462503597122302</c:v>
                </c:pt>
                <c:pt idx="739">
                  <c:v>0.44624163675520456</c:v>
                </c:pt>
                <c:pt idx="740">
                  <c:v>0.44623295128939827</c:v>
                </c:pt>
                <c:pt idx="741">
                  <c:v>0.44622430307362398</c:v>
                </c:pt>
                <c:pt idx="742">
                  <c:v>0.44621569186875892</c:v>
                </c:pt>
                <c:pt idx="743">
                  <c:v>0.4462071174377224</c:v>
                </c:pt>
                <c:pt idx="744">
                  <c:v>0.44619857954545455</c:v>
                </c:pt>
                <c:pt idx="745">
                  <c:v>0.44619007795889437</c:v>
                </c:pt>
                <c:pt idx="746">
                  <c:v>0.44618161244695898</c:v>
                </c:pt>
                <c:pt idx="747">
                  <c:v>0.4461731827805222</c:v>
                </c:pt>
                <c:pt idx="748">
                  <c:v>0.44616478873239435</c:v>
                </c:pt>
                <c:pt idx="749">
                  <c:v>0.44615643007730144</c:v>
                </c:pt>
                <c:pt idx="750">
                  <c:v>0.44614810659186532</c:v>
                </c:pt>
                <c:pt idx="751">
                  <c:v>0.44613981805458358</c:v>
                </c:pt>
                <c:pt idx="752">
                  <c:v>0.44613156424581002</c:v>
                </c:pt>
                <c:pt idx="753">
                  <c:v>0.4461233449477352</c:v>
                </c:pt>
                <c:pt idx="754">
                  <c:v>0.44611515994436718</c:v>
                </c:pt>
                <c:pt idx="755">
                  <c:v>0.44610700902151285</c:v>
                </c:pt>
                <c:pt idx="756">
                  <c:v>0.446098891966759</c:v>
                </c:pt>
                <c:pt idx="757">
                  <c:v>0.44609080856945404</c:v>
                </c:pt>
                <c:pt idx="758">
                  <c:v>0.44608275862068963</c:v>
                </c:pt>
                <c:pt idx="759">
                  <c:v>0.44607474191328284</c:v>
                </c:pt>
                <c:pt idx="760">
                  <c:v>0.44606675824175823</c:v>
                </c:pt>
                <c:pt idx="761">
                  <c:v>0.44605880740233034</c:v>
                </c:pt>
                <c:pt idx="762">
                  <c:v>0.44605088919288644</c:v>
                </c:pt>
                <c:pt idx="763">
                  <c:v>0.44604300341296926</c:v>
                </c:pt>
                <c:pt idx="764">
                  <c:v>0.44603514986376019</c:v>
                </c:pt>
                <c:pt idx="765">
                  <c:v>0.44602732834806252</c:v>
                </c:pt>
                <c:pt idx="766">
                  <c:v>0.44601953867028493</c:v>
                </c:pt>
                <c:pt idx="767">
                  <c:v>0.44601178063642516</c:v>
                </c:pt>
                <c:pt idx="768">
                  <c:v>0.44600405405405402</c:v>
                </c:pt>
                <c:pt idx="769">
                  <c:v>0.44599635873229937</c:v>
                </c:pt>
                <c:pt idx="770">
                  <c:v>0.44598869448183043</c:v>
                </c:pt>
                <c:pt idx="771">
                  <c:v>0.44598106111484215</c:v>
                </c:pt>
                <c:pt idx="772">
                  <c:v>0.44597345844504022</c:v>
                </c:pt>
                <c:pt idx="773">
                  <c:v>0.4459658862876254</c:v>
                </c:pt>
                <c:pt idx="774">
                  <c:v>0.44595834445927901</c:v>
                </c:pt>
                <c:pt idx="775">
                  <c:v>0.4459508327781479</c:v>
                </c:pt>
                <c:pt idx="776">
                  <c:v>0.44594335106382976</c:v>
                </c:pt>
                <c:pt idx="777">
                  <c:v>0.44593589913735898</c:v>
                </c:pt>
                <c:pt idx="778">
                  <c:v>0.44592847682119202</c:v>
                </c:pt>
                <c:pt idx="779">
                  <c:v>0.44592108393919366</c:v>
                </c:pt>
                <c:pt idx="780">
                  <c:v>0.44591372031662269</c:v>
                </c:pt>
                <c:pt idx="781">
                  <c:v>0.44590638578011849</c:v>
                </c:pt>
                <c:pt idx="782">
                  <c:v>0.44589908015768726</c:v>
                </c:pt>
                <c:pt idx="783">
                  <c:v>0.44589180327868849</c:v>
                </c:pt>
                <c:pt idx="784">
                  <c:v>0.44588455497382196</c:v>
                </c:pt>
                <c:pt idx="785">
                  <c:v>0.44587733507511429</c:v>
                </c:pt>
                <c:pt idx="786">
                  <c:v>0.44587014341590614</c:v>
                </c:pt>
                <c:pt idx="787">
                  <c:v>0.44586297983083928</c:v>
                </c:pt>
                <c:pt idx="788">
                  <c:v>0.44585584415584412</c:v>
                </c:pt>
                <c:pt idx="789">
                  <c:v>0.44584873622812699</c:v>
                </c:pt>
                <c:pt idx="790">
                  <c:v>0.44584165588615782</c:v>
                </c:pt>
                <c:pt idx="791">
                  <c:v>0.44583460296965782</c:v>
                </c:pt>
                <c:pt idx="792">
                  <c:v>0.44582757731958761</c:v>
                </c:pt>
                <c:pt idx="793">
                  <c:v>0.44582057877813502</c:v>
                </c:pt>
                <c:pt idx="794">
                  <c:v>0.44581360718870344</c:v>
                </c:pt>
                <c:pt idx="795">
                  <c:v>0.44580666239590006</c:v>
                </c:pt>
                <c:pt idx="796">
                  <c:v>0.44579974424552427</c:v>
                </c:pt>
                <c:pt idx="797">
                  <c:v>0.44579285258455648</c:v>
                </c:pt>
                <c:pt idx="798">
                  <c:v>0.44578598726114649</c:v>
                </c:pt>
                <c:pt idx="799">
                  <c:v>0.44577914812460268</c:v>
                </c:pt>
                <c:pt idx="800">
                  <c:v>0.44577233502538072</c:v>
                </c:pt>
                <c:pt idx="801">
                  <c:v>0.44576554781507283</c:v>
                </c:pt>
                <c:pt idx="802">
                  <c:v>0.44575878634639693</c:v>
                </c:pt>
                <c:pt idx="803">
                  <c:v>0.44575205047318611</c:v>
                </c:pt>
                <c:pt idx="804">
                  <c:v>0.4457453400503778</c:v>
                </c:pt>
                <c:pt idx="805">
                  <c:v>0.44573865493400378</c:v>
                </c:pt>
                <c:pt idx="806">
                  <c:v>0.44573199498117938</c:v>
                </c:pt>
                <c:pt idx="807">
                  <c:v>0.44572536005009389</c:v>
                </c:pt>
                <c:pt idx="808">
                  <c:v>0.44571875</c:v>
                </c:pt>
                <c:pt idx="809">
                  <c:v>0.44571216469120395</c:v>
                </c:pt>
                <c:pt idx="810">
                  <c:v>0.44570560398505604</c:v>
                </c:pt>
                <c:pt idx="811">
                  <c:v>0.4456990677439403</c:v>
                </c:pt>
                <c:pt idx="812">
                  <c:v>0.44569255583126549</c:v>
                </c:pt>
                <c:pt idx="813">
                  <c:v>0.44568606811145511</c:v>
                </c:pt>
                <c:pt idx="814">
                  <c:v>0.4456796044499382</c:v>
                </c:pt>
                <c:pt idx="815">
                  <c:v>0.44567316471314</c:v>
                </c:pt>
                <c:pt idx="816">
                  <c:v>0.4456667487684729</c:v>
                </c:pt>
                <c:pt idx="817">
                  <c:v>0.44566035648432695</c:v>
                </c:pt>
                <c:pt idx="818">
                  <c:v>0.44565398773006132</c:v>
                </c:pt>
                <c:pt idx="819">
                  <c:v>0.44564764237599508</c:v>
                </c:pt>
                <c:pt idx="820">
                  <c:v>0.44564132029339854</c:v>
                </c:pt>
                <c:pt idx="821">
                  <c:v>0.44563502135448441</c:v>
                </c:pt>
                <c:pt idx="822">
                  <c:v>0.4456287454323995</c:v>
                </c:pt>
                <c:pt idx="823">
                  <c:v>0.44562249240121576</c:v>
                </c:pt>
                <c:pt idx="824">
                  <c:v>0.44561626213592231</c:v>
                </c:pt>
                <c:pt idx="825">
                  <c:v>0.4456100545124167</c:v>
                </c:pt>
                <c:pt idx="826">
                  <c:v>0.44560386940749697</c:v>
                </c:pt>
                <c:pt idx="827">
                  <c:v>0.44559770669885335</c:v>
                </c:pt>
                <c:pt idx="828">
                  <c:v>0.44559156626506025</c:v>
                </c:pt>
                <c:pt idx="829">
                  <c:v>0.44558544798556821</c:v>
                </c:pt>
                <c:pt idx="830">
                  <c:v>0.44557935174069624</c:v>
                </c:pt>
                <c:pt idx="831">
                  <c:v>0.44557327741162372</c:v>
                </c:pt>
                <c:pt idx="832">
                  <c:v>0.44556722488038275</c:v>
                </c:pt>
                <c:pt idx="833">
                  <c:v>0.44556119402985073</c:v>
                </c:pt>
                <c:pt idx="834">
                  <c:v>0.44555518474374256</c:v>
                </c:pt>
                <c:pt idx="835">
                  <c:v>0.44554919690660322</c:v>
                </c:pt>
                <c:pt idx="836">
                  <c:v>0.44554323040380045</c:v>
                </c:pt>
                <c:pt idx="837">
                  <c:v>0.44553728512151747</c:v>
                </c:pt>
                <c:pt idx="838">
                  <c:v>0.44553136094674556</c:v>
                </c:pt>
                <c:pt idx="839">
                  <c:v>0.44552545776727703</c:v>
                </c:pt>
                <c:pt idx="840">
                  <c:v>0.44551957547169807</c:v>
                </c:pt>
                <c:pt idx="841">
                  <c:v>0.445513713949382</c:v>
                </c:pt>
                <c:pt idx="842">
                  <c:v>0.44550787309048179</c:v>
                </c:pt>
                <c:pt idx="843">
                  <c:v>0.44550205278592375</c:v>
                </c:pt>
                <c:pt idx="844">
                  <c:v>0.44549625292740047</c:v>
                </c:pt>
                <c:pt idx="845">
                  <c:v>0.44549047340736408</c:v>
                </c:pt>
                <c:pt idx="846">
                  <c:v>0.4454847141190198</c:v>
                </c:pt>
                <c:pt idx="847">
                  <c:v>0.44547897495631916</c:v>
                </c:pt>
                <c:pt idx="848">
                  <c:v>0.44547325581395347</c:v>
                </c:pt>
                <c:pt idx="849">
                  <c:v>0.44546755658734766</c:v>
                </c:pt>
                <c:pt idx="850">
                  <c:v>0.44546187717265351</c:v>
                </c:pt>
                <c:pt idx="851">
                  <c:v>0.44545621746674374</c:v>
                </c:pt>
                <c:pt idx="852">
                  <c:v>0.4454505773672055</c:v>
                </c:pt>
                <c:pt idx="853">
                  <c:v>0.44544495677233426</c:v>
                </c:pt>
                <c:pt idx="854">
                  <c:v>0.44543935558112774</c:v>
                </c:pt>
                <c:pt idx="855">
                  <c:v>0.44543377369327969</c:v>
                </c:pt>
                <c:pt idx="856">
                  <c:v>0.44542821100917429</c:v>
                </c:pt>
                <c:pt idx="857">
                  <c:v>0.44542266742987979</c:v>
                </c:pt>
                <c:pt idx="858">
                  <c:v>0.44541714285714284</c:v>
                </c:pt>
                <c:pt idx="859">
                  <c:v>0.44541163719338278</c:v>
                </c:pt>
                <c:pt idx="860">
                  <c:v>0.44540615034168562</c:v>
                </c:pt>
                <c:pt idx="861">
                  <c:v>0.44540068220579876</c:v>
                </c:pt>
                <c:pt idx="862">
                  <c:v>0.44539523269012482</c:v>
                </c:pt>
                <c:pt idx="863">
                  <c:v>0.4453898016997167</c:v>
                </c:pt>
                <c:pt idx="864">
                  <c:v>0.44538438914027145</c:v>
                </c:pt>
                <c:pt idx="865">
                  <c:v>0.44537899491812533</c:v>
                </c:pt>
                <c:pt idx="866">
                  <c:v>0.44537361894024802</c:v>
                </c:pt>
                <c:pt idx="867">
                  <c:v>0.44536826111423744</c:v>
                </c:pt>
                <c:pt idx="868">
                  <c:v>0.44536292134831457</c:v>
                </c:pt>
                <c:pt idx="869">
                  <c:v>0.44535759955131798</c:v>
                </c:pt>
                <c:pt idx="870">
                  <c:v>0.44535229563269874</c:v>
                </c:pt>
                <c:pt idx="871">
                  <c:v>0.44534700950251538</c:v>
                </c:pt>
                <c:pt idx="872">
                  <c:v>0.44534174107142854</c:v>
                </c:pt>
                <c:pt idx="873">
                  <c:v>0.44533649025069638</c:v>
                </c:pt>
                <c:pt idx="874">
                  <c:v>0.44533125695216907</c:v>
                </c:pt>
                <c:pt idx="875">
                  <c:v>0.44532604108828427</c:v>
                </c:pt>
                <c:pt idx="876">
                  <c:v>0.44532084257206206</c:v>
                </c:pt>
                <c:pt idx="877">
                  <c:v>0.44531566131710015</c:v>
                </c:pt>
                <c:pt idx="878">
                  <c:v>0.44531049723756905</c:v>
                </c:pt>
                <c:pt idx="879">
                  <c:v>0.44530535024820739</c:v>
                </c:pt>
                <c:pt idx="880">
                  <c:v>0.44530022026431715</c:v>
                </c:pt>
                <c:pt idx="881">
                  <c:v>0.44529510720175919</c:v>
                </c:pt>
                <c:pt idx="882">
                  <c:v>0.44529001097694837</c:v>
                </c:pt>
                <c:pt idx="883">
                  <c:v>0.44528493150684928</c:v>
                </c:pt>
                <c:pt idx="884">
                  <c:v>0.44527986870897152</c:v>
                </c:pt>
                <c:pt idx="885">
                  <c:v>0.44527482250136535</c:v>
                </c:pt>
                <c:pt idx="886">
                  <c:v>0.44526979280261719</c:v>
                </c:pt>
                <c:pt idx="887">
                  <c:v>0.4452647795318454</c:v>
                </c:pt>
                <c:pt idx="888">
                  <c:v>0.44525978260869564</c:v>
                </c:pt>
                <c:pt idx="889">
                  <c:v>0.44525480195333694</c:v>
                </c:pt>
                <c:pt idx="890">
                  <c:v>0.44524983748645719</c:v>
                </c:pt>
                <c:pt idx="891">
                  <c:v>0.44524488912925902</c:v>
                </c:pt>
                <c:pt idx="892">
                  <c:v>0.44523995680345568</c:v>
                </c:pt>
                <c:pt idx="893">
                  <c:v>0.44523504043126683</c:v>
                </c:pt>
                <c:pt idx="894">
                  <c:v>0.44523013993541438</c:v>
                </c:pt>
                <c:pt idx="895">
                  <c:v>0.44522525523911871</c:v>
                </c:pt>
                <c:pt idx="896">
                  <c:v>0.44522038626609439</c:v>
                </c:pt>
                <c:pt idx="897">
                  <c:v>0.44521553294054633</c:v>
                </c:pt>
                <c:pt idx="898">
                  <c:v>0.44521069518716577</c:v>
                </c:pt>
                <c:pt idx="899">
                  <c:v>0.44520587293112651</c:v>
                </c:pt>
                <c:pt idx="900">
                  <c:v>0.44520106609808102</c:v>
                </c:pt>
                <c:pt idx="901">
                  <c:v>0.44519627461415645</c:v>
                </c:pt>
                <c:pt idx="902">
                  <c:v>0.44519149840595112</c:v>
                </c:pt>
                <c:pt idx="903">
                  <c:v>0.4451867374005305</c:v>
                </c:pt>
                <c:pt idx="904">
                  <c:v>0.4451819915254237</c:v>
                </c:pt>
                <c:pt idx="905">
                  <c:v>0.44517726070861974</c:v>
                </c:pt>
                <c:pt idx="906">
                  <c:v>0.44517254487856389</c:v>
                </c:pt>
                <c:pt idx="907">
                  <c:v>0.44516784396415393</c:v>
                </c:pt>
                <c:pt idx="908">
                  <c:v>0.44516315789473682</c:v>
                </c:pt>
                <c:pt idx="909">
                  <c:v>0.4451584866001051</c:v>
                </c:pt>
                <c:pt idx="910">
                  <c:v>0.44515383001049319</c:v>
                </c:pt>
                <c:pt idx="911">
                  <c:v>0.44514918805657411</c:v>
                </c:pt>
                <c:pt idx="912">
                  <c:v>0.44514456066945607</c:v>
                </c:pt>
                <c:pt idx="913">
                  <c:v>0.44513994778067884</c:v>
                </c:pt>
                <c:pt idx="914">
                  <c:v>0.44513534932221061</c:v>
                </c:pt>
                <c:pt idx="915">
                  <c:v>0.44513076522644457</c:v>
                </c:pt>
                <c:pt idx="916">
                  <c:v>0.44512619542619541</c:v>
                </c:pt>
                <c:pt idx="917">
                  <c:v>0.44512163985469638</c:v>
                </c:pt>
                <c:pt idx="918">
                  <c:v>0.44511709844559583</c:v>
                </c:pt>
                <c:pt idx="919">
                  <c:v>0.44511257113295394</c:v>
                </c:pt>
                <c:pt idx="920">
                  <c:v>0.44510805785123964</c:v>
                </c:pt>
                <c:pt idx="921">
                  <c:v>0.44510355853532746</c:v>
                </c:pt>
                <c:pt idx="922">
                  <c:v>0.44509907312049429</c:v>
                </c:pt>
                <c:pt idx="923">
                  <c:v>0.44509460154241642</c:v>
                </c:pt>
                <c:pt idx="924">
                  <c:v>0.44509014373716632</c:v>
                </c:pt>
                <c:pt idx="925">
                  <c:v>0.44508569964120964</c:v>
                </c:pt>
                <c:pt idx="926">
                  <c:v>0.44508126919140223</c:v>
                </c:pt>
                <c:pt idx="927">
                  <c:v>0.44507685232498723</c:v>
                </c:pt>
                <c:pt idx="928">
                  <c:v>0.44507244897959181</c:v>
                </c:pt>
                <c:pt idx="929">
                  <c:v>0.44506805909322467</c:v>
                </c:pt>
                <c:pt idx="930">
                  <c:v>0.44506368260427259</c:v>
                </c:pt>
                <c:pt idx="931">
                  <c:v>0.44505931945149818</c:v>
                </c:pt>
                <c:pt idx="932">
                  <c:v>0.44505496957403651</c:v>
                </c:pt>
                <c:pt idx="933">
                  <c:v>0.44505063291139241</c:v>
                </c:pt>
                <c:pt idx="934">
                  <c:v>0.44504630940343781</c:v>
                </c:pt>
                <c:pt idx="935">
                  <c:v>0.44504199899040886</c:v>
                </c:pt>
                <c:pt idx="936">
                  <c:v>0.44503770161290324</c:v>
                </c:pt>
                <c:pt idx="937">
                  <c:v>0.44503341721187717</c:v>
                </c:pt>
                <c:pt idx="938">
                  <c:v>0.44502914572864322</c:v>
                </c:pt>
                <c:pt idx="939">
                  <c:v>0.44502488710486704</c:v>
                </c:pt>
                <c:pt idx="940">
                  <c:v>0.44502064128256513</c:v>
                </c:pt>
                <c:pt idx="941">
                  <c:v>0.44501640820410204</c:v>
                </c:pt>
                <c:pt idx="942">
                  <c:v>0.44501218781218782</c:v>
                </c:pt>
                <c:pt idx="943">
                  <c:v>0.4450079800498753</c:v>
                </c:pt>
                <c:pt idx="944">
                  <c:v>0.44500378486055775</c:v>
                </c:pt>
                <c:pt idx="945">
                  <c:v>0.44499960218796619</c:v>
                </c:pt>
                <c:pt idx="946">
                  <c:v>0.44499543197616681</c:v>
                </c:pt>
                <c:pt idx="947">
                  <c:v>0.44499127416955875</c:v>
                </c:pt>
                <c:pt idx="948">
                  <c:v>0.44498712871287127</c:v>
                </c:pt>
                <c:pt idx="949">
                  <c:v>0.44498299555116161</c:v>
                </c:pt>
                <c:pt idx="950">
                  <c:v>0.44497887462981245</c:v>
                </c:pt>
                <c:pt idx="951">
                  <c:v>0.44497476589452933</c:v>
                </c:pt>
                <c:pt idx="952">
                  <c:v>0.44497066929133855</c:v>
                </c:pt>
                <c:pt idx="953">
                  <c:v>0.44496658476658474</c:v>
                </c:pt>
                <c:pt idx="954">
                  <c:v>0.44496251226692835</c:v>
                </c:pt>
                <c:pt idx="955">
                  <c:v>0.44495845173934345</c:v>
                </c:pt>
                <c:pt idx="956">
                  <c:v>0.44495440313111545</c:v>
                </c:pt>
                <c:pt idx="957">
                  <c:v>0.44495036638983876</c:v>
                </c:pt>
                <c:pt idx="958">
                  <c:v>0.44494634146341461</c:v>
                </c:pt>
                <c:pt idx="959">
                  <c:v>0.44494232830004871</c:v>
                </c:pt>
                <c:pt idx="960">
                  <c:v>0.44493832684824902</c:v>
                </c:pt>
                <c:pt idx="961">
                  <c:v>0.44493433705682367</c:v>
                </c:pt>
                <c:pt idx="962">
                  <c:v>0.44493035887487875</c:v>
                </c:pt>
                <c:pt idx="963">
                  <c:v>0.44492639225181596</c:v>
                </c:pt>
                <c:pt idx="964">
                  <c:v>0.44492243713733076</c:v>
                </c:pt>
                <c:pt idx="965">
                  <c:v>0.44491849348140994</c:v>
                </c:pt>
                <c:pt idx="966">
                  <c:v>0.44491456123432976</c:v>
                </c:pt>
                <c:pt idx="967">
                  <c:v>0.44491064034665379</c:v>
                </c:pt>
                <c:pt idx="968">
                  <c:v>0.44490673076923076</c:v>
                </c:pt>
                <c:pt idx="969">
                  <c:v>0.44490283245319251</c:v>
                </c:pt>
                <c:pt idx="970">
                  <c:v>0.44489894534995206</c:v>
                </c:pt>
                <c:pt idx="971">
                  <c:v>0.44489506941120149</c:v>
                </c:pt>
                <c:pt idx="972">
                  <c:v>0.44489120458891013</c:v>
                </c:pt>
                <c:pt idx="973">
                  <c:v>0.44488735083532216</c:v>
                </c:pt>
                <c:pt idx="974">
                  <c:v>0.44488350810295518</c:v>
                </c:pt>
                <c:pt idx="975">
                  <c:v>0.4448796763445978</c:v>
                </c:pt>
                <c:pt idx="976">
                  <c:v>0.44487585551330799</c:v>
                </c:pt>
                <c:pt idx="977">
                  <c:v>0.444872045562411</c:v>
                </c:pt>
                <c:pt idx="978">
                  <c:v>0.44486824644549761</c:v>
                </c:pt>
                <c:pt idx="979">
                  <c:v>0.44486445811642211</c:v>
                </c:pt>
                <c:pt idx="980">
                  <c:v>0.44486068052930056</c:v>
                </c:pt>
                <c:pt idx="981">
                  <c:v>0.44485691363850871</c:v>
                </c:pt>
                <c:pt idx="982">
                  <c:v>0.44485315739868048</c:v>
                </c:pt>
                <c:pt idx="983">
                  <c:v>0.44484941176470588</c:v>
                </c:pt>
                <c:pt idx="984">
                  <c:v>0.44484567669172931</c:v>
                </c:pt>
                <c:pt idx="985">
                  <c:v>0.44484195213514782</c:v>
                </c:pt>
                <c:pt idx="986">
                  <c:v>0.44483823805060918</c:v>
                </c:pt>
                <c:pt idx="987">
                  <c:v>0.44483453439401027</c:v>
                </c:pt>
                <c:pt idx="988">
                  <c:v>0.44483084112149529</c:v>
                </c:pt>
                <c:pt idx="989">
                  <c:v>0.44482715818945401</c:v>
                </c:pt>
                <c:pt idx="990">
                  <c:v>0.44482348555452</c:v>
                </c:pt>
                <c:pt idx="991">
                  <c:v>0.44481982317356911</c:v>
                </c:pt>
                <c:pt idx="992">
                  <c:v>0.44481617100371745</c:v>
                </c:pt>
                <c:pt idx="993">
                  <c:v>0.44481252900232016</c:v>
                </c:pt>
                <c:pt idx="994">
                  <c:v>0.44480889712696942</c:v>
                </c:pt>
                <c:pt idx="995">
                  <c:v>0.4448052753354928</c:v>
                </c:pt>
                <c:pt idx="996">
                  <c:v>0.44480166358595191</c:v>
                </c:pt>
                <c:pt idx="997">
                  <c:v>0.4447980618366405</c:v>
                </c:pt>
                <c:pt idx="998">
                  <c:v>0.44479447004608291</c:v>
                </c:pt>
                <c:pt idx="999">
                  <c:v>0.44479088817303264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B7-4C6C-87A5-BA70F3DCB06A}"/>
            </c:ext>
          </c:extLst>
        </c:ser>
        <c:ser>
          <c:idx val="1"/>
          <c:order val="1"/>
          <c:tx>
            <c:strRef>
              <c:f>ChartData!$AP$9</c:f>
              <c:strCache>
                <c:ptCount val="1"/>
                <c:pt idx="0">
                  <c:v>Proposed Mainline Service: Within 1,000 ft. of Interstate Pipeline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ChartData!$AN$10:$AN$1009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ChartData!$AP$10:$AP$1009</c:f>
              <c:numCache>
                <c:formatCode>_("$"* #,##0_);_("$"* \(#,##0\);_("$"* "-"??_);_(@_)</c:formatCode>
                <c:ptCount val="1000"/>
                <c:pt idx="0">
                  <c:v>5912.4445999999998</c:v>
                </c:pt>
                <c:pt idx="1">
                  <c:v>2956.4445999999998</c:v>
                </c:pt>
                <c:pt idx="2">
                  <c:v>1971.1112666666668</c:v>
                </c:pt>
                <c:pt idx="3">
                  <c:v>1478.4446</c:v>
                </c:pt>
                <c:pt idx="4">
                  <c:v>1182.8446000000001</c:v>
                </c:pt>
                <c:pt idx="5">
                  <c:v>985.77793333333341</c:v>
                </c:pt>
                <c:pt idx="6">
                  <c:v>845.01602857142859</c:v>
                </c:pt>
                <c:pt idx="7">
                  <c:v>739.44460000000004</c:v>
                </c:pt>
                <c:pt idx="8">
                  <c:v>657.33348888888895</c:v>
                </c:pt>
                <c:pt idx="9">
                  <c:v>591.64460000000008</c:v>
                </c:pt>
                <c:pt idx="10">
                  <c:v>537.89914545454553</c:v>
                </c:pt>
                <c:pt idx="11">
                  <c:v>493.11126666666667</c:v>
                </c:pt>
                <c:pt idx="12">
                  <c:v>455.21383076923075</c:v>
                </c:pt>
                <c:pt idx="13">
                  <c:v>422.73031428571426</c:v>
                </c:pt>
                <c:pt idx="14">
                  <c:v>394.57793333333331</c:v>
                </c:pt>
                <c:pt idx="15">
                  <c:v>369.94459999999998</c:v>
                </c:pt>
                <c:pt idx="16">
                  <c:v>348.20930588235291</c:v>
                </c:pt>
                <c:pt idx="17">
                  <c:v>328.88904444444444</c:v>
                </c:pt>
                <c:pt idx="18">
                  <c:v>311.60249473684206</c:v>
                </c:pt>
                <c:pt idx="19">
                  <c:v>296.0446</c:v>
                </c:pt>
                <c:pt idx="20">
                  <c:v>281.9684095238095</c:v>
                </c:pt>
                <c:pt idx="21">
                  <c:v>269.17187272727273</c:v>
                </c:pt>
                <c:pt idx="22">
                  <c:v>257.48807826086954</c:v>
                </c:pt>
                <c:pt idx="23">
                  <c:v>246.77793333333335</c:v>
                </c:pt>
                <c:pt idx="24">
                  <c:v>236.9246</c:v>
                </c:pt>
                <c:pt idx="25">
                  <c:v>227.8292153846154</c:v>
                </c:pt>
                <c:pt idx="26">
                  <c:v>219.40756296296297</c:v>
                </c:pt>
                <c:pt idx="27">
                  <c:v>211.58745714285715</c:v>
                </c:pt>
                <c:pt idx="28">
                  <c:v>204.30666896551725</c:v>
                </c:pt>
                <c:pt idx="29">
                  <c:v>197.51126666666667</c:v>
                </c:pt>
                <c:pt idx="30">
                  <c:v>191.15427741935486</c:v>
                </c:pt>
                <c:pt idx="31">
                  <c:v>185.19460000000001</c:v>
                </c:pt>
                <c:pt idx="32">
                  <c:v>179.59611515151516</c:v>
                </c:pt>
                <c:pt idx="33">
                  <c:v>174.32695294117647</c:v>
                </c:pt>
                <c:pt idx="34">
                  <c:v>169.35888571428572</c:v>
                </c:pt>
                <c:pt idx="35">
                  <c:v>164.66682222222224</c:v>
                </c:pt>
                <c:pt idx="36">
                  <c:v>160.22838378378378</c:v>
                </c:pt>
                <c:pt idx="37">
                  <c:v>156.02354736842105</c:v>
                </c:pt>
                <c:pt idx="38">
                  <c:v>152.0343435897436</c:v>
                </c:pt>
                <c:pt idx="39">
                  <c:v>148.24460000000002</c:v>
                </c:pt>
                <c:pt idx="40">
                  <c:v>144.63972195121951</c:v>
                </c:pt>
                <c:pt idx="41">
                  <c:v>141.20650476190477</c:v>
                </c:pt>
                <c:pt idx="42">
                  <c:v>137.93297209302327</c:v>
                </c:pt>
                <c:pt idx="43">
                  <c:v>134.80823636363638</c:v>
                </c:pt>
                <c:pt idx="44">
                  <c:v>131.82237777777777</c:v>
                </c:pt>
                <c:pt idx="45">
                  <c:v>128.96633913043479</c:v>
                </c:pt>
                <c:pt idx="46">
                  <c:v>126.23183404255319</c:v>
                </c:pt>
                <c:pt idx="47">
                  <c:v>123.61126666666667</c:v>
                </c:pt>
                <c:pt idx="48">
                  <c:v>121.09766122448978</c:v>
                </c:pt>
                <c:pt idx="49">
                  <c:v>118.68459999999999</c:v>
                </c:pt>
                <c:pt idx="50">
                  <c:v>116.36616862745097</c:v>
                </c:pt>
                <c:pt idx="51">
                  <c:v>114.13690769230769</c:v>
                </c:pt>
                <c:pt idx="52">
                  <c:v>111.99176981132075</c:v>
                </c:pt>
                <c:pt idx="53">
                  <c:v>109.92608148148148</c:v>
                </c:pt>
                <c:pt idx="54">
                  <c:v>107.93550909090908</c:v>
                </c:pt>
                <c:pt idx="55">
                  <c:v>106.01602857142856</c:v>
                </c:pt>
                <c:pt idx="56">
                  <c:v>104.16389824561404</c:v>
                </c:pt>
                <c:pt idx="57">
                  <c:v>102.37563448275861</c:v>
                </c:pt>
                <c:pt idx="58">
                  <c:v>100.64798983050846</c:v>
                </c:pt>
                <c:pt idx="59">
                  <c:v>98.977933333333326</c:v>
                </c:pt>
                <c:pt idx="60">
                  <c:v>97.362632786885243</c:v>
                </c:pt>
                <c:pt idx="61">
                  <c:v>95.799438709677418</c:v>
                </c:pt>
                <c:pt idx="62">
                  <c:v>94.285869841269829</c:v>
                </c:pt>
                <c:pt idx="63">
                  <c:v>92.819599999999994</c:v>
                </c:pt>
                <c:pt idx="64">
                  <c:v>91.398446153846152</c:v>
                </c:pt>
                <c:pt idx="65">
                  <c:v>90.020357575757572</c:v>
                </c:pt>
                <c:pt idx="66">
                  <c:v>88.683405970149252</c:v>
                </c:pt>
                <c:pt idx="67">
                  <c:v>87.385776470588226</c:v>
                </c:pt>
                <c:pt idx="68">
                  <c:v>86.125759420289853</c:v>
                </c:pt>
                <c:pt idx="69">
                  <c:v>84.90174285714285</c:v>
                </c:pt>
                <c:pt idx="70">
                  <c:v>83.71220563380281</c:v>
                </c:pt>
                <c:pt idx="71">
                  <c:v>82.555711111111108</c:v>
                </c:pt>
                <c:pt idx="72">
                  <c:v>81.430901369863008</c:v>
                </c:pt>
                <c:pt idx="73">
                  <c:v>80.336491891891882</c:v>
                </c:pt>
                <c:pt idx="74">
                  <c:v>79.271266666666662</c:v>
                </c:pt>
                <c:pt idx="75">
                  <c:v>78.234073684210514</c:v>
                </c:pt>
                <c:pt idx="76">
                  <c:v>77.223820779220773</c:v>
                </c:pt>
                <c:pt idx="77">
                  <c:v>76.23947179487179</c:v>
                </c:pt>
                <c:pt idx="78">
                  <c:v>75.280043037974679</c:v>
                </c:pt>
                <c:pt idx="79">
                  <c:v>74.3446</c:v>
                </c:pt>
                <c:pt idx="80">
                  <c:v>73.432254320987653</c:v>
                </c:pt>
                <c:pt idx="81">
                  <c:v>72.542160975609747</c:v>
                </c:pt>
                <c:pt idx="82">
                  <c:v>71.673515662650601</c:v>
                </c:pt>
                <c:pt idx="83">
                  <c:v>70.825552380952374</c:v>
                </c:pt>
                <c:pt idx="84">
                  <c:v>69.997541176470577</c:v>
                </c:pt>
                <c:pt idx="85">
                  <c:v>69.188786046511623</c:v>
                </c:pt>
                <c:pt idx="86">
                  <c:v>68.398622988505736</c:v>
                </c:pt>
                <c:pt idx="87">
                  <c:v>67.626418181818181</c:v>
                </c:pt>
                <c:pt idx="88">
                  <c:v>66.87156629213483</c:v>
                </c:pt>
                <c:pt idx="89">
                  <c:v>66.133488888888877</c:v>
                </c:pt>
                <c:pt idx="90">
                  <c:v>65.411632967032958</c:v>
                </c:pt>
                <c:pt idx="91">
                  <c:v>64.705469565217385</c:v>
                </c:pt>
                <c:pt idx="92">
                  <c:v>64.014492473118281</c:v>
                </c:pt>
                <c:pt idx="93">
                  <c:v>63.338217021276598</c:v>
                </c:pt>
                <c:pt idx="94">
                  <c:v>62.67617894736842</c:v>
                </c:pt>
                <c:pt idx="95">
                  <c:v>62.027933333333337</c:v>
                </c:pt>
                <c:pt idx="96">
                  <c:v>61.393053608247421</c:v>
                </c:pt>
                <c:pt idx="97">
                  <c:v>60.771130612244896</c:v>
                </c:pt>
                <c:pt idx="98">
                  <c:v>60.161771717171717</c:v>
                </c:pt>
                <c:pt idx="99">
                  <c:v>59.564599999999999</c:v>
                </c:pt>
                <c:pt idx="100">
                  <c:v>58.405384313725492</c:v>
                </c:pt>
                <c:pt idx="101">
                  <c:v>57.290753846153848</c:v>
                </c:pt>
                <c:pt idx="102">
                  <c:v>56.21818490566038</c:v>
                </c:pt>
                <c:pt idx="103">
                  <c:v>55.185340740740742</c:v>
                </c:pt>
                <c:pt idx="104">
                  <c:v>54.190054545454544</c:v>
                </c:pt>
                <c:pt idx="105">
                  <c:v>53.230314285714286</c:v>
                </c:pt>
                <c:pt idx="106">
                  <c:v>52.304249122807022</c:v>
                </c:pt>
                <c:pt idx="107">
                  <c:v>51.410117241379311</c:v>
                </c:pt>
                <c:pt idx="108">
                  <c:v>50.546294915254236</c:v>
                </c:pt>
                <c:pt idx="109">
                  <c:v>49.711266666666667</c:v>
                </c:pt>
                <c:pt idx="110">
                  <c:v>48.903616393442626</c:v>
                </c:pt>
                <c:pt idx="111">
                  <c:v>48.122019354838713</c:v>
                </c:pt>
                <c:pt idx="112">
                  <c:v>47.365234920634919</c:v>
                </c:pt>
                <c:pt idx="113">
                  <c:v>46.632100000000001</c:v>
                </c:pt>
                <c:pt idx="114">
                  <c:v>45.92152307692308</c:v>
                </c:pt>
                <c:pt idx="115">
                  <c:v>45.23247878787879</c:v>
                </c:pt>
                <c:pt idx="116">
                  <c:v>44.56400298507463</c:v>
                </c:pt>
                <c:pt idx="117">
                  <c:v>43.915188235294117</c:v>
                </c:pt>
                <c:pt idx="118">
                  <c:v>43.285179710144931</c:v>
                </c:pt>
                <c:pt idx="119">
                  <c:v>42.673171428571429</c:v>
                </c:pt>
                <c:pt idx="120">
                  <c:v>42.078402816901409</c:v>
                </c:pt>
                <c:pt idx="121">
                  <c:v>41.500155555555558</c:v>
                </c:pt>
                <c:pt idx="122">
                  <c:v>40.937750684931508</c:v>
                </c:pt>
                <c:pt idx="123">
                  <c:v>40.390545945945945</c:v>
                </c:pt>
                <c:pt idx="124">
                  <c:v>39.857933333333335</c:v>
                </c:pt>
                <c:pt idx="125">
                  <c:v>39.339336842105261</c:v>
                </c:pt>
                <c:pt idx="126">
                  <c:v>38.834210389610391</c:v>
                </c:pt>
                <c:pt idx="127">
                  <c:v>38.342035897435899</c:v>
                </c:pt>
                <c:pt idx="128">
                  <c:v>37.862321518987343</c:v>
                </c:pt>
                <c:pt idx="129">
                  <c:v>37.394600000000004</c:v>
                </c:pt>
                <c:pt idx="130">
                  <c:v>36.938427160493831</c:v>
                </c:pt>
                <c:pt idx="131">
                  <c:v>36.493380487804878</c:v>
                </c:pt>
                <c:pt idx="132">
                  <c:v>36.059057831325305</c:v>
                </c:pt>
                <c:pt idx="133">
                  <c:v>35.635076190476191</c:v>
                </c:pt>
                <c:pt idx="134">
                  <c:v>35.221070588235293</c:v>
                </c:pt>
                <c:pt idx="135">
                  <c:v>34.816693023255816</c:v>
                </c:pt>
                <c:pt idx="136">
                  <c:v>34.421611494252872</c:v>
                </c:pt>
                <c:pt idx="137">
                  <c:v>34.035509090909095</c:v>
                </c:pt>
                <c:pt idx="138">
                  <c:v>33.658083146067419</c:v>
                </c:pt>
                <c:pt idx="139">
                  <c:v>33.289044444444443</c:v>
                </c:pt>
                <c:pt idx="140">
                  <c:v>32.928116483516483</c:v>
                </c:pt>
                <c:pt idx="141">
                  <c:v>32.575034782608697</c:v>
                </c:pt>
                <c:pt idx="142">
                  <c:v>32.229546236559138</c:v>
                </c:pt>
                <c:pt idx="143">
                  <c:v>31.8914085106383</c:v>
                </c:pt>
                <c:pt idx="144">
                  <c:v>31.560389473684211</c:v>
                </c:pt>
                <c:pt idx="145">
                  <c:v>31.236266666666669</c:v>
                </c:pt>
                <c:pt idx="146">
                  <c:v>30.918826804123711</c:v>
                </c:pt>
                <c:pt idx="147">
                  <c:v>30.607865306122449</c:v>
                </c:pt>
                <c:pt idx="148">
                  <c:v>30.303185858585859</c:v>
                </c:pt>
                <c:pt idx="149">
                  <c:v>30.0046</c:v>
                </c:pt>
                <c:pt idx="150">
                  <c:v>29.71192673267327</c:v>
                </c:pt>
                <c:pt idx="151">
                  <c:v>29.424992156862746</c:v>
                </c:pt>
                <c:pt idx="152">
                  <c:v>29.143629126213593</c:v>
                </c:pt>
                <c:pt idx="153">
                  <c:v>28.867676923076925</c:v>
                </c:pt>
                <c:pt idx="154">
                  <c:v>28.596980952380953</c:v>
                </c:pt>
                <c:pt idx="155">
                  <c:v>28.33139245283019</c:v>
                </c:pt>
                <c:pt idx="156">
                  <c:v>28.070768224299066</c:v>
                </c:pt>
                <c:pt idx="157">
                  <c:v>27.814970370370371</c:v>
                </c:pt>
                <c:pt idx="158">
                  <c:v>27.563866055045875</c:v>
                </c:pt>
                <c:pt idx="159">
                  <c:v>27.317327272727272</c:v>
                </c:pt>
                <c:pt idx="160">
                  <c:v>27.075230630630632</c:v>
                </c:pt>
                <c:pt idx="161">
                  <c:v>26.837457142857144</c:v>
                </c:pt>
                <c:pt idx="162">
                  <c:v>26.603892035398232</c:v>
                </c:pt>
                <c:pt idx="163">
                  <c:v>26.374424561403512</c:v>
                </c:pt>
                <c:pt idx="164">
                  <c:v>26.148947826086957</c:v>
                </c:pt>
                <c:pt idx="165">
                  <c:v>25.927358620689656</c:v>
                </c:pt>
                <c:pt idx="166">
                  <c:v>25.709557264957265</c:v>
                </c:pt>
                <c:pt idx="167">
                  <c:v>25.495447457627119</c:v>
                </c:pt>
                <c:pt idx="168">
                  <c:v>25.284936134453783</c:v>
                </c:pt>
                <c:pt idx="169">
                  <c:v>25.077933333333334</c:v>
                </c:pt>
                <c:pt idx="170">
                  <c:v>24.874352066115705</c:v>
                </c:pt>
                <c:pt idx="171">
                  <c:v>24.674108196721313</c:v>
                </c:pt>
                <c:pt idx="172">
                  <c:v>24.477120325203252</c:v>
                </c:pt>
                <c:pt idx="173">
                  <c:v>24.283309677419357</c:v>
                </c:pt>
                <c:pt idx="174">
                  <c:v>24.092600000000001</c:v>
                </c:pt>
                <c:pt idx="175">
                  <c:v>23.90491746031746</c:v>
                </c:pt>
                <c:pt idx="176">
                  <c:v>23.720190551181105</c:v>
                </c:pt>
                <c:pt idx="177">
                  <c:v>23.538350000000001</c:v>
                </c:pt>
                <c:pt idx="178">
                  <c:v>23.359328682170545</c:v>
                </c:pt>
                <c:pt idx="179">
                  <c:v>23.183061538461541</c:v>
                </c:pt>
                <c:pt idx="180">
                  <c:v>23.009485496183206</c:v>
                </c:pt>
                <c:pt idx="181">
                  <c:v>22.838539393939396</c:v>
                </c:pt>
                <c:pt idx="182">
                  <c:v>22.670163909774438</c:v>
                </c:pt>
                <c:pt idx="183">
                  <c:v>22.504301492537316</c:v>
                </c:pt>
                <c:pt idx="184">
                  <c:v>22.340896296296297</c:v>
                </c:pt>
                <c:pt idx="185">
                  <c:v>22.179894117647059</c:v>
                </c:pt>
                <c:pt idx="186">
                  <c:v>22.021242335766424</c:v>
                </c:pt>
                <c:pt idx="187">
                  <c:v>21.864889855072466</c:v>
                </c:pt>
                <c:pt idx="188">
                  <c:v>21.710787050359713</c:v>
                </c:pt>
                <c:pt idx="189">
                  <c:v>21.558885714285715</c:v>
                </c:pt>
                <c:pt idx="190">
                  <c:v>21.4091390070922</c:v>
                </c:pt>
                <c:pt idx="191">
                  <c:v>21.261501408450705</c:v>
                </c:pt>
                <c:pt idx="192">
                  <c:v>21.115928671328671</c:v>
                </c:pt>
                <c:pt idx="193">
                  <c:v>20.97237777777778</c:v>
                </c:pt>
                <c:pt idx="194">
                  <c:v>20.830806896551724</c:v>
                </c:pt>
                <c:pt idx="195">
                  <c:v>20.691175342465755</c:v>
                </c:pt>
                <c:pt idx="196">
                  <c:v>20.553443537414967</c:v>
                </c:pt>
                <c:pt idx="197">
                  <c:v>20.417572972972973</c:v>
                </c:pt>
                <c:pt idx="198">
                  <c:v>20.283526174496647</c:v>
                </c:pt>
                <c:pt idx="199">
                  <c:v>20.151266666666668</c:v>
                </c:pt>
                <c:pt idx="200">
                  <c:v>17.336028571428571</c:v>
                </c:pt>
                <c:pt idx="201">
                  <c:v>15.224599999999999</c:v>
                </c:pt>
                <c:pt idx="202">
                  <c:v>13.582377777777777</c:v>
                </c:pt>
                <c:pt idx="203">
                  <c:v>12.268599999999999</c:v>
                </c:pt>
                <c:pt idx="204">
                  <c:v>11.193690909090909</c:v>
                </c:pt>
                <c:pt idx="205">
                  <c:v>10.297933333333333</c:v>
                </c:pt>
                <c:pt idx="206">
                  <c:v>9.5399846153846148</c:v>
                </c:pt>
                <c:pt idx="207">
                  <c:v>8.8903142857142843</c:v>
                </c:pt>
                <c:pt idx="208">
                  <c:v>8.3272666666666666</c:v>
                </c:pt>
                <c:pt idx="209">
                  <c:v>7.8346</c:v>
                </c:pt>
                <c:pt idx="210">
                  <c:v>7.399894117647059</c:v>
                </c:pt>
                <c:pt idx="211">
                  <c:v>7.0134888888888893</c:v>
                </c:pt>
                <c:pt idx="212">
                  <c:v>6.6677578947368428</c:v>
                </c:pt>
                <c:pt idx="213">
                  <c:v>6.3566000000000003</c:v>
                </c:pt>
                <c:pt idx="214">
                  <c:v>6.0750761904761905</c:v>
                </c:pt>
                <c:pt idx="215">
                  <c:v>5.8191454545454553</c:v>
                </c:pt>
                <c:pt idx="216">
                  <c:v>5.5854695652173918</c:v>
                </c:pt>
                <c:pt idx="217">
                  <c:v>5.3712666666666671</c:v>
                </c:pt>
                <c:pt idx="218">
                  <c:v>5.1741999999999999</c:v>
                </c:pt>
                <c:pt idx="219">
                  <c:v>4.992292307692308</c:v>
                </c:pt>
                <c:pt idx="220">
                  <c:v>4.82385925925926</c:v>
                </c:pt>
                <c:pt idx="221">
                  <c:v>4.6674571428571427</c:v>
                </c:pt>
                <c:pt idx="222">
                  <c:v>4.5218413793103451</c:v>
                </c:pt>
                <c:pt idx="223">
                  <c:v>4.385933333333333</c:v>
                </c:pt>
                <c:pt idx="224">
                  <c:v>4.2587935483870965</c:v>
                </c:pt>
                <c:pt idx="225">
                  <c:v>4.1395999999999997</c:v>
                </c:pt>
                <c:pt idx="226">
                  <c:v>4.0276303030303033</c:v>
                </c:pt>
                <c:pt idx="227">
                  <c:v>3.9222470588235292</c:v>
                </c:pt>
                <c:pt idx="228">
                  <c:v>3.822885714285714</c:v>
                </c:pt>
                <c:pt idx="229">
                  <c:v>3.7290444444444444</c:v>
                </c:pt>
                <c:pt idx="230">
                  <c:v>3.6402756756756758</c:v>
                </c:pt>
                <c:pt idx="231">
                  <c:v>3.5561789473684211</c:v>
                </c:pt>
                <c:pt idx="232">
                  <c:v>3.4763948717948718</c:v>
                </c:pt>
                <c:pt idx="233">
                  <c:v>3.4005999999999998</c:v>
                </c:pt>
                <c:pt idx="234">
                  <c:v>3.259838095238095</c:v>
                </c:pt>
                <c:pt idx="235">
                  <c:v>3.1318727272727274</c:v>
                </c:pt>
                <c:pt idx="236">
                  <c:v>3.0150347826086956</c:v>
                </c:pt>
                <c:pt idx="237">
                  <c:v>2.9079333333333333</c:v>
                </c:pt>
                <c:pt idx="238">
                  <c:v>2.8093999999999997</c:v>
                </c:pt>
                <c:pt idx="239">
                  <c:v>2.7184461538461537</c:v>
                </c:pt>
                <c:pt idx="240">
                  <c:v>2.6342296296296297</c:v>
                </c:pt>
                <c:pt idx="241">
                  <c:v>2.5560285714285711</c:v>
                </c:pt>
                <c:pt idx="242">
                  <c:v>2.4832206896551723</c:v>
                </c:pt>
                <c:pt idx="243">
                  <c:v>2.4152666666666667</c:v>
                </c:pt>
                <c:pt idx="244">
                  <c:v>2.3516967741935484</c:v>
                </c:pt>
                <c:pt idx="245">
                  <c:v>2.2921</c:v>
                </c:pt>
                <c:pt idx="246">
                  <c:v>2.2361151515151514</c:v>
                </c:pt>
                <c:pt idx="247">
                  <c:v>2.1834235294117645</c:v>
                </c:pt>
                <c:pt idx="248">
                  <c:v>2.1337428571428569</c:v>
                </c:pt>
                <c:pt idx="249">
                  <c:v>2.0868222222222221</c:v>
                </c:pt>
                <c:pt idx="250">
                  <c:v>2.0424378378378378</c:v>
                </c:pt>
                <c:pt idx="251">
                  <c:v>2.0003894736842107</c:v>
                </c:pt>
                <c:pt idx="252">
                  <c:v>1.9604974358974361</c:v>
                </c:pt>
                <c:pt idx="253">
                  <c:v>1.9226000000000001</c:v>
                </c:pt>
                <c:pt idx="254">
                  <c:v>1.886551219512195</c:v>
                </c:pt>
                <c:pt idx="255">
                  <c:v>1.8522190476190477</c:v>
                </c:pt>
                <c:pt idx="256">
                  <c:v>1.8194837209302324</c:v>
                </c:pt>
                <c:pt idx="257">
                  <c:v>1.7882363636363636</c:v>
                </c:pt>
                <c:pt idx="258">
                  <c:v>1.7583777777777776</c:v>
                </c:pt>
                <c:pt idx="259">
                  <c:v>1.7298173913043478</c:v>
                </c:pt>
                <c:pt idx="260">
                  <c:v>1.702472340425532</c:v>
                </c:pt>
                <c:pt idx="261">
                  <c:v>1.6762666666666668</c:v>
                </c:pt>
                <c:pt idx="262">
                  <c:v>1.6511306122448981</c:v>
                </c:pt>
                <c:pt idx="263">
                  <c:v>1.6269999999999998</c:v>
                </c:pt>
                <c:pt idx="264">
                  <c:v>1.4299333333333333</c:v>
                </c:pt>
                <c:pt idx="265">
                  <c:v>1.2891714285714286</c:v>
                </c:pt>
                <c:pt idx="266">
                  <c:v>1.1836</c:v>
                </c:pt>
                <c:pt idx="267">
                  <c:v>1.101488888888889</c:v>
                </c:pt>
                <c:pt idx="268">
                  <c:v>1.0358000000000001</c:v>
                </c:pt>
                <c:pt idx="269">
                  <c:v>0.9820545454545454</c:v>
                </c:pt>
                <c:pt idx="270">
                  <c:v>0.93726666666666669</c:v>
                </c:pt>
                <c:pt idx="271">
                  <c:v>0.8993692307692307</c:v>
                </c:pt>
                <c:pt idx="272">
                  <c:v>0.86688571428571426</c:v>
                </c:pt>
                <c:pt idx="273">
                  <c:v>0.83873333333333333</c:v>
                </c:pt>
                <c:pt idx="274">
                  <c:v>0.81410000000000005</c:v>
                </c:pt>
                <c:pt idx="275">
                  <c:v>0.79236470588235286</c:v>
                </c:pt>
                <c:pt idx="276">
                  <c:v>0.77304444444444442</c:v>
                </c:pt>
                <c:pt idx="277">
                  <c:v>0.75575789473684207</c:v>
                </c:pt>
                <c:pt idx="278">
                  <c:v>0.74019999999999997</c:v>
                </c:pt>
                <c:pt idx="279">
                  <c:v>0.7261238095238095</c:v>
                </c:pt>
                <c:pt idx="280">
                  <c:v>0.7133272727272727</c:v>
                </c:pt>
                <c:pt idx="281">
                  <c:v>0.70164347826086959</c:v>
                </c:pt>
                <c:pt idx="282">
                  <c:v>0.69093333333333329</c:v>
                </c:pt>
                <c:pt idx="283">
                  <c:v>0.68108000000000002</c:v>
                </c:pt>
                <c:pt idx="284">
                  <c:v>0.65574285714285718</c:v>
                </c:pt>
                <c:pt idx="285">
                  <c:v>0.63530967741935485</c:v>
                </c:pt>
                <c:pt idx="286">
                  <c:v>0.61848235294117648</c:v>
                </c:pt>
                <c:pt idx="287">
                  <c:v>0.60438378378378377</c:v>
                </c:pt>
                <c:pt idx="288">
                  <c:v>0.59240000000000004</c:v>
                </c:pt>
                <c:pt idx="289">
                  <c:v>0.58208837209302322</c:v>
                </c:pt>
                <c:pt idx="290">
                  <c:v>0.57312173913043474</c:v>
                </c:pt>
                <c:pt idx="291">
                  <c:v>0.56525306122448982</c:v>
                </c:pt>
                <c:pt idx="292">
                  <c:v>0.55829230769230764</c:v>
                </c:pt>
                <c:pt idx="293">
                  <c:v>0.55209090909090908</c:v>
                </c:pt>
                <c:pt idx="294">
                  <c:v>0.54653103448275864</c:v>
                </c:pt>
                <c:pt idx="295">
                  <c:v>0.54151803278688526</c:v>
                </c:pt>
                <c:pt idx="296">
                  <c:v>0.53697499999999998</c:v>
                </c:pt>
                <c:pt idx="297">
                  <c:v>0.53283880597014921</c:v>
                </c:pt>
                <c:pt idx="298">
                  <c:v>0.52905714285714289</c:v>
                </c:pt>
                <c:pt idx="299">
                  <c:v>0.52558630136986295</c:v>
                </c:pt>
                <c:pt idx="300">
                  <c:v>0.52238947368421051</c:v>
                </c:pt>
                <c:pt idx="301">
                  <c:v>0.51943544303797462</c:v>
                </c:pt>
                <c:pt idx="302">
                  <c:v>0.5166975609756097</c:v>
                </c:pt>
                <c:pt idx="303">
                  <c:v>0.51415294117647059</c:v>
                </c:pt>
                <c:pt idx="304">
                  <c:v>0.51178181818181812</c:v>
                </c:pt>
                <c:pt idx="305">
                  <c:v>0.50956703296703298</c:v>
                </c:pt>
                <c:pt idx="306">
                  <c:v>0.5074936170212766</c:v>
                </c:pt>
                <c:pt idx="307">
                  <c:v>0.50554845360824741</c:v>
                </c:pt>
                <c:pt idx="308">
                  <c:v>0.50371999999999995</c:v>
                </c:pt>
                <c:pt idx="309">
                  <c:v>0.50199805825242716</c:v>
                </c:pt>
                <c:pt idx="310">
                  <c:v>0.50037358490566042</c:v>
                </c:pt>
                <c:pt idx="311">
                  <c:v>0.49883853211009171</c:v>
                </c:pt>
                <c:pt idx="312">
                  <c:v>0.49738571428571426</c:v>
                </c:pt>
                <c:pt idx="313">
                  <c:v>0.49600869565217393</c:v>
                </c:pt>
                <c:pt idx="314">
                  <c:v>0.49470169491525423</c:v>
                </c:pt>
                <c:pt idx="315">
                  <c:v>0.49345950413223139</c:v>
                </c:pt>
                <c:pt idx="316">
                  <c:v>0.49227741935483871</c:v>
                </c:pt>
                <c:pt idx="317">
                  <c:v>0.49115118110236222</c:v>
                </c:pt>
                <c:pt idx="318">
                  <c:v>0.49007692307692308</c:v>
                </c:pt>
                <c:pt idx="319">
                  <c:v>0.48905112781954885</c:v>
                </c:pt>
                <c:pt idx="320">
                  <c:v>0.48807058823529409</c:v>
                </c:pt>
                <c:pt idx="321">
                  <c:v>0.48713237410071941</c:v>
                </c:pt>
                <c:pt idx="322">
                  <c:v>0.48623380281690143</c:v>
                </c:pt>
                <c:pt idx="323">
                  <c:v>0.48537241379310347</c:v>
                </c:pt>
                <c:pt idx="324">
                  <c:v>0.48454594594594591</c:v>
                </c:pt>
                <c:pt idx="325">
                  <c:v>0.4837523178807947</c:v>
                </c:pt>
                <c:pt idx="326">
                  <c:v>0.48298961038961041</c:v>
                </c:pt>
                <c:pt idx="327">
                  <c:v>0.48225605095541402</c:v>
                </c:pt>
                <c:pt idx="328">
                  <c:v>0.48154999999999998</c:v>
                </c:pt>
                <c:pt idx="329">
                  <c:v>0.48086993865030675</c:v>
                </c:pt>
                <c:pt idx="330">
                  <c:v>0.48021445783132533</c:v>
                </c:pt>
                <c:pt idx="331">
                  <c:v>0.47958224852071007</c:v>
                </c:pt>
                <c:pt idx="332">
                  <c:v>0.47897209302325583</c:v>
                </c:pt>
                <c:pt idx="333">
                  <c:v>0.47838285714285711</c:v>
                </c:pt>
                <c:pt idx="334">
                  <c:v>0.47781348314606742</c:v>
                </c:pt>
                <c:pt idx="335">
                  <c:v>0.47726298342541434</c:v>
                </c:pt>
                <c:pt idx="336">
                  <c:v>0.47673043478260868</c:v>
                </c:pt>
                <c:pt idx="337">
                  <c:v>0.4762149732620321</c:v>
                </c:pt>
                <c:pt idx="338">
                  <c:v>0.4757157894736842</c:v>
                </c:pt>
                <c:pt idx="339">
                  <c:v>0.47523212435233159</c:v>
                </c:pt>
                <c:pt idx="340">
                  <c:v>0.47476326530612245</c:v>
                </c:pt>
                <c:pt idx="341">
                  <c:v>0.47430854271356782</c:v>
                </c:pt>
                <c:pt idx="342">
                  <c:v>0.47386732673267329</c:v>
                </c:pt>
                <c:pt idx="343">
                  <c:v>0.47343902439024388</c:v>
                </c:pt>
                <c:pt idx="344">
                  <c:v>0.47302307692307693</c:v>
                </c:pt>
                <c:pt idx="345">
                  <c:v>0.47261895734597154</c:v>
                </c:pt>
                <c:pt idx="346">
                  <c:v>0.47222616822429908</c:v>
                </c:pt>
                <c:pt idx="347">
                  <c:v>0.47184423963133643</c:v>
                </c:pt>
                <c:pt idx="348">
                  <c:v>0.47147272727272727</c:v>
                </c:pt>
                <c:pt idx="349">
                  <c:v>0.47111121076233181</c:v>
                </c:pt>
                <c:pt idx="350">
                  <c:v>0.47075929203539824</c:v>
                </c:pt>
                <c:pt idx="351">
                  <c:v>0.4704165938864629</c:v>
                </c:pt>
                <c:pt idx="352">
                  <c:v>0.47008275862068966</c:v>
                </c:pt>
                <c:pt idx="353">
                  <c:v>0.46975744680851061</c:v>
                </c:pt>
                <c:pt idx="354">
                  <c:v>0.4694403361344538</c:v>
                </c:pt>
                <c:pt idx="355">
                  <c:v>0.4691311203319502</c:v>
                </c:pt>
                <c:pt idx="356">
                  <c:v>0.46882950819672131</c:v>
                </c:pt>
                <c:pt idx="357">
                  <c:v>0.46853522267206477</c:v>
                </c:pt>
                <c:pt idx="358">
                  <c:v>0.468248</c:v>
                </c:pt>
                <c:pt idx="359">
                  <c:v>0.46796758893280632</c:v>
                </c:pt>
                <c:pt idx="360">
                  <c:v>0.46769375000000002</c:v>
                </c:pt>
                <c:pt idx="361">
                  <c:v>0.46742625482625483</c:v>
                </c:pt>
                <c:pt idx="362">
                  <c:v>0.46716488549618318</c:v>
                </c:pt>
                <c:pt idx="363">
                  <c:v>0.46690943396226414</c:v>
                </c:pt>
                <c:pt idx="364">
                  <c:v>0.46665970149253733</c:v>
                </c:pt>
                <c:pt idx="365">
                  <c:v>0.46641549815498157</c:v>
                </c:pt>
                <c:pt idx="366">
                  <c:v>0.46617664233576639</c:v>
                </c:pt>
                <c:pt idx="367">
                  <c:v>0.46594296028880866</c:v>
                </c:pt>
                <c:pt idx="368">
                  <c:v>0.46571428571428569</c:v>
                </c:pt>
                <c:pt idx="369">
                  <c:v>0.46549045936395761</c:v>
                </c:pt>
                <c:pt idx="370">
                  <c:v>0.46527132867132864</c:v>
                </c:pt>
                <c:pt idx="371">
                  <c:v>0.46505674740484426</c:v>
                </c:pt>
                <c:pt idx="372">
                  <c:v>0.46484657534246576</c:v>
                </c:pt>
                <c:pt idx="373">
                  <c:v>0.4646406779661017</c:v>
                </c:pt>
                <c:pt idx="374">
                  <c:v>0.46443892617449661</c:v>
                </c:pt>
                <c:pt idx="375">
                  <c:v>0.46424119601328906</c:v>
                </c:pt>
                <c:pt idx="376">
                  <c:v>0.46404736842105265</c:v>
                </c:pt>
                <c:pt idx="377">
                  <c:v>0.46385732899022802</c:v>
                </c:pt>
                <c:pt idx="378">
                  <c:v>0.4636709677419355</c:v>
                </c:pt>
                <c:pt idx="379">
                  <c:v>0.463488178913738</c:v>
                </c:pt>
                <c:pt idx="380">
                  <c:v>0.46330886075949368</c:v>
                </c:pt>
                <c:pt idx="381">
                  <c:v>0.46313291536050155</c:v>
                </c:pt>
                <c:pt idx="382">
                  <c:v>0.46296024844720496</c:v>
                </c:pt>
                <c:pt idx="383">
                  <c:v>0.46279076923076923</c:v>
                </c:pt>
                <c:pt idx="384">
                  <c:v>0.46262439024390245</c:v>
                </c:pt>
                <c:pt idx="385">
                  <c:v>0.46246102719033233</c:v>
                </c:pt>
                <c:pt idx="386">
                  <c:v>0.46230059880239521</c:v>
                </c:pt>
                <c:pt idx="387">
                  <c:v>0.46214302670623147</c:v>
                </c:pt>
                <c:pt idx="388">
                  <c:v>0.46198823529411764</c:v>
                </c:pt>
                <c:pt idx="389">
                  <c:v>0.46183615160349856</c:v>
                </c:pt>
                <c:pt idx="390">
                  <c:v>0.46168670520231214</c:v>
                </c:pt>
                <c:pt idx="391">
                  <c:v>0.4615398280802292</c:v>
                </c:pt>
                <c:pt idx="392">
                  <c:v>0.46139545454545455</c:v>
                </c:pt>
                <c:pt idx="393">
                  <c:v>0.46125352112676055</c:v>
                </c:pt>
                <c:pt idx="394">
                  <c:v>0.46111396648044695</c:v>
                </c:pt>
                <c:pt idx="395">
                  <c:v>0.46097673130193906</c:v>
                </c:pt>
                <c:pt idx="396">
                  <c:v>0.46084175824175821</c:v>
                </c:pt>
                <c:pt idx="397">
                  <c:v>0.46070899182561309</c:v>
                </c:pt>
                <c:pt idx="398">
                  <c:v>0.46057837837837839</c:v>
                </c:pt>
                <c:pt idx="399">
                  <c:v>0.46044986595174264</c:v>
                </c:pt>
                <c:pt idx="400">
                  <c:v>0.46032340425531915</c:v>
                </c:pt>
                <c:pt idx="401">
                  <c:v>0.460198944591029</c:v>
                </c:pt>
                <c:pt idx="402">
                  <c:v>0.46007643979057589</c:v>
                </c:pt>
                <c:pt idx="403">
                  <c:v>0.45995584415584417</c:v>
                </c:pt>
                <c:pt idx="404">
                  <c:v>0.45983711340206185</c:v>
                </c:pt>
                <c:pt idx="405">
                  <c:v>0.45972020460358054</c:v>
                </c:pt>
                <c:pt idx="406">
                  <c:v>0.45960507614213197</c:v>
                </c:pt>
                <c:pt idx="407">
                  <c:v>0.4594916876574307</c:v>
                </c:pt>
                <c:pt idx="408">
                  <c:v>0.45938000000000001</c:v>
                </c:pt>
                <c:pt idx="409">
                  <c:v>0.45926997518610424</c:v>
                </c:pt>
                <c:pt idx="410">
                  <c:v>0.4591615763546798</c:v>
                </c:pt>
                <c:pt idx="411">
                  <c:v>0.45905476772616138</c:v>
                </c:pt>
                <c:pt idx="412">
                  <c:v>0.45894951456310679</c:v>
                </c:pt>
                <c:pt idx="413">
                  <c:v>0.45884578313253011</c:v>
                </c:pt>
                <c:pt idx="414">
                  <c:v>0.45874354066985645</c:v>
                </c:pt>
                <c:pt idx="415">
                  <c:v>0.45864275534441806</c:v>
                </c:pt>
                <c:pt idx="416">
                  <c:v>0.4585433962264151</c:v>
                </c:pt>
                <c:pt idx="417">
                  <c:v>0.45844543325526932</c:v>
                </c:pt>
                <c:pt idx="418">
                  <c:v>0.45834883720930231</c:v>
                </c:pt>
                <c:pt idx="419">
                  <c:v>0.45825357967667435</c:v>
                </c:pt>
                <c:pt idx="420">
                  <c:v>0.45815963302752294</c:v>
                </c:pt>
                <c:pt idx="421">
                  <c:v>0.45806697038724375</c:v>
                </c:pt>
                <c:pt idx="422">
                  <c:v>0.45797556561085973</c:v>
                </c:pt>
                <c:pt idx="423">
                  <c:v>0.45788539325842698</c:v>
                </c:pt>
                <c:pt idx="424">
                  <c:v>0.45779642857142855</c:v>
                </c:pt>
                <c:pt idx="425">
                  <c:v>0.45770864745011086</c:v>
                </c:pt>
                <c:pt idx="426">
                  <c:v>0.45762202643171807</c:v>
                </c:pt>
                <c:pt idx="427">
                  <c:v>0.45753654266958421</c:v>
                </c:pt>
                <c:pt idx="428">
                  <c:v>0.45745217391304349</c:v>
                </c:pt>
                <c:pt idx="429">
                  <c:v>0.45736889848812096</c:v>
                </c:pt>
                <c:pt idx="430">
                  <c:v>0.45728669527896998</c:v>
                </c:pt>
                <c:pt idx="431">
                  <c:v>0.45720554371002131</c:v>
                </c:pt>
                <c:pt idx="432">
                  <c:v>0.45712542372881354</c:v>
                </c:pt>
                <c:pt idx="433">
                  <c:v>0.45704631578947369</c:v>
                </c:pt>
                <c:pt idx="434">
                  <c:v>0.4569682008368201</c:v>
                </c:pt>
                <c:pt idx="435">
                  <c:v>0.4568910602910603</c:v>
                </c:pt>
                <c:pt idx="436">
                  <c:v>0.45681487603305787</c:v>
                </c:pt>
                <c:pt idx="437">
                  <c:v>0.45673963039014376</c:v>
                </c:pt>
                <c:pt idx="438">
                  <c:v>0.45666530612244899</c:v>
                </c:pt>
                <c:pt idx="439">
                  <c:v>0.4565918864097363</c:v>
                </c:pt>
                <c:pt idx="440">
                  <c:v>0.45651935483870965</c:v>
                </c:pt>
                <c:pt idx="441">
                  <c:v>0.45644769539078156</c:v>
                </c:pt>
                <c:pt idx="442">
                  <c:v>0.4563768924302789</c:v>
                </c:pt>
                <c:pt idx="443">
                  <c:v>0.45630693069306932</c:v>
                </c:pt>
                <c:pt idx="444">
                  <c:v>0.45623779527559055</c:v>
                </c:pt>
                <c:pt idx="445">
                  <c:v>0.45616947162426613</c:v>
                </c:pt>
                <c:pt idx="446">
                  <c:v>0.45610194552529182</c:v>
                </c:pt>
                <c:pt idx="447">
                  <c:v>0.45603520309477757</c:v>
                </c:pt>
                <c:pt idx="448">
                  <c:v>0.45596923076923074</c:v>
                </c:pt>
                <c:pt idx="449">
                  <c:v>0.45590401529636709</c:v>
                </c:pt>
                <c:pt idx="450">
                  <c:v>0.45583954372623575</c:v>
                </c:pt>
                <c:pt idx="451">
                  <c:v>0.45577580340264651</c:v>
                </c:pt>
                <c:pt idx="452">
                  <c:v>0.45571278195488724</c:v>
                </c:pt>
                <c:pt idx="453">
                  <c:v>0.45565046728971964</c:v>
                </c:pt>
                <c:pt idx="454">
                  <c:v>0.4555888475836431</c:v>
                </c:pt>
                <c:pt idx="455">
                  <c:v>0.45552791127541592</c:v>
                </c:pt>
                <c:pt idx="456">
                  <c:v>0.45546764705882353</c:v>
                </c:pt>
                <c:pt idx="457">
                  <c:v>0.45540804387568556</c:v>
                </c:pt>
                <c:pt idx="458">
                  <c:v>0.45534909090909093</c:v>
                </c:pt>
                <c:pt idx="459">
                  <c:v>0.45529077757685354</c:v>
                </c:pt>
                <c:pt idx="460">
                  <c:v>0.45523309352517988</c:v>
                </c:pt>
                <c:pt idx="461">
                  <c:v>0.45517602862254025</c:v>
                </c:pt>
                <c:pt idx="462">
                  <c:v>0.45511957295373667</c:v>
                </c:pt>
                <c:pt idx="463">
                  <c:v>0.4550637168141593</c:v>
                </c:pt>
                <c:pt idx="464">
                  <c:v>0.45500845070422535</c:v>
                </c:pt>
                <c:pt idx="465">
                  <c:v>0.45495376532399301</c:v>
                </c:pt>
                <c:pt idx="466">
                  <c:v>0.45489965156794426</c:v>
                </c:pt>
                <c:pt idx="467">
                  <c:v>0.45484610051993069</c:v>
                </c:pt>
                <c:pt idx="468">
                  <c:v>0.45479310344827584</c:v>
                </c:pt>
                <c:pt idx="469">
                  <c:v>0.45474065180102918</c:v>
                </c:pt>
                <c:pt idx="470">
                  <c:v>0.45468873720136516</c:v>
                </c:pt>
                <c:pt idx="471">
                  <c:v>0.45463735144312395</c:v>
                </c:pt>
                <c:pt idx="472">
                  <c:v>0.45458648648648647</c:v>
                </c:pt>
                <c:pt idx="473">
                  <c:v>0.45453613445378149</c:v>
                </c:pt>
                <c:pt idx="474">
                  <c:v>0.45448628762541804</c:v>
                </c:pt>
                <c:pt idx="475">
                  <c:v>0.45443693843594007</c:v>
                </c:pt>
                <c:pt idx="476">
                  <c:v>0.45438807947019866</c:v>
                </c:pt>
                <c:pt idx="477">
                  <c:v>0.45433970345963753</c:v>
                </c:pt>
                <c:pt idx="478">
                  <c:v>0.45429180327868851</c:v>
                </c:pt>
                <c:pt idx="479">
                  <c:v>0.45424437194127243</c:v>
                </c:pt>
                <c:pt idx="480">
                  <c:v>0.4541974025974026</c:v>
                </c:pt>
                <c:pt idx="481">
                  <c:v>0.45415088852988689</c:v>
                </c:pt>
                <c:pt idx="482">
                  <c:v>0.45410482315112538</c:v>
                </c:pt>
                <c:pt idx="483">
                  <c:v>0.4540592</c:v>
                </c:pt>
                <c:pt idx="484">
                  <c:v>0.4540140127388535</c:v>
                </c:pt>
                <c:pt idx="485">
                  <c:v>0.4539692551505547</c:v>
                </c:pt>
                <c:pt idx="486">
                  <c:v>0.4539249211356467</c:v>
                </c:pt>
                <c:pt idx="487">
                  <c:v>0.45388100470957615</c:v>
                </c:pt>
                <c:pt idx="488">
                  <c:v>0.4538375</c:v>
                </c:pt>
                <c:pt idx="489">
                  <c:v>0.45379440124416798</c:v>
                </c:pt>
                <c:pt idx="490">
                  <c:v>0.45375170278637772</c:v>
                </c:pt>
                <c:pt idx="491">
                  <c:v>0.45370939907550079</c:v>
                </c:pt>
                <c:pt idx="492">
                  <c:v>0.45366748466257667</c:v>
                </c:pt>
                <c:pt idx="493">
                  <c:v>0.45362595419847329</c:v>
                </c:pt>
                <c:pt idx="494">
                  <c:v>0.45358480243161092</c:v>
                </c:pt>
                <c:pt idx="495">
                  <c:v>0.45354402420574885</c:v>
                </c:pt>
                <c:pt idx="496">
                  <c:v>0.45350361445783133</c:v>
                </c:pt>
                <c:pt idx="497">
                  <c:v>0.45346356821589207</c:v>
                </c:pt>
                <c:pt idx="498">
                  <c:v>0.45342388059701494</c:v>
                </c:pt>
                <c:pt idx="499">
                  <c:v>0.45338454680534918</c:v>
                </c:pt>
                <c:pt idx="500">
                  <c:v>0.45334556213017752</c:v>
                </c:pt>
                <c:pt idx="501">
                  <c:v>0.45330692194403532</c:v>
                </c:pt>
                <c:pt idx="502">
                  <c:v>0.45326862170087978</c:v>
                </c:pt>
                <c:pt idx="503">
                  <c:v>0.45323065693430659</c:v>
                </c:pt>
                <c:pt idx="504">
                  <c:v>0.45319302325581395</c:v>
                </c:pt>
                <c:pt idx="505">
                  <c:v>0.45315571635311142</c:v>
                </c:pt>
                <c:pt idx="506">
                  <c:v>0.45311873198847263</c:v>
                </c:pt>
                <c:pt idx="507">
                  <c:v>0.45308206599713058</c:v>
                </c:pt>
                <c:pt idx="508">
                  <c:v>0.45304571428571427</c:v>
                </c:pt>
                <c:pt idx="509">
                  <c:v>0.45300967283072546</c:v>
                </c:pt>
                <c:pt idx="510">
                  <c:v>0.4529739376770538</c:v>
                </c:pt>
                <c:pt idx="511">
                  <c:v>0.45293850493653032</c:v>
                </c:pt>
                <c:pt idx="512">
                  <c:v>0.45290337078651682</c:v>
                </c:pt>
                <c:pt idx="513">
                  <c:v>0.45286853146853145</c:v>
                </c:pt>
                <c:pt idx="514">
                  <c:v>0.45283398328690805</c:v>
                </c:pt>
                <c:pt idx="515">
                  <c:v>0.45279972260748957</c:v>
                </c:pt>
                <c:pt idx="516">
                  <c:v>0.4527657458563536</c:v>
                </c:pt>
                <c:pt idx="517">
                  <c:v>0.45273204951856943</c:v>
                </c:pt>
                <c:pt idx="518">
                  <c:v>0.4526986301369863</c:v>
                </c:pt>
                <c:pt idx="519">
                  <c:v>0.45266548431105047</c:v>
                </c:pt>
                <c:pt idx="520">
                  <c:v>0.45263260869565219</c:v>
                </c:pt>
                <c:pt idx="521">
                  <c:v>0.4526</c:v>
                </c:pt>
                <c:pt idx="522">
                  <c:v>0.4525676549865229</c:v>
                </c:pt>
                <c:pt idx="523">
                  <c:v>0.45253557046979864</c:v>
                </c:pt>
                <c:pt idx="524">
                  <c:v>0.45250374331550802</c:v>
                </c:pt>
                <c:pt idx="525">
                  <c:v>0.45247217043941412</c:v>
                </c:pt>
                <c:pt idx="526">
                  <c:v>0.45244084880636604</c:v>
                </c:pt>
                <c:pt idx="527">
                  <c:v>0.45240977542932626</c:v>
                </c:pt>
                <c:pt idx="528">
                  <c:v>0.45237894736842105</c:v>
                </c:pt>
                <c:pt idx="529">
                  <c:v>0.45234836173001308</c:v>
                </c:pt>
                <c:pt idx="530">
                  <c:v>0.45231801566579632</c:v>
                </c:pt>
                <c:pt idx="531">
                  <c:v>0.45228790637191157</c:v>
                </c:pt>
                <c:pt idx="532">
                  <c:v>0.45225803108808288</c:v>
                </c:pt>
                <c:pt idx="533">
                  <c:v>0.45222838709677421</c:v>
                </c:pt>
                <c:pt idx="534">
                  <c:v>0.45219897172236501</c:v>
                </c:pt>
                <c:pt idx="535">
                  <c:v>0.45216978233034572</c:v>
                </c:pt>
                <c:pt idx="536">
                  <c:v>0.45214081632653058</c:v>
                </c:pt>
                <c:pt idx="537">
                  <c:v>0.45211207115628971</c:v>
                </c:pt>
                <c:pt idx="538">
                  <c:v>0.45208354430379749</c:v>
                </c:pt>
                <c:pt idx="539">
                  <c:v>0.45205523329129887</c:v>
                </c:pt>
                <c:pt idx="540">
                  <c:v>0.45202713567839198</c:v>
                </c:pt>
                <c:pt idx="541">
                  <c:v>0.45199924906132666</c:v>
                </c:pt>
                <c:pt idx="542">
                  <c:v>0.45197157107231922</c:v>
                </c:pt>
                <c:pt idx="543">
                  <c:v>0.45194409937888197</c:v>
                </c:pt>
                <c:pt idx="544">
                  <c:v>0.45191683168316832</c:v>
                </c:pt>
                <c:pt idx="545">
                  <c:v>0.45188976572133166</c:v>
                </c:pt>
                <c:pt idx="546">
                  <c:v>0.45186289926289924</c:v>
                </c:pt>
                <c:pt idx="547">
                  <c:v>0.45183623011015911</c:v>
                </c:pt>
                <c:pt idx="548">
                  <c:v>0.45180975609756097</c:v>
                </c:pt>
                <c:pt idx="549">
                  <c:v>0.45178347509112998</c:v>
                </c:pt>
                <c:pt idx="550">
                  <c:v>0.45175738498789347</c:v>
                </c:pt>
                <c:pt idx="551">
                  <c:v>0.45173148371531968</c:v>
                </c:pt>
                <c:pt idx="552">
                  <c:v>0.45170576923076922</c:v>
                </c:pt>
                <c:pt idx="553">
                  <c:v>0.45168023952095809</c:v>
                </c:pt>
                <c:pt idx="554">
                  <c:v>0.45165489260143199</c:v>
                </c:pt>
                <c:pt idx="555">
                  <c:v>0.45162972651605232</c:v>
                </c:pt>
                <c:pt idx="556">
                  <c:v>0.45160473933649287</c:v>
                </c:pt>
                <c:pt idx="557">
                  <c:v>0.45157992916174733</c:v>
                </c:pt>
                <c:pt idx="558">
                  <c:v>0.45155529411764705</c:v>
                </c:pt>
                <c:pt idx="559">
                  <c:v>0.45153083235638919</c:v>
                </c:pt>
                <c:pt idx="560">
                  <c:v>0.45150654205607477</c:v>
                </c:pt>
                <c:pt idx="561">
                  <c:v>0.45148242142025613</c:v>
                </c:pt>
                <c:pt idx="562">
                  <c:v>0.45145846867749417</c:v>
                </c:pt>
                <c:pt idx="563">
                  <c:v>0.45143468208092485</c:v>
                </c:pt>
                <c:pt idx="564">
                  <c:v>0.45141105990783409</c:v>
                </c:pt>
                <c:pt idx="565">
                  <c:v>0.45138760045924226</c:v>
                </c:pt>
                <c:pt idx="566">
                  <c:v>0.45136430205949657</c:v>
                </c:pt>
                <c:pt idx="567">
                  <c:v>0.4513411630558723</c:v>
                </c:pt>
                <c:pt idx="568">
                  <c:v>0.45131818181818184</c:v>
                </c:pt>
                <c:pt idx="569">
                  <c:v>0.45129535673839183</c:v>
                </c:pt>
                <c:pt idx="570">
                  <c:v>0.4512726862302483</c:v>
                </c:pt>
                <c:pt idx="571">
                  <c:v>0.45125016872890888</c:v>
                </c:pt>
                <c:pt idx="572">
                  <c:v>0.45122780269058294</c:v>
                </c:pt>
                <c:pt idx="573">
                  <c:v>0.45120558659217874</c:v>
                </c:pt>
                <c:pt idx="574">
                  <c:v>0.45118351893095771</c:v>
                </c:pt>
                <c:pt idx="575">
                  <c:v>0.45116159822419533</c:v>
                </c:pt>
                <c:pt idx="576">
                  <c:v>0.45113982300884953</c:v>
                </c:pt>
                <c:pt idx="577">
                  <c:v>0.45111819184123486</c:v>
                </c:pt>
                <c:pt idx="578">
                  <c:v>0.45109670329670332</c:v>
                </c:pt>
                <c:pt idx="579">
                  <c:v>0.45107535596933185</c:v>
                </c:pt>
                <c:pt idx="580">
                  <c:v>0.45105414847161573</c:v>
                </c:pt>
                <c:pt idx="581">
                  <c:v>0.45103307943416759</c:v>
                </c:pt>
                <c:pt idx="582">
                  <c:v>0.45101214750542301</c:v>
                </c:pt>
                <c:pt idx="583">
                  <c:v>0.45099135135135132</c:v>
                </c:pt>
                <c:pt idx="584">
                  <c:v>0.4509706896551724</c:v>
                </c:pt>
                <c:pt idx="585">
                  <c:v>0.45095016111707842</c:v>
                </c:pt>
                <c:pt idx="586">
                  <c:v>0.45092976445396143</c:v>
                </c:pt>
                <c:pt idx="587">
                  <c:v>0.45090949839914618</c:v>
                </c:pt>
                <c:pt idx="588">
                  <c:v>0.45088936170212768</c:v>
                </c:pt>
                <c:pt idx="589">
                  <c:v>0.45086935312831389</c:v>
                </c:pt>
                <c:pt idx="590">
                  <c:v>0.4508494714587738</c:v>
                </c:pt>
                <c:pt idx="591">
                  <c:v>0.45082971548998946</c:v>
                </c:pt>
                <c:pt idx="592">
                  <c:v>0.45081008403361345</c:v>
                </c:pt>
                <c:pt idx="593">
                  <c:v>0.45079057591623034</c:v>
                </c:pt>
                <c:pt idx="594">
                  <c:v>0.45077118997912319</c:v>
                </c:pt>
                <c:pt idx="595">
                  <c:v>0.45075192507804368</c:v>
                </c:pt>
                <c:pt idx="596">
                  <c:v>0.45073278008298756</c:v>
                </c:pt>
                <c:pt idx="597">
                  <c:v>0.45071375387797313</c:v>
                </c:pt>
                <c:pt idx="598">
                  <c:v>0.45069484536082471</c:v>
                </c:pt>
                <c:pt idx="599">
                  <c:v>0.45067605344295991</c:v>
                </c:pt>
                <c:pt idx="600">
                  <c:v>0.4506573770491803</c:v>
                </c:pt>
                <c:pt idx="601">
                  <c:v>0.45063881511746678</c:v>
                </c:pt>
                <c:pt idx="602">
                  <c:v>0.45062036659877802</c:v>
                </c:pt>
                <c:pt idx="603">
                  <c:v>0.45060203045685276</c:v>
                </c:pt>
                <c:pt idx="604">
                  <c:v>0.4505838056680162</c:v>
                </c:pt>
                <c:pt idx="605">
                  <c:v>0.45056569122098888</c:v>
                </c:pt>
                <c:pt idx="606">
                  <c:v>0.45054768611670021</c:v>
                </c:pt>
                <c:pt idx="607">
                  <c:v>0.45052978936810428</c:v>
                </c:pt>
                <c:pt idx="608">
                  <c:v>0.45051199999999997</c:v>
                </c:pt>
                <c:pt idx="609">
                  <c:v>0.45049431704885345</c:v>
                </c:pt>
                <c:pt idx="610">
                  <c:v>0.45047673956262424</c:v>
                </c:pt>
                <c:pt idx="611">
                  <c:v>0.45045926660059465</c:v>
                </c:pt>
                <c:pt idx="612">
                  <c:v>0.45044189723320155</c:v>
                </c:pt>
                <c:pt idx="613">
                  <c:v>0.45042463054187193</c:v>
                </c:pt>
                <c:pt idx="614">
                  <c:v>0.45040746561886053</c:v>
                </c:pt>
                <c:pt idx="615">
                  <c:v>0.45039040156709109</c:v>
                </c:pt>
                <c:pt idx="616">
                  <c:v>0.45037343749999997</c:v>
                </c:pt>
                <c:pt idx="617">
                  <c:v>0.45035657254138267</c:v>
                </c:pt>
                <c:pt idx="618">
                  <c:v>0.45033980582524269</c:v>
                </c:pt>
                <c:pt idx="619">
                  <c:v>0.45032313649564376</c:v>
                </c:pt>
                <c:pt idx="620">
                  <c:v>0.45030656370656369</c:v>
                </c:pt>
                <c:pt idx="621">
                  <c:v>0.45029008662175168</c:v>
                </c:pt>
                <c:pt idx="622">
                  <c:v>0.45027370441458731</c:v>
                </c:pt>
                <c:pt idx="623">
                  <c:v>0.45025741626794258</c:v>
                </c:pt>
                <c:pt idx="624">
                  <c:v>0.45024122137404582</c:v>
                </c:pt>
                <c:pt idx="625">
                  <c:v>0.45022511893434825</c:v>
                </c:pt>
                <c:pt idx="626">
                  <c:v>0.4502091081593928</c:v>
                </c:pt>
                <c:pt idx="627">
                  <c:v>0.45019318826868493</c:v>
                </c:pt>
                <c:pt idx="628">
                  <c:v>0.45017735849056606</c:v>
                </c:pt>
                <c:pt idx="629">
                  <c:v>0.45016161806208843</c:v>
                </c:pt>
                <c:pt idx="630">
                  <c:v>0.45014596622889308</c:v>
                </c:pt>
                <c:pt idx="631">
                  <c:v>0.45013040224508888</c:v>
                </c:pt>
                <c:pt idx="632">
                  <c:v>0.4501149253731343</c:v>
                </c:pt>
                <c:pt idx="633">
                  <c:v>0.4500995348837209</c:v>
                </c:pt>
                <c:pt idx="634">
                  <c:v>0.45008423005565862</c:v>
                </c:pt>
                <c:pt idx="635">
                  <c:v>0.45006901017576317</c:v>
                </c:pt>
                <c:pt idx="636">
                  <c:v>0.4500538745387454</c:v>
                </c:pt>
                <c:pt idx="637">
                  <c:v>0.45003882244710214</c:v>
                </c:pt>
                <c:pt idx="638">
                  <c:v>0.45002385321100918</c:v>
                </c:pt>
                <c:pt idx="639">
                  <c:v>0.45000896614821589</c:v>
                </c:pt>
                <c:pt idx="640">
                  <c:v>0.44999416058394159</c:v>
                </c:pt>
                <c:pt idx="641">
                  <c:v>0.44997943585077343</c:v>
                </c:pt>
                <c:pt idx="642">
                  <c:v>0.44996479128856626</c:v>
                </c:pt>
                <c:pt idx="643">
                  <c:v>0.44995022624434389</c:v>
                </c:pt>
                <c:pt idx="644">
                  <c:v>0.44993574007220216</c:v>
                </c:pt>
                <c:pt idx="645">
                  <c:v>0.44992133213321334</c:v>
                </c:pt>
                <c:pt idx="646">
                  <c:v>0.44990700179533211</c:v>
                </c:pt>
                <c:pt idx="647">
                  <c:v>0.44989274843330351</c:v>
                </c:pt>
                <c:pt idx="648">
                  <c:v>0.44987857142857141</c:v>
                </c:pt>
                <c:pt idx="649">
                  <c:v>0.44986447016918968</c:v>
                </c:pt>
                <c:pt idx="650">
                  <c:v>0.44985044404973357</c:v>
                </c:pt>
                <c:pt idx="651">
                  <c:v>0.44983649247121343</c:v>
                </c:pt>
                <c:pt idx="652">
                  <c:v>0.4498226148409894</c:v>
                </c:pt>
                <c:pt idx="653">
                  <c:v>0.44980881057268723</c:v>
                </c:pt>
                <c:pt idx="654">
                  <c:v>0.44979507908611599</c:v>
                </c:pt>
                <c:pt idx="655">
                  <c:v>0.44978141980718667</c:v>
                </c:pt>
                <c:pt idx="656">
                  <c:v>0.44976783216783217</c:v>
                </c:pt>
                <c:pt idx="657">
                  <c:v>0.44975431560592849</c:v>
                </c:pt>
                <c:pt idx="658">
                  <c:v>0.44974086956521736</c:v>
                </c:pt>
                <c:pt idx="659">
                  <c:v>0.44972749349522984</c:v>
                </c:pt>
                <c:pt idx="660">
                  <c:v>0.44971418685121106</c:v>
                </c:pt>
                <c:pt idx="661">
                  <c:v>0.44970094909404656</c:v>
                </c:pt>
                <c:pt idx="662">
                  <c:v>0.4496877796901893</c:v>
                </c:pt>
                <c:pt idx="663">
                  <c:v>0.44967467811158796</c:v>
                </c:pt>
                <c:pt idx="664">
                  <c:v>0.44966164383561641</c:v>
                </c:pt>
                <c:pt idx="665">
                  <c:v>0.44964867634500427</c:v>
                </c:pt>
                <c:pt idx="666">
                  <c:v>0.44963577512776831</c:v>
                </c:pt>
                <c:pt idx="667">
                  <c:v>0.44962293967714528</c:v>
                </c:pt>
                <c:pt idx="668">
                  <c:v>0.44961016949152544</c:v>
                </c:pt>
                <c:pt idx="669">
                  <c:v>0.44959746407438717</c:v>
                </c:pt>
                <c:pt idx="670">
                  <c:v>0.44958482293423269</c:v>
                </c:pt>
                <c:pt idx="671">
                  <c:v>0.4495722455845248</c:v>
                </c:pt>
                <c:pt idx="672">
                  <c:v>0.44955973154362416</c:v>
                </c:pt>
                <c:pt idx="673">
                  <c:v>0.44954728033472802</c:v>
                </c:pt>
                <c:pt idx="674">
                  <c:v>0.44953489148580966</c:v>
                </c:pt>
                <c:pt idx="675">
                  <c:v>0.44952256452955869</c:v>
                </c:pt>
                <c:pt idx="676">
                  <c:v>0.44951029900332223</c:v>
                </c:pt>
                <c:pt idx="677">
                  <c:v>0.4494980944490472</c:v>
                </c:pt>
                <c:pt idx="678">
                  <c:v>0.44948595041322315</c:v>
                </c:pt>
                <c:pt idx="679">
                  <c:v>0.44947386644682602</c:v>
                </c:pt>
                <c:pt idx="680">
                  <c:v>0.44946184210526313</c:v>
                </c:pt>
                <c:pt idx="681">
                  <c:v>0.44944987694831828</c:v>
                </c:pt>
                <c:pt idx="682">
                  <c:v>0.44943797054009821</c:v>
                </c:pt>
                <c:pt idx="683">
                  <c:v>0.44942612244897961</c:v>
                </c:pt>
                <c:pt idx="684">
                  <c:v>0.449414332247557</c:v>
                </c:pt>
                <c:pt idx="685">
                  <c:v>0.44940259951259137</c:v>
                </c:pt>
                <c:pt idx="686">
                  <c:v>0.44939092382495949</c:v>
                </c:pt>
                <c:pt idx="687">
                  <c:v>0.44937930476960386</c:v>
                </c:pt>
                <c:pt idx="688">
                  <c:v>0.44936774193548384</c:v>
                </c:pt>
                <c:pt idx="689">
                  <c:v>0.44935623491552695</c:v>
                </c:pt>
                <c:pt idx="690">
                  <c:v>0.44934478330658106</c:v>
                </c:pt>
                <c:pt idx="691">
                  <c:v>0.44933338670936751</c:v>
                </c:pt>
                <c:pt idx="692">
                  <c:v>0.44932204472843451</c:v>
                </c:pt>
                <c:pt idx="693">
                  <c:v>0.44931075697211154</c:v>
                </c:pt>
                <c:pt idx="694">
                  <c:v>0.44929952305246423</c:v>
                </c:pt>
                <c:pt idx="695">
                  <c:v>0.4492883425852498</c:v>
                </c:pt>
                <c:pt idx="696">
                  <c:v>0.4492772151898734</c:v>
                </c:pt>
                <c:pt idx="697">
                  <c:v>0.44926614048934488</c:v>
                </c:pt>
                <c:pt idx="698">
                  <c:v>0.44925511811023622</c:v>
                </c:pt>
                <c:pt idx="699">
                  <c:v>0.44924414768263943</c:v>
                </c:pt>
                <c:pt idx="700">
                  <c:v>0.4492332288401254</c:v>
                </c:pt>
                <c:pt idx="701">
                  <c:v>0.44922236121970288</c:v>
                </c:pt>
                <c:pt idx="702">
                  <c:v>0.44921154446177847</c:v>
                </c:pt>
                <c:pt idx="703">
                  <c:v>0.44920077821011672</c:v>
                </c:pt>
                <c:pt idx="704">
                  <c:v>0.44919006211180124</c:v>
                </c:pt>
                <c:pt idx="705">
                  <c:v>0.44917939581719596</c:v>
                </c:pt>
                <c:pt idx="706">
                  <c:v>0.44916877897990726</c:v>
                </c:pt>
                <c:pt idx="707">
                  <c:v>0.44915821125674632</c:v>
                </c:pt>
                <c:pt idx="708">
                  <c:v>0.4491476923076923</c:v>
                </c:pt>
                <c:pt idx="709">
                  <c:v>0.44913722179585569</c:v>
                </c:pt>
                <c:pt idx="710">
                  <c:v>0.44912679938744254</c:v>
                </c:pt>
                <c:pt idx="711">
                  <c:v>0.44911642475171887</c:v>
                </c:pt>
                <c:pt idx="712">
                  <c:v>0.44910609756097558</c:v>
                </c:pt>
                <c:pt idx="713">
                  <c:v>0.44909581749049426</c:v>
                </c:pt>
                <c:pt idx="714">
                  <c:v>0.44908558421851291</c:v>
                </c:pt>
                <c:pt idx="715">
                  <c:v>0.44907539742619229</c:v>
                </c:pt>
                <c:pt idx="716">
                  <c:v>0.44906525679758308</c:v>
                </c:pt>
                <c:pt idx="717">
                  <c:v>0.44905516201959306</c:v>
                </c:pt>
                <c:pt idx="718">
                  <c:v>0.44904511278195486</c:v>
                </c:pt>
                <c:pt idx="719">
                  <c:v>0.44903510877719427</c:v>
                </c:pt>
                <c:pt idx="720">
                  <c:v>0.44902514970059881</c:v>
                </c:pt>
                <c:pt idx="721">
                  <c:v>0.44901523525018672</c:v>
                </c:pt>
                <c:pt idx="722">
                  <c:v>0.4490053651266766</c:v>
                </c:pt>
                <c:pt idx="723">
                  <c:v>0.44899553903345724</c:v>
                </c:pt>
                <c:pt idx="724">
                  <c:v>0.44898575667655788</c:v>
                </c:pt>
                <c:pt idx="725">
                  <c:v>0.44897601776461882</c:v>
                </c:pt>
                <c:pt idx="726">
                  <c:v>0.44896632200886261</c:v>
                </c:pt>
                <c:pt idx="727">
                  <c:v>0.44895666912306559</c:v>
                </c:pt>
                <c:pt idx="728">
                  <c:v>0.44894705882352942</c:v>
                </c:pt>
                <c:pt idx="729">
                  <c:v>0.44893749082905354</c:v>
                </c:pt>
                <c:pt idx="730">
                  <c:v>0.44892796486090775</c:v>
                </c:pt>
                <c:pt idx="731">
                  <c:v>0.44891848064280498</c:v>
                </c:pt>
                <c:pt idx="732">
                  <c:v>0.44890903790087461</c:v>
                </c:pt>
                <c:pt idx="733">
                  <c:v>0.44889963636363633</c:v>
                </c:pt>
                <c:pt idx="734">
                  <c:v>0.44889027576197388</c:v>
                </c:pt>
                <c:pt idx="735">
                  <c:v>0.44888095582910936</c:v>
                </c:pt>
                <c:pt idx="736">
                  <c:v>0.448871676300578</c:v>
                </c:pt>
                <c:pt idx="737">
                  <c:v>0.4488624369142033</c:v>
                </c:pt>
                <c:pt idx="738">
                  <c:v>0.44885323741007194</c:v>
                </c:pt>
                <c:pt idx="739">
                  <c:v>0.4488440775305097</c:v>
                </c:pt>
                <c:pt idx="740">
                  <c:v>0.44883495702005732</c:v>
                </c:pt>
                <c:pt idx="741">
                  <c:v>0.44882587562544674</c:v>
                </c:pt>
                <c:pt idx="742">
                  <c:v>0.44881683309557774</c:v>
                </c:pt>
                <c:pt idx="743">
                  <c:v>0.44880782918149464</c:v>
                </c:pt>
                <c:pt idx="744">
                  <c:v>0.44879886363636362</c:v>
                </c:pt>
                <c:pt idx="745">
                  <c:v>0.44878993621545005</c:v>
                </c:pt>
                <c:pt idx="746">
                  <c:v>0.4487810466760962</c:v>
                </c:pt>
                <c:pt idx="747">
                  <c:v>0.44877219477769936</c:v>
                </c:pt>
                <c:pt idx="748">
                  <c:v>0.44876338028169016</c:v>
                </c:pt>
                <c:pt idx="749">
                  <c:v>0.44875460295151087</c:v>
                </c:pt>
                <c:pt idx="750">
                  <c:v>0.44874586255259469</c:v>
                </c:pt>
                <c:pt idx="751">
                  <c:v>0.44873715885234428</c:v>
                </c:pt>
                <c:pt idx="752">
                  <c:v>0.44872849162011175</c:v>
                </c:pt>
                <c:pt idx="753">
                  <c:v>0.44871986062717767</c:v>
                </c:pt>
                <c:pt idx="754">
                  <c:v>0.44871126564673158</c:v>
                </c:pt>
                <c:pt idx="755">
                  <c:v>0.44870270645385146</c:v>
                </c:pt>
                <c:pt idx="756">
                  <c:v>0.44869418282548473</c:v>
                </c:pt>
                <c:pt idx="757">
                  <c:v>0.44868569454042845</c:v>
                </c:pt>
                <c:pt idx="758">
                  <c:v>0.44867724137931037</c:v>
                </c:pt>
                <c:pt idx="759">
                  <c:v>0.44866882312456985</c:v>
                </c:pt>
                <c:pt idx="760">
                  <c:v>0.44866043956043955</c:v>
                </c:pt>
                <c:pt idx="761">
                  <c:v>0.44865209047292665</c:v>
                </c:pt>
                <c:pt idx="762">
                  <c:v>0.4486437756497948</c:v>
                </c:pt>
                <c:pt idx="763">
                  <c:v>0.44863549488054605</c:v>
                </c:pt>
                <c:pt idx="764">
                  <c:v>0.44862724795640324</c:v>
                </c:pt>
                <c:pt idx="765">
                  <c:v>0.44861903467029229</c:v>
                </c:pt>
                <c:pt idx="766">
                  <c:v>0.44861085481682494</c:v>
                </c:pt>
                <c:pt idx="767">
                  <c:v>0.44860270819228165</c:v>
                </c:pt>
                <c:pt idx="768">
                  <c:v>0.44859459459459461</c:v>
                </c:pt>
                <c:pt idx="769">
                  <c:v>0.44858651382333109</c:v>
                </c:pt>
                <c:pt idx="770">
                  <c:v>0.44857846567967696</c:v>
                </c:pt>
                <c:pt idx="771">
                  <c:v>0.44857044996642043</c:v>
                </c:pt>
                <c:pt idx="772">
                  <c:v>0.44856246648793563</c:v>
                </c:pt>
                <c:pt idx="773">
                  <c:v>0.44855451505016725</c:v>
                </c:pt>
                <c:pt idx="774">
                  <c:v>0.44854659546061415</c:v>
                </c:pt>
                <c:pt idx="775">
                  <c:v>0.44853870752831443</c:v>
                </c:pt>
                <c:pt idx="776">
                  <c:v>0.44853085106382978</c:v>
                </c:pt>
                <c:pt idx="777">
                  <c:v>0.44852302587923026</c:v>
                </c:pt>
                <c:pt idx="778">
                  <c:v>0.44851523178807945</c:v>
                </c:pt>
                <c:pt idx="779">
                  <c:v>0.44850746860541968</c:v>
                </c:pt>
                <c:pt idx="780">
                  <c:v>0.44849973614775723</c:v>
                </c:pt>
                <c:pt idx="781">
                  <c:v>0.44849203423304806</c:v>
                </c:pt>
                <c:pt idx="782">
                  <c:v>0.44848436268068331</c:v>
                </c:pt>
                <c:pt idx="783">
                  <c:v>0.44847672131147542</c:v>
                </c:pt>
                <c:pt idx="784">
                  <c:v>0.448469109947644</c:v>
                </c:pt>
                <c:pt idx="785">
                  <c:v>0.44846152841280207</c:v>
                </c:pt>
                <c:pt idx="786">
                  <c:v>0.44845397653194263</c:v>
                </c:pt>
                <c:pt idx="787">
                  <c:v>0.44844645413142487</c:v>
                </c:pt>
                <c:pt idx="788">
                  <c:v>0.44843896103896103</c:v>
                </c:pt>
                <c:pt idx="789">
                  <c:v>0.44843149708360336</c:v>
                </c:pt>
                <c:pt idx="790">
                  <c:v>0.44842406209573094</c:v>
                </c:pt>
                <c:pt idx="791">
                  <c:v>0.44841665590703678</c:v>
                </c:pt>
                <c:pt idx="792">
                  <c:v>0.44840927835051547</c:v>
                </c:pt>
                <c:pt idx="793">
                  <c:v>0.44840192926045014</c:v>
                </c:pt>
                <c:pt idx="794">
                  <c:v>0.44839460847240054</c:v>
                </c:pt>
                <c:pt idx="795">
                  <c:v>0.44838731582319025</c:v>
                </c:pt>
                <c:pt idx="796">
                  <c:v>0.44838005115089513</c:v>
                </c:pt>
                <c:pt idx="797">
                  <c:v>0.44837281429483089</c:v>
                </c:pt>
                <c:pt idx="798">
                  <c:v>0.44836560509554141</c:v>
                </c:pt>
                <c:pt idx="799">
                  <c:v>0.44835842339478704</c:v>
                </c:pt>
                <c:pt idx="800">
                  <c:v>0.44835126903553302</c:v>
                </c:pt>
                <c:pt idx="801">
                  <c:v>0.44834414186193794</c:v>
                </c:pt>
                <c:pt idx="802">
                  <c:v>0.44833704171934258</c:v>
                </c:pt>
                <c:pt idx="803">
                  <c:v>0.44832996845425865</c:v>
                </c:pt>
                <c:pt idx="804">
                  <c:v>0.44832292191435769</c:v>
                </c:pt>
                <c:pt idx="805">
                  <c:v>0.4483159019484601</c:v>
                </c:pt>
                <c:pt idx="806">
                  <c:v>0.44830890840652449</c:v>
                </c:pt>
                <c:pt idx="807">
                  <c:v>0.44830194113963684</c:v>
                </c:pt>
                <c:pt idx="808">
                  <c:v>0.448295</c:v>
                </c:pt>
                <c:pt idx="809">
                  <c:v>0.44828808484092325</c:v>
                </c:pt>
                <c:pt idx="810">
                  <c:v>0.44828119551681195</c:v>
                </c:pt>
                <c:pt idx="811">
                  <c:v>0.44827433188315724</c:v>
                </c:pt>
                <c:pt idx="812">
                  <c:v>0.44826749379652603</c:v>
                </c:pt>
                <c:pt idx="813">
                  <c:v>0.44826068111455109</c:v>
                </c:pt>
                <c:pt idx="814">
                  <c:v>0.44825389369592089</c:v>
                </c:pt>
                <c:pt idx="815">
                  <c:v>0.44824713140037015</c:v>
                </c:pt>
                <c:pt idx="816">
                  <c:v>0.44824039408866995</c:v>
                </c:pt>
                <c:pt idx="817">
                  <c:v>0.44823368162261829</c:v>
                </c:pt>
                <c:pt idx="818">
                  <c:v>0.44822699386503068</c:v>
                </c:pt>
                <c:pt idx="819">
                  <c:v>0.44822033067973055</c:v>
                </c:pt>
                <c:pt idx="820">
                  <c:v>0.44821369193154031</c:v>
                </c:pt>
                <c:pt idx="821">
                  <c:v>0.44820707748627209</c:v>
                </c:pt>
                <c:pt idx="822">
                  <c:v>0.44820048721071865</c:v>
                </c:pt>
                <c:pt idx="823">
                  <c:v>0.44819392097264438</c:v>
                </c:pt>
                <c:pt idx="824">
                  <c:v>0.44818737864077668</c:v>
                </c:pt>
                <c:pt idx="825">
                  <c:v>0.44818086008479707</c:v>
                </c:pt>
                <c:pt idx="826">
                  <c:v>0.44817436517533255</c:v>
                </c:pt>
                <c:pt idx="827">
                  <c:v>0.44816789378394689</c:v>
                </c:pt>
                <c:pt idx="828">
                  <c:v>0.44816144578313255</c:v>
                </c:pt>
                <c:pt idx="829">
                  <c:v>0.44815502104630184</c:v>
                </c:pt>
                <c:pt idx="830">
                  <c:v>0.44814861944777912</c:v>
                </c:pt>
                <c:pt idx="831">
                  <c:v>0.44814224086279209</c:v>
                </c:pt>
                <c:pt idx="832">
                  <c:v>0.44813588516746411</c:v>
                </c:pt>
                <c:pt idx="833">
                  <c:v>0.44812955223880596</c:v>
                </c:pt>
                <c:pt idx="834">
                  <c:v>0.44812324195470798</c:v>
                </c:pt>
                <c:pt idx="835">
                  <c:v>0.44811695419393216</c:v>
                </c:pt>
                <c:pt idx="836">
                  <c:v>0.4481106888361045</c:v>
                </c:pt>
                <c:pt idx="837">
                  <c:v>0.44810444576170716</c:v>
                </c:pt>
                <c:pt idx="838">
                  <c:v>0.44809822485207101</c:v>
                </c:pt>
                <c:pt idx="839">
                  <c:v>0.44809202598936798</c:v>
                </c:pt>
                <c:pt idx="840">
                  <c:v>0.44808584905660376</c:v>
                </c:pt>
                <c:pt idx="841">
                  <c:v>0.44807969393761038</c:v>
                </c:pt>
                <c:pt idx="842">
                  <c:v>0.44807356051703878</c:v>
                </c:pt>
                <c:pt idx="843">
                  <c:v>0.44806744868035192</c:v>
                </c:pt>
                <c:pt idx="844">
                  <c:v>0.44806135831381733</c:v>
                </c:pt>
                <c:pt idx="845">
                  <c:v>0.44805528930450028</c:v>
                </c:pt>
                <c:pt idx="846">
                  <c:v>0.44804924154025672</c:v>
                </c:pt>
                <c:pt idx="847">
                  <c:v>0.44804321490972626</c:v>
                </c:pt>
                <c:pt idx="848">
                  <c:v>0.4480372093023256</c:v>
                </c:pt>
                <c:pt idx="849">
                  <c:v>0.44803122460824141</c:v>
                </c:pt>
                <c:pt idx="850">
                  <c:v>0.44802526071842408</c:v>
                </c:pt>
                <c:pt idx="851">
                  <c:v>0.44801931752458068</c:v>
                </c:pt>
                <c:pt idx="852">
                  <c:v>0.44801339491916858</c:v>
                </c:pt>
                <c:pt idx="853">
                  <c:v>0.44800749279538904</c:v>
                </c:pt>
                <c:pt idx="854">
                  <c:v>0.44800161104718067</c:v>
                </c:pt>
                <c:pt idx="855">
                  <c:v>0.44799574956921306</c:v>
                </c:pt>
                <c:pt idx="856">
                  <c:v>0.44798990825688073</c:v>
                </c:pt>
                <c:pt idx="857">
                  <c:v>0.44798408700629649</c:v>
                </c:pt>
                <c:pt idx="858">
                  <c:v>0.44797828571428572</c:v>
                </c:pt>
                <c:pt idx="859">
                  <c:v>0.44797250427837992</c:v>
                </c:pt>
                <c:pt idx="860">
                  <c:v>0.44796674259681091</c:v>
                </c:pt>
                <c:pt idx="861">
                  <c:v>0.44796100056850485</c:v>
                </c:pt>
                <c:pt idx="862">
                  <c:v>0.44795527809307606</c:v>
                </c:pt>
                <c:pt idx="863">
                  <c:v>0.4479495750708215</c:v>
                </c:pt>
                <c:pt idx="864">
                  <c:v>0.4479438914027149</c:v>
                </c:pt>
                <c:pt idx="865">
                  <c:v>0.44793822699040092</c:v>
                </c:pt>
                <c:pt idx="866">
                  <c:v>0.44793258173618938</c:v>
                </c:pt>
                <c:pt idx="867">
                  <c:v>0.44792695554305006</c:v>
                </c:pt>
                <c:pt idx="868">
                  <c:v>0.44792134831460673</c:v>
                </c:pt>
                <c:pt idx="869">
                  <c:v>0.44791575995513178</c:v>
                </c:pt>
                <c:pt idx="870">
                  <c:v>0.44791019036954088</c:v>
                </c:pt>
                <c:pt idx="871">
                  <c:v>0.44790463946338738</c:v>
                </c:pt>
                <c:pt idx="872">
                  <c:v>0.44789910714285713</c:v>
                </c:pt>
                <c:pt idx="873">
                  <c:v>0.44789359331476325</c:v>
                </c:pt>
                <c:pt idx="874">
                  <c:v>0.4478880978865406</c:v>
                </c:pt>
                <c:pt idx="875">
                  <c:v>0.44788262076624097</c:v>
                </c:pt>
                <c:pt idx="876">
                  <c:v>0.44787716186252768</c:v>
                </c:pt>
                <c:pt idx="877">
                  <c:v>0.44787172108467072</c:v>
                </c:pt>
                <c:pt idx="878">
                  <c:v>0.44786629834254144</c:v>
                </c:pt>
                <c:pt idx="879">
                  <c:v>0.44786089354660785</c:v>
                </c:pt>
                <c:pt idx="880">
                  <c:v>0.4478555066079295</c:v>
                </c:pt>
                <c:pt idx="881">
                  <c:v>0.44785013743815283</c:v>
                </c:pt>
                <c:pt idx="882">
                  <c:v>0.44784478594950605</c:v>
                </c:pt>
                <c:pt idx="883">
                  <c:v>0.44783945205479453</c:v>
                </c:pt>
                <c:pt idx="884">
                  <c:v>0.44783413566739605</c:v>
                </c:pt>
                <c:pt idx="885">
                  <c:v>0.44782883670125612</c:v>
                </c:pt>
                <c:pt idx="886">
                  <c:v>0.44782355507088328</c:v>
                </c:pt>
                <c:pt idx="887">
                  <c:v>0.4478182906913446</c:v>
                </c:pt>
                <c:pt idx="888">
                  <c:v>0.44781304347826084</c:v>
                </c:pt>
                <c:pt idx="889">
                  <c:v>0.44780781334780251</c:v>
                </c:pt>
                <c:pt idx="890">
                  <c:v>0.44780260021668472</c:v>
                </c:pt>
                <c:pt idx="891">
                  <c:v>0.44779740400216334</c:v>
                </c:pt>
                <c:pt idx="892">
                  <c:v>0.44779222462203022</c:v>
                </c:pt>
                <c:pt idx="893">
                  <c:v>0.44778706199460916</c:v>
                </c:pt>
                <c:pt idx="894">
                  <c:v>0.44778191603875134</c:v>
                </c:pt>
                <c:pt idx="895">
                  <c:v>0.44777678667383125</c:v>
                </c:pt>
                <c:pt idx="896">
                  <c:v>0.44777167381974248</c:v>
                </c:pt>
                <c:pt idx="897">
                  <c:v>0.44776657739689341</c:v>
                </c:pt>
                <c:pt idx="898">
                  <c:v>0.44776149732620318</c:v>
                </c:pt>
                <c:pt idx="899">
                  <c:v>0.44775643352909772</c:v>
                </c:pt>
                <c:pt idx="900">
                  <c:v>0.44775138592750535</c:v>
                </c:pt>
                <c:pt idx="901">
                  <c:v>0.44774635444385313</c:v>
                </c:pt>
                <c:pt idx="902">
                  <c:v>0.44774133900106272</c:v>
                </c:pt>
                <c:pt idx="903">
                  <c:v>0.44773633952254643</c:v>
                </c:pt>
                <c:pt idx="904">
                  <c:v>0.44773135593220337</c:v>
                </c:pt>
                <c:pt idx="905">
                  <c:v>0.44772638815441562</c:v>
                </c:pt>
                <c:pt idx="906">
                  <c:v>0.44772143611404436</c:v>
                </c:pt>
                <c:pt idx="907">
                  <c:v>0.44771649973642591</c:v>
                </c:pt>
                <c:pt idx="908">
                  <c:v>0.4477115789473684</c:v>
                </c:pt>
                <c:pt idx="909">
                  <c:v>0.44770667367314765</c:v>
                </c:pt>
                <c:pt idx="910">
                  <c:v>0.44770178384050369</c:v>
                </c:pt>
                <c:pt idx="911">
                  <c:v>0.44769690937663698</c:v>
                </c:pt>
                <c:pt idx="912">
                  <c:v>0.44769205020920499</c:v>
                </c:pt>
                <c:pt idx="913">
                  <c:v>0.44768720626631853</c:v>
                </c:pt>
                <c:pt idx="914">
                  <c:v>0.44768237747653805</c:v>
                </c:pt>
                <c:pt idx="915">
                  <c:v>0.44767756376887036</c:v>
                </c:pt>
                <c:pt idx="916">
                  <c:v>0.44767276507276504</c:v>
                </c:pt>
                <c:pt idx="917">
                  <c:v>0.44766798131811103</c:v>
                </c:pt>
                <c:pt idx="918">
                  <c:v>0.44766321243523316</c:v>
                </c:pt>
                <c:pt idx="919">
                  <c:v>0.44765845835488877</c:v>
                </c:pt>
                <c:pt idx="920">
                  <c:v>0.44765371900826445</c:v>
                </c:pt>
                <c:pt idx="921">
                  <c:v>0.44764899432697264</c:v>
                </c:pt>
                <c:pt idx="922">
                  <c:v>0.44764428424304842</c:v>
                </c:pt>
                <c:pt idx="923">
                  <c:v>0.44763958868894599</c:v>
                </c:pt>
                <c:pt idx="924">
                  <c:v>0.44763490759753594</c:v>
                </c:pt>
                <c:pt idx="925">
                  <c:v>0.44763024090210146</c:v>
                </c:pt>
                <c:pt idx="926">
                  <c:v>0.44762558853633572</c:v>
                </c:pt>
                <c:pt idx="927">
                  <c:v>0.44762095043433825</c:v>
                </c:pt>
                <c:pt idx="928">
                  <c:v>0.44761632653061223</c:v>
                </c:pt>
                <c:pt idx="929">
                  <c:v>0.44761171676006112</c:v>
                </c:pt>
                <c:pt idx="930">
                  <c:v>0.44760712105798578</c:v>
                </c:pt>
                <c:pt idx="931">
                  <c:v>0.44760253936008126</c:v>
                </c:pt>
                <c:pt idx="932">
                  <c:v>0.44759797160243409</c:v>
                </c:pt>
                <c:pt idx="933">
                  <c:v>0.447593417721519</c:v>
                </c:pt>
                <c:pt idx="934">
                  <c:v>0.44758887765419614</c:v>
                </c:pt>
                <c:pt idx="935">
                  <c:v>0.44758435133770824</c:v>
                </c:pt>
                <c:pt idx="936">
                  <c:v>0.44757983870967744</c:v>
                </c:pt>
                <c:pt idx="937">
                  <c:v>0.44757533970810265</c:v>
                </c:pt>
                <c:pt idx="938">
                  <c:v>0.44757085427135679</c:v>
                </c:pt>
                <c:pt idx="939">
                  <c:v>0.44756638233818363</c:v>
                </c:pt>
                <c:pt idx="940">
                  <c:v>0.44756192384769539</c:v>
                </c:pt>
                <c:pt idx="941">
                  <c:v>0.44755747873936969</c:v>
                </c:pt>
                <c:pt idx="942">
                  <c:v>0.44755304695304693</c:v>
                </c:pt>
                <c:pt idx="943">
                  <c:v>0.44754862842892768</c:v>
                </c:pt>
                <c:pt idx="944">
                  <c:v>0.44754422310756969</c:v>
                </c:pt>
                <c:pt idx="945">
                  <c:v>0.44753983092988564</c:v>
                </c:pt>
                <c:pt idx="946">
                  <c:v>0.44753545183714</c:v>
                </c:pt>
                <c:pt idx="947">
                  <c:v>0.44753108577094697</c:v>
                </c:pt>
                <c:pt idx="948">
                  <c:v>0.44752673267326731</c:v>
                </c:pt>
                <c:pt idx="949">
                  <c:v>0.4475223924864063</c:v>
                </c:pt>
                <c:pt idx="950">
                  <c:v>0.44751806515301085</c:v>
                </c:pt>
                <c:pt idx="951">
                  <c:v>0.44751375061606702</c:v>
                </c:pt>
                <c:pt idx="952">
                  <c:v>0.44750944881889765</c:v>
                </c:pt>
                <c:pt idx="953">
                  <c:v>0.44750515970515969</c:v>
                </c:pt>
                <c:pt idx="954">
                  <c:v>0.44750088321884202</c:v>
                </c:pt>
                <c:pt idx="955">
                  <c:v>0.4474966193042626</c:v>
                </c:pt>
                <c:pt idx="956">
                  <c:v>0.44749236790606656</c:v>
                </c:pt>
                <c:pt idx="957">
                  <c:v>0.44748812896922324</c:v>
                </c:pt>
                <c:pt idx="958">
                  <c:v>0.44748390243902436</c:v>
                </c:pt>
                <c:pt idx="959">
                  <c:v>0.44747968826108137</c:v>
                </c:pt>
                <c:pt idx="960">
                  <c:v>0.44747548638132295</c:v>
                </c:pt>
                <c:pt idx="961">
                  <c:v>0.44747129674599317</c:v>
                </c:pt>
                <c:pt idx="962">
                  <c:v>0.4474671193016489</c:v>
                </c:pt>
                <c:pt idx="963">
                  <c:v>0.4474629539951574</c:v>
                </c:pt>
                <c:pt idx="964">
                  <c:v>0.44745880077369438</c:v>
                </c:pt>
                <c:pt idx="965">
                  <c:v>0.44745465958474168</c:v>
                </c:pt>
                <c:pt idx="966">
                  <c:v>0.44745053037608484</c:v>
                </c:pt>
                <c:pt idx="967">
                  <c:v>0.44744641309581124</c:v>
                </c:pt>
                <c:pt idx="968">
                  <c:v>0.44744230769230769</c:v>
                </c:pt>
                <c:pt idx="969">
                  <c:v>0.44743821411425827</c:v>
                </c:pt>
                <c:pt idx="970">
                  <c:v>0.44743413231064239</c:v>
                </c:pt>
                <c:pt idx="971">
                  <c:v>0.44743006223073239</c:v>
                </c:pt>
                <c:pt idx="972">
                  <c:v>0.44742600382409176</c:v>
                </c:pt>
                <c:pt idx="973">
                  <c:v>0.4474219570405728</c:v>
                </c:pt>
                <c:pt idx="974">
                  <c:v>0.44741792183031459</c:v>
                </c:pt>
                <c:pt idx="975">
                  <c:v>0.44741389814374105</c:v>
                </c:pt>
                <c:pt idx="976">
                  <c:v>0.44740988593155895</c:v>
                </c:pt>
                <c:pt idx="977">
                  <c:v>0.44740588514475554</c:v>
                </c:pt>
                <c:pt idx="978">
                  <c:v>0.44740189573459715</c:v>
                </c:pt>
                <c:pt idx="979">
                  <c:v>0.4473979176526266</c:v>
                </c:pt>
                <c:pt idx="980">
                  <c:v>0.44739395085066164</c:v>
                </c:pt>
                <c:pt idx="981">
                  <c:v>0.44738999528079282</c:v>
                </c:pt>
                <c:pt idx="982">
                  <c:v>0.44738605089538169</c:v>
                </c:pt>
                <c:pt idx="983">
                  <c:v>0.44738211764705882</c:v>
                </c:pt>
                <c:pt idx="984">
                  <c:v>0.44737819548872182</c:v>
                </c:pt>
                <c:pt idx="985">
                  <c:v>0.44737428437353355</c:v>
                </c:pt>
                <c:pt idx="986">
                  <c:v>0.44737038425492032</c:v>
                </c:pt>
                <c:pt idx="987">
                  <c:v>0.44736649508656995</c:v>
                </c:pt>
                <c:pt idx="988">
                  <c:v>0.44736261682242989</c:v>
                </c:pt>
                <c:pt idx="989">
                  <c:v>0.44735874941670556</c:v>
                </c:pt>
                <c:pt idx="990">
                  <c:v>0.44735489282385832</c:v>
                </c:pt>
                <c:pt idx="991">
                  <c:v>0.44735104699860401</c:v>
                </c:pt>
                <c:pt idx="992">
                  <c:v>0.44734721189591076</c:v>
                </c:pt>
                <c:pt idx="993">
                  <c:v>0.44734338747099767</c:v>
                </c:pt>
                <c:pt idx="994">
                  <c:v>0.44733957367933269</c:v>
                </c:pt>
                <c:pt idx="995">
                  <c:v>0.4473357704766312</c:v>
                </c:pt>
                <c:pt idx="996">
                  <c:v>0.44733197781885398</c:v>
                </c:pt>
                <c:pt idx="997">
                  <c:v>0.44732819566220583</c:v>
                </c:pt>
                <c:pt idx="998">
                  <c:v>0.44732442396313365</c:v>
                </c:pt>
                <c:pt idx="999">
                  <c:v>0.44732066267832488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B7-4C6C-87A5-BA70F3DCB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100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ChartData!$AQ$7</c:f>
          <c:strCache>
            <c:ptCount val="1"/>
            <c:pt idx="0">
              <c:v>PEOPLES NATURAL GAS COMPANY LLC 
Present and Proposed Base Rates
TRANSITIONAL Large General Service: 100,000-199,999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ChartData!$AR$9</c:f>
              <c:strCache>
                <c:ptCount val="1"/>
                <c:pt idx="0">
                  <c:v>Present TRANSITIONAL Large General Service: 100,000-199,999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ChartData!$AQ$10:$AQ$1009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450</c:v>
                </c:pt>
                <c:pt idx="201">
                  <c:v>700</c:v>
                </c:pt>
                <c:pt idx="202">
                  <c:v>950</c:v>
                </c:pt>
                <c:pt idx="203">
                  <c:v>1200</c:v>
                </c:pt>
                <c:pt idx="204">
                  <c:v>1450</c:v>
                </c:pt>
                <c:pt idx="205">
                  <c:v>1700</c:v>
                </c:pt>
                <c:pt idx="206">
                  <c:v>1950</c:v>
                </c:pt>
                <c:pt idx="207">
                  <c:v>2200</c:v>
                </c:pt>
                <c:pt idx="208">
                  <c:v>2450</c:v>
                </c:pt>
                <c:pt idx="209">
                  <c:v>2700</c:v>
                </c:pt>
                <c:pt idx="210">
                  <c:v>2950</c:v>
                </c:pt>
                <c:pt idx="211">
                  <c:v>3200</c:v>
                </c:pt>
                <c:pt idx="212">
                  <c:v>3450</c:v>
                </c:pt>
                <c:pt idx="213">
                  <c:v>3700</c:v>
                </c:pt>
                <c:pt idx="214">
                  <c:v>3950</c:v>
                </c:pt>
                <c:pt idx="215">
                  <c:v>4200</c:v>
                </c:pt>
                <c:pt idx="216">
                  <c:v>4450</c:v>
                </c:pt>
                <c:pt idx="217">
                  <c:v>4700</c:v>
                </c:pt>
                <c:pt idx="218">
                  <c:v>4950</c:v>
                </c:pt>
                <c:pt idx="219">
                  <c:v>5200</c:v>
                </c:pt>
                <c:pt idx="220">
                  <c:v>5450</c:v>
                </c:pt>
                <c:pt idx="221">
                  <c:v>5700</c:v>
                </c:pt>
                <c:pt idx="222">
                  <c:v>5950</c:v>
                </c:pt>
                <c:pt idx="223">
                  <c:v>6200</c:v>
                </c:pt>
                <c:pt idx="224">
                  <c:v>6450</c:v>
                </c:pt>
                <c:pt idx="225">
                  <c:v>6700</c:v>
                </c:pt>
                <c:pt idx="226">
                  <c:v>6950</c:v>
                </c:pt>
                <c:pt idx="227">
                  <c:v>7200</c:v>
                </c:pt>
                <c:pt idx="228">
                  <c:v>7450</c:v>
                </c:pt>
                <c:pt idx="229">
                  <c:v>7700</c:v>
                </c:pt>
                <c:pt idx="230">
                  <c:v>7950</c:v>
                </c:pt>
                <c:pt idx="231">
                  <c:v>8200</c:v>
                </c:pt>
                <c:pt idx="232">
                  <c:v>8450</c:v>
                </c:pt>
                <c:pt idx="233">
                  <c:v>8700</c:v>
                </c:pt>
                <c:pt idx="234">
                  <c:v>8950</c:v>
                </c:pt>
                <c:pt idx="235">
                  <c:v>9200</c:v>
                </c:pt>
                <c:pt idx="236">
                  <c:v>9450</c:v>
                </c:pt>
                <c:pt idx="237">
                  <c:v>9700</c:v>
                </c:pt>
                <c:pt idx="238">
                  <c:v>9950</c:v>
                </c:pt>
                <c:pt idx="239">
                  <c:v>10200</c:v>
                </c:pt>
                <c:pt idx="240">
                  <c:v>10450</c:v>
                </c:pt>
                <c:pt idx="241">
                  <c:v>10700</c:v>
                </c:pt>
                <c:pt idx="242">
                  <c:v>10950</c:v>
                </c:pt>
                <c:pt idx="243">
                  <c:v>11200</c:v>
                </c:pt>
                <c:pt idx="244">
                  <c:v>11450</c:v>
                </c:pt>
                <c:pt idx="245">
                  <c:v>11700</c:v>
                </c:pt>
                <c:pt idx="246">
                  <c:v>11950</c:v>
                </c:pt>
                <c:pt idx="247">
                  <c:v>12200</c:v>
                </c:pt>
                <c:pt idx="248">
                  <c:v>12450</c:v>
                </c:pt>
                <c:pt idx="249">
                  <c:v>12700</c:v>
                </c:pt>
                <c:pt idx="250">
                  <c:v>12950</c:v>
                </c:pt>
                <c:pt idx="251">
                  <c:v>13200</c:v>
                </c:pt>
                <c:pt idx="252">
                  <c:v>13450</c:v>
                </c:pt>
                <c:pt idx="253">
                  <c:v>13700</c:v>
                </c:pt>
                <c:pt idx="254">
                  <c:v>13950</c:v>
                </c:pt>
                <c:pt idx="255">
                  <c:v>14200</c:v>
                </c:pt>
                <c:pt idx="256">
                  <c:v>14450</c:v>
                </c:pt>
                <c:pt idx="257">
                  <c:v>14700</c:v>
                </c:pt>
                <c:pt idx="258">
                  <c:v>14950</c:v>
                </c:pt>
                <c:pt idx="259">
                  <c:v>15200</c:v>
                </c:pt>
                <c:pt idx="260">
                  <c:v>15450</c:v>
                </c:pt>
                <c:pt idx="261">
                  <c:v>15700</c:v>
                </c:pt>
                <c:pt idx="262">
                  <c:v>15950</c:v>
                </c:pt>
                <c:pt idx="263">
                  <c:v>16200</c:v>
                </c:pt>
                <c:pt idx="264">
                  <c:v>16450</c:v>
                </c:pt>
                <c:pt idx="265">
                  <c:v>16700</c:v>
                </c:pt>
                <c:pt idx="266">
                  <c:v>16950</c:v>
                </c:pt>
                <c:pt idx="267">
                  <c:v>17200</c:v>
                </c:pt>
                <c:pt idx="268">
                  <c:v>17450</c:v>
                </c:pt>
                <c:pt idx="269">
                  <c:v>17700</c:v>
                </c:pt>
                <c:pt idx="270">
                  <c:v>17950</c:v>
                </c:pt>
                <c:pt idx="271">
                  <c:v>18200</c:v>
                </c:pt>
                <c:pt idx="272">
                  <c:v>18450</c:v>
                </c:pt>
                <c:pt idx="273">
                  <c:v>18700</c:v>
                </c:pt>
                <c:pt idx="274">
                  <c:v>18950</c:v>
                </c:pt>
                <c:pt idx="275">
                  <c:v>19200</c:v>
                </c:pt>
                <c:pt idx="276">
                  <c:v>19450</c:v>
                </c:pt>
                <c:pt idx="277">
                  <c:v>19700</c:v>
                </c:pt>
                <c:pt idx="278">
                  <c:v>19950</c:v>
                </c:pt>
                <c:pt idx="279">
                  <c:v>20200</c:v>
                </c:pt>
                <c:pt idx="280">
                  <c:v>20450</c:v>
                </c:pt>
                <c:pt idx="281">
                  <c:v>20700</c:v>
                </c:pt>
                <c:pt idx="282">
                  <c:v>20950</c:v>
                </c:pt>
                <c:pt idx="283">
                  <c:v>21200</c:v>
                </c:pt>
                <c:pt idx="284">
                  <c:v>21450</c:v>
                </c:pt>
                <c:pt idx="285">
                  <c:v>21700</c:v>
                </c:pt>
                <c:pt idx="286">
                  <c:v>21950</c:v>
                </c:pt>
                <c:pt idx="287">
                  <c:v>22200</c:v>
                </c:pt>
                <c:pt idx="288">
                  <c:v>22450</c:v>
                </c:pt>
                <c:pt idx="289">
                  <c:v>22700</c:v>
                </c:pt>
                <c:pt idx="290">
                  <c:v>22950</c:v>
                </c:pt>
                <c:pt idx="291">
                  <c:v>23200</c:v>
                </c:pt>
                <c:pt idx="292">
                  <c:v>23450</c:v>
                </c:pt>
                <c:pt idx="293">
                  <c:v>23700</c:v>
                </c:pt>
                <c:pt idx="294">
                  <c:v>23950</c:v>
                </c:pt>
                <c:pt idx="295">
                  <c:v>24200</c:v>
                </c:pt>
                <c:pt idx="296">
                  <c:v>24450</c:v>
                </c:pt>
                <c:pt idx="297">
                  <c:v>24700</c:v>
                </c:pt>
                <c:pt idx="298">
                  <c:v>24950</c:v>
                </c:pt>
                <c:pt idx="299">
                  <c:v>25200</c:v>
                </c:pt>
                <c:pt idx="300">
                  <c:v>25450</c:v>
                </c:pt>
                <c:pt idx="301">
                  <c:v>25700</c:v>
                </c:pt>
                <c:pt idx="302">
                  <c:v>25950</c:v>
                </c:pt>
                <c:pt idx="303">
                  <c:v>26200</c:v>
                </c:pt>
                <c:pt idx="304">
                  <c:v>26450</c:v>
                </c:pt>
                <c:pt idx="305">
                  <c:v>26700</c:v>
                </c:pt>
                <c:pt idx="306">
                  <c:v>26950</c:v>
                </c:pt>
                <c:pt idx="307">
                  <c:v>27200</c:v>
                </c:pt>
                <c:pt idx="308">
                  <c:v>27450</c:v>
                </c:pt>
                <c:pt idx="309">
                  <c:v>27700</c:v>
                </c:pt>
                <c:pt idx="310">
                  <c:v>27950</c:v>
                </c:pt>
                <c:pt idx="311">
                  <c:v>28200</c:v>
                </c:pt>
                <c:pt idx="312">
                  <c:v>28450</c:v>
                </c:pt>
                <c:pt idx="313">
                  <c:v>28700</c:v>
                </c:pt>
                <c:pt idx="314">
                  <c:v>28950</c:v>
                </c:pt>
                <c:pt idx="315">
                  <c:v>29200</c:v>
                </c:pt>
                <c:pt idx="316">
                  <c:v>29450</c:v>
                </c:pt>
                <c:pt idx="317">
                  <c:v>29700</c:v>
                </c:pt>
                <c:pt idx="318">
                  <c:v>29950</c:v>
                </c:pt>
                <c:pt idx="319">
                  <c:v>30200</c:v>
                </c:pt>
                <c:pt idx="320">
                  <c:v>30450</c:v>
                </c:pt>
                <c:pt idx="321">
                  <c:v>30700</c:v>
                </c:pt>
                <c:pt idx="322">
                  <c:v>30950</c:v>
                </c:pt>
                <c:pt idx="323">
                  <c:v>31200</c:v>
                </c:pt>
                <c:pt idx="324">
                  <c:v>31450</c:v>
                </c:pt>
                <c:pt idx="325">
                  <c:v>31700</c:v>
                </c:pt>
                <c:pt idx="326">
                  <c:v>31950</c:v>
                </c:pt>
                <c:pt idx="327">
                  <c:v>32200</c:v>
                </c:pt>
                <c:pt idx="328">
                  <c:v>32450</c:v>
                </c:pt>
                <c:pt idx="329">
                  <c:v>32700</c:v>
                </c:pt>
                <c:pt idx="330">
                  <c:v>32950</c:v>
                </c:pt>
                <c:pt idx="331">
                  <c:v>33200</c:v>
                </c:pt>
                <c:pt idx="332">
                  <c:v>33450</c:v>
                </c:pt>
                <c:pt idx="333">
                  <c:v>33700</c:v>
                </c:pt>
                <c:pt idx="334">
                  <c:v>33950</c:v>
                </c:pt>
                <c:pt idx="335">
                  <c:v>34200</c:v>
                </c:pt>
                <c:pt idx="336">
                  <c:v>34450</c:v>
                </c:pt>
                <c:pt idx="337">
                  <c:v>34700</c:v>
                </c:pt>
                <c:pt idx="338">
                  <c:v>34950</c:v>
                </c:pt>
                <c:pt idx="339">
                  <c:v>35200</c:v>
                </c:pt>
                <c:pt idx="340">
                  <c:v>35450</c:v>
                </c:pt>
                <c:pt idx="341">
                  <c:v>35700</c:v>
                </c:pt>
                <c:pt idx="342">
                  <c:v>35950</c:v>
                </c:pt>
                <c:pt idx="343">
                  <c:v>36200</c:v>
                </c:pt>
                <c:pt idx="344">
                  <c:v>36450</c:v>
                </c:pt>
                <c:pt idx="345">
                  <c:v>36700</c:v>
                </c:pt>
                <c:pt idx="346">
                  <c:v>36950</c:v>
                </c:pt>
                <c:pt idx="347">
                  <c:v>37200</c:v>
                </c:pt>
                <c:pt idx="348">
                  <c:v>37450</c:v>
                </c:pt>
                <c:pt idx="349">
                  <c:v>37700</c:v>
                </c:pt>
                <c:pt idx="350">
                  <c:v>37950</c:v>
                </c:pt>
                <c:pt idx="351">
                  <c:v>38200</c:v>
                </c:pt>
                <c:pt idx="352">
                  <c:v>38450</c:v>
                </c:pt>
                <c:pt idx="353">
                  <c:v>38700</c:v>
                </c:pt>
                <c:pt idx="354">
                  <c:v>38950</c:v>
                </c:pt>
                <c:pt idx="355">
                  <c:v>39200</c:v>
                </c:pt>
                <c:pt idx="356">
                  <c:v>39450</c:v>
                </c:pt>
                <c:pt idx="357">
                  <c:v>39700</c:v>
                </c:pt>
                <c:pt idx="358">
                  <c:v>39950</c:v>
                </c:pt>
                <c:pt idx="359">
                  <c:v>40200</c:v>
                </c:pt>
                <c:pt idx="360">
                  <c:v>40450</c:v>
                </c:pt>
                <c:pt idx="361">
                  <c:v>40700</c:v>
                </c:pt>
                <c:pt idx="362">
                  <c:v>40950</c:v>
                </c:pt>
                <c:pt idx="363">
                  <c:v>41200</c:v>
                </c:pt>
                <c:pt idx="364">
                  <c:v>41450</c:v>
                </c:pt>
                <c:pt idx="365">
                  <c:v>41700</c:v>
                </c:pt>
                <c:pt idx="366">
                  <c:v>41950</c:v>
                </c:pt>
                <c:pt idx="367">
                  <c:v>42200</c:v>
                </c:pt>
                <c:pt idx="368">
                  <c:v>42450</c:v>
                </c:pt>
                <c:pt idx="369">
                  <c:v>42700</c:v>
                </c:pt>
                <c:pt idx="370">
                  <c:v>42950</c:v>
                </c:pt>
                <c:pt idx="371">
                  <c:v>43200</c:v>
                </c:pt>
                <c:pt idx="372">
                  <c:v>43450</c:v>
                </c:pt>
                <c:pt idx="373">
                  <c:v>43700</c:v>
                </c:pt>
                <c:pt idx="374">
                  <c:v>43950</c:v>
                </c:pt>
                <c:pt idx="375">
                  <c:v>44200</c:v>
                </c:pt>
                <c:pt idx="376">
                  <c:v>44450</c:v>
                </c:pt>
                <c:pt idx="377">
                  <c:v>44700</c:v>
                </c:pt>
                <c:pt idx="378">
                  <c:v>44950</c:v>
                </c:pt>
                <c:pt idx="379">
                  <c:v>45200</c:v>
                </c:pt>
                <c:pt idx="380">
                  <c:v>45450</c:v>
                </c:pt>
                <c:pt idx="381">
                  <c:v>45700</c:v>
                </c:pt>
                <c:pt idx="382">
                  <c:v>45950</c:v>
                </c:pt>
                <c:pt idx="383">
                  <c:v>46200</c:v>
                </c:pt>
                <c:pt idx="384">
                  <c:v>46450</c:v>
                </c:pt>
                <c:pt idx="385">
                  <c:v>46700</c:v>
                </c:pt>
                <c:pt idx="386">
                  <c:v>46950</c:v>
                </c:pt>
                <c:pt idx="387">
                  <c:v>47200</c:v>
                </c:pt>
                <c:pt idx="388">
                  <c:v>47450</c:v>
                </c:pt>
                <c:pt idx="389">
                  <c:v>47700</c:v>
                </c:pt>
                <c:pt idx="390">
                  <c:v>47950</c:v>
                </c:pt>
                <c:pt idx="391">
                  <c:v>48200</c:v>
                </c:pt>
                <c:pt idx="392">
                  <c:v>48450</c:v>
                </c:pt>
                <c:pt idx="393">
                  <c:v>48700</c:v>
                </c:pt>
                <c:pt idx="394">
                  <c:v>48950</c:v>
                </c:pt>
                <c:pt idx="395">
                  <c:v>49200</c:v>
                </c:pt>
                <c:pt idx="396">
                  <c:v>49450</c:v>
                </c:pt>
                <c:pt idx="397">
                  <c:v>49700</c:v>
                </c:pt>
                <c:pt idx="398">
                  <c:v>49950</c:v>
                </c:pt>
                <c:pt idx="399">
                  <c:v>50200</c:v>
                </c:pt>
                <c:pt idx="400">
                  <c:v>50450</c:v>
                </c:pt>
                <c:pt idx="401">
                  <c:v>50700</c:v>
                </c:pt>
                <c:pt idx="402">
                  <c:v>50950</c:v>
                </c:pt>
                <c:pt idx="403">
                  <c:v>51200</c:v>
                </c:pt>
                <c:pt idx="404">
                  <c:v>51450</c:v>
                </c:pt>
                <c:pt idx="405">
                  <c:v>51700</c:v>
                </c:pt>
                <c:pt idx="406">
                  <c:v>51950</c:v>
                </c:pt>
                <c:pt idx="407">
                  <c:v>52200</c:v>
                </c:pt>
                <c:pt idx="408">
                  <c:v>52450</c:v>
                </c:pt>
                <c:pt idx="409">
                  <c:v>52700</c:v>
                </c:pt>
                <c:pt idx="410">
                  <c:v>52950</c:v>
                </c:pt>
                <c:pt idx="411">
                  <c:v>53200</c:v>
                </c:pt>
                <c:pt idx="412">
                  <c:v>53450</c:v>
                </c:pt>
                <c:pt idx="413">
                  <c:v>53700</c:v>
                </c:pt>
                <c:pt idx="414">
                  <c:v>53950</c:v>
                </c:pt>
                <c:pt idx="415">
                  <c:v>54200</c:v>
                </c:pt>
                <c:pt idx="416">
                  <c:v>54450</c:v>
                </c:pt>
                <c:pt idx="417">
                  <c:v>54700</c:v>
                </c:pt>
                <c:pt idx="418">
                  <c:v>54950</c:v>
                </c:pt>
                <c:pt idx="419">
                  <c:v>55200</c:v>
                </c:pt>
                <c:pt idx="420">
                  <c:v>55450</c:v>
                </c:pt>
                <c:pt idx="421">
                  <c:v>55700</c:v>
                </c:pt>
                <c:pt idx="422">
                  <c:v>55950</c:v>
                </c:pt>
                <c:pt idx="423">
                  <c:v>56200</c:v>
                </c:pt>
                <c:pt idx="424">
                  <c:v>56450</c:v>
                </c:pt>
                <c:pt idx="425">
                  <c:v>56700</c:v>
                </c:pt>
                <c:pt idx="426">
                  <c:v>56950</c:v>
                </c:pt>
                <c:pt idx="427">
                  <c:v>57200</c:v>
                </c:pt>
                <c:pt idx="428">
                  <c:v>57450</c:v>
                </c:pt>
                <c:pt idx="429">
                  <c:v>57700</c:v>
                </c:pt>
                <c:pt idx="430">
                  <c:v>57950</c:v>
                </c:pt>
                <c:pt idx="431">
                  <c:v>58200</c:v>
                </c:pt>
                <c:pt idx="432">
                  <c:v>58450</c:v>
                </c:pt>
                <c:pt idx="433">
                  <c:v>58700</c:v>
                </c:pt>
                <c:pt idx="434">
                  <c:v>58950</c:v>
                </c:pt>
                <c:pt idx="435">
                  <c:v>59200</c:v>
                </c:pt>
                <c:pt idx="436">
                  <c:v>59450</c:v>
                </c:pt>
                <c:pt idx="437">
                  <c:v>59700</c:v>
                </c:pt>
                <c:pt idx="438">
                  <c:v>59950</c:v>
                </c:pt>
                <c:pt idx="439">
                  <c:v>60200</c:v>
                </c:pt>
                <c:pt idx="440">
                  <c:v>60450</c:v>
                </c:pt>
                <c:pt idx="441">
                  <c:v>60700</c:v>
                </c:pt>
                <c:pt idx="442">
                  <c:v>60950</c:v>
                </c:pt>
                <c:pt idx="443">
                  <c:v>61200</c:v>
                </c:pt>
                <c:pt idx="444">
                  <c:v>61450</c:v>
                </c:pt>
                <c:pt idx="445">
                  <c:v>61700</c:v>
                </c:pt>
                <c:pt idx="446">
                  <c:v>61950</c:v>
                </c:pt>
                <c:pt idx="447">
                  <c:v>62200</c:v>
                </c:pt>
                <c:pt idx="448">
                  <c:v>62450</c:v>
                </c:pt>
                <c:pt idx="449">
                  <c:v>62700</c:v>
                </c:pt>
                <c:pt idx="450">
                  <c:v>62950</c:v>
                </c:pt>
                <c:pt idx="451">
                  <c:v>63200</c:v>
                </c:pt>
                <c:pt idx="452">
                  <c:v>63450</c:v>
                </c:pt>
                <c:pt idx="453">
                  <c:v>63700</c:v>
                </c:pt>
                <c:pt idx="454">
                  <c:v>63950</c:v>
                </c:pt>
                <c:pt idx="455">
                  <c:v>64200</c:v>
                </c:pt>
                <c:pt idx="456">
                  <c:v>64450</c:v>
                </c:pt>
                <c:pt idx="457">
                  <c:v>64700</c:v>
                </c:pt>
                <c:pt idx="458">
                  <c:v>64950</c:v>
                </c:pt>
                <c:pt idx="459">
                  <c:v>65200</c:v>
                </c:pt>
                <c:pt idx="460">
                  <c:v>65450</c:v>
                </c:pt>
                <c:pt idx="461">
                  <c:v>65700</c:v>
                </c:pt>
                <c:pt idx="462">
                  <c:v>65950</c:v>
                </c:pt>
                <c:pt idx="463">
                  <c:v>66200</c:v>
                </c:pt>
                <c:pt idx="464">
                  <c:v>66450</c:v>
                </c:pt>
                <c:pt idx="465">
                  <c:v>66700</c:v>
                </c:pt>
                <c:pt idx="466">
                  <c:v>66950</c:v>
                </c:pt>
                <c:pt idx="467">
                  <c:v>67200</c:v>
                </c:pt>
                <c:pt idx="468">
                  <c:v>67450</c:v>
                </c:pt>
                <c:pt idx="469">
                  <c:v>67700</c:v>
                </c:pt>
                <c:pt idx="470">
                  <c:v>67950</c:v>
                </c:pt>
                <c:pt idx="471">
                  <c:v>68200</c:v>
                </c:pt>
                <c:pt idx="472">
                  <c:v>68450</c:v>
                </c:pt>
                <c:pt idx="473">
                  <c:v>68700</c:v>
                </c:pt>
                <c:pt idx="474">
                  <c:v>68950</c:v>
                </c:pt>
                <c:pt idx="475">
                  <c:v>69200</c:v>
                </c:pt>
                <c:pt idx="476">
                  <c:v>69450</c:v>
                </c:pt>
                <c:pt idx="477">
                  <c:v>69700</c:v>
                </c:pt>
                <c:pt idx="478">
                  <c:v>69950</c:v>
                </c:pt>
                <c:pt idx="479">
                  <c:v>70200</c:v>
                </c:pt>
                <c:pt idx="480">
                  <c:v>70450</c:v>
                </c:pt>
                <c:pt idx="481">
                  <c:v>70700</c:v>
                </c:pt>
                <c:pt idx="482">
                  <c:v>70950</c:v>
                </c:pt>
                <c:pt idx="483">
                  <c:v>71200</c:v>
                </c:pt>
                <c:pt idx="484">
                  <c:v>71450</c:v>
                </c:pt>
                <c:pt idx="485">
                  <c:v>71700</c:v>
                </c:pt>
                <c:pt idx="486">
                  <c:v>71950</c:v>
                </c:pt>
                <c:pt idx="487">
                  <c:v>72200</c:v>
                </c:pt>
                <c:pt idx="488">
                  <c:v>72450</c:v>
                </c:pt>
                <c:pt idx="489">
                  <c:v>72700</c:v>
                </c:pt>
                <c:pt idx="490">
                  <c:v>72950</c:v>
                </c:pt>
                <c:pt idx="491">
                  <c:v>73200</c:v>
                </c:pt>
                <c:pt idx="492">
                  <c:v>73450</c:v>
                </c:pt>
                <c:pt idx="493">
                  <c:v>73700</c:v>
                </c:pt>
                <c:pt idx="494">
                  <c:v>73950</c:v>
                </c:pt>
                <c:pt idx="495">
                  <c:v>74200</c:v>
                </c:pt>
                <c:pt idx="496">
                  <c:v>74450</c:v>
                </c:pt>
                <c:pt idx="497">
                  <c:v>74700</c:v>
                </c:pt>
                <c:pt idx="498">
                  <c:v>74950</c:v>
                </c:pt>
                <c:pt idx="499">
                  <c:v>75200</c:v>
                </c:pt>
                <c:pt idx="500">
                  <c:v>75450</c:v>
                </c:pt>
                <c:pt idx="501">
                  <c:v>75700</c:v>
                </c:pt>
                <c:pt idx="502">
                  <c:v>75950</c:v>
                </c:pt>
                <c:pt idx="503">
                  <c:v>76200</c:v>
                </c:pt>
                <c:pt idx="504">
                  <c:v>76450</c:v>
                </c:pt>
                <c:pt idx="505">
                  <c:v>76700</c:v>
                </c:pt>
                <c:pt idx="506">
                  <c:v>76950</c:v>
                </c:pt>
                <c:pt idx="507">
                  <c:v>77200</c:v>
                </c:pt>
                <c:pt idx="508">
                  <c:v>77450</c:v>
                </c:pt>
                <c:pt idx="509">
                  <c:v>77700</c:v>
                </c:pt>
                <c:pt idx="510">
                  <c:v>77950</c:v>
                </c:pt>
                <c:pt idx="511">
                  <c:v>78200</c:v>
                </c:pt>
                <c:pt idx="512">
                  <c:v>78450</c:v>
                </c:pt>
                <c:pt idx="513">
                  <c:v>78700</c:v>
                </c:pt>
                <c:pt idx="514">
                  <c:v>78950</c:v>
                </c:pt>
                <c:pt idx="515">
                  <c:v>79200</c:v>
                </c:pt>
                <c:pt idx="516">
                  <c:v>79450</c:v>
                </c:pt>
                <c:pt idx="517">
                  <c:v>79700</c:v>
                </c:pt>
                <c:pt idx="518">
                  <c:v>79950</c:v>
                </c:pt>
                <c:pt idx="519">
                  <c:v>80200</c:v>
                </c:pt>
                <c:pt idx="520">
                  <c:v>80450</c:v>
                </c:pt>
                <c:pt idx="521">
                  <c:v>80700</c:v>
                </c:pt>
                <c:pt idx="522">
                  <c:v>80950</c:v>
                </c:pt>
                <c:pt idx="523">
                  <c:v>81200</c:v>
                </c:pt>
                <c:pt idx="524">
                  <c:v>81450</c:v>
                </c:pt>
                <c:pt idx="525">
                  <c:v>81700</c:v>
                </c:pt>
                <c:pt idx="526">
                  <c:v>81950</c:v>
                </c:pt>
                <c:pt idx="527">
                  <c:v>82200</c:v>
                </c:pt>
                <c:pt idx="528">
                  <c:v>82450</c:v>
                </c:pt>
                <c:pt idx="529">
                  <c:v>82700</c:v>
                </c:pt>
                <c:pt idx="530">
                  <c:v>82950</c:v>
                </c:pt>
                <c:pt idx="531">
                  <c:v>83200</c:v>
                </c:pt>
                <c:pt idx="532">
                  <c:v>83450</c:v>
                </c:pt>
                <c:pt idx="533">
                  <c:v>83700</c:v>
                </c:pt>
                <c:pt idx="534">
                  <c:v>83950</c:v>
                </c:pt>
                <c:pt idx="535">
                  <c:v>84200</c:v>
                </c:pt>
                <c:pt idx="536">
                  <c:v>84450</c:v>
                </c:pt>
                <c:pt idx="537">
                  <c:v>84700</c:v>
                </c:pt>
                <c:pt idx="538">
                  <c:v>84950</c:v>
                </c:pt>
                <c:pt idx="539">
                  <c:v>85200</c:v>
                </c:pt>
                <c:pt idx="540">
                  <c:v>85450</c:v>
                </c:pt>
                <c:pt idx="541">
                  <c:v>85700</c:v>
                </c:pt>
                <c:pt idx="542">
                  <c:v>85950</c:v>
                </c:pt>
                <c:pt idx="543">
                  <c:v>86200</c:v>
                </c:pt>
                <c:pt idx="544">
                  <c:v>86450</c:v>
                </c:pt>
                <c:pt idx="545">
                  <c:v>86700</c:v>
                </c:pt>
                <c:pt idx="546">
                  <c:v>86950</c:v>
                </c:pt>
                <c:pt idx="547">
                  <c:v>87200</c:v>
                </c:pt>
                <c:pt idx="548">
                  <c:v>87450</c:v>
                </c:pt>
                <c:pt idx="549">
                  <c:v>87700</c:v>
                </c:pt>
                <c:pt idx="550">
                  <c:v>87950</c:v>
                </c:pt>
                <c:pt idx="551">
                  <c:v>88200</c:v>
                </c:pt>
                <c:pt idx="552">
                  <c:v>88450</c:v>
                </c:pt>
                <c:pt idx="553">
                  <c:v>88700</c:v>
                </c:pt>
                <c:pt idx="554">
                  <c:v>88950</c:v>
                </c:pt>
                <c:pt idx="555">
                  <c:v>89200</c:v>
                </c:pt>
                <c:pt idx="556">
                  <c:v>89450</c:v>
                </c:pt>
                <c:pt idx="557">
                  <c:v>89700</c:v>
                </c:pt>
                <c:pt idx="558">
                  <c:v>89950</c:v>
                </c:pt>
                <c:pt idx="559">
                  <c:v>90200</c:v>
                </c:pt>
                <c:pt idx="560">
                  <c:v>90450</c:v>
                </c:pt>
                <c:pt idx="561">
                  <c:v>90700</c:v>
                </c:pt>
                <c:pt idx="562">
                  <c:v>90950</c:v>
                </c:pt>
                <c:pt idx="563">
                  <c:v>91200</c:v>
                </c:pt>
                <c:pt idx="564">
                  <c:v>91450</c:v>
                </c:pt>
                <c:pt idx="565">
                  <c:v>91700</c:v>
                </c:pt>
                <c:pt idx="566">
                  <c:v>91950</c:v>
                </c:pt>
                <c:pt idx="567">
                  <c:v>92200</c:v>
                </c:pt>
                <c:pt idx="568">
                  <c:v>92450</c:v>
                </c:pt>
                <c:pt idx="569">
                  <c:v>92700</c:v>
                </c:pt>
                <c:pt idx="570">
                  <c:v>92950</c:v>
                </c:pt>
                <c:pt idx="571">
                  <c:v>93200</c:v>
                </c:pt>
                <c:pt idx="572">
                  <c:v>93450</c:v>
                </c:pt>
                <c:pt idx="573">
                  <c:v>93700</c:v>
                </c:pt>
                <c:pt idx="574">
                  <c:v>93950</c:v>
                </c:pt>
                <c:pt idx="575">
                  <c:v>94200</c:v>
                </c:pt>
                <c:pt idx="576">
                  <c:v>94450</c:v>
                </c:pt>
                <c:pt idx="577">
                  <c:v>94700</c:v>
                </c:pt>
                <c:pt idx="578">
                  <c:v>94950</c:v>
                </c:pt>
                <c:pt idx="579">
                  <c:v>95200</c:v>
                </c:pt>
                <c:pt idx="580">
                  <c:v>95450</c:v>
                </c:pt>
                <c:pt idx="581">
                  <c:v>95700</c:v>
                </c:pt>
                <c:pt idx="582">
                  <c:v>95950</c:v>
                </c:pt>
                <c:pt idx="583">
                  <c:v>96200</c:v>
                </c:pt>
                <c:pt idx="584">
                  <c:v>96450</c:v>
                </c:pt>
                <c:pt idx="585">
                  <c:v>96700</c:v>
                </c:pt>
                <c:pt idx="586">
                  <c:v>96950</c:v>
                </c:pt>
                <c:pt idx="587">
                  <c:v>97200</c:v>
                </c:pt>
                <c:pt idx="588">
                  <c:v>97450</c:v>
                </c:pt>
                <c:pt idx="589">
                  <c:v>97700</c:v>
                </c:pt>
                <c:pt idx="590">
                  <c:v>97950</c:v>
                </c:pt>
                <c:pt idx="591">
                  <c:v>98200</c:v>
                </c:pt>
                <c:pt idx="592">
                  <c:v>98450</c:v>
                </c:pt>
                <c:pt idx="593">
                  <c:v>98700</c:v>
                </c:pt>
                <c:pt idx="594">
                  <c:v>98950</c:v>
                </c:pt>
                <c:pt idx="595">
                  <c:v>99200</c:v>
                </c:pt>
                <c:pt idx="596">
                  <c:v>99450</c:v>
                </c:pt>
                <c:pt idx="597">
                  <c:v>99700</c:v>
                </c:pt>
                <c:pt idx="598">
                  <c:v>99950</c:v>
                </c:pt>
                <c:pt idx="599">
                  <c:v>100200</c:v>
                </c:pt>
                <c:pt idx="600">
                  <c:v>100450</c:v>
                </c:pt>
                <c:pt idx="601">
                  <c:v>100700</c:v>
                </c:pt>
                <c:pt idx="602">
                  <c:v>100950</c:v>
                </c:pt>
                <c:pt idx="603">
                  <c:v>101200</c:v>
                </c:pt>
                <c:pt idx="604">
                  <c:v>101450</c:v>
                </c:pt>
                <c:pt idx="605">
                  <c:v>101700</c:v>
                </c:pt>
                <c:pt idx="606">
                  <c:v>101950</c:v>
                </c:pt>
                <c:pt idx="607">
                  <c:v>102200</c:v>
                </c:pt>
                <c:pt idx="608">
                  <c:v>102450</c:v>
                </c:pt>
                <c:pt idx="609">
                  <c:v>102700</c:v>
                </c:pt>
                <c:pt idx="610">
                  <c:v>102950</c:v>
                </c:pt>
                <c:pt idx="611">
                  <c:v>103200</c:v>
                </c:pt>
                <c:pt idx="612">
                  <c:v>103450</c:v>
                </c:pt>
                <c:pt idx="613">
                  <c:v>103700</c:v>
                </c:pt>
                <c:pt idx="614">
                  <c:v>103950</c:v>
                </c:pt>
                <c:pt idx="615">
                  <c:v>104200</c:v>
                </c:pt>
                <c:pt idx="616">
                  <c:v>104450</c:v>
                </c:pt>
                <c:pt idx="617">
                  <c:v>104700</c:v>
                </c:pt>
                <c:pt idx="618">
                  <c:v>104950</c:v>
                </c:pt>
                <c:pt idx="619">
                  <c:v>105200</c:v>
                </c:pt>
                <c:pt idx="620">
                  <c:v>105450</c:v>
                </c:pt>
                <c:pt idx="621">
                  <c:v>105700</c:v>
                </c:pt>
                <c:pt idx="622">
                  <c:v>105950</c:v>
                </c:pt>
                <c:pt idx="623">
                  <c:v>106200</c:v>
                </c:pt>
                <c:pt idx="624">
                  <c:v>106450</c:v>
                </c:pt>
                <c:pt idx="625">
                  <c:v>106700</c:v>
                </c:pt>
                <c:pt idx="626">
                  <c:v>106950</c:v>
                </c:pt>
                <c:pt idx="627">
                  <c:v>107200</c:v>
                </c:pt>
                <c:pt idx="628">
                  <c:v>107450</c:v>
                </c:pt>
                <c:pt idx="629">
                  <c:v>107700</c:v>
                </c:pt>
                <c:pt idx="630">
                  <c:v>107950</c:v>
                </c:pt>
                <c:pt idx="631">
                  <c:v>108200</c:v>
                </c:pt>
                <c:pt idx="632">
                  <c:v>108450</c:v>
                </c:pt>
                <c:pt idx="633">
                  <c:v>108700</c:v>
                </c:pt>
                <c:pt idx="634">
                  <c:v>108950</c:v>
                </c:pt>
                <c:pt idx="635">
                  <c:v>109200</c:v>
                </c:pt>
                <c:pt idx="636">
                  <c:v>109450</c:v>
                </c:pt>
                <c:pt idx="637">
                  <c:v>109700</c:v>
                </c:pt>
                <c:pt idx="638">
                  <c:v>109950</c:v>
                </c:pt>
                <c:pt idx="639">
                  <c:v>110200</c:v>
                </c:pt>
                <c:pt idx="640">
                  <c:v>110450</c:v>
                </c:pt>
                <c:pt idx="641">
                  <c:v>110700</c:v>
                </c:pt>
                <c:pt idx="642">
                  <c:v>110950</c:v>
                </c:pt>
                <c:pt idx="643">
                  <c:v>111200</c:v>
                </c:pt>
                <c:pt idx="644">
                  <c:v>111450</c:v>
                </c:pt>
                <c:pt idx="645">
                  <c:v>111700</c:v>
                </c:pt>
                <c:pt idx="646">
                  <c:v>111950</c:v>
                </c:pt>
                <c:pt idx="647">
                  <c:v>112200</c:v>
                </c:pt>
                <c:pt idx="648">
                  <c:v>112450</c:v>
                </c:pt>
                <c:pt idx="649">
                  <c:v>112700</c:v>
                </c:pt>
                <c:pt idx="650">
                  <c:v>112950</c:v>
                </c:pt>
                <c:pt idx="651">
                  <c:v>113200</c:v>
                </c:pt>
                <c:pt idx="652">
                  <c:v>113450</c:v>
                </c:pt>
                <c:pt idx="653">
                  <c:v>113700</c:v>
                </c:pt>
                <c:pt idx="654">
                  <c:v>113950</c:v>
                </c:pt>
                <c:pt idx="655">
                  <c:v>114200</c:v>
                </c:pt>
                <c:pt idx="656">
                  <c:v>114450</c:v>
                </c:pt>
                <c:pt idx="657">
                  <c:v>114700</c:v>
                </c:pt>
                <c:pt idx="658">
                  <c:v>114950</c:v>
                </c:pt>
                <c:pt idx="659">
                  <c:v>115200</c:v>
                </c:pt>
                <c:pt idx="660">
                  <c:v>115450</c:v>
                </c:pt>
                <c:pt idx="661">
                  <c:v>115700</c:v>
                </c:pt>
                <c:pt idx="662">
                  <c:v>115950</c:v>
                </c:pt>
                <c:pt idx="663">
                  <c:v>116200</c:v>
                </c:pt>
                <c:pt idx="664">
                  <c:v>116450</c:v>
                </c:pt>
                <c:pt idx="665">
                  <c:v>116700</c:v>
                </c:pt>
                <c:pt idx="666">
                  <c:v>116950</c:v>
                </c:pt>
                <c:pt idx="667">
                  <c:v>117200</c:v>
                </c:pt>
                <c:pt idx="668">
                  <c:v>117450</c:v>
                </c:pt>
                <c:pt idx="669">
                  <c:v>117700</c:v>
                </c:pt>
                <c:pt idx="670">
                  <c:v>117950</c:v>
                </c:pt>
                <c:pt idx="671">
                  <c:v>118200</c:v>
                </c:pt>
                <c:pt idx="672">
                  <c:v>118450</c:v>
                </c:pt>
                <c:pt idx="673">
                  <c:v>118700</c:v>
                </c:pt>
                <c:pt idx="674">
                  <c:v>118950</c:v>
                </c:pt>
                <c:pt idx="675">
                  <c:v>119200</c:v>
                </c:pt>
                <c:pt idx="676">
                  <c:v>119450</c:v>
                </c:pt>
                <c:pt idx="677">
                  <c:v>119700</c:v>
                </c:pt>
                <c:pt idx="678">
                  <c:v>119950</c:v>
                </c:pt>
                <c:pt idx="679">
                  <c:v>120200</c:v>
                </c:pt>
                <c:pt idx="680">
                  <c:v>120450</c:v>
                </c:pt>
                <c:pt idx="681">
                  <c:v>120700</c:v>
                </c:pt>
                <c:pt idx="682">
                  <c:v>120950</c:v>
                </c:pt>
                <c:pt idx="683">
                  <c:v>121200</c:v>
                </c:pt>
                <c:pt idx="684">
                  <c:v>121450</c:v>
                </c:pt>
                <c:pt idx="685">
                  <c:v>121700</c:v>
                </c:pt>
                <c:pt idx="686">
                  <c:v>121950</c:v>
                </c:pt>
                <c:pt idx="687">
                  <c:v>122200</c:v>
                </c:pt>
                <c:pt idx="688">
                  <c:v>122450</c:v>
                </c:pt>
                <c:pt idx="689">
                  <c:v>122700</c:v>
                </c:pt>
                <c:pt idx="690">
                  <c:v>122950</c:v>
                </c:pt>
                <c:pt idx="691">
                  <c:v>123200</c:v>
                </c:pt>
                <c:pt idx="692">
                  <c:v>123450</c:v>
                </c:pt>
                <c:pt idx="693">
                  <c:v>123700</c:v>
                </c:pt>
                <c:pt idx="694">
                  <c:v>123950</c:v>
                </c:pt>
                <c:pt idx="695">
                  <c:v>124200</c:v>
                </c:pt>
                <c:pt idx="696">
                  <c:v>124450</c:v>
                </c:pt>
                <c:pt idx="697">
                  <c:v>124700</c:v>
                </c:pt>
                <c:pt idx="698">
                  <c:v>124950</c:v>
                </c:pt>
                <c:pt idx="699">
                  <c:v>125200</c:v>
                </c:pt>
                <c:pt idx="700">
                  <c:v>125450</c:v>
                </c:pt>
                <c:pt idx="701">
                  <c:v>125700</c:v>
                </c:pt>
                <c:pt idx="702">
                  <c:v>125950</c:v>
                </c:pt>
                <c:pt idx="703">
                  <c:v>126200</c:v>
                </c:pt>
                <c:pt idx="704">
                  <c:v>126450</c:v>
                </c:pt>
                <c:pt idx="705">
                  <c:v>126700</c:v>
                </c:pt>
                <c:pt idx="706">
                  <c:v>126950</c:v>
                </c:pt>
                <c:pt idx="707">
                  <c:v>127200</c:v>
                </c:pt>
                <c:pt idx="708">
                  <c:v>127450</c:v>
                </c:pt>
                <c:pt idx="709">
                  <c:v>127700</c:v>
                </c:pt>
                <c:pt idx="710">
                  <c:v>127950</c:v>
                </c:pt>
                <c:pt idx="711">
                  <c:v>128200</c:v>
                </c:pt>
                <c:pt idx="712">
                  <c:v>128450</c:v>
                </c:pt>
                <c:pt idx="713">
                  <c:v>128700</c:v>
                </c:pt>
                <c:pt idx="714">
                  <c:v>128950</c:v>
                </c:pt>
                <c:pt idx="715">
                  <c:v>129200</c:v>
                </c:pt>
                <c:pt idx="716">
                  <c:v>129450</c:v>
                </c:pt>
                <c:pt idx="717">
                  <c:v>129700</c:v>
                </c:pt>
                <c:pt idx="718">
                  <c:v>129950</c:v>
                </c:pt>
                <c:pt idx="719">
                  <c:v>130200</c:v>
                </c:pt>
                <c:pt idx="720">
                  <c:v>130450</c:v>
                </c:pt>
                <c:pt idx="721">
                  <c:v>130700</c:v>
                </c:pt>
                <c:pt idx="722">
                  <c:v>130950</c:v>
                </c:pt>
                <c:pt idx="723">
                  <c:v>131200</c:v>
                </c:pt>
                <c:pt idx="724">
                  <c:v>131450</c:v>
                </c:pt>
                <c:pt idx="725">
                  <c:v>131700</c:v>
                </c:pt>
                <c:pt idx="726">
                  <c:v>131950</c:v>
                </c:pt>
                <c:pt idx="727">
                  <c:v>132200</c:v>
                </c:pt>
                <c:pt idx="728">
                  <c:v>132450</c:v>
                </c:pt>
                <c:pt idx="729">
                  <c:v>132700</c:v>
                </c:pt>
                <c:pt idx="730">
                  <c:v>132950</c:v>
                </c:pt>
                <c:pt idx="731">
                  <c:v>133200</c:v>
                </c:pt>
                <c:pt idx="732">
                  <c:v>133450</c:v>
                </c:pt>
                <c:pt idx="733">
                  <c:v>133700</c:v>
                </c:pt>
                <c:pt idx="734">
                  <c:v>133950</c:v>
                </c:pt>
                <c:pt idx="735">
                  <c:v>134200</c:v>
                </c:pt>
                <c:pt idx="736">
                  <c:v>134450</c:v>
                </c:pt>
                <c:pt idx="737">
                  <c:v>134700</c:v>
                </c:pt>
                <c:pt idx="738">
                  <c:v>134950</c:v>
                </c:pt>
                <c:pt idx="739">
                  <c:v>135200</c:v>
                </c:pt>
                <c:pt idx="740">
                  <c:v>135450</c:v>
                </c:pt>
                <c:pt idx="741">
                  <c:v>135700</c:v>
                </c:pt>
                <c:pt idx="742">
                  <c:v>135950</c:v>
                </c:pt>
                <c:pt idx="743">
                  <c:v>136200</c:v>
                </c:pt>
                <c:pt idx="744">
                  <c:v>136450</c:v>
                </c:pt>
                <c:pt idx="745">
                  <c:v>136700</c:v>
                </c:pt>
                <c:pt idx="746">
                  <c:v>136950</c:v>
                </c:pt>
                <c:pt idx="747">
                  <c:v>137200</c:v>
                </c:pt>
                <c:pt idx="748">
                  <c:v>137450</c:v>
                </c:pt>
                <c:pt idx="749">
                  <c:v>137700</c:v>
                </c:pt>
                <c:pt idx="750">
                  <c:v>137950</c:v>
                </c:pt>
                <c:pt idx="751">
                  <c:v>138200</c:v>
                </c:pt>
                <c:pt idx="752">
                  <c:v>138450</c:v>
                </c:pt>
                <c:pt idx="753">
                  <c:v>138700</c:v>
                </c:pt>
                <c:pt idx="754">
                  <c:v>138950</c:v>
                </c:pt>
                <c:pt idx="755">
                  <c:v>139200</c:v>
                </c:pt>
                <c:pt idx="756">
                  <c:v>139450</c:v>
                </c:pt>
                <c:pt idx="757">
                  <c:v>139700</c:v>
                </c:pt>
                <c:pt idx="758">
                  <c:v>139950</c:v>
                </c:pt>
                <c:pt idx="759">
                  <c:v>140200</c:v>
                </c:pt>
                <c:pt idx="760">
                  <c:v>140450</c:v>
                </c:pt>
                <c:pt idx="761">
                  <c:v>140700</c:v>
                </c:pt>
                <c:pt idx="762">
                  <c:v>140950</c:v>
                </c:pt>
                <c:pt idx="763">
                  <c:v>141200</c:v>
                </c:pt>
                <c:pt idx="764">
                  <c:v>141450</c:v>
                </c:pt>
                <c:pt idx="765">
                  <c:v>141700</c:v>
                </c:pt>
                <c:pt idx="766">
                  <c:v>141950</c:v>
                </c:pt>
                <c:pt idx="767">
                  <c:v>142200</c:v>
                </c:pt>
                <c:pt idx="768">
                  <c:v>142450</c:v>
                </c:pt>
                <c:pt idx="769">
                  <c:v>142700</c:v>
                </c:pt>
                <c:pt idx="770">
                  <c:v>142950</c:v>
                </c:pt>
                <c:pt idx="771">
                  <c:v>143200</c:v>
                </c:pt>
                <c:pt idx="772">
                  <c:v>143450</c:v>
                </c:pt>
                <c:pt idx="773">
                  <c:v>143700</c:v>
                </c:pt>
                <c:pt idx="774">
                  <c:v>143950</c:v>
                </c:pt>
                <c:pt idx="775">
                  <c:v>144200</c:v>
                </c:pt>
                <c:pt idx="776">
                  <c:v>144450</c:v>
                </c:pt>
                <c:pt idx="777">
                  <c:v>144700</c:v>
                </c:pt>
                <c:pt idx="778">
                  <c:v>144950</c:v>
                </c:pt>
                <c:pt idx="779">
                  <c:v>145200</c:v>
                </c:pt>
                <c:pt idx="780">
                  <c:v>145450</c:v>
                </c:pt>
                <c:pt idx="781">
                  <c:v>145700</c:v>
                </c:pt>
                <c:pt idx="782">
                  <c:v>145950</c:v>
                </c:pt>
                <c:pt idx="783">
                  <c:v>146200</c:v>
                </c:pt>
                <c:pt idx="784">
                  <c:v>146450</c:v>
                </c:pt>
                <c:pt idx="785">
                  <c:v>146700</c:v>
                </c:pt>
                <c:pt idx="786">
                  <c:v>146950</c:v>
                </c:pt>
                <c:pt idx="787">
                  <c:v>147200</c:v>
                </c:pt>
                <c:pt idx="788">
                  <c:v>147450</c:v>
                </c:pt>
                <c:pt idx="789">
                  <c:v>147700</c:v>
                </c:pt>
                <c:pt idx="790">
                  <c:v>147950</c:v>
                </c:pt>
                <c:pt idx="791">
                  <c:v>148200</c:v>
                </c:pt>
                <c:pt idx="792">
                  <c:v>148450</c:v>
                </c:pt>
                <c:pt idx="793">
                  <c:v>148700</c:v>
                </c:pt>
                <c:pt idx="794">
                  <c:v>148950</c:v>
                </c:pt>
                <c:pt idx="795">
                  <c:v>149200</c:v>
                </c:pt>
                <c:pt idx="796">
                  <c:v>149450</c:v>
                </c:pt>
                <c:pt idx="797">
                  <c:v>149700</c:v>
                </c:pt>
                <c:pt idx="798">
                  <c:v>149950</c:v>
                </c:pt>
                <c:pt idx="799">
                  <c:v>150200</c:v>
                </c:pt>
                <c:pt idx="800">
                  <c:v>150450</c:v>
                </c:pt>
                <c:pt idx="801">
                  <c:v>150700</c:v>
                </c:pt>
                <c:pt idx="802">
                  <c:v>150950</c:v>
                </c:pt>
                <c:pt idx="803">
                  <c:v>151200</c:v>
                </c:pt>
                <c:pt idx="804">
                  <c:v>151450</c:v>
                </c:pt>
                <c:pt idx="805">
                  <c:v>151700</c:v>
                </c:pt>
                <c:pt idx="806">
                  <c:v>151950</c:v>
                </c:pt>
                <c:pt idx="807">
                  <c:v>152200</c:v>
                </c:pt>
                <c:pt idx="808">
                  <c:v>152450</c:v>
                </c:pt>
                <c:pt idx="809">
                  <c:v>152700</c:v>
                </c:pt>
                <c:pt idx="810">
                  <c:v>152950</c:v>
                </c:pt>
                <c:pt idx="811">
                  <c:v>153200</c:v>
                </c:pt>
                <c:pt idx="812">
                  <c:v>153450</c:v>
                </c:pt>
                <c:pt idx="813">
                  <c:v>153700</c:v>
                </c:pt>
                <c:pt idx="814">
                  <c:v>153950</c:v>
                </c:pt>
                <c:pt idx="815">
                  <c:v>154200</c:v>
                </c:pt>
                <c:pt idx="816">
                  <c:v>154450</c:v>
                </c:pt>
                <c:pt idx="817">
                  <c:v>154700</c:v>
                </c:pt>
                <c:pt idx="818">
                  <c:v>154950</c:v>
                </c:pt>
                <c:pt idx="819">
                  <c:v>155200</c:v>
                </c:pt>
                <c:pt idx="820">
                  <c:v>155450</c:v>
                </c:pt>
                <c:pt idx="821">
                  <c:v>155700</c:v>
                </c:pt>
                <c:pt idx="822">
                  <c:v>155950</c:v>
                </c:pt>
                <c:pt idx="823">
                  <c:v>156200</c:v>
                </c:pt>
                <c:pt idx="824">
                  <c:v>156450</c:v>
                </c:pt>
                <c:pt idx="825">
                  <c:v>156700</c:v>
                </c:pt>
                <c:pt idx="826">
                  <c:v>156950</c:v>
                </c:pt>
                <c:pt idx="827">
                  <c:v>157200</c:v>
                </c:pt>
                <c:pt idx="828">
                  <c:v>157450</c:v>
                </c:pt>
                <c:pt idx="829">
                  <c:v>157700</c:v>
                </c:pt>
                <c:pt idx="830">
                  <c:v>157950</c:v>
                </c:pt>
                <c:pt idx="831">
                  <c:v>158200</c:v>
                </c:pt>
                <c:pt idx="832">
                  <c:v>158450</c:v>
                </c:pt>
                <c:pt idx="833">
                  <c:v>158700</c:v>
                </c:pt>
                <c:pt idx="834">
                  <c:v>158950</c:v>
                </c:pt>
                <c:pt idx="835">
                  <c:v>159200</c:v>
                </c:pt>
                <c:pt idx="836">
                  <c:v>159450</c:v>
                </c:pt>
                <c:pt idx="837">
                  <c:v>159700</c:v>
                </c:pt>
                <c:pt idx="838">
                  <c:v>159950</c:v>
                </c:pt>
                <c:pt idx="839">
                  <c:v>160200</c:v>
                </c:pt>
                <c:pt idx="840">
                  <c:v>160450</c:v>
                </c:pt>
                <c:pt idx="841">
                  <c:v>160700</c:v>
                </c:pt>
                <c:pt idx="842">
                  <c:v>160950</c:v>
                </c:pt>
                <c:pt idx="843">
                  <c:v>161200</c:v>
                </c:pt>
                <c:pt idx="844">
                  <c:v>161450</c:v>
                </c:pt>
                <c:pt idx="845">
                  <c:v>161700</c:v>
                </c:pt>
                <c:pt idx="846">
                  <c:v>161950</c:v>
                </c:pt>
                <c:pt idx="847">
                  <c:v>162200</c:v>
                </c:pt>
                <c:pt idx="848">
                  <c:v>162450</c:v>
                </c:pt>
                <c:pt idx="849">
                  <c:v>162700</c:v>
                </c:pt>
                <c:pt idx="850">
                  <c:v>162950</c:v>
                </c:pt>
                <c:pt idx="851">
                  <c:v>163200</c:v>
                </c:pt>
                <c:pt idx="852">
                  <c:v>163450</c:v>
                </c:pt>
                <c:pt idx="853">
                  <c:v>163700</c:v>
                </c:pt>
                <c:pt idx="854">
                  <c:v>163950</c:v>
                </c:pt>
                <c:pt idx="855">
                  <c:v>164200</c:v>
                </c:pt>
                <c:pt idx="856">
                  <c:v>164450</c:v>
                </c:pt>
                <c:pt idx="857">
                  <c:v>164700</c:v>
                </c:pt>
                <c:pt idx="858">
                  <c:v>164950</c:v>
                </c:pt>
                <c:pt idx="859">
                  <c:v>165200</c:v>
                </c:pt>
                <c:pt idx="860">
                  <c:v>165450</c:v>
                </c:pt>
                <c:pt idx="861">
                  <c:v>165700</c:v>
                </c:pt>
                <c:pt idx="862">
                  <c:v>165950</c:v>
                </c:pt>
                <c:pt idx="863">
                  <c:v>166200</c:v>
                </c:pt>
                <c:pt idx="864">
                  <c:v>166450</c:v>
                </c:pt>
                <c:pt idx="865">
                  <c:v>166700</c:v>
                </c:pt>
                <c:pt idx="866">
                  <c:v>166950</c:v>
                </c:pt>
                <c:pt idx="867">
                  <c:v>167200</c:v>
                </c:pt>
                <c:pt idx="868">
                  <c:v>167450</c:v>
                </c:pt>
                <c:pt idx="869">
                  <c:v>167700</c:v>
                </c:pt>
                <c:pt idx="870">
                  <c:v>167950</c:v>
                </c:pt>
                <c:pt idx="871">
                  <c:v>168200</c:v>
                </c:pt>
                <c:pt idx="872">
                  <c:v>168450</c:v>
                </c:pt>
                <c:pt idx="873">
                  <c:v>168700</c:v>
                </c:pt>
                <c:pt idx="874">
                  <c:v>168950</c:v>
                </c:pt>
                <c:pt idx="875">
                  <c:v>169200</c:v>
                </c:pt>
                <c:pt idx="876">
                  <c:v>169450</c:v>
                </c:pt>
                <c:pt idx="877">
                  <c:v>169700</c:v>
                </c:pt>
                <c:pt idx="878">
                  <c:v>169950</c:v>
                </c:pt>
                <c:pt idx="879">
                  <c:v>170200</c:v>
                </c:pt>
                <c:pt idx="880">
                  <c:v>170450</c:v>
                </c:pt>
                <c:pt idx="881">
                  <c:v>170700</c:v>
                </c:pt>
                <c:pt idx="882">
                  <c:v>170950</c:v>
                </c:pt>
                <c:pt idx="883">
                  <c:v>171200</c:v>
                </c:pt>
                <c:pt idx="884">
                  <c:v>171450</c:v>
                </c:pt>
                <c:pt idx="885">
                  <c:v>171700</c:v>
                </c:pt>
                <c:pt idx="886">
                  <c:v>171950</c:v>
                </c:pt>
                <c:pt idx="887">
                  <c:v>172200</c:v>
                </c:pt>
                <c:pt idx="888">
                  <c:v>172450</c:v>
                </c:pt>
                <c:pt idx="889">
                  <c:v>172700</c:v>
                </c:pt>
                <c:pt idx="890">
                  <c:v>172950</c:v>
                </c:pt>
                <c:pt idx="891">
                  <c:v>173200</c:v>
                </c:pt>
                <c:pt idx="892">
                  <c:v>173450</c:v>
                </c:pt>
                <c:pt idx="893">
                  <c:v>173700</c:v>
                </c:pt>
                <c:pt idx="894">
                  <c:v>173950</c:v>
                </c:pt>
                <c:pt idx="895">
                  <c:v>174200</c:v>
                </c:pt>
                <c:pt idx="896">
                  <c:v>174450</c:v>
                </c:pt>
                <c:pt idx="897">
                  <c:v>174700</c:v>
                </c:pt>
                <c:pt idx="898">
                  <c:v>174950</c:v>
                </c:pt>
                <c:pt idx="899">
                  <c:v>175200</c:v>
                </c:pt>
                <c:pt idx="900">
                  <c:v>175450</c:v>
                </c:pt>
                <c:pt idx="901">
                  <c:v>175700</c:v>
                </c:pt>
                <c:pt idx="902">
                  <c:v>175950</c:v>
                </c:pt>
                <c:pt idx="903">
                  <c:v>176200</c:v>
                </c:pt>
                <c:pt idx="904">
                  <c:v>176450</c:v>
                </c:pt>
                <c:pt idx="905">
                  <c:v>176700</c:v>
                </c:pt>
                <c:pt idx="906">
                  <c:v>176950</c:v>
                </c:pt>
                <c:pt idx="907">
                  <c:v>177200</c:v>
                </c:pt>
                <c:pt idx="908">
                  <c:v>177450</c:v>
                </c:pt>
                <c:pt idx="909">
                  <c:v>177700</c:v>
                </c:pt>
                <c:pt idx="910">
                  <c:v>177950</c:v>
                </c:pt>
                <c:pt idx="911">
                  <c:v>178200</c:v>
                </c:pt>
                <c:pt idx="912">
                  <c:v>178450</c:v>
                </c:pt>
                <c:pt idx="913">
                  <c:v>178700</c:v>
                </c:pt>
                <c:pt idx="914">
                  <c:v>178950</c:v>
                </c:pt>
                <c:pt idx="915">
                  <c:v>179200</c:v>
                </c:pt>
                <c:pt idx="916">
                  <c:v>179450</c:v>
                </c:pt>
                <c:pt idx="917">
                  <c:v>179700</c:v>
                </c:pt>
                <c:pt idx="918">
                  <c:v>179950</c:v>
                </c:pt>
                <c:pt idx="919">
                  <c:v>180200</c:v>
                </c:pt>
                <c:pt idx="920">
                  <c:v>180450</c:v>
                </c:pt>
                <c:pt idx="921">
                  <c:v>180700</c:v>
                </c:pt>
                <c:pt idx="922">
                  <c:v>180950</c:v>
                </c:pt>
                <c:pt idx="923">
                  <c:v>181200</c:v>
                </c:pt>
                <c:pt idx="924">
                  <c:v>181450</c:v>
                </c:pt>
                <c:pt idx="925">
                  <c:v>181700</c:v>
                </c:pt>
                <c:pt idx="926">
                  <c:v>181950</c:v>
                </c:pt>
                <c:pt idx="927">
                  <c:v>182200</c:v>
                </c:pt>
                <c:pt idx="928">
                  <c:v>182450</c:v>
                </c:pt>
                <c:pt idx="929">
                  <c:v>182700</c:v>
                </c:pt>
                <c:pt idx="930">
                  <c:v>182950</c:v>
                </c:pt>
                <c:pt idx="931">
                  <c:v>183200</c:v>
                </c:pt>
                <c:pt idx="932">
                  <c:v>183450</c:v>
                </c:pt>
                <c:pt idx="933">
                  <c:v>183700</c:v>
                </c:pt>
                <c:pt idx="934">
                  <c:v>183950</c:v>
                </c:pt>
                <c:pt idx="935">
                  <c:v>184200</c:v>
                </c:pt>
                <c:pt idx="936">
                  <c:v>184450</c:v>
                </c:pt>
                <c:pt idx="937">
                  <c:v>184700</c:v>
                </c:pt>
                <c:pt idx="938">
                  <c:v>184950</c:v>
                </c:pt>
                <c:pt idx="939">
                  <c:v>185200</c:v>
                </c:pt>
                <c:pt idx="940">
                  <c:v>185450</c:v>
                </c:pt>
                <c:pt idx="941">
                  <c:v>185700</c:v>
                </c:pt>
                <c:pt idx="942">
                  <c:v>185950</c:v>
                </c:pt>
                <c:pt idx="943">
                  <c:v>186200</c:v>
                </c:pt>
                <c:pt idx="944">
                  <c:v>186450</c:v>
                </c:pt>
                <c:pt idx="945">
                  <c:v>186700</c:v>
                </c:pt>
                <c:pt idx="946">
                  <c:v>186950</c:v>
                </c:pt>
                <c:pt idx="947">
                  <c:v>187200</c:v>
                </c:pt>
                <c:pt idx="948">
                  <c:v>187450</c:v>
                </c:pt>
                <c:pt idx="949">
                  <c:v>187700</c:v>
                </c:pt>
                <c:pt idx="950">
                  <c:v>187950</c:v>
                </c:pt>
                <c:pt idx="951">
                  <c:v>188200</c:v>
                </c:pt>
                <c:pt idx="952">
                  <c:v>188450</c:v>
                </c:pt>
                <c:pt idx="953">
                  <c:v>188700</c:v>
                </c:pt>
                <c:pt idx="954">
                  <c:v>188950</c:v>
                </c:pt>
                <c:pt idx="955">
                  <c:v>189200</c:v>
                </c:pt>
                <c:pt idx="956">
                  <c:v>189450</c:v>
                </c:pt>
                <c:pt idx="957">
                  <c:v>189700</c:v>
                </c:pt>
                <c:pt idx="958">
                  <c:v>189950</c:v>
                </c:pt>
                <c:pt idx="959">
                  <c:v>190200</c:v>
                </c:pt>
                <c:pt idx="960">
                  <c:v>190450</c:v>
                </c:pt>
                <c:pt idx="961">
                  <c:v>190700</c:v>
                </c:pt>
                <c:pt idx="962">
                  <c:v>190950</c:v>
                </c:pt>
                <c:pt idx="963">
                  <c:v>191200</c:v>
                </c:pt>
                <c:pt idx="964">
                  <c:v>191450</c:v>
                </c:pt>
                <c:pt idx="965">
                  <c:v>191700</c:v>
                </c:pt>
                <c:pt idx="966">
                  <c:v>191950</c:v>
                </c:pt>
                <c:pt idx="967">
                  <c:v>192200</c:v>
                </c:pt>
                <c:pt idx="968">
                  <c:v>192450</c:v>
                </c:pt>
                <c:pt idx="969">
                  <c:v>192700</c:v>
                </c:pt>
                <c:pt idx="970">
                  <c:v>192950</c:v>
                </c:pt>
                <c:pt idx="971">
                  <c:v>193200</c:v>
                </c:pt>
                <c:pt idx="972">
                  <c:v>193450</c:v>
                </c:pt>
                <c:pt idx="973">
                  <c:v>193700</c:v>
                </c:pt>
                <c:pt idx="974">
                  <c:v>193950</c:v>
                </c:pt>
                <c:pt idx="975">
                  <c:v>194200</c:v>
                </c:pt>
                <c:pt idx="976">
                  <c:v>194450</c:v>
                </c:pt>
                <c:pt idx="977">
                  <c:v>194700</c:v>
                </c:pt>
                <c:pt idx="978">
                  <c:v>194950</c:v>
                </c:pt>
                <c:pt idx="979">
                  <c:v>195200</c:v>
                </c:pt>
                <c:pt idx="980">
                  <c:v>195450</c:v>
                </c:pt>
                <c:pt idx="981">
                  <c:v>195700</c:v>
                </c:pt>
                <c:pt idx="982">
                  <c:v>195950</c:v>
                </c:pt>
                <c:pt idx="983">
                  <c:v>196200</c:v>
                </c:pt>
                <c:pt idx="984">
                  <c:v>196450</c:v>
                </c:pt>
                <c:pt idx="985">
                  <c:v>196700</c:v>
                </c:pt>
                <c:pt idx="986">
                  <c:v>196950</c:v>
                </c:pt>
                <c:pt idx="987">
                  <c:v>197200</c:v>
                </c:pt>
                <c:pt idx="988">
                  <c:v>197450</c:v>
                </c:pt>
                <c:pt idx="989">
                  <c:v>197700</c:v>
                </c:pt>
                <c:pt idx="990">
                  <c:v>197950</c:v>
                </c:pt>
                <c:pt idx="991">
                  <c:v>198200</c:v>
                </c:pt>
                <c:pt idx="992">
                  <c:v>198450</c:v>
                </c:pt>
                <c:pt idx="993">
                  <c:v>198700</c:v>
                </c:pt>
                <c:pt idx="994">
                  <c:v>198950</c:v>
                </c:pt>
                <c:pt idx="995">
                  <c:v>199200</c:v>
                </c:pt>
                <c:pt idx="996">
                  <c:v>199450</c:v>
                </c:pt>
                <c:pt idx="997">
                  <c:v>199700</c:v>
                </c:pt>
                <c:pt idx="998">
                  <c:v>199950</c:v>
                </c:pt>
                <c:pt idx="999">
                  <c:v>200200</c:v>
                </c:pt>
              </c:numCache>
            </c:numRef>
          </c:xVal>
          <c:yVal>
            <c:numRef>
              <c:f>ChartData!$AR$10:$AR$1009</c:f>
              <c:numCache>
                <c:formatCode>_("$"* #,##0_);_("$"* \(#,##0\);_("$"* "-"??_);_(@_)</c:formatCode>
                <c:ptCount val="1000"/>
                <c:pt idx="0">
                  <c:v>2131.4012000000039</c:v>
                </c:pt>
                <c:pt idx="1">
                  <c:v>1066.4012000000021</c:v>
                </c:pt>
                <c:pt idx="2">
                  <c:v>711.40120000000138</c:v>
                </c:pt>
                <c:pt idx="3">
                  <c:v>533.90120000000104</c:v>
                </c:pt>
                <c:pt idx="4">
                  <c:v>427.40120000000081</c:v>
                </c:pt>
                <c:pt idx="5">
                  <c:v>356.4012000000007</c:v>
                </c:pt>
                <c:pt idx="6">
                  <c:v>305.68691428571486</c:v>
                </c:pt>
                <c:pt idx="7">
                  <c:v>267.65120000000053</c:v>
                </c:pt>
                <c:pt idx="8">
                  <c:v>238.0678666666671</c:v>
                </c:pt>
                <c:pt idx="9">
                  <c:v>214.40120000000039</c:v>
                </c:pt>
                <c:pt idx="10">
                  <c:v>195.03756363636398</c:v>
                </c:pt>
                <c:pt idx="11">
                  <c:v>178.90120000000033</c:v>
                </c:pt>
                <c:pt idx="12">
                  <c:v>165.24735384615414</c:v>
                </c:pt>
                <c:pt idx="13">
                  <c:v>153.54405714285741</c:v>
                </c:pt>
                <c:pt idx="14">
                  <c:v>143.40120000000027</c:v>
                </c:pt>
                <c:pt idx="15">
                  <c:v>134.52620000000024</c:v>
                </c:pt>
                <c:pt idx="16">
                  <c:v>126.69531764705907</c:v>
                </c:pt>
                <c:pt idx="17">
                  <c:v>119.73453333333356</c:v>
                </c:pt>
                <c:pt idx="18">
                  <c:v>113.50646315789496</c:v>
                </c:pt>
                <c:pt idx="19">
                  <c:v>107.9012000000002</c:v>
                </c:pt>
                <c:pt idx="20">
                  <c:v>102.82977142857163</c:v>
                </c:pt>
                <c:pt idx="21">
                  <c:v>98.219381818182001</c:v>
                </c:pt>
                <c:pt idx="22">
                  <c:v>94.009895652174094</c:v>
                </c:pt>
                <c:pt idx="23">
                  <c:v>90.151200000000173</c:v>
                </c:pt>
                <c:pt idx="24">
                  <c:v>86.601200000000162</c:v>
                </c:pt>
                <c:pt idx="25">
                  <c:v>83.324276923077079</c:v>
                </c:pt>
                <c:pt idx="26">
                  <c:v>80.290088888889045</c:v>
                </c:pt>
                <c:pt idx="27">
                  <c:v>77.472628571428714</c:v>
                </c:pt>
                <c:pt idx="28">
                  <c:v>74.849475862069113</c:v>
                </c:pt>
                <c:pt idx="29">
                  <c:v>72.401200000000145</c:v>
                </c:pt>
                <c:pt idx="30">
                  <c:v>70.110877419354978</c:v>
                </c:pt>
                <c:pt idx="31">
                  <c:v>67.963700000000131</c:v>
                </c:pt>
                <c:pt idx="32">
                  <c:v>65.946654545454678</c:v>
                </c:pt>
                <c:pt idx="33">
                  <c:v>64.048258823529537</c:v>
                </c:pt>
                <c:pt idx="34">
                  <c:v>62.258342857142978</c:v>
                </c:pt>
                <c:pt idx="35">
                  <c:v>60.567866666666781</c:v>
                </c:pt>
                <c:pt idx="36">
                  <c:v>58.968767567567681</c:v>
                </c:pt>
                <c:pt idx="37">
                  <c:v>57.453831578947479</c:v>
                </c:pt>
                <c:pt idx="38">
                  <c:v>56.016584615384723</c:v>
                </c:pt>
                <c:pt idx="39">
                  <c:v>54.651200000000102</c:v>
                </c:pt>
                <c:pt idx="40">
                  <c:v>53.352419512195226</c:v>
                </c:pt>
                <c:pt idx="41">
                  <c:v>52.115485714285818</c:v>
                </c:pt>
                <c:pt idx="42">
                  <c:v>50.936083720930334</c:v>
                </c:pt>
                <c:pt idx="43">
                  <c:v>49.810290909091002</c:v>
                </c:pt>
                <c:pt idx="44">
                  <c:v>48.734533333333424</c:v>
                </c:pt>
                <c:pt idx="45">
                  <c:v>47.705547826087049</c:v>
                </c:pt>
                <c:pt idx="46">
                  <c:v>46.720348936170303</c:v>
                </c:pt>
                <c:pt idx="47">
                  <c:v>45.776200000000088</c:v>
                </c:pt>
                <c:pt idx="48">
                  <c:v>44.870587755102129</c:v>
                </c:pt>
                <c:pt idx="49">
                  <c:v>44.001200000000082</c:v>
                </c:pt>
                <c:pt idx="50">
                  <c:v>43.165905882353023</c:v>
                </c:pt>
                <c:pt idx="51">
                  <c:v>42.362738461538541</c:v>
                </c:pt>
                <c:pt idx="52">
                  <c:v>41.5898792452831</c:v>
                </c:pt>
                <c:pt idx="53">
                  <c:v>40.845644444444524</c:v>
                </c:pt>
                <c:pt idx="54">
                  <c:v>40.128472727272808</c:v>
                </c:pt>
                <c:pt idx="55">
                  <c:v>39.436914285714359</c:v>
                </c:pt>
                <c:pt idx="56">
                  <c:v>38.769621052631656</c:v>
                </c:pt>
                <c:pt idx="57">
                  <c:v>38.125337931034558</c:v>
                </c:pt>
                <c:pt idx="58">
                  <c:v>37.502894915254309</c:v>
                </c:pt>
                <c:pt idx="59">
                  <c:v>36.901200000000074</c:v>
                </c:pt>
                <c:pt idx="60">
                  <c:v>36.319232786885316</c:v>
                </c:pt>
                <c:pt idx="61">
                  <c:v>35.75603870967749</c:v>
                </c:pt>
                <c:pt idx="62">
                  <c:v>35.210723809523877</c:v>
                </c:pt>
                <c:pt idx="63">
                  <c:v>34.682450000000067</c:v>
                </c:pt>
                <c:pt idx="64">
                  <c:v>34.170430769230833</c:v>
                </c:pt>
                <c:pt idx="65">
                  <c:v>33.67392727272734</c:v>
                </c:pt>
                <c:pt idx="66">
                  <c:v>33.192244776119466</c:v>
                </c:pt>
                <c:pt idx="67">
                  <c:v>32.72472941176477</c:v>
                </c:pt>
                <c:pt idx="68">
                  <c:v>32.270765217391364</c:v>
                </c:pt>
                <c:pt idx="69">
                  <c:v>31.829771428571487</c:v>
                </c:pt>
                <c:pt idx="70">
                  <c:v>31.401200000000056</c:v>
                </c:pt>
                <c:pt idx="71">
                  <c:v>30.984533333333388</c:v>
                </c:pt>
                <c:pt idx="72">
                  <c:v>30.579282191780877</c:v>
                </c:pt>
                <c:pt idx="73">
                  <c:v>30.184983783783839</c:v>
                </c:pt>
                <c:pt idx="74">
                  <c:v>29.801200000000055</c:v>
                </c:pt>
                <c:pt idx="75">
                  <c:v>29.427515789473738</c:v>
                </c:pt>
                <c:pt idx="76">
                  <c:v>29.063537662337716</c:v>
                </c:pt>
                <c:pt idx="77">
                  <c:v>28.708892307692359</c:v>
                </c:pt>
                <c:pt idx="78">
                  <c:v>28.363225316455747</c:v>
                </c:pt>
                <c:pt idx="79">
                  <c:v>28.026200000000049</c:v>
                </c:pt>
                <c:pt idx="80">
                  <c:v>27.697496296296347</c:v>
                </c:pt>
                <c:pt idx="81">
                  <c:v>27.376809756097611</c:v>
                </c:pt>
                <c:pt idx="82">
                  <c:v>27.063850602409687</c:v>
                </c:pt>
                <c:pt idx="83">
                  <c:v>26.758342857142907</c:v>
                </c:pt>
                <c:pt idx="84">
                  <c:v>26.460023529411814</c:v>
                </c:pt>
                <c:pt idx="85">
                  <c:v>26.168641860465165</c:v>
                </c:pt>
                <c:pt idx="86">
                  <c:v>25.8839586206897</c:v>
                </c:pt>
                <c:pt idx="87">
                  <c:v>25.605745454545499</c:v>
                </c:pt>
                <c:pt idx="88">
                  <c:v>25.333784269662967</c:v>
                </c:pt>
                <c:pt idx="89">
                  <c:v>25.06786666666671</c:v>
                </c:pt>
                <c:pt idx="90">
                  <c:v>24.807793406593451</c:v>
                </c:pt>
                <c:pt idx="91">
                  <c:v>24.553373913043522</c:v>
                </c:pt>
                <c:pt idx="92">
                  <c:v>24.304425806451658</c:v>
                </c:pt>
                <c:pt idx="93">
                  <c:v>24.06077446808515</c:v>
                </c:pt>
                <c:pt idx="94">
                  <c:v>23.822252631578991</c:v>
                </c:pt>
                <c:pt idx="95">
                  <c:v>23.588700000000042</c:v>
                </c:pt>
                <c:pt idx="96">
                  <c:v>23.35996288659798</c:v>
                </c:pt>
                <c:pt idx="97">
                  <c:v>23.135893877551062</c:v>
                </c:pt>
                <c:pt idx="98">
                  <c:v>22.916351515151558</c:v>
                </c:pt>
                <c:pt idx="99">
                  <c:v>22.701200000000039</c:v>
                </c:pt>
                <c:pt idx="100">
                  <c:v>22.49030891089113</c:v>
                </c:pt>
                <c:pt idx="101">
                  <c:v>22.283552941176509</c:v>
                </c:pt>
                <c:pt idx="102">
                  <c:v>22.080811650485476</c:v>
                </c:pt>
                <c:pt idx="103">
                  <c:v>21.881969230769268</c:v>
                </c:pt>
                <c:pt idx="104">
                  <c:v>21.686914285714323</c:v>
                </c:pt>
                <c:pt idx="105">
                  <c:v>21.495539622641548</c:v>
                </c:pt>
                <c:pt idx="106">
                  <c:v>21.307742056074805</c:v>
                </c:pt>
                <c:pt idx="107">
                  <c:v>21.12342222222226</c:v>
                </c:pt>
                <c:pt idx="108">
                  <c:v>20.942484403669763</c:v>
                </c:pt>
                <c:pt idx="109">
                  <c:v>20.764836363636402</c:v>
                </c:pt>
                <c:pt idx="110">
                  <c:v>20.590389189189224</c:v>
                </c:pt>
                <c:pt idx="111">
                  <c:v>20.419057142857177</c:v>
                </c:pt>
                <c:pt idx="112">
                  <c:v>20.25075752212393</c:v>
                </c:pt>
                <c:pt idx="113">
                  <c:v>20.085410526315826</c:v>
                </c:pt>
                <c:pt idx="114">
                  <c:v>19.922939130434816</c:v>
                </c:pt>
                <c:pt idx="115">
                  <c:v>19.763268965517277</c:v>
                </c:pt>
                <c:pt idx="116">
                  <c:v>19.606328205128239</c:v>
                </c:pt>
                <c:pt idx="117">
                  <c:v>19.452047457627152</c:v>
                </c:pt>
                <c:pt idx="118">
                  <c:v>19.300359663865581</c:v>
                </c:pt>
                <c:pt idx="119">
                  <c:v>19.151200000000035</c:v>
                </c:pt>
                <c:pt idx="120">
                  <c:v>19.004505785124</c:v>
                </c:pt>
                <c:pt idx="121">
                  <c:v>18.860216393442656</c:v>
                </c:pt>
                <c:pt idx="122">
                  <c:v>18.718273170731742</c:v>
                </c:pt>
                <c:pt idx="123">
                  <c:v>18.578619354838743</c:v>
                </c:pt>
                <c:pt idx="124">
                  <c:v>18.44120000000003</c:v>
                </c:pt>
                <c:pt idx="125">
                  <c:v>18.305961904761936</c:v>
                </c:pt>
                <c:pt idx="126">
                  <c:v>18.172853543307117</c:v>
                </c:pt>
                <c:pt idx="127">
                  <c:v>18.041825000000031</c:v>
                </c:pt>
                <c:pt idx="128">
                  <c:v>17.912827906976776</c:v>
                </c:pt>
                <c:pt idx="129">
                  <c:v>17.785815384615415</c:v>
                </c:pt>
                <c:pt idx="130">
                  <c:v>17.660741984732855</c:v>
                </c:pt>
                <c:pt idx="131">
                  <c:v>17.537563636363668</c:v>
                </c:pt>
                <c:pt idx="132">
                  <c:v>17.416237593984992</c:v>
                </c:pt>
                <c:pt idx="133">
                  <c:v>17.296722388059731</c:v>
                </c:pt>
                <c:pt idx="134">
                  <c:v>17.17897777777781</c:v>
                </c:pt>
                <c:pt idx="135">
                  <c:v>17.062964705882383</c:v>
                </c:pt>
                <c:pt idx="136">
                  <c:v>16.948645255474482</c:v>
                </c:pt>
                <c:pt idx="137">
                  <c:v>16.835982608695684</c:v>
                </c:pt>
                <c:pt idx="138">
                  <c:v>16.724941007194275</c:v>
                </c:pt>
                <c:pt idx="139">
                  <c:v>16.615485714285743</c:v>
                </c:pt>
                <c:pt idx="140">
                  <c:v>16.507582978723434</c:v>
                </c:pt>
                <c:pt idx="141">
                  <c:v>16.401200000000028</c:v>
                </c:pt>
                <c:pt idx="142">
                  <c:v>16.296304895104925</c:v>
                </c:pt>
                <c:pt idx="143">
                  <c:v>16.192866666666696</c:v>
                </c:pt>
                <c:pt idx="144">
                  <c:v>16.090855172413821</c:v>
                </c:pt>
                <c:pt idx="145">
                  <c:v>15.990241095890438</c:v>
                </c:pt>
                <c:pt idx="146">
                  <c:v>15.890995918367373</c:v>
                </c:pt>
                <c:pt idx="147">
                  <c:v>15.793091891891919</c:v>
                </c:pt>
                <c:pt idx="148">
                  <c:v>15.696502013422846</c:v>
                </c:pt>
                <c:pt idx="149">
                  <c:v>15.601200000000027</c:v>
                </c:pt>
                <c:pt idx="150">
                  <c:v>15.507160264900689</c:v>
                </c:pt>
                <c:pt idx="151">
                  <c:v>15.414357894736868</c:v>
                </c:pt>
                <c:pt idx="152">
                  <c:v>15.322768627451007</c:v>
                </c:pt>
                <c:pt idx="153">
                  <c:v>15.232368831168857</c:v>
                </c:pt>
                <c:pt idx="154">
                  <c:v>15.143135483870994</c:v>
                </c:pt>
                <c:pt idx="155">
                  <c:v>15.055046153846179</c:v>
                </c:pt>
                <c:pt idx="156">
                  <c:v>14.968078980891745</c:v>
                </c:pt>
                <c:pt idx="157">
                  <c:v>14.882212658227873</c:v>
                </c:pt>
                <c:pt idx="158">
                  <c:v>14.797426415094364</c:v>
                </c:pt>
                <c:pt idx="159">
                  <c:v>14.713700000000024</c:v>
                </c:pt>
                <c:pt idx="160">
                  <c:v>14.631013664596297</c:v>
                </c:pt>
                <c:pt idx="161">
                  <c:v>14.549348148148173</c:v>
                </c:pt>
                <c:pt idx="162">
                  <c:v>14.468684662576711</c:v>
                </c:pt>
                <c:pt idx="163">
                  <c:v>14.389004878048805</c:v>
                </c:pt>
                <c:pt idx="164">
                  <c:v>14.310290909090932</c:v>
                </c:pt>
                <c:pt idx="165">
                  <c:v>14.232525301204843</c:v>
                </c:pt>
                <c:pt idx="166">
                  <c:v>14.155691017964095</c:v>
                </c:pt>
                <c:pt idx="167">
                  <c:v>14.079771428571453</c:v>
                </c:pt>
                <c:pt idx="168">
                  <c:v>14.004750295858011</c:v>
                </c:pt>
                <c:pt idx="169">
                  <c:v>13.930611764705906</c:v>
                </c:pt>
                <c:pt idx="170">
                  <c:v>13.857340350877216</c:v>
                </c:pt>
                <c:pt idx="171">
                  <c:v>13.784920930232582</c:v>
                </c:pt>
                <c:pt idx="172">
                  <c:v>13.713338728323722</c:v>
                </c:pt>
                <c:pt idx="173">
                  <c:v>13.64257931034485</c:v>
                </c:pt>
                <c:pt idx="174">
                  <c:v>13.572628571428595</c:v>
                </c:pt>
                <c:pt idx="175">
                  <c:v>13.503472727272749</c:v>
                </c:pt>
                <c:pt idx="176">
                  <c:v>13.435098305084768</c:v>
                </c:pt>
                <c:pt idx="177">
                  <c:v>13.367492134831483</c:v>
                </c:pt>
                <c:pt idx="178">
                  <c:v>13.300641340782144</c:v>
                </c:pt>
                <c:pt idx="179">
                  <c:v>13.234533333333355</c:v>
                </c:pt>
                <c:pt idx="180">
                  <c:v>13.169155801104994</c:v>
                </c:pt>
                <c:pt idx="181">
                  <c:v>13.104496703296725</c:v>
                </c:pt>
                <c:pt idx="182">
                  <c:v>13.040544262295104</c:v>
                </c:pt>
                <c:pt idx="183">
                  <c:v>12.977286956521761</c:v>
                </c:pt>
                <c:pt idx="184">
                  <c:v>12.914713513513535</c:v>
                </c:pt>
                <c:pt idx="185">
                  <c:v>12.852812903225828</c:v>
                </c:pt>
                <c:pt idx="186">
                  <c:v>12.791574331550823</c:v>
                </c:pt>
                <c:pt idx="187">
                  <c:v>12.730987234042574</c:v>
                </c:pt>
                <c:pt idx="188">
                  <c:v>12.671041269841291</c:v>
                </c:pt>
                <c:pt idx="189">
                  <c:v>12.611726315789495</c:v>
                </c:pt>
                <c:pt idx="190">
                  <c:v>12.553032460733005</c:v>
                </c:pt>
                <c:pt idx="191">
                  <c:v>12.494950000000021</c:v>
                </c:pt>
                <c:pt idx="192">
                  <c:v>12.437469430051834</c:v>
                </c:pt>
                <c:pt idx="193">
                  <c:v>12.38058144329899</c:v>
                </c:pt>
                <c:pt idx="194">
                  <c:v>12.324276923076944</c:v>
                </c:pt>
                <c:pt idx="195">
                  <c:v>12.268546938775531</c:v>
                </c:pt>
                <c:pt idx="196">
                  <c:v>12.213382741116771</c:v>
                </c:pt>
                <c:pt idx="197">
                  <c:v>12.158775757575778</c:v>
                </c:pt>
                <c:pt idx="198">
                  <c:v>12.104717587939719</c:v>
                </c:pt>
                <c:pt idx="199">
                  <c:v>12.051200000000019</c:v>
                </c:pt>
                <c:pt idx="200">
                  <c:v>6.1345333333333425</c:v>
                </c:pt>
                <c:pt idx="201">
                  <c:v>4.4440571428571491</c:v>
                </c:pt>
                <c:pt idx="202">
                  <c:v>3.6433052631578988</c:v>
                </c:pt>
                <c:pt idx="203">
                  <c:v>3.1762000000000032</c:v>
                </c:pt>
                <c:pt idx="204">
                  <c:v>2.8701655172413822</c:v>
                </c:pt>
                <c:pt idx="205">
                  <c:v>2.6541411764705907</c:v>
                </c:pt>
                <c:pt idx="206">
                  <c:v>2.4935076923076944</c:v>
                </c:pt>
                <c:pt idx="207">
                  <c:v>2.3693818181818198</c:v>
                </c:pt>
                <c:pt idx="208">
                  <c:v>2.2705877551020426</c:v>
                </c:pt>
                <c:pt idx="209">
                  <c:v>2.1900888888888903</c:v>
                </c:pt>
                <c:pt idx="210">
                  <c:v>2.1232338983050862</c:v>
                </c:pt>
                <c:pt idx="211">
                  <c:v>2.0668250000000015</c:v>
                </c:pt>
                <c:pt idx="212">
                  <c:v>2.0185913043478272</c:v>
                </c:pt>
                <c:pt idx="213">
                  <c:v>1.9768756756756769</c:v>
                </c:pt>
                <c:pt idx="214">
                  <c:v>1.9404405063291148</c:v>
                </c:pt>
                <c:pt idx="215">
                  <c:v>1.9083428571428582</c:v>
                </c:pt>
                <c:pt idx="216">
                  <c:v>1.8798516853932594</c:v>
                </c:pt>
                <c:pt idx="217">
                  <c:v>1.8543914893617031</c:v>
                </c:pt>
                <c:pt idx="218">
                  <c:v>1.8315030303030311</c:v>
                </c:pt>
                <c:pt idx="219">
                  <c:v>1.8108153846153854</c:v>
                </c:pt>
                <c:pt idx="220">
                  <c:v>1.7920256880733954</c:v>
                </c:pt>
                <c:pt idx="221">
                  <c:v>1.7748842105263165</c:v>
                </c:pt>
                <c:pt idx="222">
                  <c:v>1.7591831932773117</c:v>
                </c:pt>
                <c:pt idx="223">
                  <c:v>1.7447483870967748</c:v>
                </c:pt>
                <c:pt idx="224">
                  <c:v>1.7314325581395356</c:v>
                </c:pt>
                <c:pt idx="225">
                  <c:v>1.7191104477611947</c:v>
                </c:pt>
                <c:pt idx="226">
                  <c:v>1.7076748201438856</c:v>
                </c:pt>
                <c:pt idx="227">
                  <c:v>1.6970333333333338</c:v>
                </c:pt>
                <c:pt idx="228">
                  <c:v>1.687106040268457</c:v>
                </c:pt>
                <c:pt idx="229">
                  <c:v>1.6778233766233772</c:v>
                </c:pt>
                <c:pt idx="230">
                  <c:v>1.6691245283018872</c:v>
                </c:pt>
                <c:pt idx="231">
                  <c:v>1.6609560975609761</c:v>
                </c:pt>
                <c:pt idx="232">
                  <c:v>1.6532710059171603</c:v>
                </c:pt>
                <c:pt idx="233">
                  <c:v>1.6460275862068969</c:v>
                </c:pt>
                <c:pt idx="234">
                  <c:v>1.6391888268156429</c:v>
                </c:pt>
                <c:pt idx="235">
                  <c:v>1.6327217391304352</c:v>
                </c:pt>
                <c:pt idx="236">
                  <c:v>1.6265968253968257</c:v>
                </c:pt>
                <c:pt idx="237">
                  <c:v>1.6207876288659797</c:v>
                </c:pt>
                <c:pt idx="238">
                  <c:v>1.6152703517587943</c:v>
                </c:pt>
                <c:pt idx="239">
                  <c:v>1.6100235294117651</c:v>
                </c:pt>
                <c:pt idx="240">
                  <c:v>1.6050277511961726</c:v>
                </c:pt>
                <c:pt idx="241">
                  <c:v>1.6002654205607481</c:v>
                </c:pt>
                <c:pt idx="242">
                  <c:v>1.5957205479452059</c:v>
                </c:pt>
                <c:pt idx="243">
                  <c:v>1.5913785714285718</c:v>
                </c:pt>
                <c:pt idx="244">
                  <c:v>1.5872262008733629</c:v>
                </c:pt>
                <c:pt idx="245">
                  <c:v>1.5832512820512825</c:v>
                </c:pt>
                <c:pt idx="246">
                  <c:v>1.5794426778242681</c:v>
                </c:pt>
                <c:pt idx="247">
                  <c:v>1.5757901639344265</c:v>
                </c:pt>
                <c:pt idx="248">
                  <c:v>1.572284337349398</c:v>
                </c:pt>
                <c:pt idx="249">
                  <c:v>1.5689165354330712</c:v>
                </c:pt>
                <c:pt idx="250">
                  <c:v>1.5656787644787649</c:v>
                </c:pt>
                <c:pt idx="251">
                  <c:v>1.5625636363636366</c:v>
                </c:pt>
                <c:pt idx="252">
                  <c:v>1.5595643122676583</c:v>
                </c:pt>
                <c:pt idx="253">
                  <c:v>1.5566744525547449</c:v>
                </c:pt>
                <c:pt idx="254">
                  <c:v>1.5538881720430111</c:v>
                </c:pt>
                <c:pt idx="255">
                  <c:v>1.5512000000000004</c:v>
                </c:pt>
                <c:pt idx="256">
                  <c:v>1.5486048442906577</c:v>
                </c:pt>
                <c:pt idx="257">
                  <c:v>1.5460979591836737</c:v>
                </c:pt>
                <c:pt idx="258">
                  <c:v>1.5436749163879602</c:v>
                </c:pt>
                <c:pt idx="259">
                  <c:v>1.5413315789473687</c:v>
                </c:pt>
                <c:pt idx="260">
                  <c:v>1.5390640776699032</c:v>
                </c:pt>
                <c:pt idx="261">
                  <c:v>1.5368687898089175</c:v>
                </c:pt>
                <c:pt idx="262">
                  <c:v>1.5347423197492165</c:v>
                </c:pt>
                <c:pt idx="263">
                  <c:v>1.5326814814814818</c:v>
                </c:pt>
                <c:pt idx="264">
                  <c:v>1.5306832826747723</c:v>
                </c:pt>
                <c:pt idx="265">
                  <c:v>1.5287449101796409</c:v>
                </c:pt>
                <c:pt idx="266">
                  <c:v>1.5268637168141594</c:v>
                </c:pt>
                <c:pt idx="267">
                  <c:v>1.5250372093023259</c:v>
                </c:pt>
                <c:pt idx="268">
                  <c:v>1.5232630372492839</c:v>
                </c:pt>
                <c:pt idx="269">
                  <c:v>1.5215389830508477</c:v>
                </c:pt>
                <c:pt idx="270">
                  <c:v>1.5198629526462397</c:v>
                </c:pt>
                <c:pt idx="271">
                  <c:v>1.5182329670329673</c:v>
                </c:pt>
                <c:pt idx="272">
                  <c:v>1.516647154471545</c:v>
                </c:pt>
                <c:pt idx="273">
                  <c:v>1.5151037433155083</c:v>
                </c:pt>
                <c:pt idx="274">
                  <c:v>1.5136010554089712</c:v>
                </c:pt>
                <c:pt idx="275">
                  <c:v>1.5121375000000001</c:v>
                </c:pt>
                <c:pt idx="276">
                  <c:v>1.5107115681233936</c:v>
                </c:pt>
                <c:pt idx="277">
                  <c:v>1.5093218274111677</c:v>
                </c:pt>
                <c:pt idx="278">
                  <c:v>1.5079669172932333</c:v>
                </c:pt>
                <c:pt idx="279">
                  <c:v>1.5066455445544555</c:v>
                </c:pt>
                <c:pt idx="280">
                  <c:v>1.5053564792176042</c:v>
                </c:pt>
                <c:pt idx="281">
                  <c:v>1.5040985507246378</c:v>
                </c:pt>
                <c:pt idx="282">
                  <c:v>1.5028706443914084</c:v>
                </c:pt>
                <c:pt idx="283">
                  <c:v>1.5016716981132077</c:v>
                </c:pt>
                <c:pt idx="284">
                  <c:v>1.5005006993006995</c:v>
                </c:pt>
                <c:pt idx="285">
                  <c:v>1.49935668202765</c:v>
                </c:pt>
                <c:pt idx="286">
                  <c:v>1.4982387243735764</c:v>
                </c:pt>
                <c:pt idx="287">
                  <c:v>1.4971459459459462</c:v>
                </c:pt>
                <c:pt idx="288">
                  <c:v>1.496077505567929</c:v>
                </c:pt>
                <c:pt idx="289">
                  <c:v>1.4950325991189428</c:v>
                </c:pt>
                <c:pt idx="290">
                  <c:v>1.49401045751634</c:v>
                </c:pt>
                <c:pt idx="291">
                  <c:v>1.4930103448275864</c:v>
                </c:pt>
                <c:pt idx="292">
                  <c:v>1.4920315565031985</c:v>
                </c:pt>
                <c:pt idx="293">
                  <c:v>1.4910734177215192</c:v>
                </c:pt>
                <c:pt idx="294">
                  <c:v>1.4901352818371609</c:v>
                </c:pt>
                <c:pt idx="295">
                  <c:v>1.4892165289256201</c:v>
                </c:pt>
                <c:pt idx="296">
                  <c:v>1.4883165644171781</c:v>
                </c:pt>
                <c:pt idx="297">
                  <c:v>1.4874348178137653</c:v>
                </c:pt>
                <c:pt idx="298">
                  <c:v>1.4865707414829661</c:v>
                </c:pt>
                <c:pt idx="299">
                  <c:v>1.4857238095238097</c:v>
                </c:pt>
                <c:pt idx="300">
                  <c:v>1.4848935166994108</c:v>
                </c:pt>
                <c:pt idx="301">
                  <c:v>1.4840793774319068</c:v>
                </c:pt>
                <c:pt idx="302">
                  <c:v>1.4832809248554915</c:v>
                </c:pt>
                <c:pt idx="303">
                  <c:v>1.4824977099236643</c:v>
                </c:pt>
                <c:pt idx="304">
                  <c:v>1.4817293005671079</c:v>
                </c:pt>
                <c:pt idx="305">
                  <c:v>1.4809752808988765</c:v>
                </c:pt>
                <c:pt idx="306">
                  <c:v>1.4802352504638221</c:v>
                </c:pt>
                <c:pt idx="307">
                  <c:v>1.4795088235294118</c:v>
                </c:pt>
                <c:pt idx="308">
                  <c:v>1.4787956284153008</c:v>
                </c:pt>
                <c:pt idx="309">
                  <c:v>1.478095306859206</c:v>
                </c:pt>
                <c:pt idx="310">
                  <c:v>1.4774075134168159</c:v>
                </c:pt>
                <c:pt idx="311">
                  <c:v>1.4767319148936171</c:v>
                </c:pt>
                <c:pt idx="312">
                  <c:v>1.4760681898066785</c:v>
                </c:pt>
                <c:pt idx="313">
                  <c:v>1.4754160278745645</c:v>
                </c:pt>
                <c:pt idx="314">
                  <c:v>1.4747751295336788</c:v>
                </c:pt>
                <c:pt idx="315">
                  <c:v>1.4741452054794522</c:v>
                </c:pt>
                <c:pt idx="316">
                  <c:v>1.4735259762308999</c:v>
                </c:pt>
                <c:pt idx="317">
                  <c:v>1.4729171717171718</c:v>
                </c:pt>
                <c:pt idx="318">
                  <c:v>1.4723185308848081</c:v>
                </c:pt>
                <c:pt idx="319">
                  <c:v>1.4717298013245035</c:v>
                </c:pt>
                <c:pt idx="320">
                  <c:v>1.4711507389162564</c:v>
                </c:pt>
                <c:pt idx="321">
                  <c:v>1.4705811074918569</c:v>
                </c:pt>
                <c:pt idx="322">
                  <c:v>1.470020678513732</c:v>
                </c:pt>
                <c:pt idx="323">
                  <c:v>1.469469230769231</c:v>
                </c:pt>
                <c:pt idx="324">
                  <c:v>1.4689265500794915</c:v>
                </c:pt>
                <c:pt idx="325">
                  <c:v>1.4683924290220822</c:v>
                </c:pt>
                <c:pt idx="326">
                  <c:v>1.4678666666666669</c:v>
                </c:pt>
                <c:pt idx="327">
                  <c:v>1.4673490683229815</c:v>
                </c:pt>
                <c:pt idx="328">
                  <c:v>1.4668394453004623</c:v>
                </c:pt>
                <c:pt idx="329">
                  <c:v>1.4663376146788991</c:v>
                </c:pt>
                <c:pt idx="330">
                  <c:v>1.4658433990895297</c:v>
                </c:pt>
                <c:pt idx="331">
                  <c:v>1.4653566265060243</c:v>
                </c:pt>
                <c:pt idx="332">
                  <c:v>1.4648771300448431</c:v>
                </c:pt>
                <c:pt idx="333">
                  <c:v>1.4644047477744808</c:v>
                </c:pt>
                <c:pt idx="334">
                  <c:v>1.4639393225331372</c:v>
                </c:pt>
                <c:pt idx="335">
                  <c:v>1.463480701754386</c:v>
                </c:pt>
                <c:pt idx="336">
                  <c:v>1.4630287373004356</c:v>
                </c:pt>
                <c:pt idx="337">
                  <c:v>1.4625832853025937</c:v>
                </c:pt>
                <c:pt idx="338">
                  <c:v>1.4621442060085839</c:v>
                </c:pt>
                <c:pt idx="339">
                  <c:v>1.4617113636363637</c:v>
                </c:pt>
                <c:pt idx="340">
                  <c:v>1.4612846262341328</c:v>
                </c:pt>
                <c:pt idx="341">
                  <c:v>1.4608638655462185</c:v>
                </c:pt>
                <c:pt idx="342">
                  <c:v>1.460448956884562</c:v>
                </c:pt>
                <c:pt idx="343">
                  <c:v>1.4600397790055251</c:v>
                </c:pt>
                <c:pt idx="344">
                  <c:v>1.4596362139917696</c:v>
                </c:pt>
                <c:pt idx="345">
                  <c:v>1.4592381471389646</c:v>
                </c:pt>
                <c:pt idx="346">
                  <c:v>1.4588454668470907</c:v>
                </c:pt>
                <c:pt idx="347">
                  <c:v>1.4584580645161291</c:v>
                </c:pt>
                <c:pt idx="348">
                  <c:v>1.4580758344459279</c:v>
                </c:pt>
                <c:pt idx="349">
                  <c:v>1.4576986737400532</c:v>
                </c:pt>
                <c:pt idx="350">
                  <c:v>1.4573264822134389</c:v>
                </c:pt>
                <c:pt idx="351">
                  <c:v>1.4569591623036651</c:v>
                </c:pt>
                <c:pt idx="352">
                  <c:v>1.4565966189856958</c:v>
                </c:pt>
                <c:pt idx="353">
                  <c:v>1.4562387596899227</c:v>
                </c:pt>
                <c:pt idx="354">
                  <c:v>1.4558854942233634</c:v>
                </c:pt>
                <c:pt idx="355">
                  <c:v>1.4555367346938777</c:v>
                </c:pt>
                <c:pt idx="356">
                  <c:v>1.4551923954372625</c:v>
                </c:pt>
                <c:pt idx="357">
                  <c:v>1.4548523929471033</c:v>
                </c:pt>
                <c:pt idx="358">
                  <c:v>1.4545166458072591</c:v>
                </c:pt>
                <c:pt idx="359">
                  <c:v>1.4541850746268659</c:v>
                </c:pt>
                <c:pt idx="360">
                  <c:v>1.4538576019777505</c:v>
                </c:pt>
                <c:pt idx="361">
                  <c:v>1.4535341523341525</c:v>
                </c:pt>
                <c:pt idx="362">
                  <c:v>1.4532146520146521</c:v>
                </c:pt>
                <c:pt idx="363">
                  <c:v>1.4528990291262136</c:v>
                </c:pt>
                <c:pt idx="364">
                  <c:v>1.4525872135102533</c:v>
                </c:pt>
                <c:pt idx="365">
                  <c:v>1.4522791366906476</c:v>
                </c:pt>
                <c:pt idx="366">
                  <c:v>1.4519747318235996</c:v>
                </c:pt>
                <c:pt idx="367">
                  <c:v>1.4516739336492892</c:v>
                </c:pt>
                <c:pt idx="368">
                  <c:v>1.4513766784452298</c:v>
                </c:pt>
                <c:pt idx="369">
                  <c:v>1.4510829039812647</c:v>
                </c:pt>
                <c:pt idx="370">
                  <c:v>1.4507925494761351</c:v>
                </c:pt>
                <c:pt idx="371">
                  <c:v>1.4505055555555557</c:v>
                </c:pt>
                <c:pt idx="372">
                  <c:v>1.4502218642117377</c:v>
                </c:pt>
                <c:pt idx="373">
                  <c:v>1.449941418764302</c:v>
                </c:pt>
                <c:pt idx="374">
                  <c:v>1.4496641638225256</c:v>
                </c:pt>
                <c:pt idx="375">
                  <c:v>1.4493900452488688</c:v>
                </c:pt>
                <c:pt idx="376">
                  <c:v>1.4491190101237346</c:v>
                </c:pt>
                <c:pt idx="377">
                  <c:v>1.4488510067114095</c:v>
                </c:pt>
                <c:pt idx="378">
                  <c:v>1.4485859844271414</c:v>
                </c:pt>
                <c:pt idx="379">
                  <c:v>1.4483238938053098</c:v>
                </c:pt>
                <c:pt idx="380">
                  <c:v>1.4480646864686471</c:v>
                </c:pt>
                <c:pt idx="381">
                  <c:v>1.4478083150984684</c:v>
                </c:pt>
                <c:pt idx="382">
                  <c:v>1.447554733405876</c:v>
                </c:pt>
                <c:pt idx="383">
                  <c:v>1.4473038961038962</c:v>
                </c:pt>
                <c:pt idx="384">
                  <c:v>1.4470557588805169</c:v>
                </c:pt>
                <c:pt idx="385">
                  <c:v>1.4468102783725911</c:v>
                </c:pt>
                <c:pt idx="386">
                  <c:v>1.4465674121405752</c:v>
                </c:pt>
                <c:pt idx="387">
                  <c:v>1.4463271186440678</c:v>
                </c:pt>
                <c:pt idx="388">
                  <c:v>1.4460893572181244</c:v>
                </c:pt>
                <c:pt idx="389">
                  <c:v>1.4458540880503146</c:v>
                </c:pt>
                <c:pt idx="390">
                  <c:v>1.4456212721584984</c:v>
                </c:pt>
                <c:pt idx="391">
                  <c:v>1.4453908713692947</c:v>
                </c:pt>
                <c:pt idx="392">
                  <c:v>1.4451628482972136</c:v>
                </c:pt>
                <c:pt idx="393">
                  <c:v>1.4449371663244355</c:v>
                </c:pt>
                <c:pt idx="394">
                  <c:v>1.4447137895812054</c:v>
                </c:pt>
                <c:pt idx="395">
                  <c:v>1.4444926829268294</c:v>
                </c:pt>
                <c:pt idx="396">
                  <c:v>1.4442738119312437</c:v>
                </c:pt>
                <c:pt idx="397">
                  <c:v>1.4440571428571429</c:v>
                </c:pt>
                <c:pt idx="398">
                  <c:v>1.4438426426426427</c:v>
                </c:pt>
                <c:pt idx="399">
                  <c:v>1.4436302788844622</c:v>
                </c:pt>
                <c:pt idx="400">
                  <c:v>1.4434200198216056</c:v>
                </c:pt>
                <c:pt idx="401">
                  <c:v>1.4432118343195266</c:v>
                </c:pt>
                <c:pt idx="402">
                  <c:v>1.4430056918547596</c:v>
                </c:pt>
                <c:pt idx="403">
                  <c:v>1.4428015625000001</c:v>
                </c:pt>
                <c:pt idx="404">
                  <c:v>1.442599416909621</c:v>
                </c:pt>
                <c:pt idx="405">
                  <c:v>1.4423992263056093</c:v>
                </c:pt>
                <c:pt idx="406">
                  <c:v>1.4422009624639076</c:v>
                </c:pt>
                <c:pt idx="407">
                  <c:v>1.4420045977011495</c:v>
                </c:pt>
                <c:pt idx="408">
                  <c:v>1.4418101048617733</c:v>
                </c:pt>
                <c:pt idx="409">
                  <c:v>1.4416174573055029</c:v>
                </c:pt>
                <c:pt idx="410">
                  <c:v>1.4414266288951842</c:v>
                </c:pt>
                <c:pt idx="411">
                  <c:v>1.4412375939849624</c:v>
                </c:pt>
                <c:pt idx="412">
                  <c:v>1.4410503274087934</c:v>
                </c:pt>
                <c:pt idx="413">
                  <c:v>1.4408648044692738</c:v>
                </c:pt>
                <c:pt idx="414">
                  <c:v>1.4406810009267841</c:v>
                </c:pt>
                <c:pt idx="415">
                  <c:v>1.44049889298893</c:v>
                </c:pt>
                <c:pt idx="416">
                  <c:v>1.4403184573002756</c:v>
                </c:pt>
                <c:pt idx="417">
                  <c:v>1.4401396709323584</c:v>
                </c:pt>
                <c:pt idx="418">
                  <c:v>1.4399625113739765</c:v>
                </c:pt>
                <c:pt idx="419">
                  <c:v>1.4397869565217392</c:v>
                </c:pt>
                <c:pt idx="420">
                  <c:v>1.4396129846708747</c:v>
                </c:pt>
                <c:pt idx="421">
                  <c:v>1.4394405745062837</c:v>
                </c:pt>
                <c:pt idx="422">
                  <c:v>1.4392697050938339</c:v>
                </c:pt>
                <c:pt idx="423">
                  <c:v>1.4391003558718862</c:v>
                </c:pt>
                <c:pt idx="424">
                  <c:v>1.4389325066430469</c:v>
                </c:pt>
                <c:pt idx="425">
                  <c:v>1.4387661375661376</c:v>
                </c:pt>
                <c:pt idx="426">
                  <c:v>1.4386012291483758</c:v>
                </c:pt>
                <c:pt idx="427">
                  <c:v>1.4384377622377622</c:v>
                </c:pt>
                <c:pt idx="428">
                  <c:v>1.4382757180156658</c:v>
                </c:pt>
                <c:pt idx="429">
                  <c:v>1.4381150779896015</c:v>
                </c:pt>
                <c:pt idx="430">
                  <c:v>1.4379558239861951</c:v>
                </c:pt>
                <c:pt idx="431">
                  <c:v>1.43779793814433</c:v>
                </c:pt>
                <c:pt idx="432">
                  <c:v>1.4376414029084688</c:v>
                </c:pt>
                <c:pt idx="433">
                  <c:v>1.4374862010221465</c:v>
                </c:pt>
                <c:pt idx="434">
                  <c:v>1.4373323155216287</c:v>
                </c:pt>
                <c:pt idx="435">
                  <c:v>1.4371797297297297</c:v>
                </c:pt>
                <c:pt idx="436">
                  <c:v>1.4370284272497897</c:v>
                </c:pt>
                <c:pt idx="437">
                  <c:v>1.4368783919597992</c:v>
                </c:pt>
                <c:pt idx="438">
                  <c:v>1.4367296080066723</c:v>
                </c:pt>
                <c:pt idx="439">
                  <c:v>1.4365820598006644</c:v>
                </c:pt>
                <c:pt idx="440">
                  <c:v>1.4364357320099257</c:v>
                </c:pt>
                <c:pt idx="441">
                  <c:v>1.4362906095551895</c:v>
                </c:pt>
                <c:pt idx="442">
                  <c:v>1.4361466776045939</c:v>
                </c:pt>
                <c:pt idx="443">
                  <c:v>1.4360039215686276</c:v>
                </c:pt>
                <c:pt idx="444">
                  <c:v>1.4358623270951993</c:v>
                </c:pt>
                <c:pt idx="445">
                  <c:v>1.4357218800648299</c:v>
                </c:pt>
                <c:pt idx="446">
                  <c:v>1.4355825665859565</c:v>
                </c:pt>
                <c:pt idx="447">
                  <c:v>1.4354443729903537</c:v>
                </c:pt>
                <c:pt idx="448">
                  <c:v>1.4353072858286631</c:v>
                </c:pt>
                <c:pt idx="449">
                  <c:v>1.4351712918660289</c:v>
                </c:pt>
                <c:pt idx="450">
                  <c:v>1.4350363780778397</c:v>
                </c:pt>
                <c:pt idx="451">
                  <c:v>1.4349025316455697</c:v>
                </c:pt>
                <c:pt idx="452">
                  <c:v>1.4347697399527188</c:v>
                </c:pt>
                <c:pt idx="453">
                  <c:v>1.4346379905808477</c:v>
                </c:pt>
                <c:pt idx="454">
                  <c:v>1.4345072713057077</c:v>
                </c:pt>
                <c:pt idx="455">
                  <c:v>1.434377570093458</c:v>
                </c:pt>
                <c:pt idx="456">
                  <c:v>1.4342488750969744</c:v>
                </c:pt>
                <c:pt idx="457">
                  <c:v>1.4341211746522411</c:v>
                </c:pt>
                <c:pt idx="458">
                  <c:v>1.4339944572748269</c:v>
                </c:pt>
                <c:pt idx="459">
                  <c:v>1.4338687116564417</c:v>
                </c:pt>
                <c:pt idx="460">
                  <c:v>1.4337439266615737</c:v>
                </c:pt>
                <c:pt idx="461">
                  <c:v>1.433620091324201</c:v>
                </c:pt>
                <c:pt idx="462">
                  <c:v>1.4334971948445794</c:v>
                </c:pt>
                <c:pt idx="463">
                  <c:v>1.4333752265861028</c:v>
                </c:pt>
                <c:pt idx="464">
                  <c:v>1.4332541760722348</c:v>
                </c:pt>
                <c:pt idx="465">
                  <c:v>1.4331340329835083</c:v>
                </c:pt>
                <c:pt idx="466">
                  <c:v>1.4330147871545931</c:v>
                </c:pt>
                <c:pt idx="467">
                  <c:v>1.4328964285714287</c:v>
                </c:pt>
                <c:pt idx="468">
                  <c:v>1.4327789473684212</c:v>
                </c:pt>
                <c:pt idx="469">
                  <c:v>1.4326623338257016</c:v>
                </c:pt>
                <c:pt idx="470">
                  <c:v>1.4325465783664459</c:v>
                </c:pt>
                <c:pt idx="471">
                  <c:v>1.4324316715542522</c:v>
                </c:pt>
                <c:pt idx="472">
                  <c:v>1.4323176040905772</c:v>
                </c:pt>
                <c:pt idx="473">
                  <c:v>1.4322043668122271</c:v>
                </c:pt>
                <c:pt idx="474">
                  <c:v>1.4320919506889052</c:v>
                </c:pt>
                <c:pt idx="475">
                  <c:v>1.4319803468208092</c:v>
                </c:pt>
                <c:pt idx="476">
                  <c:v>1.4318695464362852</c:v>
                </c:pt>
                <c:pt idx="477">
                  <c:v>1.4317595408895265</c:v>
                </c:pt>
                <c:pt idx="478">
                  <c:v>1.4316503216583274</c:v>
                </c:pt>
                <c:pt idx="479">
                  <c:v>1.4315418803418805</c:v>
                </c:pt>
                <c:pt idx="480">
                  <c:v>1.4314342086586231</c:v>
                </c:pt>
                <c:pt idx="481">
                  <c:v>1.4313272984441301</c:v>
                </c:pt>
                <c:pt idx="482">
                  <c:v>1.4312211416490488</c:v>
                </c:pt>
                <c:pt idx="483">
                  <c:v>1.4311157303370787</c:v>
                </c:pt>
                <c:pt idx="484">
                  <c:v>1.4310110566829952</c:v>
                </c:pt>
                <c:pt idx="485">
                  <c:v>1.4309071129707114</c:v>
                </c:pt>
                <c:pt idx="486">
                  <c:v>1.430803891591383</c:v>
                </c:pt>
                <c:pt idx="487">
                  <c:v>1.4307013850415513</c:v>
                </c:pt>
                <c:pt idx="488">
                  <c:v>1.4305995859213252</c:v>
                </c:pt>
                <c:pt idx="489">
                  <c:v>1.4304984869325998</c:v>
                </c:pt>
                <c:pt idx="490">
                  <c:v>1.4303980808773133</c:v>
                </c:pt>
                <c:pt idx="491">
                  <c:v>1.4302983606557378</c:v>
                </c:pt>
                <c:pt idx="492">
                  <c:v>1.4301993192648061</c:v>
                </c:pt>
                <c:pt idx="493">
                  <c:v>1.4301009497964723</c:v>
                </c:pt>
                <c:pt idx="494">
                  <c:v>1.4300032454361056</c:v>
                </c:pt>
                <c:pt idx="495">
                  <c:v>1.4299061994609166</c:v>
                </c:pt>
                <c:pt idx="496">
                  <c:v>1.4298098052384152</c:v>
                </c:pt>
                <c:pt idx="497">
                  <c:v>1.4297140562248996</c:v>
                </c:pt>
                <c:pt idx="498">
                  <c:v>1.4296189459639761</c:v>
                </c:pt>
                <c:pt idx="499">
                  <c:v>1.4295244680851065</c:v>
                </c:pt>
                <c:pt idx="500">
                  <c:v>1.429430616302187</c:v>
                </c:pt>
                <c:pt idx="501">
                  <c:v>1.4293373844121533</c:v>
                </c:pt>
                <c:pt idx="502">
                  <c:v>1.4292447662936143</c:v>
                </c:pt>
                <c:pt idx="503">
                  <c:v>1.4291527559055119</c:v>
                </c:pt>
                <c:pt idx="504">
                  <c:v>1.4290613472858078</c:v>
                </c:pt>
                <c:pt idx="505">
                  <c:v>1.4289705345501955</c:v>
                </c:pt>
                <c:pt idx="506">
                  <c:v>1.4288803118908382</c:v>
                </c:pt>
                <c:pt idx="507">
                  <c:v>1.4287906735751297</c:v>
                </c:pt>
                <c:pt idx="508">
                  <c:v>1.4287016139444804</c:v>
                </c:pt>
                <c:pt idx="509">
                  <c:v>1.4286131274131275</c:v>
                </c:pt>
                <c:pt idx="510">
                  <c:v>1.428525208466966</c:v>
                </c:pt>
                <c:pt idx="511">
                  <c:v>1.4284378516624041</c:v>
                </c:pt>
                <c:pt idx="512">
                  <c:v>1.4283510516252391</c:v>
                </c:pt>
                <c:pt idx="513">
                  <c:v>1.4282648030495553</c:v>
                </c:pt>
                <c:pt idx="514">
                  <c:v>1.4281791006966436</c:v>
                </c:pt>
                <c:pt idx="515">
                  <c:v>1.4280939393939394</c:v>
                </c:pt>
                <c:pt idx="516">
                  <c:v>1.4280093140339838</c:v>
                </c:pt>
                <c:pt idx="517">
                  <c:v>1.4279252195734002</c:v>
                </c:pt>
                <c:pt idx="518">
                  <c:v>1.427841651031895</c:v>
                </c:pt>
                <c:pt idx="519">
                  <c:v>1.4277586034912719</c:v>
                </c:pt>
                <c:pt idx="520">
                  <c:v>1.4276760720944686</c:v>
                </c:pt>
                <c:pt idx="521">
                  <c:v>1.4275940520446098</c:v>
                </c:pt>
                <c:pt idx="522">
                  <c:v>1.4275125386040766</c:v>
                </c:pt>
                <c:pt idx="523">
                  <c:v>1.4274315270935962</c:v>
                </c:pt>
                <c:pt idx="524">
                  <c:v>1.4273510128913445</c:v>
                </c:pt>
                <c:pt idx="525">
                  <c:v>1.4272709914320687</c:v>
                </c:pt>
                <c:pt idx="526">
                  <c:v>1.4271914582062233</c:v>
                </c:pt>
                <c:pt idx="527">
                  <c:v>1.427112408759124</c:v>
                </c:pt>
                <c:pt idx="528">
                  <c:v>1.4270338386901154</c:v>
                </c:pt>
                <c:pt idx="529">
                  <c:v>1.4269557436517535</c:v>
                </c:pt>
                <c:pt idx="530">
                  <c:v>1.4268781193490054</c:v>
                </c:pt>
                <c:pt idx="531">
                  <c:v>1.4268009615384616</c:v>
                </c:pt>
                <c:pt idx="532">
                  <c:v>1.4267242660275614</c:v>
                </c:pt>
                <c:pt idx="533">
                  <c:v>1.4266480286738352</c:v>
                </c:pt>
                <c:pt idx="534">
                  <c:v>1.4265722453841574</c:v>
                </c:pt>
                <c:pt idx="535">
                  <c:v>1.4264969121140143</c:v>
                </c:pt>
                <c:pt idx="536">
                  <c:v>1.4264220248667852</c:v>
                </c:pt>
                <c:pt idx="537">
                  <c:v>1.4263475796930343</c:v>
                </c:pt>
                <c:pt idx="538">
                  <c:v>1.4262735726898177</c:v>
                </c:pt>
                <c:pt idx="539">
                  <c:v>1.4262000000000001</c:v>
                </c:pt>
                <c:pt idx="540">
                  <c:v>1.4261268578115858</c:v>
                </c:pt>
                <c:pt idx="541">
                  <c:v>1.4260541423570596</c:v>
                </c:pt>
                <c:pt idx="542">
                  <c:v>1.4259818499127399</c:v>
                </c:pt>
                <c:pt idx="543">
                  <c:v>1.4259099767981438</c:v>
                </c:pt>
                <c:pt idx="544">
                  <c:v>1.4258385193753615</c:v>
                </c:pt>
                <c:pt idx="545">
                  <c:v>1.425767474048443</c:v>
                </c:pt>
                <c:pt idx="546">
                  <c:v>1.4256968372627947</c:v>
                </c:pt>
                <c:pt idx="547">
                  <c:v>1.4256266055045872</c:v>
                </c:pt>
                <c:pt idx="548">
                  <c:v>1.4255567753001717</c:v>
                </c:pt>
                <c:pt idx="549">
                  <c:v>1.4254873432155075</c:v>
                </c:pt>
                <c:pt idx="550">
                  <c:v>1.4254183058555998</c:v>
                </c:pt>
                <c:pt idx="551">
                  <c:v>1.4253496598639457</c:v>
                </c:pt>
                <c:pt idx="552">
                  <c:v>1.4252814019219899</c:v>
                </c:pt>
                <c:pt idx="553">
                  <c:v>1.4252135287485908</c:v>
                </c:pt>
                <c:pt idx="554">
                  <c:v>1.4251460370994942</c:v>
                </c:pt>
                <c:pt idx="555">
                  <c:v>1.4250789237668162</c:v>
                </c:pt>
                <c:pt idx="556">
                  <c:v>1.4250121855785356</c:v>
                </c:pt>
                <c:pt idx="557">
                  <c:v>1.4249458193979934</c:v>
                </c:pt>
                <c:pt idx="558">
                  <c:v>1.424879822123402</c:v>
                </c:pt>
                <c:pt idx="559">
                  <c:v>1.4248141906873615</c:v>
                </c:pt>
                <c:pt idx="560">
                  <c:v>1.4247489220563847</c:v>
                </c:pt>
                <c:pt idx="561">
                  <c:v>1.4246840132304301</c:v>
                </c:pt>
                <c:pt idx="562">
                  <c:v>1.424619461242441</c:v>
                </c:pt>
                <c:pt idx="563">
                  <c:v>1.4245552631578948</c:v>
                </c:pt>
                <c:pt idx="564">
                  <c:v>1.4244914160743576</c:v>
                </c:pt>
                <c:pt idx="565">
                  <c:v>1.424427917121047</c:v>
                </c:pt>
                <c:pt idx="566">
                  <c:v>1.4243647634584014</c:v>
                </c:pt>
                <c:pt idx="567">
                  <c:v>1.4243019522776572</c:v>
                </c:pt>
                <c:pt idx="568">
                  <c:v>1.4242394808004326</c:v>
                </c:pt>
                <c:pt idx="569">
                  <c:v>1.4241773462783172</c:v>
                </c:pt>
                <c:pt idx="570">
                  <c:v>1.424115545992469</c:v>
                </c:pt>
                <c:pt idx="571">
                  <c:v>1.4240540772532189</c:v>
                </c:pt>
                <c:pt idx="572">
                  <c:v>1.4239929373996789</c:v>
                </c:pt>
                <c:pt idx="573">
                  <c:v>1.4239321237993596</c:v>
                </c:pt>
                <c:pt idx="574">
                  <c:v>1.4238716338477915</c:v>
                </c:pt>
                <c:pt idx="575">
                  <c:v>1.4238114649681528</c:v>
                </c:pt>
                <c:pt idx="576">
                  <c:v>1.4237516146109053</c:v>
                </c:pt>
                <c:pt idx="577">
                  <c:v>1.4236920802534319</c:v>
                </c:pt>
                <c:pt idx="578">
                  <c:v>1.4236328593996841</c:v>
                </c:pt>
                <c:pt idx="579">
                  <c:v>1.4235739495798321</c:v>
                </c:pt>
                <c:pt idx="580">
                  <c:v>1.4235153483499214</c:v>
                </c:pt>
                <c:pt idx="581">
                  <c:v>1.423457053291536</c:v>
                </c:pt>
                <c:pt idx="582">
                  <c:v>1.4233990620114643</c:v>
                </c:pt>
                <c:pt idx="583">
                  <c:v>1.4233413721413721</c:v>
                </c:pt>
                <c:pt idx="584">
                  <c:v>1.4232839813374807</c:v>
                </c:pt>
                <c:pt idx="585">
                  <c:v>1.4232268872802483</c:v>
                </c:pt>
                <c:pt idx="586">
                  <c:v>1.4231700876740589</c:v>
                </c:pt>
                <c:pt idx="587">
                  <c:v>1.4231135802469137</c:v>
                </c:pt>
                <c:pt idx="588">
                  <c:v>1.4230573627501284</c:v>
                </c:pt>
                <c:pt idx="589">
                  <c:v>1.4230014329580349</c:v>
                </c:pt>
                <c:pt idx="590">
                  <c:v>1.4229457886676877</c:v>
                </c:pt>
                <c:pt idx="591">
                  <c:v>1.4228904276985743</c:v>
                </c:pt>
                <c:pt idx="592">
                  <c:v>1.4228353478923312</c:v>
                </c:pt>
                <c:pt idx="593">
                  <c:v>1.4227805471124622</c:v>
                </c:pt>
                <c:pt idx="594">
                  <c:v>1.4227260232440626</c:v>
                </c:pt>
                <c:pt idx="595">
                  <c:v>1.4226717741935484</c:v>
                </c:pt>
                <c:pt idx="596">
                  <c:v>1.4226177978883863</c:v>
                </c:pt>
                <c:pt idx="597">
                  <c:v>1.4225640922768306</c:v>
                </c:pt>
                <c:pt idx="598">
                  <c:v>1.4225106553276639</c:v>
                </c:pt>
                <c:pt idx="599">
                  <c:v>1.4224574850299401</c:v>
                </c:pt>
                <c:pt idx="600">
                  <c:v>1.4224045793927327</c:v>
                </c:pt>
                <c:pt idx="601">
                  <c:v>1.4223519364448858</c:v>
                </c:pt>
                <c:pt idx="602">
                  <c:v>1.4222995542347698</c:v>
                </c:pt>
                <c:pt idx="603">
                  <c:v>1.4222474308300395</c:v>
                </c:pt>
                <c:pt idx="604">
                  <c:v>1.4221955643173978</c:v>
                </c:pt>
                <c:pt idx="605">
                  <c:v>1.4221439528023598</c:v>
                </c:pt>
                <c:pt idx="606">
                  <c:v>1.4220925944090241</c:v>
                </c:pt>
                <c:pt idx="607">
                  <c:v>1.4220414872798435</c:v>
                </c:pt>
                <c:pt idx="608">
                  <c:v>1.4219906295754026</c:v>
                </c:pt>
                <c:pt idx="609">
                  <c:v>1.4219400194741967</c:v>
                </c:pt>
                <c:pt idx="610">
                  <c:v>1.4218896551724138</c:v>
                </c:pt>
                <c:pt idx="611">
                  <c:v>1.4218395348837209</c:v>
                </c:pt>
                <c:pt idx="612">
                  <c:v>1.4217896568390527</c:v>
                </c:pt>
                <c:pt idx="613">
                  <c:v>1.4217400192864031</c:v>
                </c:pt>
                <c:pt idx="614">
                  <c:v>1.4216906204906206</c:v>
                </c:pt>
                <c:pt idx="615">
                  <c:v>1.4216414587332054</c:v>
                </c:pt>
                <c:pt idx="616">
                  <c:v>1.421592532312111</c:v>
                </c:pt>
                <c:pt idx="617">
                  <c:v>1.4215438395415474</c:v>
                </c:pt>
                <c:pt idx="618">
                  <c:v>1.4214953787517866</c:v>
                </c:pt>
                <c:pt idx="619">
                  <c:v>1.4214471482889734</c:v>
                </c:pt>
                <c:pt idx="620">
                  <c:v>1.421399146514936</c:v>
                </c:pt>
                <c:pt idx="621">
                  <c:v>1.421351371807001</c:v>
                </c:pt>
                <c:pt idx="622">
                  <c:v>1.4213038225578103</c:v>
                </c:pt>
                <c:pt idx="623">
                  <c:v>1.4212564971751414</c:v>
                </c:pt>
                <c:pt idx="624">
                  <c:v>1.4212093940817285</c:v>
                </c:pt>
                <c:pt idx="625">
                  <c:v>1.421162511715089</c:v>
                </c:pt>
                <c:pt idx="626">
                  <c:v>1.4211158485273492</c:v>
                </c:pt>
                <c:pt idx="627">
                  <c:v>1.4210694029850746</c:v>
                </c:pt>
                <c:pt idx="628">
                  <c:v>1.4210231735691019</c:v>
                </c:pt>
                <c:pt idx="629">
                  <c:v>1.4209771587743734</c:v>
                </c:pt>
                <c:pt idx="630">
                  <c:v>1.420931357109773</c:v>
                </c:pt>
                <c:pt idx="631">
                  <c:v>1.4208857670979667</c:v>
                </c:pt>
                <c:pt idx="632">
                  <c:v>1.420840387275242</c:v>
                </c:pt>
                <c:pt idx="633">
                  <c:v>1.4207952161913524</c:v>
                </c:pt>
                <c:pt idx="634">
                  <c:v>1.420750252409362</c:v>
                </c:pt>
                <c:pt idx="635">
                  <c:v>1.4207054945054944</c:v>
                </c:pt>
                <c:pt idx="636">
                  <c:v>1.4206609410689812</c:v>
                </c:pt>
                <c:pt idx="637">
                  <c:v>1.4206165907019144</c:v>
                </c:pt>
                <c:pt idx="638">
                  <c:v>1.4205724420190997</c:v>
                </c:pt>
                <c:pt idx="639">
                  <c:v>1.420528493647913</c:v>
                </c:pt>
                <c:pt idx="640">
                  <c:v>1.4204847442281576</c:v>
                </c:pt>
                <c:pt idx="641">
                  <c:v>1.4204411924119242</c:v>
                </c:pt>
                <c:pt idx="642">
                  <c:v>1.420397836863452</c:v>
                </c:pt>
                <c:pt idx="643">
                  <c:v>1.4203546762589929</c:v>
                </c:pt>
                <c:pt idx="644">
                  <c:v>1.4203117092866757</c:v>
                </c:pt>
                <c:pt idx="645">
                  <c:v>1.4202689346463742</c:v>
                </c:pt>
                <c:pt idx="646">
                  <c:v>1.4202263510495758</c:v>
                </c:pt>
                <c:pt idx="647">
                  <c:v>1.4201839572192514</c:v>
                </c:pt>
                <c:pt idx="648">
                  <c:v>1.4201417518897288</c:v>
                </c:pt>
                <c:pt idx="649">
                  <c:v>1.4200997338065662</c:v>
                </c:pt>
                <c:pt idx="650">
                  <c:v>1.4200579017264277</c:v>
                </c:pt>
                <c:pt idx="651">
                  <c:v>1.4200162544169612</c:v>
                </c:pt>
                <c:pt idx="652">
                  <c:v>1.4199747906566771</c:v>
                </c:pt>
                <c:pt idx="653">
                  <c:v>1.4199335092348286</c:v>
                </c:pt>
                <c:pt idx="654">
                  <c:v>1.4198924089512945</c:v>
                </c:pt>
                <c:pt idx="655">
                  <c:v>1.4198514886164624</c:v>
                </c:pt>
                <c:pt idx="656">
                  <c:v>1.4198107470511141</c:v>
                </c:pt>
                <c:pt idx="657">
                  <c:v>1.4197701830863121</c:v>
                </c:pt>
                <c:pt idx="658">
                  <c:v>1.4197297955632884</c:v>
                </c:pt>
                <c:pt idx="659">
                  <c:v>1.4196895833333334</c:v>
                </c:pt>
                <c:pt idx="660">
                  <c:v>1.4196495452576874</c:v>
                </c:pt>
                <c:pt idx="661">
                  <c:v>1.4196096802074329</c:v>
                </c:pt>
                <c:pt idx="662">
                  <c:v>1.4195699870633893</c:v>
                </c:pt>
                <c:pt idx="663">
                  <c:v>1.419530464716007</c:v>
                </c:pt>
                <c:pt idx="664">
                  <c:v>1.419491112065264</c:v>
                </c:pt>
                <c:pt idx="665">
                  <c:v>1.4194519280205655</c:v>
                </c:pt>
                <c:pt idx="666">
                  <c:v>1.4194129115006413</c:v>
                </c:pt>
                <c:pt idx="667">
                  <c:v>1.4193740614334471</c:v>
                </c:pt>
                <c:pt idx="668">
                  <c:v>1.4193353767560664</c:v>
                </c:pt>
                <c:pt idx="669">
                  <c:v>1.4192968564146136</c:v>
                </c:pt>
                <c:pt idx="670">
                  <c:v>1.4192584993641373</c:v>
                </c:pt>
                <c:pt idx="671">
                  <c:v>1.4192203045685279</c:v>
                </c:pt>
                <c:pt idx="672">
                  <c:v>1.419182271000422</c:v>
                </c:pt>
                <c:pt idx="673">
                  <c:v>1.419144397641112</c:v>
                </c:pt>
                <c:pt idx="674">
                  <c:v>1.419106683480454</c:v>
                </c:pt>
                <c:pt idx="675">
                  <c:v>1.4190691275167786</c:v>
                </c:pt>
                <c:pt idx="676">
                  <c:v>1.4190317287568019</c:v>
                </c:pt>
                <c:pt idx="677">
                  <c:v>1.4189944862155388</c:v>
                </c:pt>
                <c:pt idx="678">
                  <c:v>1.4189573989162152</c:v>
                </c:pt>
                <c:pt idx="679">
                  <c:v>1.4189204658901831</c:v>
                </c:pt>
                <c:pt idx="680">
                  <c:v>1.4188836861768368</c:v>
                </c:pt>
                <c:pt idx="681">
                  <c:v>1.4188470588235294</c:v>
                </c:pt>
                <c:pt idx="682">
                  <c:v>1.41881058288549</c:v>
                </c:pt>
                <c:pt idx="683">
                  <c:v>1.4187742574257427</c:v>
                </c:pt>
                <c:pt idx="684">
                  <c:v>1.4187380815150268</c:v>
                </c:pt>
                <c:pt idx="685">
                  <c:v>1.4187020542317175</c:v>
                </c:pt>
                <c:pt idx="686">
                  <c:v>1.4186661746617466</c:v>
                </c:pt>
                <c:pt idx="687">
                  <c:v>1.4186304418985269</c:v>
                </c:pt>
                <c:pt idx="688">
                  <c:v>1.4185948550428746</c:v>
                </c:pt>
                <c:pt idx="689">
                  <c:v>1.418559413202934</c:v>
                </c:pt>
                <c:pt idx="690">
                  <c:v>1.4185241154941033</c:v>
                </c:pt>
                <c:pt idx="691">
                  <c:v>1.418488961038961</c:v>
                </c:pt>
                <c:pt idx="692">
                  <c:v>1.4184539489671932</c:v>
                </c:pt>
                <c:pt idx="693">
                  <c:v>1.4184190784155215</c:v>
                </c:pt>
                <c:pt idx="694">
                  <c:v>1.4183843485276322</c:v>
                </c:pt>
                <c:pt idx="695">
                  <c:v>1.4183497584541063</c:v>
                </c:pt>
                <c:pt idx="696">
                  <c:v>1.4183153073523505</c:v>
                </c:pt>
                <c:pt idx="697">
                  <c:v>1.4182809943865278</c:v>
                </c:pt>
                <c:pt idx="698">
                  <c:v>1.418246818727491</c:v>
                </c:pt>
                <c:pt idx="699">
                  <c:v>1.4182127795527157</c:v>
                </c:pt>
                <c:pt idx="700">
                  <c:v>1.4181788760462335</c:v>
                </c:pt>
                <c:pt idx="701">
                  <c:v>1.418145107398568</c:v>
                </c:pt>
                <c:pt idx="702">
                  <c:v>1.4181114728066693</c:v>
                </c:pt>
                <c:pt idx="703">
                  <c:v>1.418077971473851</c:v>
                </c:pt>
                <c:pt idx="704">
                  <c:v>1.4180446026097271</c:v>
                </c:pt>
                <c:pt idx="705">
                  <c:v>1.4180113654301501</c:v>
                </c:pt>
                <c:pt idx="706">
                  <c:v>1.4179782591571486</c:v>
                </c:pt>
                <c:pt idx="707">
                  <c:v>1.4179452830188679</c:v>
                </c:pt>
                <c:pt idx="708">
                  <c:v>1.4179124362495097</c:v>
                </c:pt>
                <c:pt idx="709">
                  <c:v>1.4178797180892717</c:v>
                </c:pt>
                <c:pt idx="710">
                  <c:v>1.4178471277842908</c:v>
                </c:pt>
                <c:pt idx="711">
                  <c:v>1.4178146645865835</c:v>
                </c:pt>
                <c:pt idx="712">
                  <c:v>1.4177823277539898</c:v>
                </c:pt>
                <c:pt idx="713">
                  <c:v>1.4177501165501165</c:v>
                </c:pt>
                <c:pt idx="714">
                  <c:v>1.4177180302442807</c:v>
                </c:pt>
                <c:pt idx="715">
                  <c:v>1.4176860681114551</c:v>
                </c:pt>
                <c:pt idx="716">
                  <c:v>1.4176542294322132</c:v>
                </c:pt>
                <c:pt idx="717">
                  <c:v>1.4176225134926754</c:v>
                </c:pt>
                <c:pt idx="718">
                  <c:v>1.4175909195844556</c:v>
                </c:pt>
                <c:pt idx="719">
                  <c:v>1.4175594470046082</c:v>
                </c:pt>
                <c:pt idx="720">
                  <c:v>1.4175280950555769</c:v>
                </c:pt>
                <c:pt idx="721">
                  <c:v>1.4174968630451417</c:v>
                </c:pt>
                <c:pt idx="722">
                  <c:v>1.4174657502863688</c:v>
                </c:pt>
                <c:pt idx="723">
                  <c:v>1.4174347560975611</c:v>
                </c:pt>
                <c:pt idx="724">
                  <c:v>1.4174038798022062</c:v>
                </c:pt>
                <c:pt idx="725">
                  <c:v>1.4173731207289295</c:v>
                </c:pt>
                <c:pt idx="726">
                  <c:v>1.4173424782114437</c:v>
                </c:pt>
                <c:pt idx="727">
                  <c:v>1.4173119515885022</c:v>
                </c:pt>
                <c:pt idx="728">
                  <c:v>1.4172815402038506</c:v>
                </c:pt>
                <c:pt idx="729">
                  <c:v>1.4172512434061795</c:v>
                </c:pt>
                <c:pt idx="730">
                  <c:v>1.4172210605490787</c:v>
                </c:pt>
                <c:pt idx="731">
                  <c:v>1.417190990990991</c:v>
                </c:pt>
                <c:pt idx="732">
                  <c:v>1.4171610340951668</c:v>
                </c:pt>
                <c:pt idx="733">
                  <c:v>1.4171311892296186</c:v>
                </c:pt>
                <c:pt idx="734">
                  <c:v>1.4171014557670774</c:v>
                </c:pt>
                <c:pt idx="735">
                  <c:v>1.4170718330849479</c:v>
                </c:pt>
                <c:pt idx="736">
                  <c:v>1.417042320565266</c:v>
                </c:pt>
                <c:pt idx="737">
                  <c:v>1.4170129175946549</c:v>
                </c:pt>
                <c:pt idx="738">
                  <c:v>1.4169836235642832</c:v>
                </c:pt>
                <c:pt idx="739">
                  <c:v>1.4169544378698224</c:v>
                </c:pt>
                <c:pt idx="740">
                  <c:v>1.4169253599114064</c:v>
                </c:pt>
                <c:pt idx="741">
                  <c:v>1.4168963890935888</c:v>
                </c:pt>
                <c:pt idx="742">
                  <c:v>1.4168675248253035</c:v>
                </c:pt>
                <c:pt idx="743">
                  <c:v>1.4168387665198239</c:v>
                </c:pt>
                <c:pt idx="744">
                  <c:v>1.4168101135947233</c:v>
                </c:pt>
                <c:pt idx="745">
                  <c:v>1.4167815654718361</c:v>
                </c:pt>
                <c:pt idx="746">
                  <c:v>1.416753121577218</c:v>
                </c:pt>
                <c:pt idx="747">
                  <c:v>1.4167247813411079</c:v>
                </c:pt>
                <c:pt idx="748">
                  <c:v>1.4166965441978903</c:v>
                </c:pt>
                <c:pt idx="749">
                  <c:v>1.4166684095860567</c:v>
                </c:pt>
                <c:pt idx="750">
                  <c:v>1.4166403769481697</c:v>
                </c:pt>
                <c:pt idx="751">
                  <c:v>1.4166124457308249</c:v>
                </c:pt>
                <c:pt idx="752">
                  <c:v>1.4165846153846153</c:v>
                </c:pt>
                <c:pt idx="753">
                  <c:v>1.4165568853640953</c:v>
                </c:pt>
                <c:pt idx="754">
                  <c:v>1.4165292551277437</c:v>
                </c:pt>
                <c:pt idx="755">
                  <c:v>1.416501724137931</c:v>
                </c:pt>
                <c:pt idx="756">
                  <c:v>1.4164742918608821</c:v>
                </c:pt>
                <c:pt idx="757">
                  <c:v>1.4164469577666428</c:v>
                </c:pt>
                <c:pt idx="758">
                  <c:v>1.4164197213290461</c:v>
                </c:pt>
                <c:pt idx="759">
                  <c:v>1.4163925820256775</c:v>
                </c:pt>
                <c:pt idx="760">
                  <c:v>1.4163655393378427</c:v>
                </c:pt>
                <c:pt idx="761">
                  <c:v>1.416338592750533</c:v>
                </c:pt>
                <c:pt idx="762">
                  <c:v>1.4163117417523945</c:v>
                </c:pt>
                <c:pt idx="763">
                  <c:v>1.4162849858356941</c:v>
                </c:pt>
                <c:pt idx="764">
                  <c:v>1.4162583244962885</c:v>
                </c:pt>
                <c:pt idx="765">
                  <c:v>1.4162317572335921</c:v>
                </c:pt>
                <c:pt idx="766">
                  <c:v>1.4162052835505461</c:v>
                </c:pt>
                <c:pt idx="767">
                  <c:v>1.4161789029535865</c:v>
                </c:pt>
                <c:pt idx="768">
                  <c:v>1.4161526149526149</c:v>
                </c:pt>
                <c:pt idx="769">
                  <c:v>1.416126419060967</c:v>
                </c:pt>
                <c:pt idx="770">
                  <c:v>1.416100314795383</c:v>
                </c:pt>
                <c:pt idx="771">
                  <c:v>1.4160743016759776</c:v>
                </c:pt>
                <c:pt idx="772">
                  <c:v>1.4160483792262113</c:v>
                </c:pt>
                <c:pt idx="773">
                  <c:v>1.4160225469728602</c:v>
                </c:pt>
                <c:pt idx="774">
                  <c:v>1.4159968044459883</c:v>
                </c:pt>
                <c:pt idx="775">
                  <c:v>1.4159711511789181</c:v>
                </c:pt>
                <c:pt idx="776">
                  <c:v>1.4159455867082036</c:v>
                </c:pt>
                <c:pt idx="777">
                  <c:v>1.4159201105736006</c:v>
                </c:pt>
                <c:pt idx="778">
                  <c:v>1.4158947223180407</c:v>
                </c:pt>
                <c:pt idx="779">
                  <c:v>1.4158694214876033</c:v>
                </c:pt>
                <c:pt idx="780">
                  <c:v>1.4158442076314885</c:v>
                </c:pt>
                <c:pt idx="781">
                  <c:v>1.4158190803019903</c:v>
                </c:pt>
                <c:pt idx="782">
                  <c:v>1.4157940390544708</c:v>
                </c:pt>
                <c:pt idx="783">
                  <c:v>1.4157690834473324</c:v>
                </c:pt>
                <c:pt idx="784">
                  <c:v>1.4157442130419939</c:v>
                </c:pt>
                <c:pt idx="785">
                  <c:v>1.4157194274028631</c:v>
                </c:pt>
                <c:pt idx="786">
                  <c:v>1.4156947260973121</c:v>
                </c:pt>
                <c:pt idx="787">
                  <c:v>1.4156701086956522</c:v>
                </c:pt>
                <c:pt idx="788">
                  <c:v>1.415645574771109</c:v>
                </c:pt>
                <c:pt idx="789">
                  <c:v>1.4156211238997969</c:v>
                </c:pt>
                <c:pt idx="790">
                  <c:v>1.4155967556606963</c:v>
                </c:pt>
                <c:pt idx="791">
                  <c:v>1.4155724696356276</c:v>
                </c:pt>
                <c:pt idx="792">
                  <c:v>1.4155482654092286</c:v>
                </c:pt>
                <c:pt idx="793">
                  <c:v>1.4155241425689307</c:v>
                </c:pt>
                <c:pt idx="794">
                  <c:v>1.4155001007049346</c:v>
                </c:pt>
                <c:pt idx="795">
                  <c:v>1.4154761394101878</c:v>
                </c:pt>
                <c:pt idx="796">
                  <c:v>1.4154522582803613</c:v>
                </c:pt>
                <c:pt idx="797">
                  <c:v>1.4154284569138278</c:v>
                </c:pt>
                <c:pt idx="798">
                  <c:v>1.4154047349116372</c:v>
                </c:pt>
                <c:pt idx="799">
                  <c:v>1.4153810918774967</c:v>
                </c:pt>
                <c:pt idx="800">
                  <c:v>1.4153575274177468</c:v>
                </c:pt>
                <c:pt idx="801">
                  <c:v>1.4153340411413404</c:v>
                </c:pt>
                <c:pt idx="802">
                  <c:v>1.4153106326598213</c:v>
                </c:pt>
                <c:pt idx="803">
                  <c:v>1.4152873015873015</c:v>
                </c:pt>
                <c:pt idx="804">
                  <c:v>1.4152640475404423</c:v>
                </c:pt>
                <c:pt idx="805">
                  <c:v>1.4152408701384311</c:v>
                </c:pt>
                <c:pt idx="806">
                  <c:v>1.4152177690029615</c:v>
                </c:pt>
                <c:pt idx="807">
                  <c:v>1.4151947437582129</c:v>
                </c:pt>
                <c:pt idx="808">
                  <c:v>1.4151717940308297</c:v>
                </c:pt>
                <c:pt idx="809">
                  <c:v>1.4151489194499018</c:v>
                </c:pt>
                <c:pt idx="810">
                  <c:v>1.4151261196469436</c:v>
                </c:pt>
                <c:pt idx="811">
                  <c:v>1.4151033942558746</c:v>
                </c:pt>
                <c:pt idx="812">
                  <c:v>1.415080742913001</c:v>
                </c:pt>
                <c:pt idx="813">
                  <c:v>1.4150581652569942</c:v>
                </c:pt>
                <c:pt idx="814">
                  <c:v>1.415035660928873</c:v>
                </c:pt>
                <c:pt idx="815">
                  <c:v>1.4150132295719844</c:v>
                </c:pt>
                <c:pt idx="816">
                  <c:v>1.4149908708319845</c:v>
                </c:pt>
                <c:pt idx="817">
                  <c:v>1.4149685843568196</c:v>
                </c:pt>
                <c:pt idx="818">
                  <c:v>1.4149463697967086</c:v>
                </c:pt>
                <c:pt idx="819">
                  <c:v>1.4149242268041238</c:v>
                </c:pt>
                <c:pt idx="820">
                  <c:v>1.414902155033773</c:v>
                </c:pt>
                <c:pt idx="821">
                  <c:v>1.4148801541425819</c:v>
                </c:pt>
                <c:pt idx="822">
                  <c:v>1.4148582237896763</c:v>
                </c:pt>
                <c:pt idx="823">
                  <c:v>1.4148363636363637</c:v>
                </c:pt>
                <c:pt idx="824">
                  <c:v>1.414814573346117</c:v>
                </c:pt>
                <c:pt idx="825">
                  <c:v>1.4147928525845566</c:v>
                </c:pt>
                <c:pt idx="826">
                  <c:v>1.4147712010194329</c:v>
                </c:pt>
                <c:pt idx="827">
                  <c:v>1.4147496183206107</c:v>
                </c:pt>
                <c:pt idx="828">
                  <c:v>1.4147281041600508</c:v>
                </c:pt>
                <c:pt idx="829">
                  <c:v>1.4147066582117946</c:v>
                </c:pt>
                <c:pt idx="830">
                  <c:v>1.4146852801519469</c:v>
                </c:pt>
                <c:pt idx="831">
                  <c:v>1.41466396965866</c:v>
                </c:pt>
                <c:pt idx="832">
                  <c:v>1.4146427264121175</c:v>
                </c:pt>
                <c:pt idx="833">
                  <c:v>1.4146215500945181</c:v>
                </c:pt>
                <c:pt idx="834">
                  <c:v>1.4146004403900598</c:v>
                </c:pt>
                <c:pt idx="835">
                  <c:v>1.4145793969849247</c:v>
                </c:pt>
                <c:pt idx="836">
                  <c:v>1.4145584195672625</c:v>
                </c:pt>
                <c:pt idx="837">
                  <c:v>1.414537507827176</c:v>
                </c:pt>
                <c:pt idx="838">
                  <c:v>1.4145166614567053</c:v>
                </c:pt>
                <c:pt idx="839">
                  <c:v>1.4144958801498129</c:v>
                </c:pt>
                <c:pt idx="840">
                  <c:v>1.4144751636023685</c:v>
                </c:pt>
                <c:pt idx="841">
                  <c:v>1.4144545115121345</c:v>
                </c:pt>
                <c:pt idx="842">
                  <c:v>1.4144339235787511</c:v>
                </c:pt>
                <c:pt idx="843">
                  <c:v>1.414413399503722</c:v>
                </c:pt>
                <c:pt idx="844">
                  <c:v>1.4143929389903995</c:v>
                </c:pt>
                <c:pt idx="845">
                  <c:v>1.4143725417439703</c:v>
                </c:pt>
                <c:pt idx="846">
                  <c:v>1.4143522074714419</c:v>
                </c:pt>
                <c:pt idx="847">
                  <c:v>1.4143319358816278</c:v>
                </c:pt>
                <c:pt idx="848">
                  <c:v>1.4143117266851339</c:v>
                </c:pt>
                <c:pt idx="849">
                  <c:v>1.4142915795943454</c:v>
                </c:pt>
                <c:pt idx="850">
                  <c:v>1.414271494323412</c:v>
                </c:pt>
                <c:pt idx="851">
                  <c:v>1.4142514705882354</c:v>
                </c:pt>
                <c:pt idx="852">
                  <c:v>1.4142315081064547</c:v>
                </c:pt>
                <c:pt idx="853">
                  <c:v>1.4142116065974344</c:v>
                </c:pt>
                <c:pt idx="854">
                  <c:v>1.4141917657822507</c:v>
                </c:pt>
                <c:pt idx="855">
                  <c:v>1.4141719853836785</c:v>
                </c:pt>
                <c:pt idx="856">
                  <c:v>1.4141522651261782</c:v>
                </c:pt>
                <c:pt idx="857">
                  <c:v>1.4141326047358835</c:v>
                </c:pt>
                <c:pt idx="858">
                  <c:v>1.414113003940588</c:v>
                </c:pt>
                <c:pt idx="859">
                  <c:v>1.4140934624697337</c:v>
                </c:pt>
                <c:pt idx="860">
                  <c:v>1.4140739800543971</c:v>
                </c:pt>
                <c:pt idx="861">
                  <c:v>1.4140545564272782</c:v>
                </c:pt>
                <c:pt idx="862">
                  <c:v>1.4140351913226876</c:v>
                </c:pt>
                <c:pt idx="863">
                  <c:v>1.4140158844765343</c:v>
                </c:pt>
                <c:pt idx="864">
                  <c:v>1.4139966356263143</c:v>
                </c:pt>
                <c:pt idx="865">
                  <c:v>1.4139774445110977</c:v>
                </c:pt>
                <c:pt idx="866">
                  <c:v>1.4139583108715184</c:v>
                </c:pt>
                <c:pt idx="867">
                  <c:v>1.4139392344497608</c:v>
                </c:pt>
                <c:pt idx="868">
                  <c:v>1.4139202149895491</c:v>
                </c:pt>
                <c:pt idx="869">
                  <c:v>1.4139012522361361</c:v>
                </c:pt>
                <c:pt idx="870">
                  <c:v>1.4138823459362906</c:v>
                </c:pt>
                <c:pt idx="871">
                  <c:v>1.4138634958382879</c:v>
                </c:pt>
                <c:pt idx="872">
                  <c:v>1.4138447016918967</c:v>
                </c:pt>
                <c:pt idx="873">
                  <c:v>1.4138259632483698</c:v>
                </c:pt>
                <c:pt idx="874">
                  <c:v>1.413807280260432</c:v>
                </c:pt>
                <c:pt idx="875">
                  <c:v>1.4137886524822696</c:v>
                </c:pt>
                <c:pt idx="876">
                  <c:v>1.413770079669519</c:v>
                </c:pt>
                <c:pt idx="877">
                  <c:v>1.4137515615792575</c:v>
                </c:pt>
                <c:pt idx="878">
                  <c:v>1.4137330979699911</c:v>
                </c:pt>
                <c:pt idx="879">
                  <c:v>1.4137146886016452</c:v>
                </c:pt>
                <c:pt idx="880">
                  <c:v>1.413696333235553</c:v>
                </c:pt>
                <c:pt idx="881">
                  <c:v>1.4136780316344464</c:v>
                </c:pt>
                <c:pt idx="882">
                  <c:v>1.4136597835624451</c:v>
                </c:pt>
                <c:pt idx="883">
                  <c:v>1.4136415887850466</c:v>
                </c:pt>
                <c:pt idx="884">
                  <c:v>1.4136234470691165</c:v>
                </c:pt>
                <c:pt idx="885">
                  <c:v>1.4136053581828771</c:v>
                </c:pt>
                <c:pt idx="886">
                  <c:v>1.4135873218959001</c:v>
                </c:pt>
                <c:pt idx="887">
                  <c:v>1.4135693379790941</c:v>
                </c:pt>
                <c:pt idx="888">
                  <c:v>1.413551406204697</c:v>
                </c:pt>
                <c:pt idx="889">
                  <c:v>1.4135335263462652</c:v>
                </c:pt>
                <c:pt idx="890">
                  <c:v>1.4135156981786643</c:v>
                </c:pt>
                <c:pt idx="891">
                  <c:v>1.4134979214780601</c:v>
                </c:pt>
                <c:pt idx="892">
                  <c:v>1.4134801960219083</c:v>
                </c:pt>
                <c:pt idx="893">
                  <c:v>1.4134625215889465</c:v>
                </c:pt>
                <c:pt idx="894">
                  <c:v>1.4134448979591836</c:v>
                </c:pt>
                <c:pt idx="895">
                  <c:v>1.413427324913892</c:v>
                </c:pt>
                <c:pt idx="896">
                  <c:v>1.4134098022355976</c:v>
                </c:pt>
                <c:pt idx="897">
                  <c:v>1.413392329708071</c:v>
                </c:pt>
                <c:pt idx="898">
                  <c:v>1.4133749071163191</c:v>
                </c:pt>
                <c:pt idx="899">
                  <c:v>1.4133575342465754</c:v>
                </c:pt>
                <c:pt idx="900">
                  <c:v>1.4133402108862925</c:v>
                </c:pt>
                <c:pt idx="901">
                  <c:v>1.413322936824132</c:v>
                </c:pt>
                <c:pt idx="902">
                  <c:v>1.4133057118499575</c:v>
                </c:pt>
                <c:pt idx="903">
                  <c:v>1.4132885357548242</c:v>
                </c:pt>
                <c:pt idx="904">
                  <c:v>1.4132714083309719</c:v>
                </c:pt>
                <c:pt idx="905">
                  <c:v>1.4132543293718167</c:v>
                </c:pt>
                <c:pt idx="906">
                  <c:v>1.4132372986719413</c:v>
                </c:pt>
                <c:pt idx="907">
                  <c:v>1.413220316027088</c:v>
                </c:pt>
                <c:pt idx="908">
                  <c:v>1.4132033812341505</c:v>
                </c:pt>
                <c:pt idx="909">
                  <c:v>1.4131864940911649</c:v>
                </c:pt>
                <c:pt idx="910">
                  <c:v>1.4131696543973027</c:v>
                </c:pt>
                <c:pt idx="911">
                  <c:v>1.4131528619528619</c:v>
                </c:pt>
                <c:pt idx="912">
                  <c:v>1.4131361165592604</c:v>
                </c:pt>
                <c:pt idx="913">
                  <c:v>1.4131194180190263</c:v>
                </c:pt>
                <c:pt idx="914">
                  <c:v>1.4131027661357922</c:v>
                </c:pt>
                <c:pt idx="915">
                  <c:v>1.4130861607142857</c:v>
                </c:pt>
                <c:pt idx="916">
                  <c:v>1.4130696015603232</c:v>
                </c:pt>
                <c:pt idx="917">
                  <c:v>1.4130530884808015</c:v>
                </c:pt>
                <c:pt idx="918">
                  <c:v>1.41303662128369</c:v>
                </c:pt>
                <c:pt idx="919">
                  <c:v>1.4130201997780245</c:v>
                </c:pt>
                <c:pt idx="920">
                  <c:v>1.4130038237738987</c:v>
                </c:pt>
                <c:pt idx="921">
                  <c:v>1.4129874930824571</c:v>
                </c:pt>
                <c:pt idx="922">
                  <c:v>1.4129712075158884</c:v>
                </c:pt>
                <c:pt idx="923">
                  <c:v>1.4129549668874173</c:v>
                </c:pt>
                <c:pt idx="924">
                  <c:v>1.4129387710112979</c:v>
                </c:pt>
                <c:pt idx="925">
                  <c:v>1.4129226197028069</c:v>
                </c:pt>
                <c:pt idx="926">
                  <c:v>1.4129065127782359</c:v>
                </c:pt>
                <c:pt idx="927">
                  <c:v>1.4128904500548847</c:v>
                </c:pt>
                <c:pt idx="928">
                  <c:v>1.4128744313510551</c:v>
                </c:pt>
                <c:pt idx="929">
                  <c:v>1.4128584564860427</c:v>
                </c:pt>
                <c:pt idx="930">
                  <c:v>1.4128425252801311</c:v>
                </c:pt>
                <c:pt idx="931">
                  <c:v>1.4128266375545853</c:v>
                </c:pt>
                <c:pt idx="932">
                  <c:v>1.4128107931316436</c:v>
                </c:pt>
                <c:pt idx="933">
                  <c:v>1.4127949918345128</c:v>
                </c:pt>
                <c:pt idx="934">
                  <c:v>1.4127792334873608</c:v>
                </c:pt>
                <c:pt idx="935">
                  <c:v>1.4127635179153095</c:v>
                </c:pt>
                <c:pt idx="936">
                  <c:v>1.4127478449444295</c:v>
                </c:pt>
                <c:pt idx="937">
                  <c:v>1.4127322144017325</c:v>
                </c:pt>
                <c:pt idx="938">
                  <c:v>1.4127166261151662</c:v>
                </c:pt>
                <c:pt idx="939">
                  <c:v>1.4127010799136068</c:v>
                </c:pt>
                <c:pt idx="940">
                  <c:v>1.4126855756268537</c:v>
                </c:pt>
                <c:pt idx="941">
                  <c:v>1.4126701130856221</c:v>
                </c:pt>
                <c:pt idx="942">
                  <c:v>1.4126546921215382</c:v>
                </c:pt>
                <c:pt idx="943">
                  <c:v>1.4126393125671322</c:v>
                </c:pt>
                <c:pt idx="944">
                  <c:v>1.4126239742558326</c:v>
                </c:pt>
                <c:pt idx="945">
                  <c:v>1.4126086770219604</c:v>
                </c:pt>
                <c:pt idx="946">
                  <c:v>1.4125934207007222</c:v>
                </c:pt>
                <c:pt idx="947">
                  <c:v>1.4125782051282052</c:v>
                </c:pt>
                <c:pt idx="948">
                  <c:v>1.412563030141371</c:v>
                </c:pt>
                <c:pt idx="949">
                  <c:v>1.4125478955780502</c:v>
                </c:pt>
                <c:pt idx="950">
                  <c:v>1.4125328012769354</c:v>
                </c:pt>
                <c:pt idx="951">
                  <c:v>1.4125177470775772</c:v>
                </c:pt>
                <c:pt idx="952">
                  <c:v>1.4125027328203767</c:v>
                </c:pt>
                <c:pt idx="953">
                  <c:v>1.4124877583465818</c:v>
                </c:pt>
                <c:pt idx="954">
                  <c:v>1.41247282349828</c:v>
                </c:pt>
                <c:pt idx="955">
                  <c:v>1.4124579281183933</c:v>
                </c:pt>
                <c:pt idx="956">
                  <c:v>1.4124430720506731</c:v>
                </c:pt>
                <c:pt idx="957">
                  <c:v>1.4124282551396943</c:v>
                </c:pt>
                <c:pt idx="958">
                  <c:v>1.4124134772308503</c:v>
                </c:pt>
                <c:pt idx="959">
                  <c:v>1.4123987381703471</c:v>
                </c:pt>
                <c:pt idx="960">
                  <c:v>1.4123840378051982</c:v>
                </c:pt>
                <c:pt idx="961">
                  <c:v>1.4123693759832197</c:v>
                </c:pt>
                <c:pt idx="962">
                  <c:v>1.4123547525530245</c:v>
                </c:pt>
                <c:pt idx="963">
                  <c:v>1.4123401673640168</c:v>
                </c:pt>
                <c:pt idx="964">
                  <c:v>1.4123256202663881</c:v>
                </c:pt>
                <c:pt idx="965">
                  <c:v>1.4123111111111111</c:v>
                </c:pt>
                <c:pt idx="966">
                  <c:v>1.4122966397499348</c:v>
                </c:pt>
                <c:pt idx="967">
                  <c:v>1.4122822060353799</c:v>
                </c:pt>
                <c:pt idx="968">
                  <c:v>1.4122678098207326</c:v>
                </c:pt>
                <c:pt idx="969">
                  <c:v>1.4122534509600415</c:v>
                </c:pt>
                <c:pt idx="970">
                  <c:v>1.4122391293081109</c:v>
                </c:pt>
                <c:pt idx="971">
                  <c:v>1.4122248447204968</c:v>
                </c:pt>
                <c:pt idx="972">
                  <c:v>1.4122105970535022</c:v>
                </c:pt>
                <c:pt idx="973">
                  <c:v>1.4121963861641713</c:v>
                </c:pt>
                <c:pt idx="974">
                  <c:v>1.4121822119102863</c:v>
                </c:pt>
                <c:pt idx="975">
                  <c:v>1.4121680741503604</c:v>
                </c:pt>
                <c:pt idx="976">
                  <c:v>1.4121539727436359</c:v>
                </c:pt>
                <c:pt idx="977">
                  <c:v>1.4121399075500771</c:v>
                </c:pt>
                <c:pt idx="978">
                  <c:v>1.4121258784303667</c:v>
                </c:pt>
                <c:pt idx="979">
                  <c:v>1.4121118852459016</c:v>
                </c:pt>
                <c:pt idx="980">
                  <c:v>1.4120979278587875</c:v>
                </c:pt>
                <c:pt idx="981">
                  <c:v>1.4120840061318345</c:v>
                </c:pt>
                <c:pt idx="982">
                  <c:v>1.4120701199285532</c:v>
                </c:pt>
                <c:pt idx="983">
                  <c:v>1.41205626911315</c:v>
                </c:pt>
                <c:pt idx="984">
                  <c:v>1.4120424535505218</c:v>
                </c:pt>
                <c:pt idx="985">
                  <c:v>1.4120286731062532</c:v>
                </c:pt>
                <c:pt idx="986">
                  <c:v>1.4120149276466107</c:v>
                </c:pt>
                <c:pt idx="987">
                  <c:v>1.4120012170385396</c:v>
                </c:pt>
                <c:pt idx="988">
                  <c:v>1.4119875411496581</c:v>
                </c:pt>
                <c:pt idx="989">
                  <c:v>1.4119738998482549</c:v>
                </c:pt>
                <c:pt idx="990">
                  <c:v>1.4119602930032837</c:v>
                </c:pt>
                <c:pt idx="991">
                  <c:v>1.4119467204843592</c:v>
                </c:pt>
                <c:pt idx="992">
                  <c:v>1.4119331821617536</c:v>
                </c:pt>
                <c:pt idx="993">
                  <c:v>1.4119196779063916</c:v>
                </c:pt>
                <c:pt idx="994">
                  <c:v>1.4119062075898468</c:v>
                </c:pt>
                <c:pt idx="995">
                  <c:v>1.4118927710843374</c:v>
                </c:pt>
                <c:pt idx="996">
                  <c:v>1.4118793682627224</c:v>
                </c:pt>
                <c:pt idx="997">
                  <c:v>1.4118659989984979</c:v>
                </c:pt>
                <c:pt idx="998">
                  <c:v>1.4118526631657915</c:v>
                </c:pt>
                <c:pt idx="999">
                  <c:v>1.4118393606393607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FC-46F2-8450-8E9140292EA6}"/>
            </c:ext>
          </c:extLst>
        </c:ser>
        <c:ser>
          <c:idx val="1"/>
          <c:order val="1"/>
          <c:tx>
            <c:strRef>
              <c:f>ChartData!$AS$9</c:f>
              <c:strCache>
                <c:ptCount val="1"/>
                <c:pt idx="0">
                  <c:v>Proposed TRANSITIONAL Large General Service: 100,000-199,999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ChartData!$AQ$10:$AQ$1009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450</c:v>
                </c:pt>
                <c:pt idx="201">
                  <c:v>700</c:v>
                </c:pt>
                <c:pt idx="202">
                  <c:v>950</c:v>
                </c:pt>
                <c:pt idx="203">
                  <c:v>1200</c:v>
                </c:pt>
                <c:pt idx="204">
                  <c:v>1450</c:v>
                </c:pt>
                <c:pt idx="205">
                  <c:v>1700</c:v>
                </c:pt>
                <c:pt idx="206">
                  <c:v>1950</c:v>
                </c:pt>
                <c:pt idx="207">
                  <c:v>2200</c:v>
                </c:pt>
                <c:pt idx="208">
                  <c:v>2450</c:v>
                </c:pt>
                <c:pt idx="209">
                  <c:v>2700</c:v>
                </c:pt>
                <c:pt idx="210">
                  <c:v>2950</c:v>
                </c:pt>
                <c:pt idx="211">
                  <c:v>3200</c:v>
                </c:pt>
                <c:pt idx="212">
                  <c:v>3450</c:v>
                </c:pt>
                <c:pt idx="213">
                  <c:v>3700</c:v>
                </c:pt>
                <c:pt idx="214">
                  <c:v>3950</c:v>
                </c:pt>
                <c:pt idx="215">
                  <c:v>4200</c:v>
                </c:pt>
                <c:pt idx="216">
                  <c:v>4450</c:v>
                </c:pt>
                <c:pt idx="217">
                  <c:v>4700</c:v>
                </c:pt>
                <c:pt idx="218">
                  <c:v>4950</c:v>
                </c:pt>
                <c:pt idx="219">
                  <c:v>5200</c:v>
                </c:pt>
                <c:pt idx="220">
                  <c:v>5450</c:v>
                </c:pt>
                <c:pt idx="221">
                  <c:v>5700</c:v>
                </c:pt>
                <c:pt idx="222">
                  <c:v>5950</c:v>
                </c:pt>
                <c:pt idx="223">
                  <c:v>6200</c:v>
                </c:pt>
                <c:pt idx="224">
                  <c:v>6450</c:v>
                </c:pt>
                <c:pt idx="225">
                  <c:v>6700</c:v>
                </c:pt>
                <c:pt idx="226">
                  <c:v>6950</c:v>
                </c:pt>
                <c:pt idx="227">
                  <c:v>7200</c:v>
                </c:pt>
                <c:pt idx="228">
                  <c:v>7450</c:v>
                </c:pt>
                <c:pt idx="229">
                  <c:v>7700</c:v>
                </c:pt>
                <c:pt idx="230">
                  <c:v>7950</c:v>
                </c:pt>
                <c:pt idx="231">
                  <c:v>8200</c:v>
                </c:pt>
                <c:pt idx="232">
                  <c:v>8450</c:v>
                </c:pt>
                <c:pt idx="233">
                  <c:v>8700</c:v>
                </c:pt>
                <c:pt idx="234">
                  <c:v>8950</c:v>
                </c:pt>
                <c:pt idx="235">
                  <c:v>9200</c:v>
                </c:pt>
                <c:pt idx="236">
                  <c:v>9450</c:v>
                </c:pt>
                <c:pt idx="237">
                  <c:v>9700</c:v>
                </c:pt>
                <c:pt idx="238">
                  <c:v>9950</c:v>
                </c:pt>
                <c:pt idx="239">
                  <c:v>10200</c:v>
                </c:pt>
                <c:pt idx="240">
                  <c:v>10450</c:v>
                </c:pt>
                <c:pt idx="241">
                  <c:v>10700</c:v>
                </c:pt>
                <c:pt idx="242">
                  <c:v>10950</c:v>
                </c:pt>
                <c:pt idx="243">
                  <c:v>11200</c:v>
                </c:pt>
                <c:pt idx="244">
                  <c:v>11450</c:v>
                </c:pt>
                <c:pt idx="245">
                  <c:v>11700</c:v>
                </c:pt>
                <c:pt idx="246">
                  <c:v>11950</c:v>
                </c:pt>
                <c:pt idx="247">
                  <c:v>12200</c:v>
                </c:pt>
                <c:pt idx="248">
                  <c:v>12450</c:v>
                </c:pt>
                <c:pt idx="249">
                  <c:v>12700</c:v>
                </c:pt>
                <c:pt idx="250">
                  <c:v>12950</c:v>
                </c:pt>
                <c:pt idx="251">
                  <c:v>13200</c:v>
                </c:pt>
                <c:pt idx="252">
                  <c:v>13450</c:v>
                </c:pt>
                <c:pt idx="253">
                  <c:v>13700</c:v>
                </c:pt>
                <c:pt idx="254">
                  <c:v>13950</c:v>
                </c:pt>
                <c:pt idx="255">
                  <c:v>14200</c:v>
                </c:pt>
                <c:pt idx="256">
                  <c:v>14450</c:v>
                </c:pt>
                <c:pt idx="257">
                  <c:v>14700</c:v>
                </c:pt>
                <c:pt idx="258">
                  <c:v>14950</c:v>
                </c:pt>
                <c:pt idx="259">
                  <c:v>15200</c:v>
                </c:pt>
                <c:pt idx="260">
                  <c:v>15450</c:v>
                </c:pt>
                <c:pt idx="261">
                  <c:v>15700</c:v>
                </c:pt>
                <c:pt idx="262">
                  <c:v>15950</c:v>
                </c:pt>
                <c:pt idx="263">
                  <c:v>16200</c:v>
                </c:pt>
                <c:pt idx="264">
                  <c:v>16450</c:v>
                </c:pt>
                <c:pt idx="265">
                  <c:v>16700</c:v>
                </c:pt>
                <c:pt idx="266">
                  <c:v>16950</c:v>
                </c:pt>
                <c:pt idx="267">
                  <c:v>17200</c:v>
                </c:pt>
                <c:pt idx="268">
                  <c:v>17450</c:v>
                </c:pt>
                <c:pt idx="269">
                  <c:v>17700</c:v>
                </c:pt>
                <c:pt idx="270">
                  <c:v>17950</c:v>
                </c:pt>
                <c:pt idx="271">
                  <c:v>18200</c:v>
                </c:pt>
                <c:pt idx="272">
                  <c:v>18450</c:v>
                </c:pt>
                <c:pt idx="273">
                  <c:v>18700</c:v>
                </c:pt>
                <c:pt idx="274">
                  <c:v>18950</c:v>
                </c:pt>
                <c:pt idx="275">
                  <c:v>19200</c:v>
                </c:pt>
                <c:pt idx="276">
                  <c:v>19450</c:v>
                </c:pt>
                <c:pt idx="277">
                  <c:v>19700</c:v>
                </c:pt>
                <c:pt idx="278">
                  <c:v>19950</c:v>
                </c:pt>
                <c:pt idx="279">
                  <c:v>20200</c:v>
                </c:pt>
                <c:pt idx="280">
                  <c:v>20450</c:v>
                </c:pt>
                <c:pt idx="281">
                  <c:v>20700</c:v>
                </c:pt>
                <c:pt idx="282">
                  <c:v>20950</c:v>
                </c:pt>
                <c:pt idx="283">
                  <c:v>21200</c:v>
                </c:pt>
                <c:pt idx="284">
                  <c:v>21450</c:v>
                </c:pt>
                <c:pt idx="285">
                  <c:v>21700</c:v>
                </c:pt>
                <c:pt idx="286">
                  <c:v>21950</c:v>
                </c:pt>
                <c:pt idx="287">
                  <c:v>22200</c:v>
                </c:pt>
                <c:pt idx="288">
                  <c:v>22450</c:v>
                </c:pt>
                <c:pt idx="289">
                  <c:v>22700</c:v>
                </c:pt>
                <c:pt idx="290">
                  <c:v>22950</c:v>
                </c:pt>
                <c:pt idx="291">
                  <c:v>23200</c:v>
                </c:pt>
                <c:pt idx="292">
                  <c:v>23450</c:v>
                </c:pt>
                <c:pt idx="293">
                  <c:v>23700</c:v>
                </c:pt>
                <c:pt idx="294">
                  <c:v>23950</c:v>
                </c:pt>
                <c:pt idx="295">
                  <c:v>24200</c:v>
                </c:pt>
                <c:pt idx="296">
                  <c:v>24450</c:v>
                </c:pt>
                <c:pt idx="297">
                  <c:v>24700</c:v>
                </c:pt>
                <c:pt idx="298">
                  <c:v>24950</c:v>
                </c:pt>
                <c:pt idx="299">
                  <c:v>25200</c:v>
                </c:pt>
                <c:pt idx="300">
                  <c:v>25450</c:v>
                </c:pt>
                <c:pt idx="301">
                  <c:v>25700</c:v>
                </c:pt>
                <c:pt idx="302">
                  <c:v>25950</c:v>
                </c:pt>
                <c:pt idx="303">
                  <c:v>26200</c:v>
                </c:pt>
                <c:pt idx="304">
                  <c:v>26450</c:v>
                </c:pt>
                <c:pt idx="305">
                  <c:v>26700</c:v>
                </c:pt>
                <c:pt idx="306">
                  <c:v>26950</c:v>
                </c:pt>
                <c:pt idx="307">
                  <c:v>27200</c:v>
                </c:pt>
                <c:pt idx="308">
                  <c:v>27450</c:v>
                </c:pt>
                <c:pt idx="309">
                  <c:v>27700</c:v>
                </c:pt>
                <c:pt idx="310">
                  <c:v>27950</c:v>
                </c:pt>
                <c:pt idx="311">
                  <c:v>28200</c:v>
                </c:pt>
                <c:pt idx="312">
                  <c:v>28450</c:v>
                </c:pt>
                <c:pt idx="313">
                  <c:v>28700</c:v>
                </c:pt>
                <c:pt idx="314">
                  <c:v>28950</c:v>
                </c:pt>
                <c:pt idx="315">
                  <c:v>29200</c:v>
                </c:pt>
                <c:pt idx="316">
                  <c:v>29450</c:v>
                </c:pt>
                <c:pt idx="317">
                  <c:v>29700</c:v>
                </c:pt>
                <c:pt idx="318">
                  <c:v>29950</c:v>
                </c:pt>
                <c:pt idx="319">
                  <c:v>30200</c:v>
                </c:pt>
                <c:pt idx="320">
                  <c:v>30450</c:v>
                </c:pt>
                <c:pt idx="321">
                  <c:v>30700</c:v>
                </c:pt>
                <c:pt idx="322">
                  <c:v>30950</c:v>
                </c:pt>
                <c:pt idx="323">
                  <c:v>31200</c:v>
                </c:pt>
                <c:pt idx="324">
                  <c:v>31450</c:v>
                </c:pt>
                <c:pt idx="325">
                  <c:v>31700</c:v>
                </c:pt>
                <c:pt idx="326">
                  <c:v>31950</c:v>
                </c:pt>
                <c:pt idx="327">
                  <c:v>32200</c:v>
                </c:pt>
                <c:pt idx="328">
                  <c:v>32450</c:v>
                </c:pt>
                <c:pt idx="329">
                  <c:v>32700</c:v>
                </c:pt>
                <c:pt idx="330">
                  <c:v>32950</c:v>
                </c:pt>
                <c:pt idx="331">
                  <c:v>33200</c:v>
                </c:pt>
                <c:pt idx="332">
                  <c:v>33450</c:v>
                </c:pt>
                <c:pt idx="333">
                  <c:v>33700</c:v>
                </c:pt>
                <c:pt idx="334">
                  <c:v>33950</c:v>
                </c:pt>
                <c:pt idx="335">
                  <c:v>34200</c:v>
                </c:pt>
                <c:pt idx="336">
                  <c:v>34450</c:v>
                </c:pt>
                <c:pt idx="337">
                  <c:v>34700</c:v>
                </c:pt>
                <c:pt idx="338">
                  <c:v>34950</c:v>
                </c:pt>
                <c:pt idx="339">
                  <c:v>35200</c:v>
                </c:pt>
                <c:pt idx="340">
                  <c:v>35450</c:v>
                </c:pt>
                <c:pt idx="341">
                  <c:v>35700</c:v>
                </c:pt>
                <c:pt idx="342">
                  <c:v>35950</c:v>
                </c:pt>
                <c:pt idx="343">
                  <c:v>36200</c:v>
                </c:pt>
                <c:pt idx="344">
                  <c:v>36450</c:v>
                </c:pt>
                <c:pt idx="345">
                  <c:v>36700</c:v>
                </c:pt>
                <c:pt idx="346">
                  <c:v>36950</c:v>
                </c:pt>
                <c:pt idx="347">
                  <c:v>37200</c:v>
                </c:pt>
                <c:pt idx="348">
                  <c:v>37450</c:v>
                </c:pt>
                <c:pt idx="349">
                  <c:v>37700</c:v>
                </c:pt>
                <c:pt idx="350">
                  <c:v>37950</c:v>
                </c:pt>
                <c:pt idx="351">
                  <c:v>38200</c:v>
                </c:pt>
                <c:pt idx="352">
                  <c:v>38450</c:v>
                </c:pt>
                <c:pt idx="353">
                  <c:v>38700</c:v>
                </c:pt>
                <c:pt idx="354">
                  <c:v>38950</c:v>
                </c:pt>
                <c:pt idx="355">
                  <c:v>39200</c:v>
                </c:pt>
                <c:pt idx="356">
                  <c:v>39450</c:v>
                </c:pt>
                <c:pt idx="357">
                  <c:v>39700</c:v>
                </c:pt>
                <c:pt idx="358">
                  <c:v>39950</c:v>
                </c:pt>
                <c:pt idx="359">
                  <c:v>40200</c:v>
                </c:pt>
                <c:pt idx="360">
                  <c:v>40450</c:v>
                </c:pt>
                <c:pt idx="361">
                  <c:v>40700</c:v>
                </c:pt>
                <c:pt idx="362">
                  <c:v>40950</c:v>
                </c:pt>
                <c:pt idx="363">
                  <c:v>41200</c:v>
                </c:pt>
                <c:pt idx="364">
                  <c:v>41450</c:v>
                </c:pt>
                <c:pt idx="365">
                  <c:v>41700</c:v>
                </c:pt>
                <c:pt idx="366">
                  <c:v>41950</c:v>
                </c:pt>
                <c:pt idx="367">
                  <c:v>42200</c:v>
                </c:pt>
                <c:pt idx="368">
                  <c:v>42450</c:v>
                </c:pt>
                <c:pt idx="369">
                  <c:v>42700</c:v>
                </c:pt>
                <c:pt idx="370">
                  <c:v>42950</c:v>
                </c:pt>
                <c:pt idx="371">
                  <c:v>43200</c:v>
                </c:pt>
                <c:pt idx="372">
                  <c:v>43450</c:v>
                </c:pt>
                <c:pt idx="373">
                  <c:v>43700</c:v>
                </c:pt>
                <c:pt idx="374">
                  <c:v>43950</c:v>
                </c:pt>
                <c:pt idx="375">
                  <c:v>44200</c:v>
                </c:pt>
                <c:pt idx="376">
                  <c:v>44450</c:v>
                </c:pt>
                <c:pt idx="377">
                  <c:v>44700</c:v>
                </c:pt>
                <c:pt idx="378">
                  <c:v>44950</c:v>
                </c:pt>
                <c:pt idx="379">
                  <c:v>45200</c:v>
                </c:pt>
                <c:pt idx="380">
                  <c:v>45450</c:v>
                </c:pt>
                <c:pt idx="381">
                  <c:v>45700</c:v>
                </c:pt>
                <c:pt idx="382">
                  <c:v>45950</c:v>
                </c:pt>
                <c:pt idx="383">
                  <c:v>46200</c:v>
                </c:pt>
                <c:pt idx="384">
                  <c:v>46450</c:v>
                </c:pt>
                <c:pt idx="385">
                  <c:v>46700</c:v>
                </c:pt>
                <c:pt idx="386">
                  <c:v>46950</c:v>
                </c:pt>
                <c:pt idx="387">
                  <c:v>47200</c:v>
                </c:pt>
                <c:pt idx="388">
                  <c:v>47450</c:v>
                </c:pt>
                <c:pt idx="389">
                  <c:v>47700</c:v>
                </c:pt>
                <c:pt idx="390">
                  <c:v>47950</c:v>
                </c:pt>
                <c:pt idx="391">
                  <c:v>48200</c:v>
                </c:pt>
                <c:pt idx="392">
                  <c:v>48450</c:v>
                </c:pt>
                <c:pt idx="393">
                  <c:v>48700</c:v>
                </c:pt>
                <c:pt idx="394">
                  <c:v>48950</c:v>
                </c:pt>
                <c:pt idx="395">
                  <c:v>49200</c:v>
                </c:pt>
                <c:pt idx="396">
                  <c:v>49450</c:v>
                </c:pt>
                <c:pt idx="397">
                  <c:v>49700</c:v>
                </c:pt>
                <c:pt idx="398">
                  <c:v>49950</c:v>
                </c:pt>
                <c:pt idx="399">
                  <c:v>50200</c:v>
                </c:pt>
                <c:pt idx="400">
                  <c:v>50450</c:v>
                </c:pt>
                <c:pt idx="401">
                  <c:v>50700</c:v>
                </c:pt>
                <c:pt idx="402">
                  <c:v>50950</c:v>
                </c:pt>
                <c:pt idx="403">
                  <c:v>51200</c:v>
                </c:pt>
                <c:pt idx="404">
                  <c:v>51450</c:v>
                </c:pt>
                <c:pt idx="405">
                  <c:v>51700</c:v>
                </c:pt>
                <c:pt idx="406">
                  <c:v>51950</c:v>
                </c:pt>
                <c:pt idx="407">
                  <c:v>52200</c:v>
                </c:pt>
                <c:pt idx="408">
                  <c:v>52450</c:v>
                </c:pt>
                <c:pt idx="409">
                  <c:v>52700</c:v>
                </c:pt>
                <c:pt idx="410">
                  <c:v>52950</c:v>
                </c:pt>
                <c:pt idx="411">
                  <c:v>53200</c:v>
                </c:pt>
                <c:pt idx="412">
                  <c:v>53450</c:v>
                </c:pt>
                <c:pt idx="413">
                  <c:v>53700</c:v>
                </c:pt>
                <c:pt idx="414">
                  <c:v>53950</c:v>
                </c:pt>
                <c:pt idx="415">
                  <c:v>54200</c:v>
                </c:pt>
                <c:pt idx="416">
                  <c:v>54450</c:v>
                </c:pt>
                <c:pt idx="417">
                  <c:v>54700</c:v>
                </c:pt>
                <c:pt idx="418">
                  <c:v>54950</c:v>
                </c:pt>
                <c:pt idx="419">
                  <c:v>55200</c:v>
                </c:pt>
                <c:pt idx="420">
                  <c:v>55450</c:v>
                </c:pt>
                <c:pt idx="421">
                  <c:v>55700</c:v>
                </c:pt>
                <c:pt idx="422">
                  <c:v>55950</c:v>
                </c:pt>
                <c:pt idx="423">
                  <c:v>56200</c:v>
                </c:pt>
                <c:pt idx="424">
                  <c:v>56450</c:v>
                </c:pt>
                <c:pt idx="425">
                  <c:v>56700</c:v>
                </c:pt>
                <c:pt idx="426">
                  <c:v>56950</c:v>
                </c:pt>
                <c:pt idx="427">
                  <c:v>57200</c:v>
                </c:pt>
                <c:pt idx="428">
                  <c:v>57450</c:v>
                </c:pt>
                <c:pt idx="429">
                  <c:v>57700</c:v>
                </c:pt>
                <c:pt idx="430">
                  <c:v>57950</c:v>
                </c:pt>
                <c:pt idx="431">
                  <c:v>58200</c:v>
                </c:pt>
                <c:pt idx="432">
                  <c:v>58450</c:v>
                </c:pt>
                <c:pt idx="433">
                  <c:v>58700</c:v>
                </c:pt>
                <c:pt idx="434">
                  <c:v>58950</c:v>
                </c:pt>
                <c:pt idx="435">
                  <c:v>59200</c:v>
                </c:pt>
                <c:pt idx="436">
                  <c:v>59450</c:v>
                </c:pt>
                <c:pt idx="437">
                  <c:v>59700</c:v>
                </c:pt>
                <c:pt idx="438">
                  <c:v>59950</c:v>
                </c:pt>
                <c:pt idx="439">
                  <c:v>60200</c:v>
                </c:pt>
                <c:pt idx="440">
                  <c:v>60450</c:v>
                </c:pt>
                <c:pt idx="441">
                  <c:v>60700</c:v>
                </c:pt>
                <c:pt idx="442">
                  <c:v>60950</c:v>
                </c:pt>
                <c:pt idx="443">
                  <c:v>61200</c:v>
                </c:pt>
                <c:pt idx="444">
                  <c:v>61450</c:v>
                </c:pt>
                <c:pt idx="445">
                  <c:v>61700</c:v>
                </c:pt>
                <c:pt idx="446">
                  <c:v>61950</c:v>
                </c:pt>
                <c:pt idx="447">
                  <c:v>62200</c:v>
                </c:pt>
                <c:pt idx="448">
                  <c:v>62450</c:v>
                </c:pt>
                <c:pt idx="449">
                  <c:v>62700</c:v>
                </c:pt>
                <c:pt idx="450">
                  <c:v>62950</c:v>
                </c:pt>
                <c:pt idx="451">
                  <c:v>63200</c:v>
                </c:pt>
                <c:pt idx="452">
                  <c:v>63450</c:v>
                </c:pt>
                <c:pt idx="453">
                  <c:v>63700</c:v>
                </c:pt>
                <c:pt idx="454">
                  <c:v>63950</c:v>
                </c:pt>
                <c:pt idx="455">
                  <c:v>64200</c:v>
                </c:pt>
                <c:pt idx="456">
                  <c:v>64450</c:v>
                </c:pt>
                <c:pt idx="457">
                  <c:v>64700</c:v>
                </c:pt>
                <c:pt idx="458">
                  <c:v>64950</c:v>
                </c:pt>
                <c:pt idx="459">
                  <c:v>65200</c:v>
                </c:pt>
                <c:pt idx="460">
                  <c:v>65450</c:v>
                </c:pt>
                <c:pt idx="461">
                  <c:v>65700</c:v>
                </c:pt>
                <c:pt idx="462">
                  <c:v>65950</c:v>
                </c:pt>
                <c:pt idx="463">
                  <c:v>66200</c:v>
                </c:pt>
                <c:pt idx="464">
                  <c:v>66450</c:v>
                </c:pt>
                <c:pt idx="465">
                  <c:v>66700</c:v>
                </c:pt>
                <c:pt idx="466">
                  <c:v>66950</c:v>
                </c:pt>
                <c:pt idx="467">
                  <c:v>67200</c:v>
                </c:pt>
                <c:pt idx="468">
                  <c:v>67450</c:v>
                </c:pt>
                <c:pt idx="469">
                  <c:v>67700</c:v>
                </c:pt>
                <c:pt idx="470">
                  <c:v>67950</c:v>
                </c:pt>
                <c:pt idx="471">
                  <c:v>68200</c:v>
                </c:pt>
                <c:pt idx="472">
                  <c:v>68450</c:v>
                </c:pt>
                <c:pt idx="473">
                  <c:v>68700</c:v>
                </c:pt>
                <c:pt idx="474">
                  <c:v>68950</c:v>
                </c:pt>
                <c:pt idx="475">
                  <c:v>69200</c:v>
                </c:pt>
                <c:pt idx="476">
                  <c:v>69450</c:v>
                </c:pt>
                <c:pt idx="477">
                  <c:v>69700</c:v>
                </c:pt>
                <c:pt idx="478">
                  <c:v>69950</c:v>
                </c:pt>
                <c:pt idx="479">
                  <c:v>70200</c:v>
                </c:pt>
                <c:pt idx="480">
                  <c:v>70450</c:v>
                </c:pt>
                <c:pt idx="481">
                  <c:v>70700</c:v>
                </c:pt>
                <c:pt idx="482">
                  <c:v>70950</c:v>
                </c:pt>
                <c:pt idx="483">
                  <c:v>71200</c:v>
                </c:pt>
                <c:pt idx="484">
                  <c:v>71450</c:v>
                </c:pt>
                <c:pt idx="485">
                  <c:v>71700</c:v>
                </c:pt>
                <c:pt idx="486">
                  <c:v>71950</c:v>
                </c:pt>
                <c:pt idx="487">
                  <c:v>72200</c:v>
                </c:pt>
                <c:pt idx="488">
                  <c:v>72450</c:v>
                </c:pt>
                <c:pt idx="489">
                  <c:v>72700</c:v>
                </c:pt>
                <c:pt idx="490">
                  <c:v>72950</c:v>
                </c:pt>
                <c:pt idx="491">
                  <c:v>73200</c:v>
                </c:pt>
                <c:pt idx="492">
                  <c:v>73450</c:v>
                </c:pt>
                <c:pt idx="493">
                  <c:v>73700</c:v>
                </c:pt>
                <c:pt idx="494">
                  <c:v>73950</c:v>
                </c:pt>
                <c:pt idx="495">
                  <c:v>74200</c:v>
                </c:pt>
                <c:pt idx="496">
                  <c:v>74450</c:v>
                </c:pt>
                <c:pt idx="497">
                  <c:v>74700</c:v>
                </c:pt>
                <c:pt idx="498">
                  <c:v>74950</c:v>
                </c:pt>
                <c:pt idx="499">
                  <c:v>75200</c:v>
                </c:pt>
                <c:pt idx="500">
                  <c:v>75450</c:v>
                </c:pt>
                <c:pt idx="501">
                  <c:v>75700</c:v>
                </c:pt>
                <c:pt idx="502">
                  <c:v>75950</c:v>
                </c:pt>
                <c:pt idx="503">
                  <c:v>76200</c:v>
                </c:pt>
                <c:pt idx="504">
                  <c:v>76450</c:v>
                </c:pt>
                <c:pt idx="505">
                  <c:v>76700</c:v>
                </c:pt>
                <c:pt idx="506">
                  <c:v>76950</c:v>
                </c:pt>
                <c:pt idx="507">
                  <c:v>77200</c:v>
                </c:pt>
                <c:pt idx="508">
                  <c:v>77450</c:v>
                </c:pt>
                <c:pt idx="509">
                  <c:v>77700</c:v>
                </c:pt>
                <c:pt idx="510">
                  <c:v>77950</c:v>
                </c:pt>
                <c:pt idx="511">
                  <c:v>78200</c:v>
                </c:pt>
                <c:pt idx="512">
                  <c:v>78450</c:v>
                </c:pt>
                <c:pt idx="513">
                  <c:v>78700</c:v>
                </c:pt>
                <c:pt idx="514">
                  <c:v>78950</c:v>
                </c:pt>
                <c:pt idx="515">
                  <c:v>79200</c:v>
                </c:pt>
                <c:pt idx="516">
                  <c:v>79450</c:v>
                </c:pt>
                <c:pt idx="517">
                  <c:v>79700</c:v>
                </c:pt>
                <c:pt idx="518">
                  <c:v>79950</c:v>
                </c:pt>
                <c:pt idx="519">
                  <c:v>80200</c:v>
                </c:pt>
                <c:pt idx="520">
                  <c:v>80450</c:v>
                </c:pt>
                <c:pt idx="521">
                  <c:v>80700</c:v>
                </c:pt>
                <c:pt idx="522">
                  <c:v>80950</c:v>
                </c:pt>
                <c:pt idx="523">
                  <c:v>81200</c:v>
                </c:pt>
                <c:pt idx="524">
                  <c:v>81450</c:v>
                </c:pt>
                <c:pt idx="525">
                  <c:v>81700</c:v>
                </c:pt>
                <c:pt idx="526">
                  <c:v>81950</c:v>
                </c:pt>
                <c:pt idx="527">
                  <c:v>82200</c:v>
                </c:pt>
                <c:pt idx="528">
                  <c:v>82450</c:v>
                </c:pt>
                <c:pt idx="529">
                  <c:v>82700</c:v>
                </c:pt>
                <c:pt idx="530">
                  <c:v>82950</c:v>
                </c:pt>
                <c:pt idx="531">
                  <c:v>83200</c:v>
                </c:pt>
                <c:pt idx="532">
                  <c:v>83450</c:v>
                </c:pt>
                <c:pt idx="533">
                  <c:v>83700</c:v>
                </c:pt>
                <c:pt idx="534">
                  <c:v>83950</c:v>
                </c:pt>
                <c:pt idx="535">
                  <c:v>84200</c:v>
                </c:pt>
                <c:pt idx="536">
                  <c:v>84450</c:v>
                </c:pt>
                <c:pt idx="537">
                  <c:v>84700</c:v>
                </c:pt>
                <c:pt idx="538">
                  <c:v>84950</c:v>
                </c:pt>
                <c:pt idx="539">
                  <c:v>85200</c:v>
                </c:pt>
                <c:pt idx="540">
                  <c:v>85450</c:v>
                </c:pt>
                <c:pt idx="541">
                  <c:v>85700</c:v>
                </c:pt>
                <c:pt idx="542">
                  <c:v>85950</c:v>
                </c:pt>
                <c:pt idx="543">
                  <c:v>86200</c:v>
                </c:pt>
                <c:pt idx="544">
                  <c:v>86450</c:v>
                </c:pt>
                <c:pt idx="545">
                  <c:v>86700</c:v>
                </c:pt>
                <c:pt idx="546">
                  <c:v>86950</c:v>
                </c:pt>
                <c:pt idx="547">
                  <c:v>87200</c:v>
                </c:pt>
                <c:pt idx="548">
                  <c:v>87450</c:v>
                </c:pt>
                <c:pt idx="549">
                  <c:v>87700</c:v>
                </c:pt>
                <c:pt idx="550">
                  <c:v>87950</c:v>
                </c:pt>
                <c:pt idx="551">
                  <c:v>88200</c:v>
                </c:pt>
                <c:pt idx="552">
                  <c:v>88450</c:v>
                </c:pt>
                <c:pt idx="553">
                  <c:v>88700</c:v>
                </c:pt>
                <c:pt idx="554">
                  <c:v>88950</c:v>
                </c:pt>
                <c:pt idx="555">
                  <c:v>89200</c:v>
                </c:pt>
                <c:pt idx="556">
                  <c:v>89450</c:v>
                </c:pt>
                <c:pt idx="557">
                  <c:v>89700</c:v>
                </c:pt>
                <c:pt idx="558">
                  <c:v>89950</c:v>
                </c:pt>
                <c:pt idx="559">
                  <c:v>90200</c:v>
                </c:pt>
                <c:pt idx="560">
                  <c:v>90450</c:v>
                </c:pt>
                <c:pt idx="561">
                  <c:v>90700</c:v>
                </c:pt>
                <c:pt idx="562">
                  <c:v>90950</c:v>
                </c:pt>
                <c:pt idx="563">
                  <c:v>91200</c:v>
                </c:pt>
                <c:pt idx="564">
                  <c:v>91450</c:v>
                </c:pt>
                <c:pt idx="565">
                  <c:v>91700</c:v>
                </c:pt>
                <c:pt idx="566">
                  <c:v>91950</c:v>
                </c:pt>
                <c:pt idx="567">
                  <c:v>92200</c:v>
                </c:pt>
                <c:pt idx="568">
                  <c:v>92450</c:v>
                </c:pt>
                <c:pt idx="569">
                  <c:v>92700</c:v>
                </c:pt>
                <c:pt idx="570">
                  <c:v>92950</c:v>
                </c:pt>
                <c:pt idx="571">
                  <c:v>93200</c:v>
                </c:pt>
                <c:pt idx="572">
                  <c:v>93450</c:v>
                </c:pt>
                <c:pt idx="573">
                  <c:v>93700</c:v>
                </c:pt>
                <c:pt idx="574">
                  <c:v>93950</c:v>
                </c:pt>
                <c:pt idx="575">
                  <c:v>94200</c:v>
                </c:pt>
                <c:pt idx="576">
                  <c:v>94450</c:v>
                </c:pt>
                <c:pt idx="577">
                  <c:v>94700</c:v>
                </c:pt>
                <c:pt idx="578">
                  <c:v>94950</c:v>
                </c:pt>
                <c:pt idx="579">
                  <c:v>95200</c:v>
                </c:pt>
                <c:pt idx="580">
                  <c:v>95450</c:v>
                </c:pt>
                <c:pt idx="581">
                  <c:v>95700</c:v>
                </c:pt>
                <c:pt idx="582">
                  <c:v>95950</c:v>
                </c:pt>
                <c:pt idx="583">
                  <c:v>96200</c:v>
                </c:pt>
                <c:pt idx="584">
                  <c:v>96450</c:v>
                </c:pt>
                <c:pt idx="585">
                  <c:v>96700</c:v>
                </c:pt>
                <c:pt idx="586">
                  <c:v>96950</c:v>
                </c:pt>
                <c:pt idx="587">
                  <c:v>97200</c:v>
                </c:pt>
                <c:pt idx="588">
                  <c:v>97450</c:v>
                </c:pt>
                <c:pt idx="589">
                  <c:v>97700</c:v>
                </c:pt>
                <c:pt idx="590">
                  <c:v>97950</c:v>
                </c:pt>
                <c:pt idx="591">
                  <c:v>98200</c:v>
                </c:pt>
                <c:pt idx="592">
                  <c:v>98450</c:v>
                </c:pt>
                <c:pt idx="593">
                  <c:v>98700</c:v>
                </c:pt>
                <c:pt idx="594">
                  <c:v>98950</c:v>
                </c:pt>
                <c:pt idx="595">
                  <c:v>99200</c:v>
                </c:pt>
                <c:pt idx="596">
                  <c:v>99450</c:v>
                </c:pt>
                <c:pt idx="597">
                  <c:v>99700</c:v>
                </c:pt>
                <c:pt idx="598">
                  <c:v>99950</c:v>
                </c:pt>
                <c:pt idx="599">
                  <c:v>100200</c:v>
                </c:pt>
                <c:pt idx="600">
                  <c:v>100450</c:v>
                </c:pt>
                <c:pt idx="601">
                  <c:v>100700</c:v>
                </c:pt>
                <c:pt idx="602">
                  <c:v>100950</c:v>
                </c:pt>
                <c:pt idx="603">
                  <c:v>101200</c:v>
                </c:pt>
                <c:pt idx="604">
                  <c:v>101450</c:v>
                </c:pt>
                <c:pt idx="605">
                  <c:v>101700</c:v>
                </c:pt>
                <c:pt idx="606">
                  <c:v>101950</c:v>
                </c:pt>
                <c:pt idx="607">
                  <c:v>102200</c:v>
                </c:pt>
                <c:pt idx="608">
                  <c:v>102450</c:v>
                </c:pt>
                <c:pt idx="609">
                  <c:v>102700</c:v>
                </c:pt>
                <c:pt idx="610">
                  <c:v>102950</c:v>
                </c:pt>
                <c:pt idx="611">
                  <c:v>103200</c:v>
                </c:pt>
                <c:pt idx="612">
                  <c:v>103450</c:v>
                </c:pt>
                <c:pt idx="613">
                  <c:v>103700</c:v>
                </c:pt>
                <c:pt idx="614">
                  <c:v>103950</c:v>
                </c:pt>
                <c:pt idx="615">
                  <c:v>104200</c:v>
                </c:pt>
                <c:pt idx="616">
                  <c:v>104450</c:v>
                </c:pt>
                <c:pt idx="617">
                  <c:v>104700</c:v>
                </c:pt>
                <c:pt idx="618">
                  <c:v>104950</c:v>
                </c:pt>
                <c:pt idx="619">
                  <c:v>105200</c:v>
                </c:pt>
                <c:pt idx="620">
                  <c:v>105450</c:v>
                </c:pt>
                <c:pt idx="621">
                  <c:v>105700</c:v>
                </c:pt>
                <c:pt idx="622">
                  <c:v>105950</c:v>
                </c:pt>
                <c:pt idx="623">
                  <c:v>106200</c:v>
                </c:pt>
                <c:pt idx="624">
                  <c:v>106450</c:v>
                </c:pt>
                <c:pt idx="625">
                  <c:v>106700</c:v>
                </c:pt>
                <c:pt idx="626">
                  <c:v>106950</c:v>
                </c:pt>
                <c:pt idx="627">
                  <c:v>107200</c:v>
                </c:pt>
                <c:pt idx="628">
                  <c:v>107450</c:v>
                </c:pt>
                <c:pt idx="629">
                  <c:v>107700</c:v>
                </c:pt>
                <c:pt idx="630">
                  <c:v>107950</c:v>
                </c:pt>
                <c:pt idx="631">
                  <c:v>108200</c:v>
                </c:pt>
                <c:pt idx="632">
                  <c:v>108450</c:v>
                </c:pt>
                <c:pt idx="633">
                  <c:v>108700</c:v>
                </c:pt>
                <c:pt idx="634">
                  <c:v>108950</c:v>
                </c:pt>
                <c:pt idx="635">
                  <c:v>109200</c:v>
                </c:pt>
                <c:pt idx="636">
                  <c:v>109450</c:v>
                </c:pt>
                <c:pt idx="637">
                  <c:v>109700</c:v>
                </c:pt>
                <c:pt idx="638">
                  <c:v>109950</c:v>
                </c:pt>
                <c:pt idx="639">
                  <c:v>110200</c:v>
                </c:pt>
                <c:pt idx="640">
                  <c:v>110450</c:v>
                </c:pt>
                <c:pt idx="641">
                  <c:v>110700</c:v>
                </c:pt>
                <c:pt idx="642">
                  <c:v>110950</c:v>
                </c:pt>
                <c:pt idx="643">
                  <c:v>111200</c:v>
                </c:pt>
                <c:pt idx="644">
                  <c:v>111450</c:v>
                </c:pt>
                <c:pt idx="645">
                  <c:v>111700</c:v>
                </c:pt>
                <c:pt idx="646">
                  <c:v>111950</c:v>
                </c:pt>
                <c:pt idx="647">
                  <c:v>112200</c:v>
                </c:pt>
                <c:pt idx="648">
                  <c:v>112450</c:v>
                </c:pt>
                <c:pt idx="649">
                  <c:v>112700</c:v>
                </c:pt>
                <c:pt idx="650">
                  <c:v>112950</c:v>
                </c:pt>
                <c:pt idx="651">
                  <c:v>113200</c:v>
                </c:pt>
                <c:pt idx="652">
                  <c:v>113450</c:v>
                </c:pt>
                <c:pt idx="653">
                  <c:v>113700</c:v>
                </c:pt>
                <c:pt idx="654">
                  <c:v>113950</c:v>
                </c:pt>
                <c:pt idx="655">
                  <c:v>114200</c:v>
                </c:pt>
                <c:pt idx="656">
                  <c:v>114450</c:v>
                </c:pt>
                <c:pt idx="657">
                  <c:v>114700</c:v>
                </c:pt>
                <c:pt idx="658">
                  <c:v>114950</c:v>
                </c:pt>
                <c:pt idx="659">
                  <c:v>115200</c:v>
                </c:pt>
                <c:pt idx="660">
                  <c:v>115450</c:v>
                </c:pt>
                <c:pt idx="661">
                  <c:v>115700</c:v>
                </c:pt>
                <c:pt idx="662">
                  <c:v>115950</c:v>
                </c:pt>
                <c:pt idx="663">
                  <c:v>116200</c:v>
                </c:pt>
                <c:pt idx="664">
                  <c:v>116450</c:v>
                </c:pt>
                <c:pt idx="665">
                  <c:v>116700</c:v>
                </c:pt>
                <c:pt idx="666">
                  <c:v>116950</c:v>
                </c:pt>
                <c:pt idx="667">
                  <c:v>117200</c:v>
                </c:pt>
                <c:pt idx="668">
                  <c:v>117450</c:v>
                </c:pt>
                <c:pt idx="669">
                  <c:v>117700</c:v>
                </c:pt>
                <c:pt idx="670">
                  <c:v>117950</c:v>
                </c:pt>
                <c:pt idx="671">
                  <c:v>118200</c:v>
                </c:pt>
                <c:pt idx="672">
                  <c:v>118450</c:v>
                </c:pt>
                <c:pt idx="673">
                  <c:v>118700</c:v>
                </c:pt>
                <c:pt idx="674">
                  <c:v>118950</c:v>
                </c:pt>
                <c:pt idx="675">
                  <c:v>119200</c:v>
                </c:pt>
                <c:pt idx="676">
                  <c:v>119450</c:v>
                </c:pt>
                <c:pt idx="677">
                  <c:v>119700</c:v>
                </c:pt>
                <c:pt idx="678">
                  <c:v>119950</c:v>
                </c:pt>
                <c:pt idx="679">
                  <c:v>120200</c:v>
                </c:pt>
                <c:pt idx="680">
                  <c:v>120450</c:v>
                </c:pt>
                <c:pt idx="681">
                  <c:v>120700</c:v>
                </c:pt>
                <c:pt idx="682">
                  <c:v>120950</c:v>
                </c:pt>
                <c:pt idx="683">
                  <c:v>121200</c:v>
                </c:pt>
                <c:pt idx="684">
                  <c:v>121450</c:v>
                </c:pt>
                <c:pt idx="685">
                  <c:v>121700</c:v>
                </c:pt>
                <c:pt idx="686">
                  <c:v>121950</c:v>
                </c:pt>
                <c:pt idx="687">
                  <c:v>122200</c:v>
                </c:pt>
                <c:pt idx="688">
                  <c:v>122450</c:v>
                </c:pt>
                <c:pt idx="689">
                  <c:v>122700</c:v>
                </c:pt>
                <c:pt idx="690">
                  <c:v>122950</c:v>
                </c:pt>
                <c:pt idx="691">
                  <c:v>123200</c:v>
                </c:pt>
                <c:pt idx="692">
                  <c:v>123450</c:v>
                </c:pt>
                <c:pt idx="693">
                  <c:v>123700</c:v>
                </c:pt>
                <c:pt idx="694">
                  <c:v>123950</c:v>
                </c:pt>
                <c:pt idx="695">
                  <c:v>124200</c:v>
                </c:pt>
                <c:pt idx="696">
                  <c:v>124450</c:v>
                </c:pt>
                <c:pt idx="697">
                  <c:v>124700</c:v>
                </c:pt>
                <c:pt idx="698">
                  <c:v>124950</c:v>
                </c:pt>
                <c:pt idx="699">
                  <c:v>125200</c:v>
                </c:pt>
                <c:pt idx="700">
                  <c:v>125450</c:v>
                </c:pt>
                <c:pt idx="701">
                  <c:v>125700</c:v>
                </c:pt>
                <c:pt idx="702">
                  <c:v>125950</c:v>
                </c:pt>
                <c:pt idx="703">
                  <c:v>126200</c:v>
                </c:pt>
                <c:pt idx="704">
                  <c:v>126450</c:v>
                </c:pt>
                <c:pt idx="705">
                  <c:v>126700</c:v>
                </c:pt>
                <c:pt idx="706">
                  <c:v>126950</c:v>
                </c:pt>
                <c:pt idx="707">
                  <c:v>127200</c:v>
                </c:pt>
                <c:pt idx="708">
                  <c:v>127450</c:v>
                </c:pt>
                <c:pt idx="709">
                  <c:v>127700</c:v>
                </c:pt>
                <c:pt idx="710">
                  <c:v>127950</c:v>
                </c:pt>
                <c:pt idx="711">
                  <c:v>128200</c:v>
                </c:pt>
                <c:pt idx="712">
                  <c:v>128450</c:v>
                </c:pt>
                <c:pt idx="713">
                  <c:v>128700</c:v>
                </c:pt>
                <c:pt idx="714">
                  <c:v>128950</c:v>
                </c:pt>
                <c:pt idx="715">
                  <c:v>129200</c:v>
                </c:pt>
                <c:pt idx="716">
                  <c:v>129450</c:v>
                </c:pt>
                <c:pt idx="717">
                  <c:v>129700</c:v>
                </c:pt>
                <c:pt idx="718">
                  <c:v>129950</c:v>
                </c:pt>
                <c:pt idx="719">
                  <c:v>130200</c:v>
                </c:pt>
                <c:pt idx="720">
                  <c:v>130450</c:v>
                </c:pt>
                <c:pt idx="721">
                  <c:v>130700</c:v>
                </c:pt>
                <c:pt idx="722">
                  <c:v>130950</c:v>
                </c:pt>
                <c:pt idx="723">
                  <c:v>131200</c:v>
                </c:pt>
                <c:pt idx="724">
                  <c:v>131450</c:v>
                </c:pt>
                <c:pt idx="725">
                  <c:v>131700</c:v>
                </c:pt>
                <c:pt idx="726">
                  <c:v>131950</c:v>
                </c:pt>
                <c:pt idx="727">
                  <c:v>132200</c:v>
                </c:pt>
                <c:pt idx="728">
                  <c:v>132450</c:v>
                </c:pt>
                <c:pt idx="729">
                  <c:v>132700</c:v>
                </c:pt>
                <c:pt idx="730">
                  <c:v>132950</c:v>
                </c:pt>
                <c:pt idx="731">
                  <c:v>133200</c:v>
                </c:pt>
                <c:pt idx="732">
                  <c:v>133450</c:v>
                </c:pt>
                <c:pt idx="733">
                  <c:v>133700</c:v>
                </c:pt>
                <c:pt idx="734">
                  <c:v>133950</c:v>
                </c:pt>
                <c:pt idx="735">
                  <c:v>134200</c:v>
                </c:pt>
                <c:pt idx="736">
                  <c:v>134450</c:v>
                </c:pt>
                <c:pt idx="737">
                  <c:v>134700</c:v>
                </c:pt>
                <c:pt idx="738">
                  <c:v>134950</c:v>
                </c:pt>
                <c:pt idx="739">
                  <c:v>135200</c:v>
                </c:pt>
                <c:pt idx="740">
                  <c:v>135450</c:v>
                </c:pt>
                <c:pt idx="741">
                  <c:v>135700</c:v>
                </c:pt>
                <c:pt idx="742">
                  <c:v>135950</c:v>
                </c:pt>
                <c:pt idx="743">
                  <c:v>136200</c:v>
                </c:pt>
                <c:pt idx="744">
                  <c:v>136450</c:v>
                </c:pt>
                <c:pt idx="745">
                  <c:v>136700</c:v>
                </c:pt>
                <c:pt idx="746">
                  <c:v>136950</c:v>
                </c:pt>
                <c:pt idx="747">
                  <c:v>137200</c:v>
                </c:pt>
                <c:pt idx="748">
                  <c:v>137450</c:v>
                </c:pt>
                <c:pt idx="749">
                  <c:v>137700</c:v>
                </c:pt>
                <c:pt idx="750">
                  <c:v>137950</c:v>
                </c:pt>
                <c:pt idx="751">
                  <c:v>138200</c:v>
                </c:pt>
                <c:pt idx="752">
                  <c:v>138450</c:v>
                </c:pt>
                <c:pt idx="753">
                  <c:v>138700</c:v>
                </c:pt>
                <c:pt idx="754">
                  <c:v>138950</c:v>
                </c:pt>
                <c:pt idx="755">
                  <c:v>139200</c:v>
                </c:pt>
                <c:pt idx="756">
                  <c:v>139450</c:v>
                </c:pt>
                <c:pt idx="757">
                  <c:v>139700</c:v>
                </c:pt>
                <c:pt idx="758">
                  <c:v>139950</c:v>
                </c:pt>
                <c:pt idx="759">
                  <c:v>140200</c:v>
                </c:pt>
                <c:pt idx="760">
                  <c:v>140450</c:v>
                </c:pt>
                <c:pt idx="761">
                  <c:v>140700</c:v>
                </c:pt>
                <c:pt idx="762">
                  <c:v>140950</c:v>
                </c:pt>
                <c:pt idx="763">
                  <c:v>141200</c:v>
                </c:pt>
                <c:pt idx="764">
                  <c:v>141450</c:v>
                </c:pt>
                <c:pt idx="765">
                  <c:v>141700</c:v>
                </c:pt>
                <c:pt idx="766">
                  <c:v>141950</c:v>
                </c:pt>
                <c:pt idx="767">
                  <c:v>142200</c:v>
                </c:pt>
                <c:pt idx="768">
                  <c:v>142450</c:v>
                </c:pt>
                <c:pt idx="769">
                  <c:v>142700</c:v>
                </c:pt>
                <c:pt idx="770">
                  <c:v>142950</c:v>
                </c:pt>
                <c:pt idx="771">
                  <c:v>143200</c:v>
                </c:pt>
                <c:pt idx="772">
                  <c:v>143450</c:v>
                </c:pt>
                <c:pt idx="773">
                  <c:v>143700</c:v>
                </c:pt>
                <c:pt idx="774">
                  <c:v>143950</c:v>
                </c:pt>
                <c:pt idx="775">
                  <c:v>144200</c:v>
                </c:pt>
                <c:pt idx="776">
                  <c:v>144450</c:v>
                </c:pt>
                <c:pt idx="777">
                  <c:v>144700</c:v>
                </c:pt>
                <c:pt idx="778">
                  <c:v>144950</c:v>
                </c:pt>
                <c:pt idx="779">
                  <c:v>145200</c:v>
                </c:pt>
                <c:pt idx="780">
                  <c:v>145450</c:v>
                </c:pt>
                <c:pt idx="781">
                  <c:v>145700</c:v>
                </c:pt>
                <c:pt idx="782">
                  <c:v>145950</c:v>
                </c:pt>
                <c:pt idx="783">
                  <c:v>146200</c:v>
                </c:pt>
                <c:pt idx="784">
                  <c:v>146450</c:v>
                </c:pt>
                <c:pt idx="785">
                  <c:v>146700</c:v>
                </c:pt>
                <c:pt idx="786">
                  <c:v>146950</c:v>
                </c:pt>
                <c:pt idx="787">
                  <c:v>147200</c:v>
                </c:pt>
                <c:pt idx="788">
                  <c:v>147450</c:v>
                </c:pt>
                <c:pt idx="789">
                  <c:v>147700</c:v>
                </c:pt>
                <c:pt idx="790">
                  <c:v>147950</c:v>
                </c:pt>
                <c:pt idx="791">
                  <c:v>148200</c:v>
                </c:pt>
                <c:pt idx="792">
                  <c:v>148450</c:v>
                </c:pt>
                <c:pt idx="793">
                  <c:v>148700</c:v>
                </c:pt>
                <c:pt idx="794">
                  <c:v>148950</c:v>
                </c:pt>
                <c:pt idx="795">
                  <c:v>149200</c:v>
                </c:pt>
                <c:pt idx="796">
                  <c:v>149450</c:v>
                </c:pt>
                <c:pt idx="797">
                  <c:v>149700</c:v>
                </c:pt>
                <c:pt idx="798">
                  <c:v>149950</c:v>
                </c:pt>
                <c:pt idx="799">
                  <c:v>150200</c:v>
                </c:pt>
                <c:pt idx="800">
                  <c:v>150450</c:v>
                </c:pt>
                <c:pt idx="801">
                  <c:v>150700</c:v>
                </c:pt>
                <c:pt idx="802">
                  <c:v>150950</c:v>
                </c:pt>
                <c:pt idx="803">
                  <c:v>151200</c:v>
                </c:pt>
                <c:pt idx="804">
                  <c:v>151450</c:v>
                </c:pt>
                <c:pt idx="805">
                  <c:v>151700</c:v>
                </c:pt>
                <c:pt idx="806">
                  <c:v>151950</c:v>
                </c:pt>
                <c:pt idx="807">
                  <c:v>152200</c:v>
                </c:pt>
                <c:pt idx="808">
                  <c:v>152450</c:v>
                </c:pt>
                <c:pt idx="809">
                  <c:v>152700</c:v>
                </c:pt>
                <c:pt idx="810">
                  <c:v>152950</c:v>
                </c:pt>
                <c:pt idx="811">
                  <c:v>153200</c:v>
                </c:pt>
                <c:pt idx="812">
                  <c:v>153450</c:v>
                </c:pt>
                <c:pt idx="813">
                  <c:v>153700</c:v>
                </c:pt>
                <c:pt idx="814">
                  <c:v>153950</c:v>
                </c:pt>
                <c:pt idx="815">
                  <c:v>154200</c:v>
                </c:pt>
                <c:pt idx="816">
                  <c:v>154450</c:v>
                </c:pt>
                <c:pt idx="817">
                  <c:v>154700</c:v>
                </c:pt>
                <c:pt idx="818">
                  <c:v>154950</c:v>
                </c:pt>
                <c:pt idx="819">
                  <c:v>155200</c:v>
                </c:pt>
                <c:pt idx="820">
                  <c:v>155450</c:v>
                </c:pt>
                <c:pt idx="821">
                  <c:v>155700</c:v>
                </c:pt>
                <c:pt idx="822">
                  <c:v>155950</c:v>
                </c:pt>
                <c:pt idx="823">
                  <c:v>156200</c:v>
                </c:pt>
                <c:pt idx="824">
                  <c:v>156450</c:v>
                </c:pt>
                <c:pt idx="825">
                  <c:v>156700</c:v>
                </c:pt>
                <c:pt idx="826">
                  <c:v>156950</c:v>
                </c:pt>
                <c:pt idx="827">
                  <c:v>157200</c:v>
                </c:pt>
                <c:pt idx="828">
                  <c:v>157450</c:v>
                </c:pt>
                <c:pt idx="829">
                  <c:v>157700</c:v>
                </c:pt>
                <c:pt idx="830">
                  <c:v>157950</c:v>
                </c:pt>
                <c:pt idx="831">
                  <c:v>158200</c:v>
                </c:pt>
                <c:pt idx="832">
                  <c:v>158450</c:v>
                </c:pt>
                <c:pt idx="833">
                  <c:v>158700</c:v>
                </c:pt>
                <c:pt idx="834">
                  <c:v>158950</c:v>
                </c:pt>
                <c:pt idx="835">
                  <c:v>159200</c:v>
                </c:pt>
                <c:pt idx="836">
                  <c:v>159450</c:v>
                </c:pt>
                <c:pt idx="837">
                  <c:v>159700</c:v>
                </c:pt>
                <c:pt idx="838">
                  <c:v>159950</c:v>
                </c:pt>
                <c:pt idx="839">
                  <c:v>160200</c:v>
                </c:pt>
                <c:pt idx="840">
                  <c:v>160450</c:v>
                </c:pt>
                <c:pt idx="841">
                  <c:v>160700</c:v>
                </c:pt>
                <c:pt idx="842">
                  <c:v>160950</c:v>
                </c:pt>
                <c:pt idx="843">
                  <c:v>161200</c:v>
                </c:pt>
                <c:pt idx="844">
                  <c:v>161450</c:v>
                </c:pt>
                <c:pt idx="845">
                  <c:v>161700</c:v>
                </c:pt>
                <c:pt idx="846">
                  <c:v>161950</c:v>
                </c:pt>
                <c:pt idx="847">
                  <c:v>162200</c:v>
                </c:pt>
                <c:pt idx="848">
                  <c:v>162450</c:v>
                </c:pt>
                <c:pt idx="849">
                  <c:v>162700</c:v>
                </c:pt>
                <c:pt idx="850">
                  <c:v>162950</c:v>
                </c:pt>
                <c:pt idx="851">
                  <c:v>163200</c:v>
                </c:pt>
                <c:pt idx="852">
                  <c:v>163450</c:v>
                </c:pt>
                <c:pt idx="853">
                  <c:v>163700</c:v>
                </c:pt>
                <c:pt idx="854">
                  <c:v>163950</c:v>
                </c:pt>
                <c:pt idx="855">
                  <c:v>164200</c:v>
                </c:pt>
                <c:pt idx="856">
                  <c:v>164450</c:v>
                </c:pt>
                <c:pt idx="857">
                  <c:v>164700</c:v>
                </c:pt>
                <c:pt idx="858">
                  <c:v>164950</c:v>
                </c:pt>
                <c:pt idx="859">
                  <c:v>165200</c:v>
                </c:pt>
                <c:pt idx="860">
                  <c:v>165450</c:v>
                </c:pt>
                <c:pt idx="861">
                  <c:v>165700</c:v>
                </c:pt>
                <c:pt idx="862">
                  <c:v>165950</c:v>
                </c:pt>
                <c:pt idx="863">
                  <c:v>166200</c:v>
                </c:pt>
                <c:pt idx="864">
                  <c:v>166450</c:v>
                </c:pt>
                <c:pt idx="865">
                  <c:v>166700</c:v>
                </c:pt>
                <c:pt idx="866">
                  <c:v>166950</c:v>
                </c:pt>
                <c:pt idx="867">
                  <c:v>167200</c:v>
                </c:pt>
                <c:pt idx="868">
                  <c:v>167450</c:v>
                </c:pt>
                <c:pt idx="869">
                  <c:v>167700</c:v>
                </c:pt>
                <c:pt idx="870">
                  <c:v>167950</c:v>
                </c:pt>
                <c:pt idx="871">
                  <c:v>168200</c:v>
                </c:pt>
                <c:pt idx="872">
                  <c:v>168450</c:v>
                </c:pt>
                <c:pt idx="873">
                  <c:v>168700</c:v>
                </c:pt>
                <c:pt idx="874">
                  <c:v>168950</c:v>
                </c:pt>
                <c:pt idx="875">
                  <c:v>169200</c:v>
                </c:pt>
                <c:pt idx="876">
                  <c:v>169450</c:v>
                </c:pt>
                <c:pt idx="877">
                  <c:v>169700</c:v>
                </c:pt>
                <c:pt idx="878">
                  <c:v>169950</c:v>
                </c:pt>
                <c:pt idx="879">
                  <c:v>170200</c:v>
                </c:pt>
                <c:pt idx="880">
                  <c:v>170450</c:v>
                </c:pt>
                <c:pt idx="881">
                  <c:v>170700</c:v>
                </c:pt>
                <c:pt idx="882">
                  <c:v>170950</c:v>
                </c:pt>
                <c:pt idx="883">
                  <c:v>171200</c:v>
                </c:pt>
                <c:pt idx="884">
                  <c:v>171450</c:v>
                </c:pt>
                <c:pt idx="885">
                  <c:v>171700</c:v>
                </c:pt>
                <c:pt idx="886">
                  <c:v>171950</c:v>
                </c:pt>
                <c:pt idx="887">
                  <c:v>172200</c:v>
                </c:pt>
                <c:pt idx="888">
                  <c:v>172450</c:v>
                </c:pt>
                <c:pt idx="889">
                  <c:v>172700</c:v>
                </c:pt>
                <c:pt idx="890">
                  <c:v>172950</c:v>
                </c:pt>
                <c:pt idx="891">
                  <c:v>173200</c:v>
                </c:pt>
                <c:pt idx="892">
                  <c:v>173450</c:v>
                </c:pt>
                <c:pt idx="893">
                  <c:v>173700</c:v>
                </c:pt>
                <c:pt idx="894">
                  <c:v>173950</c:v>
                </c:pt>
                <c:pt idx="895">
                  <c:v>174200</c:v>
                </c:pt>
                <c:pt idx="896">
                  <c:v>174450</c:v>
                </c:pt>
                <c:pt idx="897">
                  <c:v>174700</c:v>
                </c:pt>
                <c:pt idx="898">
                  <c:v>174950</c:v>
                </c:pt>
                <c:pt idx="899">
                  <c:v>175200</c:v>
                </c:pt>
                <c:pt idx="900">
                  <c:v>175450</c:v>
                </c:pt>
                <c:pt idx="901">
                  <c:v>175700</c:v>
                </c:pt>
                <c:pt idx="902">
                  <c:v>175950</c:v>
                </c:pt>
                <c:pt idx="903">
                  <c:v>176200</c:v>
                </c:pt>
                <c:pt idx="904">
                  <c:v>176450</c:v>
                </c:pt>
                <c:pt idx="905">
                  <c:v>176700</c:v>
                </c:pt>
                <c:pt idx="906">
                  <c:v>176950</c:v>
                </c:pt>
                <c:pt idx="907">
                  <c:v>177200</c:v>
                </c:pt>
                <c:pt idx="908">
                  <c:v>177450</c:v>
                </c:pt>
                <c:pt idx="909">
                  <c:v>177700</c:v>
                </c:pt>
                <c:pt idx="910">
                  <c:v>177950</c:v>
                </c:pt>
                <c:pt idx="911">
                  <c:v>178200</c:v>
                </c:pt>
                <c:pt idx="912">
                  <c:v>178450</c:v>
                </c:pt>
                <c:pt idx="913">
                  <c:v>178700</c:v>
                </c:pt>
                <c:pt idx="914">
                  <c:v>178950</c:v>
                </c:pt>
                <c:pt idx="915">
                  <c:v>179200</c:v>
                </c:pt>
                <c:pt idx="916">
                  <c:v>179450</c:v>
                </c:pt>
                <c:pt idx="917">
                  <c:v>179700</c:v>
                </c:pt>
                <c:pt idx="918">
                  <c:v>179950</c:v>
                </c:pt>
                <c:pt idx="919">
                  <c:v>180200</c:v>
                </c:pt>
                <c:pt idx="920">
                  <c:v>180450</c:v>
                </c:pt>
                <c:pt idx="921">
                  <c:v>180700</c:v>
                </c:pt>
                <c:pt idx="922">
                  <c:v>180950</c:v>
                </c:pt>
                <c:pt idx="923">
                  <c:v>181200</c:v>
                </c:pt>
                <c:pt idx="924">
                  <c:v>181450</c:v>
                </c:pt>
                <c:pt idx="925">
                  <c:v>181700</c:v>
                </c:pt>
                <c:pt idx="926">
                  <c:v>181950</c:v>
                </c:pt>
                <c:pt idx="927">
                  <c:v>182200</c:v>
                </c:pt>
                <c:pt idx="928">
                  <c:v>182450</c:v>
                </c:pt>
                <c:pt idx="929">
                  <c:v>182700</c:v>
                </c:pt>
                <c:pt idx="930">
                  <c:v>182950</c:v>
                </c:pt>
                <c:pt idx="931">
                  <c:v>183200</c:v>
                </c:pt>
                <c:pt idx="932">
                  <c:v>183450</c:v>
                </c:pt>
                <c:pt idx="933">
                  <c:v>183700</c:v>
                </c:pt>
                <c:pt idx="934">
                  <c:v>183950</c:v>
                </c:pt>
                <c:pt idx="935">
                  <c:v>184200</c:v>
                </c:pt>
                <c:pt idx="936">
                  <c:v>184450</c:v>
                </c:pt>
                <c:pt idx="937">
                  <c:v>184700</c:v>
                </c:pt>
                <c:pt idx="938">
                  <c:v>184950</c:v>
                </c:pt>
                <c:pt idx="939">
                  <c:v>185200</c:v>
                </c:pt>
                <c:pt idx="940">
                  <c:v>185450</c:v>
                </c:pt>
                <c:pt idx="941">
                  <c:v>185700</c:v>
                </c:pt>
                <c:pt idx="942">
                  <c:v>185950</c:v>
                </c:pt>
                <c:pt idx="943">
                  <c:v>186200</c:v>
                </c:pt>
                <c:pt idx="944">
                  <c:v>186450</c:v>
                </c:pt>
                <c:pt idx="945">
                  <c:v>186700</c:v>
                </c:pt>
                <c:pt idx="946">
                  <c:v>186950</c:v>
                </c:pt>
                <c:pt idx="947">
                  <c:v>187200</c:v>
                </c:pt>
                <c:pt idx="948">
                  <c:v>187450</c:v>
                </c:pt>
                <c:pt idx="949">
                  <c:v>187700</c:v>
                </c:pt>
                <c:pt idx="950">
                  <c:v>187950</c:v>
                </c:pt>
                <c:pt idx="951">
                  <c:v>188200</c:v>
                </c:pt>
                <c:pt idx="952">
                  <c:v>188450</c:v>
                </c:pt>
                <c:pt idx="953">
                  <c:v>188700</c:v>
                </c:pt>
                <c:pt idx="954">
                  <c:v>188950</c:v>
                </c:pt>
                <c:pt idx="955">
                  <c:v>189200</c:v>
                </c:pt>
                <c:pt idx="956">
                  <c:v>189450</c:v>
                </c:pt>
                <c:pt idx="957">
                  <c:v>189700</c:v>
                </c:pt>
                <c:pt idx="958">
                  <c:v>189950</c:v>
                </c:pt>
                <c:pt idx="959">
                  <c:v>190200</c:v>
                </c:pt>
                <c:pt idx="960">
                  <c:v>190450</c:v>
                </c:pt>
                <c:pt idx="961">
                  <c:v>190700</c:v>
                </c:pt>
                <c:pt idx="962">
                  <c:v>190950</c:v>
                </c:pt>
                <c:pt idx="963">
                  <c:v>191200</c:v>
                </c:pt>
                <c:pt idx="964">
                  <c:v>191450</c:v>
                </c:pt>
                <c:pt idx="965">
                  <c:v>191700</c:v>
                </c:pt>
                <c:pt idx="966">
                  <c:v>191950</c:v>
                </c:pt>
                <c:pt idx="967">
                  <c:v>192200</c:v>
                </c:pt>
                <c:pt idx="968">
                  <c:v>192450</c:v>
                </c:pt>
                <c:pt idx="969">
                  <c:v>192700</c:v>
                </c:pt>
                <c:pt idx="970">
                  <c:v>192950</c:v>
                </c:pt>
                <c:pt idx="971">
                  <c:v>193200</c:v>
                </c:pt>
                <c:pt idx="972">
                  <c:v>193450</c:v>
                </c:pt>
                <c:pt idx="973">
                  <c:v>193700</c:v>
                </c:pt>
                <c:pt idx="974">
                  <c:v>193950</c:v>
                </c:pt>
                <c:pt idx="975">
                  <c:v>194200</c:v>
                </c:pt>
                <c:pt idx="976">
                  <c:v>194450</c:v>
                </c:pt>
                <c:pt idx="977">
                  <c:v>194700</c:v>
                </c:pt>
                <c:pt idx="978">
                  <c:v>194950</c:v>
                </c:pt>
                <c:pt idx="979">
                  <c:v>195200</c:v>
                </c:pt>
                <c:pt idx="980">
                  <c:v>195450</c:v>
                </c:pt>
                <c:pt idx="981">
                  <c:v>195700</c:v>
                </c:pt>
                <c:pt idx="982">
                  <c:v>195950</c:v>
                </c:pt>
                <c:pt idx="983">
                  <c:v>196200</c:v>
                </c:pt>
                <c:pt idx="984">
                  <c:v>196450</c:v>
                </c:pt>
                <c:pt idx="985">
                  <c:v>196700</c:v>
                </c:pt>
                <c:pt idx="986">
                  <c:v>196950</c:v>
                </c:pt>
                <c:pt idx="987">
                  <c:v>197200</c:v>
                </c:pt>
                <c:pt idx="988">
                  <c:v>197450</c:v>
                </c:pt>
                <c:pt idx="989">
                  <c:v>197700</c:v>
                </c:pt>
                <c:pt idx="990">
                  <c:v>197950</c:v>
                </c:pt>
                <c:pt idx="991">
                  <c:v>198200</c:v>
                </c:pt>
                <c:pt idx="992">
                  <c:v>198450</c:v>
                </c:pt>
                <c:pt idx="993">
                  <c:v>198700</c:v>
                </c:pt>
                <c:pt idx="994">
                  <c:v>198950</c:v>
                </c:pt>
                <c:pt idx="995">
                  <c:v>199200</c:v>
                </c:pt>
                <c:pt idx="996">
                  <c:v>199450</c:v>
                </c:pt>
                <c:pt idx="997">
                  <c:v>199700</c:v>
                </c:pt>
                <c:pt idx="998">
                  <c:v>199950</c:v>
                </c:pt>
                <c:pt idx="999">
                  <c:v>200200</c:v>
                </c:pt>
              </c:numCache>
            </c:numRef>
          </c:xVal>
          <c:yVal>
            <c:numRef>
              <c:f>ChartData!$AS$10:$AS$1009</c:f>
              <c:numCache>
                <c:formatCode>_("$"* #,##0_);_("$"* \(#,##0\);_("$"* "-"??_);_(@_)</c:formatCode>
                <c:ptCount val="1000"/>
                <c:pt idx="0">
                  <c:v>2238.5655140541885</c:v>
                </c:pt>
                <c:pt idx="1">
                  <c:v>1120.0655140541885</c:v>
                </c:pt>
                <c:pt idx="2">
                  <c:v>747.23218072085501</c:v>
                </c:pt>
                <c:pt idx="3">
                  <c:v>560.81551405418838</c:v>
                </c:pt>
                <c:pt idx="4">
                  <c:v>448.96551405418836</c:v>
                </c:pt>
                <c:pt idx="5">
                  <c:v>374.3988473875217</c:v>
                </c:pt>
                <c:pt idx="6">
                  <c:v>321.13694262561694</c:v>
                </c:pt>
                <c:pt idx="7">
                  <c:v>281.19051405418838</c:v>
                </c:pt>
                <c:pt idx="8">
                  <c:v>250.12106960974396</c:v>
                </c:pt>
                <c:pt idx="9">
                  <c:v>225.2655140541884</c:v>
                </c:pt>
                <c:pt idx="10">
                  <c:v>204.92915041782479</c:v>
                </c:pt>
                <c:pt idx="11">
                  <c:v>187.98218072085507</c:v>
                </c:pt>
                <c:pt idx="12">
                  <c:v>173.64243713111148</c:v>
                </c:pt>
                <c:pt idx="13">
                  <c:v>161.35122833990269</c:v>
                </c:pt>
                <c:pt idx="14">
                  <c:v>150.69884738752174</c:v>
                </c:pt>
                <c:pt idx="15">
                  <c:v>141.37801405418841</c:v>
                </c:pt>
                <c:pt idx="16">
                  <c:v>133.15374934830606</c:v>
                </c:pt>
                <c:pt idx="17">
                  <c:v>125.84329183196617</c:v>
                </c:pt>
                <c:pt idx="18">
                  <c:v>119.30235615945156</c:v>
                </c:pt>
                <c:pt idx="19">
                  <c:v>113.41551405418839</c:v>
                </c:pt>
                <c:pt idx="20">
                  <c:v>108.08932357799792</c:v>
                </c:pt>
                <c:pt idx="21">
                  <c:v>103.24733223600659</c:v>
                </c:pt>
                <c:pt idx="22">
                  <c:v>98.826383619405789</c:v>
                </c:pt>
                <c:pt idx="23">
                  <c:v>94.773847387521727</c:v>
                </c:pt>
                <c:pt idx="24">
                  <c:v>91.045514054188402</c:v>
                </c:pt>
                <c:pt idx="25">
                  <c:v>87.603975592649931</c:v>
                </c:pt>
                <c:pt idx="26">
                  <c:v>84.417365906040246</c:v>
                </c:pt>
                <c:pt idx="27">
                  <c:v>81.458371197045537</c:v>
                </c:pt>
                <c:pt idx="28">
                  <c:v>78.70344508867116</c:v>
                </c:pt>
                <c:pt idx="29">
                  <c:v>76.132180720855061</c:v>
                </c:pt>
                <c:pt idx="30">
                  <c:v>73.726804376769039</c:v>
                </c:pt>
                <c:pt idx="31">
                  <c:v>71.471764054188398</c:v>
                </c:pt>
                <c:pt idx="32">
                  <c:v>69.35339284206718</c:v>
                </c:pt>
                <c:pt idx="33">
                  <c:v>67.359631701247224</c:v>
                </c:pt>
                <c:pt idx="34">
                  <c:v>65.479799768474109</c:v>
                </c:pt>
                <c:pt idx="35">
                  <c:v>63.704402943077291</c:v>
                </c:pt>
                <c:pt idx="36">
                  <c:v>62.024973513647865</c:v>
                </c:pt>
                <c:pt idx="37">
                  <c:v>60.433935106819987</c:v>
                </c:pt>
                <c:pt idx="38">
                  <c:v>58.924488413162763</c:v>
                </c:pt>
                <c:pt idx="39">
                  <c:v>57.490514054188402</c:v>
                </c:pt>
                <c:pt idx="40">
                  <c:v>56.126489663944504</c:v>
                </c:pt>
                <c:pt idx="41">
                  <c:v>54.827418816093164</c:v>
                </c:pt>
                <c:pt idx="42">
                  <c:v>53.588769868141895</c:v>
                </c:pt>
                <c:pt idx="43">
                  <c:v>52.406423145097499</c:v>
                </c:pt>
                <c:pt idx="44">
                  <c:v>51.276625165299514</c:v>
                </c:pt>
                <c:pt idx="45">
                  <c:v>50.195948836797101</c:v>
                </c:pt>
                <c:pt idx="46">
                  <c:v>49.161258735039468</c:v>
                </c:pt>
                <c:pt idx="47">
                  <c:v>48.169680720855069</c:v>
                </c:pt>
                <c:pt idx="48">
                  <c:v>47.218575278678202</c:v>
                </c:pt>
                <c:pt idx="49">
                  <c:v>46.305514054188407</c:v>
                </c:pt>
                <c:pt idx="50">
                  <c:v>45.428259152227618</c:v>
                </c:pt>
                <c:pt idx="51">
                  <c:v>44.584744823419172</c:v>
                </c:pt>
                <c:pt idx="52">
                  <c:v>43.773061223999726</c:v>
                </c:pt>
                <c:pt idx="53">
                  <c:v>42.991439980114329</c:v>
                </c:pt>
                <c:pt idx="54">
                  <c:v>42.238241326915677</c:v>
                </c:pt>
                <c:pt idx="55">
                  <c:v>41.511942625616975</c:v>
                </c:pt>
                <c:pt idx="56">
                  <c:v>40.811128089276124</c:v>
                </c:pt>
                <c:pt idx="57">
                  <c:v>40.134479571429786</c:v>
                </c:pt>
                <c:pt idx="58">
                  <c:v>39.480768291476544</c:v>
                </c:pt>
                <c:pt idx="59">
                  <c:v>38.848847387521737</c:v>
                </c:pt>
                <c:pt idx="60">
                  <c:v>38.237645201729386</c:v>
                </c:pt>
                <c:pt idx="61">
                  <c:v>37.646159215478725</c:v>
                </c:pt>
                <c:pt idx="62">
                  <c:v>37.073450562124911</c:v>
                </c:pt>
                <c:pt idx="63">
                  <c:v>36.518639054188405</c:v>
                </c:pt>
                <c:pt idx="64">
                  <c:v>35.980898669573023</c:v>
                </c:pt>
                <c:pt idx="65">
                  <c:v>35.459453448127796</c:v>
                </c:pt>
                <c:pt idx="66">
                  <c:v>34.953573755680942</c:v>
                </c:pt>
                <c:pt idx="67">
                  <c:v>34.462572877717818</c:v>
                </c:pt>
                <c:pt idx="68">
                  <c:v>33.985803909260866</c:v>
                </c:pt>
                <c:pt idx="69">
                  <c:v>33.522656911331261</c:v>
                </c:pt>
                <c:pt idx="70">
                  <c:v>33.072556307709533</c:v>
                </c:pt>
                <c:pt idx="71">
                  <c:v>32.634958498632848</c:v>
                </c:pt>
                <c:pt idx="72">
                  <c:v>32.209349670626757</c:v>
                </c:pt>
                <c:pt idx="73">
                  <c:v>31.795243783918135</c:v>
                </c:pt>
                <c:pt idx="74">
                  <c:v>31.392180720855073</c:v>
                </c:pt>
                <c:pt idx="75">
                  <c:v>30.999724580504196</c:v>
                </c:pt>
                <c:pt idx="76">
                  <c:v>30.617462106136458</c:v>
                </c:pt>
                <c:pt idx="77">
                  <c:v>30.245001233675584</c:v>
                </c:pt>
                <c:pt idx="78">
                  <c:v>29.881969750390937</c:v>
                </c:pt>
                <c:pt idx="79">
                  <c:v>29.528014054188404</c:v>
                </c:pt>
                <c:pt idx="80">
                  <c:v>29.18279800480569</c:v>
                </c:pt>
                <c:pt idx="81">
                  <c:v>28.846001859066455</c:v>
                </c:pt>
                <c:pt idx="82">
                  <c:v>28.517321283104067</c:v>
                </c:pt>
                <c:pt idx="83">
                  <c:v>28.196466435140785</c:v>
                </c:pt>
                <c:pt idx="84">
                  <c:v>27.883161113011933</c:v>
                </c:pt>
                <c:pt idx="85">
                  <c:v>27.57714196116515</c:v>
                </c:pt>
                <c:pt idx="86">
                  <c:v>27.278157732349325</c:v>
                </c:pt>
                <c:pt idx="87">
                  <c:v>26.985968599642952</c:v>
                </c:pt>
                <c:pt idx="88">
                  <c:v>26.700345514862562</c:v>
                </c:pt>
                <c:pt idx="89">
                  <c:v>26.421069609743959</c:v>
                </c:pt>
                <c:pt idx="90">
                  <c:v>26.147931636605989</c:v>
                </c:pt>
                <c:pt idx="91">
                  <c:v>25.880731445492753</c:v>
                </c:pt>
                <c:pt idx="92">
                  <c:v>25.619277495048621</c:v>
                </c:pt>
                <c:pt idx="93">
                  <c:v>25.363386394613936</c:v>
                </c:pt>
                <c:pt idx="94">
                  <c:v>25.112882475241037</c:v>
                </c:pt>
                <c:pt idx="95">
                  <c:v>24.867597387521737</c:v>
                </c:pt>
                <c:pt idx="96">
                  <c:v>24.627369724291498</c:v>
                </c:pt>
                <c:pt idx="97">
                  <c:v>24.392044666433303</c:v>
                </c:pt>
                <c:pt idx="98">
                  <c:v>24.161473650148</c:v>
                </c:pt>
                <c:pt idx="99">
                  <c:v>23.935514054188406</c:v>
                </c:pt>
                <c:pt idx="100">
                  <c:v>23.714028905673555</c:v>
                </c:pt>
                <c:pt idx="101">
                  <c:v>23.496886603208011</c:v>
                </c:pt>
                <c:pt idx="102">
                  <c:v>23.283960656130152</c:v>
                </c:pt>
                <c:pt idx="103">
                  <c:v>23.075129438803788</c:v>
                </c:pt>
                <c:pt idx="104">
                  <c:v>22.870275958950309</c:v>
                </c:pt>
                <c:pt idx="105">
                  <c:v>22.669287639094065</c:v>
                </c:pt>
                <c:pt idx="106">
                  <c:v>22.472056110263171</c:v>
                </c:pt>
                <c:pt idx="107">
                  <c:v>22.278477017151367</c:v>
                </c:pt>
                <c:pt idx="108">
                  <c:v>22.088449834004919</c:v>
                </c:pt>
                <c:pt idx="109">
                  <c:v>21.901877690552041</c:v>
                </c:pt>
                <c:pt idx="110">
                  <c:v>21.718667207341557</c:v>
                </c:pt>
                <c:pt idx="111">
                  <c:v>21.53872833990269</c:v>
                </c:pt>
                <c:pt idx="112">
                  <c:v>21.361974231179556</c:v>
                </c:pt>
                <c:pt idx="113">
                  <c:v>21.188321071732265</c:v>
                </c:pt>
                <c:pt idx="114">
                  <c:v>21.017687967231883</c:v>
                </c:pt>
                <c:pt idx="115">
                  <c:v>20.849996812809096</c:v>
                </c:pt>
                <c:pt idx="116">
                  <c:v>20.685172173846524</c:v>
                </c:pt>
                <c:pt idx="117">
                  <c:v>20.523141172832474</c:v>
                </c:pt>
                <c:pt idx="118">
                  <c:v>20.363833381919498</c:v>
                </c:pt>
                <c:pt idx="119">
                  <c:v>20.207180720855071</c:v>
                </c:pt>
                <c:pt idx="120">
                  <c:v>20.05311735997353</c:v>
                </c:pt>
                <c:pt idx="121">
                  <c:v>19.901579627958895</c:v>
                </c:pt>
                <c:pt idx="122">
                  <c:v>19.752505924107105</c:v>
                </c:pt>
                <c:pt idx="123">
                  <c:v>19.605836634833565</c:v>
                </c:pt>
                <c:pt idx="124">
                  <c:v>19.461514054188406</c:v>
                </c:pt>
                <c:pt idx="125">
                  <c:v>19.319482308156658</c:v>
                </c:pt>
                <c:pt idx="126">
                  <c:v>19.179687282534861</c:v>
                </c:pt>
                <c:pt idx="127">
                  <c:v>19.042076554188405</c:v>
                </c:pt>
                <c:pt idx="128">
                  <c:v>18.906599325506235</c:v>
                </c:pt>
                <c:pt idx="129">
                  <c:v>18.773206361880714</c:v>
                </c:pt>
                <c:pt idx="130">
                  <c:v>18.641849932051002</c:v>
                </c:pt>
                <c:pt idx="131">
                  <c:v>18.512483751158101</c:v>
                </c:pt>
                <c:pt idx="132">
                  <c:v>18.385062926368857</c:v>
                </c:pt>
                <c:pt idx="133">
                  <c:v>18.259543904934674</c:v>
                </c:pt>
                <c:pt idx="134">
                  <c:v>18.135884424558775</c:v>
                </c:pt>
                <c:pt idx="135">
                  <c:v>18.014043465953112</c:v>
                </c:pt>
                <c:pt idx="136">
                  <c:v>17.893981207473075</c:v>
                </c:pt>
                <c:pt idx="137">
                  <c:v>17.775658981724636</c:v>
                </c:pt>
                <c:pt idx="138">
                  <c:v>17.659039234044521</c:v>
                </c:pt>
                <c:pt idx="139">
                  <c:v>17.544085482759833</c:v>
                </c:pt>
                <c:pt idx="140">
                  <c:v>17.430762281138758</c:v>
                </c:pt>
                <c:pt idx="141">
                  <c:v>17.319035180948969</c:v>
                </c:pt>
                <c:pt idx="142">
                  <c:v>17.208870697545049</c:v>
                </c:pt>
                <c:pt idx="143">
                  <c:v>17.100236276410627</c:v>
                </c:pt>
                <c:pt idx="144">
                  <c:v>16.993100261084955</c:v>
                </c:pt>
                <c:pt idx="145">
                  <c:v>16.887431862407581</c:v>
                </c:pt>
                <c:pt idx="146">
                  <c:v>16.783201129018337</c:v>
                </c:pt>
                <c:pt idx="147">
                  <c:v>16.680378919053268</c:v>
                </c:pt>
                <c:pt idx="148">
                  <c:v>16.57893687298035</c:v>
                </c:pt>
                <c:pt idx="149">
                  <c:v>16.478847387521739</c:v>
                </c:pt>
                <c:pt idx="150">
                  <c:v>16.380083590612244</c:v>
                </c:pt>
                <c:pt idx="151">
                  <c:v>16.282619317346299</c:v>
                </c:pt>
                <c:pt idx="152">
                  <c:v>16.186429086868142</c:v>
                </c:pt>
                <c:pt idx="153">
                  <c:v>16.091488080162431</c:v>
                </c:pt>
                <c:pt idx="154">
                  <c:v>15.997772118704532</c:v>
                </c:pt>
                <c:pt idx="155">
                  <c:v>15.905257643931993</c:v>
                </c:pt>
                <c:pt idx="156">
                  <c:v>15.813921697500506</c:v>
                </c:pt>
                <c:pt idx="157">
                  <c:v>15.723741902289669</c:v>
                </c:pt>
                <c:pt idx="158">
                  <c:v>15.63469644412551</c:v>
                </c:pt>
                <c:pt idx="159">
                  <c:v>15.546764054188403</c:v>
                </c:pt>
                <c:pt idx="160">
                  <c:v>15.459923992076602</c:v>
                </c:pt>
                <c:pt idx="161">
                  <c:v>15.374156029497046</c:v>
                </c:pt>
                <c:pt idx="162">
                  <c:v>15.289440434556502</c:v>
                </c:pt>
                <c:pt idx="163">
                  <c:v>15.205757956627428</c:v>
                </c:pt>
                <c:pt idx="164">
                  <c:v>15.12308981176416</c:v>
                </c:pt>
                <c:pt idx="165">
                  <c:v>15.041417668646234</c:v>
                </c:pt>
                <c:pt idx="166">
                  <c:v>14.960723635026726</c:v>
                </c:pt>
                <c:pt idx="167">
                  <c:v>14.880990244664593</c:v>
                </c:pt>
                <c:pt idx="168">
                  <c:v>14.802200444720947</c:v>
                </c:pt>
                <c:pt idx="169">
                  <c:v>14.724337583600168</c:v>
                </c:pt>
                <c:pt idx="170">
                  <c:v>14.647385399217644</c:v>
                </c:pt>
                <c:pt idx="171">
                  <c:v>14.571328007676776</c:v>
                </c:pt>
                <c:pt idx="172">
                  <c:v>14.496149892338693</c:v>
                </c:pt>
                <c:pt idx="173">
                  <c:v>14.421835893268863</c:v>
                </c:pt>
                <c:pt idx="174">
                  <c:v>14.348371197045546</c:v>
                </c:pt>
                <c:pt idx="175">
                  <c:v>14.275741326915677</c:v>
                </c:pt>
                <c:pt idx="176">
                  <c:v>14.203932133284448</c:v>
                </c:pt>
                <c:pt idx="177">
                  <c:v>14.132929784525482</c:v>
                </c:pt>
                <c:pt idx="178">
                  <c:v>14.062720758099019</c:v>
                </c:pt>
                <c:pt idx="179">
                  <c:v>13.993291831966181</c:v>
                </c:pt>
                <c:pt idx="180">
                  <c:v>13.924630076287851</c:v>
                </c:pt>
                <c:pt idx="181">
                  <c:v>13.856722845397195</c:v>
                </c:pt>
                <c:pt idx="182">
                  <c:v>13.789557770035398</c:v>
                </c:pt>
                <c:pt idx="183">
                  <c:v>13.723122749840577</c:v>
                </c:pt>
                <c:pt idx="184">
                  <c:v>13.657405946080296</c:v>
                </c:pt>
                <c:pt idx="185">
                  <c:v>13.592395774618511</c:v>
                </c:pt>
                <c:pt idx="186">
                  <c:v>13.52808089910819</c:v>
                </c:pt>
                <c:pt idx="187">
                  <c:v>13.464450224401169</c:v>
                </c:pt>
                <c:pt idx="188">
                  <c:v>13.401492890167239</c:v>
                </c:pt>
                <c:pt idx="189">
                  <c:v>13.339198264714719</c:v>
                </c:pt>
                <c:pt idx="190">
                  <c:v>13.277555939005158</c:v>
                </c:pt>
                <c:pt idx="191">
                  <c:v>13.216555720855069</c:v>
                </c:pt>
                <c:pt idx="192">
                  <c:v>13.156187629317937</c:v>
                </c:pt>
                <c:pt idx="193">
                  <c:v>13.09644188923995</c:v>
                </c:pt>
                <c:pt idx="194">
                  <c:v>13.037308925983275</c:v>
                </c:pt>
                <c:pt idx="195">
                  <c:v>12.978779360310853</c:v>
                </c:pt>
                <c:pt idx="196">
                  <c:v>12.920844003426982</c:v>
                </c:pt>
                <c:pt idx="197">
                  <c:v>12.863493852168201</c:v>
                </c:pt>
                <c:pt idx="198">
                  <c:v>12.806720084339156</c:v>
                </c:pt>
                <c:pt idx="199">
                  <c:v>12.750514054188404</c:v>
                </c:pt>
                <c:pt idx="200">
                  <c:v>6.5366251652995144</c:v>
                </c:pt>
                <c:pt idx="201">
                  <c:v>4.7612283399026891</c:v>
                </c:pt>
                <c:pt idx="202">
                  <c:v>3.9202508962936671</c:v>
                </c:pt>
                <c:pt idx="203">
                  <c:v>3.4296807208550701</c:v>
                </c:pt>
                <c:pt idx="204">
                  <c:v>3.1082726748780587</c:v>
                </c:pt>
                <c:pt idx="205">
                  <c:v>2.8813964071295803</c:v>
                </c:pt>
                <c:pt idx="206">
                  <c:v>2.7126935413678908</c:v>
                </c:pt>
                <c:pt idx="207">
                  <c:v>2.5823322360065855</c:v>
                </c:pt>
                <c:pt idx="208">
                  <c:v>2.4785752786781994</c:v>
                </c:pt>
                <c:pt idx="209">
                  <c:v>2.394032572706922</c:v>
                </c:pt>
                <c:pt idx="210">
                  <c:v>2.3238191389341663</c:v>
                </c:pt>
                <c:pt idx="211">
                  <c:v>2.2645765541884035</c:v>
                </c:pt>
                <c:pt idx="212">
                  <c:v>2.213919851289853</c:v>
                </c:pt>
                <c:pt idx="213">
                  <c:v>2.1701086487829984</c:v>
                </c:pt>
                <c:pt idx="214">
                  <c:v>2.1318431681124541</c:v>
                </c:pt>
                <c:pt idx="215">
                  <c:v>2.0981331018074512</c:v>
                </c:pt>
                <c:pt idx="216">
                  <c:v>2.0682106834018867</c:v>
                </c:pt>
                <c:pt idx="217">
                  <c:v>2.0414715009969142</c:v>
                </c:pt>
                <c:pt idx="218">
                  <c:v>2.0174332461075957</c:v>
                </c:pt>
                <c:pt idx="219">
                  <c:v>1.9957063618807114</c:v>
                </c:pt>
                <c:pt idx="220">
                  <c:v>1.9759727697847338</c:v>
                </c:pt>
                <c:pt idx="221">
                  <c:v>1.9579701945392807</c:v>
                </c:pt>
                <c:pt idx="222">
                  <c:v>1.9414804407430255</c:v>
                </c:pt>
                <c:pt idx="223">
                  <c:v>1.9263205058013069</c:v>
                </c:pt>
                <c:pt idx="224">
                  <c:v>1.9123357596147601</c:v>
                </c:pt>
                <c:pt idx="225">
                  <c:v>1.8993946512033291</c:v>
                </c:pt>
                <c:pt idx="226">
                  <c:v>1.8873845577855259</c:v>
                </c:pt>
                <c:pt idx="227">
                  <c:v>1.876208498632848</c:v>
                </c:pt>
                <c:pt idx="228">
                  <c:v>1.8657825105642425</c:v>
                </c:pt>
                <c:pt idx="229">
                  <c:v>1.8560335347078842</c:v>
                </c:pt>
                <c:pt idx="230">
                  <c:v>1.8468977019871458</c:v>
                </c:pt>
                <c:pt idx="231">
                  <c:v>1.838318932237184</c:v>
                </c:pt>
                <c:pt idx="232">
                  <c:v>1.8302477819990546</c:v>
                </c:pt>
                <c:pt idx="233">
                  <c:v>1.8226404909700129</c:v>
                </c:pt>
                <c:pt idx="234">
                  <c:v>1.8154581882666159</c:v>
                </c:pt>
                <c:pt idx="235">
                  <c:v>1.8086662281014472</c:v>
                </c:pt>
                <c:pt idx="236">
                  <c:v>1.8022336309079803</c:v>
                </c:pt>
                <c:pt idx="237">
                  <c:v>1.7961326108894347</c:v>
                </c:pt>
                <c:pt idx="238">
                  <c:v>1.7903381747914187</c:v>
                </c:pt>
                <c:pt idx="239">
                  <c:v>1.7848277796785996</c:v>
                </c:pt>
                <c:pt idx="240">
                  <c:v>1.7795810398343366</c:v>
                </c:pt>
                <c:pt idx="241">
                  <c:v>1.7745794747491512</c:v>
                </c:pt>
                <c:pt idx="242">
                  <c:v>1.769806291631326</c:v>
                </c:pt>
                <c:pt idx="243">
                  <c:v>1.7652461970455464</c:v>
                </c:pt>
                <c:pt idx="244">
                  <c:v>1.760885233227705</c:v>
                </c:pt>
                <c:pt idx="245">
                  <c:v>1.7567106353849848</c:v>
                </c:pt>
                <c:pt idx="246">
                  <c:v>1.752710706908069</c:v>
                </c:pt>
                <c:pt idx="247">
                  <c:v>1.7488747099261086</c:v>
                </c:pt>
                <c:pt idx="248">
                  <c:v>1.7451927690478413</c:v>
                </c:pt>
                <c:pt idx="249">
                  <c:v>1.7416557864718683</c:v>
                </c:pt>
                <c:pt idx="250">
                  <c:v>1.7382553669297163</c:v>
                </c:pt>
                <c:pt idx="251">
                  <c:v>1.7349837511581006</c:v>
                </c:pt>
                <c:pt idx="252">
                  <c:v>1.7318337567906341</c:v>
                </c:pt>
                <c:pt idx="253">
                  <c:v>1.7287987257212503</c:v>
                </c:pt>
                <c:pt idx="254">
                  <c:v>1.7258724771274716</c:v>
                </c:pt>
                <c:pt idx="255">
                  <c:v>1.7230492654560092</c:v>
                </c:pt>
                <c:pt idx="256">
                  <c:v>1.7203237427697184</c:v>
                </c:pt>
                <c:pt idx="257">
                  <c:v>1.7176909249367029</c:v>
                </c:pt>
                <c:pt idx="258">
                  <c:v>1.7151461612118151</c:v>
                </c:pt>
                <c:pt idx="259">
                  <c:v>1.7126851068199826</c:v>
                </c:pt>
                <c:pt idx="260">
                  <c:v>1.7103036982013486</c:v>
                </c:pt>
                <c:pt idx="261">
                  <c:v>1.7079981306215246</c:v>
                </c:pt>
                <c:pt idx="262">
                  <c:v>1.7057648378874632</c:v>
                </c:pt>
                <c:pt idx="263">
                  <c:v>1.7036004739414901</c:v>
                </c:pt>
                <c:pt idx="264">
                  <c:v>1.7015018961336923</c:v>
                </c:pt>
                <c:pt idx="265">
                  <c:v>1.6994661499967869</c:v>
                </c:pt>
                <c:pt idx="266">
                  <c:v>1.6974904553683445</c:v>
                </c:pt>
                <c:pt idx="267">
                  <c:v>1.6955721937232873</c:v>
                </c:pt>
                <c:pt idx="268">
                  <c:v>1.6937088965952805</c:v>
                </c:pt>
                <c:pt idx="269">
                  <c:v>1.6918982349793641</c:v>
                </c:pt>
                <c:pt idx="270">
                  <c:v>1.6901380096201586</c:v>
                </c:pt>
                <c:pt idx="271">
                  <c:v>1.6884261421004916</c:v>
                </c:pt>
                <c:pt idx="272">
                  <c:v>1.6867606666545283</c:v>
                </c:pt>
                <c:pt idx="273">
                  <c:v>1.6851397226376015</c:v>
                </c:pt>
                <c:pt idx="274">
                  <c:v>1.6835615475920975</c:v>
                </c:pt>
                <c:pt idx="275">
                  <c:v>1.6820244708550702</c:v>
                </c:pt>
                <c:pt idx="276">
                  <c:v>1.6805269076588407</c:v>
                </c:pt>
                <c:pt idx="277">
                  <c:v>1.6790673536807894</c:v>
                </c:pt>
                <c:pt idx="278">
                  <c:v>1.6776443800029399</c:v>
                </c:pt>
                <c:pt idx="279">
                  <c:v>1.6762566284458293</c:v>
                </c:pt>
                <c:pt idx="280">
                  <c:v>1.6749028072446384</c:v>
                </c:pt>
                <c:pt idx="281">
                  <c:v>1.6735816870386451</c:v>
                </c:pt>
                <c:pt idx="282">
                  <c:v>1.6722920971478308</c:v>
                </c:pt>
                <c:pt idx="283">
                  <c:v>1.6710329221129319</c:v>
                </c:pt>
                <c:pt idx="284">
                  <c:v>1.6698030984774479</c:v>
                </c:pt>
                <c:pt idx="285">
                  <c:v>1.6686016117920903</c:v>
                </c:pt>
                <c:pt idx="286">
                  <c:v>1.6674274938239388</c:v>
                </c:pt>
                <c:pt idx="287">
                  <c:v>1.6662798199541693</c:v>
                </c:pt>
                <c:pt idx="288">
                  <c:v>1.6651577067496508</c:v>
                </c:pt>
                <c:pt idx="289">
                  <c:v>1.6640603096950115</c:v>
                </c:pt>
                <c:pt idx="290">
                  <c:v>1.6629868210729353</c:v>
                </c:pt>
                <c:pt idx="291">
                  <c:v>1.661936467981507</c:v>
                </c:pt>
                <c:pt idx="292">
                  <c:v>1.6609085104783823</c:v>
                </c:pt>
                <c:pt idx="293">
                  <c:v>1.6599022398424121</c:v>
                </c:pt>
                <c:pt idx="294">
                  <c:v>1.6589169769441447</c:v>
                </c:pt>
                <c:pt idx="295">
                  <c:v>1.6579520707173292</c:v>
                </c:pt>
                <c:pt idx="296">
                  <c:v>1.6570068967241909</c:v>
                </c:pt>
                <c:pt idx="297">
                  <c:v>1.6560808558078368</c:v>
                </c:pt>
                <c:pt idx="298">
                  <c:v>1.6551733728256781</c:v>
                </c:pt>
                <c:pt idx="299">
                  <c:v>1.6542838954582448</c:v>
                </c:pt>
                <c:pt idx="300">
                  <c:v>1.6534118930882071</c:v>
                </c:pt>
                <c:pt idx="301">
                  <c:v>1.6525568557448238</c:v>
                </c:pt>
                <c:pt idx="302">
                  <c:v>1.6517182931094054</c:v>
                </c:pt>
                <c:pt idx="303">
                  <c:v>1.6508957335777166</c:v>
                </c:pt>
                <c:pt idx="304">
                  <c:v>1.6500887233755492</c:v>
                </c:pt>
                <c:pt idx="305">
                  <c:v>1.6492968257239842</c:v>
                </c:pt>
                <c:pt idx="306">
                  <c:v>1.6485196200511123</c:v>
                </c:pt>
                <c:pt idx="307">
                  <c:v>1.6477567012472272</c:v>
                </c:pt>
                <c:pt idx="308">
                  <c:v>1.6470076789607169</c:v>
                </c:pt>
                <c:pt idx="309">
                  <c:v>1.6462721769320858</c:v>
                </c:pt>
                <c:pt idx="310">
                  <c:v>1.6455498323637168</c:v>
                </c:pt>
                <c:pt idx="311">
                  <c:v>1.6448402953231553</c:v>
                </c:pt>
                <c:pt idx="312">
                  <c:v>1.6441432281778587</c:v>
                </c:pt>
                <c:pt idx="313">
                  <c:v>1.6434583050594838</c:v>
                </c:pt>
                <c:pt idx="314">
                  <c:v>1.6427852113559338</c:v>
                </c:pt>
                <c:pt idx="315">
                  <c:v>1.6421236432294994</c:v>
                </c:pt>
                <c:pt idx="316">
                  <c:v>1.6414733071595411</c:v>
                </c:pt>
                <c:pt idx="317">
                  <c:v>1.6408339195082688</c:v>
                </c:pt>
                <c:pt idx="318">
                  <c:v>1.6402052061082701</c:v>
                </c:pt>
                <c:pt idx="319">
                  <c:v>1.6395869018705229</c:v>
                </c:pt>
                <c:pt idx="320">
                  <c:v>1.6389787504117206</c:v>
                </c:pt>
                <c:pt idx="321">
                  <c:v>1.6383805036998043</c:v>
                </c:pt>
                <c:pt idx="322">
                  <c:v>1.637791921716675</c:v>
                </c:pt>
                <c:pt idx="323">
                  <c:v>1.6372127721371215</c:v>
                </c:pt>
                <c:pt idx="324">
                  <c:v>1.6366428300230618</c:v>
                </c:pt>
                <c:pt idx="325">
                  <c:v>1.6360818775322521</c:v>
                </c:pt>
                <c:pt idx="326">
                  <c:v>1.6355297036406728</c:v>
                </c:pt>
                <c:pt idx="327">
                  <c:v>1.6349861038778446</c:v>
                </c:pt>
                <c:pt idx="328">
                  <c:v>1.634450880074382</c:v>
                </c:pt>
                <c:pt idx="329">
                  <c:v>1.6339238401211253</c:v>
                </c:pt>
                <c:pt idx="330">
                  <c:v>1.6334047977392383</c:v>
                </c:pt>
                <c:pt idx="331">
                  <c:v>1.6328935722606928</c:v>
                </c:pt>
                <c:pt idx="332">
                  <c:v>1.6323899884185979</c:v>
                </c:pt>
                <c:pt idx="333">
                  <c:v>1.6318938761468607</c:v>
                </c:pt>
                <c:pt idx="334">
                  <c:v>1.6314050703886982</c:v>
                </c:pt>
                <c:pt idx="335">
                  <c:v>1.6309234109135498</c:v>
                </c:pt>
                <c:pt idx="336">
                  <c:v>1.6304487421419596</c:v>
                </c:pt>
                <c:pt idx="337">
                  <c:v>1.6299809129780289</c:v>
                </c:pt>
                <c:pt idx="338">
                  <c:v>1.6295197766490617</c:v>
                </c:pt>
                <c:pt idx="339">
                  <c:v>1.6290651905520399</c:v>
                </c:pt>
                <c:pt idx="340">
                  <c:v>1.6286170161065983</c:v>
                </c:pt>
                <c:pt idx="341">
                  <c:v>1.628175118614174</c:v>
                </c:pt>
                <c:pt idx="342">
                  <c:v>1.6277393671230351</c:v>
                </c:pt>
                <c:pt idx="343">
                  <c:v>1.6273096342989009</c:v>
                </c:pt>
                <c:pt idx="344">
                  <c:v>1.6268857963008865</c:v>
                </c:pt>
                <c:pt idx="345">
                  <c:v>1.6264677326625181</c:v>
                </c:pt>
                <c:pt idx="346">
                  <c:v>1.6260553261775781</c:v>
                </c:pt>
                <c:pt idx="347">
                  <c:v>1.6256484627905541</c:v>
                </c:pt>
                <c:pt idx="348">
                  <c:v>1.6252470314914744</c:v>
                </c:pt>
                <c:pt idx="349">
                  <c:v>1.6248509242149287</c:v>
                </c:pt>
                <c:pt idx="350">
                  <c:v>1.6244600357430807</c:v>
                </c:pt>
                <c:pt idx="351">
                  <c:v>1.6240742636124874</c:v>
                </c:pt>
                <c:pt idx="352">
                  <c:v>1.6236935080245545</c:v>
                </c:pt>
                <c:pt idx="353">
                  <c:v>1.6233176717594631</c:v>
                </c:pt>
                <c:pt idx="354">
                  <c:v>1.6229466600934099</c:v>
                </c:pt>
                <c:pt idx="355">
                  <c:v>1.6225803807190158</c:v>
                </c:pt>
                <c:pt idx="356">
                  <c:v>1.6222187436687585</c:v>
                </c:pt>
                <c:pt idx="357">
                  <c:v>1.6218616612413004</c:v>
                </c:pt>
                <c:pt idx="358">
                  <c:v>1.6215090479305814</c:v>
                </c:pt>
                <c:pt idx="359">
                  <c:v>1.6211608203575578</c:v>
                </c:pt>
                <c:pt idx="360">
                  <c:v>1.6208168972044728</c:v>
                </c:pt>
                <c:pt idx="361">
                  <c:v>1.6204771991515485</c:v>
                </c:pt>
                <c:pt idx="362">
                  <c:v>1.6201416488159983</c:v>
                </c:pt>
                <c:pt idx="363">
                  <c:v>1.6198101706932579</c:v>
                </c:pt>
                <c:pt idx="364">
                  <c:v>1.6194826911003457</c:v>
                </c:pt>
                <c:pt idx="365">
                  <c:v>1.6191591381212573</c:v>
                </c:pt>
                <c:pt idx="366">
                  <c:v>1.6188394415543155</c:v>
                </c:pt>
                <c:pt idx="367">
                  <c:v>1.6185235328613894</c:v>
                </c:pt>
                <c:pt idx="368">
                  <c:v>1.6182113451189102</c:v>
                </c:pt>
                <c:pt idx="369">
                  <c:v>1.617902812970605</c:v>
                </c:pt>
                <c:pt idx="370">
                  <c:v>1.6175978725818845</c:v>
                </c:pt>
                <c:pt idx="371">
                  <c:v>1.617296461595811</c:v>
                </c:pt>
                <c:pt idx="372">
                  <c:v>1.61699851909059</c:v>
                </c:pt>
                <c:pt idx="373">
                  <c:v>1.6167039855385181</c:v>
                </c:pt>
                <c:pt idx="374">
                  <c:v>1.6164128027663331</c:v>
                </c:pt>
                <c:pt idx="375">
                  <c:v>1.6161249139169105</c:v>
                </c:pt>
                <c:pt idx="376">
                  <c:v>1.6158402634122506</c:v>
                </c:pt>
                <c:pt idx="377">
                  <c:v>1.6155587969177101</c:v>
                </c:pt>
                <c:pt idx="378">
                  <c:v>1.6152804613074248</c:v>
                </c:pt>
                <c:pt idx="379">
                  <c:v>1.6150052046308816</c:v>
                </c:pt>
                <c:pt idx="380">
                  <c:v>1.6147329760805929</c:v>
                </c:pt>
                <c:pt idx="381">
                  <c:v>1.6144637259608325</c:v>
                </c:pt>
                <c:pt idx="382">
                  <c:v>1.6141974056573916</c:v>
                </c:pt>
                <c:pt idx="383">
                  <c:v>1.6139339676083171</c:v>
                </c:pt>
                <c:pt idx="384">
                  <c:v>1.6136733652755941</c:v>
                </c:pt>
                <c:pt idx="385">
                  <c:v>1.6134155531177399</c:v>
                </c:pt>
                <c:pt idx="386">
                  <c:v>1.6131604865632705</c:v>
                </c:pt>
                <c:pt idx="387">
                  <c:v>1.6129081219850139</c:v>
                </c:pt>
                <c:pt idx="388">
                  <c:v>1.6126584166752318</c:v>
                </c:pt>
                <c:pt idx="389">
                  <c:v>1.6124113288215274</c:v>
                </c:pt>
                <c:pt idx="390">
                  <c:v>1.6121668174835027</c:v>
                </c:pt>
                <c:pt idx="391">
                  <c:v>1.6119248425701465</c:v>
                </c:pt>
                <c:pt idx="392">
                  <c:v>1.6116853648179186</c:v>
                </c:pt>
                <c:pt idx="393">
                  <c:v>1.6114483457695123</c:v>
                </c:pt>
                <c:pt idx="394">
                  <c:v>1.6112137477532658</c:v>
                </c:pt>
                <c:pt idx="395">
                  <c:v>1.6109815338632003</c:v>
                </c:pt>
                <c:pt idx="396">
                  <c:v>1.6107516679396676</c:v>
                </c:pt>
                <c:pt idx="397">
                  <c:v>1.6105241145505766</c:v>
                </c:pt>
                <c:pt idx="398">
                  <c:v>1.6102988389731885</c:v>
                </c:pt>
                <c:pt idx="399">
                  <c:v>1.6100758071764514</c:v>
                </c:pt>
                <c:pt idx="400">
                  <c:v>1.6098549858038644</c:v>
                </c:pt>
                <c:pt idx="401">
                  <c:v>1.6096363421568454</c:v>
                </c:pt>
                <c:pt idx="402">
                  <c:v>1.6094198441785901</c:v>
                </c:pt>
                <c:pt idx="403">
                  <c:v>1.6092054604384036</c:v>
                </c:pt>
                <c:pt idx="404">
                  <c:v>1.6089931601164891</c:v>
                </c:pt>
                <c:pt idx="405">
                  <c:v>1.6087829129891773</c:v>
                </c:pt>
                <c:pt idx="406">
                  <c:v>1.6085746894145827</c:v>
                </c:pt>
                <c:pt idx="407">
                  <c:v>1.6083684603186719</c:v>
                </c:pt>
                <c:pt idx="408">
                  <c:v>1.6081641971817306</c:v>
                </c:pt>
                <c:pt idx="409">
                  <c:v>1.6079618720252158</c:v>
                </c:pt>
                <c:pt idx="410">
                  <c:v>1.6077614573989796</c:v>
                </c:pt>
                <c:pt idx="411">
                  <c:v>1.6075629263688547</c:v>
                </c:pt>
                <c:pt idx="412">
                  <c:v>1.6073662525045869</c:v>
                </c:pt>
                <c:pt idx="413">
                  <c:v>1.6071714098681056</c:v>
                </c:pt>
                <c:pt idx="414">
                  <c:v>1.6069783730021201</c:v>
                </c:pt>
                <c:pt idx="415">
                  <c:v>1.6067871169190309</c:v>
                </c:pt>
                <c:pt idx="416">
                  <c:v>1.6065976170901484</c:v>
                </c:pt>
                <c:pt idx="417">
                  <c:v>1.6064098494352044</c:v>
                </c:pt>
                <c:pt idx="418">
                  <c:v>1.6062237903121526</c:v>
                </c:pt>
                <c:pt idx="419">
                  <c:v>1.6060394165072442</c:v>
                </c:pt>
                <c:pt idx="420">
                  <c:v>1.6058567052253738</c:v>
                </c:pt>
                <c:pt idx="421">
                  <c:v>1.6056756340806837</c:v>
                </c:pt>
                <c:pt idx="422">
                  <c:v>1.6054961810874206</c:v>
                </c:pt>
                <c:pt idx="423">
                  <c:v>1.605318324651037</c:v>
                </c:pt>
                <c:pt idx="424">
                  <c:v>1.6051420435595285</c:v>
                </c:pt>
                <c:pt idx="425">
                  <c:v>1.6049673169749998</c:v>
                </c:pt>
                <c:pt idx="426">
                  <c:v>1.6047941244254535</c:v>
                </c:pt>
                <c:pt idx="427">
                  <c:v>1.6046224457967952</c:v>
                </c:pt>
                <c:pt idx="428">
                  <c:v>1.6044522613250443</c:v>
                </c:pt>
                <c:pt idx="429">
                  <c:v>1.6042835515887501</c:v>
                </c:pt>
                <c:pt idx="430">
                  <c:v>1.6041162975016046</c:v>
                </c:pt>
                <c:pt idx="431">
                  <c:v>1.603950480305242</c:v>
                </c:pt>
                <c:pt idx="432">
                  <c:v>1.6037860815622274</c:v>
                </c:pt>
                <c:pt idx="433">
                  <c:v>1.6036230831492213</c:v>
                </c:pt>
                <c:pt idx="434">
                  <c:v>1.6034614672503205</c:v>
                </c:pt>
                <c:pt idx="435">
                  <c:v>1.6033012163505658</c:v>
                </c:pt>
                <c:pt idx="436">
                  <c:v>1.6031423132296148</c:v>
                </c:pt>
                <c:pt idx="437">
                  <c:v>1.6029847409555729</c:v>
                </c:pt>
                <c:pt idx="438">
                  <c:v>1.6028284828789792</c:v>
                </c:pt>
                <c:pt idx="439">
                  <c:v>1.6026735226269417</c:v>
                </c:pt>
                <c:pt idx="440">
                  <c:v>1.6025198440974193</c:v>
                </c:pt>
                <c:pt idx="441">
                  <c:v>1.6023674314536425</c:v>
                </c:pt>
                <c:pt idx="442">
                  <c:v>1.6022162691186743</c:v>
                </c:pt>
                <c:pt idx="443">
                  <c:v>1.6020663417701029</c:v>
                </c:pt>
                <c:pt idx="444">
                  <c:v>1.6019176343348642</c:v>
                </c:pt>
                <c:pt idx="445">
                  <c:v>1.6017701319841897</c:v>
                </c:pt>
                <c:pt idx="446">
                  <c:v>1.6016238201286781</c:v>
                </c:pt>
                <c:pt idx="447">
                  <c:v>1.6014786844134841</c:v>
                </c:pt>
                <c:pt idx="448">
                  <c:v>1.6013347107136238</c:v>
                </c:pt>
                <c:pt idx="449">
                  <c:v>1.6011918851293925</c:v>
                </c:pt>
                <c:pt idx="450">
                  <c:v>1.6010501939818904</c:v>
                </c:pt>
                <c:pt idx="451">
                  <c:v>1.6009096238086569</c:v>
                </c:pt>
                <c:pt idx="452">
                  <c:v>1.6007701613594043</c:v>
                </c:pt>
                <c:pt idx="453">
                  <c:v>1.6006317935918573</c:v>
                </c:pt>
                <c:pt idx="454">
                  <c:v>1.6004945076676842</c:v>
                </c:pt>
                <c:pt idx="455">
                  <c:v>1.6003582909485283</c:v>
                </c:pt>
                <c:pt idx="456">
                  <c:v>1.6002231309921275</c:v>
                </c:pt>
                <c:pt idx="457">
                  <c:v>1.6000890155485272</c:v>
                </c:pt>
                <c:pt idx="458">
                  <c:v>1.599955932556379</c:v>
                </c:pt>
                <c:pt idx="459">
                  <c:v>1.5998238701393239</c:v>
                </c:pt>
                <c:pt idx="460">
                  <c:v>1.5996928166024602</c:v>
                </c:pt>
                <c:pt idx="461">
                  <c:v>1.5995627604288907</c:v>
                </c:pt>
                <c:pt idx="462">
                  <c:v>1.5994336902763491</c:v>
                </c:pt>
                <c:pt idx="463">
                  <c:v>1.5993055949739021</c:v>
                </c:pt>
                <c:pt idx="464">
                  <c:v>1.5991784635187272</c:v>
                </c:pt>
                <c:pt idx="465">
                  <c:v>1.5990522850729614</c:v>
                </c:pt>
                <c:pt idx="466">
                  <c:v>1.5989270489606218</c:v>
                </c:pt>
                <c:pt idx="467">
                  <c:v>1.598802744664594</c:v>
                </c:pt>
                <c:pt idx="468">
                  <c:v>1.598679361823689</c:v>
                </c:pt>
                <c:pt idx="469">
                  <c:v>1.5985568902297627</c:v>
                </c:pt>
                <c:pt idx="470">
                  <c:v>1.5984353198249011</c:v>
                </c:pt>
                <c:pt idx="471">
                  <c:v>1.5983146406986675</c:v>
                </c:pt>
                <c:pt idx="472">
                  <c:v>1.5981948430854087</c:v>
                </c:pt>
                <c:pt idx="473">
                  <c:v>1.5980759173616206</c:v>
                </c:pt>
                <c:pt idx="474">
                  <c:v>1.597957854043371</c:v>
                </c:pt>
                <c:pt idx="475">
                  <c:v>1.5978406437837793</c:v>
                </c:pt>
                <c:pt idx="476">
                  <c:v>1.5977242773705491</c:v>
                </c:pt>
                <c:pt idx="477">
                  <c:v>1.5976087457235542</c:v>
                </c:pt>
                <c:pt idx="478">
                  <c:v>1.597494039892478</c:v>
                </c:pt>
                <c:pt idx="479">
                  <c:v>1.5973801510545005</c:v>
                </c:pt>
                <c:pt idx="480">
                  <c:v>1.5972670705120373</c:v>
                </c:pt>
                <c:pt idx="481">
                  <c:v>1.5971547896905252</c:v>
                </c:pt>
                <c:pt idx="482">
                  <c:v>1.5970433001362543</c:v>
                </c:pt>
                <c:pt idx="483">
                  <c:v>1.5969325935142462</c:v>
                </c:pt>
                <c:pt idx="484">
                  <c:v>1.5968226616061783</c:v>
                </c:pt>
                <c:pt idx="485">
                  <c:v>1.5967134963083478</c:v>
                </c:pt>
                <c:pt idx="486">
                  <c:v>1.5966050896296822</c:v>
                </c:pt>
                <c:pt idx="487">
                  <c:v>1.5964974336897886</c:v>
                </c:pt>
                <c:pt idx="488">
                  <c:v>1.5963905207170441</c:v>
                </c:pt>
                <c:pt idx="489">
                  <c:v>1.5962843430467255</c:v>
                </c:pt>
                <c:pt idx="490">
                  <c:v>1.596178893119178</c:v>
                </c:pt>
                <c:pt idx="491">
                  <c:v>1.5960741634780211</c:v>
                </c:pt>
                <c:pt idx="492">
                  <c:v>1.59597014676839</c:v>
                </c:pt>
                <c:pt idx="493">
                  <c:v>1.595866835735215</c:v>
                </c:pt>
                <c:pt idx="494">
                  <c:v>1.5957642232215341</c:v>
                </c:pt>
                <c:pt idx="495">
                  <c:v>1.5956623021668404</c:v>
                </c:pt>
                <c:pt idx="496">
                  <c:v>1.595561065605462</c:v>
                </c:pt>
                <c:pt idx="497">
                  <c:v>1.5954605066649765</c:v>
                </c:pt>
                <c:pt idx="498">
                  <c:v>1.5953606185646545</c:v>
                </c:pt>
                <c:pt idx="499">
                  <c:v>1.5952613946139356</c:v>
                </c:pt>
                <c:pt idx="500">
                  <c:v>1.5951628282109351</c:v>
                </c:pt>
                <c:pt idx="501">
                  <c:v>1.5950649128409795</c:v>
                </c:pt>
                <c:pt idx="502">
                  <c:v>1.5949676420751713</c:v>
                </c:pt>
                <c:pt idx="503">
                  <c:v>1.5948710095689811</c:v>
                </c:pt>
                <c:pt idx="504">
                  <c:v>1.5947750090608692</c:v>
                </c:pt>
                <c:pt idx="505">
                  <c:v>1.5946796343709329</c:v>
                </c:pt>
                <c:pt idx="506">
                  <c:v>1.5945848793995796</c:v>
                </c:pt>
                <c:pt idx="507">
                  <c:v>1.5944907381262274</c:v>
                </c:pt>
                <c:pt idx="508">
                  <c:v>1.5943972046080293</c:v>
                </c:pt>
                <c:pt idx="509">
                  <c:v>1.5943042729786223</c:v>
                </c:pt>
                <c:pt idx="510">
                  <c:v>1.5942119374469026</c:v>
                </c:pt>
                <c:pt idx="511">
                  <c:v>1.5941201922958206</c:v>
                </c:pt>
                <c:pt idx="512">
                  <c:v>1.5940290318812016</c:v>
                </c:pt>
                <c:pt idx="513">
                  <c:v>1.5939384506305891</c:v>
                </c:pt>
                <c:pt idx="514">
                  <c:v>1.5938484430421085</c:v>
                </c:pt>
                <c:pt idx="515">
                  <c:v>1.5937590036833531</c:v>
                </c:pt>
                <c:pt idx="516">
                  <c:v>1.5936701271902916</c:v>
                </c:pt>
                <c:pt idx="517">
                  <c:v>1.5935818082661952</c:v>
                </c:pt>
                <c:pt idx="518">
                  <c:v>1.5934940416805863</c:v>
                </c:pt>
                <c:pt idx="519">
                  <c:v>1.5934068222682041</c:v>
                </c:pt>
                <c:pt idx="520">
                  <c:v>1.5933201449279935</c:v>
                </c:pt>
                <c:pt idx="521">
                  <c:v>1.5932340046221087</c:v>
                </c:pt>
                <c:pt idx="522">
                  <c:v>1.5931483963749384</c:v>
                </c:pt>
                <c:pt idx="523">
                  <c:v>1.5930633152721474</c:v>
                </c:pt>
                <c:pt idx="524">
                  <c:v>1.5929787564597357</c:v>
                </c:pt>
                <c:pt idx="525">
                  <c:v>1.5928947151431159</c:v>
                </c:pt>
                <c:pt idx="526">
                  <c:v>1.5928111865862071</c:v>
                </c:pt>
                <c:pt idx="527">
                  <c:v>1.5927281661105448</c:v>
                </c:pt>
                <c:pt idx="528">
                  <c:v>1.5926456490944072</c:v>
                </c:pt>
                <c:pt idx="529">
                  <c:v>1.5925636309719586</c:v>
                </c:pt>
                <c:pt idx="530">
                  <c:v>1.592482107232406</c:v>
                </c:pt>
                <c:pt idx="531">
                  <c:v>1.5924010734191729</c:v>
                </c:pt>
                <c:pt idx="532">
                  <c:v>1.5923205251290866</c:v>
                </c:pt>
                <c:pt idx="533">
                  <c:v>1.5922404580115816</c:v>
                </c:pt>
                <c:pt idx="534">
                  <c:v>1.5921608677679153</c:v>
                </c:pt>
                <c:pt idx="535">
                  <c:v>1.5920817501503988</c:v>
                </c:pt>
                <c:pt idx="536">
                  <c:v>1.5920031009616422</c:v>
                </c:pt>
                <c:pt idx="537">
                  <c:v>1.5919249160538109</c:v>
                </c:pt>
                <c:pt idx="538">
                  <c:v>1.5918471913278975</c:v>
                </c:pt>
                <c:pt idx="539">
                  <c:v>1.5917699227330047</c:v>
                </c:pt>
                <c:pt idx="540">
                  <c:v>1.5916931062656419</c:v>
                </c:pt>
                <c:pt idx="541">
                  <c:v>1.5916167379690338</c:v>
                </c:pt>
                <c:pt idx="542">
                  <c:v>1.5915408139324407</c:v>
                </c:pt>
                <c:pt idx="543">
                  <c:v>1.5914653302904918</c:v>
                </c:pt>
                <c:pt idx="544">
                  <c:v>1.5913902832225273</c:v>
                </c:pt>
                <c:pt idx="545">
                  <c:v>1.5913156689519561</c:v>
                </c:pt>
                <c:pt idx="546">
                  <c:v>1.5912414837456204</c:v>
                </c:pt>
                <c:pt idx="547">
                  <c:v>1.5911677239131743</c:v>
                </c:pt>
                <c:pt idx="548">
                  <c:v>1.591094385806471</c:v>
                </c:pt>
                <c:pt idx="549">
                  <c:v>1.5910214658189623</c:v>
                </c:pt>
                <c:pt idx="550">
                  <c:v>1.5909489603851064</c:v>
                </c:pt>
                <c:pt idx="551">
                  <c:v>1.5908768659797867</c:v>
                </c:pt>
                <c:pt idx="552">
                  <c:v>1.5908051791177422</c:v>
                </c:pt>
                <c:pt idx="553">
                  <c:v>1.5907338963530033</c:v>
                </c:pt>
                <c:pt idx="554">
                  <c:v>1.5906630142783418</c:v>
                </c:pt>
                <c:pt idx="555">
                  <c:v>1.5905925295247265</c:v>
                </c:pt>
                <c:pt idx="556">
                  <c:v>1.5905224387607904</c:v>
                </c:pt>
                <c:pt idx="557">
                  <c:v>1.5904527386923055</c:v>
                </c:pt>
                <c:pt idx="558">
                  <c:v>1.5903834260616665</c:v>
                </c:pt>
                <c:pt idx="559">
                  <c:v>1.5903144976473838</c:v>
                </c:pt>
                <c:pt idx="560">
                  <c:v>1.5902459502635833</c:v>
                </c:pt>
                <c:pt idx="561">
                  <c:v>1.5901777807595172</c:v>
                </c:pt>
                <c:pt idx="562">
                  <c:v>1.5901099860190797</c:v>
                </c:pt>
                <c:pt idx="563">
                  <c:v>1.5900425629603334</c:v>
                </c:pt>
                <c:pt idx="564">
                  <c:v>1.5899755085350411</c:v>
                </c:pt>
                <c:pt idx="565">
                  <c:v>1.5899088197282074</c:v>
                </c:pt>
                <c:pt idx="566">
                  <c:v>1.5898424935576261</c:v>
                </c:pt>
                <c:pt idx="567">
                  <c:v>1.5897765270734361</c:v>
                </c:pt>
                <c:pt idx="568">
                  <c:v>1.5897109173576842</c:v>
                </c:pt>
                <c:pt idx="569">
                  <c:v>1.5896456615238945</c:v>
                </c:pt>
                <c:pt idx="570">
                  <c:v>1.5895807567166447</c:v>
                </c:pt>
                <c:pt idx="571">
                  <c:v>1.5895162001111505</c:v>
                </c:pt>
                <c:pt idx="572">
                  <c:v>1.5894519889128551</c:v>
                </c:pt>
                <c:pt idx="573">
                  <c:v>1.5893881203570268</c:v>
                </c:pt>
                <c:pt idx="574">
                  <c:v>1.5893245917083609</c:v>
                </c:pt>
                <c:pt idx="575">
                  <c:v>1.5892614002605905</c:v>
                </c:pt>
                <c:pt idx="576">
                  <c:v>1.5891985433361009</c:v>
                </c:pt>
                <c:pt idx="577">
                  <c:v>1.5891360182855525</c:v>
                </c:pt>
                <c:pt idx="578">
                  <c:v>1.5890738224875085</c:v>
                </c:pt>
                <c:pt idx="579">
                  <c:v>1.5890119533480676</c:v>
                </c:pt>
                <c:pt idx="580">
                  <c:v>1.5889504083005042</c:v>
                </c:pt>
                <c:pt idx="581">
                  <c:v>1.5888891848049136</c:v>
                </c:pt>
                <c:pt idx="582">
                  <c:v>1.5888282803478617</c:v>
                </c:pt>
                <c:pt idx="583">
                  <c:v>1.588767692442042</c:v>
                </c:pt>
                <c:pt idx="584">
                  <c:v>1.588707418625936</c:v>
                </c:pt>
                <c:pt idx="585">
                  <c:v>1.5886474564634812</c:v>
                </c:pt>
                <c:pt idx="586">
                  <c:v>1.5885878035437415</c:v>
                </c:pt>
                <c:pt idx="587">
                  <c:v>1.5885284574805847</c:v>
                </c:pt>
                <c:pt idx="588">
                  <c:v>1.5884694159123647</c:v>
                </c:pt>
                <c:pt idx="589">
                  <c:v>1.5884106765016073</c:v>
                </c:pt>
                <c:pt idx="590">
                  <c:v>1.5883522369347027</c:v>
                </c:pt>
                <c:pt idx="591">
                  <c:v>1.5882940949216011</c:v>
                </c:pt>
                <c:pt idx="592">
                  <c:v>1.5882362481955139</c:v>
                </c:pt>
                <c:pt idx="593">
                  <c:v>1.5881786945126184</c:v>
                </c:pt>
                <c:pt idx="594">
                  <c:v>1.5881214316517689</c:v>
                </c:pt>
                <c:pt idx="595">
                  <c:v>1.58806445741421</c:v>
                </c:pt>
                <c:pt idx="596">
                  <c:v>1.5880077696232955</c:v>
                </c:pt>
                <c:pt idx="597">
                  <c:v>1.5879513661242111</c:v>
                </c:pt>
                <c:pt idx="598">
                  <c:v>1.5878952447837014</c:v>
                </c:pt>
                <c:pt idx="599">
                  <c:v>1.5878394034898009</c:v>
                </c:pt>
                <c:pt idx="600">
                  <c:v>1.5877838401515694</c:v>
                </c:pt>
                <c:pt idx="601">
                  <c:v>1.5877285526988307</c:v>
                </c:pt>
                <c:pt idx="602">
                  <c:v>1.5876735390819152</c:v>
                </c:pt>
                <c:pt idx="603">
                  <c:v>1.5876187972714075</c:v>
                </c:pt>
                <c:pt idx="604">
                  <c:v>1.5875643252578959</c:v>
                </c:pt>
                <c:pt idx="605">
                  <c:v>1.5875101210517271</c:v>
                </c:pt>
                <c:pt idx="606">
                  <c:v>1.5874561826827636</c:v>
                </c:pt>
                <c:pt idx="607">
                  <c:v>1.5874025082001453</c:v>
                </c:pt>
                <c:pt idx="608">
                  <c:v>1.5873490956720542</c:v>
                </c:pt>
                <c:pt idx="609">
                  <c:v>1.5872959431854825</c:v>
                </c:pt>
                <c:pt idx="610">
                  <c:v>1.5872430488460043</c:v>
                </c:pt>
                <c:pt idx="611">
                  <c:v>1.587190410777551</c:v>
                </c:pt>
                <c:pt idx="612">
                  <c:v>1.587138027122188</c:v>
                </c:pt>
                <c:pt idx="613">
                  <c:v>1.5870858960398984</c:v>
                </c:pt>
                <c:pt idx="614">
                  <c:v>1.5870340157083651</c:v>
                </c:pt>
                <c:pt idx="615">
                  <c:v>1.5869823843227606</c:v>
                </c:pt>
                <c:pt idx="616">
                  <c:v>1.5869310000955361</c:v>
                </c:pt>
                <c:pt idx="617">
                  <c:v>1.5868798612562165</c:v>
                </c:pt>
                <c:pt idx="618">
                  <c:v>1.5868289660511954</c:v>
                </c:pt>
                <c:pt idx="619">
                  <c:v>1.5867783127435366</c:v>
                </c:pt>
                <c:pt idx="620">
                  <c:v>1.5867278996127754</c:v>
                </c:pt>
                <c:pt idx="621">
                  <c:v>1.5866777249547235</c:v>
                </c:pt>
                <c:pt idx="622">
                  <c:v>1.5866277870812777</c:v>
                </c:pt>
                <c:pt idx="623">
                  <c:v>1.5865780843202304</c:v>
                </c:pt>
                <c:pt idx="624">
                  <c:v>1.5865286150150828</c:v>
                </c:pt>
                <c:pt idx="625">
                  <c:v>1.5864793775248609</c:v>
                </c:pt>
                <c:pt idx="626">
                  <c:v>1.5864303702239342</c:v>
                </c:pt>
                <c:pt idx="627">
                  <c:v>1.5863815915018364</c:v>
                </c:pt>
                <c:pt idx="628">
                  <c:v>1.5863330397630895</c:v>
                </c:pt>
                <c:pt idx="629">
                  <c:v>1.5862847134270295</c:v>
                </c:pt>
                <c:pt idx="630">
                  <c:v>1.5862366109276347</c:v>
                </c:pt>
                <c:pt idx="631">
                  <c:v>1.5861887307133573</c:v>
                </c:pt>
                <c:pt idx="632">
                  <c:v>1.5861410712469559</c:v>
                </c:pt>
                <c:pt idx="633">
                  <c:v>1.5860936310053309</c:v>
                </c:pt>
                <c:pt idx="634">
                  <c:v>1.5860464084793628</c:v>
                </c:pt>
                <c:pt idx="635">
                  <c:v>1.5859994021737516</c:v>
                </c:pt>
                <c:pt idx="636">
                  <c:v>1.5859526106068595</c:v>
                </c:pt>
                <c:pt idx="637">
                  <c:v>1.5859060323105549</c:v>
                </c:pt>
                <c:pt idx="638">
                  <c:v>1.585859665830059</c:v>
                </c:pt>
                <c:pt idx="639">
                  <c:v>1.5858135097237938</c:v>
                </c:pt>
                <c:pt idx="640">
                  <c:v>1.5857675625632339</c:v>
                </c:pt>
                <c:pt idx="641">
                  <c:v>1.5857218229327577</c:v>
                </c:pt>
                <c:pt idx="642">
                  <c:v>1.5856762894295031</c:v>
                </c:pt>
                <c:pt idx="643">
                  <c:v>1.5856309606632237</c:v>
                </c:pt>
                <c:pt idx="644">
                  <c:v>1.5855858352561469</c:v>
                </c:pt>
                <c:pt idx="645">
                  <c:v>1.5855409118428352</c:v>
                </c:pt>
                <c:pt idx="646">
                  <c:v>1.5854961890700472</c:v>
                </c:pt>
                <c:pt idx="647">
                  <c:v>1.5854516655966033</c:v>
                </c:pt>
                <c:pt idx="648">
                  <c:v>1.5854073400932502</c:v>
                </c:pt>
                <c:pt idx="649">
                  <c:v>1.5853632112425295</c:v>
                </c:pt>
                <c:pt idx="650">
                  <c:v>1.5853192777386471</c:v>
                </c:pt>
                <c:pt idx="651">
                  <c:v>1.5852755382873436</c:v>
                </c:pt>
                <c:pt idx="652">
                  <c:v>1.585231991605768</c:v>
                </c:pt>
                <c:pt idx="653">
                  <c:v>1.5851886364223526</c:v>
                </c:pt>
                <c:pt idx="654">
                  <c:v>1.5851454714766879</c:v>
                </c:pt>
                <c:pt idx="655">
                  <c:v>1.585102495519402</c:v>
                </c:pt>
                <c:pt idx="656">
                  <c:v>1.5850597073120385</c:v>
                </c:pt>
                <c:pt idx="657">
                  <c:v>1.5850171056269389</c:v>
                </c:pt>
                <c:pt idx="658">
                  <c:v>1.5849746892471248</c:v>
                </c:pt>
                <c:pt idx="659">
                  <c:v>1.5849324569661813</c:v>
                </c:pt>
                <c:pt idx="660">
                  <c:v>1.5848904075881438</c:v>
                </c:pt>
                <c:pt idx="661">
                  <c:v>1.5848485399273837</c:v>
                </c:pt>
                <c:pt idx="662">
                  <c:v>1.5848068528084984</c:v>
                </c:pt>
                <c:pt idx="663">
                  <c:v>1.5847653450662005</c:v>
                </c:pt>
                <c:pt idx="664">
                  <c:v>1.5847240155452091</c:v>
                </c:pt>
                <c:pt idx="665">
                  <c:v>1.5846828631001431</c:v>
                </c:pt>
                <c:pt idx="666">
                  <c:v>1.5846418865954151</c:v>
                </c:pt>
                <c:pt idx="667">
                  <c:v>1.5846010849051271</c:v>
                </c:pt>
                <c:pt idx="668">
                  <c:v>1.5845604569129672</c:v>
                </c:pt>
                <c:pt idx="669">
                  <c:v>1.5845200015121079</c:v>
                </c:pt>
                <c:pt idx="670">
                  <c:v>1.5844797176051055</c:v>
                </c:pt>
                <c:pt idx="671">
                  <c:v>1.5844396041038014</c:v>
                </c:pt>
                <c:pt idx="672">
                  <c:v>1.5843996599292225</c:v>
                </c:pt>
                <c:pt idx="673">
                  <c:v>1.584359884011487</c:v>
                </c:pt>
                <c:pt idx="674">
                  <c:v>1.5843202752897068</c:v>
                </c:pt>
                <c:pt idx="675">
                  <c:v>1.5842808327118936</c:v>
                </c:pt>
                <c:pt idx="676">
                  <c:v>1.5842415552348665</c:v>
                </c:pt>
                <c:pt idx="677">
                  <c:v>1.5842024418241596</c:v>
                </c:pt>
                <c:pt idx="678">
                  <c:v>1.5841634914539309</c:v>
                </c:pt>
                <c:pt idx="679">
                  <c:v>1.5841247031068728</c:v>
                </c:pt>
                <c:pt idx="680">
                  <c:v>1.5840860757741237</c:v>
                </c:pt>
                <c:pt idx="681">
                  <c:v>1.5840476084551807</c:v>
                </c:pt>
                <c:pt idx="682">
                  <c:v>1.5840093001578124</c:v>
                </c:pt>
                <c:pt idx="683">
                  <c:v>1.5839711498979745</c:v>
                </c:pt>
                <c:pt idx="684">
                  <c:v>1.5839331566997252</c:v>
                </c:pt>
                <c:pt idx="685">
                  <c:v>1.5838953195951415</c:v>
                </c:pt>
                <c:pt idx="686">
                  <c:v>1.5838576376242379</c:v>
                </c:pt>
                <c:pt idx="687">
                  <c:v>1.5838201098348847</c:v>
                </c:pt>
                <c:pt idx="688">
                  <c:v>1.5837827352827278</c:v>
                </c:pt>
                <c:pt idx="689">
                  <c:v>1.5837455130311093</c:v>
                </c:pt>
                <c:pt idx="690">
                  <c:v>1.5837084421509899</c:v>
                </c:pt>
                <c:pt idx="691">
                  <c:v>1.5836715217208712</c:v>
                </c:pt>
                <c:pt idx="692">
                  <c:v>1.5836347508267188</c:v>
                </c:pt>
                <c:pt idx="693">
                  <c:v>1.5835981285618879</c:v>
                </c:pt>
                <c:pt idx="694">
                  <c:v>1.5835616540270483</c:v>
                </c:pt>
                <c:pt idx="695">
                  <c:v>1.5835253263301106</c:v>
                </c:pt>
                <c:pt idx="696">
                  <c:v>1.5834891445861536</c:v>
                </c:pt>
                <c:pt idx="697">
                  <c:v>1.5834531079173531</c:v>
                </c:pt>
                <c:pt idx="698">
                  <c:v>1.5834172154529094</c:v>
                </c:pt>
                <c:pt idx="699">
                  <c:v>1.5833814663289787</c:v>
                </c:pt>
                <c:pt idx="700">
                  <c:v>1.583345859688603</c:v>
                </c:pt>
                <c:pt idx="701">
                  <c:v>1.5833103946816416</c:v>
                </c:pt>
                <c:pt idx="702">
                  <c:v>1.5832750704647038</c:v>
                </c:pt>
                <c:pt idx="703">
                  <c:v>1.5832398862010819</c:v>
                </c:pt>
                <c:pt idx="704">
                  <c:v>1.5832048410606852</c:v>
                </c:pt>
                <c:pt idx="705">
                  <c:v>1.5831699342199743</c:v>
                </c:pt>
                <c:pt idx="706">
                  <c:v>1.5831351648618972</c:v>
                </c:pt>
                <c:pt idx="707">
                  <c:v>1.5831005321758249</c:v>
                </c:pt>
                <c:pt idx="708">
                  <c:v>1.5830660353574895</c:v>
                </c:pt>
                <c:pt idx="709">
                  <c:v>1.5830316736089205</c:v>
                </c:pt>
                <c:pt idx="710">
                  <c:v>1.582997446138384</c:v>
                </c:pt>
                <c:pt idx="711">
                  <c:v>1.5829633521603226</c:v>
                </c:pt>
                <c:pt idx="712">
                  <c:v>1.5829293908952935</c:v>
                </c:pt>
                <c:pt idx="713">
                  <c:v>1.582895561569911</c:v>
                </c:pt>
                <c:pt idx="714">
                  <c:v>1.5828618634167868</c:v>
                </c:pt>
                <c:pt idx="715">
                  <c:v>1.5828282956744717</c:v>
                </c:pt>
                <c:pt idx="716">
                  <c:v>1.5827948575873994</c:v>
                </c:pt>
                <c:pt idx="717">
                  <c:v>1.5827615484058284</c:v>
                </c:pt>
                <c:pt idx="718">
                  <c:v>1.5827283673857873</c:v>
                </c:pt>
                <c:pt idx="719">
                  <c:v>1.5826953137890181</c:v>
                </c:pt>
                <c:pt idx="720">
                  <c:v>1.5826623868829226</c:v>
                </c:pt>
                <c:pt idx="721">
                  <c:v>1.5826295859405077</c:v>
                </c:pt>
                <c:pt idx="722">
                  <c:v>1.5825969102403319</c:v>
                </c:pt>
                <c:pt idx="723">
                  <c:v>1.5825643590664524</c:v>
                </c:pt>
                <c:pt idx="724">
                  <c:v>1.5825319317083733</c:v>
                </c:pt>
                <c:pt idx="725">
                  <c:v>1.5824996274609928</c:v>
                </c:pt>
                <c:pt idx="726">
                  <c:v>1.5824674456245538</c:v>
                </c:pt>
                <c:pt idx="727">
                  <c:v>1.5824353855045912</c:v>
                </c:pt>
                <c:pt idx="728">
                  <c:v>1.5824034464118841</c:v>
                </c:pt>
                <c:pt idx="729">
                  <c:v>1.5823716276624051</c:v>
                </c:pt>
                <c:pt idx="730">
                  <c:v>1.5823399285772717</c:v>
                </c:pt>
                <c:pt idx="731">
                  <c:v>1.5823083484826979</c:v>
                </c:pt>
                <c:pt idx="732">
                  <c:v>1.5822768867099473</c:v>
                </c:pt>
                <c:pt idx="733">
                  <c:v>1.5822455425952846</c:v>
                </c:pt>
                <c:pt idx="734">
                  <c:v>1.5822143154799304</c:v>
                </c:pt>
                <c:pt idx="735">
                  <c:v>1.5821832047100131</c:v>
                </c:pt>
                <c:pt idx="736">
                  <c:v>1.5821522096365257</c:v>
                </c:pt>
                <c:pt idx="737">
                  <c:v>1.5821213296152781</c:v>
                </c:pt>
                <c:pt idx="738">
                  <c:v>1.582090564006855</c:v>
                </c:pt>
                <c:pt idx="739">
                  <c:v>1.5820599121765693</c:v>
                </c:pt>
                <c:pt idx="740">
                  <c:v>1.5820293734944206</c:v>
                </c:pt>
                <c:pt idx="741">
                  <c:v>1.5819989473350506</c:v>
                </c:pt>
                <c:pt idx="742">
                  <c:v>1.5819686330777012</c:v>
                </c:pt>
                <c:pt idx="743">
                  <c:v>1.5819384301061716</c:v>
                </c:pt>
                <c:pt idx="744">
                  <c:v>1.5819083378087773</c:v>
                </c:pt>
                <c:pt idx="745">
                  <c:v>1.5818783555783085</c:v>
                </c:pt>
                <c:pt idx="746">
                  <c:v>1.581848482811989</c:v>
                </c:pt>
                <c:pt idx="747">
                  <c:v>1.5818187189114357</c:v>
                </c:pt>
                <c:pt idx="748">
                  <c:v>1.5817890632826197</c:v>
                </c:pt>
                <c:pt idx="749">
                  <c:v>1.5817595153358255</c:v>
                </c:pt>
                <c:pt idx="750">
                  <c:v>1.5817300744856126</c:v>
                </c:pt>
                <c:pt idx="751">
                  <c:v>1.581700740150777</c:v>
                </c:pt>
                <c:pt idx="752">
                  <c:v>1.5816715117543119</c:v>
                </c:pt>
                <c:pt idx="753">
                  <c:v>1.5816423887233713</c:v>
                </c:pt>
                <c:pt idx="754">
                  <c:v>1.5816133704892312</c:v>
                </c:pt>
                <c:pt idx="755">
                  <c:v>1.5815844564872541</c:v>
                </c:pt>
                <c:pt idx="756">
                  <c:v>1.5815556461568512</c:v>
                </c:pt>
                <c:pt idx="757">
                  <c:v>1.5815269389414459</c:v>
                </c:pt>
                <c:pt idx="758">
                  <c:v>1.5814983342884394</c:v>
                </c:pt>
                <c:pt idx="759">
                  <c:v>1.581469831649174</c:v>
                </c:pt>
                <c:pt idx="760">
                  <c:v>1.5814414304788984</c:v>
                </c:pt>
                <c:pt idx="761">
                  <c:v>1.5814131302367334</c:v>
                </c:pt>
                <c:pt idx="762">
                  <c:v>1.5813849303856367</c:v>
                </c:pt>
                <c:pt idx="763">
                  <c:v>1.5813568303923695</c:v>
                </c:pt>
                <c:pt idx="764">
                  <c:v>1.5813288297274632</c:v>
                </c:pt>
                <c:pt idx="765">
                  <c:v>1.5813009278651855</c:v>
                </c:pt>
                <c:pt idx="766">
                  <c:v>1.5812731242835074</c:v>
                </c:pt>
                <c:pt idx="767">
                  <c:v>1.5812454184640716</c:v>
                </c:pt>
                <c:pt idx="768">
                  <c:v>1.5812178098921592</c:v>
                </c:pt>
                <c:pt idx="769">
                  <c:v>1.5811902980566588</c:v>
                </c:pt>
                <c:pt idx="770">
                  <c:v>1.5811628824500334</c:v>
                </c:pt>
                <c:pt idx="771">
                  <c:v>1.5811355625682919</c:v>
                </c:pt>
                <c:pt idx="772">
                  <c:v>1.581108337910955</c:v>
                </c:pt>
                <c:pt idx="773">
                  <c:v>1.581081207981027</c:v>
                </c:pt>
                <c:pt idx="774">
                  <c:v>1.5810541722849649</c:v>
                </c:pt>
                <c:pt idx="775">
                  <c:v>1.5810272303326478</c:v>
                </c:pt>
                <c:pt idx="776">
                  <c:v>1.5810003816373479</c:v>
                </c:pt>
                <c:pt idx="777">
                  <c:v>1.5809736257157014</c:v>
                </c:pt>
                <c:pt idx="778">
                  <c:v>1.5809469620876793</c:v>
                </c:pt>
                <c:pt idx="779">
                  <c:v>1.5809203902765578</c:v>
                </c:pt>
                <c:pt idx="780">
                  <c:v>1.5808939098088917</c:v>
                </c:pt>
                <c:pt idx="781">
                  <c:v>1.5808675202144846</c:v>
                </c:pt>
                <c:pt idx="782">
                  <c:v>1.5808412210263618</c:v>
                </c:pt>
                <c:pt idx="783">
                  <c:v>1.5808150117807429</c:v>
                </c:pt>
                <c:pt idx="784">
                  <c:v>1.5807888920170141</c:v>
                </c:pt>
                <c:pt idx="785">
                  <c:v>1.5807628612777016</c:v>
                </c:pt>
                <c:pt idx="786">
                  <c:v>1.5807369191084444</c:v>
                </c:pt>
                <c:pt idx="787">
                  <c:v>1.5807110650579688</c:v>
                </c:pt>
                <c:pt idx="788">
                  <c:v>1.5806852986780611</c:v>
                </c:pt>
                <c:pt idx="789">
                  <c:v>1.5806596195235425</c:v>
                </c:pt>
                <c:pt idx="790">
                  <c:v>1.5806340271522428</c:v>
                </c:pt>
                <c:pt idx="791">
                  <c:v>1.5806085211249759</c:v>
                </c:pt>
                <c:pt idx="792">
                  <c:v>1.5805831010055138</c:v>
                </c:pt>
                <c:pt idx="793">
                  <c:v>1.5805577663605623</c:v>
                </c:pt>
                <c:pt idx="794">
                  <c:v>1.5805325167597364</c:v>
                </c:pt>
                <c:pt idx="795">
                  <c:v>1.580507351775535</c:v>
                </c:pt>
                <c:pt idx="796">
                  <c:v>1.5804822709833184</c:v>
                </c:pt>
                <c:pt idx="797">
                  <c:v>1.5804572739612828</c:v>
                </c:pt>
                <c:pt idx="798">
                  <c:v>1.5804323602904375</c:v>
                </c:pt>
                <c:pt idx="799">
                  <c:v>1.5804075295545821</c:v>
                </c:pt>
                <c:pt idx="800">
                  <c:v>1.5803827813402813</c:v>
                </c:pt>
                <c:pt idx="801">
                  <c:v>1.5803581152368442</c:v>
                </c:pt>
                <c:pt idx="802">
                  <c:v>1.5803335308363002</c:v>
                </c:pt>
                <c:pt idx="803">
                  <c:v>1.5803090277333771</c:v>
                </c:pt>
                <c:pt idx="804">
                  <c:v>1.5802846055254784</c:v>
                </c:pt>
                <c:pt idx="805">
                  <c:v>1.5802602638126619</c:v>
                </c:pt>
                <c:pt idx="806">
                  <c:v>1.5802360021976172</c:v>
                </c:pt>
                <c:pt idx="807">
                  <c:v>1.5802118202856441</c:v>
                </c:pt>
                <c:pt idx="808">
                  <c:v>1.580187717684632</c:v>
                </c:pt>
                <c:pt idx="809">
                  <c:v>1.5801636940050376</c:v>
                </c:pt>
                <c:pt idx="810">
                  <c:v>1.580139748859865</c:v>
                </c:pt>
                <c:pt idx="811">
                  <c:v>1.5801158818646439</c:v>
                </c:pt>
                <c:pt idx="812">
                  <c:v>1.5800920926374098</c:v>
                </c:pt>
                <c:pt idx="813">
                  <c:v>1.5800683807986833</c:v>
                </c:pt>
                <c:pt idx="814">
                  <c:v>1.5800447459714499</c:v>
                </c:pt>
                <c:pt idx="815">
                  <c:v>1.5800211877811403</c:v>
                </c:pt>
                <c:pt idx="816">
                  <c:v>1.5799977058556098</c:v>
                </c:pt>
                <c:pt idx="817">
                  <c:v>1.5799742998251198</c:v>
                </c:pt>
                <c:pt idx="818">
                  <c:v>1.5799509693223177</c:v>
                </c:pt>
                <c:pt idx="819">
                  <c:v>1.5799277139822181</c:v>
                </c:pt>
                <c:pt idx="820">
                  <c:v>1.5799045334421831</c:v>
                </c:pt>
                <c:pt idx="821">
                  <c:v>1.579881427341904</c:v>
                </c:pt>
                <c:pt idx="822">
                  <c:v>1.5798583953233827</c:v>
                </c:pt>
                <c:pt idx="823">
                  <c:v>1.5798354370309131</c:v>
                </c:pt>
                <c:pt idx="824">
                  <c:v>1.5798125521110626</c:v>
                </c:pt>
                <c:pt idx="825">
                  <c:v>1.5797897402126537</c:v>
                </c:pt>
                <c:pt idx="826">
                  <c:v>1.579767000986747</c:v>
                </c:pt>
                <c:pt idx="827">
                  <c:v>1.5797443340866224</c:v>
                </c:pt>
                <c:pt idx="828">
                  <c:v>1.579721739167762</c:v>
                </c:pt>
                <c:pt idx="829">
                  <c:v>1.5796992158878329</c:v>
                </c:pt>
                <c:pt idx="830">
                  <c:v>1.5796767639066689</c:v>
                </c:pt>
                <c:pt idx="831">
                  <c:v>1.5796543828862544</c:v>
                </c:pt>
                <c:pt idx="832">
                  <c:v>1.5796320724907071</c:v>
                </c:pt>
                <c:pt idx="833">
                  <c:v>1.5796098323862613</c:v>
                </c:pt>
                <c:pt idx="834">
                  <c:v>1.5795876622412504</c:v>
                </c:pt>
                <c:pt idx="835">
                  <c:v>1.579565561726092</c:v>
                </c:pt>
                <c:pt idx="836">
                  <c:v>1.5795435305132703</c:v>
                </c:pt>
                <c:pt idx="837">
                  <c:v>1.5795215682773203</c:v>
                </c:pt>
                <c:pt idx="838">
                  <c:v>1.5794996746948118</c:v>
                </c:pt>
                <c:pt idx="839">
                  <c:v>1.5794778494443338</c:v>
                </c:pt>
                <c:pt idx="840">
                  <c:v>1.5794560922064778</c:v>
                </c:pt>
                <c:pt idx="841">
                  <c:v>1.5794344026638236</c:v>
                </c:pt>
                <c:pt idx="842">
                  <c:v>1.579412780500923</c:v>
                </c:pt>
                <c:pt idx="843">
                  <c:v>1.5793912254042846</c:v>
                </c:pt>
                <c:pt idx="844">
                  <c:v>1.5793697370623585</c:v>
                </c:pt>
                <c:pt idx="845">
                  <c:v>1.5793483151655217</c:v>
                </c:pt>
                <c:pt idx="846">
                  <c:v>1.5793269594060635</c:v>
                </c:pt>
                <c:pt idx="847">
                  <c:v>1.5793056694781693</c:v>
                </c:pt>
                <c:pt idx="848">
                  <c:v>1.579284445077908</c:v>
                </c:pt>
                <c:pt idx="849">
                  <c:v>1.5792632859032161</c:v>
                </c:pt>
                <c:pt idx="850">
                  <c:v>1.5792421916538839</c:v>
                </c:pt>
                <c:pt idx="851">
                  <c:v>1.5792211620315408</c:v>
                </c:pt>
                <c:pt idx="852">
                  <c:v>1.5792001967396425</c:v>
                </c:pt>
                <c:pt idx="853">
                  <c:v>1.5791792954834556</c:v>
                </c:pt>
                <c:pt idx="854">
                  <c:v>1.5791584579700444</c:v>
                </c:pt>
                <c:pt idx="855">
                  <c:v>1.5791376839082574</c:v>
                </c:pt>
                <c:pt idx="856">
                  <c:v>1.5791169730087138</c:v>
                </c:pt>
                <c:pt idx="857">
                  <c:v>1.5790963249837893</c:v>
                </c:pt>
                <c:pt idx="858">
                  <c:v>1.5790757395476034</c:v>
                </c:pt>
                <c:pt idx="859">
                  <c:v>1.5790552164160065</c:v>
                </c:pt>
                <c:pt idx="860">
                  <c:v>1.5790347553065662</c:v>
                </c:pt>
                <c:pt idx="861">
                  <c:v>1.5790143559385545</c:v>
                </c:pt>
                <c:pt idx="862">
                  <c:v>1.5789940180329352</c:v>
                </c:pt>
                <c:pt idx="863">
                  <c:v>1.5789737413123506</c:v>
                </c:pt>
                <c:pt idx="864">
                  <c:v>1.5789535255011102</c:v>
                </c:pt>
                <c:pt idx="865">
                  <c:v>1.5789333703251762</c:v>
                </c:pt>
                <c:pt idx="866">
                  <c:v>1.5789132755121533</c:v>
                </c:pt>
                <c:pt idx="867">
                  <c:v>1.5788932407912744</c:v>
                </c:pt>
                <c:pt idx="868">
                  <c:v>1.5788732658933902</c:v>
                </c:pt>
                <c:pt idx="869">
                  <c:v>1.5788533505509559</c:v>
                </c:pt>
                <c:pt idx="870">
                  <c:v>1.5788334944980196</c:v>
                </c:pt>
                <c:pt idx="871">
                  <c:v>1.5788136974702109</c:v>
                </c:pt>
                <c:pt idx="872">
                  <c:v>1.5787939592047289</c:v>
                </c:pt>
                <c:pt idx="873">
                  <c:v>1.5787742794403301</c:v>
                </c:pt>
                <c:pt idx="874">
                  <c:v>1.5787546579173175</c:v>
                </c:pt>
                <c:pt idx="875">
                  <c:v>1.5787350943775289</c:v>
                </c:pt>
                <c:pt idx="876">
                  <c:v>1.5787155885643258</c:v>
                </c:pt>
                <c:pt idx="877">
                  <c:v>1.5786961402225816</c:v>
                </c:pt>
                <c:pt idx="878">
                  <c:v>1.5786767490986713</c:v>
                </c:pt>
                <c:pt idx="879">
                  <c:v>1.57865741494046</c:v>
                </c:pt>
                <c:pt idx="880">
                  <c:v>1.5786381374972918</c:v>
                </c:pt>
                <c:pt idx="881">
                  <c:v>1.5786189165199795</c:v>
                </c:pt>
                <c:pt idx="882">
                  <c:v>1.5785997517607933</c:v>
                </c:pt>
                <c:pt idx="883">
                  <c:v>1.5785806429734504</c:v>
                </c:pt>
                <c:pt idx="884">
                  <c:v>1.5785615899131047</c:v>
                </c:pt>
                <c:pt idx="885">
                  <c:v>1.5785425923363361</c:v>
                </c:pt>
                <c:pt idx="886">
                  <c:v>1.5785236500011399</c:v>
                </c:pt>
                <c:pt idx="887">
                  <c:v>1.5785047626669169</c:v>
                </c:pt>
                <c:pt idx="888">
                  <c:v>1.5784859300944634</c:v>
                </c:pt>
                <c:pt idx="889">
                  <c:v>1.5784671520459601</c:v>
                </c:pt>
                <c:pt idx="890">
                  <c:v>1.5784484282849633</c:v>
                </c:pt>
                <c:pt idx="891">
                  <c:v>1.5784297585763944</c:v>
                </c:pt>
                <c:pt idx="892">
                  <c:v>1.5784111426865299</c:v>
                </c:pt>
                <c:pt idx="893">
                  <c:v>1.5783925803829919</c:v>
                </c:pt>
                <c:pt idx="894">
                  <c:v>1.5783740714347387</c:v>
                </c:pt>
                <c:pt idx="895">
                  <c:v>1.5783556156120546</c:v>
                </c:pt>
                <c:pt idx="896">
                  <c:v>1.5783372126865407</c:v>
                </c:pt>
                <c:pt idx="897">
                  <c:v>1.5783188624311053</c:v>
                </c:pt>
                <c:pt idx="898">
                  <c:v>1.5783005646199555</c:v>
                </c:pt>
                <c:pt idx="899">
                  <c:v>1.5782823190285862</c:v>
                </c:pt>
                <c:pt idx="900">
                  <c:v>1.5782641254337726</c:v>
                </c:pt>
                <c:pt idx="901">
                  <c:v>1.5782459836135601</c:v>
                </c:pt>
                <c:pt idx="902">
                  <c:v>1.5782278933472556</c:v>
                </c:pt>
                <c:pt idx="903">
                  <c:v>1.5782098544154184</c:v>
                </c:pt>
                <c:pt idx="904">
                  <c:v>1.5781918665998516</c:v>
                </c:pt>
                <c:pt idx="905">
                  <c:v>1.5781739296835933</c:v>
                </c:pt>
                <c:pt idx="906">
                  <c:v>1.5781560434509072</c:v>
                </c:pt>
                <c:pt idx="907">
                  <c:v>1.578138207687275</c:v>
                </c:pt>
                <c:pt idx="908">
                  <c:v>1.578120422179387</c:v>
                </c:pt>
                <c:pt idx="909">
                  <c:v>1.578102686715134</c:v>
                </c:pt>
                <c:pt idx="910">
                  <c:v>1.5780850010835989</c:v>
                </c:pt>
                <c:pt idx="911">
                  <c:v>1.5780673650750479</c:v>
                </c:pt>
                <c:pt idx="912">
                  <c:v>1.5780497784809224</c:v>
                </c:pt>
                <c:pt idx="913">
                  <c:v>1.5780322410938317</c:v>
                </c:pt>
                <c:pt idx="914">
                  <c:v>1.578014752707543</c:v>
                </c:pt>
                <c:pt idx="915">
                  <c:v>1.5779973131169751</c:v>
                </c:pt>
                <c:pt idx="916">
                  <c:v>1.5779799221181892</c:v>
                </c:pt>
                <c:pt idx="917">
                  <c:v>1.5779625795083814</c:v>
                </c:pt>
                <c:pt idx="918">
                  <c:v>1.5779452850858751</c:v>
                </c:pt>
                <c:pt idx="919">
                  <c:v>1.5779280386501129</c:v>
                </c:pt>
                <c:pt idx="920">
                  <c:v>1.5779108400016484</c:v>
                </c:pt>
                <c:pt idx="921">
                  <c:v>1.5778936889421391</c:v>
                </c:pt>
                <c:pt idx="922">
                  <c:v>1.577876585274339</c:v>
                </c:pt>
                <c:pt idx="923">
                  <c:v>1.5778595288020902</c:v>
                </c:pt>
                <c:pt idx="924">
                  <c:v>1.5778425193303161</c:v>
                </c:pt>
                <c:pt idx="925">
                  <c:v>1.5778255566650135</c:v>
                </c:pt>
                <c:pt idx="926">
                  <c:v>1.5778086406132457</c:v>
                </c:pt>
                <c:pt idx="927">
                  <c:v>1.5777917709831346</c:v>
                </c:pt>
                <c:pt idx="928">
                  <c:v>1.5777749475838545</c:v>
                </c:pt>
                <c:pt idx="929">
                  <c:v>1.5777581702256231</c:v>
                </c:pt>
                <c:pt idx="930">
                  <c:v>1.5777414387196964</c:v>
                </c:pt>
                <c:pt idx="931">
                  <c:v>1.57772475287836</c:v>
                </c:pt>
                <c:pt idx="932">
                  <c:v>1.577708112514923</c:v>
                </c:pt>
                <c:pt idx="933">
                  <c:v>1.5776915174437112</c:v>
                </c:pt>
                <c:pt idx="934">
                  <c:v>1.577674967480059</c:v>
                </c:pt>
                <c:pt idx="935">
                  <c:v>1.5776584624403038</c:v>
                </c:pt>
                <c:pt idx="936">
                  <c:v>1.5776420021417785</c:v>
                </c:pt>
                <c:pt idx="937">
                  <c:v>1.5776255864028053</c:v>
                </c:pt>
                <c:pt idx="938">
                  <c:v>1.5776092150426886</c:v>
                </c:pt>
                <c:pt idx="939">
                  <c:v>1.5775928878817083</c:v>
                </c:pt>
                <c:pt idx="940">
                  <c:v>1.5775766047411133</c:v>
                </c:pt>
                <c:pt idx="941">
                  <c:v>1.5775603654431156</c:v>
                </c:pt>
                <c:pt idx="942">
                  <c:v>1.5775441698108827</c:v>
                </c:pt>
                <c:pt idx="943">
                  <c:v>1.5775280176685325</c:v>
                </c:pt>
                <c:pt idx="944">
                  <c:v>1.5775119088411256</c:v>
                </c:pt>
                <c:pt idx="945">
                  <c:v>1.5774958431546597</c:v>
                </c:pt>
                <c:pt idx="946">
                  <c:v>1.5774798204360634</c:v>
                </c:pt>
                <c:pt idx="947">
                  <c:v>1.57746384051319</c:v>
                </c:pt>
                <c:pt idx="948">
                  <c:v>1.5774479032148108</c:v>
                </c:pt>
                <c:pt idx="949">
                  <c:v>1.5774320083706093</c:v>
                </c:pt>
                <c:pt idx="950">
                  <c:v>1.5774161558111757</c:v>
                </c:pt>
                <c:pt idx="951">
                  <c:v>1.5774003453679999</c:v>
                </c:pt>
                <c:pt idx="952">
                  <c:v>1.577384576873466</c:v>
                </c:pt>
                <c:pt idx="953">
                  <c:v>1.5773688501608467</c:v>
                </c:pt>
                <c:pt idx="954">
                  <c:v>1.5773531650642967</c:v>
                </c:pt>
                <c:pt idx="955">
                  <c:v>1.5773375214188476</c:v>
                </c:pt>
                <c:pt idx="956">
                  <c:v>1.5773219190604015</c:v>
                </c:pt>
                <c:pt idx="957">
                  <c:v>1.5773063578257256</c:v>
                </c:pt>
                <c:pt idx="958">
                  <c:v>1.5772908375524468</c:v>
                </c:pt>
                <c:pt idx="959">
                  <c:v>1.5772753580790451</c:v>
                </c:pt>
                <c:pt idx="960">
                  <c:v>1.5772599192448489</c:v>
                </c:pt>
                <c:pt idx="961">
                  <c:v>1.5772445208900292</c:v>
                </c:pt>
                <c:pt idx="962">
                  <c:v>1.5772291628555939</c:v>
                </c:pt>
                <c:pt idx="963">
                  <c:v>1.5772138449833828</c:v>
                </c:pt>
                <c:pt idx="964">
                  <c:v>1.5771985671160609</c:v>
                </c:pt>
                <c:pt idx="965">
                  <c:v>1.5771833290971151</c:v>
                </c:pt>
                <c:pt idx="966">
                  <c:v>1.5771681307708469</c:v>
                </c:pt>
                <c:pt idx="967">
                  <c:v>1.5771529719823683</c:v>
                </c:pt>
                <c:pt idx="968">
                  <c:v>1.5771378525775956</c:v>
                </c:pt>
                <c:pt idx="969">
                  <c:v>1.5771227724032453</c:v>
                </c:pt>
                <c:pt idx="970">
                  <c:v>1.577107731306828</c:v>
                </c:pt>
                <c:pt idx="971">
                  <c:v>1.5770927291366439</c:v>
                </c:pt>
                <c:pt idx="972">
                  <c:v>1.5770777657417765</c:v>
                </c:pt>
                <c:pt idx="973">
                  <c:v>1.5770628409720897</c:v>
                </c:pt>
                <c:pt idx="974">
                  <c:v>1.5770479546782206</c:v>
                </c:pt>
                <c:pt idx="975">
                  <c:v>1.5770331067115757</c:v>
                </c:pt>
                <c:pt idx="976">
                  <c:v>1.5770182969243254</c:v>
                </c:pt>
                <c:pt idx="977">
                  <c:v>1.5770035251694001</c:v>
                </c:pt>
                <c:pt idx="978">
                  <c:v>1.5769887913004836</c:v>
                </c:pt>
                <c:pt idx="979">
                  <c:v>1.5769740951720101</c:v>
                </c:pt>
                <c:pt idx="980">
                  <c:v>1.5769594366391584</c:v>
                </c:pt>
                <c:pt idx="981">
                  <c:v>1.5769448155578467</c:v>
                </c:pt>
                <c:pt idx="982">
                  <c:v>1.5769302317847291</c:v>
                </c:pt>
                <c:pt idx="983">
                  <c:v>1.5769156851771906</c:v>
                </c:pt>
                <c:pt idx="984">
                  <c:v>1.5769011755933413</c:v>
                </c:pt>
                <c:pt idx="985">
                  <c:v>1.5768867028920133</c:v>
                </c:pt>
                <c:pt idx="986">
                  <c:v>1.5768722669327551</c:v>
                </c:pt>
                <c:pt idx="987">
                  <c:v>1.5768578675758276</c:v>
                </c:pt>
                <c:pt idx="988">
                  <c:v>1.5768435046821996</c:v>
                </c:pt>
                <c:pt idx="989">
                  <c:v>1.5768291781135426</c:v>
                </c:pt>
                <c:pt idx="990">
                  <c:v>1.5768148877322279</c:v>
                </c:pt>
                <c:pt idx="991">
                  <c:v>1.5768006334013198</c:v>
                </c:pt>
                <c:pt idx="992">
                  <c:v>1.5767864149845738</c:v>
                </c:pt>
                <c:pt idx="993">
                  <c:v>1.5767722323464308</c:v>
                </c:pt>
                <c:pt idx="994">
                  <c:v>1.5767580853520125</c:v>
                </c:pt>
                <c:pt idx="995">
                  <c:v>1.5767439738671185</c:v>
                </c:pt>
                <c:pt idx="996">
                  <c:v>1.5767298977582207</c:v>
                </c:pt>
                <c:pt idx="997">
                  <c:v>1.5767158568924597</c:v>
                </c:pt>
                <c:pt idx="998">
                  <c:v>1.5767018511376409</c:v>
                </c:pt>
                <c:pt idx="999">
                  <c:v>1.5766878803622297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FC-46F2-8450-8E914029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75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ChartData!$AT$7</c:f>
          <c:strCache>
            <c:ptCount val="1"/>
            <c:pt idx="0">
              <c:v>PEOPLES NATURAL GAS COMPANY LLC 
Present and Proposed Base Rates
TRANSITIONAL Large General Service: 200,000-749,999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ChartData!$AU$9</c:f>
              <c:strCache>
                <c:ptCount val="1"/>
                <c:pt idx="0">
                  <c:v>Present TRANSITIONAL Large General Service: 200,000-749,999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ChartData!$AT$10:$AT$1009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27000</c:v>
                </c:pt>
                <c:pt idx="285">
                  <c:v>28000</c:v>
                </c:pt>
                <c:pt idx="286">
                  <c:v>29000</c:v>
                </c:pt>
                <c:pt idx="287">
                  <c:v>30000</c:v>
                </c:pt>
                <c:pt idx="288">
                  <c:v>31000</c:v>
                </c:pt>
                <c:pt idx="289">
                  <c:v>32000</c:v>
                </c:pt>
                <c:pt idx="290">
                  <c:v>33000</c:v>
                </c:pt>
                <c:pt idx="291">
                  <c:v>34000</c:v>
                </c:pt>
                <c:pt idx="292">
                  <c:v>35000</c:v>
                </c:pt>
                <c:pt idx="293">
                  <c:v>36000</c:v>
                </c:pt>
                <c:pt idx="294">
                  <c:v>37000</c:v>
                </c:pt>
                <c:pt idx="295">
                  <c:v>38000</c:v>
                </c:pt>
                <c:pt idx="296">
                  <c:v>39000</c:v>
                </c:pt>
                <c:pt idx="297">
                  <c:v>40000</c:v>
                </c:pt>
                <c:pt idx="298">
                  <c:v>41000</c:v>
                </c:pt>
                <c:pt idx="299">
                  <c:v>42000</c:v>
                </c:pt>
                <c:pt idx="300">
                  <c:v>43000</c:v>
                </c:pt>
                <c:pt idx="301">
                  <c:v>44000</c:v>
                </c:pt>
                <c:pt idx="302">
                  <c:v>45000</c:v>
                </c:pt>
                <c:pt idx="303">
                  <c:v>46000</c:v>
                </c:pt>
                <c:pt idx="304">
                  <c:v>47000</c:v>
                </c:pt>
                <c:pt idx="305">
                  <c:v>48000</c:v>
                </c:pt>
                <c:pt idx="306">
                  <c:v>49000</c:v>
                </c:pt>
                <c:pt idx="307">
                  <c:v>50000</c:v>
                </c:pt>
                <c:pt idx="308">
                  <c:v>51000</c:v>
                </c:pt>
                <c:pt idx="309">
                  <c:v>52000</c:v>
                </c:pt>
                <c:pt idx="310">
                  <c:v>53000</c:v>
                </c:pt>
                <c:pt idx="311">
                  <c:v>54000</c:v>
                </c:pt>
                <c:pt idx="312">
                  <c:v>55000</c:v>
                </c:pt>
                <c:pt idx="313">
                  <c:v>56000</c:v>
                </c:pt>
                <c:pt idx="314">
                  <c:v>57000</c:v>
                </c:pt>
                <c:pt idx="315">
                  <c:v>58000</c:v>
                </c:pt>
                <c:pt idx="316">
                  <c:v>59000</c:v>
                </c:pt>
                <c:pt idx="317">
                  <c:v>60000</c:v>
                </c:pt>
                <c:pt idx="318">
                  <c:v>61000</c:v>
                </c:pt>
                <c:pt idx="319">
                  <c:v>62000</c:v>
                </c:pt>
                <c:pt idx="320">
                  <c:v>63000</c:v>
                </c:pt>
                <c:pt idx="321">
                  <c:v>64000</c:v>
                </c:pt>
                <c:pt idx="322">
                  <c:v>65000</c:v>
                </c:pt>
                <c:pt idx="323">
                  <c:v>66000</c:v>
                </c:pt>
                <c:pt idx="324">
                  <c:v>67000</c:v>
                </c:pt>
                <c:pt idx="325">
                  <c:v>68000</c:v>
                </c:pt>
                <c:pt idx="326">
                  <c:v>69000</c:v>
                </c:pt>
                <c:pt idx="327">
                  <c:v>70000</c:v>
                </c:pt>
                <c:pt idx="328">
                  <c:v>71000</c:v>
                </c:pt>
                <c:pt idx="329">
                  <c:v>72000</c:v>
                </c:pt>
                <c:pt idx="330">
                  <c:v>73000</c:v>
                </c:pt>
                <c:pt idx="331">
                  <c:v>74000</c:v>
                </c:pt>
                <c:pt idx="332">
                  <c:v>75000</c:v>
                </c:pt>
                <c:pt idx="333">
                  <c:v>76000</c:v>
                </c:pt>
                <c:pt idx="334">
                  <c:v>77000</c:v>
                </c:pt>
                <c:pt idx="335">
                  <c:v>78000</c:v>
                </c:pt>
                <c:pt idx="336">
                  <c:v>79000</c:v>
                </c:pt>
                <c:pt idx="337">
                  <c:v>80000</c:v>
                </c:pt>
                <c:pt idx="338">
                  <c:v>82000</c:v>
                </c:pt>
                <c:pt idx="339">
                  <c:v>84000</c:v>
                </c:pt>
                <c:pt idx="340">
                  <c:v>86000</c:v>
                </c:pt>
                <c:pt idx="341">
                  <c:v>88000</c:v>
                </c:pt>
                <c:pt idx="342">
                  <c:v>90000</c:v>
                </c:pt>
                <c:pt idx="343">
                  <c:v>92000</c:v>
                </c:pt>
                <c:pt idx="344">
                  <c:v>94000</c:v>
                </c:pt>
                <c:pt idx="345">
                  <c:v>96000</c:v>
                </c:pt>
                <c:pt idx="346">
                  <c:v>98000</c:v>
                </c:pt>
                <c:pt idx="347">
                  <c:v>100000</c:v>
                </c:pt>
                <c:pt idx="348">
                  <c:v>102000</c:v>
                </c:pt>
                <c:pt idx="349">
                  <c:v>104000</c:v>
                </c:pt>
                <c:pt idx="350">
                  <c:v>106000</c:v>
                </c:pt>
                <c:pt idx="351">
                  <c:v>108000</c:v>
                </c:pt>
                <c:pt idx="352">
                  <c:v>110000</c:v>
                </c:pt>
                <c:pt idx="353">
                  <c:v>112000</c:v>
                </c:pt>
                <c:pt idx="354">
                  <c:v>114000</c:v>
                </c:pt>
                <c:pt idx="355">
                  <c:v>116000</c:v>
                </c:pt>
                <c:pt idx="356">
                  <c:v>118000</c:v>
                </c:pt>
                <c:pt idx="357">
                  <c:v>120000</c:v>
                </c:pt>
                <c:pt idx="358">
                  <c:v>122000</c:v>
                </c:pt>
                <c:pt idx="359">
                  <c:v>124000</c:v>
                </c:pt>
                <c:pt idx="360">
                  <c:v>126000</c:v>
                </c:pt>
                <c:pt idx="361">
                  <c:v>128000</c:v>
                </c:pt>
                <c:pt idx="362">
                  <c:v>130000</c:v>
                </c:pt>
                <c:pt idx="363">
                  <c:v>132000</c:v>
                </c:pt>
                <c:pt idx="364">
                  <c:v>134000</c:v>
                </c:pt>
                <c:pt idx="365">
                  <c:v>136000</c:v>
                </c:pt>
                <c:pt idx="366">
                  <c:v>138000</c:v>
                </c:pt>
                <c:pt idx="367">
                  <c:v>140000</c:v>
                </c:pt>
                <c:pt idx="368">
                  <c:v>142000</c:v>
                </c:pt>
                <c:pt idx="369">
                  <c:v>144000</c:v>
                </c:pt>
                <c:pt idx="370">
                  <c:v>146000</c:v>
                </c:pt>
                <c:pt idx="371">
                  <c:v>148000</c:v>
                </c:pt>
                <c:pt idx="372">
                  <c:v>150000</c:v>
                </c:pt>
                <c:pt idx="373">
                  <c:v>152000</c:v>
                </c:pt>
                <c:pt idx="374">
                  <c:v>154000</c:v>
                </c:pt>
                <c:pt idx="375">
                  <c:v>156000</c:v>
                </c:pt>
                <c:pt idx="376">
                  <c:v>158000</c:v>
                </c:pt>
                <c:pt idx="377">
                  <c:v>160000</c:v>
                </c:pt>
                <c:pt idx="378">
                  <c:v>162000</c:v>
                </c:pt>
                <c:pt idx="379">
                  <c:v>164000</c:v>
                </c:pt>
                <c:pt idx="380">
                  <c:v>166000</c:v>
                </c:pt>
                <c:pt idx="381">
                  <c:v>168000</c:v>
                </c:pt>
                <c:pt idx="382">
                  <c:v>170000</c:v>
                </c:pt>
                <c:pt idx="383">
                  <c:v>172000</c:v>
                </c:pt>
                <c:pt idx="384">
                  <c:v>174000</c:v>
                </c:pt>
                <c:pt idx="385">
                  <c:v>176000</c:v>
                </c:pt>
                <c:pt idx="386">
                  <c:v>178000</c:v>
                </c:pt>
                <c:pt idx="387">
                  <c:v>180000</c:v>
                </c:pt>
                <c:pt idx="388">
                  <c:v>182000</c:v>
                </c:pt>
                <c:pt idx="389">
                  <c:v>184000</c:v>
                </c:pt>
                <c:pt idx="390">
                  <c:v>186000</c:v>
                </c:pt>
                <c:pt idx="391">
                  <c:v>188000</c:v>
                </c:pt>
                <c:pt idx="392">
                  <c:v>190000</c:v>
                </c:pt>
                <c:pt idx="393">
                  <c:v>192000</c:v>
                </c:pt>
                <c:pt idx="394">
                  <c:v>194000</c:v>
                </c:pt>
                <c:pt idx="395">
                  <c:v>196000</c:v>
                </c:pt>
                <c:pt idx="396">
                  <c:v>198000</c:v>
                </c:pt>
                <c:pt idx="397">
                  <c:v>200000</c:v>
                </c:pt>
                <c:pt idx="398">
                  <c:v>202000</c:v>
                </c:pt>
                <c:pt idx="399">
                  <c:v>204000</c:v>
                </c:pt>
                <c:pt idx="400">
                  <c:v>206000</c:v>
                </c:pt>
                <c:pt idx="401">
                  <c:v>208000</c:v>
                </c:pt>
                <c:pt idx="402">
                  <c:v>210000</c:v>
                </c:pt>
                <c:pt idx="403">
                  <c:v>212000</c:v>
                </c:pt>
                <c:pt idx="404">
                  <c:v>214000</c:v>
                </c:pt>
                <c:pt idx="405">
                  <c:v>216000</c:v>
                </c:pt>
                <c:pt idx="406">
                  <c:v>218000</c:v>
                </c:pt>
                <c:pt idx="407">
                  <c:v>220000</c:v>
                </c:pt>
                <c:pt idx="408">
                  <c:v>222000</c:v>
                </c:pt>
                <c:pt idx="409">
                  <c:v>224000</c:v>
                </c:pt>
                <c:pt idx="410">
                  <c:v>226000</c:v>
                </c:pt>
                <c:pt idx="411">
                  <c:v>228000</c:v>
                </c:pt>
                <c:pt idx="412">
                  <c:v>230000</c:v>
                </c:pt>
                <c:pt idx="413">
                  <c:v>232000</c:v>
                </c:pt>
                <c:pt idx="414">
                  <c:v>234000</c:v>
                </c:pt>
                <c:pt idx="415">
                  <c:v>236000</c:v>
                </c:pt>
                <c:pt idx="416">
                  <c:v>238000</c:v>
                </c:pt>
                <c:pt idx="417">
                  <c:v>240000</c:v>
                </c:pt>
                <c:pt idx="418">
                  <c:v>242000</c:v>
                </c:pt>
                <c:pt idx="419">
                  <c:v>244000</c:v>
                </c:pt>
                <c:pt idx="420">
                  <c:v>246000</c:v>
                </c:pt>
                <c:pt idx="421">
                  <c:v>248000</c:v>
                </c:pt>
                <c:pt idx="422">
                  <c:v>250000</c:v>
                </c:pt>
                <c:pt idx="423">
                  <c:v>252000</c:v>
                </c:pt>
                <c:pt idx="424">
                  <c:v>254000</c:v>
                </c:pt>
                <c:pt idx="425">
                  <c:v>256000</c:v>
                </c:pt>
                <c:pt idx="426">
                  <c:v>258000</c:v>
                </c:pt>
                <c:pt idx="427">
                  <c:v>260000</c:v>
                </c:pt>
                <c:pt idx="428">
                  <c:v>262000</c:v>
                </c:pt>
                <c:pt idx="429">
                  <c:v>264000</c:v>
                </c:pt>
                <c:pt idx="430">
                  <c:v>266000</c:v>
                </c:pt>
                <c:pt idx="431">
                  <c:v>268000</c:v>
                </c:pt>
                <c:pt idx="432">
                  <c:v>270000</c:v>
                </c:pt>
                <c:pt idx="433">
                  <c:v>272000</c:v>
                </c:pt>
                <c:pt idx="434">
                  <c:v>274000</c:v>
                </c:pt>
                <c:pt idx="435">
                  <c:v>276000</c:v>
                </c:pt>
                <c:pt idx="436">
                  <c:v>278000</c:v>
                </c:pt>
                <c:pt idx="437">
                  <c:v>280000</c:v>
                </c:pt>
                <c:pt idx="438">
                  <c:v>282000</c:v>
                </c:pt>
                <c:pt idx="439">
                  <c:v>284000</c:v>
                </c:pt>
                <c:pt idx="440">
                  <c:v>286000</c:v>
                </c:pt>
                <c:pt idx="441">
                  <c:v>288000</c:v>
                </c:pt>
                <c:pt idx="442">
                  <c:v>290000</c:v>
                </c:pt>
                <c:pt idx="443">
                  <c:v>292000</c:v>
                </c:pt>
                <c:pt idx="444">
                  <c:v>294000</c:v>
                </c:pt>
                <c:pt idx="445">
                  <c:v>296000</c:v>
                </c:pt>
                <c:pt idx="446">
                  <c:v>298000</c:v>
                </c:pt>
                <c:pt idx="447">
                  <c:v>300000</c:v>
                </c:pt>
                <c:pt idx="448">
                  <c:v>302000</c:v>
                </c:pt>
                <c:pt idx="449">
                  <c:v>304000</c:v>
                </c:pt>
                <c:pt idx="450">
                  <c:v>306000</c:v>
                </c:pt>
                <c:pt idx="451">
                  <c:v>308000</c:v>
                </c:pt>
                <c:pt idx="452">
                  <c:v>310000</c:v>
                </c:pt>
                <c:pt idx="453">
                  <c:v>312000</c:v>
                </c:pt>
                <c:pt idx="454">
                  <c:v>314000</c:v>
                </c:pt>
                <c:pt idx="455">
                  <c:v>316000</c:v>
                </c:pt>
                <c:pt idx="456">
                  <c:v>318000</c:v>
                </c:pt>
                <c:pt idx="457">
                  <c:v>320000</c:v>
                </c:pt>
                <c:pt idx="458">
                  <c:v>322000</c:v>
                </c:pt>
                <c:pt idx="459">
                  <c:v>324000</c:v>
                </c:pt>
                <c:pt idx="460">
                  <c:v>326000</c:v>
                </c:pt>
                <c:pt idx="461">
                  <c:v>328000</c:v>
                </c:pt>
                <c:pt idx="462">
                  <c:v>330000</c:v>
                </c:pt>
                <c:pt idx="463">
                  <c:v>332000</c:v>
                </c:pt>
                <c:pt idx="464">
                  <c:v>334000</c:v>
                </c:pt>
                <c:pt idx="465">
                  <c:v>336000</c:v>
                </c:pt>
                <c:pt idx="466">
                  <c:v>338000</c:v>
                </c:pt>
                <c:pt idx="467">
                  <c:v>340000</c:v>
                </c:pt>
                <c:pt idx="468">
                  <c:v>342000</c:v>
                </c:pt>
                <c:pt idx="469">
                  <c:v>344000</c:v>
                </c:pt>
                <c:pt idx="470">
                  <c:v>346000</c:v>
                </c:pt>
                <c:pt idx="471">
                  <c:v>348000</c:v>
                </c:pt>
                <c:pt idx="472">
                  <c:v>350000</c:v>
                </c:pt>
                <c:pt idx="473">
                  <c:v>352000</c:v>
                </c:pt>
                <c:pt idx="474">
                  <c:v>354000</c:v>
                </c:pt>
                <c:pt idx="475">
                  <c:v>356000</c:v>
                </c:pt>
                <c:pt idx="476">
                  <c:v>358000</c:v>
                </c:pt>
                <c:pt idx="477">
                  <c:v>360000</c:v>
                </c:pt>
                <c:pt idx="478">
                  <c:v>362000</c:v>
                </c:pt>
                <c:pt idx="479">
                  <c:v>364000</c:v>
                </c:pt>
                <c:pt idx="480">
                  <c:v>366000</c:v>
                </c:pt>
                <c:pt idx="481">
                  <c:v>368000</c:v>
                </c:pt>
                <c:pt idx="482">
                  <c:v>370000</c:v>
                </c:pt>
                <c:pt idx="483">
                  <c:v>372000</c:v>
                </c:pt>
                <c:pt idx="484">
                  <c:v>374000</c:v>
                </c:pt>
                <c:pt idx="485">
                  <c:v>376000</c:v>
                </c:pt>
                <c:pt idx="486">
                  <c:v>378000</c:v>
                </c:pt>
                <c:pt idx="487">
                  <c:v>380000</c:v>
                </c:pt>
                <c:pt idx="488">
                  <c:v>382000</c:v>
                </c:pt>
                <c:pt idx="489">
                  <c:v>384000</c:v>
                </c:pt>
                <c:pt idx="490">
                  <c:v>386000</c:v>
                </c:pt>
                <c:pt idx="491">
                  <c:v>388000</c:v>
                </c:pt>
                <c:pt idx="492">
                  <c:v>390000</c:v>
                </c:pt>
                <c:pt idx="493">
                  <c:v>392000</c:v>
                </c:pt>
                <c:pt idx="494">
                  <c:v>394000</c:v>
                </c:pt>
                <c:pt idx="495">
                  <c:v>396000</c:v>
                </c:pt>
                <c:pt idx="496">
                  <c:v>398000</c:v>
                </c:pt>
                <c:pt idx="497">
                  <c:v>400000</c:v>
                </c:pt>
                <c:pt idx="498">
                  <c:v>402000</c:v>
                </c:pt>
                <c:pt idx="499">
                  <c:v>404000</c:v>
                </c:pt>
                <c:pt idx="500">
                  <c:v>406000</c:v>
                </c:pt>
                <c:pt idx="501">
                  <c:v>408000</c:v>
                </c:pt>
                <c:pt idx="502">
                  <c:v>410000</c:v>
                </c:pt>
                <c:pt idx="503">
                  <c:v>412000</c:v>
                </c:pt>
                <c:pt idx="504">
                  <c:v>414000</c:v>
                </c:pt>
                <c:pt idx="505">
                  <c:v>416000</c:v>
                </c:pt>
                <c:pt idx="506">
                  <c:v>418000</c:v>
                </c:pt>
                <c:pt idx="507">
                  <c:v>420000</c:v>
                </c:pt>
                <c:pt idx="508">
                  <c:v>422000</c:v>
                </c:pt>
                <c:pt idx="509">
                  <c:v>424000</c:v>
                </c:pt>
                <c:pt idx="510">
                  <c:v>426000</c:v>
                </c:pt>
                <c:pt idx="511">
                  <c:v>428000</c:v>
                </c:pt>
                <c:pt idx="512">
                  <c:v>430000</c:v>
                </c:pt>
                <c:pt idx="513">
                  <c:v>432000</c:v>
                </c:pt>
                <c:pt idx="514">
                  <c:v>434000</c:v>
                </c:pt>
                <c:pt idx="515">
                  <c:v>436000</c:v>
                </c:pt>
                <c:pt idx="516">
                  <c:v>438000</c:v>
                </c:pt>
                <c:pt idx="517">
                  <c:v>440000</c:v>
                </c:pt>
                <c:pt idx="518">
                  <c:v>442000</c:v>
                </c:pt>
                <c:pt idx="519">
                  <c:v>444000</c:v>
                </c:pt>
                <c:pt idx="520">
                  <c:v>446000</c:v>
                </c:pt>
                <c:pt idx="521">
                  <c:v>448000</c:v>
                </c:pt>
                <c:pt idx="522">
                  <c:v>450000</c:v>
                </c:pt>
                <c:pt idx="523">
                  <c:v>452000</c:v>
                </c:pt>
                <c:pt idx="524">
                  <c:v>454000</c:v>
                </c:pt>
                <c:pt idx="525">
                  <c:v>456000</c:v>
                </c:pt>
                <c:pt idx="526">
                  <c:v>458000</c:v>
                </c:pt>
                <c:pt idx="527">
                  <c:v>460000</c:v>
                </c:pt>
                <c:pt idx="528">
                  <c:v>462000</c:v>
                </c:pt>
                <c:pt idx="529">
                  <c:v>464000</c:v>
                </c:pt>
                <c:pt idx="530">
                  <c:v>466000</c:v>
                </c:pt>
                <c:pt idx="531">
                  <c:v>468000</c:v>
                </c:pt>
                <c:pt idx="532">
                  <c:v>470000</c:v>
                </c:pt>
                <c:pt idx="533">
                  <c:v>472000</c:v>
                </c:pt>
                <c:pt idx="534">
                  <c:v>474000</c:v>
                </c:pt>
                <c:pt idx="535">
                  <c:v>476000</c:v>
                </c:pt>
                <c:pt idx="536">
                  <c:v>478000</c:v>
                </c:pt>
                <c:pt idx="537">
                  <c:v>480000</c:v>
                </c:pt>
                <c:pt idx="538">
                  <c:v>482000</c:v>
                </c:pt>
                <c:pt idx="539">
                  <c:v>484000</c:v>
                </c:pt>
                <c:pt idx="540">
                  <c:v>486000</c:v>
                </c:pt>
                <c:pt idx="541">
                  <c:v>488000</c:v>
                </c:pt>
                <c:pt idx="542">
                  <c:v>490000</c:v>
                </c:pt>
                <c:pt idx="543">
                  <c:v>492000</c:v>
                </c:pt>
                <c:pt idx="544">
                  <c:v>494000</c:v>
                </c:pt>
                <c:pt idx="545">
                  <c:v>496000</c:v>
                </c:pt>
                <c:pt idx="546">
                  <c:v>498000</c:v>
                </c:pt>
                <c:pt idx="547">
                  <c:v>500000</c:v>
                </c:pt>
                <c:pt idx="548">
                  <c:v>502000</c:v>
                </c:pt>
                <c:pt idx="549">
                  <c:v>504000</c:v>
                </c:pt>
                <c:pt idx="550">
                  <c:v>506000</c:v>
                </c:pt>
                <c:pt idx="551">
                  <c:v>508000</c:v>
                </c:pt>
                <c:pt idx="552">
                  <c:v>510000</c:v>
                </c:pt>
                <c:pt idx="553">
                  <c:v>512000</c:v>
                </c:pt>
                <c:pt idx="554">
                  <c:v>514000</c:v>
                </c:pt>
                <c:pt idx="555">
                  <c:v>516000</c:v>
                </c:pt>
                <c:pt idx="556">
                  <c:v>518000</c:v>
                </c:pt>
                <c:pt idx="557">
                  <c:v>520000</c:v>
                </c:pt>
                <c:pt idx="558">
                  <c:v>522000</c:v>
                </c:pt>
                <c:pt idx="559">
                  <c:v>524000</c:v>
                </c:pt>
                <c:pt idx="560">
                  <c:v>526000</c:v>
                </c:pt>
                <c:pt idx="561">
                  <c:v>528000</c:v>
                </c:pt>
                <c:pt idx="562">
                  <c:v>530000</c:v>
                </c:pt>
                <c:pt idx="563">
                  <c:v>532000</c:v>
                </c:pt>
                <c:pt idx="564">
                  <c:v>534000</c:v>
                </c:pt>
                <c:pt idx="565">
                  <c:v>536000</c:v>
                </c:pt>
                <c:pt idx="566">
                  <c:v>538000</c:v>
                </c:pt>
                <c:pt idx="567">
                  <c:v>540000</c:v>
                </c:pt>
                <c:pt idx="568">
                  <c:v>542000</c:v>
                </c:pt>
                <c:pt idx="569">
                  <c:v>544000</c:v>
                </c:pt>
                <c:pt idx="570">
                  <c:v>546000</c:v>
                </c:pt>
                <c:pt idx="571">
                  <c:v>548000</c:v>
                </c:pt>
                <c:pt idx="572">
                  <c:v>550000</c:v>
                </c:pt>
                <c:pt idx="573">
                  <c:v>552000</c:v>
                </c:pt>
                <c:pt idx="574">
                  <c:v>554000</c:v>
                </c:pt>
                <c:pt idx="575">
                  <c:v>556000</c:v>
                </c:pt>
                <c:pt idx="576">
                  <c:v>558000</c:v>
                </c:pt>
                <c:pt idx="577">
                  <c:v>560000</c:v>
                </c:pt>
                <c:pt idx="578">
                  <c:v>562000</c:v>
                </c:pt>
                <c:pt idx="579">
                  <c:v>564000</c:v>
                </c:pt>
                <c:pt idx="580">
                  <c:v>566000</c:v>
                </c:pt>
                <c:pt idx="581">
                  <c:v>568000</c:v>
                </c:pt>
                <c:pt idx="582">
                  <c:v>570000</c:v>
                </c:pt>
                <c:pt idx="583">
                  <c:v>572000</c:v>
                </c:pt>
                <c:pt idx="584">
                  <c:v>574000</c:v>
                </c:pt>
                <c:pt idx="585">
                  <c:v>576000</c:v>
                </c:pt>
                <c:pt idx="586">
                  <c:v>578000</c:v>
                </c:pt>
                <c:pt idx="587">
                  <c:v>580000</c:v>
                </c:pt>
                <c:pt idx="588">
                  <c:v>582000</c:v>
                </c:pt>
                <c:pt idx="589">
                  <c:v>584000</c:v>
                </c:pt>
                <c:pt idx="590">
                  <c:v>586000</c:v>
                </c:pt>
                <c:pt idx="591">
                  <c:v>588000</c:v>
                </c:pt>
                <c:pt idx="592">
                  <c:v>590000</c:v>
                </c:pt>
                <c:pt idx="593">
                  <c:v>592000</c:v>
                </c:pt>
                <c:pt idx="594">
                  <c:v>594000</c:v>
                </c:pt>
                <c:pt idx="595">
                  <c:v>596000</c:v>
                </c:pt>
                <c:pt idx="596">
                  <c:v>598000</c:v>
                </c:pt>
                <c:pt idx="597">
                  <c:v>600000</c:v>
                </c:pt>
                <c:pt idx="598">
                  <c:v>602000</c:v>
                </c:pt>
                <c:pt idx="599">
                  <c:v>604000</c:v>
                </c:pt>
                <c:pt idx="600">
                  <c:v>606000</c:v>
                </c:pt>
                <c:pt idx="601">
                  <c:v>608000</c:v>
                </c:pt>
                <c:pt idx="602">
                  <c:v>610000</c:v>
                </c:pt>
                <c:pt idx="603">
                  <c:v>612000</c:v>
                </c:pt>
                <c:pt idx="604">
                  <c:v>614000</c:v>
                </c:pt>
                <c:pt idx="605">
                  <c:v>616000</c:v>
                </c:pt>
                <c:pt idx="606">
                  <c:v>618000</c:v>
                </c:pt>
                <c:pt idx="607">
                  <c:v>620000</c:v>
                </c:pt>
                <c:pt idx="608">
                  <c:v>622000</c:v>
                </c:pt>
                <c:pt idx="609">
                  <c:v>624000</c:v>
                </c:pt>
                <c:pt idx="610">
                  <c:v>626000</c:v>
                </c:pt>
                <c:pt idx="611">
                  <c:v>628000</c:v>
                </c:pt>
                <c:pt idx="612">
                  <c:v>630000</c:v>
                </c:pt>
                <c:pt idx="613">
                  <c:v>632000</c:v>
                </c:pt>
                <c:pt idx="614">
                  <c:v>634000</c:v>
                </c:pt>
                <c:pt idx="615">
                  <c:v>636000</c:v>
                </c:pt>
                <c:pt idx="616">
                  <c:v>638000</c:v>
                </c:pt>
                <c:pt idx="617">
                  <c:v>640000</c:v>
                </c:pt>
                <c:pt idx="618">
                  <c:v>642000</c:v>
                </c:pt>
                <c:pt idx="619">
                  <c:v>644000</c:v>
                </c:pt>
                <c:pt idx="620">
                  <c:v>646000</c:v>
                </c:pt>
                <c:pt idx="621">
                  <c:v>648000</c:v>
                </c:pt>
                <c:pt idx="622">
                  <c:v>650000</c:v>
                </c:pt>
                <c:pt idx="623">
                  <c:v>652000</c:v>
                </c:pt>
                <c:pt idx="624">
                  <c:v>654000</c:v>
                </c:pt>
                <c:pt idx="625">
                  <c:v>656000</c:v>
                </c:pt>
                <c:pt idx="626">
                  <c:v>658000</c:v>
                </c:pt>
                <c:pt idx="627">
                  <c:v>660000</c:v>
                </c:pt>
                <c:pt idx="628">
                  <c:v>662000</c:v>
                </c:pt>
                <c:pt idx="629">
                  <c:v>664000</c:v>
                </c:pt>
                <c:pt idx="630">
                  <c:v>666000</c:v>
                </c:pt>
                <c:pt idx="631">
                  <c:v>668000</c:v>
                </c:pt>
                <c:pt idx="632">
                  <c:v>670000</c:v>
                </c:pt>
                <c:pt idx="633">
                  <c:v>672000</c:v>
                </c:pt>
                <c:pt idx="634">
                  <c:v>674000</c:v>
                </c:pt>
                <c:pt idx="635">
                  <c:v>676000</c:v>
                </c:pt>
                <c:pt idx="636">
                  <c:v>678000</c:v>
                </c:pt>
                <c:pt idx="637">
                  <c:v>680000</c:v>
                </c:pt>
                <c:pt idx="638">
                  <c:v>682000</c:v>
                </c:pt>
                <c:pt idx="639">
                  <c:v>684000</c:v>
                </c:pt>
                <c:pt idx="640">
                  <c:v>686000</c:v>
                </c:pt>
                <c:pt idx="641">
                  <c:v>688000</c:v>
                </c:pt>
                <c:pt idx="642">
                  <c:v>690000</c:v>
                </c:pt>
                <c:pt idx="643">
                  <c:v>692000</c:v>
                </c:pt>
                <c:pt idx="644">
                  <c:v>694000</c:v>
                </c:pt>
                <c:pt idx="645">
                  <c:v>696000</c:v>
                </c:pt>
                <c:pt idx="646">
                  <c:v>698000</c:v>
                </c:pt>
                <c:pt idx="647">
                  <c:v>700000</c:v>
                </c:pt>
                <c:pt idx="648">
                  <c:v>702000</c:v>
                </c:pt>
                <c:pt idx="649">
                  <c:v>704000</c:v>
                </c:pt>
                <c:pt idx="650">
                  <c:v>706000</c:v>
                </c:pt>
                <c:pt idx="651">
                  <c:v>708000</c:v>
                </c:pt>
                <c:pt idx="652">
                  <c:v>710000</c:v>
                </c:pt>
                <c:pt idx="653">
                  <c:v>712000</c:v>
                </c:pt>
                <c:pt idx="654">
                  <c:v>714000</c:v>
                </c:pt>
                <c:pt idx="655">
                  <c:v>716000</c:v>
                </c:pt>
                <c:pt idx="656">
                  <c:v>718000</c:v>
                </c:pt>
                <c:pt idx="657">
                  <c:v>720000</c:v>
                </c:pt>
                <c:pt idx="658">
                  <c:v>722000</c:v>
                </c:pt>
                <c:pt idx="659">
                  <c:v>724000</c:v>
                </c:pt>
                <c:pt idx="660">
                  <c:v>726000</c:v>
                </c:pt>
                <c:pt idx="661">
                  <c:v>728000</c:v>
                </c:pt>
                <c:pt idx="662">
                  <c:v>730000</c:v>
                </c:pt>
                <c:pt idx="663">
                  <c:v>732000</c:v>
                </c:pt>
                <c:pt idx="664">
                  <c:v>734000</c:v>
                </c:pt>
                <c:pt idx="665">
                  <c:v>736000</c:v>
                </c:pt>
                <c:pt idx="666">
                  <c:v>738000</c:v>
                </c:pt>
                <c:pt idx="667">
                  <c:v>740000</c:v>
                </c:pt>
                <c:pt idx="668">
                  <c:v>742000</c:v>
                </c:pt>
                <c:pt idx="669">
                  <c:v>744000</c:v>
                </c:pt>
                <c:pt idx="670">
                  <c:v>746000</c:v>
                </c:pt>
                <c:pt idx="671">
                  <c:v>748000</c:v>
                </c:pt>
                <c:pt idx="672">
                  <c:v>750000</c:v>
                </c:pt>
                <c:pt idx="673">
                  <c:v>752000</c:v>
                </c:pt>
                <c:pt idx="674">
                  <c:v>754000</c:v>
                </c:pt>
                <c:pt idx="675">
                  <c:v>756000</c:v>
                </c:pt>
                <c:pt idx="676">
                  <c:v>758000</c:v>
                </c:pt>
                <c:pt idx="677">
                  <c:v>760000</c:v>
                </c:pt>
                <c:pt idx="678">
                  <c:v>762000</c:v>
                </c:pt>
                <c:pt idx="679">
                  <c:v>764000</c:v>
                </c:pt>
                <c:pt idx="680">
                  <c:v>766000</c:v>
                </c:pt>
                <c:pt idx="681">
                  <c:v>768000</c:v>
                </c:pt>
                <c:pt idx="682">
                  <c:v>770000</c:v>
                </c:pt>
                <c:pt idx="683">
                  <c:v>772000</c:v>
                </c:pt>
                <c:pt idx="684">
                  <c:v>774000</c:v>
                </c:pt>
                <c:pt idx="685">
                  <c:v>776000</c:v>
                </c:pt>
                <c:pt idx="686">
                  <c:v>778000</c:v>
                </c:pt>
                <c:pt idx="687">
                  <c:v>780000</c:v>
                </c:pt>
                <c:pt idx="688">
                  <c:v>782000</c:v>
                </c:pt>
                <c:pt idx="689">
                  <c:v>784000</c:v>
                </c:pt>
                <c:pt idx="690">
                  <c:v>786000</c:v>
                </c:pt>
                <c:pt idx="691">
                  <c:v>788000</c:v>
                </c:pt>
                <c:pt idx="692">
                  <c:v>790000</c:v>
                </c:pt>
                <c:pt idx="693">
                  <c:v>792000</c:v>
                </c:pt>
                <c:pt idx="694">
                  <c:v>794000</c:v>
                </c:pt>
                <c:pt idx="695">
                  <c:v>796000</c:v>
                </c:pt>
                <c:pt idx="696">
                  <c:v>798000</c:v>
                </c:pt>
                <c:pt idx="697">
                  <c:v>800000</c:v>
                </c:pt>
                <c:pt idx="698">
                  <c:v>802000</c:v>
                </c:pt>
                <c:pt idx="699">
                  <c:v>804000</c:v>
                </c:pt>
                <c:pt idx="700">
                  <c:v>806000</c:v>
                </c:pt>
                <c:pt idx="701">
                  <c:v>808000</c:v>
                </c:pt>
                <c:pt idx="702">
                  <c:v>810000</c:v>
                </c:pt>
                <c:pt idx="703">
                  <c:v>812000</c:v>
                </c:pt>
                <c:pt idx="704">
                  <c:v>814000</c:v>
                </c:pt>
                <c:pt idx="705">
                  <c:v>816000</c:v>
                </c:pt>
                <c:pt idx="706">
                  <c:v>818000</c:v>
                </c:pt>
                <c:pt idx="707">
                  <c:v>820000</c:v>
                </c:pt>
                <c:pt idx="708">
                  <c:v>822000</c:v>
                </c:pt>
                <c:pt idx="709">
                  <c:v>824000</c:v>
                </c:pt>
                <c:pt idx="710">
                  <c:v>826000</c:v>
                </c:pt>
                <c:pt idx="711">
                  <c:v>828000</c:v>
                </c:pt>
                <c:pt idx="712">
                  <c:v>830000</c:v>
                </c:pt>
                <c:pt idx="713">
                  <c:v>832000</c:v>
                </c:pt>
                <c:pt idx="714">
                  <c:v>834000</c:v>
                </c:pt>
                <c:pt idx="715">
                  <c:v>836000</c:v>
                </c:pt>
                <c:pt idx="716">
                  <c:v>838000</c:v>
                </c:pt>
                <c:pt idx="717">
                  <c:v>840000</c:v>
                </c:pt>
                <c:pt idx="718">
                  <c:v>842000</c:v>
                </c:pt>
                <c:pt idx="719">
                  <c:v>844000</c:v>
                </c:pt>
                <c:pt idx="720">
                  <c:v>846000</c:v>
                </c:pt>
                <c:pt idx="721">
                  <c:v>848000</c:v>
                </c:pt>
                <c:pt idx="722">
                  <c:v>850000</c:v>
                </c:pt>
                <c:pt idx="723">
                  <c:v>852000</c:v>
                </c:pt>
                <c:pt idx="724">
                  <c:v>854000</c:v>
                </c:pt>
                <c:pt idx="725">
                  <c:v>856000</c:v>
                </c:pt>
                <c:pt idx="726">
                  <c:v>858000</c:v>
                </c:pt>
                <c:pt idx="727">
                  <c:v>860000</c:v>
                </c:pt>
                <c:pt idx="728">
                  <c:v>862000</c:v>
                </c:pt>
                <c:pt idx="729">
                  <c:v>864000</c:v>
                </c:pt>
                <c:pt idx="730">
                  <c:v>866000</c:v>
                </c:pt>
                <c:pt idx="731">
                  <c:v>868000</c:v>
                </c:pt>
                <c:pt idx="732">
                  <c:v>870000</c:v>
                </c:pt>
                <c:pt idx="733">
                  <c:v>872000</c:v>
                </c:pt>
                <c:pt idx="734">
                  <c:v>874000</c:v>
                </c:pt>
                <c:pt idx="735">
                  <c:v>876000</c:v>
                </c:pt>
                <c:pt idx="736">
                  <c:v>878000</c:v>
                </c:pt>
                <c:pt idx="737">
                  <c:v>880000</c:v>
                </c:pt>
                <c:pt idx="738">
                  <c:v>882000</c:v>
                </c:pt>
                <c:pt idx="739">
                  <c:v>884000</c:v>
                </c:pt>
                <c:pt idx="740">
                  <c:v>886000</c:v>
                </c:pt>
                <c:pt idx="741">
                  <c:v>888000</c:v>
                </c:pt>
                <c:pt idx="742">
                  <c:v>890000</c:v>
                </c:pt>
                <c:pt idx="743">
                  <c:v>892000</c:v>
                </c:pt>
                <c:pt idx="744">
                  <c:v>894000</c:v>
                </c:pt>
                <c:pt idx="745">
                  <c:v>896000</c:v>
                </c:pt>
                <c:pt idx="746">
                  <c:v>898000</c:v>
                </c:pt>
                <c:pt idx="747">
                  <c:v>900000</c:v>
                </c:pt>
                <c:pt idx="748">
                  <c:v>902000</c:v>
                </c:pt>
                <c:pt idx="749">
                  <c:v>904000</c:v>
                </c:pt>
                <c:pt idx="750">
                  <c:v>906000</c:v>
                </c:pt>
                <c:pt idx="751">
                  <c:v>908000</c:v>
                </c:pt>
                <c:pt idx="752">
                  <c:v>910000</c:v>
                </c:pt>
                <c:pt idx="753">
                  <c:v>912000</c:v>
                </c:pt>
                <c:pt idx="754">
                  <c:v>914000</c:v>
                </c:pt>
                <c:pt idx="755">
                  <c:v>916000</c:v>
                </c:pt>
                <c:pt idx="756">
                  <c:v>918000</c:v>
                </c:pt>
                <c:pt idx="757">
                  <c:v>920000</c:v>
                </c:pt>
                <c:pt idx="758">
                  <c:v>922000</c:v>
                </c:pt>
                <c:pt idx="759">
                  <c:v>924000</c:v>
                </c:pt>
                <c:pt idx="760">
                  <c:v>926000</c:v>
                </c:pt>
                <c:pt idx="761">
                  <c:v>928000</c:v>
                </c:pt>
                <c:pt idx="762">
                  <c:v>930000</c:v>
                </c:pt>
                <c:pt idx="763">
                  <c:v>932000</c:v>
                </c:pt>
                <c:pt idx="764">
                  <c:v>934000</c:v>
                </c:pt>
                <c:pt idx="765">
                  <c:v>936000</c:v>
                </c:pt>
                <c:pt idx="766">
                  <c:v>938000</c:v>
                </c:pt>
                <c:pt idx="767">
                  <c:v>940000</c:v>
                </c:pt>
                <c:pt idx="768">
                  <c:v>942000</c:v>
                </c:pt>
                <c:pt idx="769">
                  <c:v>944000</c:v>
                </c:pt>
                <c:pt idx="770">
                  <c:v>946000</c:v>
                </c:pt>
                <c:pt idx="771">
                  <c:v>948000</c:v>
                </c:pt>
                <c:pt idx="772">
                  <c:v>950000</c:v>
                </c:pt>
                <c:pt idx="773">
                  <c:v>952000</c:v>
                </c:pt>
                <c:pt idx="774">
                  <c:v>954000</c:v>
                </c:pt>
                <c:pt idx="775">
                  <c:v>956000</c:v>
                </c:pt>
                <c:pt idx="776">
                  <c:v>958000</c:v>
                </c:pt>
                <c:pt idx="777">
                  <c:v>960000</c:v>
                </c:pt>
                <c:pt idx="778">
                  <c:v>962000</c:v>
                </c:pt>
                <c:pt idx="779">
                  <c:v>964000</c:v>
                </c:pt>
                <c:pt idx="780">
                  <c:v>966000</c:v>
                </c:pt>
                <c:pt idx="781">
                  <c:v>968000</c:v>
                </c:pt>
                <c:pt idx="782">
                  <c:v>970000</c:v>
                </c:pt>
                <c:pt idx="783">
                  <c:v>972000</c:v>
                </c:pt>
                <c:pt idx="784">
                  <c:v>974000</c:v>
                </c:pt>
                <c:pt idx="785">
                  <c:v>976000</c:v>
                </c:pt>
                <c:pt idx="786">
                  <c:v>978000</c:v>
                </c:pt>
                <c:pt idx="787">
                  <c:v>980000</c:v>
                </c:pt>
                <c:pt idx="788">
                  <c:v>982000</c:v>
                </c:pt>
                <c:pt idx="789">
                  <c:v>984000</c:v>
                </c:pt>
                <c:pt idx="790">
                  <c:v>986000</c:v>
                </c:pt>
                <c:pt idx="791">
                  <c:v>988000</c:v>
                </c:pt>
                <c:pt idx="792">
                  <c:v>990000</c:v>
                </c:pt>
                <c:pt idx="793">
                  <c:v>992000</c:v>
                </c:pt>
                <c:pt idx="794">
                  <c:v>994000</c:v>
                </c:pt>
                <c:pt idx="795">
                  <c:v>996000</c:v>
                </c:pt>
                <c:pt idx="796">
                  <c:v>998000</c:v>
                </c:pt>
                <c:pt idx="797">
                  <c:v>1000000</c:v>
                </c:pt>
                <c:pt idx="798">
                  <c:v>1002000</c:v>
                </c:pt>
                <c:pt idx="799">
                  <c:v>1004000</c:v>
                </c:pt>
                <c:pt idx="800">
                  <c:v>1006000</c:v>
                </c:pt>
                <c:pt idx="801">
                  <c:v>1008000</c:v>
                </c:pt>
                <c:pt idx="802">
                  <c:v>1010000</c:v>
                </c:pt>
                <c:pt idx="803">
                  <c:v>1012000</c:v>
                </c:pt>
                <c:pt idx="804">
                  <c:v>1014000</c:v>
                </c:pt>
                <c:pt idx="805">
                  <c:v>1016000</c:v>
                </c:pt>
                <c:pt idx="806">
                  <c:v>1018000</c:v>
                </c:pt>
                <c:pt idx="807">
                  <c:v>1020000</c:v>
                </c:pt>
                <c:pt idx="808">
                  <c:v>1022000</c:v>
                </c:pt>
                <c:pt idx="809">
                  <c:v>1024000</c:v>
                </c:pt>
                <c:pt idx="810">
                  <c:v>1026000</c:v>
                </c:pt>
                <c:pt idx="811">
                  <c:v>1028000</c:v>
                </c:pt>
                <c:pt idx="812">
                  <c:v>1030000</c:v>
                </c:pt>
                <c:pt idx="813">
                  <c:v>1032000</c:v>
                </c:pt>
                <c:pt idx="814">
                  <c:v>1034000</c:v>
                </c:pt>
                <c:pt idx="815">
                  <c:v>1036000</c:v>
                </c:pt>
                <c:pt idx="816">
                  <c:v>1038000</c:v>
                </c:pt>
                <c:pt idx="817">
                  <c:v>1040000</c:v>
                </c:pt>
                <c:pt idx="818">
                  <c:v>1042000</c:v>
                </c:pt>
                <c:pt idx="819">
                  <c:v>1044000</c:v>
                </c:pt>
                <c:pt idx="820">
                  <c:v>1046000</c:v>
                </c:pt>
                <c:pt idx="821">
                  <c:v>1048000</c:v>
                </c:pt>
                <c:pt idx="822">
                  <c:v>1050000</c:v>
                </c:pt>
                <c:pt idx="823">
                  <c:v>1052000</c:v>
                </c:pt>
                <c:pt idx="824">
                  <c:v>1054000</c:v>
                </c:pt>
                <c:pt idx="825">
                  <c:v>1056000</c:v>
                </c:pt>
                <c:pt idx="826">
                  <c:v>1058000</c:v>
                </c:pt>
                <c:pt idx="827">
                  <c:v>1060000</c:v>
                </c:pt>
                <c:pt idx="828">
                  <c:v>1062000</c:v>
                </c:pt>
                <c:pt idx="829">
                  <c:v>1064000</c:v>
                </c:pt>
                <c:pt idx="830">
                  <c:v>1066000</c:v>
                </c:pt>
                <c:pt idx="831">
                  <c:v>1068000</c:v>
                </c:pt>
                <c:pt idx="832">
                  <c:v>1070000</c:v>
                </c:pt>
                <c:pt idx="833">
                  <c:v>1072000</c:v>
                </c:pt>
                <c:pt idx="834">
                  <c:v>1074000</c:v>
                </c:pt>
                <c:pt idx="835">
                  <c:v>1076000</c:v>
                </c:pt>
                <c:pt idx="836">
                  <c:v>1078000</c:v>
                </c:pt>
                <c:pt idx="837">
                  <c:v>1080000</c:v>
                </c:pt>
                <c:pt idx="838">
                  <c:v>1082000</c:v>
                </c:pt>
                <c:pt idx="839">
                  <c:v>1084000</c:v>
                </c:pt>
                <c:pt idx="840">
                  <c:v>1086000</c:v>
                </c:pt>
                <c:pt idx="841">
                  <c:v>1088000</c:v>
                </c:pt>
                <c:pt idx="842">
                  <c:v>1090000</c:v>
                </c:pt>
                <c:pt idx="843">
                  <c:v>1092000</c:v>
                </c:pt>
                <c:pt idx="844">
                  <c:v>1094000</c:v>
                </c:pt>
                <c:pt idx="845">
                  <c:v>1096000</c:v>
                </c:pt>
                <c:pt idx="846">
                  <c:v>1098000</c:v>
                </c:pt>
                <c:pt idx="847">
                  <c:v>1100000</c:v>
                </c:pt>
                <c:pt idx="848">
                  <c:v>1102000</c:v>
                </c:pt>
                <c:pt idx="849">
                  <c:v>1104000</c:v>
                </c:pt>
                <c:pt idx="850">
                  <c:v>1106000</c:v>
                </c:pt>
                <c:pt idx="851">
                  <c:v>1108000</c:v>
                </c:pt>
                <c:pt idx="852">
                  <c:v>1110000</c:v>
                </c:pt>
                <c:pt idx="853">
                  <c:v>1112000</c:v>
                </c:pt>
                <c:pt idx="854">
                  <c:v>1114000</c:v>
                </c:pt>
                <c:pt idx="855">
                  <c:v>1116000</c:v>
                </c:pt>
                <c:pt idx="856">
                  <c:v>1118000</c:v>
                </c:pt>
                <c:pt idx="857">
                  <c:v>1120000</c:v>
                </c:pt>
                <c:pt idx="858">
                  <c:v>1122000</c:v>
                </c:pt>
                <c:pt idx="859">
                  <c:v>1124000</c:v>
                </c:pt>
                <c:pt idx="860">
                  <c:v>1126000</c:v>
                </c:pt>
                <c:pt idx="861">
                  <c:v>1128000</c:v>
                </c:pt>
                <c:pt idx="862">
                  <c:v>1130000</c:v>
                </c:pt>
                <c:pt idx="863">
                  <c:v>1132000</c:v>
                </c:pt>
                <c:pt idx="864">
                  <c:v>1134000</c:v>
                </c:pt>
                <c:pt idx="865">
                  <c:v>1136000</c:v>
                </c:pt>
                <c:pt idx="866">
                  <c:v>1138000</c:v>
                </c:pt>
                <c:pt idx="867">
                  <c:v>1140000</c:v>
                </c:pt>
                <c:pt idx="868">
                  <c:v>1142000</c:v>
                </c:pt>
                <c:pt idx="869">
                  <c:v>1144000</c:v>
                </c:pt>
                <c:pt idx="870">
                  <c:v>1146000</c:v>
                </c:pt>
                <c:pt idx="871">
                  <c:v>1148000</c:v>
                </c:pt>
                <c:pt idx="872">
                  <c:v>1150000</c:v>
                </c:pt>
                <c:pt idx="873">
                  <c:v>1152000</c:v>
                </c:pt>
                <c:pt idx="874">
                  <c:v>1154000</c:v>
                </c:pt>
                <c:pt idx="875">
                  <c:v>1156000</c:v>
                </c:pt>
                <c:pt idx="876">
                  <c:v>1158000</c:v>
                </c:pt>
                <c:pt idx="877">
                  <c:v>1160000</c:v>
                </c:pt>
                <c:pt idx="878">
                  <c:v>1162000</c:v>
                </c:pt>
                <c:pt idx="879">
                  <c:v>1164000</c:v>
                </c:pt>
                <c:pt idx="880">
                  <c:v>1166000</c:v>
                </c:pt>
                <c:pt idx="881">
                  <c:v>1168000</c:v>
                </c:pt>
                <c:pt idx="882">
                  <c:v>1170000</c:v>
                </c:pt>
                <c:pt idx="883">
                  <c:v>1172000</c:v>
                </c:pt>
                <c:pt idx="884">
                  <c:v>1174000</c:v>
                </c:pt>
                <c:pt idx="885">
                  <c:v>1176000</c:v>
                </c:pt>
                <c:pt idx="886">
                  <c:v>1178000</c:v>
                </c:pt>
                <c:pt idx="887">
                  <c:v>1180000</c:v>
                </c:pt>
                <c:pt idx="888">
                  <c:v>1182000</c:v>
                </c:pt>
                <c:pt idx="889">
                  <c:v>1184000</c:v>
                </c:pt>
                <c:pt idx="890">
                  <c:v>1186000</c:v>
                </c:pt>
                <c:pt idx="891">
                  <c:v>1188000</c:v>
                </c:pt>
                <c:pt idx="892">
                  <c:v>1190000</c:v>
                </c:pt>
                <c:pt idx="893">
                  <c:v>1192000</c:v>
                </c:pt>
                <c:pt idx="894">
                  <c:v>1194000</c:v>
                </c:pt>
                <c:pt idx="895">
                  <c:v>1196000</c:v>
                </c:pt>
                <c:pt idx="896">
                  <c:v>1198000</c:v>
                </c:pt>
                <c:pt idx="897">
                  <c:v>1200000</c:v>
                </c:pt>
                <c:pt idx="898">
                  <c:v>1202000</c:v>
                </c:pt>
                <c:pt idx="899">
                  <c:v>1204000</c:v>
                </c:pt>
                <c:pt idx="900">
                  <c:v>1206000</c:v>
                </c:pt>
                <c:pt idx="901">
                  <c:v>1208000</c:v>
                </c:pt>
                <c:pt idx="902">
                  <c:v>1210000</c:v>
                </c:pt>
                <c:pt idx="903">
                  <c:v>1212000</c:v>
                </c:pt>
                <c:pt idx="904">
                  <c:v>1214000</c:v>
                </c:pt>
                <c:pt idx="905">
                  <c:v>1216000</c:v>
                </c:pt>
                <c:pt idx="906">
                  <c:v>1218000</c:v>
                </c:pt>
                <c:pt idx="907">
                  <c:v>1220000</c:v>
                </c:pt>
                <c:pt idx="908">
                  <c:v>1222000</c:v>
                </c:pt>
                <c:pt idx="909">
                  <c:v>1224000</c:v>
                </c:pt>
                <c:pt idx="910">
                  <c:v>1226000</c:v>
                </c:pt>
                <c:pt idx="911">
                  <c:v>1228000</c:v>
                </c:pt>
                <c:pt idx="912">
                  <c:v>1230000</c:v>
                </c:pt>
                <c:pt idx="913">
                  <c:v>1232000</c:v>
                </c:pt>
                <c:pt idx="914">
                  <c:v>1234000</c:v>
                </c:pt>
                <c:pt idx="915">
                  <c:v>1236000</c:v>
                </c:pt>
                <c:pt idx="916">
                  <c:v>1238000</c:v>
                </c:pt>
                <c:pt idx="917">
                  <c:v>1240000</c:v>
                </c:pt>
                <c:pt idx="918">
                  <c:v>1242000</c:v>
                </c:pt>
                <c:pt idx="919">
                  <c:v>1244000</c:v>
                </c:pt>
                <c:pt idx="920">
                  <c:v>1246000</c:v>
                </c:pt>
                <c:pt idx="921">
                  <c:v>1248000</c:v>
                </c:pt>
                <c:pt idx="922">
                  <c:v>1250000</c:v>
                </c:pt>
                <c:pt idx="923">
                  <c:v>1252000</c:v>
                </c:pt>
                <c:pt idx="924">
                  <c:v>1254000</c:v>
                </c:pt>
                <c:pt idx="925">
                  <c:v>1256000</c:v>
                </c:pt>
                <c:pt idx="926">
                  <c:v>1258000</c:v>
                </c:pt>
                <c:pt idx="927">
                  <c:v>1260000</c:v>
                </c:pt>
                <c:pt idx="928">
                  <c:v>1262000</c:v>
                </c:pt>
                <c:pt idx="929">
                  <c:v>1264000</c:v>
                </c:pt>
                <c:pt idx="930">
                  <c:v>1266000</c:v>
                </c:pt>
                <c:pt idx="931">
                  <c:v>1268000</c:v>
                </c:pt>
                <c:pt idx="932">
                  <c:v>1270000</c:v>
                </c:pt>
                <c:pt idx="933">
                  <c:v>1272000</c:v>
                </c:pt>
                <c:pt idx="934">
                  <c:v>1274000</c:v>
                </c:pt>
                <c:pt idx="935">
                  <c:v>1276000</c:v>
                </c:pt>
                <c:pt idx="936">
                  <c:v>1278000</c:v>
                </c:pt>
                <c:pt idx="937">
                  <c:v>1280000</c:v>
                </c:pt>
                <c:pt idx="938">
                  <c:v>1282000</c:v>
                </c:pt>
                <c:pt idx="939">
                  <c:v>1284000</c:v>
                </c:pt>
                <c:pt idx="940">
                  <c:v>1286000</c:v>
                </c:pt>
                <c:pt idx="941">
                  <c:v>1288000</c:v>
                </c:pt>
                <c:pt idx="942">
                  <c:v>1290000</c:v>
                </c:pt>
                <c:pt idx="943">
                  <c:v>1292000</c:v>
                </c:pt>
                <c:pt idx="944">
                  <c:v>1294000</c:v>
                </c:pt>
                <c:pt idx="945">
                  <c:v>1296000</c:v>
                </c:pt>
                <c:pt idx="946">
                  <c:v>1298000</c:v>
                </c:pt>
                <c:pt idx="947">
                  <c:v>1300000</c:v>
                </c:pt>
                <c:pt idx="948">
                  <c:v>1302000</c:v>
                </c:pt>
                <c:pt idx="949">
                  <c:v>1304000</c:v>
                </c:pt>
                <c:pt idx="950">
                  <c:v>1306000</c:v>
                </c:pt>
                <c:pt idx="951">
                  <c:v>1308000</c:v>
                </c:pt>
                <c:pt idx="952">
                  <c:v>1310000</c:v>
                </c:pt>
                <c:pt idx="953">
                  <c:v>1312000</c:v>
                </c:pt>
                <c:pt idx="954">
                  <c:v>1314000</c:v>
                </c:pt>
                <c:pt idx="955">
                  <c:v>1316000</c:v>
                </c:pt>
                <c:pt idx="956">
                  <c:v>1318000</c:v>
                </c:pt>
                <c:pt idx="957">
                  <c:v>1320000</c:v>
                </c:pt>
                <c:pt idx="958">
                  <c:v>1322000</c:v>
                </c:pt>
                <c:pt idx="959">
                  <c:v>1324000</c:v>
                </c:pt>
                <c:pt idx="960">
                  <c:v>1326000</c:v>
                </c:pt>
                <c:pt idx="961">
                  <c:v>1328000</c:v>
                </c:pt>
                <c:pt idx="962">
                  <c:v>1330000</c:v>
                </c:pt>
                <c:pt idx="963">
                  <c:v>1332000</c:v>
                </c:pt>
                <c:pt idx="964">
                  <c:v>1334000</c:v>
                </c:pt>
                <c:pt idx="965">
                  <c:v>1336000</c:v>
                </c:pt>
                <c:pt idx="966">
                  <c:v>1338000</c:v>
                </c:pt>
                <c:pt idx="967">
                  <c:v>1340000</c:v>
                </c:pt>
                <c:pt idx="968">
                  <c:v>1342000</c:v>
                </c:pt>
                <c:pt idx="969">
                  <c:v>1344000</c:v>
                </c:pt>
                <c:pt idx="970">
                  <c:v>1346000</c:v>
                </c:pt>
                <c:pt idx="971">
                  <c:v>1348000</c:v>
                </c:pt>
                <c:pt idx="972">
                  <c:v>1350000</c:v>
                </c:pt>
                <c:pt idx="973">
                  <c:v>1352000</c:v>
                </c:pt>
                <c:pt idx="974">
                  <c:v>1354000</c:v>
                </c:pt>
                <c:pt idx="975">
                  <c:v>1356000</c:v>
                </c:pt>
                <c:pt idx="976">
                  <c:v>1358000</c:v>
                </c:pt>
                <c:pt idx="977">
                  <c:v>1360000</c:v>
                </c:pt>
                <c:pt idx="978">
                  <c:v>1362000</c:v>
                </c:pt>
                <c:pt idx="979">
                  <c:v>1364000</c:v>
                </c:pt>
                <c:pt idx="980">
                  <c:v>1366000</c:v>
                </c:pt>
                <c:pt idx="981">
                  <c:v>1368000</c:v>
                </c:pt>
                <c:pt idx="982">
                  <c:v>1370000</c:v>
                </c:pt>
                <c:pt idx="983">
                  <c:v>1372000</c:v>
                </c:pt>
                <c:pt idx="984">
                  <c:v>1374000</c:v>
                </c:pt>
                <c:pt idx="985">
                  <c:v>1376000</c:v>
                </c:pt>
                <c:pt idx="986">
                  <c:v>1378000</c:v>
                </c:pt>
                <c:pt idx="987">
                  <c:v>1380000</c:v>
                </c:pt>
                <c:pt idx="988">
                  <c:v>1382000</c:v>
                </c:pt>
                <c:pt idx="989">
                  <c:v>1384000</c:v>
                </c:pt>
                <c:pt idx="990">
                  <c:v>1386000</c:v>
                </c:pt>
                <c:pt idx="991">
                  <c:v>1388000</c:v>
                </c:pt>
                <c:pt idx="992">
                  <c:v>1390000</c:v>
                </c:pt>
                <c:pt idx="993">
                  <c:v>1392000</c:v>
                </c:pt>
                <c:pt idx="994">
                  <c:v>1394000</c:v>
                </c:pt>
                <c:pt idx="995">
                  <c:v>1396000</c:v>
                </c:pt>
                <c:pt idx="996">
                  <c:v>1398000</c:v>
                </c:pt>
                <c:pt idx="997">
                  <c:v>1400000</c:v>
                </c:pt>
                <c:pt idx="998">
                  <c:v>1402000</c:v>
                </c:pt>
                <c:pt idx="999">
                  <c:v>1404000</c:v>
                </c:pt>
              </c:numCache>
            </c:numRef>
          </c:xVal>
          <c:yVal>
            <c:numRef>
              <c:f>ChartData!$AU$10:$AU$1009</c:f>
              <c:numCache>
                <c:formatCode>_("$"* #,##0_);_("$"* \(#,##0\);_("$"* "-"??_);_(@_)</c:formatCode>
                <c:ptCount val="1000"/>
                <c:pt idx="0">
                  <c:v>5631.1754000000028</c:v>
                </c:pt>
                <c:pt idx="1">
                  <c:v>2816.1754000000014</c:v>
                </c:pt>
                <c:pt idx="2">
                  <c:v>1877.8420666666677</c:v>
                </c:pt>
                <c:pt idx="3">
                  <c:v>1408.6754000000008</c:v>
                </c:pt>
                <c:pt idx="4">
                  <c:v>1127.1754000000005</c:v>
                </c:pt>
                <c:pt idx="5">
                  <c:v>939.50873333333379</c:v>
                </c:pt>
                <c:pt idx="6">
                  <c:v>805.46111428571464</c:v>
                </c:pt>
                <c:pt idx="7">
                  <c:v>704.92540000000031</c:v>
                </c:pt>
                <c:pt idx="8">
                  <c:v>626.73095555555585</c:v>
                </c:pt>
                <c:pt idx="9">
                  <c:v>564.1754000000002</c:v>
                </c:pt>
                <c:pt idx="10">
                  <c:v>512.99358181818207</c:v>
                </c:pt>
                <c:pt idx="11">
                  <c:v>470.34206666666694</c:v>
                </c:pt>
                <c:pt idx="12">
                  <c:v>434.25232307692329</c:v>
                </c:pt>
                <c:pt idx="13">
                  <c:v>403.31825714285736</c:v>
                </c:pt>
                <c:pt idx="14">
                  <c:v>376.50873333333357</c:v>
                </c:pt>
                <c:pt idx="15">
                  <c:v>353.0504000000002</c:v>
                </c:pt>
                <c:pt idx="16">
                  <c:v>332.3518705882355</c:v>
                </c:pt>
                <c:pt idx="17">
                  <c:v>313.95317777777797</c:v>
                </c:pt>
                <c:pt idx="18">
                  <c:v>297.49118947368436</c:v>
                </c:pt>
                <c:pt idx="19">
                  <c:v>282.67540000000014</c:v>
                </c:pt>
                <c:pt idx="20">
                  <c:v>269.27063809523827</c:v>
                </c:pt>
                <c:pt idx="21">
                  <c:v>257.08449090909102</c:v>
                </c:pt>
                <c:pt idx="22">
                  <c:v>245.9580086956523</c:v>
                </c:pt>
                <c:pt idx="23">
                  <c:v>235.75873333333345</c:v>
                </c:pt>
                <c:pt idx="24">
                  <c:v>226.3754000000001</c:v>
                </c:pt>
                <c:pt idx="25">
                  <c:v>217.71386153846163</c:v>
                </c:pt>
                <c:pt idx="26">
                  <c:v>209.69391851851861</c:v>
                </c:pt>
                <c:pt idx="27">
                  <c:v>202.24682857142867</c:v>
                </c:pt>
                <c:pt idx="28">
                  <c:v>195.31333103448284</c:v>
                </c:pt>
                <c:pt idx="29">
                  <c:v>188.84206666666677</c:v>
                </c:pt>
                <c:pt idx="30">
                  <c:v>182.78830322580654</c:v>
                </c:pt>
                <c:pt idx="31">
                  <c:v>177.11290000000008</c:v>
                </c:pt>
                <c:pt idx="32">
                  <c:v>171.78146060606068</c:v>
                </c:pt>
                <c:pt idx="33">
                  <c:v>166.76363529411773</c:v>
                </c:pt>
                <c:pt idx="34">
                  <c:v>162.03254285714294</c:v>
                </c:pt>
                <c:pt idx="35">
                  <c:v>157.56428888888897</c:v>
                </c:pt>
                <c:pt idx="36">
                  <c:v>153.33756216216224</c:v>
                </c:pt>
                <c:pt idx="37">
                  <c:v>149.33329473684216</c:v>
                </c:pt>
                <c:pt idx="38">
                  <c:v>145.53437435897442</c:v>
                </c:pt>
                <c:pt idx="39">
                  <c:v>141.92540000000005</c:v>
                </c:pt>
                <c:pt idx="40">
                  <c:v>138.49247317073176</c:v>
                </c:pt>
                <c:pt idx="41">
                  <c:v>135.22301904761912</c:v>
                </c:pt>
                <c:pt idx="42">
                  <c:v>132.1056325581396</c:v>
                </c:pt>
                <c:pt idx="43">
                  <c:v>129.12994545454552</c:v>
                </c:pt>
                <c:pt idx="44">
                  <c:v>126.28651111111117</c:v>
                </c:pt>
                <c:pt idx="45">
                  <c:v>123.56670434782615</c:v>
                </c:pt>
                <c:pt idx="46">
                  <c:v>120.96263404255325</c:v>
                </c:pt>
                <c:pt idx="47">
                  <c:v>118.46706666666672</c:v>
                </c:pt>
                <c:pt idx="48">
                  <c:v>116.07335918367352</c:v>
                </c:pt>
                <c:pt idx="49">
                  <c:v>113.77540000000005</c:v>
                </c:pt>
                <c:pt idx="50">
                  <c:v>111.56755686274515</c:v>
                </c:pt>
                <c:pt idx="51">
                  <c:v>109.44463076923081</c:v>
                </c:pt>
                <c:pt idx="52">
                  <c:v>107.40181509433967</c:v>
                </c:pt>
                <c:pt idx="53">
                  <c:v>105.43465925925931</c:v>
                </c:pt>
                <c:pt idx="54">
                  <c:v>103.53903636363641</c:v>
                </c:pt>
                <c:pt idx="55">
                  <c:v>101.71111428571433</c:v>
                </c:pt>
                <c:pt idx="56">
                  <c:v>99.94732982456145</c:v>
                </c:pt>
                <c:pt idx="57">
                  <c:v>98.24436551724142</c:v>
                </c:pt>
                <c:pt idx="58">
                  <c:v>96.599128813559361</c:v>
                </c:pt>
                <c:pt idx="59">
                  <c:v>95.008733333333382</c:v>
                </c:pt>
                <c:pt idx="60">
                  <c:v>93.470481967213161</c:v>
                </c:pt>
                <c:pt idx="61">
                  <c:v>91.98185161290327</c:v>
                </c:pt>
                <c:pt idx="62">
                  <c:v>90.540479365079406</c:v>
                </c:pt>
                <c:pt idx="63">
                  <c:v>89.144150000000039</c:v>
                </c:pt>
                <c:pt idx="64">
                  <c:v>87.790784615384652</c:v>
                </c:pt>
                <c:pt idx="65">
                  <c:v>86.478430303030336</c:v>
                </c:pt>
                <c:pt idx="66">
                  <c:v>85.205250746268689</c:v>
                </c:pt>
                <c:pt idx="67">
                  <c:v>83.969517647058865</c:v>
                </c:pt>
                <c:pt idx="68">
                  <c:v>82.769602898550758</c:v>
                </c:pt>
                <c:pt idx="69">
                  <c:v>81.603971428571469</c:v>
                </c:pt>
                <c:pt idx="70">
                  <c:v>80.471174647887352</c:v>
                </c:pt>
                <c:pt idx="71">
                  <c:v>79.369844444444482</c:v>
                </c:pt>
                <c:pt idx="72">
                  <c:v>78.298687671232912</c:v>
                </c:pt>
                <c:pt idx="73">
                  <c:v>77.25648108108112</c:v>
                </c:pt>
                <c:pt idx="74">
                  <c:v>76.242066666666702</c:v>
                </c:pt>
                <c:pt idx="75">
                  <c:v>75.25434736842108</c:v>
                </c:pt>
                <c:pt idx="76">
                  <c:v>74.292283116883155</c:v>
                </c:pt>
                <c:pt idx="77">
                  <c:v>73.354887179487207</c:v>
                </c:pt>
                <c:pt idx="78">
                  <c:v>72.441222784810151</c:v>
                </c:pt>
                <c:pt idx="79">
                  <c:v>71.550400000000025</c:v>
                </c:pt>
                <c:pt idx="80">
                  <c:v>70.681572839506202</c:v>
                </c:pt>
                <c:pt idx="81">
                  <c:v>69.833936585365876</c:v>
                </c:pt>
                <c:pt idx="82">
                  <c:v>69.006725301204852</c:v>
                </c:pt>
                <c:pt idx="83">
                  <c:v>68.199209523809557</c:v>
                </c:pt>
                <c:pt idx="84">
                  <c:v>67.410694117647083</c:v>
                </c:pt>
                <c:pt idx="85">
                  <c:v>66.6405162790698</c:v>
                </c:pt>
                <c:pt idx="86">
                  <c:v>65.88804367816094</c:v>
                </c:pt>
                <c:pt idx="87">
                  <c:v>65.152672727272758</c:v>
                </c:pt>
                <c:pt idx="88">
                  <c:v>64.433826966292159</c:v>
                </c:pt>
                <c:pt idx="89">
                  <c:v>63.730955555555589</c:v>
                </c:pt>
                <c:pt idx="90">
                  <c:v>63.0435318681319</c:v>
                </c:pt>
                <c:pt idx="91">
                  <c:v>62.371052173913078</c:v>
                </c:pt>
                <c:pt idx="92">
                  <c:v>61.713034408602184</c:v>
                </c:pt>
                <c:pt idx="93">
                  <c:v>61.069017021276629</c:v>
                </c:pt>
                <c:pt idx="94">
                  <c:v>60.438557894736874</c:v>
                </c:pt>
                <c:pt idx="95">
                  <c:v>59.821233333333367</c:v>
                </c:pt>
                <c:pt idx="96">
                  <c:v>59.216637113402093</c:v>
                </c:pt>
                <c:pt idx="97">
                  <c:v>58.624379591836764</c:v>
                </c:pt>
                <c:pt idx="98">
                  <c:v>58.044086868686897</c:v>
                </c:pt>
                <c:pt idx="99">
                  <c:v>57.475400000000029</c:v>
                </c:pt>
                <c:pt idx="100">
                  <c:v>56.37147843137258</c:v>
                </c:pt>
                <c:pt idx="101">
                  <c:v>55.310015384615411</c:v>
                </c:pt>
                <c:pt idx="102">
                  <c:v>54.288607547169839</c:v>
                </c:pt>
                <c:pt idx="103">
                  <c:v>53.305029629629658</c:v>
                </c:pt>
                <c:pt idx="104">
                  <c:v>52.357218181818212</c:v>
                </c:pt>
                <c:pt idx="105">
                  <c:v>51.443257142857171</c:v>
                </c:pt>
                <c:pt idx="106">
                  <c:v>50.56136491228073</c:v>
                </c:pt>
                <c:pt idx="107">
                  <c:v>49.709882758620715</c:v>
                </c:pt>
                <c:pt idx="108">
                  <c:v>48.887264406779686</c:v>
                </c:pt>
                <c:pt idx="109">
                  <c:v>48.092066666666696</c:v>
                </c:pt>
                <c:pt idx="110">
                  <c:v>47.322940983606586</c:v>
                </c:pt>
                <c:pt idx="111">
                  <c:v>46.57862580645164</c:v>
                </c:pt>
                <c:pt idx="112">
                  <c:v>45.857939682539708</c:v>
                </c:pt>
                <c:pt idx="113">
                  <c:v>45.159775000000025</c:v>
                </c:pt>
                <c:pt idx="114">
                  <c:v>44.483092307692331</c:v>
                </c:pt>
                <c:pt idx="115">
                  <c:v>43.826915151515173</c:v>
                </c:pt>
                <c:pt idx="116">
                  <c:v>43.19032537313435</c:v>
                </c:pt>
                <c:pt idx="117">
                  <c:v>42.572458823529438</c:v>
                </c:pt>
                <c:pt idx="118">
                  <c:v>41.972501449275384</c:v>
                </c:pt>
                <c:pt idx="119">
                  <c:v>41.38968571428574</c:v>
                </c:pt>
                <c:pt idx="120">
                  <c:v>40.823287323943681</c:v>
                </c:pt>
                <c:pt idx="121">
                  <c:v>40.272622222222246</c:v>
                </c:pt>
                <c:pt idx="122">
                  <c:v>39.737043835616461</c:v>
                </c:pt>
                <c:pt idx="123">
                  <c:v>39.215940540540565</c:v>
                </c:pt>
                <c:pt idx="124">
                  <c:v>38.708733333333356</c:v>
                </c:pt>
                <c:pt idx="125">
                  <c:v>38.214873684210545</c:v>
                </c:pt>
                <c:pt idx="126">
                  <c:v>37.733841558441583</c:v>
                </c:pt>
                <c:pt idx="127">
                  <c:v>37.265143589743609</c:v>
                </c:pt>
                <c:pt idx="128">
                  <c:v>36.808311392405081</c:v>
                </c:pt>
                <c:pt idx="129">
                  <c:v>36.362900000000018</c:v>
                </c:pt>
                <c:pt idx="130">
                  <c:v>35.928486419753106</c:v>
                </c:pt>
                <c:pt idx="131">
                  <c:v>35.504668292682943</c:v>
                </c:pt>
                <c:pt idx="132">
                  <c:v>35.091062650602431</c:v>
                </c:pt>
                <c:pt idx="133">
                  <c:v>34.687304761904784</c:v>
                </c:pt>
                <c:pt idx="134">
                  <c:v>34.293047058823547</c:v>
                </c:pt>
                <c:pt idx="135">
                  <c:v>33.907958139534905</c:v>
                </c:pt>
                <c:pt idx="136">
                  <c:v>33.531721839080475</c:v>
                </c:pt>
                <c:pt idx="137">
                  <c:v>33.164036363636377</c:v>
                </c:pt>
                <c:pt idx="138">
                  <c:v>32.804613483146085</c:v>
                </c:pt>
                <c:pt idx="139">
                  <c:v>32.453177777777796</c:v>
                </c:pt>
                <c:pt idx="140">
                  <c:v>32.109465934065952</c:v>
                </c:pt>
                <c:pt idx="141">
                  <c:v>31.773226086956537</c:v>
                </c:pt>
                <c:pt idx="142">
                  <c:v>31.44421720430109</c:v>
                </c:pt>
                <c:pt idx="143">
                  <c:v>31.122208510638313</c:v>
                </c:pt>
                <c:pt idx="144">
                  <c:v>30.806978947368435</c:v>
                </c:pt>
                <c:pt idx="145">
                  <c:v>30.498316666666682</c:v>
                </c:pt>
                <c:pt idx="146">
                  <c:v>30.196018556701045</c:v>
                </c:pt>
                <c:pt idx="147">
                  <c:v>29.89988979591838</c:v>
                </c:pt>
                <c:pt idx="148">
                  <c:v>29.609743434343446</c:v>
                </c:pt>
                <c:pt idx="149">
                  <c:v>29.325400000000013</c:v>
                </c:pt>
                <c:pt idx="150">
                  <c:v>29.046687128712886</c:v>
                </c:pt>
                <c:pt idx="151">
                  <c:v>28.773439215686288</c:v>
                </c:pt>
                <c:pt idx="152">
                  <c:v>28.505497087378654</c:v>
                </c:pt>
                <c:pt idx="153">
                  <c:v>28.242707692307704</c:v>
                </c:pt>
                <c:pt idx="154">
                  <c:v>27.984923809523821</c:v>
                </c:pt>
                <c:pt idx="155">
                  <c:v>27.732003773584918</c:v>
                </c:pt>
                <c:pt idx="156">
                  <c:v>27.483811214953285</c:v>
                </c:pt>
                <c:pt idx="157">
                  <c:v>27.240214814814827</c:v>
                </c:pt>
                <c:pt idx="158">
                  <c:v>27.001088073394509</c:v>
                </c:pt>
                <c:pt idx="159">
                  <c:v>26.766309090909104</c:v>
                </c:pt>
                <c:pt idx="160">
                  <c:v>26.535760360360371</c:v>
                </c:pt>
                <c:pt idx="161">
                  <c:v>26.309328571428583</c:v>
                </c:pt>
                <c:pt idx="162">
                  <c:v>26.086904424778773</c:v>
                </c:pt>
                <c:pt idx="163">
                  <c:v>25.868382456140363</c:v>
                </c:pt>
                <c:pt idx="164">
                  <c:v>25.653660869565229</c:v>
                </c:pt>
                <c:pt idx="165">
                  <c:v>25.442641379310356</c:v>
                </c:pt>
                <c:pt idx="166">
                  <c:v>25.23522905982907</c:v>
                </c:pt>
                <c:pt idx="167">
                  <c:v>25.031332203389841</c:v>
                </c:pt>
                <c:pt idx="168">
                  <c:v>24.830862184873961</c:v>
                </c:pt>
                <c:pt idx="169">
                  <c:v>24.633733333333346</c:v>
                </c:pt>
                <c:pt idx="170">
                  <c:v>24.439862809917365</c:v>
                </c:pt>
                <c:pt idx="171">
                  <c:v>24.249170491803291</c:v>
                </c:pt>
                <c:pt idx="172">
                  <c:v>24.061578861788629</c:v>
                </c:pt>
                <c:pt idx="173">
                  <c:v>23.877012903225818</c:v>
                </c:pt>
                <c:pt idx="174">
                  <c:v>23.69540000000001</c:v>
                </c:pt>
                <c:pt idx="175">
                  <c:v>23.516669841269852</c:v>
                </c:pt>
                <c:pt idx="176">
                  <c:v>23.340754330708673</c:v>
                </c:pt>
                <c:pt idx="177">
                  <c:v>23.16758750000001</c:v>
                </c:pt>
                <c:pt idx="178">
                  <c:v>22.997105426356601</c:v>
                </c:pt>
                <c:pt idx="179">
                  <c:v>22.829246153846164</c:v>
                </c:pt>
                <c:pt idx="180">
                  <c:v>22.663949618320622</c:v>
                </c:pt>
                <c:pt idx="181">
                  <c:v>22.501157575757585</c:v>
                </c:pt>
                <c:pt idx="182">
                  <c:v>22.340813533834595</c:v>
                </c:pt>
                <c:pt idx="183">
                  <c:v>22.182862686567173</c:v>
                </c:pt>
                <c:pt idx="184">
                  <c:v>22.027251851851862</c:v>
                </c:pt>
                <c:pt idx="185">
                  <c:v>21.873929411764717</c:v>
                </c:pt>
                <c:pt idx="186">
                  <c:v>21.722845255474461</c:v>
                </c:pt>
                <c:pt idx="187">
                  <c:v>21.57395072463769</c:v>
                </c:pt>
                <c:pt idx="188">
                  <c:v>21.427198561151087</c:v>
                </c:pt>
                <c:pt idx="189">
                  <c:v>21.282542857142868</c:v>
                </c:pt>
                <c:pt idx="190">
                  <c:v>21.13993900709221</c:v>
                </c:pt>
                <c:pt idx="191">
                  <c:v>20.999343661971839</c:v>
                </c:pt>
                <c:pt idx="192">
                  <c:v>20.860714685314694</c:v>
                </c:pt>
                <c:pt idx="193">
                  <c:v>20.724011111111121</c:v>
                </c:pt>
                <c:pt idx="194">
                  <c:v>20.589193103448284</c:v>
                </c:pt>
                <c:pt idx="195">
                  <c:v>20.456221917808229</c:v>
                </c:pt>
                <c:pt idx="196">
                  <c:v>20.325059863945587</c:v>
                </c:pt>
                <c:pt idx="197">
                  <c:v>20.195670270270281</c:v>
                </c:pt>
                <c:pt idx="198">
                  <c:v>20.068017449664438</c:v>
                </c:pt>
                <c:pt idx="199">
                  <c:v>19.942066666666676</c:v>
                </c:pt>
                <c:pt idx="200">
                  <c:v>17.261114285714292</c:v>
                </c:pt>
                <c:pt idx="201">
                  <c:v>15.250400000000006</c:v>
                </c:pt>
                <c:pt idx="202">
                  <c:v>13.686511111111116</c:v>
                </c:pt>
                <c:pt idx="203">
                  <c:v>12.435400000000005</c:v>
                </c:pt>
                <c:pt idx="204">
                  <c:v>11.411763636363641</c:v>
                </c:pt>
                <c:pt idx="205">
                  <c:v>10.558733333333338</c:v>
                </c:pt>
                <c:pt idx="206">
                  <c:v>9.8369384615384661</c:v>
                </c:pt>
                <c:pt idx="207">
                  <c:v>9.218257142857146</c:v>
                </c:pt>
                <c:pt idx="208">
                  <c:v>8.682066666666671</c:v>
                </c:pt>
                <c:pt idx="209">
                  <c:v>8.212900000000003</c:v>
                </c:pt>
                <c:pt idx="210">
                  <c:v>7.7989294117647088</c:v>
                </c:pt>
                <c:pt idx="211">
                  <c:v>7.430955555555558</c:v>
                </c:pt>
                <c:pt idx="212">
                  <c:v>7.1017157894736869</c:v>
                </c:pt>
                <c:pt idx="213">
                  <c:v>6.8054000000000023</c:v>
                </c:pt>
                <c:pt idx="214">
                  <c:v>6.537304761904764</c:v>
                </c:pt>
                <c:pt idx="215">
                  <c:v>6.2935818181818206</c:v>
                </c:pt>
                <c:pt idx="216">
                  <c:v>6.0710521739130456</c:v>
                </c:pt>
                <c:pt idx="217">
                  <c:v>5.8670666666666689</c:v>
                </c:pt>
                <c:pt idx="218">
                  <c:v>5.679400000000002</c:v>
                </c:pt>
                <c:pt idx="219">
                  <c:v>5.5061692307692329</c:v>
                </c:pt>
                <c:pt idx="220">
                  <c:v>5.3457703703703725</c:v>
                </c:pt>
                <c:pt idx="221">
                  <c:v>5.1968285714285729</c:v>
                </c:pt>
                <c:pt idx="222">
                  <c:v>5.0581586206896567</c:v>
                </c:pt>
                <c:pt idx="223">
                  <c:v>4.9287333333333354</c:v>
                </c:pt>
                <c:pt idx="224">
                  <c:v>4.8076580645161311</c:v>
                </c:pt>
                <c:pt idx="225">
                  <c:v>4.6941500000000014</c:v>
                </c:pt>
                <c:pt idx="226">
                  <c:v>4.5875212121212137</c:v>
                </c:pt>
                <c:pt idx="227">
                  <c:v>4.4871647058823543</c:v>
                </c:pt>
                <c:pt idx="228">
                  <c:v>4.3925428571428586</c:v>
                </c:pt>
                <c:pt idx="229">
                  <c:v>4.3031777777777789</c:v>
                </c:pt>
                <c:pt idx="230">
                  <c:v>4.2186432432432444</c:v>
                </c:pt>
                <c:pt idx="231">
                  <c:v>4.1385578947368433</c:v>
                </c:pt>
                <c:pt idx="232">
                  <c:v>4.0625794871794882</c:v>
                </c:pt>
                <c:pt idx="233">
                  <c:v>3.9904000000000011</c:v>
                </c:pt>
                <c:pt idx="234">
                  <c:v>3.8563523809523819</c:v>
                </c:pt>
                <c:pt idx="235">
                  <c:v>3.7344909090909102</c:v>
                </c:pt>
                <c:pt idx="236">
                  <c:v>3.6232260869565227</c:v>
                </c:pt>
                <c:pt idx="237">
                  <c:v>3.5212333333333348</c:v>
                </c:pt>
                <c:pt idx="238">
                  <c:v>3.4274000000000013</c:v>
                </c:pt>
                <c:pt idx="239">
                  <c:v>3.3407846153846164</c:v>
                </c:pt>
                <c:pt idx="240">
                  <c:v>3.2605851851851861</c:v>
                </c:pt>
                <c:pt idx="241">
                  <c:v>3.1861142857142868</c:v>
                </c:pt>
                <c:pt idx="242">
                  <c:v>3.1167793103448282</c:v>
                </c:pt>
                <c:pt idx="243">
                  <c:v>3.0520666666666676</c:v>
                </c:pt>
                <c:pt idx="244">
                  <c:v>2.9915290322580654</c:v>
                </c:pt>
                <c:pt idx="245">
                  <c:v>2.934775000000001</c:v>
                </c:pt>
                <c:pt idx="246">
                  <c:v>2.8814606060606067</c:v>
                </c:pt>
                <c:pt idx="247">
                  <c:v>2.8312823529411775</c:v>
                </c:pt>
                <c:pt idx="248">
                  <c:v>2.7839714285714292</c:v>
                </c:pt>
                <c:pt idx="249">
                  <c:v>2.7392888888888898</c:v>
                </c:pt>
                <c:pt idx="250">
                  <c:v>2.6970216216216221</c:v>
                </c:pt>
                <c:pt idx="251">
                  <c:v>2.6569789473684216</c:v>
                </c:pt>
                <c:pt idx="252">
                  <c:v>2.6189897435897445</c:v>
                </c:pt>
                <c:pt idx="253">
                  <c:v>2.5829000000000004</c:v>
                </c:pt>
                <c:pt idx="254">
                  <c:v>2.5485707317073176</c:v>
                </c:pt>
                <c:pt idx="255">
                  <c:v>2.5158761904761908</c:v>
                </c:pt>
                <c:pt idx="256">
                  <c:v>2.484702325581396</c:v>
                </c:pt>
                <c:pt idx="257">
                  <c:v>2.454945454545455</c:v>
                </c:pt>
                <c:pt idx="258">
                  <c:v>2.426511111111112</c:v>
                </c:pt>
                <c:pt idx="259">
                  <c:v>2.3993130434782612</c:v>
                </c:pt>
                <c:pt idx="260">
                  <c:v>2.3732723404255323</c:v>
                </c:pt>
                <c:pt idx="261">
                  <c:v>2.3483166666666673</c:v>
                </c:pt>
                <c:pt idx="262">
                  <c:v>2.3243795918367351</c:v>
                </c:pt>
                <c:pt idx="263">
                  <c:v>2.3014000000000006</c:v>
                </c:pt>
                <c:pt idx="264">
                  <c:v>2.1137333333333337</c:v>
                </c:pt>
                <c:pt idx="265">
                  <c:v>1.9796857142857147</c:v>
                </c:pt>
                <c:pt idx="266">
                  <c:v>1.8791500000000003</c:v>
                </c:pt>
                <c:pt idx="267">
                  <c:v>1.8009555555555559</c:v>
                </c:pt>
                <c:pt idx="268">
                  <c:v>1.7384000000000004</c:v>
                </c:pt>
                <c:pt idx="269">
                  <c:v>1.687218181818182</c:v>
                </c:pt>
                <c:pt idx="270">
                  <c:v>1.644566666666667</c:v>
                </c:pt>
                <c:pt idx="271">
                  <c:v>1.6084769230769234</c:v>
                </c:pt>
                <c:pt idx="272">
                  <c:v>1.5775428571428574</c:v>
                </c:pt>
                <c:pt idx="273">
                  <c:v>1.5507333333333335</c:v>
                </c:pt>
                <c:pt idx="274">
                  <c:v>1.5272750000000002</c:v>
                </c:pt>
                <c:pt idx="275">
                  <c:v>1.5065764705882354</c:v>
                </c:pt>
                <c:pt idx="276">
                  <c:v>1.488177777777778</c:v>
                </c:pt>
                <c:pt idx="277">
                  <c:v>1.4717157894736843</c:v>
                </c:pt>
                <c:pt idx="278">
                  <c:v>1.4569000000000001</c:v>
                </c:pt>
                <c:pt idx="279">
                  <c:v>1.4434952380952382</c:v>
                </c:pt>
                <c:pt idx="280">
                  <c:v>1.4313090909090911</c:v>
                </c:pt>
                <c:pt idx="281">
                  <c:v>1.4201826086956524</c:v>
                </c:pt>
                <c:pt idx="282">
                  <c:v>1.4099833333333334</c:v>
                </c:pt>
                <c:pt idx="283">
                  <c:v>1.4006000000000001</c:v>
                </c:pt>
                <c:pt idx="284">
                  <c:v>1.3839185185185185</c:v>
                </c:pt>
                <c:pt idx="285">
                  <c:v>1.3764714285714286</c:v>
                </c:pt>
                <c:pt idx="286">
                  <c:v>1.3695379310344828</c:v>
                </c:pt>
                <c:pt idx="287">
                  <c:v>1.3630666666666666</c:v>
                </c:pt>
                <c:pt idx="288">
                  <c:v>1.3570129032258065</c:v>
                </c:pt>
                <c:pt idx="289">
                  <c:v>1.3513375000000001</c:v>
                </c:pt>
                <c:pt idx="290">
                  <c:v>1.3460060606060607</c:v>
                </c:pt>
                <c:pt idx="291">
                  <c:v>1.3409882352941178</c:v>
                </c:pt>
                <c:pt idx="292">
                  <c:v>1.336257142857143</c:v>
                </c:pt>
                <c:pt idx="293">
                  <c:v>1.3317888888888889</c:v>
                </c:pt>
                <c:pt idx="294">
                  <c:v>1.3275621621621623</c:v>
                </c:pt>
                <c:pt idx="295">
                  <c:v>1.3235578947368423</c:v>
                </c:pt>
                <c:pt idx="296">
                  <c:v>1.3197589743589744</c:v>
                </c:pt>
                <c:pt idx="297">
                  <c:v>1.3161500000000002</c:v>
                </c:pt>
                <c:pt idx="298">
                  <c:v>1.3127170731707318</c:v>
                </c:pt>
                <c:pt idx="299">
                  <c:v>1.3094476190476192</c:v>
                </c:pt>
                <c:pt idx="300">
                  <c:v>1.3063302325581396</c:v>
                </c:pt>
                <c:pt idx="301">
                  <c:v>1.3033545454545454</c:v>
                </c:pt>
                <c:pt idx="302">
                  <c:v>1.3005111111111112</c:v>
                </c:pt>
                <c:pt idx="303">
                  <c:v>1.2977913043478262</c:v>
                </c:pt>
                <c:pt idx="304">
                  <c:v>1.2951872340425532</c:v>
                </c:pt>
                <c:pt idx="305">
                  <c:v>1.2926916666666668</c:v>
                </c:pt>
                <c:pt idx="306">
                  <c:v>1.2902979591836736</c:v>
                </c:pt>
                <c:pt idx="307">
                  <c:v>1.288</c:v>
                </c:pt>
                <c:pt idx="308">
                  <c:v>1.2857921568627451</c:v>
                </c:pt>
                <c:pt idx="309">
                  <c:v>1.2836692307692308</c:v>
                </c:pt>
                <c:pt idx="310">
                  <c:v>1.2816264150943397</c:v>
                </c:pt>
                <c:pt idx="311">
                  <c:v>1.2796592592592593</c:v>
                </c:pt>
                <c:pt idx="312">
                  <c:v>1.2777636363636364</c:v>
                </c:pt>
                <c:pt idx="313">
                  <c:v>1.2759357142857144</c:v>
                </c:pt>
                <c:pt idx="314">
                  <c:v>1.2741719298245615</c:v>
                </c:pt>
                <c:pt idx="315">
                  <c:v>1.2724689655172414</c:v>
                </c:pt>
                <c:pt idx="316">
                  <c:v>1.2708237288135593</c:v>
                </c:pt>
                <c:pt idx="317">
                  <c:v>1.2692333333333334</c:v>
                </c:pt>
                <c:pt idx="318">
                  <c:v>1.2676950819672133</c:v>
                </c:pt>
                <c:pt idx="319">
                  <c:v>1.2662064516129032</c:v>
                </c:pt>
                <c:pt idx="320">
                  <c:v>1.2647650793650793</c:v>
                </c:pt>
                <c:pt idx="321">
                  <c:v>1.2633687500000002</c:v>
                </c:pt>
                <c:pt idx="322">
                  <c:v>1.2620153846153848</c:v>
                </c:pt>
                <c:pt idx="323">
                  <c:v>1.2607030303030304</c:v>
                </c:pt>
                <c:pt idx="324">
                  <c:v>1.2594298507462687</c:v>
                </c:pt>
                <c:pt idx="325">
                  <c:v>1.2581941176470588</c:v>
                </c:pt>
                <c:pt idx="326">
                  <c:v>1.2569942028985508</c:v>
                </c:pt>
                <c:pt idx="327">
                  <c:v>1.2558285714285715</c:v>
                </c:pt>
                <c:pt idx="328">
                  <c:v>1.2546957746478873</c:v>
                </c:pt>
                <c:pt idx="329">
                  <c:v>1.2535944444444445</c:v>
                </c:pt>
                <c:pt idx="330">
                  <c:v>1.2525232876712329</c:v>
                </c:pt>
                <c:pt idx="331">
                  <c:v>1.251481081081081</c:v>
                </c:pt>
                <c:pt idx="332">
                  <c:v>1.2504666666666666</c:v>
                </c:pt>
                <c:pt idx="333">
                  <c:v>1.2494789473684211</c:v>
                </c:pt>
                <c:pt idx="334">
                  <c:v>1.2485168831168831</c:v>
                </c:pt>
                <c:pt idx="335">
                  <c:v>1.2475794871794872</c:v>
                </c:pt>
                <c:pt idx="336">
                  <c:v>1.2466658227848102</c:v>
                </c:pt>
                <c:pt idx="337">
                  <c:v>1.2457750000000001</c:v>
                </c:pt>
                <c:pt idx="338">
                  <c:v>1.2440585365853658</c:v>
                </c:pt>
                <c:pt idx="339">
                  <c:v>1.2424238095238096</c:v>
                </c:pt>
                <c:pt idx="340">
                  <c:v>1.2408651162790698</c:v>
                </c:pt>
                <c:pt idx="341">
                  <c:v>1.2393772727272727</c:v>
                </c:pt>
                <c:pt idx="342">
                  <c:v>1.2379555555555557</c:v>
                </c:pt>
                <c:pt idx="343">
                  <c:v>1.236595652173913</c:v>
                </c:pt>
                <c:pt idx="344">
                  <c:v>1.2352936170212767</c:v>
                </c:pt>
                <c:pt idx="345">
                  <c:v>1.2340458333333333</c:v>
                </c:pt>
                <c:pt idx="346">
                  <c:v>1.2328489795918367</c:v>
                </c:pt>
                <c:pt idx="347">
                  <c:v>1.2317</c:v>
                </c:pt>
                <c:pt idx="348">
                  <c:v>1.2305960784313725</c:v>
                </c:pt>
                <c:pt idx="349">
                  <c:v>1.2295346153846154</c:v>
                </c:pt>
                <c:pt idx="350">
                  <c:v>1.2285132075471699</c:v>
                </c:pt>
                <c:pt idx="351">
                  <c:v>1.2275296296296296</c:v>
                </c:pt>
                <c:pt idx="352">
                  <c:v>1.2265818181818182</c:v>
                </c:pt>
                <c:pt idx="353">
                  <c:v>1.2256678571428572</c:v>
                </c:pt>
                <c:pt idx="354">
                  <c:v>1.2247859649122808</c:v>
                </c:pt>
                <c:pt idx="355">
                  <c:v>1.2239344827586207</c:v>
                </c:pt>
                <c:pt idx="356">
                  <c:v>1.2231118644067798</c:v>
                </c:pt>
                <c:pt idx="357">
                  <c:v>1.2223166666666667</c:v>
                </c:pt>
                <c:pt idx="358">
                  <c:v>1.2215475409836065</c:v>
                </c:pt>
                <c:pt idx="359">
                  <c:v>1.2208032258064516</c:v>
                </c:pt>
                <c:pt idx="360">
                  <c:v>1.2200825396825397</c:v>
                </c:pt>
                <c:pt idx="361">
                  <c:v>1.219384375</c:v>
                </c:pt>
                <c:pt idx="362">
                  <c:v>1.2187076923076923</c:v>
                </c:pt>
                <c:pt idx="363">
                  <c:v>1.2180515151515152</c:v>
                </c:pt>
                <c:pt idx="364">
                  <c:v>1.2174149253731343</c:v>
                </c:pt>
                <c:pt idx="365">
                  <c:v>1.2167970588235295</c:v>
                </c:pt>
                <c:pt idx="366">
                  <c:v>1.2161971014492754</c:v>
                </c:pt>
                <c:pt idx="367">
                  <c:v>1.2156142857142858</c:v>
                </c:pt>
                <c:pt idx="368">
                  <c:v>1.2150478873239436</c:v>
                </c:pt>
                <c:pt idx="369">
                  <c:v>1.2144972222222223</c:v>
                </c:pt>
                <c:pt idx="370">
                  <c:v>1.2139616438356164</c:v>
                </c:pt>
                <c:pt idx="371">
                  <c:v>1.2134405405405406</c:v>
                </c:pt>
                <c:pt idx="372">
                  <c:v>1.2129333333333334</c:v>
                </c:pt>
                <c:pt idx="373">
                  <c:v>1.2124394736842106</c:v>
                </c:pt>
                <c:pt idx="374">
                  <c:v>1.2119584415584417</c:v>
                </c:pt>
                <c:pt idx="375">
                  <c:v>1.2114897435897436</c:v>
                </c:pt>
                <c:pt idx="376">
                  <c:v>1.211032911392405</c:v>
                </c:pt>
                <c:pt idx="377">
                  <c:v>1.2105874999999999</c:v>
                </c:pt>
                <c:pt idx="378">
                  <c:v>1.2101530864197532</c:v>
                </c:pt>
                <c:pt idx="379">
                  <c:v>1.209729268292683</c:v>
                </c:pt>
                <c:pt idx="380">
                  <c:v>1.2093156626506025</c:v>
                </c:pt>
                <c:pt idx="381">
                  <c:v>1.2089119047619048</c:v>
                </c:pt>
                <c:pt idx="382">
                  <c:v>1.2085176470588235</c:v>
                </c:pt>
                <c:pt idx="383">
                  <c:v>1.2081325581395348</c:v>
                </c:pt>
                <c:pt idx="384">
                  <c:v>1.2077563218390805</c:v>
                </c:pt>
                <c:pt idx="385">
                  <c:v>1.2073886363636364</c:v>
                </c:pt>
                <c:pt idx="386">
                  <c:v>1.2070292134831462</c:v>
                </c:pt>
                <c:pt idx="387">
                  <c:v>1.2066777777777777</c:v>
                </c:pt>
                <c:pt idx="388">
                  <c:v>1.206334065934066</c:v>
                </c:pt>
                <c:pt idx="389">
                  <c:v>1.2059978260869566</c:v>
                </c:pt>
                <c:pt idx="390">
                  <c:v>1.2056688172043011</c:v>
                </c:pt>
                <c:pt idx="391">
                  <c:v>1.2053468085106382</c:v>
                </c:pt>
                <c:pt idx="392">
                  <c:v>1.2050315789473685</c:v>
                </c:pt>
                <c:pt idx="393">
                  <c:v>1.2047229166666666</c:v>
                </c:pt>
                <c:pt idx="394">
                  <c:v>1.204420618556701</c:v>
                </c:pt>
                <c:pt idx="395">
                  <c:v>1.2041244897959185</c:v>
                </c:pt>
                <c:pt idx="396">
                  <c:v>1.2038343434343435</c:v>
                </c:pt>
                <c:pt idx="397">
                  <c:v>1.2035500000000001</c:v>
                </c:pt>
                <c:pt idx="398">
                  <c:v>1.2032712871287128</c:v>
                </c:pt>
                <c:pt idx="399">
                  <c:v>1.2029980392156863</c:v>
                </c:pt>
                <c:pt idx="400">
                  <c:v>1.2027300970873787</c:v>
                </c:pt>
                <c:pt idx="401">
                  <c:v>1.2024673076923078</c:v>
                </c:pt>
                <c:pt idx="402">
                  <c:v>1.2022095238095238</c:v>
                </c:pt>
                <c:pt idx="403">
                  <c:v>1.2019566037735849</c:v>
                </c:pt>
                <c:pt idx="404">
                  <c:v>1.2017084112149532</c:v>
                </c:pt>
                <c:pt idx="405">
                  <c:v>1.2014648148148148</c:v>
                </c:pt>
                <c:pt idx="406">
                  <c:v>1.2012256880733945</c:v>
                </c:pt>
                <c:pt idx="407">
                  <c:v>1.200990909090909</c:v>
                </c:pt>
                <c:pt idx="408">
                  <c:v>1.2007603603603603</c:v>
                </c:pt>
                <c:pt idx="409">
                  <c:v>1.2005339285714285</c:v>
                </c:pt>
                <c:pt idx="410">
                  <c:v>1.2003115044247787</c:v>
                </c:pt>
                <c:pt idx="411">
                  <c:v>1.2000929824561404</c:v>
                </c:pt>
                <c:pt idx="412">
                  <c:v>1.1998782608695653</c:v>
                </c:pt>
                <c:pt idx="413">
                  <c:v>1.1996672413793104</c:v>
                </c:pt>
                <c:pt idx="414">
                  <c:v>1.1994598290598291</c:v>
                </c:pt>
                <c:pt idx="415">
                  <c:v>1.1992559322033898</c:v>
                </c:pt>
                <c:pt idx="416">
                  <c:v>1.1990554621848739</c:v>
                </c:pt>
                <c:pt idx="417">
                  <c:v>1.1988583333333334</c:v>
                </c:pt>
                <c:pt idx="418">
                  <c:v>1.1986644628099175</c:v>
                </c:pt>
                <c:pt idx="419">
                  <c:v>1.1984737704918034</c:v>
                </c:pt>
                <c:pt idx="420">
                  <c:v>1.1982861788617887</c:v>
                </c:pt>
                <c:pt idx="421">
                  <c:v>1.1981016129032258</c:v>
                </c:pt>
                <c:pt idx="422">
                  <c:v>1.1979200000000001</c:v>
                </c:pt>
                <c:pt idx="423">
                  <c:v>1.1977412698412699</c:v>
                </c:pt>
                <c:pt idx="424">
                  <c:v>1.1975653543307088</c:v>
                </c:pt>
                <c:pt idx="425">
                  <c:v>1.1973921875</c:v>
                </c:pt>
                <c:pt idx="426">
                  <c:v>1.1972217054263565</c:v>
                </c:pt>
                <c:pt idx="427">
                  <c:v>1.1970538461538462</c:v>
                </c:pt>
                <c:pt idx="428">
                  <c:v>1.1968885496183206</c:v>
                </c:pt>
                <c:pt idx="429">
                  <c:v>1.1967257575757575</c:v>
                </c:pt>
                <c:pt idx="430">
                  <c:v>1.1965654135338346</c:v>
                </c:pt>
                <c:pt idx="431">
                  <c:v>1.1964074626865673</c:v>
                </c:pt>
                <c:pt idx="432">
                  <c:v>1.1962518518518519</c:v>
                </c:pt>
                <c:pt idx="433">
                  <c:v>1.1960985294117648</c:v>
                </c:pt>
                <c:pt idx="434">
                  <c:v>1.1959474452554744</c:v>
                </c:pt>
                <c:pt idx="435">
                  <c:v>1.1957985507246376</c:v>
                </c:pt>
                <c:pt idx="436">
                  <c:v>1.195651798561151</c:v>
                </c:pt>
                <c:pt idx="437">
                  <c:v>1.1955071428571429</c:v>
                </c:pt>
                <c:pt idx="438">
                  <c:v>1.1953645390070922</c:v>
                </c:pt>
                <c:pt idx="439">
                  <c:v>1.1952239436619718</c:v>
                </c:pt>
                <c:pt idx="440">
                  <c:v>1.1950853146853146</c:v>
                </c:pt>
                <c:pt idx="441">
                  <c:v>1.1949486111111112</c:v>
                </c:pt>
                <c:pt idx="442">
                  <c:v>1.1948137931034484</c:v>
                </c:pt>
                <c:pt idx="443">
                  <c:v>1.1946808219178082</c:v>
                </c:pt>
                <c:pt idx="444">
                  <c:v>1.1945496598639456</c:v>
                </c:pt>
                <c:pt idx="445">
                  <c:v>1.1944202702702702</c:v>
                </c:pt>
                <c:pt idx="446">
                  <c:v>1.1942926174496644</c:v>
                </c:pt>
                <c:pt idx="447">
                  <c:v>1.1941666666666666</c:v>
                </c:pt>
                <c:pt idx="448">
                  <c:v>1.1940423841059602</c:v>
                </c:pt>
                <c:pt idx="449">
                  <c:v>1.1939197368421053</c:v>
                </c:pt>
                <c:pt idx="450">
                  <c:v>1.1937986928104576</c:v>
                </c:pt>
                <c:pt idx="451">
                  <c:v>1.1936792207792208</c:v>
                </c:pt>
                <c:pt idx="452">
                  <c:v>1.1935612903225807</c:v>
                </c:pt>
                <c:pt idx="453">
                  <c:v>1.1934448717948718</c:v>
                </c:pt>
                <c:pt idx="454">
                  <c:v>1.1933299363057326</c:v>
                </c:pt>
                <c:pt idx="455">
                  <c:v>1.1932164556962026</c:v>
                </c:pt>
                <c:pt idx="456">
                  <c:v>1.1931044025157234</c:v>
                </c:pt>
                <c:pt idx="457">
                  <c:v>1.1929937500000001</c:v>
                </c:pt>
                <c:pt idx="458">
                  <c:v>1.1928844720496894</c:v>
                </c:pt>
                <c:pt idx="459">
                  <c:v>1.1927765432098765</c:v>
                </c:pt>
                <c:pt idx="460">
                  <c:v>1.1926699386503068</c:v>
                </c:pt>
                <c:pt idx="461">
                  <c:v>1.1925646341463414</c:v>
                </c:pt>
                <c:pt idx="462">
                  <c:v>1.192460606060606</c:v>
                </c:pt>
                <c:pt idx="463">
                  <c:v>1.1923578313253012</c:v>
                </c:pt>
                <c:pt idx="464">
                  <c:v>1.1922562874251497</c:v>
                </c:pt>
                <c:pt idx="465">
                  <c:v>1.1921559523809524</c:v>
                </c:pt>
                <c:pt idx="466">
                  <c:v>1.1920568047337279</c:v>
                </c:pt>
                <c:pt idx="467">
                  <c:v>1.1919588235294118</c:v>
                </c:pt>
                <c:pt idx="468">
                  <c:v>1.1918619883040935</c:v>
                </c:pt>
                <c:pt idx="469">
                  <c:v>1.1917662790697674</c:v>
                </c:pt>
                <c:pt idx="470">
                  <c:v>1.1916716763005781</c:v>
                </c:pt>
                <c:pt idx="471">
                  <c:v>1.1915781609195402</c:v>
                </c:pt>
                <c:pt idx="472">
                  <c:v>1.1914857142857143</c:v>
                </c:pt>
                <c:pt idx="473">
                  <c:v>1.1913943181818183</c:v>
                </c:pt>
                <c:pt idx="474">
                  <c:v>1.1913039548022599</c:v>
                </c:pt>
                <c:pt idx="475">
                  <c:v>1.191214606741573</c:v>
                </c:pt>
                <c:pt idx="476">
                  <c:v>1.1911262569832402</c:v>
                </c:pt>
                <c:pt idx="477">
                  <c:v>1.191038888888889</c:v>
                </c:pt>
                <c:pt idx="478">
                  <c:v>1.1909524861878453</c:v>
                </c:pt>
                <c:pt idx="479">
                  <c:v>1.190867032967033</c:v>
                </c:pt>
                <c:pt idx="480">
                  <c:v>1.1907825136612022</c:v>
                </c:pt>
                <c:pt idx="481">
                  <c:v>1.1906989130434782</c:v>
                </c:pt>
                <c:pt idx="482">
                  <c:v>1.1906162162162162</c:v>
                </c:pt>
                <c:pt idx="483">
                  <c:v>1.1905344086021505</c:v>
                </c:pt>
                <c:pt idx="484">
                  <c:v>1.190453475935829</c:v>
                </c:pt>
                <c:pt idx="485">
                  <c:v>1.1903734042553191</c:v>
                </c:pt>
                <c:pt idx="486">
                  <c:v>1.19029417989418</c:v>
                </c:pt>
                <c:pt idx="487">
                  <c:v>1.1902157894736842</c:v>
                </c:pt>
                <c:pt idx="488">
                  <c:v>1.1901382198952879</c:v>
                </c:pt>
                <c:pt idx="489">
                  <c:v>1.1900614583333333</c:v>
                </c:pt>
                <c:pt idx="490">
                  <c:v>1.1899854922279793</c:v>
                </c:pt>
                <c:pt idx="491">
                  <c:v>1.1899103092783505</c:v>
                </c:pt>
                <c:pt idx="492">
                  <c:v>1.1898358974358973</c:v>
                </c:pt>
                <c:pt idx="493">
                  <c:v>1.1897622448979592</c:v>
                </c:pt>
                <c:pt idx="494">
                  <c:v>1.1896893401015229</c:v>
                </c:pt>
                <c:pt idx="495">
                  <c:v>1.1896171717171717</c:v>
                </c:pt>
                <c:pt idx="496">
                  <c:v>1.1895457286432161</c:v>
                </c:pt>
                <c:pt idx="497">
                  <c:v>1.1894750000000001</c:v>
                </c:pt>
                <c:pt idx="498">
                  <c:v>1.189404975124378</c:v>
                </c:pt>
                <c:pt idx="499">
                  <c:v>1.1893356435643565</c:v>
                </c:pt>
                <c:pt idx="500">
                  <c:v>1.1892669950738917</c:v>
                </c:pt>
                <c:pt idx="501">
                  <c:v>1.1891990196078432</c:v>
                </c:pt>
                <c:pt idx="502">
                  <c:v>1.1891317073170731</c:v>
                </c:pt>
                <c:pt idx="503">
                  <c:v>1.1890650485436893</c:v>
                </c:pt>
                <c:pt idx="504">
                  <c:v>1.1889990338164251</c:v>
                </c:pt>
                <c:pt idx="505">
                  <c:v>1.1889336538461539</c:v>
                </c:pt>
                <c:pt idx="506">
                  <c:v>1.1888688995215311</c:v>
                </c:pt>
                <c:pt idx="507">
                  <c:v>1.1888047619047619</c:v>
                </c:pt>
                <c:pt idx="508">
                  <c:v>1.1887412322274882</c:v>
                </c:pt>
                <c:pt idx="509">
                  <c:v>1.1886783018867924</c:v>
                </c:pt>
                <c:pt idx="510">
                  <c:v>1.1886159624413146</c:v>
                </c:pt>
                <c:pt idx="511">
                  <c:v>1.1885542056074767</c:v>
                </c:pt>
                <c:pt idx="512">
                  <c:v>1.188493023255814</c:v>
                </c:pt>
                <c:pt idx="513">
                  <c:v>1.1884324074074075</c:v>
                </c:pt>
                <c:pt idx="514">
                  <c:v>1.1883723502304147</c:v>
                </c:pt>
                <c:pt idx="515">
                  <c:v>1.1883128440366972</c:v>
                </c:pt>
                <c:pt idx="516">
                  <c:v>1.1882538812785388</c:v>
                </c:pt>
                <c:pt idx="517">
                  <c:v>1.1881954545454545</c:v>
                </c:pt>
                <c:pt idx="518">
                  <c:v>1.1881375565610859</c:v>
                </c:pt>
                <c:pt idx="519">
                  <c:v>1.1880801801801801</c:v>
                </c:pt>
                <c:pt idx="520">
                  <c:v>1.1880233183856503</c:v>
                </c:pt>
                <c:pt idx="521">
                  <c:v>1.1879669642857142</c:v>
                </c:pt>
                <c:pt idx="522">
                  <c:v>1.1879111111111111</c:v>
                </c:pt>
                <c:pt idx="523">
                  <c:v>1.1878557522123894</c:v>
                </c:pt>
                <c:pt idx="524">
                  <c:v>1.1878008810572687</c:v>
                </c:pt>
                <c:pt idx="525">
                  <c:v>1.1877464912280702</c:v>
                </c:pt>
                <c:pt idx="526">
                  <c:v>1.1876925764192139</c:v>
                </c:pt>
                <c:pt idx="527">
                  <c:v>1.1876391304347826</c:v>
                </c:pt>
                <c:pt idx="528">
                  <c:v>1.1875861471861473</c:v>
                </c:pt>
                <c:pt idx="529">
                  <c:v>1.1875336206896552</c:v>
                </c:pt>
                <c:pt idx="530">
                  <c:v>1.1874815450643776</c:v>
                </c:pt>
                <c:pt idx="531">
                  <c:v>1.1874299145299145</c:v>
                </c:pt>
                <c:pt idx="532">
                  <c:v>1.1873787234042554</c:v>
                </c:pt>
                <c:pt idx="533">
                  <c:v>1.1873279661016949</c:v>
                </c:pt>
                <c:pt idx="534">
                  <c:v>1.1872776371308016</c:v>
                </c:pt>
                <c:pt idx="535">
                  <c:v>1.1872277310924371</c:v>
                </c:pt>
                <c:pt idx="536">
                  <c:v>1.1871782426778243</c:v>
                </c:pt>
                <c:pt idx="537">
                  <c:v>1.1871291666666666</c:v>
                </c:pt>
                <c:pt idx="538">
                  <c:v>1.1870804979253111</c:v>
                </c:pt>
                <c:pt idx="539">
                  <c:v>1.1870322314049586</c:v>
                </c:pt>
                <c:pt idx="540">
                  <c:v>1.1869843621399176</c:v>
                </c:pt>
                <c:pt idx="541">
                  <c:v>1.1869368852459017</c:v>
                </c:pt>
                <c:pt idx="542">
                  <c:v>1.1868897959183673</c:v>
                </c:pt>
                <c:pt idx="543">
                  <c:v>1.1868430894308943</c:v>
                </c:pt>
                <c:pt idx="544">
                  <c:v>1.1867967611336032</c:v>
                </c:pt>
                <c:pt idx="545">
                  <c:v>1.186750806451613</c:v>
                </c:pt>
                <c:pt idx="546">
                  <c:v>1.1867052208835343</c:v>
                </c:pt>
                <c:pt idx="547">
                  <c:v>1.18666</c:v>
                </c:pt>
                <c:pt idx="548">
                  <c:v>1.1866151394422311</c:v>
                </c:pt>
                <c:pt idx="549">
                  <c:v>1.1865706349206349</c:v>
                </c:pt>
                <c:pt idx="550">
                  <c:v>1.1865264822134387</c:v>
                </c:pt>
                <c:pt idx="551">
                  <c:v>1.1864826771653543</c:v>
                </c:pt>
                <c:pt idx="552">
                  <c:v>1.1864392156862744</c:v>
                </c:pt>
                <c:pt idx="553">
                  <c:v>1.18639609375</c:v>
                </c:pt>
                <c:pt idx="554">
                  <c:v>1.1863533073929962</c:v>
                </c:pt>
                <c:pt idx="555">
                  <c:v>1.1863108527131783</c:v>
                </c:pt>
                <c:pt idx="556">
                  <c:v>1.1862687258687259</c:v>
                </c:pt>
                <c:pt idx="557">
                  <c:v>1.1862269230769231</c:v>
                </c:pt>
                <c:pt idx="558">
                  <c:v>1.1861854406130268</c:v>
                </c:pt>
                <c:pt idx="559">
                  <c:v>1.1861442748091604</c:v>
                </c:pt>
                <c:pt idx="560">
                  <c:v>1.186103422053232</c:v>
                </c:pt>
                <c:pt idx="561">
                  <c:v>1.1860628787878789</c:v>
                </c:pt>
                <c:pt idx="562">
                  <c:v>1.1860226415094339</c:v>
                </c:pt>
                <c:pt idx="563">
                  <c:v>1.1859827067669173</c:v>
                </c:pt>
                <c:pt idx="564">
                  <c:v>1.1859430711610488</c:v>
                </c:pt>
                <c:pt idx="565">
                  <c:v>1.1859037313432836</c:v>
                </c:pt>
                <c:pt idx="566">
                  <c:v>1.1858646840148699</c:v>
                </c:pt>
                <c:pt idx="567">
                  <c:v>1.1858259259259258</c:v>
                </c:pt>
                <c:pt idx="568">
                  <c:v>1.1857874538745388</c:v>
                </c:pt>
                <c:pt idx="569">
                  <c:v>1.1857492647058823</c:v>
                </c:pt>
                <c:pt idx="570">
                  <c:v>1.1857113553113554</c:v>
                </c:pt>
                <c:pt idx="571">
                  <c:v>1.1856737226277372</c:v>
                </c:pt>
                <c:pt idx="572">
                  <c:v>1.1856363636363636</c:v>
                </c:pt>
                <c:pt idx="573">
                  <c:v>1.1855992753623188</c:v>
                </c:pt>
                <c:pt idx="574">
                  <c:v>1.1855624548736463</c:v>
                </c:pt>
                <c:pt idx="575">
                  <c:v>1.1855258992805755</c:v>
                </c:pt>
                <c:pt idx="576">
                  <c:v>1.185489605734767</c:v>
                </c:pt>
                <c:pt idx="577">
                  <c:v>1.1854535714285714</c:v>
                </c:pt>
                <c:pt idx="578">
                  <c:v>1.185417793594306</c:v>
                </c:pt>
                <c:pt idx="579">
                  <c:v>1.1853822695035461</c:v>
                </c:pt>
                <c:pt idx="580">
                  <c:v>1.1853469964664312</c:v>
                </c:pt>
                <c:pt idx="581">
                  <c:v>1.1853119718309859</c:v>
                </c:pt>
                <c:pt idx="582">
                  <c:v>1.1852771929824562</c:v>
                </c:pt>
                <c:pt idx="583">
                  <c:v>1.1852426573426573</c:v>
                </c:pt>
                <c:pt idx="584">
                  <c:v>1.1852083623693379</c:v>
                </c:pt>
                <c:pt idx="585">
                  <c:v>1.1851743055555555</c:v>
                </c:pt>
                <c:pt idx="586">
                  <c:v>1.1851404844290658</c:v>
                </c:pt>
                <c:pt idx="587">
                  <c:v>1.1851068965517242</c:v>
                </c:pt>
                <c:pt idx="588">
                  <c:v>1.1850735395189003</c:v>
                </c:pt>
                <c:pt idx="589">
                  <c:v>1.1850404109589041</c:v>
                </c:pt>
                <c:pt idx="590">
                  <c:v>1.1850075085324232</c:v>
                </c:pt>
                <c:pt idx="591">
                  <c:v>1.1849748299319729</c:v>
                </c:pt>
                <c:pt idx="592">
                  <c:v>1.184942372881356</c:v>
                </c:pt>
                <c:pt idx="593">
                  <c:v>1.1849101351351352</c:v>
                </c:pt>
                <c:pt idx="594">
                  <c:v>1.1848781144781144</c:v>
                </c:pt>
                <c:pt idx="595">
                  <c:v>1.1848463087248322</c:v>
                </c:pt>
                <c:pt idx="596">
                  <c:v>1.1848147157190636</c:v>
                </c:pt>
                <c:pt idx="597">
                  <c:v>1.1847833333333333</c:v>
                </c:pt>
                <c:pt idx="598">
                  <c:v>1.1847521594684385</c:v>
                </c:pt>
                <c:pt idx="599">
                  <c:v>1.1847211920529801</c:v>
                </c:pt>
                <c:pt idx="600">
                  <c:v>1.1846904290429043</c:v>
                </c:pt>
                <c:pt idx="601">
                  <c:v>1.1846598684210525</c:v>
                </c:pt>
                <c:pt idx="602">
                  <c:v>1.1846295081967213</c:v>
                </c:pt>
                <c:pt idx="603">
                  <c:v>1.1845993464052287</c:v>
                </c:pt>
                <c:pt idx="604">
                  <c:v>1.1845693811074918</c:v>
                </c:pt>
                <c:pt idx="605">
                  <c:v>1.1845396103896104</c:v>
                </c:pt>
                <c:pt idx="606">
                  <c:v>1.1845100323624596</c:v>
                </c:pt>
                <c:pt idx="607">
                  <c:v>1.1844806451612904</c:v>
                </c:pt>
                <c:pt idx="608">
                  <c:v>1.1844514469453375</c:v>
                </c:pt>
                <c:pt idx="609">
                  <c:v>1.184422435897436</c:v>
                </c:pt>
                <c:pt idx="610">
                  <c:v>1.1843936102236421</c:v>
                </c:pt>
                <c:pt idx="611">
                  <c:v>1.1843649681528663</c:v>
                </c:pt>
                <c:pt idx="612">
                  <c:v>1.184336507936508</c:v>
                </c:pt>
                <c:pt idx="613">
                  <c:v>1.1843082278481012</c:v>
                </c:pt>
                <c:pt idx="614">
                  <c:v>1.1842801261829654</c:v>
                </c:pt>
                <c:pt idx="615">
                  <c:v>1.1842522012578616</c:v>
                </c:pt>
                <c:pt idx="616">
                  <c:v>1.1842244514106584</c:v>
                </c:pt>
                <c:pt idx="617">
                  <c:v>1.184196875</c:v>
                </c:pt>
                <c:pt idx="618">
                  <c:v>1.1841694704049843</c:v>
                </c:pt>
                <c:pt idx="619">
                  <c:v>1.1841422360248448</c:v>
                </c:pt>
                <c:pt idx="620">
                  <c:v>1.1841151702786379</c:v>
                </c:pt>
                <c:pt idx="621">
                  <c:v>1.1840882716049383</c:v>
                </c:pt>
                <c:pt idx="622">
                  <c:v>1.1840615384615385</c:v>
                </c:pt>
                <c:pt idx="623">
                  <c:v>1.1840349693251533</c:v>
                </c:pt>
                <c:pt idx="624">
                  <c:v>1.1840085626911314</c:v>
                </c:pt>
                <c:pt idx="625">
                  <c:v>1.1839823170731707</c:v>
                </c:pt>
                <c:pt idx="626">
                  <c:v>1.1839562310030396</c:v>
                </c:pt>
                <c:pt idx="627">
                  <c:v>1.183930303030303</c:v>
                </c:pt>
                <c:pt idx="628">
                  <c:v>1.1839045317220545</c:v>
                </c:pt>
                <c:pt idx="629">
                  <c:v>1.1838789156626506</c:v>
                </c:pt>
                <c:pt idx="630">
                  <c:v>1.1838534534534535</c:v>
                </c:pt>
                <c:pt idx="631">
                  <c:v>1.1838281437125748</c:v>
                </c:pt>
                <c:pt idx="632">
                  <c:v>1.1838029850746268</c:v>
                </c:pt>
                <c:pt idx="633">
                  <c:v>1.1837779761904761</c:v>
                </c:pt>
                <c:pt idx="634">
                  <c:v>1.1837531157270029</c:v>
                </c:pt>
                <c:pt idx="635">
                  <c:v>1.1837284023668639</c:v>
                </c:pt>
                <c:pt idx="636">
                  <c:v>1.1837038348082596</c:v>
                </c:pt>
                <c:pt idx="637">
                  <c:v>1.1836794117647058</c:v>
                </c:pt>
                <c:pt idx="638">
                  <c:v>1.1836551319648094</c:v>
                </c:pt>
                <c:pt idx="639">
                  <c:v>1.1836309941520469</c:v>
                </c:pt>
                <c:pt idx="640">
                  <c:v>1.1836069970845482</c:v>
                </c:pt>
                <c:pt idx="641">
                  <c:v>1.1835831395348837</c:v>
                </c:pt>
                <c:pt idx="642">
                  <c:v>1.1835594202898552</c:v>
                </c:pt>
                <c:pt idx="643">
                  <c:v>1.183535838150289</c:v>
                </c:pt>
                <c:pt idx="644">
                  <c:v>1.1835123919308357</c:v>
                </c:pt>
                <c:pt idx="645">
                  <c:v>1.1834890804597702</c:v>
                </c:pt>
                <c:pt idx="646">
                  <c:v>1.1834659025787966</c:v>
                </c:pt>
                <c:pt idx="647">
                  <c:v>1.1834428571428572</c:v>
                </c:pt>
                <c:pt idx="648">
                  <c:v>1.183419943019943</c:v>
                </c:pt>
                <c:pt idx="649">
                  <c:v>1.1833971590909091</c:v>
                </c:pt>
                <c:pt idx="650">
                  <c:v>1.1833745042492918</c:v>
                </c:pt>
                <c:pt idx="651">
                  <c:v>1.1833519774011299</c:v>
                </c:pt>
                <c:pt idx="652">
                  <c:v>1.1833295774647887</c:v>
                </c:pt>
                <c:pt idx="653">
                  <c:v>1.1833073033707866</c:v>
                </c:pt>
                <c:pt idx="654">
                  <c:v>1.1832851540616247</c:v>
                </c:pt>
                <c:pt idx="655">
                  <c:v>1.1832631284916202</c:v>
                </c:pt>
                <c:pt idx="656">
                  <c:v>1.1832412256267411</c:v>
                </c:pt>
                <c:pt idx="657">
                  <c:v>1.1832194444444444</c:v>
                </c:pt>
                <c:pt idx="658">
                  <c:v>1.1831977839335179</c:v>
                </c:pt>
                <c:pt idx="659">
                  <c:v>1.1831762430939226</c:v>
                </c:pt>
                <c:pt idx="660">
                  <c:v>1.1831548209366392</c:v>
                </c:pt>
                <c:pt idx="661">
                  <c:v>1.1831335164835164</c:v>
                </c:pt>
                <c:pt idx="662">
                  <c:v>1.1831123287671232</c:v>
                </c:pt>
                <c:pt idx="663">
                  <c:v>1.1830912568306011</c:v>
                </c:pt>
                <c:pt idx="664">
                  <c:v>1.1830702997275204</c:v>
                </c:pt>
                <c:pt idx="665">
                  <c:v>1.1830494565217391</c:v>
                </c:pt>
                <c:pt idx="666">
                  <c:v>1.183028726287263</c:v>
                </c:pt>
                <c:pt idx="667">
                  <c:v>1.1830081081081081</c:v>
                </c:pt>
                <c:pt idx="668">
                  <c:v>1.182987601078167</c:v>
                </c:pt>
                <c:pt idx="669">
                  <c:v>1.1829672043010753</c:v>
                </c:pt>
                <c:pt idx="670">
                  <c:v>1.1829469168900804</c:v>
                </c:pt>
                <c:pt idx="671">
                  <c:v>1.1829267379679145</c:v>
                </c:pt>
                <c:pt idx="672">
                  <c:v>1.1829066666666668</c:v>
                </c:pt>
                <c:pt idx="673">
                  <c:v>1.1828867021276597</c:v>
                </c:pt>
                <c:pt idx="674">
                  <c:v>1.1828668435013263</c:v>
                </c:pt>
                <c:pt idx="675">
                  <c:v>1.18284708994709</c:v>
                </c:pt>
                <c:pt idx="676">
                  <c:v>1.1828274406332453</c:v>
                </c:pt>
                <c:pt idx="677">
                  <c:v>1.1828078947368421</c:v>
                </c:pt>
                <c:pt idx="678">
                  <c:v>1.1827884514435696</c:v>
                </c:pt>
                <c:pt idx="679">
                  <c:v>1.1827691099476441</c:v>
                </c:pt>
                <c:pt idx="680">
                  <c:v>1.1827498694516971</c:v>
                </c:pt>
                <c:pt idx="681">
                  <c:v>1.1827307291666667</c:v>
                </c:pt>
                <c:pt idx="682">
                  <c:v>1.1827116883116884</c:v>
                </c:pt>
                <c:pt idx="683">
                  <c:v>1.1826927461139896</c:v>
                </c:pt>
                <c:pt idx="684">
                  <c:v>1.1826739018087855</c:v>
                </c:pt>
                <c:pt idx="685">
                  <c:v>1.1826551546391753</c:v>
                </c:pt>
                <c:pt idx="686">
                  <c:v>1.1826365038560411</c:v>
                </c:pt>
                <c:pt idx="687">
                  <c:v>1.1826179487179487</c:v>
                </c:pt>
                <c:pt idx="688">
                  <c:v>1.1825994884910487</c:v>
                </c:pt>
                <c:pt idx="689">
                  <c:v>1.1825811224489795</c:v>
                </c:pt>
                <c:pt idx="690">
                  <c:v>1.1825628498727736</c:v>
                </c:pt>
                <c:pt idx="691">
                  <c:v>1.1825446700507614</c:v>
                </c:pt>
                <c:pt idx="692">
                  <c:v>1.182526582278481</c:v>
                </c:pt>
                <c:pt idx="693">
                  <c:v>1.1825085858585858</c:v>
                </c:pt>
                <c:pt idx="694">
                  <c:v>1.1824906801007558</c:v>
                </c:pt>
                <c:pt idx="695">
                  <c:v>1.182472864321608</c:v>
                </c:pt>
                <c:pt idx="696">
                  <c:v>1.1824551378446115</c:v>
                </c:pt>
                <c:pt idx="697">
                  <c:v>1.1824375</c:v>
                </c:pt>
                <c:pt idx="698">
                  <c:v>1.1824199501246884</c:v>
                </c:pt>
                <c:pt idx="699">
                  <c:v>1.182402487562189</c:v>
                </c:pt>
                <c:pt idx="700">
                  <c:v>1.182385111662531</c:v>
                </c:pt>
                <c:pt idx="701">
                  <c:v>1.1823678217821783</c:v>
                </c:pt>
                <c:pt idx="702">
                  <c:v>1.1823506172839506</c:v>
                </c:pt>
                <c:pt idx="703">
                  <c:v>1.1823334975369457</c:v>
                </c:pt>
                <c:pt idx="704">
                  <c:v>1.1823164619164619</c:v>
                </c:pt>
                <c:pt idx="705">
                  <c:v>1.1822995098039215</c:v>
                </c:pt>
                <c:pt idx="706">
                  <c:v>1.182282640586797</c:v>
                </c:pt>
                <c:pt idx="707">
                  <c:v>1.1822658536585366</c:v>
                </c:pt>
                <c:pt idx="708">
                  <c:v>1.1822491484184914</c:v>
                </c:pt>
                <c:pt idx="709">
                  <c:v>1.1822325242718446</c:v>
                </c:pt>
                <c:pt idx="710">
                  <c:v>1.18221598062954</c:v>
                </c:pt>
                <c:pt idx="711">
                  <c:v>1.1821995169082125</c:v>
                </c:pt>
                <c:pt idx="712">
                  <c:v>1.1821831325301204</c:v>
                </c:pt>
                <c:pt idx="713">
                  <c:v>1.182166826923077</c:v>
                </c:pt>
                <c:pt idx="714">
                  <c:v>1.1821505995203836</c:v>
                </c:pt>
                <c:pt idx="715">
                  <c:v>1.1821344497607655</c:v>
                </c:pt>
                <c:pt idx="716">
                  <c:v>1.1821183770883055</c:v>
                </c:pt>
                <c:pt idx="717">
                  <c:v>1.182102380952381</c:v>
                </c:pt>
                <c:pt idx="718">
                  <c:v>1.1820864608076009</c:v>
                </c:pt>
                <c:pt idx="719">
                  <c:v>1.182070616113744</c:v>
                </c:pt>
                <c:pt idx="720">
                  <c:v>1.1820548463356975</c:v>
                </c:pt>
                <c:pt idx="721">
                  <c:v>1.1820391509433963</c:v>
                </c:pt>
                <c:pt idx="722">
                  <c:v>1.1820235294117647</c:v>
                </c:pt>
                <c:pt idx="723">
                  <c:v>1.1820079812206572</c:v>
                </c:pt>
                <c:pt idx="724">
                  <c:v>1.1819925058548009</c:v>
                </c:pt>
                <c:pt idx="725">
                  <c:v>1.1819771028037382</c:v>
                </c:pt>
                <c:pt idx="726">
                  <c:v>1.1819617715617716</c:v>
                </c:pt>
                <c:pt idx="727">
                  <c:v>1.1819465116279069</c:v>
                </c:pt>
                <c:pt idx="728">
                  <c:v>1.1819313225058006</c:v>
                </c:pt>
                <c:pt idx="729">
                  <c:v>1.1819162037037036</c:v>
                </c:pt>
                <c:pt idx="730">
                  <c:v>1.1819011547344112</c:v>
                </c:pt>
                <c:pt idx="731">
                  <c:v>1.1818861751152074</c:v>
                </c:pt>
                <c:pt idx="732">
                  <c:v>1.1818712643678162</c:v>
                </c:pt>
                <c:pt idx="733">
                  <c:v>1.1818564220183487</c:v>
                </c:pt>
                <c:pt idx="734">
                  <c:v>1.181841647597254</c:v>
                </c:pt>
                <c:pt idx="735">
                  <c:v>1.1818269406392694</c:v>
                </c:pt>
                <c:pt idx="736">
                  <c:v>1.1818123006833714</c:v>
                </c:pt>
                <c:pt idx="737">
                  <c:v>1.1817977272727274</c:v>
                </c:pt>
                <c:pt idx="738">
                  <c:v>1.1817832199546485</c:v>
                </c:pt>
                <c:pt idx="739">
                  <c:v>1.1817687782805431</c:v>
                </c:pt>
                <c:pt idx="740">
                  <c:v>1.181754401805869</c:v>
                </c:pt>
                <c:pt idx="741">
                  <c:v>1.1817400900900901</c:v>
                </c:pt>
                <c:pt idx="742">
                  <c:v>1.1817258426966293</c:v>
                </c:pt>
                <c:pt idx="743">
                  <c:v>1.1817116591928252</c:v>
                </c:pt>
                <c:pt idx="744">
                  <c:v>1.1816975391498881</c:v>
                </c:pt>
                <c:pt idx="745">
                  <c:v>1.1816834821428572</c:v>
                </c:pt>
                <c:pt idx="746">
                  <c:v>1.1816694877505567</c:v>
                </c:pt>
                <c:pt idx="747">
                  <c:v>1.1816555555555555</c:v>
                </c:pt>
                <c:pt idx="748">
                  <c:v>1.1816416851441243</c:v>
                </c:pt>
                <c:pt idx="749">
                  <c:v>1.1816278761061947</c:v>
                </c:pt>
                <c:pt idx="750">
                  <c:v>1.1816141280353201</c:v>
                </c:pt>
                <c:pt idx="751">
                  <c:v>1.1816004405286344</c:v>
                </c:pt>
                <c:pt idx="752">
                  <c:v>1.1815868131868132</c:v>
                </c:pt>
                <c:pt idx="753">
                  <c:v>1.1815732456140351</c:v>
                </c:pt>
                <c:pt idx="754">
                  <c:v>1.1815597374179432</c:v>
                </c:pt>
                <c:pt idx="755">
                  <c:v>1.1815462882096071</c:v>
                </c:pt>
                <c:pt idx="756">
                  <c:v>1.1815328976034858</c:v>
                </c:pt>
                <c:pt idx="757">
                  <c:v>1.1815195652173913</c:v>
                </c:pt>
                <c:pt idx="758">
                  <c:v>1.1815062906724512</c:v>
                </c:pt>
                <c:pt idx="759">
                  <c:v>1.1814930735930735</c:v>
                </c:pt>
                <c:pt idx="760">
                  <c:v>1.1814799136069114</c:v>
                </c:pt>
                <c:pt idx="761">
                  <c:v>1.1814668103448276</c:v>
                </c:pt>
                <c:pt idx="762">
                  <c:v>1.1814537634408602</c:v>
                </c:pt>
                <c:pt idx="763">
                  <c:v>1.1814407725321889</c:v>
                </c:pt>
                <c:pt idx="764">
                  <c:v>1.1814278372591007</c:v>
                </c:pt>
                <c:pt idx="765">
                  <c:v>1.1814149572649573</c:v>
                </c:pt>
                <c:pt idx="766">
                  <c:v>1.1814021321961621</c:v>
                </c:pt>
                <c:pt idx="767">
                  <c:v>1.1813893617021276</c:v>
                </c:pt>
                <c:pt idx="768">
                  <c:v>1.1813766454352441</c:v>
                </c:pt>
                <c:pt idx="769">
                  <c:v>1.1813639830508476</c:v>
                </c:pt>
                <c:pt idx="770">
                  <c:v>1.1813513742071882</c:v>
                </c:pt>
                <c:pt idx="771">
                  <c:v>1.1813388185654008</c:v>
                </c:pt>
                <c:pt idx="772">
                  <c:v>1.1813263157894738</c:v>
                </c:pt>
                <c:pt idx="773">
                  <c:v>1.1813138655462185</c:v>
                </c:pt>
                <c:pt idx="774">
                  <c:v>1.1813014675052411</c:v>
                </c:pt>
                <c:pt idx="775">
                  <c:v>1.1812891213389121</c:v>
                </c:pt>
                <c:pt idx="776">
                  <c:v>1.1812768267223381</c:v>
                </c:pt>
                <c:pt idx="777">
                  <c:v>1.1812645833333333</c:v>
                </c:pt>
                <c:pt idx="778">
                  <c:v>1.1812523908523909</c:v>
                </c:pt>
                <c:pt idx="779">
                  <c:v>1.1812402489626557</c:v>
                </c:pt>
                <c:pt idx="780">
                  <c:v>1.1812281573498964</c:v>
                </c:pt>
                <c:pt idx="781">
                  <c:v>1.1812161157024794</c:v>
                </c:pt>
                <c:pt idx="782">
                  <c:v>1.1812041237113402</c:v>
                </c:pt>
                <c:pt idx="783">
                  <c:v>1.1811921810699588</c:v>
                </c:pt>
                <c:pt idx="784">
                  <c:v>1.1811802874743327</c:v>
                </c:pt>
                <c:pt idx="785">
                  <c:v>1.1811684426229507</c:v>
                </c:pt>
                <c:pt idx="786">
                  <c:v>1.1811566462167689</c:v>
                </c:pt>
                <c:pt idx="787">
                  <c:v>1.1811448979591836</c:v>
                </c:pt>
                <c:pt idx="788">
                  <c:v>1.1811331975560082</c:v>
                </c:pt>
                <c:pt idx="789">
                  <c:v>1.1811215447154471</c:v>
                </c:pt>
                <c:pt idx="790">
                  <c:v>1.1811099391480731</c:v>
                </c:pt>
                <c:pt idx="791">
                  <c:v>1.1810983805668016</c:v>
                </c:pt>
                <c:pt idx="792">
                  <c:v>1.1810868686868687</c:v>
                </c:pt>
                <c:pt idx="793">
                  <c:v>1.1810754032258064</c:v>
                </c:pt>
                <c:pt idx="794">
                  <c:v>1.1810639839034205</c:v>
                </c:pt>
                <c:pt idx="795">
                  <c:v>1.1810526104417671</c:v>
                </c:pt>
                <c:pt idx="796">
                  <c:v>1.1810412825651302</c:v>
                </c:pt>
                <c:pt idx="797">
                  <c:v>1.18103</c:v>
                </c:pt>
                <c:pt idx="798">
                  <c:v>1.1810187624750499</c:v>
                </c:pt>
                <c:pt idx="799">
                  <c:v>1.1810075697211155</c:v>
                </c:pt>
                <c:pt idx="800">
                  <c:v>1.180996421471173</c:v>
                </c:pt>
                <c:pt idx="801">
                  <c:v>1.1809853174603175</c:v>
                </c:pt>
                <c:pt idx="802">
                  <c:v>1.1809742574257425</c:v>
                </c:pt>
                <c:pt idx="803">
                  <c:v>1.1809632411067195</c:v>
                </c:pt>
                <c:pt idx="804">
                  <c:v>1.1809522682445759</c:v>
                </c:pt>
                <c:pt idx="805">
                  <c:v>1.1809413385826772</c:v>
                </c:pt>
                <c:pt idx="806">
                  <c:v>1.1809304518664048</c:v>
                </c:pt>
                <c:pt idx="807">
                  <c:v>1.1809196078431372</c:v>
                </c:pt>
                <c:pt idx="808">
                  <c:v>1.1809088062622308</c:v>
                </c:pt>
                <c:pt idx="809">
                  <c:v>1.1808980468750001</c:v>
                </c:pt>
                <c:pt idx="810">
                  <c:v>1.1808873294346978</c:v>
                </c:pt>
                <c:pt idx="811">
                  <c:v>1.1808766536964981</c:v>
                </c:pt>
                <c:pt idx="812">
                  <c:v>1.1808660194174758</c:v>
                </c:pt>
                <c:pt idx="813">
                  <c:v>1.1808554263565891</c:v>
                </c:pt>
                <c:pt idx="814">
                  <c:v>1.1808448742746616</c:v>
                </c:pt>
                <c:pt idx="815">
                  <c:v>1.1808343629343629</c:v>
                </c:pt>
                <c:pt idx="816">
                  <c:v>1.1808238921001928</c:v>
                </c:pt>
                <c:pt idx="817">
                  <c:v>1.1808134615384616</c:v>
                </c:pt>
                <c:pt idx="818">
                  <c:v>1.1808030710172746</c:v>
                </c:pt>
                <c:pt idx="819">
                  <c:v>1.1807927203065134</c:v>
                </c:pt>
                <c:pt idx="820">
                  <c:v>1.1807824091778203</c:v>
                </c:pt>
                <c:pt idx="821">
                  <c:v>1.1807721374045801</c:v>
                </c:pt>
                <c:pt idx="822">
                  <c:v>1.1807619047619047</c:v>
                </c:pt>
                <c:pt idx="823">
                  <c:v>1.1807517110266159</c:v>
                </c:pt>
                <c:pt idx="824">
                  <c:v>1.1807415559772296</c:v>
                </c:pt>
                <c:pt idx="825">
                  <c:v>1.1807314393939394</c:v>
                </c:pt>
                <c:pt idx="826">
                  <c:v>1.1807213610586011</c:v>
                </c:pt>
                <c:pt idx="827">
                  <c:v>1.1807113207547171</c:v>
                </c:pt>
                <c:pt idx="828">
                  <c:v>1.18070131826742</c:v>
                </c:pt>
                <c:pt idx="829">
                  <c:v>1.1806913533834587</c:v>
                </c:pt>
                <c:pt idx="830">
                  <c:v>1.180681425891182</c:v>
                </c:pt>
                <c:pt idx="831">
                  <c:v>1.1806715355805244</c:v>
                </c:pt>
                <c:pt idx="832">
                  <c:v>1.1806616822429907</c:v>
                </c:pt>
                <c:pt idx="833">
                  <c:v>1.1806518656716418</c:v>
                </c:pt>
                <c:pt idx="834">
                  <c:v>1.18064208566108</c:v>
                </c:pt>
                <c:pt idx="835">
                  <c:v>1.1806323420074349</c:v>
                </c:pt>
                <c:pt idx="836">
                  <c:v>1.1806226345083488</c:v>
                </c:pt>
                <c:pt idx="837">
                  <c:v>1.1806129629629629</c:v>
                </c:pt>
                <c:pt idx="838">
                  <c:v>1.1806033271719039</c:v>
                </c:pt>
                <c:pt idx="839">
                  <c:v>1.1805937269372693</c:v>
                </c:pt>
                <c:pt idx="840">
                  <c:v>1.1805841620626152</c:v>
                </c:pt>
                <c:pt idx="841">
                  <c:v>1.1805746323529411</c:v>
                </c:pt>
                <c:pt idx="842">
                  <c:v>1.1805651376146789</c:v>
                </c:pt>
                <c:pt idx="843">
                  <c:v>1.1805556776556776</c:v>
                </c:pt>
                <c:pt idx="844">
                  <c:v>1.1805462522851919</c:v>
                </c:pt>
                <c:pt idx="845">
                  <c:v>1.1805368613138687</c:v>
                </c:pt>
                <c:pt idx="846">
                  <c:v>1.180527504553734</c:v>
                </c:pt>
                <c:pt idx="847">
                  <c:v>1.1805181818181818</c:v>
                </c:pt>
                <c:pt idx="848">
                  <c:v>1.18050889292196</c:v>
                </c:pt>
                <c:pt idx="849">
                  <c:v>1.1804996376811594</c:v>
                </c:pt>
                <c:pt idx="850">
                  <c:v>1.1804904159132008</c:v>
                </c:pt>
                <c:pt idx="851">
                  <c:v>1.180481227436823</c:v>
                </c:pt>
                <c:pt idx="852">
                  <c:v>1.1804720720720721</c:v>
                </c:pt>
                <c:pt idx="853">
                  <c:v>1.1804629496402879</c:v>
                </c:pt>
                <c:pt idx="854">
                  <c:v>1.1804538599640935</c:v>
                </c:pt>
                <c:pt idx="855">
                  <c:v>1.1804448028673835</c:v>
                </c:pt>
                <c:pt idx="856">
                  <c:v>1.180435778175313</c:v>
                </c:pt>
                <c:pt idx="857">
                  <c:v>1.1804267857142856</c:v>
                </c:pt>
                <c:pt idx="858">
                  <c:v>1.1804178253119431</c:v>
                </c:pt>
                <c:pt idx="859">
                  <c:v>1.1804088967971531</c:v>
                </c:pt>
                <c:pt idx="860">
                  <c:v>1.1803999999999999</c:v>
                </c:pt>
                <c:pt idx="861">
                  <c:v>1.180391134751773</c:v>
                </c:pt>
                <c:pt idx="862">
                  <c:v>1.1803823008849557</c:v>
                </c:pt>
                <c:pt idx="863">
                  <c:v>1.1803734982332155</c:v>
                </c:pt>
                <c:pt idx="864">
                  <c:v>1.1803647266313932</c:v>
                </c:pt>
                <c:pt idx="865">
                  <c:v>1.1803559859154931</c:v>
                </c:pt>
                <c:pt idx="866">
                  <c:v>1.1803472759226714</c:v>
                </c:pt>
                <c:pt idx="867">
                  <c:v>1.1803385964912281</c:v>
                </c:pt>
                <c:pt idx="868">
                  <c:v>1.1803299474605955</c:v>
                </c:pt>
                <c:pt idx="869">
                  <c:v>1.1803213286713288</c:v>
                </c:pt>
                <c:pt idx="870">
                  <c:v>1.1803127399650959</c:v>
                </c:pt>
                <c:pt idx="871">
                  <c:v>1.1803041811846691</c:v>
                </c:pt>
                <c:pt idx="872">
                  <c:v>1.180295652173913</c:v>
                </c:pt>
                <c:pt idx="873">
                  <c:v>1.1802871527777778</c:v>
                </c:pt>
                <c:pt idx="874">
                  <c:v>1.1802786828422878</c:v>
                </c:pt>
                <c:pt idx="875">
                  <c:v>1.1802702422145328</c:v>
                </c:pt>
                <c:pt idx="876">
                  <c:v>1.1802618307426598</c:v>
                </c:pt>
                <c:pt idx="877">
                  <c:v>1.180253448275862</c:v>
                </c:pt>
                <c:pt idx="878">
                  <c:v>1.1802450946643719</c:v>
                </c:pt>
                <c:pt idx="879">
                  <c:v>1.1802367697594502</c:v>
                </c:pt>
                <c:pt idx="880">
                  <c:v>1.180228473413379</c:v>
                </c:pt>
                <c:pt idx="881">
                  <c:v>1.1802202054794522</c:v>
                </c:pt>
                <c:pt idx="882">
                  <c:v>1.1802119658119659</c:v>
                </c:pt>
                <c:pt idx="883">
                  <c:v>1.1802037542662116</c:v>
                </c:pt>
                <c:pt idx="884">
                  <c:v>1.1801955706984668</c:v>
                </c:pt>
                <c:pt idx="885">
                  <c:v>1.1801874149659863</c:v>
                </c:pt>
                <c:pt idx="886">
                  <c:v>1.1801792869269949</c:v>
                </c:pt>
                <c:pt idx="887">
                  <c:v>1.1801711864406779</c:v>
                </c:pt>
                <c:pt idx="888">
                  <c:v>1.1801631133671744</c:v>
                </c:pt>
                <c:pt idx="889">
                  <c:v>1.1801550675675676</c:v>
                </c:pt>
                <c:pt idx="890">
                  <c:v>1.1801470489038786</c:v>
                </c:pt>
                <c:pt idx="891">
                  <c:v>1.1801390572390573</c:v>
                </c:pt>
                <c:pt idx="892">
                  <c:v>1.1801310924369748</c:v>
                </c:pt>
                <c:pt idx="893">
                  <c:v>1.1801231543624162</c:v>
                </c:pt>
                <c:pt idx="894">
                  <c:v>1.1801152428810719</c:v>
                </c:pt>
                <c:pt idx="895">
                  <c:v>1.1801073578595318</c:v>
                </c:pt>
                <c:pt idx="896">
                  <c:v>1.1800994991652756</c:v>
                </c:pt>
                <c:pt idx="897">
                  <c:v>1.1800916666666668</c:v>
                </c:pt>
                <c:pt idx="898">
                  <c:v>1.1800838602329451</c:v>
                </c:pt>
                <c:pt idx="899">
                  <c:v>1.1800760797342194</c:v>
                </c:pt>
                <c:pt idx="900">
                  <c:v>1.1800683250414594</c:v>
                </c:pt>
                <c:pt idx="901">
                  <c:v>1.18006059602649</c:v>
                </c:pt>
                <c:pt idx="902">
                  <c:v>1.1800528925619835</c:v>
                </c:pt>
                <c:pt idx="903">
                  <c:v>1.1800452145214522</c:v>
                </c:pt>
                <c:pt idx="904">
                  <c:v>1.1800375617792422</c:v>
                </c:pt>
                <c:pt idx="905">
                  <c:v>1.1800299342105263</c:v>
                </c:pt>
                <c:pt idx="906">
                  <c:v>1.1800223316912972</c:v>
                </c:pt>
                <c:pt idx="907">
                  <c:v>1.1800147540983608</c:v>
                </c:pt>
                <c:pt idx="908">
                  <c:v>1.180007201309329</c:v>
                </c:pt>
                <c:pt idx="909">
                  <c:v>1.1799996732026143</c:v>
                </c:pt>
                <c:pt idx="910">
                  <c:v>1.1799921696574225</c:v>
                </c:pt>
                <c:pt idx="911">
                  <c:v>1.1799846905537459</c:v>
                </c:pt>
                <c:pt idx="912">
                  <c:v>1.1799772357723577</c:v>
                </c:pt>
                <c:pt idx="913">
                  <c:v>1.1799698051948051</c:v>
                </c:pt>
                <c:pt idx="914">
                  <c:v>1.1799623987034036</c:v>
                </c:pt>
                <c:pt idx="915">
                  <c:v>1.1799550161812298</c:v>
                </c:pt>
                <c:pt idx="916">
                  <c:v>1.1799476575121164</c:v>
                </c:pt>
                <c:pt idx="917">
                  <c:v>1.1799403225806451</c:v>
                </c:pt>
                <c:pt idx="918">
                  <c:v>1.1799330112721418</c:v>
                </c:pt>
                <c:pt idx="919">
                  <c:v>1.1799257234726688</c:v>
                </c:pt>
                <c:pt idx="920">
                  <c:v>1.1799184590690208</c:v>
                </c:pt>
                <c:pt idx="921">
                  <c:v>1.1799112179487179</c:v>
                </c:pt>
                <c:pt idx="922">
                  <c:v>1.1799040000000001</c:v>
                </c:pt>
                <c:pt idx="923">
                  <c:v>1.179896805111821</c:v>
                </c:pt>
                <c:pt idx="924">
                  <c:v>1.1798896331738438</c:v>
                </c:pt>
                <c:pt idx="925">
                  <c:v>1.179882484076433</c:v>
                </c:pt>
                <c:pt idx="926">
                  <c:v>1.1798753577106518</c:v>
                </c:pt>
                <c:pt idx="927">
                  <c:v>1.1798682539682539</c:v>
                </c:pt>
                <c:pt idx="928">
                  <c:v>1.1798611727416799</c:v>
                </c:pt>
                <c:pt idx="929">
                  <c:v>1.1798541139240506</c:v>
                </c:pt>
                <c:pt idx="930">
                  <c:v>1.1798470774091627</c:v>
                </c:pt>
                <c:pt idx="931">
                  <c:v>1.1798400630914827</c:v>
                </c:pt>
                <c:pt idx="932">
                  <c:v>1.1798330708661418</c:v>
                </c:pt>
                <c:pt idx="933">
                  <c:v>1.1798261006289308</c:v>
                </c:pt>
                <c:pt idx="934">
                  <c:v>1.1798191522762951</c:v>
                </c:pt>
                <c:pt idx="935">
                  <c:v>1.1798122257053292</c:v>
                </c:pt>
                <c:pt idx="936">
                  <c:v>1.1798053208137715</c:v>
                </c:pt>
                <c:pt idx="937">
                  <c:v>1.1797984374999999</c:v>
                </c:pt>
                <c:pt idx="938">
                  <c:v>1.1797915756630266</c:v>
                </c:pt>
                <c:pt idx="939">
                  <c:v>1.1797847352024922</c:v>
                </c:pt>
                <c:pt idx="940">
                  <c:v>1.1797779160186626</c:v>
                </c:pt>
                <c:pt idx="941">
                  <c:v>1.1797711180124224</c:v>
                </c:pt>
                <c:pt idx="942">
                  <c:v>1.1797643410852714</c:v>
                </c:pt>
                <c:pt idx="943">
                  <c:v>1.1797575851393189</c:v>
                </c:pt>
                <c:pt idx="944">
                  <c:v>1.1797508500772798</c:v>
                </c:pt>
                <c:pt idx="945">
                  <c:v>1.1797441358024692</c:v>
                </c:pt>
                <c:pt idx="946">
                  <c:v>1.1797374422187981</c:v>
                </c:pt>
                <c:pt idx="947">
                  <c:v>1.1797307692307692</c:v>
                </c:pt>
                <c:pt idx="948">
                  <c:v>1.1797241167434716</c:v>
                </c:pt>
                <c:pt idx="949">
                  <c:v>1.1797174846625766</c:v>
                </c:pt>
                <c:pt idx="950">
                  <c:v>1.1797108728943337</c:v>
                </c:pt>
                <c:pt idx="951">
                  <c:v>1.1797042813455658</c:v>
                </c:pt>
                <c:pt idx="952">
                  <c:v>1.1796977099236641</c:v>
                </c:pt>
                <c:pt idx="953">
                  <c:v>1.1796911585365855</c:v>
                </c:pt>
                <c:pt idx="954">
                  <c:v>1.1796846270928463</c:v>
                </c:pt>
                <c:pt idx="955">
                  <c:v>1.1796781155015197</c:v>
                </c:pt>
                <c:pt idx="956">
                  <c:v>1.1796716236722307</c:v>
                </c:pt>
                <c:pt idx="957">
                  <c:v>1.1796651515151515</c:v>
                </c:pt>
                <c:pt idx="958">
                  <c:v>1.1796586989409985</c:v>
                </c:pt>
                <c:pt idx="959">
                  <c:v>1.1796522658610271</c:v>
                </c:pt>
                <c:pt idx="960">
                  <c:v>1.1796458521870286</c:v>
                </c:pt>
                <c:pt idx="961">
                  <c:v>1.1796394578313254</c:v>
                </c:pt>
                <c:pt idx="962">
                  <c:v>1.1796330827067669</c:v>
                </c:pt>
                <c:pt idx="963">
                  <c:v>1.1796267267267266</c:v>
                </c:pt>
                <c:pt idx="964">
                  <c:v>1.1796203898050974</c:v>
                </c:pt>
                <c:pt idx="965">
                  <c:v>1.1796140718562875</c:v>
                </c:pt>
                <c:pt idx="966">
                  <c:v>1.1796077727952168</c:v>
                </c:pt>
                <c:pt idx="967">
                  <c:v>1.1796014925373135</c:v>
                </c:pt>
                <c:pt idx="968">
                  <c:v>1.1795952309985096</c:v>
                </c:pt>
                <c:pt idx="969">
                  <c:v>1.1795889880952382</c:v>
                </c:pt>
                <c:pt idx="970">
                  <c:v>1.1795827637444278</c:v>
                </c:pt>
                <c:pt idx="971">
                  <c:v>1.1795765578635016</c:v>
                </c:pt>
                <c:pt idx="972">
                  <c:v>1.1795703703703704</c:v>
                </c:pt>
                <c:pt idx="973">
                  <c:v>1.179564201183432</c:v>
                </c:pt>
                <c:pt idx="974">
                  <c:v>1.1795580502215657</c:v>
                </c:pt>
                <c:pt idx="975">
                  <c:v>1.1795519174041298</c:v>
                </c:pt>
                <c:pt idx="976">
                  <c:v>1.1795458026509573</c:v>
                </c:pt>
                <c:pt idx="977">
                  <c:v>1.1795397058823529</c:v>
                </c:pt>
                <c:pt idx="978">
                  <c:v>1.1795336270190895</c:v>
                </c:pt>
                <c:pt idx="979">
                  <c:v>1.1795275659824047</c:v>
                </c:pt>
                <c:pt idx="980">
                  <c:v>1.179521522693997</c:v>
                </c:pt>
                <c:pt idx="981">
                  <c:v>1.1795154970760233</c:v>
                </c:pt>
                <c:pt idx="982">
                  <c:v>1.1795094890510949</c:v>
                </c:pt>
                <c:pt idx="983">
                  <c:v>1.1795034985422741</c:v>
                </c:pt>
                <c:pt idx="984">
                  <c:v>1.1794975254730713</c:v>
                </c:pt>
                <c:pt idx="985">
                  <c:v>1.179491569767442</c:v>
                </c:pt>
                <c:pt idx="986">
                  <c:v>1.1794856313497823</c:v>
                </c:pt>
                <c:pt idx="987">
                  <c:v>1.1794797101449275</c:v>
                </c:pt>
                <c:pt idx="988">
                  <c:v>1.1794738060781476</c:v>
                </c:pt>
                <c:pt idx="989">
                  <c:v>1.1794679190751445</c:v>
                </c:pt>
                <c:pt idx="990">
                  <c:v>1.1794620490620491</c:v>
                </c:pt>
                <c:pt idx="991">
                  <c:v>1.179456195965418</c:v>
                </c:pt>
                <c:pt idx="992">
                  <c:v>1.1794503597122301</c:v>
                </c:pt>
                <c:pt idx="993">
                  <c:v>1.179444540229885</c:v>
                </c:pt>
                <c:pt idx="994">
                  <c:v>1.1794387374461981</c:v>
                </c:pt>
                <c:pt idx="995">
                  <c:v>1.1794329512893982</c:v>
                </c:pt>
                <c:pt idx="996">
                  <c:v>1.1794271816881259</c:v>
                </c:pt>
                <c:pt idx="997">
                  <c:v>1.1794214285714286</c:v>
                </c:pt>
                <c:pt idx="998">
                  <c:v>1.1794156918687588</c:v>
                </c:pt>
                <c:pt idx="999">
                  <c:v>1.1794099715099715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49-4CDF-A369-05530647EEB7}"/>
            </c:ext>
          </c:extLst>
        </c:ser>
        <c:ser>
          <c:idx val="1"/>
          <c:order val="1"/>
          <c:tx>
            <c:strRef>
              <c:f>ChartData!$AV$9</c:f>
              <c:strCache>
                <c:ptCount val="1"/>
                <c:pt idx="0">
                  <c:v>Proposed TRANSITIONAL Large General Service: 200,000-749,999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ChartData!$AT$10:$AT$1009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27000</c:v>
                </c:pt>
                <c:pt idx="285">
                  <c:v>28000</c:v>
                </c:pt>
                <c:pt idx="286">
                  <c:v>29000</c:v>
                </c:pt>
                <c:pt idx="287">
                  <c:v>30000</c:v>
                </c:pt>
                <c:pt idx="288">
                  <c:v>31000</c:v>
                </c:pt>
                <c:pt idx="289">
                  <c:v>32000</c:v>
                </c:pt>
                <c:pt idx="290">
                  <c:v>33000</c:v>
                </c:pt>
                <c:pt idx="291">
                  <c:v>34000</c:v>
                </c:pt>
                <c:pt idx="292">
                  <c:v>35000</c:v>
                </c:pt>
                <c:pt idx="293">
                  <c:v>36000</c:v>
                </c:pt>
                <c:pt idx="294">
                  <c:v>37000</c:v>
                </c:pt>
                <c:pt idx="295">
                  <c:v>38000</c:v>
                </c:pt>
                <c:pt idx="296">
                  <c:v>39000</c:v>
                </c:pt>
                <c:pt idx="297">
                  <c:v>40000</c:v>
                </c:pt>
                <c:pt idx="298">
                  <c:v>41000</c:v>
                </c:pt>
                <c:pt idx="299">
                  <c:v>42000</c:v>
                </c:pt>
                <c:pt idx="300">
                  <c:v>43000</c:v>
                </c:pt>
                <c:pt idx="301">
                  <c:v>44000</c:v>
                </c:pt>
                <c:pt idx="302">
                  <c:v>45000</c:v>
                </c:pt>
                <c:pt idx="303">
                  <c:v>46000</c:v>
                </c:pt>
                <c:pt idx="304">
                  <c:v>47000</c:v>
                </c:pt>
                <c:pt idx="305">
                  <c:v>48000</c:v>
                </c:pt>
                <c:pt idx="306">
                  <c:v>49000</c:v>
                </c:pt>
                <c:pt idx="307">
                  <c:v>50000</c:v>
                </c:pt>
                <c:pt idx="308">
                  <c:v>51000</c:v>
                </c:pt>
                <c:pt idx="309">
                  <c:v>52000</c:v>
                </c:pt>
                <c:pt idx="310">
                  <c:v>53000</c:v>
                </c:pt>
                <c:pt idx="311">
                  <c:v>54000</c:v>
                </c:pt>
                <c:pt idx="312">
                  <c:v>55000</c:v>
                </c:pt>
                <c:pt idx="313">
                  <c:v>56000</c:v>
                </c:pt>
                <c:pt idx="314">
                  <c:v>57000</c:v>
                </c:pt>
                <c:pt idx="315">
                  <c:v>58000</c:v>
                </c:pt>
                <c:pt idx="316">
                  <c:v>59000</c:v>
                </c:pt>
                <c:pt idx="317">
                  <c:v>60000</c:v>
                </c:pt>
                <c:pt idx="318">
                  <c:v>61000</c:v>
                </c:pt>
                <c:pt idx="319">
                  <c:v>62000</c:v>
                </c:pt>
                <c:pt idx="320">
                  <c:v>63000</c:v>
                </c:pt>
                <c:pt idx="321">
                  <c:v>64000</c:v>
                </c:pt>
                <c:pt idx="322">
                  <c:v>65000</c:v>
                </c:pt>
                <c:pt idx="323">
                  <c:v>66000</c:v>
                </c:pt>
                <c:pt idx="324">
                  <c:v>67000</c:v>
                </c:pt>
                <c:pt idx="325">
                  <c:v>68000</c:v>
                </c:pt>
                <c:pt idx="326">
                  <c:v>69000</c:v>
                </c:pt>
                <c:pt idx="327">
                  <c:v>70000</c:v>
                </c:pt>
                <c:pt idx="328">
                  <c:v>71000</c:v>
                </c:pt>
                <c:pt idx="329">
                  <c:v>72000</c:v>
                </c:pt>
                <c:pt idx="330">
                  <c:v>73000</c:v>
                </c:pt>
                <c:pt idx="331">
                  <c:v>74000</c:v>
                </c:pt>
                <c:pt idx="332">
                  <c:v>75000</c:v>
                </c:pt>
                <c:pt idx="333">
                  <c:v>76000</c:v>
                </c:pt>
                <c:pt idx="334">
                  <c:v>77000</c:v>
                </c:pt>
                <c:pt idx="335">
                  <c:v>78000</c:v>
                </c:pt>
                <c:pt idx="336">
                  <c:v>79000</c:v>
                </c:pt>
                <c:pt idx="337">
                  <c:v>80000</c:v>
                </c:pt>
                <c:pt idx="338">
                  <c:v>82000</c:v>
                </c:pt>
                <c:pt idx="339">
                  <c:v>84000</c:v>
                </c:pt>
                <c:pt idx="340">
                  <c:v>86000</c:v>
                </c:pt>
                <c:pt idx="341">
                  <c:v>88000</c:v>
                </c:pt>
                <c:pt idx="342">
                  <c:v>90000</c:v>
                </c:pt>
                <c:pt idx="343">
                  <c:v>92000</c:v>
                </c:pt>
                <c:pt idx="344">
                  <c:v>94000</c:v>
                </c:pt>
                <c:pt idx="345">
                  <c:v>96000</c:v>
                </c:pt>
                <c:pt idx="346">
                  <c:v>98000</c:v>
                </c:pt>
                <c:pt idx="347">
                  <c:v>100000</c:v>
                </c:pt>
                <c:pt idx="348">
                  <c:v>102000</c:v>
                </c:pt>
                <c:pt idx="349">
                  <c:v>104000</c:v>
                </c:pt>
                <c:pt idx="350">
                  <c:v>106000</c:v>
                </c:pt>
                <c:pt idx="351">
                  <c:v>108000</c:v>
                </c:pt>
                <c:pt idx="352">
                  <c:v>110000</c:v>
                </c:pt>
                <c:pt idx="353">
                  <c:v>112000</c:v>
                </c:pt>
                <c:pt idx="354">
                  <c:v>114000</c:v>
                </c:pt>
                <c:pt idx="355">
                  <c:v>116000</c:v>
                </c:pt>
                <c:pt idx="356">
                  <c:v>118000</c:v>
                </c:pt>
                <c:pt idx="357">
                  <c:v>120000</c:v>
                </c:pt>
                <c:pt idx="358">
                  <c:v>122000</c:v>
                </c:pt>
                <c:pt idx="359">
                  <c:v>124000</c:v>
                </c:pt>
                <c:pt idx="360">
                  <c:v>126000</c:v>
                </c:pt>
                <c:pt idx="361">
                  <c:v>128000</c:v>
                </c:pt>
                <c:pt idx="362">
                  <c:v>130000</c:v>
                </c:pt>
                <c:pt idx="363">
                  <c:v>132000</c:v>
                </c:pt>
                <c:pt idx="364">
                  <c:v>134000</c:v>
                </c:pt>
                <c:pt idx="365">
                  <c:v>136000</c:v>
                </c:pt>
                <c:pt idx="366">
                  <c:v>138000</c:v>
                </c:pt>
                <c:pt idx="367">
                  <c:v>140000</c:v>
                </c:pt>
                <c:pt idx="368">
                  <c:v>142000</c:v>
                </c:pt>
                <c:pt idx="369">
                  <c:v>144000</c:v>
                </c:pt>
                <c:pt idx="370">
                  <c:v>146000</c:v>
                </c:pt>
                <c:pt idx="371">
                  <c:v>148000</c:v>
                </c:pt>
                <c:pt idx="372">
                  <c:v>150000</c:v>
                </c:pt>
                <c:pt idx="373">
                  <c:v>152000</c:v>
                </c:pt>
                <c:pt idx="374">
                  <c:v>154000</c:v>
                </c:pt>
                <c:pt idx="375">
                  <c:v>156000</c:v>
                </c:pt>
                <c:pt idx="376">
                  <c:v>158000</c:v>
                </c:pt>
                <c:pt idx="377">
                  <c:v>160000</c:v>
                </c:pt>
                <c:pt idx="378">
                  <c:v>162000</c:v>
                </c:pt>
                <c:pt idx="379">
                  <c:v>164000</c:v>
                </c:pt>
                <c:pt idx="380">
                  <c:v>166000</c:v>
                </c:pt>
                <c:pt idx="381">
                  <c:v>168000</c:v>
                </c:pt>
                <c:pt idx="382">
                  <c:v>170000</c:v>
                </c:pt>
                <c:pt idx="383">
                  <c:v>172000</c:v>
                </c:pt>
                <c:pt idx="384">
                  <c:v>174000</c:v>
                </c:pt>
                <c:pt idx="385">
                  <c:v>176000</c:v>
                </c:pt>
                <c:pt idx="386">
                  <c:v>178000</c:v>
                </c:pt>
                <c:pt idx="387">
                  <c:v>180000</c:v>
                </c:pt>
                <c:pt idx="388">
                  <c:v>182000</c:v>
                </c:pt>
                <c:pt idx="389">
                  <c:v>184000</c:v>
                </c:pt>
                <c:pt idx="390">
                  <c:v>186000</c:v>
                </c:pt>
                <c:pt idx="391">
                  <c:v>188000</c:v>
                </c:pt>
                <c:pt idx="392">
                  <c:v>190000</c:v>
                </c:pt>
                <c:pt idx="393">
                  <c:v>192000</c:v>
                </c:pt>
                <c:pt idx="394">
                  <c:v>194000</c:v>
                </c:pt>
                <c:pt idx="395">
                  <c:v>196000</c:v>
                </c:pt>
                <c:pt idx="396">
                  <c:v>198000</c:v>
                </c:pt>
                <c:pt idx="397">
                  <c:v>200000</c:v>
                </c:pt>
                <c:pt idx="398">
                  <c:v>202000</c:v>
                </c:pt>
                <c:pt idx="399">
                  <c:v>204000</c:v>
                </c:pt>
                <c:pt idx="400">
                  <c:v>206000</c:v>
                </c:pt>
                <c:pt idx="401">
                  <c:v>208000</c:v>
                </c:pt>
                <c:pt idx="402">
                  <c:v>210000</c:v>
                </c:pt>
                <c:pt idx="403">
                  <c:v>212000</c:v>
                </c:pt>
                <c:pt idx="404">
                  <c:v>214000</c:v>
                </c:pt>
                <c:pt idx="405">
                  <c:v>216000</c:v>
                </c:pt>
                <c:pt idx="406">
                  <c:v>218000</c:v>
                </c:pt>
                <c:pt idx="407">
                  <c:v>220000</c:v>
                </c:pt>
                <c:pt idx="408">
                  <c:v>222000</c:v>
                </c:pt>
                <c:pt idx="409">
                  <c:v>224000</c:v>
                </c:pt>
                <c:pt idx="410">
                  <c:v>226000</c:v>
                </c:pt>
                <c:pt idx="411">
                  <c:v>228000</c:v>
                </c:pt>
                <c:pt idx="412">
                  <c:v>230000</c:v>
                </c:pt>
                <c:pt idx="413">
                  <c:v>232000</c:v>
                </c:pt>
                <c:pt idx="414">
                  <c:v>234000</c:v>
                </c:pt>
                <c:pt idx="415">
                  <c:v>236000</c:v>
                </c:pt>
                <c:pt idx="416">
                  <c:v>238000</c:v>
                </c:pt>
                <c:pt idx="417">
                  <c:v>240000</c:v>
                </c:pt>
                <c:pt idx="418">
                  <c:v>242000</c:v>
                </c:pt>
                <c:pt idx="419">
                  <c:v>244000</c:v>
                </c:pt>
                <c:pt idx="420">
                  <c:v>246000</c:v>
                </c:pt>
                <c:pt idx="421">
                  <c:v>248000</c:v>
                </c:pt>
                <c:pt idx="422">
                  <c:v>250000</c:v>
                </c:pt>
                <c:pt idx="423">
                  <c:v>252000</c:v>
                </c:pt>
                <c:pt idx="424">
                  <c:v>254000</c:v>
                </c:pt>
                <c:pt idx="425">
                  <c:v>256000</c:v>
                </c:pt>
                <c:pt idx="426">
                  <c:v>258000</c:v>
                </c:pt>
                <c:pt idx="427">
                  <c:v>260000</c:v>
                </c:pt>
                <c:pt idx="428">
                  <c:v>262000</c:v>
                </c:pt>
                <c:pt idx="429">
                  <c:v>264000</c:v>
                </c:pt>
                <c:pt idx="430">
                  <c:v>266000</c:v>
                </c:pt>
                <c:pt idx="431">
                  <c:v>268000</c:v>
                </c:pt>
                <c:pt idx="432">
                  <c:v>270000</c:v>
                </c:pt>
                <c:pt idx="433">
                  <c:v>272000</c:v>
                </c:pt>
                <c:pt idx="434">
                  <c:v>274000</c:v>
                </c:pt>
                <c:pt idx="435">
                  <c:v>276000</c:v>
                </c:pt>
                <c:pt idx="436">
                  <c:v>278000</c:v>
                </c:pt>
                <c:pt idx="437">
                  <c:v>280000</c:v>
                </c:pt>
                <c:pt idx="438">
                  <c:v>282000</c:v>
                </c:pt>
                <c:pt idx="439">
                  <c:v>284000</c:v>
                </c:pt>
                <c:pt idx="440">
                  <c:v>286000</c:v>
                </c:pt>
                <c:pt idx="441">
                  <c:v>288000</c:v>
                </c:pt>
                <c:pt idx="442">
                  <c:v>290000</c:v>
                </c:pt>
                <c:pt idx="443">
                  <c:v>292000</c:v>
                </c:pt>
                <c:pt idx="444">
                  <c:v>294000</c:v>
                </c:pt>
                <c:pt idx="445">
                  <c:v>296000</c:v>
                </c:pt>
                <c:pt idx="446">
                  <c:v>298000</c:v>
                </c:pt>
                <c:pt idx="447">
                  <c:v>300000</c:v>
                </c:pt>
                <c:pt idx="448">
                  <c:v>302000</c:v>
                </c:pt>
                <c:pt idx="449">
                  <c:v>304000</c:v>
                </c:pt>
                <c:pt idx="450">
                  <c:v>306000</c:v>
                </c:pt>
                <c:pt idx="451">
                  <c:v>308000</c:v>
                </c:pt>
                <c:pt idx="452">
                  <c:v>310000</c:v>
                </c:pt>
                <c:pt idx="453">
                  <c:v>312000</c:v>
                </c:pt>
                <c:pt idx="454">
                  <c:v>314000</c:v>
                </c:pt>
                <c:pt idx="455">
                  <c:v>316000</c:v>
                </c:pt>
                <c:pt idx="456">
                  <c:v>318000</c:v>
                </c:pt>
                <c:pt idx="457">
                  <c:v>320000</c:v>
                </c:pt>
                <c:pt idx="458">
                  <c:v>322000</c:v>
                </c:pt>
                <c:pt idx="459">
                  <c:v>324000</c:v>
                </c:pt>
                <c:pt idx="460">
                  <c:v>326000</c:v>
                </c:pt>
                <c:pt idx="461">
                  <c:v>328000</c:v>
                </c:pt>
                <c:pt idx="462">
                  <c:v>330000</c:v>
                </c:pt>
                <c:pt idx="463">
                  <c:v>332000</c:v>
                </c:pt>
                <c:pt idx="464">
                  <c:v>334000</c:v>
                </c:pt>
                <c:pt idx="465">
                  <c:v>336000</c:v>
                </c:pt>
                <c:pt idx="466">
                  <c:v>338000</c:v>
                </c:pt>
                <c:pt idx="467">
                  <c:v>340000</c:v>
                </c:pt>
                <c:pt idx="468">
                  <c:v>342000</c:v>
                </c:pt>
                <c:pt idx="469">
                  <c:v>344000</c:v>
                </c:pt>
                <c:pt idx="470">
                  <c:v>346000</c:v>
                </c:pt>
                <c:pt idx="471">
                  <c:v>348000</c:v>
                </c:pt>
                <c:pt idx="472">
                  <c:v>350000</c:v>
                </c:pt>
                <c:pt idx="473">
                  <c:v>352000</c:v>
                </c:pt>
                <c:pt idx="474">
                  <c:v>354000</c:v>
                </c:pt>
                <c:pt idx="475">
                  <c:v>356000</c:v>
                </c:pt>
                <c:pt idx="476">
                  <c:v>358000</c:v>
                </c:pt>
                <c:pt idx="477">
                  <c:v>360000</c:v>
                </c:pt>
                <c:pt idx="478">
                  <c:v>362000</c:v>
                </c:pt>
                <c:pt idx="479">
                  <c:v>364000</c:v>
                </c:pt>
                <c:pt idx="480">
                  <c:v>366000</c:v>
                </c:pt>
                <c:pt idx="481">
                  <c:v>368000</c:v>
                </c:pt>
                <c:pt idx="482">
                  <c:v>370000</c:v>
                </c:pt>
                <c:pt idx="483">
                  <c:v>372000</c:v>
                </c:pt>
                <c:pt idx="484">
                  <c:v>374000</c:v>
                </c:pt>
                <c:pt idx="485">
                  <c:v>376000</c:v>
                </c:pt>
                <c:pt idx="486">
                  <c:v>378000</c:v>
                </c:pt>
                <c:pt idx="487">
                  <c:v>380000</c:v>
                </c:pt>
                <c:pt idx="488">
                  <c:v>382000</c:v>
                </c:pt>
                <c:pt idx="489">
                  <c:v>384000</c:v>
                </c:pt>
                <c:pt idx="490">
                  <c:v>386000</c:v>
                </c:pt>
                <c:pt idx="491">
                  <c:v>388000</c:v>
                </c:pt>
                <c:pt idx="492">
                  <c:v>390000</c:v>
                </c:pt>
                <c:pt idx="493">
                  <c:v>392000</c:v>
                </c:pt>
                <c:pt idx="494">
                  <c:v>394000</c:v>
                </c:pt>
                <c:pt idx="495">
                  <c:v>396000</c:v>
                </c:pt>
                <c:pt idx="496">
                  <c:v>398000</c:v>
                </c:pt>
                <c:pt idx="497">
                  <c:v>400000</c:v>
                </c:pt>
                <c:pt idx="498">
                  <c:v>402000</c:v>
                </c:pt>
                <c:pt idx="499">
                  <c:v>404000</c:v>
                </c:pt>
                <c:pt idx="500">
                  <c:v>406000</c:v>
                </c:pt>
                <c:pt idx="501">
                  <c:v>408000</c:v>
                </c:pt>
                <c:pt idx="502">
                  <c:v>410000</c:v>
                </c:pt>
                <c:pt idx="503">
                  <c:v>412000</c:v>
                </c:pt>
                <c:pt idx="504">
                  <c:v>414000</c:v>
                </c:pt>
                <c:pt idx="505">
                  <c:v>416000</c:v>
                </c:pt>
                <c:pt idx="506">
                  <c:v>418000</c:v>
                </c:pt>
                <c:pt idx="507">
                  <c:v>420000</c:v>
                </c:pt>
                <c:pt idx="508">
                  <c:v>422000</c:v>
                </c:pt>
                <c:pt idx="509">
                  <c:v>424000</c:v>
                </c:pt>
                <c:pt idx="510">
                  <c:v>426000</c:v>
                </c:pt>
                <c:pt idx="511">
                  <c:v>428000</c:v>
                </c:pt>
                <c:pt idx="512">
                  <c:v>430000</c:v>
                </c:pt>
                <c:pt idx="513">
                  <c:v>432000</c:v>
                </c:pt>
                <c:pt idx="514">
                  <c:v>434000</c:v>
                </c:pt>
                <c:pt idx="515">
                  <c:v>436000</c:v>
                </c:pt>
                <c:pt idx="516">
                  <c:v>438000</c:v>
                </c:pt>
                <c:pt idx="517">
                  <c:v>440000</c:v>
                </c:pt>
                <c:pt idx="518">
                  <c:v>442000</c:v>
                </c:pt>
                <c:pt idx="519">
                  <c:v>444000</c:v>
                </c:pt>
                <c:pt idx="520">
                  <c:v>446000</c:v>
                </c:pt>
                <c:pt idx="521">
                  <c:v>448000</c:v>
                </c:pt>
                <c:pt idx="522">
                  <c:v>450000</c:v>
                </c:pt>
                <c:pt idx="523">
                  <c:v>452000</c:v>
                </c:pt>
                <c:pt idx="524">
                  <c:v>454000</c:v>
                </c:pt>
                <c:pt idx="525">
                  <c:v>456000</c:v>
                </c:pt>
                <c:pt idx="526">
                  <c:v>458000</c:v>
                </c:pt>
                <c:pt idx="527">
                  <c:v>460000</c:v>
                </c:pt>
                <c:pt idx="528">
                  <c:v>462000</c:v>
                </c:pt>
                <c:pt idx="529">
                  <c:v>464000</c:v>
                </c:pt>
                <c:pt idx="530">
                  <c:v>466000</c:v>
                </c:pt>
                <c:pt idx="531">
                  <c:v>468000</c:v>
                </c:pt>
                <c:pt idx="532">
                  <c:v>470000</c:v>
                </c:pt>
                <c:pt idx="533">
                  <c:v>472000</c:v>
                </c:pt>
                <c:pt idx="534">
                  <c:v>474000</c:v>
                </c:pt>
                <c:pt idx="535">
                  <c:v>476000</c:v>
                </c:pt>
                <c:pt idx="536">
                  <c:v>478000</c:v>
                </c:pt>
                <c:pt idx="537">
                  <c:v>480000</c:v>
                </c:pt>
                <c:pt idx="538">
                  <c:v>482000</c:v>
                </c:pt>
                <c:pt idx="539">
                  <c:v>484000</c:v>
                </c:pt>
                <c:pt idx="540">
                  <c:v>486000</c:v>
                </c:pt>
                <c:pt idx="541">
                  <c:v>488000</c:v>
                </c:pt>
                <c:pt idx="542">
                  <c:v>490000</c:v>
                </c:pt>
                <c:pt idx="543">
                  <c:v>492000</c:v>
                </c:pt>
                <c:pt idx="544">
                  <c:v>494000</c:v>
                </c:pt>
                <c:pt idx="545">
                  <c:v>496000</c:v>
                </c:pt>
                <c:pt idx="546">
                  <c:v>498000</c:v>
                </c:pt>
                <c:pt idx="547">
                  <c:v>500000</c:v>
                </c:pt>
                <c:pt idx="548">
                  <c:v>502000</c:v>
                </c:pt>
                <c:pt idx="549">
                  <c:v>504000</c:v>
                </c:pt>
                <c:pt idx="550">
                  <c:v>506000</c:v>
                </c:pt>
                <c:pt idx="551">
                  <c:v>508000</c:v>
                </c:pt>
                <c:pt idx="552">
                  <c:v>510000</c:v>
                </c:pt>
                <c:pt idx="553">
                  <c:v>512000</c:v>
                </c:pt>
                <c:pt idx="554">
                  <c:v>514000</c:v>
                </c:pt>
                <c:pt idx="555">
                  <c:v>516000</c:v>
                </c:pt>
                <c:pt idx="556">
                  <c:v>518000</c:v>
                </c:pt>
                <c:pt idx="557">
                  <c:v>520000</c:v>
                </c:pt>
                <c:pt idx="558">
                  <c:v>522000</c:v>
                </c:pt>
                <c:pt idx="559">
                  <c:v>524000</c:v>
                </c:pt>
                <c:pt idx="560">
                  <c:v>526000</c:v>
                </c:pt>
                <c:pt idx="561">
                  <c:v>528000</c:v>
                </c:pt>
                <c:pt idx="562">
                  <c:v>530000</c:v>
                </c:pt>
                <c:pt idx="563">
                  <c:v>532000</c:v>
                </c:pt>
                <c:pt idx="564">
                  <c:v>534000</c:v>
                </c:pt>
                <c:pt idx="565">
                  <c:v>536000</c:v>
                </c:pt>
                <c:pt idx="566">
                  <c:v>538000</c:v>
                </c:pt>
                <c:pt idx="567">
                  <c:v>540000</c:v>
                </c:pt>
                <c:pt idx="568">
                  <c:v>542000</c:v>
                </c:pt>
                <c:pt idx="569">
                  <c:v>544000</c:v>
                </c:pt>
                <c:pt idx="570">
                  <c:v>546000</c:v>
                </c:pt>
                <c:pt idx="571">
                  <c:v>548000</c:v>
                </c:pt>
                <c:pt idx="572">
                  <c:v>550000</c:v>
                </c:pt>
                <c:pt idx="573">
                  <c:v>552000</c:v>
                </c:pt>
                <c:pt idx="574">
                  <c:v>554000</c:v>
                </c:pt>
                <c:pt idx="575">
                  <c:v>556000</c:v>
                </c:pt>
                <c:pt idx="576">
                  <c:v>558000</c:v>
                </c:pt>
                <c:pt idx="577">
                  <c:v>560000</c:v>
                </c:pt>
                <c:pt idx="578">
                  <c:v>562000</c:v>
                </c:pt>
                <c:pt idx="579">
                  <c:v>564000</c:v>
                </c:pt>
                <c:pt idx="580">
                  <c:v>566000</c:v>
                </c:pt>
                <c:pt idx="581">
                  <c:v>568000</c:v>
                </c:pt>
                <c:pt idx="582">
                  <c:v>570000</c:v>
                </c:pt>
                <c:pt idx="583">
                  <c:v>572000</c:v>
                </c:pt>
                <c:pt idx="584">
                  <c:v>574000</c:v>
                </c:pt>
                <c:pt idx="585">
                  <c:v>576000</c:v>
                </c:pt>
                <c:pt idx="586">
                  <c:v>578000</c:v>
                </c:pt>
                <c:pt idx="587">
                  <c:v>580000</c:v>
                </c:pt>
                <c:pt idx="588">
                  <c:v>582000</c:v>
                </c:pt>
                <c:pt idx="589">
                  <c:v>584000</c:v>
                </c:pt>
                <c:pt idx="590">
                  <c:v>586000</c:v>
                </c:pt>
                <c:pt idx="591">
                  <c:v>588000</c:v>
                </c:pt>
                <c:pt idx="592">
                  <c:v>590000</c:v>
                </c:pt>
                <c:pt idx="593">
                  <c:v>592000</c:v>
                </c:pt>
                <c:pt idx="594">
                  <c:v>594000</c:v>
                </c:pt>
                <c:pt idx="595">
                  <c:v>596000</c:v>
                </c:pt>
                <c:pt idx="596">
                  <c:v>598000</c:v>
                </c:pt>
                <c:pt idx="597">
                  <c:v>600000</c:v>
                </c:pt>
                <c:pt idx="598">
                  <c:v>602000</c:v>
                </c:pt>
                <c:pt idx="599">
                  <c:v>604000</c:v>
                </c:pt>
                <c:pt idx="600">
                  <c:v>606000</c:v>
                </c:pt>
                <c:pt idx="601">
                  <c:v>608000</c:v>
                </c:pt>
                <c:pt idx="602">
                  <c:v>610000</c:v>
                </c:pt>
                <c:pt idx="603">
                  <c:v>612000</c:v>
                </c:pt>
                <c:pt idx="604">
                  <c:v>614000</c:v>
                </c:pt>
                <c:pt idx="605">
                  <c:v>616000</c:v>
                </c:pt>
                <c:pt idx="606">
                  <c:v>618000</c:v>
                </c:pt>
                <c:pt idx="607">
                  <c:v>620000</c:v>
                </c:pt>
                <c:pt idx="608">
                  <c:v>622000</c:v>
                </c:pt>
                <c:pt idx="609">
                  <c:v>624000</c:v>
                </c:pt>
                <c:pt idx="610">
                  <c:v>626000</c:v>
                </c:pt>
                <c:pt idx="611">
                  <c:v>628000</c:v>
                </c:pt>
                <c:pt idx="612">
                  <c:v>630000</c:v>
                </c:pt>
                <c:pt idx="613">
                  <c:v>632000</c:v>
                </c:pt>
                <c:pt idx="614">
                  <c:v>634000</c:v>
                </c:pt>
                <c:pt idx="615">
                  <c:v>636000</c:v>
                </c:pt>
                <c:pt idx="616">
                  <c:v>638000</c:v>
                </c:pt>
                <c:pt idx="617">
                  <c:v>640000</c:v>
                </c:pt>
                <c:pt idx="618">
                  <c:v>642000</c:v>
                </c:pt>
                <c:pt idx="619">
                  <c:v>644000</c:v>
                </c:pt>
                <c:pt idx="620">
                  <c:v>646000</c:v>
                </c:pt>
                <c:pt idx="621">
                  <c:v>648000</c:v>
                </c:pt>
                <c:pt idx="622">
                  <c:v>650000</c:v>
                </c:pt>
                <c:pt idx="623">
                  <c:v>652000</c:v>
                </c:pt>
                <c:pt idx="624">
                  <c:v>654000</c:v>
                </c:pt>
                <c:pt idx="625">
                  <c:v>656000</c:v>
                </c:pt>
                <c:pt idx="626">
                  <c:v>658000</c:v>
                </c:pt>
                <c:pt idx="627">
                  <c:v>660000</c:v>
                </c:pt>
                <c:pt idx="628">
                  <c:v>662000</c:v>
                </c:pt>
                <c:pt idx="629">
                  <c:v>664000</c:v>
                </c:pt>
                <c:pt idx="630">
                  <c:v>666000</c:v>
                </c:pt>
                <c:pt idx="631">
                  <c:v>668000</c:v>
                </c:pt>
                <c:pt idx="632">
                  <c:v>670000</c:v>
                </c:pt>
                <c:pt idx="633">
                  <c:v>672000</c:v>
                </c:pt>
                <c:pt idx="634">
                  <c:v>674000</c:v>
                </c:pt>
                <c:pt idx="635">
                  <c:v>676000</c:v>
                </c:pt>
                <c:pt idx="636">
                  <c:v>678000</c:v>
                </c:pt>
                <c:pt idx="637">
                  <c:v>680000</c:v>
                </c:pt>
                <c:pt idx="638">
                  <c:v>682000</c:v>
                </c:pt>
                <c:pt idx="639">
                  <c:v>684000</c:v>
                </c:pt>
                <c:pt idx="640">
                  <c:v>686000</c:v>
                </c:pt>
                <c:pt idx="641">
                  <c:v>688000</c:v>
                </c:pt>
                <c:pt idx="642">
                  <c:v>690000</c:v>
                </c:pt>
                <c:pt idx="643">
                  <c:v>692000</c:v>
                </c:pt>
                <c:pt idx="644">
                  <c:v>694000</c:v>
                </c:pt>
                <c:pt idx="645">
                  <c:v>696000</c:v>
                </c:pt>
                <c:pt idx="646">
                  <c:v>698000</c:v>
                </c:pt>
                <c:pt idx="647">
                  <c:v>700000</c:v>
                </c:pt>
                <c:pt idx="648">
                  <c:v>702000</c:v>
                </c:pt>
                <c:pt idx="649">
                  <c:v>704000</c:v>
                </c:pt>
                <c:pt idx="650">
                  <c:v>706000</c:v>
                </c:pt>
                <c:pt idx="651">
                  <c:v>708000</c:v>
                </c:pt>
                <c:pt idx="652">
                  <c:v>710000</c:v>
                </c:pt>
                <c:pt idx="653">
                  <c:v>712000</c:v>
                </c:pt>
                <c:pt idx="654">
                  <c:v>714000</c:v>
                </c:pt>
                <c:pt idx="655">
                  <c:v>716000</c:v>
                </c:pt>
                <c:pt idx="656">
                  <c:v>718000</c:v>
                </c:pt>
                <c:pt idx="657">
                  <c:v>720000</c:v>
                </c:pt>
                <c:pt idx="658">
                  <c:v>722000</c:v>
                </c:pt>
                <c:pt idx="659">
                  <c:v>724000</c:v>
                </c:pt>
                <c:pt idx="660">
                  <c:v>726000</c:v>
                </c:pt>
                <c:pt idx="661">
                  <c:v>728000</c:v>
                </c:pt>
                <c:pt idx="662">
                  <c:v>730000</c:v>
                </c:pt>
                <c:pt idx="663">
                  <c:v>732000</c:v>
                </c:pt>
                <c:pt idx="664">
                  <c:v>734000</c:v>
                </c:pt>
                <c:pt idx="665">
                  <c:v>736000</c:v>
                </c:pt>
                <c:pt idx="666">
                  <c:v>738000</c:v>
                </c:pt>
                <c:pt idx="667">
                  <c:v>740000</c:v>
                </c:pt>
                <c:pt idx="668">
                  <c:v>742000</c:v>
                </c:pt>
                <c:pt idx="669">
                  <c:v>744000</c:v>
                </c:pt>
                <c:pt idx="670">
                  <c:v>746000</c:v>
                </c:pt>
                <c:pt idx="671">
                  <c:v>748000</c:v>
                </c:pt>
                <c:pt idx="672">
                  <c:v>750000</c:v>
                </c:pt>
                <c:pt idx="673">
                  <c:v>752000</c:v>
                </c:pt>
                <c:pt idx="674">
                  <c:v>754000</c:v>
                </c:pt>
                <c:pt idx="675">
                  <c:v>756000</c:v>
                </c:pt>
                <c:pt idx="676">
                  <c:v>758000</c:v>
                </c:pt>
                <c:pt idx="677">
                  <c:v>760000</c:v>
                </c:pt>
                <c:pt idx="678">
                  <c:v>762000</c:v>
                </c:pt>
                <c:pt idx="679">
                  <c:v>764000</c:v>
                </c:pt>
                <c:pt idx="680">
                  <c:v>766000</c:v>
                </c:pt>
                <c:pt idx="681">
                  <c:v>768000</c:v>
                </c:pt>
                <c:pt idx="682">
                  <c:v>770000</c:v>
                </c:pt>
                <c:pt idx="683">
                  <c:v>772000</c:v>
                </c:pt>
                <c:pt idx="684">
                  <c:v>774000</c:v>
                </c:pt>
                <c:pt idx="685">
                  <c:v>776000</c:v>
                </c:pt>
                <c:pt idx="686">
                  <c:v>778000</c:v>
                </c:pt>
                <c:pt idx="687">
                  <c:v>780000</c:v>
                </c:pt>
                <c:pt idx="688">
                  <c:v>782000</c:v>
                </c:pt>
                <c:pt idx="689">
                  <c:v>784000</c:v>
                </c:pt>
                <c:pt idx="690">
                  <c:v>786000</c:v>
                </c:pt>
                <c:pt idx="691">
                  <c:v>788000</c:v>
                </c:pt>
                <c:pt idx="692">
                  <c:v>790000</c:v>
                </c:pt>
                <c:pt idx="693">
                  <c:v>792000</c:v>
                </c:pt>
                <c:pt idx="694">
                  <c:v>794000</c:v>
                </c:pt>
                <c:pt idx="695">
                  <c:v>796000</c:v>
                </c:pt>
                <c:pt idx="696">
                  <c:v>798000</c:v>
                </c:pt>
                <c:pt idx="697">
                  <c:v>800000</c:v>
                </c:pt>
                <c:pt idx="698">
                  <c:v>802000</c:v>
                </c:pt>
                <c:pt idx="699">
                  <c:v>804000</c:v>
                </c:pt>
                <c:pt idx="700">
                  <c:v>806000</c:v>
                </c:pt>
                <c:pt idx="701">
                  <c:v>808000</c:v>
                </c:pt>
                <c:pt idx="702">
                  <c:v>810000</c:v>
                </c:pt>
                <c:pt idx="703">
                  <c:v>812000</c:v>
                </c:pt>
                <c:pt idx="704">
                  <c:v>814000</c:v>
                </c:pt>
                <c:pt idx="705">
                  <c:v>816000</c:v>
                </c:pt>
                <c:pt idx="706">
                  <c:v>818000</c:v>
                </c:pt>
                <c:pt idx="707">
                  <c:v>820000</c:v>
                </c:pt>
                <c:pt idx="708">
                  <c:v>822000</c:v>
                </c:pt>
                <c:pt idx="709">
                  <c:v>824000</c:v>
                </c:pt>
                <c:pt idx="710">
                  <c:v>826000</c:v>
                </c:pt>
                <c:pt idx="711">
                  <c:v>828000</c:v>
                </c:pt>
                <c:pt idx="712">
                  <c:v>830000</c:v>
                </c:pt>
                <c:pt idx="713">
                  <c:v>832000</c:v>
                </c:pt>
                <c:pt idx="714">
                  <c:v>834000</c:v>
                </c:pt>
                <c:pt idx="715">
                  <c:v>836000</c:v>
                </c:pt>
                <c:pt idx="716">
                  <c:v>838000</c:v>
                </c:pt>
                <c:pt idx="717">
                  <c:v>840000</c:v>
                </c:pt>
                <c:pt idx="718">
                  <c:v>842000</c:v>
                </c:pt>
                <c:pt idx="719">
                  <c:v>844000</c:v>
                </c:pt>
                <c:pt idx="720">
                  <c:v>846000</c:v>
                </c:pt>
                <c:pt idx="721">
                  <c:v>848000</c:v>
                </c:pt>
                <c:pt idx="722">
                  <c:v>850000</c:v>
                </c:pt>
                <c:pt idx="723">
                  <c:v>852000</c:v>
                </c:pt>
                <c:pt idx="724">
                  <c:v>854000</c:v>
                </c:pt>
                <c:pt idx="725">
                  <c:v>856000</c:v>
                </c:pt>
                <c:pt idx="726">
                  <c:v>858000</c:v>
                </c:pt>
                <c:pt idx="727">
                  <c:v>860000</c:v>
                </c:pt>
                <c:pt idx="728">
                  <c:v>862000</c:v>
                </c:pt>
                <c:pt idx="729">
                  <c:v>864000</c:v>
                </c:pt>
                <c:pt idx="730">
                  <c:v>866000</c:v>
                </c:pt>
                <c:pt idx="731">
                  <c:v>868000</c:v>
                </c:pt>
                <c:pt idx="732">
                  <c:v>870000</c:v>
                </c:pt>
                <c:pt idx="733">
                  <c:v>872000</c:v>
                </c:pt>
                <c:pt idx="734">
                  <c:v>874000</c:v>
                </c:pt>
                <c:pt idx="735">
                  <c:v>876000</c:v>
                </c:pt>
                <c:pt idx="736">
                  <c:v>878000</c:v>
                </c:pt>
                <c:pt idx="737">
                  <c:v>880000</c:v>
                </c:pt>
                <c:pt idx="738">
                  <c:v>882000</c:v>
                </c:pt>
                <c:pt idx="739">
                  <c:v>884000</c:v>
                </c:pt>
                <c:pt idx="740">
                  <c:v>886000</c:v>
                </c:pt>
                <c:pt idx="741">
                  <c:v>888000</c:v>
                </c:pt>
                <c:pt idx="742">
                  <c:v>890000</c:v>
                </c:pt>
                <c:pt idx="743">
                  <c:v>892000</c:v>
                </c:pt>
                <c:pt idx="744">
                  <c:v>894000</c:v>
                </c:pt>
                <c:pt idx="745">
                  <c:v>896000</c:v>
                </c:pt>
                <c:pt idx="746">
                  <c:v>898000</c:v>
                </c:pt>
                <c:pt idx="747">
                  <c:v>900000</c:v>
                </c:pt>
                <c:pt idx="748">
                  <c:v>902000</c:v>
                </c:pt>
                <c:pt idx="749">
                  <c:v>904000</c:v>
                </c:pt>
                <c:pt idx="750">
                  <c:v>906000</c:v>
                </c:pt>
                <c:pt idx="751">
                  <c:v>908000</c:v>
                </c:pt>
                <c:pt idx="752">
                  <c:v>910000</c:v>
                </c:pt>
                <c:pt idx="753">
                  <c:v>912000</c:v>
                </c:pt>
                <c:pt idx="754">
                  <c:v>914000</c:v>
                </c:pt>
                <c:pt idx="755">
                  <c:v>916000</c:v>
                </c:pt>
                <c:pt idx="756">
                  <c:v>918000</c:v>
                </c:pt>
                <c:pt idx="757">
                  <c:v>920000</c:v>
                </c:pt>
                <c:pt idx="758">
                  <c:v>922000</c:v>
                </c:pt>
                <c:pt idx="759">
                  <c:v>924000</c:v>
                </c:pt>
                <c:pt idx="760">
                  <c:v>926000</c:v>
                </c:pt>
                <c:pt idx="761">
                  <c:v>928000</c:v>
                </c:pt>
                <c:pt idx="762">
                  <c:v>930000</c:v>
                </c:pt>
                <c:pt idx="763">
                  <c:v>932000</c:v>
                </c:pt>
                <c:pt idx="764">
                  <c:v>934000</c:v>
                </c:pt>
                <c:pt idx="765">
                  <c:v>936000</c:v>
                </c:pt>
                <c:pt idx="766">
                  <c:v>938000</c:v>
                </c:pt>
                <c:pt idx="767">
                  <c:v>940000</c:v>
                </c:pt>
                <c:pt idx="768">
                  <c:v>942000</c:v>
                </c:pt>
                <c:pt idx="769">
                  <c:v>944000</c:v>
                </c:pt>
                <c:pt idx="770">
                  <c:v>946000</c:v>
                </c:pt>
                <c:pt idx="771">
                  <c:v>948000</c:v>
                </c:pt>
                <c:pt idx="772">
                  <c:v>950000</c:v>
                </c:pt>
                <c:pt idx="773">
                  <c:v>952000</c:v>
                </c:pt>
                <c:pt idx="774">
                  <c:v>954000</c:v>
                </c:pt>
                <c:pt idx="775">
                  <c:v>956000</c:v>
                </c:pt>
                <c:pt idx="776">
                  <c:v>958000</c:v>
                </c:pt>
                <c:pt idx="777">
                  <c:v>960000</c:v>
                </c:pt>
                <c:pt idx="778">
                  <c:v>962000</c:v>
                </c:pt>
                <c:pt idx="779">
                  <c:v>964000</c:v>
                </c:pt>
                <c:pt idx="780">
                  <c:v>966000</c:v>
                </c:pt>
                <c:pt idx="781">
                  <c:v>968000</c:v>
                </c:pt>
                <c:pt idx="782">
                  <c:v>970000</c:v>
                </c:pt>
                <c:pt idx="783">
                  <c:v>972000</c:v>
                </c:pt>
                <c:pt idx="784">
                  <c:v>974000</c:v>
                </c:pt>
                <c:pt idx="785">
                  <c:v>976000</c:v>
                </c:pt>
                <c:pt idx="786">
                  <c:v>978000</c:v>
                </c:pt>
                <c:pt idx="787">
                  <c:v>980000</c:v>
                </c:pt>
                <c:pt idx="788">
                  <c:v>982000</c:v>
                </c:pt>
                <c:pt idx="789">
                  <c:v>984000</c:v>
                </c:pt>
                <c:pt idx="790">
                  <c:v>986000</c:v>
                </c:pt>
                <c:pt idx="791">
                  <c:v>988000</c:v>
                </c:pt>
                <c:pt idx="792">
                  <c:v>990000</c:v>
                </c:pt>
                <c:pt idx="793">
                  <c:v>992000</c:v>
                </c:pt>
                <c:pt idx="794">
                  <c:v>994000</c:v>
                </c:pt>
                <c:pt idx="795">
                  <c:v>996000</c:v>
                </c:pt>
                <c:pt idx="796">
                  <c:v>998000</c:v>
                </c:pt>
                <c:pt idx="797">
                  <c:v>1000000</c:v>
                </c:pt>
                <c:pt idx="798">
                  <c:v>1002000</c:v>
                </c:pt>
                <c:pt idx="799">
                  <c:v>1004000</c:v>
                </c:pt>
                <c:pt idx="800">
                  <c:v>1006000</c:v>
                </c:pt>
                <c:pt idx="801">
                  <c:v>1008000</c:v>
                </c:pt>
                <c:pt idx="802">
                  <c:v>1010000</c:v>
                </c:pt>
                <c:pt idx="803">
                  <c:v>1012000</c:v>
                </c:pt>
                <c:pt idx="804">
                  <c:v>1014000</c:v>
                </c:pt>
                <c:pt idx="805">
                  <c:v>1016000</c:v>
                </c:pt>
                <c:pt idx="806">
                  <c:v>1018000</c:v>
                </c:pt>
                <c:pt idx="807">
                  <c:v>1020000</c:v>
                </c:pt>
                <c:pt idx="808">
                  <c:v>1022000</c:v>
                </c:pt>
                <c:pt idx="809">
                  <c:v>1024000</c:v>
                </c:pt>
                <c:pt idx="810">
                  <c:v>1026000</c:v>
                </c:pt>
                <c:pt idx="811">
                  <c:v>1028000</c:v>
                </c:pt>
                <c:pt idx="812">
                  <c:v>1030000</c:v>
                </c:pt>
                <c:pt idx="813">
                  <c:v>1032000</c:v>
                </c:pt>
                <c:pt idx="814">
                  <c:v>1034000</c:v>
                </c:pt>
                <c:pt idx="815">
                  <c:v>1036000</c:v>
                </c:pt>
                <c:pt idx="816">
                  <c:v>1038000</c:v>
                </c:pt>
                <c:pt idx="817">
                  <c:v>1040000</c:v>
                </c:pt>
                <c:pt idx="818">
                  <c:v>1042000</c:v>
                </c:pt>
                <c:pt idx="819">
                  <c:v>1044000</c:v>
                </c:pt>
                <c:pt idx="820">
                  <c:v>1046000</c:v>
                </c:pt>
                <c:pt idx="821">
                  <c:v>1048000</c:v>
                </c:pt>
                <c:pt idx="822">
                  <c:v>1050000</c:v>
                </c:pt>
                <c:pt idx="823">
                  <c:v>1052000</c:v>
                </c:pt>
                <c:pt idx="824">
                  <c:v>1054000</c:v>
                </c:pt>
                <c:pt idx="825">
                  <c:v>1056000</c:v>
                </c:pt>
                <c:pt idx="826">
                  <c:v>1058000</c:v>
                </c:pt>
                <c:pt idx="827">
                  <c:v>1060000</c:v>
                </c:pt>
                <c:pt idx="828">
                  <c:v>1062000</c:v>
                </c:pt>
                <c:pt idx="829">
                  <c:v>1064000</c:v>
                </c:pt>
                <c:pt idx="830">
                  <c:v>1066000</c:v>
                </c:pt>
                <c:pt idx="831">
                  <c:v>1068000</c:v>
                </c:pt>
                <c:pt idx="832">
                  <c:v>1070000</c:v>
                </c:pt>
                <c:pt idx="833">
                  <c:v>1072000</c:v>
                </c:pt>
                <c:pt idx="834">
                  <c:v>1074000</c:v>
                </c:pt>
                <c:pt idx="835">
                  <c:v>1076000</c:v>
                </c:pt>
                <c:pt idx="836">
                  <c:v>1078000</c:v>
                </c:pt>
                <c:pt idx="837">
                  <c:v>1080000</c:v>
                </c:pt>
                <c:pt idx="838">
                  <c:v>1082000</c:v>
                </c:pt>
                <c:pt idx="839">
                  <c:v>1084000</c:v>
                </c:pt>
                <c:pt idx="840">
                  <c:v>1086000</c:v>
                </c:pt>
                <c:pt idx="841">
                  <c:v>1088000</c:v>
                </c:pt>
                <c:pt idx="842">
                  <c:v>1090000</c:v>
                </c:pt>
                <c:pt idx="843">
                  <c:v>1092000</c:v>
                </c:pt>
                <c:pt idx="844">
                  <c:v>1094000</c:v>
                </c:pt>
                <c:pt idx="845">
                  <c:v>1096000</c:v>
                </c:pt>
                <c:pt idx="846">
                  <c:v>1098000</c:v>
                </c:pt>
                <c:pt idx="847">
                  <c:v>1100000</c:v>
                </c:pt>
                <c:pt idx="848">
                  <c:v>1102000</c:v>
                </c:pt>
                <c:pt idx="849">
                  <c:v>1104000</c:v>
                </c:pt>
                <c:pt idx="850">
                  <c:v>1106000</c:v>
                </c:pt>
                <c:pt idx="851">
                  <c:v>1108000</c:v>
                </c:pt>
                <c:pt idx="852">
                  <c:v>1110000</c:v>
                </c:pt>
                <c:pt idx="853">
                  <c:v>1112000</c:v>
                </c:pt>
                <c:pt idx="854">
                  <c:v>1114000</c:v>
                </c:pt>
                <c:pt idx="855">
                  <c:v>1116000</c:v>
                </c:pt>
                <c:pt idx="856">
                  <c:v>1118000</c:v>
                </c:pt>
                <c:pt idx="857">
                  <c:v>1120000</c:v>
                </c:pt>
                <c:pt idx="858">
                  <c:v>1122000</c:v>
                </c:pt>
                <c:pt idx="859">
                  <c:v>1124000</c:v>
                </c:pt>
                <c:pt idx="860">
                  <c:v>1126000</c:v>
                </c:pt>
                <c:pt idx="861">
                  <c:v>1128000</c:v>
                </c:pt>
                <c:pt idx="862">
                  <c:v>1130000</c:v>
                </c:pt>
                <c:pt idx="863">
                  <c:v>1132000</c:v>
                </c:pt>
                <c:pt idx="864">
                  <c:v>1134000</c:v>
                </c:pt>
                <c:pt idx="865">
                  <c:v>1136000</c:v>
                </c:pt>
                <c:pt idx="866">
                  <c:v>1138000</c:v>
                </c:pt>
                <c:pt idx="867">
                  <c:v>1140000</c:v>
                </c:pt>
                <c:pt idx="868">
                  <c:v>1142000</c:v>
                </c:pt>
                <c:pt idx="869">
                  <c:v>1144000</c:v>
                </c:pt>
                <c:pt idx="870">
                  <c:v>1146000</c:v>
                </c:pt>
                <c:pt idx="871">
                  <c:v>1148000</c:v>
                </c:pt>
                <c:pt idx="872">
                  <c:v>1150000</c:v>
                </c:pt>
                <c:pt idx="873">
                  <c:v>1152000</c:v>
                </c:pt>
                <c:pt idx="874">
                  <c:v>1154000</c:v>
                </c:pt>
                <c:pt idx="875">
                  <c:v>1156000</c:v>
                </c:pt>
                <c:pt idx="876">
                  <c:v>1158000</c:v>
                </c:pt>
                <c:pt idx="877">
                  <c:v>1160000</c:v>
                </c:pt>
                <c:pt idx="878">
                  <c:v>1162000</c:v>
                </c:pt>
                <c:pt idx="879">
                  <c:v>1164000</c:v>
                </c:pt>
                <c:pt idx="880">
                  <c:v>1166000</c:v>
                </c:pt>
                <c:pt idx="881">
                  <c:v>1168000</c:v>
                </c:pt>
                <c:pt idx="882">
                  <c:v>1170000</c:v>
                </c:pt>
                <c:pt idx="883">
                  <c:v>1172000</c:v>
                </c:pt>
                <c:pt idx="884">
                  <c:v>1174000</c:v>
                </c:pt>
                <c:pt idx="885">
                  <c:v>1176000</c:v>
                </c:pt>
                <c:pt idx="886">
                  <c:v>1178000</c:v>
                </c:pt>
                <c:pt idx="887">
                  <c:v>1180000</c:v>
                </c:pt>
                <c:pt idx="888">
                  <c:v>1182000</c:v>
                </c:pt>
                <c:pt idx="889">
                  <c:v>1184000</c:v>
                </c:pt>
                <c:pt idx="890">
                  <c:v>1186000</c:v>
                </c:pt>
                <c:pt idx="891">
                  <c:v>1188000</c:v>
                </c:pt>
                <c:pt idx="892">
                  <c:v>1190000</c:v>
                </c:pt>
                <c:pt idx="893">
                  <c:v>1192000</c:v>
                </c:pt>
                <c:pt idx="894">
                  <c:v>1194000</c:v>
                </c:pt>
                <c:pt idx="895">
                  <c:v>1196000</c:v>
                </c:pt>
                <c:pt idx="896">
                  <c:v>1198000</c:v>
                </c:pt>
                <c:pt idx="897">
                  <c:v>1200000</c:v>
                </c:pt>
                <c:pt idx="898">
                  <c:v>1202000</c:v>
                </c:pt>
                <c:pt idx="899">
                  <c:v>1204000</c:v>
                </c:pt>
                <c:pt idx="900">
                  <c:v>1206000</c:v>
                </c:pt>
                <c:pt idx="901">
                  <c:v>1208000</c:v>
                </c:pt>
                <c:pt idx="902">
                  <c:v>1210000</c:v>
                </c:pt>
                <c:pt idx="903">
                  <c:v>1212000</c:v>
                </c:pt>
                <c:pt idx="904">
                  <c:v>1214000</c:v>
                </c:pt>
                <c:pt idx="905">
                  <c:v>1216000</c:v>
                </c:pt>
                <c:pt idx="906">
                  <c:v>1218000</c:v>
                </c:pt>
                <c:pt idx="907">
                  <c:v>1220000</c:v>
                </c:pt>
                <c:pt idx="908">
                  <c:v>1222000</c:v>
                </c:pt>
                <c:pt idx="909">
                  <c:v>1224000</c:v>
                </c:pt>
                <c:pt idx="910">
                  <c:v>1226000</c:v>
                </c:pt>
                <c:pt idx="911">
                  <c:v>1228000</c:v>
                </c:pt>
                <c:pt idx="912">
                  <c:v>1230000</c:v>
                </c:pt>
                <c:pt idx="913">
                  <c:v>1232000</c:v>
                </c:pt>
                <c:pt idx="914">
                  <c:v>1234000</c:v>
                </c:pt>
                <c:pt idx="915">
                  <c:v>1236000</c:v>
                </c:pt>
                <c:pt idx="916">
                  <c:v>1238000</c:v>
                </c:pt>
                <c:pt idx="917">
                  <c:v>1240000</c:v>
                </c:pt>
                <c:pt idx="918">
                  <c:v>1242000</c:v>
                </c:pt>
                <c:pt idx="919">
                  <c:v>1244000</c:v>
                </c:pt>
                <c:pt idx="920">
                  <c:v>1246000</c:v>
                </c:pt>
                <c:pt idx="921">
                  <c:v>1248000</c:v>
                </c:pt>
                <c:pt idx="922">
                  <c:v>1250000</c:v>
                </c:pt>
                <c:pt idx="923">
                  <c:v>1252000</c:v>
                </c:pt>
                <c:pt idx="924">
                  <c:v>1254000</c:v>
                </c:pt>
                <c:pt idx="925">
                  <c:v>1256000</c:v>
                </c:pt>
                <c:pt idx="926">
                  <c:v>1258000</c:v>
                </c:pt>
                <c:pt idx="927">
                  <c:v>1260000</c:v>
                </c:pt>
                <c:pt idx="928">
                  <c:v>1262000</c:v>
                </c:pt>
                <c:pt idx="929">
                  <c:v>1264000</c:v>
                </c:pt>
                <c:pt idx="930">
                  <c:v>1266000</c:v>
                </c:pt>
                <c:pt idx="931">
                  <c:v>1268000</c:v>
                </c:pt>
                <c:pt idx="932">
                  <c:v>1270000</c:v>
                </c:pt>
                <c:pt idx="933">
                  <c:v>1272000</c:v>
                </c:pt>
                <c:pt idx="934">
                  <c:v>1274000</c:v>
                </c:pt>
                <c:pt idx="935">
                  <c:v>1276000</c:v>
                </c:pt>
                <c:pt idx="936">
                  <c:v>1278000</c:v>
                </c:pt>
                <c:pt idx="937">
                  <c:v>1280000</c:v>
                </c:pt>
                <c:pt idx="938">
                  <c:v>1282000</c:v>
                </c:pt>
                <c:pt idx="939">
                  <c:v>1284000</c:v>
                </c:pt>
                <c:pt idx="940">
                  <c:v>1286000</c:v>
                </c:pt>
                <c:pt idx="941">
                  <c:v>1288000</c:v>
                </c:pt>
                <c:pt idx="942">
                  <c:v>1290000</c:v>
                </c:pt>
                <c:pt idx="943">
                  <c:v>1292000</c:v>
                </c:pt>
                <c:pt idx="944">
                  <c:v>1294000</c:v>
                </c:pt>
                <c:pt idx="945">
                  <c:v>1296000</c:v>
                </c:pt>
                <c:pt idx="946">
                  <c:v>1298000</c:v>
                </c:pt>
                <c:pt idx="947">
                  <c:v>1300000</c:v>
                </c:pt>
                <c:pt idx="948">
                  <c:v>1302000</c:v>
                </c:pt>
                <c:pt idx="949">
                  <c:v>1304000</c:v>
                </c:pt>
                <c:pt idx="950">
                  <c:v>1306000</c:v>
                </c:pt>
                <c:pt idx="951">
                  <c:v>1308000</c:v>
                </c:pt>
                <c:pt idx="952">
                  <c:v>1310000</c:v>
                </c:pt>
                <c:pt idx="953">
                  <c:v>1312000</c:v>
                </c:pt>
                <c:pt idx="954">
                  <c:v>1314000</c:v>
                </c:pt>
                <c:pt idx="955">
                  <c:v>1316000</c:v>
                </c:pt>
                <c:pt idx="956">
                  <c:v>1318000</c:v>
                </c:pt>
                <c:pt idx="957">
                  <c:v>1320000</c:v>
                </c:pt>
                <c:pt idx="958">
                  <c:v>1322000</c:v>
                </c:pt>
                <c:pt idx="959">
                  <c:v>1324000</c:v>
                </c:pt>
                <c:pt idx="960">
                  <c:v>1326000</c:v>
                </c:pt>
                <c:pt idx="961">
                  <c:v>1328000</c:v>
                </c:pt>
                <c:pt idx="962">
                  <c:v>1330000</c:v>
                </c:pt>
                <c:pt idx="963">
                  <c:v>1332000</c:v>
                </c:pt>
                <c:pt idx="964">
                  <c:v>1334000</c:v>
                </c:pt>
                <c:pt idx="965">
                  <c:v>1336000</c:v>
                </c:pt>
                <c:pt idx="966">
                  <c:v>1338000</c:v>
                </c:pt>
                <c:pt idx="967">
                  <c:v>1340000</c:v>
                </c:pt>
                <c:pt idx="968">
                  <c:v>1342000</c:v>
                </c:pt>
                <c:pt idx="969">
                  <c:v>1344000</c:v>
                </c:pt>
                <c:pt idx="970">
                  <c:v>1346000</c:v>
                </c:pt>
                <c:pt idx="971">
                  <c:v>1348000</c:v>
                </c:pt>
                <c:pt idx="972">
                  <c:v>1350000</c:v>
                </c:pt>
                <c:pt idx="973">
                  <c:v>1352000</c:v>
                </c:pt>
                <c:pt idx="974">
                  <c:v>1354000</c:v>
                </c:pt>
                <c:pt idx="975">
                  <c:v>1356000</c:v>
                </c:pt>
                <c:pt idx="976">
                  <c:v>1358000</c:v>
                </c:pt>
                <c:pt idx="977">
                  <c:v>1360000</c:v>
                </c:pt>
                <c:pt idx="978">
                  <c:v>1362000</c:v>
                </c:pt>
                <c:pt idx="979">
                  <c:v>1364000</c:v>
                </c:pt>
                <c:pt idx="980">
                  <c:v>1366000</c:v>
                </c:pt>
                <c:pt idx="981">
                  <c:v>1368000</c:v>
                </c:pt>
                <c:pt idx="982">
                  <c:v>1370000</c:v>
                </c:pt>
                <c:pt idx="983">
                  <c:v>1372000</c:v>
                </c:pt>
                <c:pt idx="984">
                  <c:v>1374000</c:v>
                </c:pt>
                <c:pt idx="985">
                  <c:v>1376000</c:v>
                </c:pt>
                <c:pt idx="986">
                  <c:v>1378000</c:v>
                </c:pt>
                <c:pt idx="987">
                  <c:v>1380000</c:v>
                </c:pt>
                <c:pt idx="988">
                  <c:v>1382000</c:v>
                </c:pt>
                <c:pt idx="989">
                  <c:v>1384000</c:v>
                </c:pt>
                <c:pt idx="990">
                  <c:v>1386000</c:v>
                </c:pt>
                <c:pt idx="991">
                  <c:v>1388000</c:v>
                </c:pt>
                <c:pt idx="992">
                  <c:v>1390000</c:v>
                </c:pt>
                <c:pt idx="993">
                  <c:v>1392000</c:v>
                </c:pt>
                <c:pt idx="994">
                  <c:v>1394000</c:v>
                </c:pt>
                <c:pt idx="995">
                  <c:v>1396000</c:v>
                </c:pt>
                <c:pt idx="996">
                  <c:v>1398000</c:v>
                </c:pt>
                <c:pt idx="997">
                  <c:v>1400000</c:v>
                </c:pt>
                <c:pt idx="998">
                  <c:v>1402000</c:v>
                </c:pt>
                <c:pt idx="999">
                  <c:v>1404000</c:v>
                </c:pt>
              </c:numCache>
            </c:numRef>
          </c:xVal>
          <c:yVal>
            <c:numRef>
              <c:f>ChartData!$AV$10:$AV$1009</c:f>
              <c:numCache>
                <c:formatCode>_("$"* #,##0_);_("$"* \(#,##0\);_("$"* "-"??_);_(@_)</c:formatCode>
                <c:ptCount val="1000"/>
                <c:pt idx="0">
                  <c:v>5913.3132352407174</c:v>
                </c:pt>
                <c:pt idx="1">
                  <c:v>2957.3132352407174</c:v>
                </c:pt>
                <c:pt idx="2">
                  <c:v>1971.9799019073839</c:v>
                </c:pt>
                <c:pt idx="3">
                  <c:v>1479.3132352407172</c:v>
                </c:pt>
                <c:pt idx="4">
                  <c:v>1183.7132352407173</c:v>
                </c:pt>
                <c:pt idx="5">
                  <c:v>986.64656857405066</c:v>
                </c:pt>
                <c:pt idx="6">
                  <c:v>845.88466381214585</c:v>
                </c:pt>
                <c:pt idx="7">
                  <c:v>740.31323524071729</c:v>
                </c:pt>
                <c:pt idx="8">
                  <c:v>658.2021241296062</c:v>
                </c:pt>
                <c:pt idx="9">
                  <c:v>592.51323524071734</c:v>
                </c:pt>
                <c:pt idx="10">
                  <c:v>538.76778069526279</c:v>
                </c:pt>
                <c:pt idx="11">
                  <c:v>493.97990190738398</c:v>
                </c:pt>
                <c:pt idx="12">
                  <c:v>456.08246600994806</c:v>
                </c:pt>
                <c:pt idx="13">
                  <c:v>423.59894952643157</c:v>
                </c:pt>
                <c:pt idx="14">
                  <c:v>395.44656857405062</c:v>
                </c:pt>
                <c:pt idx="15">
                  <c:v>370.81323524071729</c:v>
                </c:pt>
                <c:pt idx="16">
                  <c:v>349.07794112307022</c:v>
                </c:pt>
                <c:pt idx="17">
                  <c:v>329.75767968516175</c:v>
                </c:pt>
                <c:pt idx="18">
                  <c:v>312.47112997755937</c:v>
                </c:pt>
                <c:pt idx="19">
                  <c:v>296.91323524071731</c:v>
                </c:pt>
                <c:pt idx="20">
                  <c:v>282.83704476452681</c:v>
                </c:pt>
                <c:pt idx="21">
                  <c:v>270.04050796799004</c:v>
                </c:pt>
                <c:pt idx="22">
                  <c:v>258.35671350158685</c:v>
                </c:pt>
                <c:pt idx="23">
                  <c:v>247.64656857405063</c:v>
                </c:pt>
                <c:pt idx="24">
                  <c:v>237.79323524071728</c:v>
                </c:pt>
                <c:pt idx="25">
                  <c:v>228.69785062533268</c:v>
                </c:pt>
                <c:pt idx="26">
                  <c:v>220.27619820368025</c:v>
                </c:pt>
                <c:pt idx="27">
                  <c:v>212.45609238357443</c:v>
                </c:pt>
                <c:pt idx="28">
                  <c:v>205.17530420623453</c:v>
                </c:pt>
                <c:pt idx="29">
                  <c:v>198.37990190738395</c:v>
                </c:pt>
                <c:pt idx="30">
                  <c:v>192.02291266007214</c:v>
                </c:pt>
                <c:pt idx="31">
                  <c:v>186.06323524071729</c:v>
                </c:pt>
                <c:pt idx="32">
                  <c:v>180.46475039223245</c:v>
                </c:pt>
                <c:pt idx="33">
                  <c:v>175.19558818189375</c:v>
                </c:pt>
                <c:pt idx="34">
                  <c:v>170.227520955003</c:v>
                </c:pt>
                <c:pt idx="35">
                  <c:v>165.53545746293952</c:v>
                </c:pt>
                <c:pt idx="36">
                  <c:v>161.09701902450107</c:v>
                </c:pt>
                <c:pt idx="37">
                  <c:v>156.89218260913833</c:v>
                </c:pt>
                <c:pt idx="38">
                  <c:v>152.90297883046088</c:v>
                </c:pt>
                <c:pt idx="39">
                  <c:v>149.1132352407173</c:v>
                </c:pt>
                <c:pt idx="40">
                  <c:v>145.5083571919368</c:v>
                </c:pt>
                <c:pt idx="41">
                  <c:v>142.07514000262205</c:v>
                </c:pt>
                <c:pt idx="42">
                  <c:v>138.80160733374055</c:v>
                </c:pt>
                <c:pt idx="43">
                  <c:v>135.67687160435366</c:v>
                </c:pt>
                <c:pt idx="44">
                  <c:v>132.69101301849506</c:v>
                </c:pt>
                <c:pt idx="45">
                  <c:v>129.83497437115207</c:v>
                </c:pt>
                <c:pt idx="46">
                  <c:v>127.10046928327047</c:v>
                </c:pt>
                <c:pt idx="47">
                  <c:v>124.47990190738395</c:v>
                </c:pt>
                <c:pt idx="48">
                  <c:v>121.96629646520707</c:v>
                </c:pt>
                <c:pt idx="49">
                  <c:v>119.55323524071727</c:v>
                </c:pt>
                <c:pt idx="50">
                  <c:v>117.23480386816826</c:v>
                </c:pt>
                <c:pt idx="51">
                  <c:v>115.00554293302497</c:v>
                </c:pt>
                <c:pt idx="52">
                  <c:v>112.86040505203803</c:v>
                </c:pt>
                <c:pt idx="53">
                  <c:v>110.79471672219876</c:v>
                </c:pt>
                <c:pt idx="54">
                  <c:v>108.80414433162636</c:v>
                </c:pt>
                <c:pt idx="55">
                  <c:v>106.88466381214585</c:v>
                </c:pt>
                <c:pt idx="56">
                  <c:v>105.03253348633132</c:v>
                </c:pt>
                <c:pt idx="57">
                  <c:v>103.2442697234759</c:v>
                </c:pt>
                <c:pt idx="58">
                  <c:v>101.51662507122575</c:v>
                </c:pt>
                <c:pt idx="59">
                  <c:v>99.846568574050607</c:v>
                </c:pt>
                <c:pt idx="60">
                  <c:v>98.231268027602525</c:v>
                </c:pt>
                <c:pt idx="61">
                  <c:v>96.6680739503947</c:v>
                </c:pt>
                <c:pt idx="62">
                  <c:v>95.154505081987111</c:v>
                </c:pt>
                <c:pt idx="63">
                  <c:v>93.688235240717276</c:v>
                </c:pt>
                <c:pt idx="64">
                  <c:v>92.267081394563434</c:v>
                </c:pt>
                <c:pt idx="65">
                  <c:v>90.888992816474854</c:v>
                </c:pt>
                <c:pt idx="66">
                  <c:v>89.552041210866534</c:v>
                </c:pt>
                <c:pt idx="67">
                  <c:v>88.254411711305508</c:v>
                </c:pt>
                <c:pt idx="68">
                  <c:v>86.994394661007135</c:v>
                </c:pt>
                <c:pt idx="69">
                  <c:v>85.770378097860132</c:v>
                </c:pt>
                <c:pt idx="70">
                  <c:v>84.580840874520092</c:v>
                </c:pt>
                <c:pt idx="71">
                  <c:v>83.42434635182839</c:v>
                </c:pt>
                <c:pt idx="72">
                  <c:v>82.29953661058029</c:v>
                </c:pt>
                <c:pt idx="73">
                  <c:v>81.205127132609164</c:v>
                </c:pt>
                <c:pt idx="74">
                  <c:v>80.139901907383944</c:v>
                </c:pt>
                <c:pt idx="75">
                  <c:v>79.102708924927796</c:v>
                </c:pt>
                <c:pt idx="76">
                  <c:v>78.092456019938055</c:v>
                </c:pt>
                <c:pt idx="77">
                  <c:v>77.108107035589072</c:v>
                </c:pt>
                <c:pt idx="78">
                  <c:v>76.14867827869196</c:v>
                </c:pt>
                <c:pt idx="79">
                  <c:v>75.213235240717282</c:v>
                </c:pt>
                <c:pt idx="80">
                  <c:v>74.300889561704935</c:v>
                </c:pt>
                <c:pt idx="81">
                  <c:v>73.410796216327029</c:v>
                </c:pt>
                <c:pt idx="82">
                  <c:v>72.542150903367883</c:v>
                </c:pt>
                <c:pt idx="83">
                  <c:v>71.694187621669656</c:v>
                </c:pt>
                <c:pt idx="84">
                  <c:v>70.866176417187859</c:v>
                </c:pt>
                <c:pt idx="85">
                  <c:v>70.057421287228905</c:v>
                </c:pt>
                <c:pt idx="86">
                  <c:v>69.267258229223017</c:v>
                </c:pt>
                <c:pt idx="87">
                  <c:v>68.495053422535463</c:v>
                </c:pt>
                <c:pt idx="88">
                  <c:v>67.740201532852112</c:v>
                </c:pt>
                <c:pt idx="89">
                  <c:v>67.002124129606159</c:v>
                </c:pt>
                <c:pt idx="90">
                  <c:v>66.28026820775024</c:v>
                </c:pt>
                <c:pt idx="91">
                  <c:v>65.574104805934667</c:v>
                </c:pt>
                <c:pt idx="92">
                  <c:v>64.883127713835563</c:v>
                </c:pt>
                <c:pt idx="93">
                  <c:v>64.206852261993873</c:v>
                </c:pt>
                <c:pt idx="94">
                  <c:v>63.544814188085695</c:v>
                </c:pt>
                <c:pt idx="95">
                  <c:v>62.896568574050612</c:v>
                </c:pt>
                <c:pt idx="96">
                  <c:v>62.261688848964695</c:v>
                </c:pt>
                <c:pt idx="97">
                  <c:v>61.639765852962171</c:v>
                </c:pt>
                <c:pt idx="98">
                  <c:v>61.030406957888992</c:v>
                </c:pt>
                <c:pt idx="99">
                  <c:v>60.433235240717273</c:v>
                </c:pt>
                <c:pt idx="100">
                  <c:v>59.274019554442766</c:v>
                </c:pt>
                <c:pt idx="101">
                  <c:v>58.159389086871123</c:v>
                </c:pt>
                <c:pt idx="102">
                  <c:v>57.086820146377654</c:v>
                </c:pt>
                <c:pt idx="103">
                  <c:v>56.053975981458017</c:v>
                </c:pt>
                <c:pt idx="104">
                  <c:v>55.058689786171819</c:v>
                </c:pt>
                <c:pt idx="105">
                  <c:v>54.098949526431561</c:v>
                </c:pt>
                <c:pt idx="106">
                  <c:v>53.172884363524297</c:v>
                </c:pt>
                <c:pt idx="107">
                  <c:v>52.278752482096586</c:v>
                </c:pt>
                <c:pt idx="108">
                  <c:v>51.414930155971511</c:v>
                </c:pt>
                <c:pt idx="109">
                  <c:v>50.579901907383942</c:v>
                </c:pt>
                <c:pt idx="110">
                  <c:v>49.7722516341599</c:v>
                </c:pt>
                <c:pt idx="111">
                  <c:v>48.990654595555988</c:v>
                </c:pt>
                <c:pt idx="112">
                  <c:v>48.233870161352193</c:v>
                </c:pt>
                <c:pt idx="113">
                  <c:v>47.500735240717276</c:v>
                </c:pt>
                <c:pt idx="114">
                  <c:v>46.790158317640355</c:v>
                </c:pt>
                <c:pt idx="115">
                  <c:v>46.101114028596065</c:v>
                </c:pt>
                <c:pt idx="116">
                  <c:v>45.432638225791905</c:v>
                </c:pt>
                <c:pt idx="117">
                  <c:v>44.783823476011392</c:v>
                </c:pt>
                <c:pt idx="118">
                  <c:v>44.153814950862206</c:v>
                </c:pt>
                <c:pt idx="119">
                  <c:v>43.541806669288704</c:v>
                </c:pt>
                <c:pt idx="120">
                  <c:v>42.947038057618684</c:v>
                </c:pt>
                <c:pt idx="121">
                  <c:v>42.368790796272833</c:v>
                </c:pt>
                <c:pt idx="122">
                  <c:v>41.806385925648783</c:v>
                </c:pt>
                <c:pt idx="123">
                  <c:v>41.25918118666322</c:v>
                </c:pt>
                <c:pt idx="124">
                  <c:v>40.72656857405061</c:v>
                </c:pt>
                <c:pt idx="125">
                  <c:v>40.207972082822536</c:v>
                </c:pt>
                <c:pt idx="126">
                  <c:v>39.702845630327666</c:v>
                </c:pt>
                <c:pt idx="127">
                  <c:v>39.210671138153174</c:v>
                </c:pt>
                <c:pt idx="128">
                  <c:v>38.730956759704618</c:v>
                </c:pt>
                <c:pt idx="129">
                  <c:v>38.263235240717279</c:v>
                </c:pt>
                <c:pt idx="130">
                  <c:v>37.807062401211105</c:v>
                </c:pt>
                <c:pt idx="131">
                  <c:v>37.362015728522152</c:v>
                </c:pt>
                <c:pt idx="132">
                  <c:v>36.92769307204258</c:v>
                </c:pt>
                <c:pt idx="133">
                  <c:v>36.503711431193466</c:v>
                </c:pt>
                <c:pt idx="134">
                  <c:v>36.089705828952567</c:v>
                </c:pt>
                <c:pt idx="135">
                  <c:v>35.685328263973091</c:v>
                </c:pt>
                <c:pt idx="136">
                  <c:v>35.290246734970147</c:v>
                </c:pt>
                <c:pt idx="137">
                  <c:v>34.90414433162637</c:v>
                </c:pt>
                <c:pt idx="138">
                  <c:v>34.526718386784694</c:v>
                </c:pt>
                <c:pt idx="139">
                  <c:v>34.157679685161717</c:v>
                </c:pt>
                <c:pt idx="140">
                  <c:v>33.796751724233758</c:v>
                </c:pt>
                <c:pt idx="141">
                  <c:v>33.443670023325971</c:v>
                </c:pt>
                <c:pt idx="142">
                  <c:v>33.09818147727642</c:v>
                </c:pt>
                <c:pt idx="143">
                  <c:v>32.760043751355575</c:v>
                </c:pt>
                <c:pt idx="144">
                  <c:v>32.429024714401486</c:v>
                </c:pt>
                <c:pt idx="145">
                  <c:v>32.104901907383947</c:v>
                </c:pt>
                <c:pt idx="146">
                  <c:v>31.787462044840986</c:v>
                </c:pt>
                <c:pt idx="147">
                  <c:v>31.476500546839723</c:v>
                </c:pt>
                <c:pt idx="148">
                  <c:v>31.171821099303138</c:v>
                </c:pt>
                <c:pt idx="149">
                  <c:v>30.873235240717278</c:v>
                </c:pt>
                <c:pt idx="150">
                  <c:v>30.580561973390544</c:v>
                </c:pt>
                <c:pt idx="151">
                  <c:v>30.293627397580025</c:v>
                </c:pt>
                <c:pt idx="152">
                  <c:v>30.012264366930872</c:v>
                </c:pt>
                <c:pt idx="153">
                  <c:v>29.736312163794203</c:v>
                </c:pt>
                <c:pt idx="154">
                  <c:v>29.465616193098228</c:v>
                </c:pt>
                <c:pt idx="155">
                  <c:v>29.200027693547469</c:v>
                </c:pt>
                <c:pt idx="156">
                  <c:v>28.939403465016341</c:v>
                </c:pt>
                <c:pt idx="157">
                  <c:v>28.68360561108765</c:v>
                </c:pt>
                <c:pt idx="158">
                  <c:v>28.432501295763153</c:v>
                </c:pt>
                <c:pt idx="159">
                  <c:v>28.185962513444551</c:v>
                </c:pt>
                <c:pt idx="160">
                  <c:v>27.94386587134791</c:v>
                </c:pt>
                <c:pt idx="161">
                  <c:v>27.706092383574422</c:v>
                </c:pt>
                <c:pt idx="162">
                  <c:v>27.472527276115507</c:v>
                </c:pt>
                <c:pt idx="163">
                  <c:v>27.24305980212079</c:v>
                </c:pt>
                <c:pt idx="164">
                  <c:v>27.017583066804235</c:v>
                </c:pt>
                <c:pt idx="165">
                  <c:v>26.795993861406934</c:v>
                </c:pt>
                <c:pt idx="166">
                  <c:v>26.578192505674544</c:v>
                </c:pt>
                <c:pt idx="167">
                  <c:v>26.364082698344397</c:v>
                </c:pt>
                <c:pt idx="168">
                  <c:v>26.153571375171062</c:v>
                </c:pt>
                <c:pt idx="169">
                  <c:v>25.946568574050609</c:v>
                </c:pt>
                <c:pt idx="170">
                  <c:v>25.74298730683298</c:v>
                </c:pt>
                <c:pt idx="171">
                  <c:v>25.542743437438588</c:v>
                </c:pt>
                <c:pt idx="172">
                  <c:v>25.345755565920527</c:v>
                </c:pt>
                <c:pt idx="173">
                  <c:v>25.151944918136635</c:v>
                </c:pt>
                <c:pt idx="174">
                  <c:v>24.961235240717279</c:v>
                </c:pt>
                <c:pt idx="175">
                  <c:v>24.773552701034738</c:v>
                </c:pt>
                <c:pt idx="176">
                  <c:v>24.58882579189838</c:v>
                </c:pt>
                <c:pt idx="177">
                  <c:v>24.406985240717276</c:v>
                </c:pt>
                <c:pt idx="178">
                  <c:v>24.227963922887824</c:v>
                </c:pt>
                <c:pt idx="179">
                  <c:v>24.051696779178819</c:v>
                </c:pt>
                <c:pt idx="180">
                  <c:v>23.878120736900485</c:v>
                </c:pt>
                <c:pt idx="181">
                  <c:v>23.707174634656674</c:v>
                </c:pt>
                <c:pt idx="182">
                  <c:v>23.538799150491712</c:v>
                </c:pt>
                <c:pt idx="183">
                  <c:v>23.372936733254591</c:v>
                </c:pt>
                <c:pt idx="184">
                  <c:v>23.209531537013575</c:v>
                </c:pt>
                <c:pt idx="185">
                  <c:v>23.048529358364334</c:v>
                </c:pt>
                <c:pt idx="186">
                  <c:v>22.889877576483698</c:v>
                </c:pt>
                <c:pt idx="187">
                  <c:v>22.733525095789744</c:v>
                </c:pt>
                <c:pt idx="188">
                  <c:v>22.579422291076988</c:v>
                </c:pt>
                <c:pt idx="189">
                  <c:v>22.42752095500299</c:v>
                </c:pt>
                <c:pt idx="190">
                  <c:v>22.277774247809475</c:v>
                </c:pt>
                <c:pt idx="191">
                  <c:v>22.13013664916798</c:v>
                </c:pt>
                <c:pt idx="192">
                  <c:v>21.98456391204595</c:v>
                </c:pt>
                <c:pt idx="193">
                  <c:v>21.841013018495055</c:v>
                </c:pt>
                <c:pt idx="194">
                  <c:v>21.699442137269003</c:v>
                </c:pt>
                <c:pt idx="195">
                  <c:v>21.55981058318303</c:v>
                </c:pt>
                <c:pt idx="196">
                  <c:v>21.422078778132246</c:v>
                </c:pt>
                <c:pt idx="197">
                  <c:v>21.286208213690252</c:v>
                </c:pt>
                <c:pt idx="198">
                  <c:v>21.152161415213925</c:v>
                </c:pt>
                <c:pt idx="199">
                  <c:v>21.019901907383947</c:v>
                </c:pt>
                <c:pt idx="200">
                  <c:v>18.204663812145846</c:v>
                </c:pt>
                <c:pt idx="201">
                  <c:v>16.093235240717277</c:v>
                </c:pt>
                <c:pt idx="202">
                  <c:v>14.451013018495056</c:v>
                </c:pt>
                <c:pt idx="203">
                  <c:v>13.137235240717278</c:v>
                </c:pt>
                <c:pt idx="204">
                  <c:v>12.062326149808188</c:v>
                </c:pt>
                <c:pt idx="205">
                  <c:v>11.166568574050611</c:v>
                </c:pt>
                <c:pt idx="206">
                  <c:v>10.408619856101893</c:v>
                </c:pt>
                <c:pt idx="207">
                  <c:v>9.7589495264315627</c:v>
                </c:pt>
                <c:pt idx="208">
                  <c:v>9.195901907383945</c:v>
                </c:pt>
                <c:pt idx="209">
                  <c:v>8.7032352407172766</c:v>
                </c:pt>
                <c:pt idx="210">
                  <c:v>8.2685293583643364</c:v>
                </c:pt>
                <c:pt idx="211">
                  <c:v>7.8821241296061668</c:v>
                </c:pt>
                <c:pt idx="212">
                  <c:v>7.5363931354541203</c:v>
                </c:pt>
                <c:pt idx="213">
                  <c:v>7.2252352407172777</c:v>
                </c:pt>
                <c:pt idx="214">
                  <c:v>6.943711431193468</c:v>
                </c:pt>
                <c:pt idx="215">
                  <c:v>6.6877806952627328</c:v>
                </c:pt>
                <c:pt idx="216">
                  <c:v>6.4541048059346693</c:v>
                </c:pt>
                <c:pt idx="217">
                  <c:v>6.2399019073839446</c:v>
                </c:pt>
                <c:pt idx="218">
                  <c:v>6.0428352407172774</c:v>
                </c:pt>
                <c:pt idx="219">
                  <c:v>5.8609275484095855</c:v>
                </c:pt>
                <c:pt idx="220">
                  <c:v>5.6924944999765374</c:v>
                </c:pt>
                <c:pt idx="221">
                  <c:v>5.5360923835744202</c:v>
                </c:pt>
                <c:pt idx="222">
                  <c:v>5.3904766200276226</c:v>
                </c:pt>
                <c:pt idx="223">
                  <c:v>5.2545685740506105</c:v>
                </c:pt>
                <c:pt idx="224">
                  <c:v>5.1274287891043748</c:v>
                </c:pt>
                <c:pt idx="225">
                  <c:v>5.0082352407172781</c:v>
                </c:pt>
                <c:pt idx="226">
                  <c:v>4.8962655437475808</c:v>
                </c:pt>
                <c:pt idx="227">
                  <c:v>4.7908822995408071</c:v>
                </c:pt>
                <c:pt idx="228">
                  <c:v>4.6915209550029919</c:v>
                </c:pt>
                <c:pt idx="229">
                  <c:v>4.5976796851617223</c:v>
                </c:pt>
                <c:pt idx="230">
                  <c:v>4.5089109163929537</c:v>
                </c:pt>
                <c:pt idx="231">
                  <c:v>4.4248141880856995</c:v>
                </c:pt>
                <c:pt idx="232">
                  <c:v>4.3450301125121502</c:v>
                </c:pt>
                <c:pt idx="233">
                  <c:v>4.2692352407172773</c:v>
                </c:pt>
                <c:pt idx="234">
                  <c:v>4.1284733359553734</c:v>
                </c:pt>
                <c:pt idx="235">
                  <c:v>4.0005079679900053</c:v>
                </c:pt>
                <c:pt idx="236">
                  <c:v>3.8836700233259736</c:v>
                </c:pt>
                <c:pt idx="237">
                  <c:v>3.7765685740506112</c:v>
                </c:pt>
                <c:pt idx="238">
                  <c:v>3.6780352407172776</c:v>
                </c:pt>
                <c:pt idx="239">
                  <c:v>3.5870813945634317</c:v>
                </c:pt>
                <c:pt idx="240">
                  <c:v>3.5028648703469076</c:v>
                </c:pt>
                <c:pt idx="241">
                  <c:v>3.424663812145849</c:v>
                </c:pt>
                <c:pt idx="242">
                  <c:v>3.3518559303724502</c:v>
                </c:pt>
                <c:pt idx="243">
                  <c:v>3.2839019073839442</c:v>
                </c:pt>
                <c:pt idx="244">
                  <c:v>3.2203320149108263</c:v>
                </c:pt>
                <c:pt idx="245">
                  <c:v>3.160735240717278</c:v>
                </c:pt>
                <c:pt idx="246">
                  <c:v>3.1047503922324293</c:v>
                </c:pt>
                <c:pt idx="247">
                  <c:v>3.0520587701290425</c:v>
                </c:pt>
                <c:pt idx="248">
                  <c:v>3.0023780978601349</c:v>
                </c:pt>
                <c:pt idx="249">
                  <c:v>2.9554574629395001</c:v>
                </c:pt>
                <c:pt idx="250">
                  <c:v>2.9110730785551158</c:v>
                </c:pt>
                <c:pt idx="251">
                  <c:v>2.8690247144014887</c:v>
                </c:pt>
                <c:pt idx="252">
                  <c:v>2.829132676614714</c:v>
                </c:pt>
                <c:pt idx="253">
                  <c:v>2.7912352407172776</c:v>
                </c:pt>
                <c:pt idx="254">
                  <c:v>2.7551864602294729</c:v>
                </c:pt>
                <c:pt idx="255">
                  <c:v>2.7208542883363256</c:v>
                </c:pt>
                <c:pt idx="256">
                  <c:v>2.6881189616475103</c:v>
                </c:pt>
                <c:pt idx="257">
                  <c:v>2.6568716043536416</c:v>
                </c:pt>
                <c:pt idx="258">
                  <c:v>2.6270130184950555</c:v>
                </c:pt>
                <c:pt idx="259">
                  <c:v>2.5984526320216257</c:v>
                </c:pt>
                <c:pt idx="260">
                  <c:v>2.5711075811428099</c:v>
                </c:pt>
                <c:pt idx="261">
                  <c:v>2.5449019073839443</c:v>
                </c:pt>
                <c:pt idx="262">
                  <c:v>2.519765852962176</c:v>
                </c:pt>
                <c:pt idx="263">
                  <c:v>2.4956352407172777</c:v>
                </c:pt>
                <c:pt idx="264">
                  <c:v>2.298568574050611</c:v>
                </c:pt>
                <c:pt idx="265">
                  <c:v>2.1578066692887061</c:v>
                </c:pt>
                <c:pt idx="266">
                  <c:v>2.0522352407172777</c:v>
                </c:pt>
                <c:pt idx="267">
                  <c:v>1.9701241296061667</c:v>
                </c:pt>
                <c:pt idx="268">
                  <c:v>1.9044352407172778</c:v>
                </c:pt>
                <c:pt idx="269">
                  <c:v>1.8506897861718232</c:v>
                </c:pt>
                <c:pt idx="270">
                  <c:v>1.8059019073839444</c:v>
                </c:pt>
                <c:pt idx="271">
                  <c:v>1.7680044714865086</c:v>
                </c:pt>
                <c:pt idx="272">
                  <c:v>1.735520955002992</c:v>
                </c:pt>
                <c:pt idx="273">
                  <c:v>1.7073685740506113</c:v>
                </c:pt>
                <c:pt idx="274">
                  <c:v>1.6827352407172778</c:v>
                </c:pt>
                <c:pt idx="275">
                  <c:v>1.6609999465996308</c:v>
                </c:pt>
                <c:pt idx="276">
                  <c:v>1.6416796851617224</c:v>
                </c:pt>
                <c:pt idx="277">
                  <c:v>1.6243931354541199</c:v>
                </c:pt>
                <c:pt idx="278">
                  <c:v>1.6088352407172777</c:v>
                </c:pt>
                <c:pt idx="279">
                  <c:v>1.5947590502410873</c:v>
                </c:pt>
                <c:pt idx="280">
                  <c:v>1.5819625134445505</c:v>
                </c:pt>
                <c:pt idx="281">
                  <c:v>1.5702787189781473</c:v>
                </c:pt>
                <c:pt idx="282">
                  <c:v>1.5595685740506111</c:v>
                </c:pt>
                <c:pt idx="283">
                  <c:v>1.5497152407172778</c:v>
                </c:pt>
                <c:pt idx="284">
                  <c:v>1.5321982036802408</c:v>
                </c:pt>
                <c:pt idx="285">
                  <c:v>1.5243780978601349</c:v>
                </c:pt>
                <c:pt idx="286">
                  <c:v>1.5170973096827951</c:v>
                </c:pt>
                <c:pt idx="287">
                  <c:v>1.5103019073839445</c:v>
                </c:pt>
                <c:pt idx="288">
                  <c:v>1.5039449181366327</c:v>
                </c:pt>
                <c:pt idx="289">
                  <c:v>1.4979852407172778</c:v>
                </c:pt>
                <c:pt idx="290">
                  <c:v>1.4923867558687929</c:v>
                </c:pt>
                <c:pt idx="291">
                  <c:v>1.4871175936584542</c:v>
                </c:pt>
                <c:pt idx="292">
                  <c:v>1.4821495264315636</c:v>
                </c:pt>
                <c:pt idx="293">
                  <c:v>1.4774574629395001</c:v>
                </c:pt>
                <c:pt idx="294">
                  <c:v>1.4730190245010615</c:v>
                </c:pt>
                <c:pt idx="295">
                  <c:v>1.4688141880856989</c:v>
                </c:pt>
                <c:pt idx="296">
                  <c:v>1.4648249843070213</c:v>
                </c:pt>
                <c:pt idx="297">
                  <c:v>1.4610352407172778</c:v>
                </c:pt>
                <c:pt idx="298">
                  <c:v>1.4574303626684972</c:v>
                </c:pt>
                <c:pt idx="299">
                  <c:v>1.4539971454791827</c:v>
                </c:pt>
                <c:pt idx="300">
                  <c:v>1.4507236128103012</c:v>
                </c:pt>
                <c:pt idx="301">
                  <c:v>1.4475988770809143</c:v>
                </c:pt>
                <c:pt idx="302">
                  <c:v>1.4446130184950556</c:v>
                </c:pt>
                <c:pt idx="303">
                  <c:v>1.4417569798477126</c:v>
                </c:pt>
                <c:pt idx="304">
                  <c:v>1.439022474759831</c:v>
                </c:pt>
                <c:pt idx="305">
                  <c:v>1.4364019073839445</c:v>
                </c:pt>
                <c:pt idx="306">
                  <c:v>1.4338883019417676</c:v>
                </c:pt>
                <c:pt idx="307">
                  <c:v>1.4314752407172777</c:v>
                </c:pt>
                <c:pt idx="308">
                  <c:v>1.4291568093447289</c:v>
                </c:pt>
                <c:pt idx="309">
                  <c:v>1.4269275484095856</c:v>
                </c:pt>
                <c:pt idx="310">
                  <c:v>1.4247824105285987</c:v>
                </c:pt>
                <c:pt idx="311">
                  <c:v>1.4227167221987593</c:v>
                </c:pt>
                <c:pt idx="312">
                  <c:v>1.4207261498081869</c:v>
                </c:pt>
                <c:pt idx="313">
                  <c:v>1.4188066692887065</c:v>
                </c:pt>
                <c:pt idx="314">
                  <c:v>1.4169545389628919</c:v>
                </c:pt>
                <c:pt idx="315">
                  <c:v>1.4151662752000365</c:v>
                </c:pt>
                <c:pt idx="316">
                  <c:v>1.4134386305477862</c:v>
                </c:pt>
                <c:pt idx="317">
                  <c:v>1.4117685740506112</c:v>
                </c:pt>
                <c:pt idx="318">
                  <c:v>1.4101532735041631</c:v>
                </c:pt>
                <c:pt idx="319">
                  <c:v>1.4085900794269552</c:v>
                </c:pt>
                <c:pt idx="320">
                  <c:v>1.4070765105585477</c:v>
                </c:pt>
                <c:pt idx="321">
                  <c:v>1.4056102407172779</c:v>
                </c:pt>
                <c:pt idx="322">
                  <c:v>1.404189086871124</c:v>
                </c:pt>
                <c:pt idx="323">
                  <c:v>1.4028109982930355</c:v>
                </c:pt>
                <c:pt idx="324">
                  <c:v>1.4014740466874271</c:v>
                </c:pt>
                <c:pt idx="325">
                  <c:v>1.4001764171878661</c:v>
                </c:pt>
                <c:pt idx="326">
                  <c:v>1.3989164001375676</c:v>
                </c:pt>
                <c:pt idx="327">
                  <c:v>1.3976923835744206</c:v>
                </c:pt>
                <c:pt idx="328">
                  <c:v>1.3965028463510807</c:v>
                </c:pt>
                <c:pt idx="329">
                  <c:v>1.3953463518283888</c:v>
                </c:pt>
                <c:pt idx="330">
                  <c:v>1.3942215420871409</c:v>
                </c:pt>
                <c:pt idx="331">
                  <c:v>1.3931271326091696</c:v>
                </c:pt>
                <c:pt idx="332">
                  <c:v>1.3920619073839444</c:v>
                </c:pt>
                <c:pt idx="333">
                  <c:v>1.3910247144014884</c:v>
                </c:pt>
                <c:pt idx="334">
                  <c:v>1.3900144614964987</c:v>
                </c:pt>
                <c:pt idx="335">
                  <c:v>1.3890301125121496</c:v>
                </c:pt>
                <c:pt idx="336">
                  <c:v>1.3880706837552526</c:v>
                </c:pt>
                <c:pt idx="337">
                  <c:v>1.3871352407172779</c:v>
                </c:pt>
                <c:pt idx="338">
                  <c:v>1.3853328016928876</c:v>
                </c:pt>
                <c:pt idx="339">
                  <c:v>1.3836161930982303</c:v>
                </c:pt>
                <c:pt idx="340">
                  <c:v>1.3819794267637895</c:v>
                </c:pt>
                <c:pt idx="341">
                  <c:v>1.380417058899096</c:v>
                </c:pt>
                <c:pt idx="342">
                  <c:v>1.3789241296061667</c:v>
                </c:pt>
                <c:pt idx="343">
                  <c:v>1.3774961102824952</c:v>
                </c:pt>
                <c:pt idx="344">
                  <c:v>1.3761288577385544</c:v>
                </c:pt>
                <c:pt idx="345">
                  <c:v>1.3748185740506111</c:v>
                </c:pt>
                <c:pt idx="346">
                  <c:v>1.3735617713295227</c:v>
                </c:pt>
                <c:pt idx="347">
                  <c:v>1.3723552407172779</c:v>
                </c:pt>
                <c:pt idx="348">
                  <c:v>1.3711960250310034</c:v>
                </c:pt>
                <c:pt idx="349">
                  <c:v>1.3700813945634316</c:v>
                </c:pt>
                <c:pt idx="350">
                  <c:v>1.3690088256229382</c:v>
                </c:pt>
                <c:pt idx="351">
                  <c:v>1.3679759814580186</c:v>
                </c:pt>
                <c:pt idx="352">
                  <c:v>1.3669806952627324</c:v>
                </c:pt>
                <c:pt idx="353">
                  <c:v>1.366020955002992</c:v>
                </c:pt>
                <c:pt idx="354">
                  <c:v>1.3650948898400848</c:v>
                </c:pt>
                <c:pt idx="355">
                  <c:v>1.364200757958657</c:v>
                </c:pt>
                <c:pt idx="356">
                  <c:v>1.363336935632532</c:v>
                </c:pt>
                <c:pt idx="357">
                  <c:v>1.3625019073839444</c:v>
                </c:pt>
                <c:pt idx="358">
                  <c:v>1.3616942571107205</c:v>
                </c:pt>
                <c:pt idx="359">
                  <c:v>1.3609126600721164</c:v>
                </c:pt>
                <c:pt idx="360">
                  <c:v>1.3601558756379126</c:v>
                </c:pt>
                <c:pt idx="361">
                  <c:v>1.3594227407172779</c:v>
                </c:pt>
                <c:pt idx="362">
                  <c:v>1.3587121637942008</c:v>
                </c:pt>
                <c:pt idx="363">
                  <c:v>1.3580231195051566</c:v>
                </c:pt>
                <c:pt idx="364">
                  <c:v>1.3573546437023525</c:v>
                </c:pt>
                <c:pt idx="365">
                  <c:v>1.356705828952572</c:v>
                </c:pt>
                <c:pt idx="366">
                  <c:v>1.3560758204274228</c:v>
                </c:pt>
                <c:pt idx="367">
                  <c:v>1.3554638121458493</c:v>
                </c:pt>
                <c:pt idx="368">
                  <c:v>1.3548690435341793</c:v>
                </c:pt>
                <c:pt idx="369">
                  <c:v>1.3542907962728334</c:v>
                </c:pt>
                <c:pt idx="370">
                  <c:v>1.3537283914022094</c:v>
                </c:pt>
                <c:pt idx="371">
                  <c:v>1.3531811866632237</c:v>
                </c:pt>
                <c:pt idx="372">
                  <c:v>1.3526485740506111</c:v>
                </c:pt>
                <c:pt idx="373">
                  <c:v>1.3521299775593831</c:v>
                </c:pt>
                <c:pt idx="374">
                  <c:v>1.3516248511068882</c:v>
                </c:pt>
                <c:pt idx="375">
                  <c:v>1.3511326766147138</c:v>
                </c:pt>
                <c:pt idx="376">
                  <c:v>1.3506529622362651</c:v>
                </c:pt>
                <c:pt idx="377">
                  <c:v>1.3501852407172779</c:v>
                </c:pt>
                <c:pt idx="378">
                  <c:v>1.3497290678777716</c:v>
                </c:pt>
                <c:pt idx="379">
                  <c:v>1.3492840212050827</c:v>
                </c:pt>
                <c:pt idx="380">
                  <c:v>1.3488496985486031</c:v>
                </c:pt>
                <c:pt idx="381">
                  <c:v>1.348425716907754</c:v>
                </c:pt>
                <c:pt idx="382">
                  <c:v>1.3480117113055132</c:v>
                </c:pt>
                <c:pt idx="383">
                  <c:v>1.3476073337405337</c:v>
                </c:pt>
                <c:pt idx="384">
                  <c:v>1.3472122522115306</c:v>
                </c:pt>
                <c:pt idx="385">
                  <c:v>1.3468261498081868</c:v>
                </c:pt>
                <c:pt idx="386">
                  <c:v>1.3464487238633451</c:v>
                </c:pt>
                <c:pt idx="387">
                  <c:v>1.3460796851617223</c:v>
                </c:pt>
                <c:pt idx="388">
                  <c:v>1.3457187572007943</c:v>
                </c:pt>
                <c:pt idx="389">
                  <c:v>1.3453656754998866</c:v>
                </c:pt>
                <c:pt idx="390">
                  <c:v>1.345020186953837</c:v>
                </c:pt>
                <c:pt idx="391">
                  <c:v>1.3446820492279161</c:v>
                </c:pt>
                <c:pt idx="392">
                  <c:v>1.344351030190962</c:v>
                </c:pt>
                <c:pt idx="393">
                  <c:v>1.3440269073839446</c:v>
                </c:pt>
                <c:pt idx="394">
                  <c:v>1.3437094675214016</c:v>
                </c:pt>
                <c:pt idx="395">
                  <c:v>1.3433985060234002</c:v>
                </c:pt>
                <c:pt idx="396">
                  <c:v>1.3430938265758636</c:v>
                </c:pt>
                <c:pt idx="397">
                  <c:v>1.3427952407172778</c:v>
                </c:pt>
                <c:pt idx="398">
                  <c:v>1.3425025674499511</c:v>
                </c:pt>
                <c:pt idx="399">
                  <c:v>1.3422156328741406</c:v>
                </c:pt>
                <c:pt idx="400">
                  <c:v>1.3419342698434915</c:v>
                </c:pt>
                <c:pt idx="401">
                  <c:v>1.3416583176403547</c:v>
                </c:pt>
                <c:pt idx="402">
                  <c:v>1.3413876216696587</c:v>
                </c:pt>
                <c:pt idx="403">
                  <c:v>1.3411220331701079</c:v>
                </c:pt>
                <c:pt idx="404">
                  <c:v>1.3408614089415769</c:v>
                </c:pt>
                <c:pt idx="405">
                  <c:v>1.3406056110876481</c:v>
                </c:pt>
                <c:pt idx="406">
                  <c:v>1.3403545067723237</c:v>
                </c:pt>
                <c:pt idx="407">
                  <c:v>1.3401079679900052</c:v>
                </c:pt>
                <c:pt idx="408">
                  <c:v>1.3398658713479084</c:v>
                </c:pt>
                <c:pt idx="409">
                  <c:v>1.3396280978601349</c:v>
                </c:pt>
                <c:pt idx="410">
                  <c:v>1.3393945327526759</c:v>
                </c:pt>
                <c:pt idx="411">
                  <c:v>1.3391650652786813</c:v>
                </c:pt>
                <c:pt idx="412">
                  <c:v>1.3389395885433648</c:v>
                </c:pt>
                <c:pt idx="413">
                  <c:v>1.3387179993379674</c:v>
                </c:pt>
                <c:pt idx="414">
                  <c:v>1.3385001979822351</c:v>
                </c:pt>
                <c:pt idx="415">
                  <c:v>1.338286088174905</c:v>
                </c:pt>
                <c:pt idx="416">
                  <c:v>1.3380755768517316</c:v>
                </c:pt>
                <c:pt idx="417">
                  <c:v>1.3378685740506111</c:v>
                </c:pt>
                <c:pt idx="418">
                  <c:v>1.3376649927833935</c:v>
                </c:pt>
                <c:pt idx="419">
                  <c:v>1.337464748913999</c:v>
                </c:pt>
                <c:pt idx="420">
                  <c:v>1.337267761042481</c:v>
                </c:pt>
                <c:pt idx="421">
                  <c:v>1.3370739503946971</c:v>
                </c:pt>
                <c:pt idx="422">
                  <c:v>1.3368832407172777</c:v>
                </c:pt>
                <c:pt idx="423">
                  <c:v>1.3366955581775952</c:v>
                </c:pt>
                <c:pt idx="424">
                  <c:v>1.3365108312684588</c:v>
                </c:pt>
                <c:pt idx="425">
                  <c:v>1.3363289907172777</c:v>
                </c:pt>
                <c:pt idx="426">
                  <c:v>1.3361499693994483</c:v>
                </c:pt>
                <c:pt idx="427">
                  <c:v>1.3359737022557394</c:v>
                </c:pt>
                <c:pt idx="428">
                  <c:v>1.3358001262134611</c:v>
                </c:pt>
                <c:pt idx="429">
                  <c:v>1.3356291801112172</c:v>
                </c:pt>
                <c:pt idx="430">
                  <c:v>1.3354608046270522</c:v>
                </c:pt>
                <c:pt idx="431">
                  <c:v>1.335294942209815</c:v>
                </c:pt>
                <c:pt idx="432">
                  <c:v>1.3351315370135741</c:v>
                </c:pt>
                <c:pt idx="433">
                  <c:v>1.3349705348349248</c:v>
                </c:pt>
                <c:pt idx="434">
                  <c:v>1.3348118830530442</c:v>
                </c:pt>
                <c:pt idx="435">
                  <c:v>1.3346555305723502</c:v>
                </c:pt>
                <c:pt idx="436">
                  <c:v>1.3345014277676375</c:v>
                </c:pt>
                <c:pt idx="437">
                  <c:v>1.3343495264315635</c:v>
                </c:pt>
                <c:pt idx="438">
                  <c:v>1.3341997797243701</c:v>
                </c:pt>
                <c:pt idx="439">
                  <c:v>1.3340521421257285</c:v>
                </c:pt>
                <c:pt idx="440">
                  <c:v>1.3339065693886065</c:v>
                </c:pt>
                <c:pt idx="441">
                  <c:v>1.3337630184950555</c:v>
                </c:pt>
                <c:pt idx="442">
                  <c:v>1.3336214476138295</c:v>
                </c:pt>
                <c:pt idx="443">
                  <c:v>1.3334818160597435</c:v>
                </c:pt>
                <c:pt idx="444">
                  <c:v>1.3333440842546929</c:v>
                </c:pt>
                <c:pt idx="445">
                  <c:v>1.3332082136902508</c:v>
                </c:pt>
                <c:pt idx="446">
                  <c:v>1.3330741668917745</c:v>
                </c:pt>
                <c:pt idx="447">
                  <c:v>1.3329419073839446</c:v>
                </c:pt>
                <c:pt idx="448">
                  <c:v>1.3328113996576751</c:v>
                </c:pt>
                <c:pt idx="449">
                  <c:v>1.3326826091383304</c:v>
                </c:pt>
                <c:pt idx="450">
                  <c:v>1.3325555021551863</c:v>
                </c:pt>
                <c:pt idx="451">
                  <c:v>1.332430045912083</c:v>
                </c:pt>
                <c:pt idx="452">
                  <c:v>1.3323062084592132</c:v>
                </c:pt>
                <c:pt idx="453">
                  <c:v>1.3321839586659958</c:v>
                </c:pt>
                <c:pt idx="454">
                  <c:v>1.3320632661949847</c:v>
                </c:pt>
                <c:pt idx="455">
                  <c:v>1.3319441014767714</c:v>
                </c:pt>
                <c:pt idx="456">
                  <c:v>1.3318264356858314</c:v>
                </c:pt>
                <c:pt idx="457">
                  <c:v>1.3317102407172778</c:v>
                </c:pt>
                <c:pt idx="458">
                  <c:v>1.3315954891644828</c:v>
                </c:pt>
                <c:pt idx="459">
                  <c:v>1.3314821542975248</c:v>
                </c:pt>
                <c:pt idx="460">
                  <c:v>1.3313702100424312</c:v>
                </c:pt>
                <c:pt idx="461">
                  <c:v>1.3312596309611802</c:v>
                </c:pt>
                <c:pt idx="462">
                  <c:v>1.3311503922324293</c:v>
                </c:pt>
                <c:pt idx="463">
                  <c:v>1.3310424696329404</c:v>
                </c:pt>
                <c:pt idx="464">
                  <c:v>1.3309358395196731</c:v>
                </c:pt>
                <c:pt idx="465">
                  <c:v>1.3308304788125158</c:v>
                </c:pt>
                <c:pt idx="466">
                  <c:v>1.3307263649776329</c:v>
                </c:pt>
                <c:pt idx="467">
                  <c:v>1.3306234760113955</c:v>
                </c:pt>
                <c:pt idx="468">
                  <c:v>1.3305217904248801</c:v>
                </c:pt>
                <c:pt idx="469">
                  <c:v>1.3304212872289056</c:v>
                </c:pt>
                <c:pt idx="470">
                  <c:v>1.3303219459195899</c:v>
                </c:pt>
                <c:pt idx="471">
                  <c:v>1.3302237464644042</c:v>
                </c:pt>
                <c:pt idx="472">
                  <c:v>1.3301266692887064</c:v>
                </c:pt>
                <c:pt idx="473">
                  <c:v>1.3300306952627323</c:v>
                </c:pt>
                <c:pt idx="474">
                  <c:v>1.3299358056890291</c:v>
                </c:pt>
                <c:pt idx="475">
                  <c:v>1.3298419822903116</c:v>
                </c:pt>
                <c:pt idx="476">
                  <c:v>1.3297492071977248</c:v>
                </c:pt>
                <c:pt idx="477">
                  <c:v>1.3296574629394999</c:v>
                </c:pt>
                <c:pt idx="478">
                  <c:v>1.3295667324299849</c:v>
                </c:pt>
                <c:pt idx="479">
                  <c:v>1.329476998959036</c:v>
                </c:pt>
                <c:pt idx="480">
                  <c:v>1.3293882461817588</c:v>
                </c:pt>
                <c:pt idx="481">
                  <c:v>1.3293004581085821</c:v>
                </c:pt>
                <c:pt idx="482">
                  <c:v>1.3292136190956563</c:v>
                </c:pt>
                <c:pt idx="483">
                  <c:v>1.3291277138355575</c:v>
                </c:pt>
                <c:pt idx="484">
                  <c:v>1.3290427273482939</c:v>
                </c:pt>
                <c:pt idx="485">
                  <c:v>1.328958644972597</c:v>
                </c:pt>
                <c:pt idx="486">
                  <c:v>1.3288754523574895</c:v>
                </c:pt>
                <c:pt idx="487">
                  <c:v>1.32879313545412</c:v>
                </c:pt>
                <c:pt idx="488">
                  <c:v>1.3287116805078538</c:v>
                </c:pt>
                <c:pt idx="489">
                  <c:v>1.3286310740506111</c:v>
                </c:pt>
                <c:pt idx="490">
                  <c:v>1.3285513028934437</c:v>
                </c:pt>
                <c:pt idx="491">
                  <c:v>1.3284723541193397</c:v>
                </c:pt>
                <c:pt idx="492">
                  <c:v>1.3283942150762522</c:v>
                </c:pt>
                <c:pt idx="493">
                  <c:v>1.328316873370339</c:v>
                </c:pt>
                <c:pt idx="494">
                  <c:v>1.3282403168594099</c:v>
                </c:pt>
                <c:pt idx="495">
                  <c:v>1.3281645336465708</c:v>
                </c:pt>
                <c:pt idx="496">
                  <c:v>1.3280895120740617</c:v>
                </c:pt>
                <c:pt idx="497">
                  <c:v>1.3280152407172778</c:v>
                </c:pt>
                <c:pt idx="498">
                  <c:v>1.3279417083789693</c:v>
                </c:pt>
                <c:pt idx="499">
                  <c:v>1.3278689040836145</c:v>
                </c:pt>
                <c:pt idx="500">
                  <c:v>1.3277968170719576</c:v>
                </c:pt>
                <c:pt idx="501">
                  <c:v>1.3277254367957092</c:v>
                </c:pt>
                <c:pt idx="502">
                  <c:v>1.3276547529123999</c:v>
                </c:pt>
                <c:pt idx="503">
                  <c:v>1.3275847552803846</c:v>
                </c:pt>
                <c:pt idx="504">
                  <c:v>1.3275154339539927</c:v>
                </c:pt>
                <c:pt idx="505">
                  <c:v>1.3274467791788163</c:v>
                </c:pt>
                <c:pt idx="506">
                  <c:v>1.3273787813871343</c:v>
                </c:pt>
                <c:pt idx="507">
                  <c:v>1.3273114311934684</c:v>
                </c:pt>
                <c:pt idx="508">
                  <c:v>1.3272447193902637</c:v>
                </c:pt>
                <c:pt idx="509">
                  <c:v>1.3271786369436929</c:v>
                </c:pt>
                <c:pt idx="510">
                  <c:v>1.3271131749895784</c:v>
                </c:pt>
                <c:pt idx="511">
                  <c:v>1.3270483248294274</c:v>
                </c:pt>
                <c:pt idx="512">
                  <c:v>1.3269840779265802</c:v>
                </c:pt>
                <c:pt idx="513">
                  <c:v>1.326920425902463</c:v>
                </c:pt>
                <c:pt idx="514">
                  <c:v>1.3268573605329461</c:v>
                </c:pt>
                <c:pt idx="515">
                  <c:v>1.3267948737448008</c:v>
                </c:pt>
                <c:pt idx="516">
                  <c:v>1.3267329576122551</c:v>
                </c:pt>
                <c:pt idx="517">
                  <c:v>1.3266716043536415</c:v>
                </c:pt>
                <c:pt idx="518">
                  <c:v>1.3266108063281374</c:v>
                </c:pt>
                <c:pt idx="519">
                  <c:v>1.3265505560325932</c:v>
                </c:pt>
                <c:pt idx="520">
                  <c:v>1.3264908460984437</c:v>
                </c:pt>
                <c:pt idx="521">
                  <c:v>1.3264316692887064</c:v>
                </c:pt>
                <c:pt idx="522">
                  <c:v>1.3263730184950555</c:v>
                </c:pt>
                <c:pt idx="523">
                  <c:v>1.326314886734977</c:v>
                </c:pt>
                <c:pt idx="524">
                  <c:v>1.3262572671489958</c:v>
                </c:pt>
                <c:pt idx="525">
                  <c:v>1.3262001529979797</c:v>
                </c:pt>
                <c:pt idx="526">
                  <c:v>1.3261435376605093</c:v>
                </c:pt>
                <c:pt idx="527">
                  <c:v>1.3260874146303212</c:v>
                </c:pt>
                <c:pt idx="528">
                  <c:v>1.3260317775138146</c:v>
                </c:pt>
                <c:pt idx="529">
                  <c:v>1.3259766200276226</c:v>
                </c:pt>
                <c:pt idx="530">
                  <c:v>1.3259219359962477</c:v>
                </c:pt>
                <c:pt idx="531">
                  <c:v>1.3258677193497566</c:v>
                </c:pt>
                <c:pt idx="532">
                  <c:v>1.3258139641215332</c:v>
                </c:pt>
                <c:pt idx="533">
                  <c:v>1.3257606644460913</c:v>
                </c:pt>
                <c:pt idx="534">
                  <c:v>1.3257078145569403</c:v>
                </c:pt>
                <c:pt idx="535">
                  <c:v>1.3256554087845047</c:v>
                </c:pt>
                <c:pt idx="536">
                  <c:v>1.3256034415540978</c:v>
                </c:pt>
                <c:pt idx="537">
                  <c:v>1.3255519073839446</c:v>
                </c:pt>
                <c:pt idx="538">
                  <c:v>1.3255008008832529</c:v>
                </c:pt>
                <c:pt idx="539">
                  <c:v>1.3254501167503356</c:v>
                </c:pt>
                <c:pt idx="540">
                  <c:v>1.3253998497707757</c:v>
                </c:pt>
                <c:pt idx="541">
                  <c:v>1.3253499948156384</c:v>
                </c:pt>
                <c:pt idx="542">
                  <c:v>1.3253005468397268</c:v>
                </c:pt>
                <c:pt idx="543">
                  <c:v>1.3252515008798795</c:v>
                </c:pt>
                <c:pt idx="544">
                  <c:v>1.3252028520533101</c:v>
                </c:pt>
                <c:pt idx="545">
                  <c:v>1.3251545955559876</c:v>
                </c:pt>
                <c:pt idx="546">
                  <c:v>1.325106726661053</c:v>
                </c:pt>
                <c:pt idx="547">
                  <c:v>1.3250592407172779</c:v>
                </c:pt>
                <c:pt idx="548">
                  <c:v>1.3250121331475566</c:v>
                </c:pt>
                <c:pt idx="549">
                  <c:v>1.3249653994474366</c:v>
                </c:pt>
                <c:pt idx="550">
                  <c:v>1.324919035183681</c:v>
                </c:pt>
                <c:pt idx="551">
                  <c:v>1.3248730359928684</c:v>
                </c:pt>
                <c:pt idx="552">
                  <c:v>1.3248273975800229</c:v>
                </c:pt>
                <c:pt idx="553">
                  <c:v>1.3247821157172779</c:v>
                </c:pt>
                <c:pt idx="554">
                  <c:v>1.3247371862425696</c:v>
                </c:pt>
                <c:pt idx="555">
                  <c:v>1.3246926050583632</c:v>
                </c:pt>
                <c:pt idx="556">
                  <c:v>1.3246483681304053</c:v>
                </c:pt>
                <c:pt idx="557">
                  <c:v>1.3246044714865086</c:v>
                </c:pt>
                <c:pt idx="558">
                  <c:v>1.324560911215362</c:v>
                </c:pt>
                <c:pt idx="559">
                  <c:v>1.3245176834653694</c:v>
                </c:pt>
                <c:pt idx="560">
                  <c:v>1.3244747844435136</c:v>
                </c:pt>
                <c:pt idx="561">
                  <c:v>1.3244322104142474</c:v>
                </c:pt>
                <c:pt idx="562">
                  <c:v>1.3243899576984099</c:v>
                </c:pt>
                <c:pt idx="563">
                  <c:v>1.3243480226721651</c:v>
                </c:pt>
                <c:pt idx="564">
                  <c:v>1.3243064017659669</c:v>
                </c:pt>
                <c:pt idx="565">
                  <c:v>1.3242650914635465</c:v>
                </c:pt>
                <c:pt idx="566">
                  <c:v>1.3242240883009209</c:v>
                </c:pt>
                <c:pt idx="567">
                  <c:v>1.324183388865426</c:v>
                </c:pt>
                <c:pt idx="568">
                  <c:v>1.3241429897947685</c:v>
                </c:pt>
                <c:pt idx="569">
                  <c:v>1.3241028877761014</c:v>
                </c:pt>
                <c:pt idx="570">
                  <c:v>1.3240630795451167</c:v>
                </c:pt>
                <c:pt idx="571">
                  <c:v>1.324023561885161</c:v>
                </c:pt>
                <c:pt idx="572">
                  <c:v>1.3239843316263686</c:v>
                </c:pt>
                <c:pt idx="573">
                  <c:v>1.323945385644814</c:v>
                </c:pt>
                <c:pt idx="574">
                  <c:v>1.3239067208616822</c:v>
                </c:pt>
                <c:pt idx="575">
                  <c:v>1.3238683342424578</c:v>
                </c:pt>
                <c:pt idx="576">
                  <c:v>1.3238302227961309</c:v>
                </c:pt>
                <c:pt idx="577">
                  <c:v>1.3237923835744208</c:v>
                </c:pt>
                <c:pt idx="578">
                  <c:v>1.3237548136710144</c:v>
                </c:pt>
                <c:pt idx="579">
                  <c:v>1.3237175102208238</c:v>
                </c:pt>
                <c:pt idx="580">
                  <c:v>1.3236804703992566</c:v>
                </c:pt>
                <c:pt idx="581">
                  <c:v>1.3236436914215031</c:v>
                </c:pt>
                <c:pt idx="582">
                  <c:v>1.3236071705418393</c:v>
                </c:pt>
                <c:pt idx="583">
                  <c:v>1.3235709050529421</c:v>
                </c:pt>
                <c:pt idx="584">
                  <c:v>1.3235348922852221</c:v>
                </c:pt>
                <c:pt idx="585">
                  <c:v>1.3234991296061667</c:v>
                </c:pt>
                <c:pt idx="586">
                  <c:v>1.3234636144197001</c:v>
                </c:pt>
                <c:pt idx="587">
                  <c:v>1.3234283441655537</c:v>
                </c:pt>
                <c:pt idx="588">
                  <c:v>1.3233933163186524</c:v>
                </c:pt>
                <c:pt idx="589">
                  <c:v>1.3233585283885108</c:v>
                </c:pt>
                <c:pt idx="590">
                  <c:v>1.323323977918643</c:v>
                </c:pt>
                <c:pt idx="591">
                  <c:v>1.3232896624859853</c:v>
                </c:pt>
                <c:pt idx="592">
                  <c:v>1.3232555797003287</c:v>
                </c:pt>
                <c:pt idx="593">
                  <c:v>1.3232217272037643</c:v>
                </c:pt>
                <c:pt idx="594">
                  <c:v>1.3231881026701398</c:v>
                </c:pt>
                <c:pt idx="595">
                  <c:v>1.3231547038045262</c:v>
                </c:pt>
                <c:pt idx="596">
                  <c:v>1.3231215283426958</c:v>
                </c:pt>
                <c:pt idx="597">
                  <c:v>1.3230885740506111</c:v>
                </c:pt>
                <c:pt idx="598">
                  <c:v>1.3230558387239224</c:v>
                </c:pt>
                <c:pt idx="599">
                  <c:v>1.3230233201874766</c:v>
                </c:pt>
                <c:pt idx="600">
                  <c:v>1.3229910162948355</c:v>
                </c:pt>
                <c:pt idx="601">
                  <c:v>1.3229589249278042</c:v>
                </c:pt>
                <c:pt idx="602">
                  <c:v>1.3229270439959664</c:v>
                </c:pt>
                <c:pt idx="603">
                  <c:v>1.3228953714362321</c:v>
                </c:pt>
                <c:pt idx="604">
                  <c:v>1.3228639052123918</c:v>
                </c:pt>
                <c:pt idx="605">
                  <c:v>1.3228326433146804</c:v>
                </c:pt>
                <c:pt idx="606">
                  <c:v>1.322801583759349</c:v>
                </c:pt>
                <c:pt idx="607">
                  <c:v>1.3227707245882456</c:v>
                </c:pt>
                <c:pt idx="608">
                  <c:v>1.3227400638684033</c:v>
                </c:pt>
                <c:pt idx="609">
                  <c:v>1.3227095996916367</c:v>
                </c:pt>
                <c:pt idx="610">
                  <c:v>1.3226793301741469</c:v>
                </c:pt>
                <c:pt idx="611">
                  <c:v>1.3226492534561314</c:v>
                </c:pt>
                <c:pt idx="612">
                  <c:v>1.3226193677014049</c:v>
                </c:pt>
                <c:pt idx="613">
                  <c:v>1.3225896710970246</c:v>
                </c:pt>
                <c:pt idx="614">
                  <c:v>1.3225601618529246</c:v>
                </c:pt>
                <c:pt idx="615">
                  <c:v>1.3225308382015546</c:v>
                </c:pt>
                <c:pt idx="616">
                  <c:v>1.3225016983975286</c:v>
                </c:pt>
                <c:pt idx="617">
                  <c:v>1.3224727407172778</c:v>
                </c:pt>
                <c:pt idx="618">
                  <c:v>1.3224439634587108</c:v>
                </c:pt>
                <c:pt idx="619">
                  <c:v>1.3224153649408803</c:v>
                </c:pt>
                <c:pt idx="620">
                  <c:v>1.3223869435036555</c:v>
                </c:pt>
                <c:pt idx="621">
                  <c:v>1.3223586975074013</c:v>
                </c:pt>
                <c:pt idx="622">
                  <c:v>1.3223306253326623</c:v>
                </c:pt>
                <c:pt idx="623">
                  <c:v>1.3223027253798545</c:v>
                </c:pt>
                <c:pt idx="624">
                  <c:v>1.3222749960689597</c:v>
                </c:pt>
                <c:pt idx="625">
                  <c:v>1.3222474358392291</c:v>
                </c:pt>
                <c:pt idx="626">
                  <c:v>1.3222200431488889</c:v>
                </c:pt>
                <c:pt idx="627">
                  <c:v>1.3221928164748535</c:v>
                </c:pt>
                <c:pt idx="628">
                  <c:v>1.3221657543124439</c:v>
                </c:pt>
                <c:pt idx="629">
                  <c:v>1.3221388551751092</c:v>
                </c:pt>
                <c:pt idx="630">
                  <c:v>1.3221121175941546</c:v>
                </c:pt>
                <c:pt idx="631">
                  <c:v>1.3220855401184755</c:v>
                </c:pt>
                <c:pt idx="632">
                  <c:v>1.3220591213142927</c:v>
                </c:pt>
                <c:pt idx="633">
                  <c:v>1.3220328597648969</c:v>
                </c:pt>
                <c:pt idx="634">
                  <c:v>1.3220067540703935</c:v>
                </c:pt>
                <c:pt idx="635">
                  <c:v>1.3219808028474553</c:v>
                </c:pt>
                <c:pt idx="636">
                  <c:v>1.3219550047290771</c:v>
                </c:pt>
                <c:pt idx="637">
                  <c:v>1.3219293583643366</c:v>
                </c:pt>
                <c:pt idx="638">
                  <c:v>1.3219038624181576</c:v>
                </c:pt>
                <c:pt idx="639">
                  <c:v>1.321878515571079</c:v>
                </c:pt>
                <c:pt idx="640">
                  <c:v>1.3218533165190272</c:v>
                </c:pt>
                <c:pt idx="641">
                  <c:v>1.3218282639730918</c:v>
                </c:pt>
                <c:pt idx="642">
                  <c:v>1.3218033566593068</c:v>
                </c:pt>
                <c:pt idx="643">
                  <c:v>1.3217785933184338</c:v>
                </c:pt>
                <c:pt idx="644">
                  <c:v>1.3217539727057503</c:v>
                </c:pt>
                <c:pt idx="645">
                  <c:v>1.321729493590841</c:v>
                </c:pt>
                <c:pt idx="646">
                  <c:v>1.3217051547573924</c:v>
                </c:pt>
                <c:pt idx="647">
                  <c:v>1.3216809550029922</c:v>
                </c:pt>
                <c:pt idx="648">
                  <c:v>1.3216568931389303</c:v>
                </c:pt>
                <c:pt idx="649">
                  <c:v>1.3216329679900052</c:v>
                </c:pt>
                <c:pt idx="650">
                  <c:v>1.3216091783943316</c:v>
                </c:pt>
                <c:pt idx="651">
                  <c:v>1.3215855232031535</c:v>
                </c:pt>
                <c:pt idx="652">
                  <c:v>1.3215620012806581</c:v>
                </c:pt>
                <c:pt idx="653">
                  <c:v>1.3215386115037946</c:v>
                </c:pt>
                <c:pt idx="654">
                  <c:v>1.3215153527620958</c:v>
                </c:pt>
                <c:pt idx="655">
                  <c:v>1.3214922239575013</c:v>
                </c:pt>
                <c:pt idx="656">
                  <c:v>1.3214692240041859</c:v>
                </c:pt>
                <c:pt idx="657">
                  <c:v>1.321446351828389</c:v>
                </c:pt>
                <c:pt idx="658">
                  <c:v>1.3214236063682474</c:v>
                </c:pt>
                <c:pt idx="659">
                  <c:v>1.3214009865736314</c:v>
                </c:pt>
                <c:pt idx="660">
                  <c:v>1.321378491405983</c:v>
                </c:pt>
                <c:pt idx="661">
                  <c:v>1.3213561198381569</c:v>
                </c:pt>
                <c:pt idx="662">
                  <c:v>1.3213338708542641</c:v>
                </c:pt>
                <c:pt idx="663">
                  <c:v>1.3213117434495183</c:v>
                </c:pt>
                <c:pt idx="664">
                  <c:v>1.3212897366300844</c:v>
                </c:pt>
                <c:pt idx="665">
                  <c:v>1.32126784941293</c:v>
                </c:pt>
                <c:pt idx="666">
                  <c:v>1.321246080825679</c:v>
                </c:pt>
                <c:pt idx="667">
                  <c:v>1.321224429906467</c:v>
                </c:pt>
                <c:pt idx="668">
                  <c:v>1.3212028957038007</c:v>
                </c:pt>
                <c:pt idx="669">
                  <c:v>1.3211814772764177</c:v>
                </c:pt>
                <c:pt idx="670">
                  <c:v>1.3211601736931491</c:v>
                </c:pt>
                <c:pt idx="671">
                  <c:v>1.3211389840327858</c:v>
                </c:pt>
                <c:pt idx="672">
                  <c:v>1.3211179073839445</c:v>
                </c:pt>
                <c:pt idx="673">
                  <c:v>1.3210969428449373</c:v>
                </c:pt>
                <c:pt idx="674">
                  <c:v>1.321076089523644</c:v>
                </c:pt>
                <c:pt idx="675">
                  <c:v>1.3210553465373835</c:v>
                </c:pt>
                <c:pt idx="676">
                  <c:v>1.3210347130127924</c:v>
                </c:pt>
                <c:pt idx="677">
                  <c:v>1.3210141880856989</c:v>
                </c:pt>
                <c:pt idx="678">
                  <c:v>1.3209937709010049</c:v>
                </c:pt>
                <c:pt idx="679">
                  <c:v>1.3209734606125658</c:v>
                </c:pt>
                <c:pt idx="680">
                  <c:v>1.3209532563830741</c:v>
                </c:pt>
                <c:pt idx="681">
                  <c:v>1.3209331573839445</c:v>
                </c:pt>
                <c:pt idx="682">
                  <c:v>1.3209131627952</c:v>
                </c:pt>
                <c:pt idx="683">
                  <c:v>1.3208932718053608</c:v>
                </c:pt>
                <c:pt idx="684">
                  <c:v>1.3208734836113347</c:v>
                </c:pt>
                <c:pt idx="685">
                  <c:v>1.3208537974183088</c:v>
                </c:pt>
                <c:pt idx="686">
                  <c:v>1.3208342124396428</c:v>
                </c:pt>
                <c:pt idx="687">
                  <c:v>1.320814727896765</c:v>
                </c:pt>
                <c:pt idx="688">
                  <c:v>1.3207953430190682</c:v>
                </c:pt>
                <c:pt idx="689">
                  <c:v>1.3207760570438085</c:v>
                </c:pt>
                <c:pt idx="690">
                  <c:v>1.3207568692160057</c:v>
                </c:pt>
                <c:pt idx="691">
                  <c:v>1.3207377787883439</c:v>
                </c:pt>
                <c:pt idx="692">
                  <c:v>1.3207187850210753</c:v>
                </c:pt>
                <c:pt idx="693">
                  <c:v>1.3206998871819242</c:v>
                </c:pt>
                <c:pt idx="694">
                  <c:v>1.3206810845459931</c:v>
                </c:pt>
                <c:pt idx="695">
                  <c:v>1.3206623763956697</c:v>
                </c:pt>
                <c:pt idx="696">
                  <c:v>1.320643762020536</c:v>
                </c:pt>
                <c:pt idx="697">
                  <c:v>1.3206252407172778</c:v>
                </c:pt>
                <c:pt idx="698">
                  <c:v>1.320606811789597</c:v>
                </c:pt>
                <c:pt idx="699">
                  <c:v>1.3205884745481236</c:v>
                </c:pt>
                <c:pt idx="700">
                  <c:v>1.32057022831033</c:v>
                </c:pt>
                <c:pt idx="701">
                  <c:v>1.320552072400446</c:v>
                </c:pt>
                <c:pt idx="702">
                  <c:v>1.3205340061493767</c:v>
                </c:pt>
                <c:pt idx="703">
                  <c:v>1.3205160288946176</c:v>
                </c:pt>
                <c:pt idx="704">
                  <c:v>1.3204981399801772</c:v>
                </c:pt>
                <c:pt idx="705">
                  <c:v>1.3204803387564934</c:v>
                </c:pt>
                <c:pt idx="706">
                  <c:v>1.3204626245803586</c:v>
                </c:pt>
                <c:pt idx="707">
                  <c:v>1.3204449968148388</c:v>
                </c:pt>
                <c:pt idx="708">
                  <c:v>1.3204274548291999</c:v>
                </c:pt>
                <c:pt idx="709">
                  <c:v>1.3204099979988313</c:v>
                </c:pt>
                <c:pt idx="710">
                  <c:v>1.3203926257051712</c:v>
                </c:pt>
                <c:pt idx="711">
                  <c:v>1.3203753373356353</c:v>
                </c:pt>
                <c:pt idx="712">
                  <c:v>1.3203581322835429</c:v>
                </c:pt>
                <c:pt idx="713">
                  <c:v>1.320341009948047</c:v>
                </c:pt>
                <c:pt idx="714">
                  <c:v>1.3203239697340643</c:v>
                </c:pt>
                <c:pt idx="715">
                  <c:v>1.3203070110522062</c:v>
                </c:pt>
                <c:pt idx="716">
                  <c:v>1.3202901333187098</c:v>
                </c:pt>
                <c:pt idx="717">
                  <c:v>1.3202733359553731</c:v>
                </c:pt>
                <c:pt idx="718">
                  <c:v>1.3202566183894868</c:v>
                </c:pt>
                <c:pt idx="719">
                  <c:v>1.3202399800537707</c:v>
                </c:pt>
                <c:pt idx="720">
                  <c:v>1.3202234203863086</c:v>
                </c:pt>
                <c:pt idx="721">
                  <c:v>1.3202069388304853</c:v>
                </c:pt>
                <c:pt idx="722">
                  <c:v>1.3201905348349248</c:v>
                </c:pt>
                <c:pt idx="723">
                  <c:v>1.320174207853428</c:v>
                </c:pt>
                <c:pt idx="724">
                  <c:v>1.3201579573449125</c:v>
                </c:pt>
                <c:pt idx="725">
                  <c:v>1.3201417827733526</c:v>
                </c:pt>
                <c:pt idx="726">
                  <c:v>1.3201256836077206</c:v>
                </c:pt>
                <c:pt idx="727">
                  <c:v>1.320109659321929</c:v>
                </c:pt>
                <c:pt idx="728">
                  <c:v>1.320093709394772</c:v>
                </c:pt>
                <c:pt idx="729">
                  <c:v>1.3200778333098704</c:v>
                </c:pt>
                <c:pt idx="730">
                  <c:v>1.320062030555615</c:v>
                </c:pt>
                <c:pt idx="731">
                  <c:v>1.320046300625112</c:v>
                </c:pt>
                <c:pt idx="732">
                  <c:v>1.3200306430161284</c:v>
                </c:pt>
                <c:pt idx="733">
                  <c:v>1.3200150572310392</c:v>
                </c:pt>
                <c:pt idx="734">
                  <c:v>1.3199995427767743</c:v>
                </c:pt>
                <c:pt idx="735">
                  <c:v>1.3199840991647664</c:v>
                </c:pt>
                <c:pt idx="736">
                  <c:v>1.3199687259108996</c:v>
                </c:pt>
                <c:pt idx="737">
                  <c:v>1.3199534225354597</c:v>
                </c:pt>
                <c:pt idx="738">
                  <c:v>1.3199381885630828</c:v>
                </c:pt>
                <c:pt idx="739">
                  <c:v>1.3199230235227077</c:v>
                </c:pt>
                <c:pt idx="740">
                  <c:v>1.3199079269475262</c:v>
                </c:pt>
                <c:pt idx="741">
                  <c:v>1.3198928983749354</c:v>
                </c:pt>
                <c:pt idx="742">
                  <c:v>1.3198779373464913</c:v>
                </c:pt>
                <c:pt idx="743">
                  <c:v>1.3198630434078609</c:v>
                </c:pt>
                <c:pt idx="744">
                  <c:v>1.3198482161087768</c:v>
                </c:pt>
                <c:pt idx="745">
                  <c:v>1.3198334550029922</c:v>
                </c:pt>
                <c:pt idx="746">
                  <c:v>1.3198187596482356</c:v>
                </c:pt>
                <c:pt idx="747">
                  <c:v>1.3198041296061667</c:v>
                </c:pt>
                <c:pt idx="748">
                  <c:v>1.3197895644423332</c:v>
                </c:pt>
                <c:pt idx="749">
                  <c:v>1.3197750637261274</c:v>
                </c:pt>
                <c:pt idx="750">
                  <c:v>1.3197606270307436</c:v>
                </c:pt>
                <c:pt idx="751">
                  <c:v>1.3197462539331368</c:v>
                </c:pt>
                <c:pt idx="752">
                  <c:v>1.3197319440139812</c:v>
                </c:pt>
                <c:pt idx="753">
                  <c:v>1.3197176968576287</c:v>
                </c:pt>
                <c:pt idx="754">
                  <c:v>1.3197035120520699</c:v>
                </c:pt>
                <c:pt idx="755">
                  <c:v>1.3196893891888934</c:v>
                </c:pt>
                <c:pt idx="756">
                  <c:v>1.3196753278632474</c:v>
                </c:pt>
                <c:pt idx="757">
                  <c:v>1.3196613276737996</c:v>
                </c:pt>
                <c:pt idx="758">
                  <c:v>1.3196473882227009</c:v>
                </c:pt>
                <c:pt idx="759">
                  <c:v>1.3196335091155462</c:v>
                </c:pt>
                <c:pt idx="760">
                  <c:v>1.3196196899613384</c:v>
                </c:pt>
                <c:pt idx="761">
                  <c:v>1.3196059303724503</c:v>
                </c:pt>
                <c:pt idx="762">
                  <c:v>1.3195922299645897</c:v>
                </c:pt>
                <c:pt idx="763">
                  <c:v>1.3195785883567628</c:v>
                </c:pt>
                <c:pt idx="764">
                  <c:v>1.3195650051712393</c:v>
                </c:pt>
                <c:pt idx="765">
                  <c:v>1.3195514800335171</c:v>
                </c:pt>
                <c:pt idx="766">
                  <c:v>1.3195380125722884</c:v>
                </c:pt>
                <c:pt idx="767">
                  <c:v>1.3195246024194054</c:v>
                </c:pt>
                <c:pt idx="768">
                  <c:v>1.3195112492098469</c:v>
                </c:pt>
                <c:pt idx="769">
                  <c:v>1.3194979525816846</c:v>
                </c:pt>
                <c:pt idx="770">
                  <c:v>1.3194847121760516</c:v>
                </c:pt>
                <c:pt idx="771">
                  <c:v>1.319471527637109</c:v>
                </c:pt>
                <c:pt idx="772">
                  <c:v>1.3194583986120147</c:v>
                </c:pt>
                <c:pt idx="773">
                  <c:v>1.3194453247508913</c:v>
                </c:pt>
                <c:pt idx="774">
                  <c:v>1.3194323057067956</c:v>
                </c:pt>
                <c:pt idx="775">
                  <c:v>1.3194193411356878</c:v>
                </c:pt>
                <c:pt idx="776">
                  <c:v>1.3194064306964011</c:v>
                </c:pt>
                <c:pt idx="777">
                  <c:v>1.3193935740506111</c:v>
                </c:pt>
                <c:pt idx="778">
                  <c:v>1.319380770862808</c:v>
                </c:pt>
                <c:pt idx="779">
                  <c:v>1.3193680208002654</c:v>
                </c:pt>
                <c:pt idx="780">
                  <c:v>1.3193553235330129</c:v>
                </c:pt>
                <c:pt idx="781">
                  <c:v>1.3193426787338067</c:v>
                </c:pt>
                <c:pt idx="782">
                  <c:v>1.3193300860781025</c:v>
                </c:pt>
                <c:pt idx="783">
                  <c:v>1.3193175452440269</c:v>
                </c:pt>
                <c:pt idx="784">
                  <c:v>1.3193050559123496</c:v>
                </c:pt>
                <c:pt idx="785">
                  <c:v>1.3192926177664581</c:v>
                </c:pt>
                <c:pt idx="786">
                  <c:v>1.319280230492329</c:v>
                </c:pt>
                <c:pt idx="787">
                  <c:v>1.3192678937785023</c:v>
                </c:pt>
                <c:pt idx="788">
                  <c:v>1.3192556073160557</c:v>
                </c:pt>
                <c:pt idx="789">
                  <c:v>1.3192433707985787</c:v>
                </c:pt>
                <c:pt idx="790">
                  <c:v>1.319231183922146</c:v>
                </c:pt>
                <c:pt idx="791">
                  <c:v>1.319219046385294</c:v>
                </c:pt>
                <c:pt idx="792">
                  <c:v>1.3192069578889949</c:v>
                </c:pt>
                <c:pt idx="793">
                  <c:v>1.3191949181366327</c:v>
                </c:pt>
                <c:pt idx="794">
                  <c:v>1.3191829268339781</c:v>
                </c:pt>
                <c:pt idx="795">
                  <c:v>1.3191709836891654</c:v>
                </c:pt>
                <c:pt idx="796">
                  <c:v>1.3191590884126685</c:v>
                </c:pt>
                <c:pt idx="797">
                  <c:v>1.3191472407172777</c:v>
                </c:pt>
                <c:pt idx="798">
                  <c:v>1.3191354403180762</c:v>
                </c:pt>
                <c:pt idx="799">
                  <c:v>1.3191236869324172</c:v>
                </c:pt>
                <c:pt idx="800">
                  <c:v>1.3191119802799021</c:v>
                </c:pt>
                <c:pt idx="801">
                  <c:v>1.3191003200823572</c:v>
                </c:pt>
                <c:pt idx="802">
                  <c:v>1.3190887060638126</c:v>
                </c:pt>
                <c:pt idx="803">
                  <c:v>1.3190771379504793</c:v>
                </c:pt>
                <c:pt idx="804">
                  <c:v>1.3190656154707294</c:v>
                </c:pt>
                <c:pt idx="805">
                  <c:v>1.3190541383550731</c:v>
                </c:pt>
                <c:pt idx="806">
                  <c:v>1.3190427063361383</c:v>
                </c:pt>
                <c:pt idx="807">
                  <c:v>1.3190313191486505</c:v>
                </c:pt>
                <c:pt idx="808">
                  <c:v>1.3190199765294108</c:v>
                </c:pt>
                <c:pt idx="809">
                  <c:v>1.3190086782172779</c:v>
                </c:pt>
                <c:pt idx="810">
                  <c:v>1.3189974239531452</c:v>
                </c:pt>
                <c:pt idx="811">
                  <c:v>1.3189862134799237</c:v>
                </c:pt>
                <c:pt idx="812">
                  <c:v>1.3189750465425205</c:v>
                </c:pt>
                <c:pt idx="813">
                  <c:v>1.3189639228878205</c:v>
                </c:pt>
                <c:pt idx="814">
                  <c:v>1.3189528422646666</c:v>
                </c:pt>
                <c:pt idx="815">
                  <c:v>1.3189418044238415</c:v>
                </c:pt>
                <c:pt idx="816">
                  <c:v>1.3189308091180485</c:v>
                </c:pt>
                <c:pt idx="817">
                  <c:v>1.3189198561018931</c:v>
                </c:pt>
                <c:pt idx="818">
                  <c:v>1.3189089451318652</c:v>
                </c:pt>
                <c:pt idx="819">
                  <c:v>1.31889807596632</c:v>
                </c:pt>
                <c:pt idx="820">
                  <c:v>1.3188872483654615</c:v>
                </c:pt>
                <c:pt idx="821">
                  <c:v>1.3188764620913236</c:v>
                </c:pt>
                <c:pt idx="822">
                  <c:v>1.318865716907754</c:v>
                </c:pt>
                <c:pt idx="823">
                  <c:v>1.3188550125803957</c:v>
                </c:pt>
                <c:pt idx="824">
                  <c:v>1.3188443488766706</c:v>
                </c:pt>
                <c:pt idx="825">
                  <c:v>1.3188337255657627</c:v>
                </c:pt>
                <c:pt idx="826">
                  <c:v>1.318823142418601</c:v>
                </c:pt>
                <c:pt idx="827">
                  <c:v>1.3188125992078439</c:v>
                </c:pt>
                <c:pt idx="828">
                  <c:v>1.3188020957078617</c:v>
                </c:pt>
                <c:pt idx="829">
                  <c:v>1.3187916316947215</c:v>
                </c:pt>
                <c:pt idx="830">
                  <c:v>1.3187812069461708</c:v>
                </c:pt>
                <c:pt idx="831">
                  <c:v>1.3187708212416225</c:v>
                </c:pt>
                <c:pt idx="832">
                  <c:v>1.3187604743621377</c:v>
                </c:pt>
                <c:pt idx="833">
                  <c:v>1.3187501660904122</c:v>
                </c:pt>
                <c:pt idx="834">
                  <c:v>1.3187398962107602</c:v>
                </c:pt>
                <c:pt idx="835">
                  <c:v>1.3187296645090993</c:v>
                </c:pt>
                <c:pt idx="836">
                  <c:v>1.3187194707729364</c:v>
                </c:pt>
                <c:pt idx="837">
                  <c:v>1.3187093147913518</c:v>
                </c:pt>
                <c:pt idx="838">
                  <c:v>1.3186991963549857</c:v>
                </c:pt>
                <c:pt idx="839">
                  <c:v>1.3186891152560232</c:v>
                </c:pt>
                <c:pt idx="840">
                  <c:v>1.3186790712881802</c:v>
                </c:pt>
                <c:pt idx="841">
                  <c:v>1.3186690642466896</c:v>
                </c:pt>
                <c:pt idx="842">
                  <c:v>1.318659093928287</c:v>
                </c:pt>
                <c:pt idx="843">
                  <c:v>1.3186491601311972</c:v>
                </c:pt>
                <c:pt idx="844">
                  <c:v>1.3186392626551207</c:v>
                </c:pt>
                <c:pt idx="845">
                  <c:v>1.3186294013012194</c:v>
                </c:pt>
                <c:pt idx="846">
                  <c:v>1.3186195758721049</c:v>
                </c:pt>
                <c:pt idx="847">
                  <c:v>1.3186097861718233</c:v>
                </c:pt>
                <c:pt idx="848">
                  <c:v>1.318600032005844</c:v>
                </c:pt>
                <c:pt idx="849">
                  <c:v>1.3185903131810459</c:v>
                </c:pt>
                <c:pt idx="850">
                  <c:v>1.3185806295057045</c:v>
                </c:pt>
                <c:pt idx="851">
                  <c:v>1.3185709807894801</c:v>
                </c:pt>
                <c:pt idx="852">
                  <c:v>1.318561366843404</c:v>
                </c:pt>
                <c:pt idx="853">
                  <c:v>1.3185517874798678</c:v>
                </c:pt>
                <c:pt idx="854">
                  <c:v>1.3185422425126099</c:v>
                </c:pt>
                <c:pt idx="855">
                  <c:v>1.3185327317567044</c:v>
                </c:pt>
                <c:pt idx="856">
                  <c:v>1.3185232550285479</c:v>
                </c:pt>
                <c:pt idx="857">
                  <c:v>1.3185138121458493</c:v>
                </c:pt>
                <c:pt idx="858">
                  <c:v>1.3185044029276165</c:v>
                </c:pt>
                <c:pt idx="859">
                  <c:v>1.3184950271941462</c:v>
                </c:pt>
                <c:pt idx="860">
                  <c:v>1.3184856847670114</c:v>
                </c:pt>
                <c:pt idx="861">
                  <c:v>1.3184763754690509</c:v>
                </c:pt>
                <c:pt idx="862">
                  <c:v>1.3184670991243574</c:v>
                </c:pt>
                <c:pt idx="863">
                  <c:v>1.3184578555582671</c:v>
                </c:pt>
                <c:pt idx="864">
                  <c:v>1.3184486445973485</c:v>
                </c:pt>
                <c:pt idx="865">
                  <c:v>1.3184394660693906</c:v>
                </c:pt>
                <c:pt idx="866">
                  <c:v>1.3184303198033938</c:v>
                </c:pt>
                <c:pt idx="867">
                  <c:v>1.3184212056295586</c:v>
                </c:pt>
                <c:pt idx="868">
                  <c:v>1.3184121233792743</c:v>
                </c:pt>
                <c:pt idx="869">
                  <c:v>1.3184030728851099</c:v>
                </c:pt>
                <c:pt idx="870">
                  <c:v>1.3183940539808032</c:v>
                </c:pt>
                <c:pt idx="871">
                  <c:v>1.31838506650125</c:v>
                </c:pt>
                <c:pt idx="872">
                  <c:v>1.3183761102824951</c:v>
                </c:pt>
                <c:pt idx="873">
                  <c:v>1.3183671851617222</c:v>
                </c:pt>
                <c:pt idx="874">
                  <c:v>1.3183582909772431</c:v>
                </c:pt>
                <c:pt idx="875">
                  <c:v>1.3183494275684888</c:v>
                </c:pt>
                <c:pt idx="876">
                  <c:v>1.3183405947759999</c:v>
                </c:pt>
                <c:pt idx="877">
                  <c:v>1.3183317924414157</c:v>
                </c:pt>
                <c:pt idx="878">
                  <c:v>1.3183230204074672</c:v>
                </c:pt>
                <c:pt idx="879">
                  <c:v>1.3183142785179651</c:v>
                </c:pt>
                <c:pt idx="880">
                  <c:v>1.3183055666177923</c:v>
                </c:pt>
                <c:pt idx="881">
                  <c:v>1.3182968845528942</c:v>
                </c:pt>
                <c:pt idx="882">
                  <c:v>1.3182882321702694</c:v>
                </c:pt>
                <c:pt idx="883">
                  <c:v>1.3182796093179605</c:v>
                </c:pt>
                <c:pt idx="884">
                  <c:v>1.3182710158450461</c:v>
                </c:pt>
                <c:pt idx="885">
                  <c:v>1.3182624516016315</c:v>
                </c:pt>
                <c:pt idx="886">
                  <c:v>1.3182539164388398</c:v>
                </c:pt>
                <c:pt idx="887">
                  <c:v>1.3182454102088033</c:v>
                </c:pt>
                <c:pt idx="888">
                  <c:v>1.318236932764655</c:v>
                </c:pt>
                <c:pt idx="889">
                  <c:v>1.3182284839605212</c:v>
                </c:pt>
                <c:pt idx="890">
                  <c:v>1.3182200636515105</c:v>
                </c:pt>
                <c:pt idx="891">
                  <c:v>1.3182116716937089</c:v>
                </c:pt>
                <c:pt idx="892">
                  <c:v>1.3182033079441686</c:v>
                </c:pt>
                <c:pt idx="893">
                  <c:v>1.3181949722609019</c:v>
                </c:pt>
                <c:pt idx="894">
                  <c:v>1.3181866645028724</c:v>
                </c:pt>
                <c:pt idx="895">
                  <c:v>1.3181783845299868</c:v>
                </c:pt>
                <c:pt idx="896">
                  <c:v>1.3181701322030874</c:v>
                </c:pt>
                <c:pt idx="897">
                  <c:v>1.3181619073839446</c:v>
                </c:pt>
                <c:pt idx="898">
                  <c:v>1.3181537099352478</c:v>
                </c:pt>
                <c:pt idx="899">
                  <c:v>1.3181455397206001</c:v>
                </c:pt>
                <c:pt idx="900">
                  <c:v>1.3181373966045082</c:v>
                </c:pt>
                <c:pt idx="901">
                  <c:v>1.3181292804523772</c:v>
                </c:pt>
                <c:pt idx="902">
                  <c:v>1.3181211911305009</c:v>
                </c:pt>
                <c:pt idx="903">
                  <c:v>1.3181131285060568</c:v>
                </c:pt>
                <c:pt idx="904">
                  <c:v>1.3181050924470965</c:v>
                </c:pt>
                <c:pt idx="905">
                  <c:v>1.3180970828225409</c:v>
                </c:pt>
                <c:pt idx="906">
                  <c:v>1.318089099502171</c:v>
                </c:pt>
                <c:pt idx="907">
                  <c:v>1.3180811423566221</c:v>
                </c:pt>
                <c:pt idx="908">
                  <c:v>1.3180732112573761</c:v>
                </c:pt>
                <c:pt idx="909">
                  <c:v>1.3180653060767549</c:v>
                </c:pt>
                <c:pt idx="910">
                  <c:v>1.3180574266879139</c:v>
                </c:pt>
                <c:pt idx="911">
                  <c:v>1.3180495729648347</c:v>
                </c:pt>
                <c:pt idx="912">
                  <c:v>1.3180417447823185</c:v>
                </c:pt>
                <c:pt idx="913">
                  <c:v>1.318033942015979</c:v>
                </c:pt>
                <c:pt idx="914">
                  <c:v>1.3180261645422373</c:v>
                </c:pt>
                <c:pt idx="915">
                  <c:v>1.3180184122383134</c:v>
                </c:pt>
                <c:pt idx="916">
                  <c:v>1.3180106849822213</c:v>
                </c:pt>
                <c:pt idx="917">
                  <c:v>1.3180029826527617</c:v>
                </c:pt>
                <c:pt idx="918">
                  <c:v>1.3179953051295161</c:v>
                </c:pt>
                <c:pt idx="919">
                  <c:v>1.3179876522928404</c:v>
                </c:pt>
                <c:pt idx="920">
                  <c:v>1.3179800240238588</c:v>
                </c:pt>
                <c:pt idx="921">
                  <c:v>1.3179724202044574</c:v>
                </c:pt>
                <c:pt idx="922">
                  <c:v>1.3179648407172777</c:v>
                </c:pt>
                <c:pt idx="923">
                  <c:v>1.3179572854457122</c:v>
                </c:pt>
                <c:pt idx="924">
                  <c:v>1.3179497542738967</c:v>
                </c:pt>
                <c:pt idx="925">
                  <c:v>1.3179422470867046</c:v>
                </c:pt>
                <c:pt idx="926">
                  <c:v>1.3179347637697421</c:v>
                </c:pt>
                <c:pt idx="927">
                  <c:v>1.3179273042093413</c:v>
                </c:pt>
                <c:pt idx="928">
                  <c:v>1.3179198682925553</c:v>
                </c:pt>
                <c:pt idx="929">
                  <c:v>1.3179124559071513</c:v>
                </c:pt>
                <c:pt idx="930">
                  <c:v>1.3179050669416064</c:v>
                </c:pt>
                <c:pt idx="931">
                  <c:v>1.3178977012851012</c:v>
                </c:pt>
                <c:pt idx="932">
                  <c:v>1.3178903588275139</c:v>
                </c:pt>
                <c:pt idx="933">
                  <c:v>1.3178830394594161</c:v>
                </c:pt>
                <c:pt idx="934">
                  <c:v>1.3178757430720658</c:v>
                </c:pt>
                <c:pt idx="935">
                  <c:v>1.3178684695574032</c:v>
                </c:pt>
                <c:pt idx="936">
                  <c:v>1.3178612188080447</c:v>
                </c:pt>
                <c:pt idx="937">
                  <c:v>1.3178539907172777</c:v>
                </c:pt>
                <c:pt idx="938">
                  <c:v>1.3178467851790563</c:v>
                </c:pt>
                <c:pt idx="939">
                  <c:v>1.3178396020879943</c:v>
                </c:pt>
                <c:pt idx="940">
                  <c:v>1.3178324413393618</c:v>
                </c:pt>
                <c:pt idx="941">
                  <c:v>1.3178253028290792</c:v>
                </c:pt>
                <c:pt idx="942">
                  <c:v>1.317818186453712</c:v>
                </c:pt>
                <c:pt idx="943">
                  <c:v>1.3178110921104667</c:v>
                </c:pt>
                <c:pt idx="944">
                  <c:v>1.3178040196971852</c:v>
                </c:pt>
                <c:pt idx="945">
                  <c:v>1.3177969691123395</c:v>
                </c:pt>
                <c:pt idx="946">
                  <c:v>1.3177899402550282</c:v>
                </c:pt>
                <c:pt idx="947">
                  <c:v>1.3177829330249702</c:v>
                </c:pt>
                <c:pt idx="948">
                  <c:v>1.3177759473225006</c:v>
                </c:pt>
                <c:pt idx="949">
                  <c:v>1.3177689830485662</c:v>
                </c:pt>
                <c:pt idx="950">
                  <c:v>1.3177620401047203</c:v>
                </c:pt>
                <c:pt idx="951">
                  <c:v>1.3177551183931189</c:v>
                </c:pt>
                <c:pt idx="952">
                  <c:v>1.3177482178165145</c:v>
                </c:pt>
                <c:pt idx="953">
                  <c:v>1.3177413382782535</c:v>
                </c:pt>
                <c:pt idx="954">
                  <c:v>1.3177344796822703</c:v>
                </c:pt>
                <c:pt idx="955">
                  <c:v>1.3177276419330832</c:v>
                </c:pt>
                <c:pt idx="956">
                  <c:v>1.3177208249357908</c:v>
                </c:pt>
                <c:pt idx="957">
                  <c:v>1.3177140285960658</c:v>
                </c:pt>
                <c:pt idx="958">
                  <c:v>1.3177072528201523</c:v>
                </c:pt>
                <c:pt idx="959">
                  <c:v>1.317700497514861</c:v>
                </c:pt>
                <c:pt idx="960">
                  <c:v>1.3176937625875644</c:v>
                </c:pt>
                <c:pt idx="961">
                  <c:v>1.3176870479461935</c:v>
                </c:pt>
                <c:pt idx="962">
                  <c:v>1.3176803534992327</c:v>
                </c:pt>
                <c:pt idx="963">
                  <c:v>1.3176736791557162</c:v>
                </c:pt>
                <c:pt idx="964">
                  <c:v>1.3176670248252238</c:v>
                </c:pt>
                <c:pt idx="965">
                  <c:v>1.3176603904178765</c:v>
                </c:pt>
                <c:pt idx="966">
                  <c:v>1.3176537758443332</c:v>
                </c:pt>
                <c:pt idx="967">
                  <c:v>1.3176471810157853</c:v>
                </c:pt>
                <c:pt idx="968">
                  <c:v>1.3176406058439545</c:v>
                </c:pt>
                <c:pt idx="969">
                  <c:v>1.3176340502410873</c:v>
                </c:pt>
                <c:pt idx="970">
                  <c:v>1.3176275141199525</c:v>
                </c:pt>
                <c:pt idx="971">
                  <c:v>1.3176209973938358</c:v>
                </c:pt>
                <c:pt idx="972">
                  <c:v>1.3176144999765371</c:v>
                </c:pt>
                <c:pt idx="973">
                  <c:v>1.3176080217823665</c:v>
                </c:pt>
                <c:pt idx="974">
                  <c:v>1.3176015627261404</c:v>
                </c:pt>
                <c:pt idx="975">
                  <c:v>1.3175951227231775</c:v>
                </c:pt>
                <c:pt idx="976">
                  <c:v>1.3175887016892955</c:v>
                </c:pt>
                <c:pt idx="977">
                  <c:v>1.3175822995408073</c:v>
                </c:pt>
                <c:pt idx="978">
                  <c:v>1.3175759161945171</c:v>
                </c:pt>
                <c:pt idx="979">
                  <c:v>1.3175695515677177</c:v>
                </c:pt>
                <c:pt idx="980">
                  <c:v>1.3175632055781856</c:v>
                </c:pt>
                <c:pt idx="981">
                  <c:v>1.3175568781441784</c:v>
                </c:pt>
                <c:pt idx="982">
                  <c:v>1.3175505691844311</c:v>
                </c:pt>
                <c:pt idx="983">
                  <c:v>1.3175442786181524</c:v>
                </c:pt>
                <c:pt idx="984">
                  <c:v>1.3175380063650217</c:v>
                </c:pt>
                <c:pt idx="985">
                  <c:v>1.3175317523451848</c:v>
                </c:pt>
                <c:pt idx="986">
                  <c:v>1.3175255164792516</c:v>
                </c:pt>
                <c:pt idx="987">
                  <c:v>1.3175192986882922</c:v>
                </c:pt>
                <c:pt idx="988">
                  <c:v>1.3175130988938335</c:v>
                </c:pt>
                <c:pt idx="989">
                  <c:v>1.3175069170178559</c:v>
                </c:pt>
                <c:pt idx="990">
                  <c:v>1.31750075298279</c:v>
                </c:pt>
                <c:pt idx="991">
                  <c:v>1.3174946067115141</c:v>
                </c:pt>
                <c:pt idx="992">
                  <c:v>1.3174884781273497</c:v>
                </c:pt>
                <c:pt idx="993">
                  <c:v>1.3174823671540594</c:v>
                </c:pt>
                <c:pt idx="994">
                  <c:v>1.3174762737158432</c:v>
                </c:pt>
                <c:pt idx="995">
                  <c:v>1.3174701977373351</c:v>
                </c:pt>
                <c:pt idx="996">
                  <c:v>1.3174641391436011</c:v>
                </c:pt>
                <c:pt idx="997">
                  <c:v>1.3174580978601349</c:v>
                </c:pt>
                <c:pt idx="998">
                  <c:v>1.3174520738128557</c:v>
                </c:pt>
                <c:pt idx="999">
                  <c:v>1.3174460669281041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49-4CDF-A369-05530647E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100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ChartData!$AW$7</c:f>
          <c:strCache>
            <c:ptCount val="1"/>
            <c:pt idx="0">
              <c:v>PEOPLES NATURAL GAS COMPANY LLC 
Present and Proposed Base Rates
TRANSITIONAL Large General Service: 750,000-1,999,999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ChartData!$AX$9</c:f>
              <c:strCache>
                <c:ptCount val="1"/>
                <c:pt idx="0">
                  <c:v>Present TRANSITIONAL Large General Service: 750,000-1,999,999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ChartData!$AW$10:$AW$1009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ChartData!$AX$10:$AX$1009</c:f>
              <c:numCache>
                <c:formatCode>_("$"* #,##0_);_("$"* \(#,##0\);_("$"* "-"??_);_(@_)</c:formatCode>
                <c:ptCount val="1000"/>
                <c:pt idx="0">
                  <c:v>5631.1754000000028</c:v>
                </c:pt>
                <c:pt idx="1">
                  <c:v>2816.1754000000014</c:v>
                </c:pt>
                <c:pt idx="2">
                  <c:v>1877.8420666666677</c:v>
                </c:pt>
                <c:pt idx="3">
                  <c:v>1408.6754000000008</c:v>
                </c:pt>
                <c:pt idx="4">
                  <c:v>1127.1754000000005</c:v>
                </c:pt>
                <c:pt idx="5">
                  <c:v>939.50873333333379</c:v>
                </c:pt>
                <c:pt idx="6">
                  <c:v>805.46111428571464</c:v>
                </c:pt>
                <c:pt idx="7">
                  <c:v>704.92540000000031</c:v>
                </c:pt>
                <c:pt idx="8">
                  <c:v>626.73095555555585</c:v>
                </c:pt>
                <c:pt idx="9">
                  <c:v>564.1754000000002</c:v>
                </c:pt>
                <c:pt idx="10">
                  <c:v>512.99358181818207</c:v>
                </c:pt>
                <c:pt idx="11">
                  <c:v>470.34206666666694</c:v>
                </c:pt>
                <c:pt idx="12">
                  <c:v>434.25232307692329</c:v>
                </c:pt>
                <c:pt idx="13">
                  <c:v>403.31825714285736</c:v>
                </c:pt>
                <c:pt idx="14">
                  <c:v>376.50873333333357</c:v>
                </c:pt>
                <c:pt idx="15">
                  <c:v>353.0504000000002</c:v>
                </c:pt>
                <c:pt idx="16">
                  <c:v>332.3518705882355</c:v>
                </c:pt>
                <c:pt idx="17">
                  <c:v>313.95317777777797</c:v>
                </c:pt>
                <c:pt idx="18">
                  <c:v>297.49118947368436</c:v>
                </c:pt>
                <c:pt idx="19">
                  <c:v>282.67540000000014</c:v>
                </c:pt>
                <c:pt idx="20">
                  <c:v>269.27063809523827</c:v>
                </c:pt>
                <c:pt idx="21">
                  <c:v>257.08449090909102</c:v>
                </c:pt>
                <c:pt idx="22">
                  <c:v>245.9580086956523</c:v>
                </c:pt>
                <c:pt idx="23">
                  <c:v>235.75873333333345</c:v>
                </c:pt>
                <c:pt idx="24">
                  <c:v>226.3754000000001</c:v>
                </c:pt>
                <c:pt idx="25">
                  <c:v>217.71386153846163</c:v>
                </c:pt>
                <c:pt idx="26">
                  <c:v>209.69391851851861</c:v>
                </c:pt>
                <c:pt idx="27">
                  <c:v>202.24682857142867</c:v>
                </c:pt>
                <c:pt idx="28">
                  <c:v>195.31333103448284</c:v>
                </c:pt>
                <c:pt idx="29">
                  <c:v>188.84206666666677</c:v>
                </c:pt>
                <c:pt idx="30">
                  <c:v>182.78830322580654</c:v>
                </c:pt>
                <c:pt idx="31">
                  <c:v>177.11290000000008</c:v>
                </c:pt>
                <c:pt idx="32">
                  <c:v>171.78146060606068</c:v>
                </c:pt>
                <c:pt idx="33">
                  <c:v>166.76363529411773</c:v>
                </c:pt>
                <c:pt idx="34">
                  <c:v>162.03254285714294</c:v>
                </c:pt>
                <c:pt idx="35">
                  <c:v>157.56428888888897</c:v>
                </c:pt>
                <c:pt idx="36">
                  <c:v>153.33756216216224</c:v>
                </c:pt>
                <c:pt idx="37">
                  <c:v>149.33329473684216</c:v>
                </c:pt>
                <c:pt idx="38">
                  <c:v>145.53437435897442</c:v>
                </c:pt>
                <c:pt idx="39">
                  <c:v>141.92540000000005</c:v>
                </c:pt>
                <c:pt idx="40">
                  <c:v>138.49247317073176</c:v>
                </c:pt>
                <c:pt idx="41">
                  <c:v>135.22301904761912</c:v>
                </c:pt>
                <c:pt idx="42">
                  <c:v>132.1056325581396</c:v>
                </c:pt>
                <c:pt idx="43">
                  <c:v>129.12994545454552</c:v>
                </c:pt>
                <c:pt idx="44">
                  <c:v>126.28651111111117</c:v>
                </c:pt>
                <c:pt idx="45">
                  <c:v>123.56670434782615</c:v>
                </c:pt>
                <c:pt idx="46">
                  <c:v>120.96263404255325</c:v>
                </c:pt>
                <c:pt idx="47">
                  <c:v>118.46706666666672</c:v>
                </c:pt>
                <c:pt idx="48">
                  <c:v>116.07335918367352</c:v>
                </c:pt>
                <c:pt idx="49">
                  <c:v>113.77540000000005</c:v>
                </c:pt>
                <c:pt idx="50">
                  <c:v>111.56755686274515</c:v>
                </c:pt>
                <c:pt idx="51">
                  <c:v>109.44463076923081</c:v>
                </c:pt>
                <c:pt idx="52">
                  <c:v>107.40181509433967</c:v>
                </c:pt>
                <c:pt idx="53">
                  <c:v>105.43465925925931</c:v>
                </c:pt>
                <c:pt idx="54">
                  <c:v>103.53903636363641</c:v>
                </c:pt>
                <c:pt idx="55">
                  <c:v>101.71111428571433</c:v>
                </c:pt>
                <c:pt idx="56">
                  <c:v>99.94732982456145</c:v>
                </c:pt>
                <c:pt idx="57">
                  <c:v>98.24436551724142</c:v>
                </c:pt>
                <c:pt idx="58">
                  <c:v>96.599128813559361</c:v>
                </c:pt>
                <c:pt idx="59">
                  <c:v>95.008733333333382</c:v>
                </c:pt>
                <c:pt idx="60">
                  <c:v>93.470481967213161</c:v>
                </c:pt>
                <c:pt idx="61">
                  <c:v>91.98185161290327</c:v>
                </c:pt>
                <c:pt idx="62">
                  <c:v>90.540479365079406</c:v>
                </c:pt>
                <c:pt idx="63">
                  <c:v>89.144150000000039</c:v>
                </c:pt>
                <c:pt idx="64">
                  <c:v>87.790784615384652</c:v>
                </c:pt>
                <c:pt idx="65">
                  <c:v>86.478430303030336</c:v>
                </c:pt>
                <c:pt idx="66">
                  <c:v>85.205250746268689</c:v>
                </c:pt>
                <c:pt idx="67">
                  <c:v>83.969517647058865</c:v>
                </c:pt>
                <c:pt idx="68">
                  <c:v>82.769602898550758</c:v>
                </c:pt>
                <c:pt idx="69">
                  <c:v>81.603971428571469</c:v>
                </c:pt>
                <c:pt idx="70">
                  <c:v>80.471174647887352</c:v>
                </c:pt>
                <c:pt idx="71">
                  <c:v>79.369844444444482</c:v>
                </c:pt>
                <c:pt idx="72">
                  <c:v>78.298687671232912</c:v>
                </c:pt>
                <c:pt idx="73">
                  <c:v>77.25648108108112</c:v>
                </c:pt>
                <c:pt idx="74">
                  <c:v>76.242066666666702</c:v>
                </c:pt>
                <c:pt idx="75">
                  <c:v>75.25434736842108</c:v>
                </c:pt>
                <c:pt idx="76">
                  <c:v>74.292283116883155</c:v>
                </c:pt>
                <c:pt idx="77">
                  <c:v>73.354887179487207</c:v>
                </c:pt>
                <c:pt idx="78">
                  <c:v>72.441222784810151</c:v>
                </c:pt>
                <c:pt idx="79">
                  <c:v>71.550400000000025</c:v>
                </c:pt>
                <c:pt idx="80">
                  <c:v>70.681572839506202</c:v>
                </c:pt>
                <c:pt idx="81">
                  <c:v>69.833936585365876</c:v>
                </c:pt>
                <c:pt idx="82">
                  <c:v>69.006725301204852</c:v>
                </c:pt>
                <c:pt idx="83">
                  <c:v>68.199209523809557</c:v>
                </c:pt>
                <c:pt idx="84">
                  <c:v>67.410694117647083</c:v>
                </c:pt>
                <c:pt idx="85">
                  <c:v>66.6405162790698</c:v>
                </c:pt>
                <c:pt idx="86">
                  <c:v>65.88804367816094</c:v>
                </c:pt>
                <c:pt idx="87">
                  <c:v>65.152672727272758</c:v>
                </c:pt>
                <c:pt idx="88">
                  <c:v>64.433826966292159</c:v>
                </c:pt>
                <c:pt idx="89">
                  <c:v>63.730955555555589</c:v>
                </c:pt>
                <c:pt idx="90">
                  <c:v>63.0435318681319</c:v>
                </c:pt>
                <c:pt idx="91">
                  <c:v>62.371052173913078</c:v>
                </c:pt>
                <c:pt idx="92">
                  <c:v>61.713034408602184</c:v>
                </c:pt>
                <c:pt idx="93">
                  <c:v>61.069017021276629</c:v>
                </c:pt>
                <c:pt idx="94">
                  <c:v>60.438557894736874</c:v>
                </c:pt>
                <c:pt idx="95">
                  <c:v>59.821233333333367</c:v>
                </c:pt>
                <c:pt idx="96">
                  <c:v>59.216637113402093</c:v>
                </c:pt>
                <c:pt idx="97">
                  <c:v>58.624379591836764</c:v>
                </c:pt>
                <c:pt idx="98">
                  <c:v>58.044086868686897</c:v>
                </c:pt>
                <c:pt idx="99">
                  <c:v>57.475400000000029</c:v>
                </c:pt>
                <c:pt idx="100">
                  <c:v>56.37147843137258</c:v>
                </c:pt>
                <c:pt idx="101">
                  <c:v>55.310015384615411</c:v>
                </c:pt>
                <c:pt idx="102">
                  <c:v>54.288607547169839</c:v>
                </c:pt>
                <c:pt idx="103">
                  <c:v>53.305029629629658</c:v>
                </c:pt>
                <c:pt idx="104">
                  <c:v>52.357218181818212</c:v>
                </c:pt>
                <c:pt idx="105">
                  <c:v>51.443257142857171</c:v>
                </c:pt>
                <c:pt idx="106">
                  <c:v>50.56136491228073</c:v>
                </c:pt>
                <c:pt idx="107">
                  <c:v>49.709882758620715</c:v>
                </c:pt>
                <c:pt idx="108">
                  <c:v>48.887264406779686</c:v>
                </c:pt>
                <c:pt idx="109">
                  <c:v>48.092066666666696</c:v>
                </c:pt>
                <c:pt idx="110">
                  <c:v>47.322940983606586</c:v>
                </c:pt>
                <c:pt idx="111">
                  <c:v>46.57862580645164</c:v>
                </c:pt>
                <c:pt idx="112">
                  <c:v>45.857939682539708</c:v>
                </c:pt>
                <c:pt idx="113">
                  <c:v>45.159775000000025</c:v>
                </c:pt>
                <c:pt idx="114">
                  <c:v>44.483092307692331</c:v>
                </c:pt>
                <c:pt idx="115">
                  <c:v>43.826915151515173</c:v>
                </c:pt>
                <c:pt idx="116">
                  <c:v>43.19032537313435</c:v>
                </c:pt>
                <c:pt idx="117">
                  <c:v>42.572458823529438</c:v>
                </c:pt>
                <c:pt idx="118">
                  <c:v>41.972501449275384</c:v>
                </c:pt>
                <c:pt idx="119">
                  <c:v>41.38968571428574</c:v>
                </c:pt>
                <c:pt idx="120">
                  <c:v>40.823287323943681</c:v>
                </c:pt>
                <c:pt idx="121">
                  <c:v>40.272622222222246</c:v>
                </c:pt>
                <c:pt idx="122">
                  <c:v>39.737043835616461</c:v>
                </c:pt>
                <c:pt idx="123">
                  <c:v>39.215940540540565</c:v>
                </c:pt>
                <c:pt idx="124">
                  <c:v>38.708733333333356</c:v>
                </c:pt>
                <c:pt idx="125">
                  <c:v>38.214873684210545</c:v>
                </c:pt>
                <c:pt idx="126">
                  <c:v>37.733841558441583</c:v>
                </c:pt>
                <c:pt idx="127">
                  <c:v>37.265143589743609</c:v>
                </c:pt>
                <c:pt idx="128">
                  <c:v>36.808311392405081</c:v>
                </c:pt>
                <c:pt idx="129">
                  <c:v>36.362900000000018</c:v>
                </c:pt>
                <c:pt idx="130">
                  <c:v>35.928486419753106</c:v>
                </c:pt>
                <c:pt idx="131">
                  <c:v>35.504668292682943</c:v>
                </c:pt>
                <c:pt idx="132">
                  <c:v>35.091062650602431</c:v>
                </c:pt>
                <c:pt idx="133">
                  <c:v>34.687304761904784</c:v>
                </c:pt>
                <c:pt idx="134">
                  <c:v>34.293047058823547</c:v>
                </c:pt>
                <c:pt idx="135">
                  <c:v>33.907958139534905</c:v>
                </c:pt>
                <c:pt idx="136">
                  <c:v>33.531721839080475</c:v>
                </c:pt>
                <c:pt idx="137">
                  <c:v>33.164036363636377</c:v>
                </c:pt>
                <c:pt idx="138">
                  <c:v>32.804613483146085</c:v>
                </c:pt>
                <c:pt idx="139">
                  <c:v>32.453177777777796</c:v>
                </c:pt>
                <c:pt idx="140">
                  <c:v>32.109465934065952</c:v>
                </c:pt>
                <c:pt idx="141">
                  <c:v>31.773226086956537</c:v>
                </c:pt>
                <c:pt idx="142">
                  <c:v>31.44421720430109</c:v>
                </c:pt>
                <c:pt idx="143">
                  <c:v>31.122208510638313</c:v>
                </c:pt>
                <c:pt idx="144">
                  <c:v>30.806978947368435</c:v>
                </c:pt>
                <c:pt idx="145">
                  <c:v>30.498316666666682</c:v>
                </c:pt>
                <c:pt idx="146">
                  <c:v>30.196018556701045</c:v>
                </c:pt>
                <c:pt idx="147">
                  <c:v>29.89988979591838</c:v>
                </c:pt>
                <c:pt idx="148">
                  <c:v>29.609743434343446</c:v>
                </c:pt>
                <c:pt idx="149">
                  <c:v>29.325400000000013</c:v>
                </c:pt>
                <c:pt idx="150">
                  <c:v>29.046687128712886</c:v>
                </c:pt>
                <c:pt idx="151">
                  <c:v>28.773439215686288</c:v>
                </c:pt>
                <c:pt idx="152">
                  <c:v>28.505497087378654</c:v>
                </c:pt>
                <c:pt idx="153">
                  <c:v>28.242707692307704</c:v>
                </c:pt>
                <c:pt idx="154">
                  <c:v>27.984923809523821</c:v>
                </c:pt>
                <c:pt idx="155">
                  <c:v>27.732003773584918</c:v>
                </c:pt>
                <c:pt idx="156">
                  <c:v>27.483811214953285</c:v>
                </c:pt>
                <c:pt idx="157">
                  <c:v>27.240214814814827</c:v>
                </c:pt>
                <c:pt idx="158">
                  <c:v>27.001088073394509</c:v>
                </c:pt>
                <c:pt idx="159">
                  <c:v>26.766309090909104</c:v>
                </c:pt>
                <c:pt idx="160">
                  <c:v>26.535760360360371</c:v>
                </c:pt>
                <c:pt idx="161">
                  <c:v>26.309328571428583</c:v>
                </c:pt>
                <c:pt idx="162">
                  <c:v>26.086904424778773</c:v>
                </c:pt>
                <c:pt idx="163">
                  <c:v>25.868382456140363</c:v>
                </c:pt>
                <c:pt idx="164">
                  <c:v>25.653660869565229</c:v>
                </c:pt>
                <c:pt idx="165">
                  <c:v>25.442641379310356</c:v>
                </c:pt>
                <c:pt idx="166">
                  <c:v>25.23522905982907</c:v>
                </c:pt>
                <c:pt idx="167">
                  <c:v>25.031332203389841</c:v>
                </c:pt>
                <c:pt idx="168">
                  <c:v>24.830862184873961</c:v>
                </c:pt>
                <c:pt idx="169">
                  <c:v>24.633733333333346</c:v>
                </c:pt>
                <c:pt idx="170">
                  <c:v>24.439862809917365</c:v>
                </c:pt>
                <c:pt idx="171">
                  <c:v>24.249170491803291</c:v>
                </c:pt>
                <c:pt idx="172">
                  <c:v>24.061578861788629</c:v>
                </c:pt>
                <c:pt idx="173">
                  <c:v>23.877012903225818</c:v>
                </c:pt>
                <c:pt idx="174">
                  <c:v>23.69540000000001</c:v>
                </c:pt>
                <c:pt idx="175">
                  <c:v>23.516669841269852</c:v>
                </c:pt>
                <c:pt idx="176">
                  <c:v>23.340754330708673</c:v>
                </c:pt>
                <c:pt idx="177">
                  <c:v>23.16758750000001</c:v>
                </c:pt>
                <c:pt idx="178">
                  <c:v>22.997105426356601</c:v>
                </c:pt>
                <c:pt idx="179">
                  <c:v>22.829246153846164</c:v>
                </c:pt>
                <c:pt idx="180">
                  <c:v>22.663949618320622</c:v>
                </c:pt>
                <c:pt idx="181">
                  <c:v>22.501157575757585</c:v>
                </c:pt>
                <c:pt idx="182">
                  <c:v>22.340813533834595</c:v>
                </c:pt>
                <c:pt idx="183">
                  <c:v>22.182862686567173</c:v>
                </c:pt>
                <c:pt idx="184">
                  <c:v>22.027251851851862</c:v>
                </c:pt>
                <c:pt idx="185">
                  <c:v>21.873929411764717</c:v>
                </c:pt>
                <c:pt idx="186">
                  <c:v>21.722845255474461</c:v>
                </c:pt>
                <c:pt idx="187">
                  <c:v>21.57395072463769</c:v>
                </c:pt>
                <c:pt idx="188">
                  <c:v>21.427198561151087</c:v>
                </c:pt>
                <c:pt idx="189">
                  <c:v>21.282542857142868</c:v>
                </c:pt>
                <c:pt idx="190">
                  <c:v>21.13993900709221</c:v>
                </c:pt>
                <c:pt idx="191">
                  <c:v>20.999343661971839</c:v>
                </c:pt>
                <c:pt idx="192">
                  <c:v>20.860714685314694</c:v>
                </c:pt>
                <c:pt idx="193">
                  <c:v>20.724011111111121</c:v>
                </c:pt>
                <c:pt idx="194">
                  <c:v>20.589193103448284</c:v>
                </c:pt>
                <c:pt idx="195">
                  <c:v>20.456221917808229</c:v>
                </c:pt>
                <c:pt idx="196">
                  <c:v>20.325059863945587</c:v>
                </c:pt>
                <c:pt idx="197">
                  <c:v>20.195670270270281</c:v>
                </c:pt>
                <c:pt idx="198">
                  <c:v>20.068017449664438</c:v>
                </c:pt>
                <c:pt idx="199">
                  <c:v>19.942066666666676</c:v>
                </c:pt>
                <c:pt idx="200">
                  <c:v>17.261114285714292</c:v>
                </c:pt>
                <c:pt idx="201">
                  <c:v>15.250400000000006</c:v>
                </c:pt>
                <c:pt idx="202">
                  <c:v>13.686511111111116</c:v>
                </c:pt>
                <c:pt idx="203">
                  <c:v>12.435400000000005</c:v>
                </c:pt>
                <c:pt idx="204">
                  <c:v>11.411763636363641</c:v>
                </c:pt>
                <c:pt idx="205">
                  <c:v>10.558733333333338</c:v>
                </c:pt>
                <c:pt idx="206">
                  <c:v>9.8369384615384661</c:v>
                </c:pt>
                <c:pt idx="207">
                  <c:v>9.218257142857146</c:v>
                </c:pt>
                <c:pt idx="208">
                  <c:v>8.682066666666671</c:v>
                </c:pt>
                <c:pt idx="209">
                  <c:v>8.212900000000003</c:v>
                </c:pt>
                <c:pt idx="210">
                  <c:v>7.7989294117647088</c:v>
                </c:pt>
                <c:pt idx="211">
                  <c:v>7.430955555555558</c:v>
                </c:pt>
                <c:pt idx="212">
                  <c:v>7.1017157894736869</c:v>
                </c:pt>
                <c:pt idx="213">
                  <c:v>6.8054000000000023</c:v>
                </c:pt>
                <c:pt idx="214">
                  <c:v>6.537304761904764</c:v>
                </c:pt>
                <c:pt idx="215">
                  <c:v>6.2935818181818206</c:v>
                </c:pt>
                <c:pt idx="216">
                  <c:v>6.0710521739130456</c:v>
                </c:pt>
                <c:pt idx="217">
                  <c:v>5.8670666666666689</c:v>
                </c:pt>
                <c:pt idx="218">
                  <c:v>5.679400000000002</c:v>
                </c:pt>
                <c:pt idx="219">
                  <c:v>5.5061692307692329</c:v>
                </c:pt>
                <c:pt idx="220">
                  <c:v>5.3457703703703725</c:v>
                </c:pt>
                <c:pt idx="221">
                  <c:v>5.1968285714285729</c:v>
                </c:pt>
                <c:pt idx="222">
                  <c:v>5.0581586206896567</c:v>
                </c:pt>
                <c:pt idx="223">
                  <c:v>4.9287333333333354</c:v>
                </c:pt>
                <c:pt idx="224">
                  <c:v>4.8076580645161311</c:v>
                </c:pt>
                <c:pt idx="225">
                  <c:v>4.6941500000000014</c:v>
                </c:pt>
                <c:pt idx="226">
                  <c:v>4.5875212121212137</c:v>
                </c:pt>
                <c:pt idx="227">
                  <c:v>4.4871647058823543</c:v>
                </c:pt>
                <c:pt idx="228">
                  <c:v>4.3925428571428586</c:v>
                </c:pt>
                <c:pt idx="229">
                  <c:v>4.3031777777777789</c:v>
                </c:pt>
                <c:pt idx="230">
                  <c:v>4.2186432432432444</c:v>
                </c:pt>
                <c:pt idx="231">
                  <c:v>4.1385578947368433</c:v>
                </c:pt>
                <c:pt idx="232">
                  <c:v>4.0625794871794882</c:v>
                </c:pt>
                <c:pt idx="233">
                  <c:v>3.9904000000000011</c:v>
                </c:pt>
                <c:pt idx="234">
                  <c:v>3.8563523809523819</c:v>
                </c:pt>
                <c:pt idx="235">
                  <c:v>3.7344909090909102</c:v>
                </c:pt>
                <c:pt idx="236">
                  <c:v>3.6232260869565227</c:v>
                </c:pt>
                <c:pt idx="237">
                  <c:v>3.5212333333333348</c:v>
                </c:pt>
                <c:pt idx="238">
                  <c:v>3.4274000000000013</c:v>
                </c:pt>
                <c:pt idx="239">
                  <c:v>3.3407846153846164</c:v>
                </c:pt>
                <c:pt idx="240">
                  <c:v>3.2605851851851861</c:v>
                </c:pt>
                <c:pt idx="241">
                  <c:v>3.1861142857142868</c:v>
                </c:pt>
                <c:pt idx="242">
                  <c:v>3.1167793103448282</c:v>
                </c:pt>
                <c:pt idx="243">
                  <c:v>3.0520666666666676</c:v>
                </c:pt>
                <c:pt idx="244">
                  <c:v>2.9915290322580654</c:v>
                </c:pt>
                <c:pt idx="245">
                  <c:v>2.934775000000001</c:v>
                </c:pt>
                <c:pt idx="246">
                  <c:v>2.8814606060606067</c:v>
                </c:pt>
                <c:pt idx="247">
                  <c:v>2.8312823529411775</c:v>
                </c:pt>
                <c:pt idx="248">
                  <c:v>2.7839714285714292</c:v>
                </c:pt>
                <c:pt idx="249">
                  <c:v>2.7392888888888898</c:v>
                </c:pt>
                <c:pt idx="250">
                  <c:v>2.6970216216216221</c:v>
                </c:pt>
                <c:pt idx="251">
                  <c:v>2.6569789473684216</c:v>
                </c:pt>
                <c:pt idx="252">
                  <c:v>2.6189897435897445</c:v>
                </c:pt>
                <c:pt idx="253">
                  <c:v>2.5829000000000004</c:v>
                </c:pt>
                <c:pt idx="254">
                  <c:v>2.5485707317073176</c:v>
                </c:pt>
                <c:pt idx="255">
                  <c:v>2.5158761904761908</c:v>
                </c:pt>
                <c:pt idx="256">
                  <c:v>2.484702325581396</c:v>
                </c:pt>
                <c:pt idx="257">
                  <c:v>2.454945454545455</c:v>
                </c:pt>
                <c:pt idx="258">
                  <c:v>2.426511111111112</c:v>
                </c:pt>
                <c:pt idx="259">
                  <c:v>2.3993130434782612</c:v>
                </c:pt>
                <c:pt idx="260">
                  <c:v>2.3732723404255323</c:v>
                </c:pt>
                <c:pt idx="261">
                  <c:v>2.3483166666666673</c:v>
                </c:pt>
                <c:pt idx="262">
                  <c:v>2.3243795918367351</c:v>
                </c:pt>
                <c:pt idx="263">
                  <c:v>2.3014000000000006</c:v>
                </c:pt>
                <c:pt idx="264">
                  <c:v>2.1137333333333337</c:v>
                </c:pt>
                <c:pt idx="265">
                  <c:v>1.9796857142857147</c:v>
                </c:pt>
                <c:pt idx="266">
                  <c:v>1.8791500000000003</c:v>
                </c:pt>
                <c:pt idx="267">
                  <c:v>1.8009555555555559</c:v>
                </c:pt>
                <c:pt idx="268">
                  <c:v>1.7384000000000004</c:v>
                </c:pt>
                <c:pt idx="269">
                  <c:v>1.687218181818182</c:v>
                </c:pt>
                <c:pt idx="270">
                  <c:v>1.644566666666667</c:v>
                </c:pt>
                <c:pt idx="271">
                  <c:v>1.6084769230769234</c:v>
                </c:pt>
                <c:pt idx="272">
                  <c:v>1.5775428571428574</c:v>
                </c:pt>
                <c:pt idx="273">
                  <c:v>1.5507333333333335</c:v>
                </c:pt>
                <c:pt idx="274">
                  <c:v>1.5272750000000002</c:v>
                </c:pt>
                <c:pt idx="275">
                  <c:v>1.5065764705882354</c:v>
                </c:pt>
                <c:pt idx="276">
                  <c:v>1.488177777777778</c:v>
                </c:pt>
                <c:pt idx="277">
                  <c:v>1.4717157894736843</c:v>
                </c:pt>
                <c:pt idx="278">
                  <c:v>1.4569000000000001</c:v>
                </c:pt>
                <c:pt idx="279">
                  <c:v>1.4434952380952382</c:v>
                </c:pt>
                <c:pt idx="280">
                  <c:v>1.4313090909090911</c:v>
                </c:pt>
                <c:pt idx="281">
                  <c:v>1.4201826086956524</c:v>
                </c:pt>
                <c:pt idx="282">
                  <c:v>1.4099833333333334</c:v>
                </c:pt>
                <c:pt idx="283">
                  <c:v>1.4006000000000001</c:v>
                </c:pt>
                <c:pt idx="284">
                  <c:v>1.3764714285714286</c:v>
                </c:pt>
                <c:pt idx="285">
                  <c:v>1.3570129032258065</c:v>
                </c:pt>
                <c:pt idx="286">
                  <c:v>1.3409882352941178</c:v>
                </c:pt>
                <c:pt idx="287">
                  <c:v>1.3275621621621623</c:v>
                </c:pt>
                <c:pt idx="288">
                  <c:v>1.3161500000000002</c:v>
                </c:pt>
                <c:pt idx="289">
                  <c:v>1.3063302325581396</c:v>
                </c:pt>
                <c:pt idx="290">
                  <c:v>1.2977913043478262</c:v>
                </c:pt>
                <c:pt idx="291">
                  <c:v>1.2902979591836736</c:v>
                </c:pt>
                <c:pt idx="292">
                  <c:v>1.2836692307692308</c:v>
                </c:pt>
                <c:pt idx="293">
                  <c:v>1.2777636363636364</c:v>
                </c:pt>
                <c:pt idx="294">
                  <c:v>1.2724689655172414</c:v>
                </c:pt>
                <c:pt idx="295">
                  <c:v>1.2676950819672133</c:v>
                </c:pt>
                <c:pt idx="296">
                  <c:v>1.2633687500000002</c:v>
                </c:pt>
                <c:pt idx="297">
                  <c:v>1.2594298507462687</c:v>
                </c:pt>
                <c:pt idx="298">
                  <c:v>1.2558285714285715</c:v>
                </c:pt>
                <c:pt idx="299">
                  <c:v>1.2525232876712329</c:v>
                </c:pt>
                <c:pt idx="300">
                  <c:v>1.2494789473684211</c:v>
                </c:pt>
                <c:pt idx="301">
                  <c:v>1.2466658227848102</c:v>
                </c:pt>
                <c:pt idx="302">
                  <c:v>1.2440585365853658</c:v>
                </c:pt>
                <c:pt idx="303">
                  <c:v>1.2416352941176472</c:v>
                </c:pt>
                <c:pt idx="304">
                  <c:v>1.2393772727272727</c:v>
                </c:pt>
                <c:pt idx="305">
                  <c:v>1.237268131868132</c:v>
                </c:pt>
                <c:pt idx="306">
                  <c:v>1.2352936170212767</c:v>
                </c:pt>
                <c:pt idx="307">
                  <c:v>1.233441237113402</c:v>
                </c:pt>
                <c:pt idx="308">
                  <c:v>1.2317</c:v>
                </c:pt>
                <c:pt idx="309">
                  <c:v>1.2300601941747573</c:v>
                </c:pt>
                <c:pt idx="310">
                  <c:v>1.2285132075471699</c:v>
                </c:pt>
                <c:pt idx="311">
                  <c:v>1.2270513761467889</c:v>
                </c:pt>
                <c:pt idx="312">
                  <c:v>1.2256678571428572</c:v>
                </c:pt>
                <c:pt idx="313">
                  <c:v>1.2243565217391306</c:v>
                </c:pt>
                <c:pt idx="314">
                  <c:v>1.2231118644067798</c:v>
                </c:pt>
                <c:pt idx="315">
                  <c:v>1.2219289256198347</c:v>
                </c:pt>
                <c:pt idx="316">
                  <c:v>1.2208032258064516</c:v>
                </c:pt>
                <c:pt idx="317">
                  <c:v>1.2197307086614173</c:v>
                </c:pt>
                <c:pt idx="318">
                  <c:v>1.2187076923076923</c:v>
                </c:pt>
                <c:pt idx="319">
                  <c:v>1.2177308270676692</c:v>
                </c:pt>
                <c:pt idx="320">
                  <c:v>1.2167970588235295</c:v>
                </c:pt>
                <c:pt idx="321">
                  <c:v>1.2159035971223022</c:v>
                </c:pt>
                <c:pt idx="322">
                  <c:v>1.2150478873239436</c:v>
                </c:pt>
                <c:pt idx="323">
                  <c:v>1.2142275862068965</c:v>
                </c:pt>
                <c:pt idx="324">
                  <c:v>1.2134405405405406</c:v>
                </c:pt>
                <c:pt idx="325">
                  <c:v>1.2126847682119206</c:v>
                </c:pt>
                <c:pt idx="326">
                  <c:v>1.2119584415584417</c:v>
                </c:pt>
                <c:pt idx="327">
                  <c:v>1.2112598726114649</c:v>
                </c:pt>
                <c:pt idx="328">
                  <c:v>1.2105874999999999</c:v>
                </c:pt>
                <c:pt idx="329">
                  <c:v>1.2099398773006136</c:v>
                </c:pt>
                <c:pt idx="330">
                  <c:v>1.2093156626506025</c:v>
                </c:pt>
                <c:pt idx="331">
                  <c:v>1.2087136094674555</c:v>
                </c:pt>
                <c:pt idx="332">
                  <c:v>1.2081325581395348</c:v>
                </c:pt>
                <c:pt idx="333">
                  <c:v>1.2075714285714285</c:v>
                </c:pt>
                <c:pt idx="334">
                  <c:v>1.2070292134831462</c:v>
                </c:pt>
                <c:pt idx="335">
                  <c:v>1.2065049723756907</c:v>
                </c:pt>
                <c:pt idx="336">
                  <c:v>1.2059978260869566</c:v>
                </c:pt>
                <c:pt idx="337">
                  <c:v>1.2055069518716577</c:v>
                </c:pt>
                <c:pt idx="338">
                  <c:v>1.2050315789473685</c:v>
                </c:pt>
                <c:pt idx="339">
                  <c:v>1.2045709844559587</c:v>
                </c:pt>
                <c:pt idx="340">
                  <c:v>1.2041244897959185</c:v>
                </c:pt>
                <c:pt idx="341">
                  <c:v>1.2036914572864321</c:v>
                </c:pt>
                <c:pt idx="342">
                  <c:v>1.2032712871287128</c:v>
                </c:pt>
                <c:pt idx="343">
                  <c:v>1.2028634146341464</c:v>
                </c:pt>
                <c:pt idx="344">
                  <c:v>1.2024673076923078</c:v>
                </c:pt>
                <c:pt idx="345">
                  <c:v>1.2020824644549764</c:v>
                </c:pt>
                <c:pt idx="346">
                  <c:v>1.2017084112149532</c:v>
                </c:pt>
                <c:pt idx="347">
                  <c:v>1.2013447004608295</c:v>
                </c:pt>
                <c:pt idx="348">
                  <c:v>1.200990909090909</c:v>
                </c:pt>
                <c:pt idx="349">
                  <c:v>1.2006466367713005</c:v>
                </c:pt>
                <c:pt idx="350">
                  <c:v>1.2003115044247787</c:v>
                </c:pt>
                <c:pt idx="351">
                  <c:v>1.199985152838428</c:v>
                </c:pt>
                <c:pt idx="352">
                  <c:v>1.1996672413793104</c:v>
                </c:pt>
                <c:pt idx="353">
                  <c:v>1.1993574468085106</c:v>
                </c:pt>
                <c:pt idx="354">
                  <c:v>1.1990554621848739</c:v>
                </c:pt>
                <c:pt idx="355">
                  <c:v>1.1987609958506225</c:v>
                </c:pt>
                <c:pt idx="356">
                  <c:v>1.1984737704918034</c:v>
                </c:pt>
                <c:pt idx="357">
                  <c:v>1.1981935222672064</c:v>
                </c:pt>
                <c:pt idx="358">
                  <c:v>1.1979200000000001</c:v>
                </c:pt>
                <c:pt idx="359">
                  <c:v>1.1976529644268774</c:v>
                </c:pt>
                <c:pt idx="360">
                  <c:v>1.1973921875</c:v>
                </c:pt>
                <c:pt idx="361">
                  <c:v>1.1971374517374518</c:v>
                </c:pt>
                <c:pt idx="362">
                  <c:v>1.1968885496183206</c:v>
                </c:pt>
                <c:pt idx="363">
                  <c:v>1.1966452830188679</c:v>
                </c:pt>
                <c:pt idx="364">
                  <c:v>1.1964074626865673</c:v>
                </c:pt>
                <c:pt idx="365">
                  <c:v>1.1961749077490775</c:v>
                </c:pt>
                <c:pt idx="366">
                  <c:v>1.1959474452554744</c:v>
                </c:pt>
                <c:pt idx="367">
                  <c:v>1.1957249097472924</c:v>
                </c:pt>
                <c:pt idx="368">
                  <c:v>1.1955071428571429</c:v>
                </c:pt>
                <c:pt idx="369">
                  <c:v>1.1952939929328621</c:v>
                </c:pt>
                <c:pt idx="370">
                  <c:v>1.1950853146853146</c:v>
                </c:pt>
                <c:pt idx="371">
                  <c:v>1.1948809688581314</c:v>
                </c:pt>
                <c:pt idx="372">
                  <c:v>1.1946808219178082</c:v>
                </c:pt>
                <c:pt idx="373">
                  <c:v>1.1944847457627119</c:v>
                </c:pt>
                <c:pt idx="374">
                  <c:v>1.1942926174496644</c:v>
                </c:pt>
                <c:pt idx="375">
                  <c:v>1.1941043189368772</c:v>
                </c:pt>
                <c:pt idx="376">
                  <c:v>1.1939197368421053</c:v>
                </c:pt>
                <c:pt idx="377">
                  <c:v>1.1937387622149838</c:v>
                </c:pt>
                <c:pt idx="378">
                  <c:v>1.1935612903225807</c:v>
                </c:pt>
                <c:pt idx="379">
                  <c:v>1.1933872204472844</c:v>
                </c:pt>
                <c:pt idx="380">
                  <c:v>1.1932164556962026</c:v>
                </c:pt>
                <c:pt idx="381">
                  <c:v>1.1930489028213167</c:v>
                </c:pt>
                <c:pt idx="382">
                  <c:v>1.1928844720496894</c:v>
                </c:pt>
                <c:pt idx="383">
                  <c:v>1.192723076923077</c:v>
                </c:pt>
                <c:pt idx="384">
                  <c:v>1.1925646341463414</c:v>
                </c:pt>
                <c:pt idx="385">
                  <c:v>1.1924090634441087</c:v>
                </c:pt>
                <c:pt idx="386">
                  <c:v>1.1922562874251497</c:v>
                </c:pt>
                <c:pt idx="387">
                  <c:v>1.1921062314540058</c:v>
                </c:pt>
                <c:pt idx="388">
                  <c:v>1.1919588235294118</c:v>
                </c:pt>
                <c:pt idx="389">
                  <c:v>1.1918139941690962</c:v>
                </c:pt>
                <c:pt idx="390">
                  <c:v>1.1916716763005781</c:v>
                </c:pt>
                <c:pt idx="391">
                  <c:v>1.1915318051575932</c:v>
                </c:pt>
                <c:pt idx="392">
                  <c:v>1.1913943181818183</c:v>
                </c:pt>
                <c:pt idx="393">
                  <c:v>1.1912591549295775</c:v>
                </c:pt>
                <c:pt idx="394">
                  <c:v>1.1911262569832402</c:v>
                </c:pt>
                <c:pt idx="395">
                  <c:v>1.1909955678670361</c:v>
                </c:pt>
                <c:pt idx="396">
                  <c:v>1.190867032967033</c:v>
                </c:pt>
                <c:pt idx="397">
                  <c:v>1.1907405994550408</c:v>
                </c:pt>
                <c:pt idx="398">
                  <c:v>1.1906162162162162</c:v>
                </c:pt>
                <c:pt idx="399">
                  <c:v>1.1904938337801609</c:v>
                </c:pt>
                <c:pt idx="400">
                  <c:v>1.1903734042553191</c:v>
                </c:pt>
                <c:pt idx="401">
                  <c:v>1.1902548812664908</c:v>
                </c:pt>
                <c:pt idx="402">
                  <c:v>1.1901382198952879</c:v>
                </c:pt>
                <c:pt idx="403">
                  <c:v>1.1900233766233765</c:v>
                </c:pt>
                <c:pt idx="404">
                  <c:v>1.1899103092783505</c:v>
                </c:pt>
                <c:pt idx="405">
                  <c:v>1.1897989769820971</c:v>
                </c:pt>
                <c:pt idx="406">
                  <c:v>1.1896893401015229</c:v>
                </c:pt>
                <c:pt idx="407">
                  <c:v>1.1895813602015113</c:v>
                </c:pt>
                <c:pt idx="408">
                  <c:v>1.1894750000000001</c:v>
                </c:pt>
                <c:pt idx="409">
                  <c:v>1.189370223325062</c:v>
                </c:pt>
                <c:pt idx="410">
                  <c:v>1.1892669950738917</c:v>
                </c:pt>
                <c:pt idx="411">
                  <c:v>1.1891652811735942</c:v>
                </c:pt>
                <c:pt idx="412">
                  <c:v>1.1890650485436893</c:v>
                </c:pt>
                <c:pt idx="413">
                  <c:v>1.1889662650602411</c:v>
                </c:pt>
                <c:pt idx="414">
                  <c:v>1.1888688995215311</c:v>
                </c:pt>
                <c:pt idx="415">
                  <c:v>1.1887729216152019</c:v>
                </c:pt>
                <c:pt idx="416">
                  <c:v>1.1886783018867924</c:v>
                </c:pt>
                <c:pt idx="417">
                  <c:v>1.188585011709602</c:v>
                </c:pt>
                <c:pt idx="418">
                  <c:v>1.188493023255814</c:v>
                </c:pt>
                <c:pt idx="419">
                  <c:v>1.1884023094688221</c:v>
                </c:pt>
                <c:pt idx="420">
                  <c:v>1.1883128440366972</c:v>
                </c:pt>
                <c:pt idx="421">
                  <c:v>1.1882246013667426</c:v>
                </c:pt>
                <c:pt idx="422">
                  <c:v>1.1881375565610859</c:v>
                </c:pt>
                <c:pt idx="423">
                  <c:v>1.1880516853932583</c:v>
                </c:pt>
                <c:pt idx="424">
                  <c:v>1.1879669642857142</c:v>
                </c:pt>
                <c:pt idx="425">
                  <c:v>1.1878833702882483</c:v>
                </c:pt>
                <c:pt idx="426">
                  <c:v>1.1878008810572687</c:v>
                </c:pt>
                <c:pt idx="427">
                  <c:v>1.1877194748358861</c:v>
                </c:pt>
                <c:pt idx="428">
                  <c:v>1.1876391304347826</c:v>
                </c:pt>
                <c:pt idx="429">
                  <c:v>1.1875598272138228</c:v>
                </c:pt>
                <c:pt idx="430">
                  <c:v>1.1874815450643776</c:v>
                </c:pt>
                <c:pt idx="431">
                  <c:v>1.1874042643923242</c:v>
                </c:pt>
                <c:pt idx="432">
                  <c:v>1.1873279661016949</c:v>
                </c:pt>
                <c:pt idx="433">
                  <c:v>1.1872526315789473</c:v>
                </c:pt>
                <c:pt idx="434">
                  <c:v>1.1871782426778243</c:v>
                </c:pt>
                <c:pt idx="435">
                  <c:v>1.1871047817047817</c:v>
                </c:pt>
                <c:pt idx="436">
                  <c:v>1.1870322314049586</c:v>
                </c:pt>
                <c:pt idx="437">
                  <c:v>1.1869605749486654</c:v>
                </c:pt>
                <c:pt idx="438">
                  <c:v>1.1868897959183673</c:v>
                </c:pt>
                <c:pt idx="439">
                  <c:v>1.1868198782961461</c:v>
                </c:pt>
                <c:pt idx="440">
                  <c:v>1.186750806451613</c:v>
                </c:pt>
                <c:pt idx="441">
                  <c:v>1.1866825651302606</c:v>
                </c:pt>
                <c:pt idx="442">
                  <c:v>1.1866151394422311</c:v>
                </c:pt>
                <c:pt idx="443">
                  <c:v>1.1865485148514852</c:v>
                </c:pt>
                <c:pt idx="444">
                  <c:v>1.1864826771653543</c:v>
                </c:pt>
                <c:pt idx="445">
                  <c:v>1.1864176125244619</c:v>
                </c:pt>
                <c:pt idx="446">
                  <c:v>1.1863533073929962</c:v>
                </c:pt>
                <c:pt idx="447">
                  <c:v>1.1862897485493231</c:v>
                </c:pt>
                <c:pt idx="448">
                  <c:v>1.1862269230769231</c:v>
                </c:pt>
                <c:pt idx="449">
                  <c:v>1.1861648183556406</c:v>
                </c:pt>
                <c:pt idx="450">
                  <c:v>1.186103422053232</c:v>
                </c:pt>
                <c:pt idx="451">
                  <c:v>1.1860427221172023</c:v>
                </c:pt>
                <c:pt idx="452">
                  <c:v>1.1859827067669173</c:v>
                </c:pt>
                <c:pt idx="453">
                  <c:v>1.1859233644859812</c:v>
                </c:pt>
                <c:pt idx="454">
                  <c:v>1.1858646840148699</c:v>
                </c:pt>
                <c:pt idx="455">
                  <c:v>1.1858066543438077</c:v>
                </c:pt>
                <c:pt idx="456">
                  <c:v>1.1857492647058823</c:v>
                </c:pt>
                <c:pt idx="457">
                  <c:v>1.1856925045703839</c:v>
                </c:pt>
                <c:pt idx="458">
                  <c:v>1.1856363636363636</c:v>
                </c:pt>
                <c:pt idx="459">
                  <c:v>1.1855808318264014</c:v>
                </c:pt>
                <c:pt idx="460">
                  <c:v>1.1855258992805755</c:v>
                </c:pt>
                <c:pt idx="461">
                  <c:v>1.1854715563506262</c:v>
                </c:pt>
                <c:pt idx="462">
                  <c:v>1.185417793594306</c:v>
                </c:pt>
                <c:pt idx="463">
                  <c:v>1.1853646017699115</c:v>
                </c:pt>
                <c:pt idx="464">
                  <c:v>1.1853119718309859</c:v>
                </c:pt>
                <c:pt idx="465">
                  <c:v>1.185259894921191</c:v>
                </c:pt>
                <c:pt idx="466">
                  <c:v>1.1852083623693379</c:v>
                </c:pt>
                <c:pt idx="467">
                  <c:v>1.1851573656845753</c:v>
                </c:pt>
                <c:pt idx="468">
                  <c:v>1.1851068965517242</c:v>
                </c:pt>
                <c:pt idx="469">
                  <c:v>1.1850569468267582</c:v>
                </c:pt>
                <c:pt idx="470">
                  <c:v>1.1850075085324232</c:v>
                </c:pt>
                <c:pt idx="471">
                  <c:v>1.1849585738539898</c:v>
                </c:pt>
                <c:pt idx="472">
                  <c:v>1.1849101351351352</c:v>
                </c:pt>
                <c:pt idx="473">
                  <c:v>1.1848621848739496</c:v>
                </c:pt>
                <c:pt idx="474">
                  <c:v>1.1848147157190636</c:v>
                </c:pt>
                <c:pt idx="475">
                  <c:v>1.1847677204658902</c:v>
                </c:pt>
                <c:pt idx="476">
                  <c:v>1.1847211920529801</c:v>
                </c:pt>
                <c:pt idx="477">
                  <c:v>1.1846751235584843</c:v>
                </c:pt>
                <c:pt idx="478">
                  <c:v>1.1846295081967213</c:v>
                </c:pt>
                <c:pt idx="479">
                  <c:v>1.184584339314845</c:v>
                </c:pt>
                <c:pt idx="480">
                  <c:v>1.1845396103896104</c:v>
                </c:pt>
                <c:pt idx="481">
                  <c:v>1.1844953150242326</c:v>
                </c:pt>
                <c:pt idx="482">
                  <c:v>1.1844514469453375</c:v>
                </c:pt>
                <c:pt idx="483">
                  <c:v>1.1844079999999999</c:v>
                </c:pt>
                <c:pt idx="484">
                  <c:v>1.1843649681528663</c:v>
                </c:pt>
                <c:pt idx="485">
                  <c:v>1.1843223454833598</c:v>
                </c:pt>
                <c:pt idx="486">
                  <c:v>1.1842801261829654</c:v>
                </c:pt>
                <c:pt idx="487">
                  <c:v>1.1842383045525904</c:v>
                </c:pt>
                <c:pt idx="488">
                  <c:v>1.184196875</c:v>
                </c:pt>
                <c:pt idx="489">
                  <c:v>1.1841558320373251</c:v>
                </c:pt>
                <c:pt idx="490">
                  <c:v>1.1841151702786379</c:v>
                </c:pt>
                <c:pt idx="491">
                  <c:v>1.1840748844375963</c:v>
                </c:pt>
                <c:pt idx="492">
                  <c:v>1.1840349693251533</c:v>
                </c:pt>
                <c:pt idx="493">
                  <c:v>1.1839954198473281</c:v>
                </c:pt>
                <c:pt idx="494">
                  <c:v>1.1839562310030396</c:v>
                </c:pt>
                <c:pt idx="495">
                  <c:v>1.183917397881997</c:v>
                </c:pt>
                <c:pt idx="496">
                  <c:v>1.1838789156626506</c:v>
                </c:pt>
                <c:pt idx="497">
                  <c:v>1.1838407796101948</c:v>
                </c:pt>
                <c:pt idx="498">
                  <c:v>1.1838029850746268</c:v>
                </c:pt>
                <c:pt idx="499">
                  <c:v>1.1837655274888559</c:v>
                </c:pt>
                <c:pt idx="500">
                  <c:v>1.1837284023668639</c:v>
                </c:pt>
                <c:pt idx="501">
                  <c:v>1.1836916053019146</c:v>
                </c:pt>
                <c:pt idx="502">
                  <c:v>1.1836551319648094</c:v>
                </c:pt>
                <c:pt idx="503">
                  <c:v>1.1836189781021897</c:v>
                </c:pt>
                <c:pt idx="504">
                  <c:v>1.1835831395348837</c:v>
                </c:pt>
                <c:pt idx="505">
                  <c:v>1.1835476121562953</c:v>
                </c:pt>
                <c:pt idx="506">
                  <c:v>1.1835123919308357</c:v>
                </c:pt>
                <c:pt idx="507">
                  <c:v>1.183477474892396</c:v>
                </c:pt>
                <c:pt idx="508">
                  <c:v>1.1834428571428572</c:v>
                </c:pt>
                <c:pt idx="509">
                  <c:v>1.18340853485064</c:v>
                </c:pt>
                <c:pt idx="510">
                  <c:v>1.1833745042492918</c:v>
                </c:pt>
                <c:pt idx="511">
                  <c:v>1.1833407616361071</c:v>
                </c:pt>
                <c:pt idx="512">
                  <c:v>1.1833073033707866</c:v>
                </c:pt>
                <c:pt idx="513">
                  <c:v>1.1832741258741259</c:v>
                </c:pt>
                <c:pt idx="514">
                  <c:v>1.1832412256267411</c:v>
                </c:pt>
                <c:pt idx="515">
                  <c:v>1.1832085991678225</c:v>
                </c:pt>
                <c:pt idx="516">
                  <c:v>1.1831762430939226</c:v>
                </c:pt>
                <c:pt idx="517">
                  <c:v>1.1831441540577716</c:v>
                </c:pt>
                <c:pt idx="518">
                  <c:v>1.1831123287671232</c:v>
                </c:pt>
                <c:pt idx="519">
                  <c:v>1.1830807639836289</c:v>
                </c:pt>
                <c:pt idx="520">
                  <c:v>1.1830494565217391</c:v>
                </c:pt>
                <c:pt idx="521">
                  <c:v>1.1830184032476319</c:v>
                </c:pt>
                <c:pt idx="522">
                  <c:v>1.182987601078167</c:v>
                </c:pt>
                <c:pt idx="523">
                  <c:v>1.1829570469798658</c:v>
                </c:pt>
                <c:pt idx="524">
                  <c:v>1.1829267379679145</c:v>
                </c:pt>
                <c:pt idx="525">
                  <c:v>1.1828966711051931</c:v>
                </c:pt>
                <c:pt idx="526">
                  <c:v>1.1828668435013263</c:v>
                </c:pt>
                <c:pt idx="527">
                  <c:v>1.182837252311757</c:v>
                </c:pt>
                <c:pt idx="528">
                  <c:v>1.1828078947368421</c:v>
                </c:pt>
                <c:pt idx="529">
                  <c:v>1.1827787680209698</c:v>
                </c:pt>
                <c:pt idx="530">
                  <c:v>1.1827498694516971</c:v>
                </c:pt>
                <c:pt idx="531">
                  <c:v>1.1827211963589077</c:v>
                </c:pt>
                <c:pt idx="532">
                  <c:v>1.1826927461139896</c:v>
                </c:pt>
                <c:pt idx="533">
                  <c:v>1.1826645161290323</c:v>
                </c:pt>
                <c:pt idx="534">
                  <c:v>1.1826365038560411</c:v>
                </c:pt>
                <c:pt idx="535">
                  <c:v>1.1826087067861715</c:v>
                </c:pt>
                <c:pt idx="536">
                  <c:v>1.1825811224489795</c:v>
                </c:pt>
                <c:pt idx="537">
                  <c:v>1.1825537484116899</c:v>
                </c:pt>
                <c:pt idx="538">
                  <c:v>1.182526582278481</c:v>
                </c:pt>
                <c:pt idx="539">
                  <c:v>1.1824996216897856</c:v>
                </c:pt>
                <c:pt idx="540">
                  <c:v>1.182472864321608</c:v>
                </c:pt>
                <c:pt idx="541">
                  <c:v>1.1824463078848562</c:v>
                </c:pt>
                <c:pt idx="542">
                  <c:v>1.1824199501246884</c:v>
                </c:pt>
                <c:pt idx="543">
                  <c:v>1.1823937888198759</c:v>
                </c:pt>
                <c:pt idx="544">
                  <c:v>1.1823678217821783</c:v>
                </c:pt>
                <c:pt idx="545">
                  <c:v>1.1823420468557337</c:v>
                </c:pt>
                <c:pt idx="546">
                  <c:v>1.1823164619164619</c:v>
                </c:pt>
                <c:pt idx="547">
                  <c:v>1.1822910648714811</c:v>
                </c:pt>
                <c:pt idx="548">
                  <c:v>1.1822658536585366</c:v>
                </c:pt>
                <c:pt idx="549">
                  <c:v>1.1822408262454436</c:v>
                </c:pt>
                <c:pt idx="550">
                  <c:v>1.18221598062954</c:v>
                </c:pt>
                <c:pt idx="551">
                  <c:v>1.1821913148371532</c:v>
                </c:pt>
                <c:pt idx="552">
                  <c:v>1.182166826923077</c:v>
                </c:pt>
                <c:pt idx="553">
                  <c:v>1.18214251497006</c:v>
                </c:pt>
                <c:pt idx="554">
                  <c:v>1.1821183770883055</c:v>
                </c:pt>
                <c:pt idx="555">
                  <c:v>1.1820944114149821</c:v>
                </c:pt>
                <c:pt idx="556">
                  <c:v>1.182070616113744</c:v>
                </c:pt>
                <c:pt idx="557">
                  <c:v>1.182046989374262</c:v>
                </c:pt>
                <c:pt idx="558">
                  <c:v>1.1820235294117647</c:v>
                </c:pt>
                <c:pt idx="559">
                  <c:v>1.1820002344665885</c:v>
                </c:pt>
                <c:pt idx="560">
                  <c:v>1.1819771028037382</c:v>
                </c:pt>
                <c:pt idx="561">
                  <c:v>1.1819541327124563</c:v>
                </c:pt>
                <c:pt idx="562">
                  <c:v>1.1819313225058006</c:v>
                </c:pt>
                <c:pt idx="563">
                  <c:v>1.1819086705202313</c:v>
                </c:pt>
                <c:pt idx="564">
                  <c:v>1.1818861751152074</c:v>
                </c:pt>
                <c:pt idx="565">
                  <c:v>1.1818638346727899</c:v>
                </c:pt>
                <c:pt idx="566">
                  <c:v>1.181841647597254</c:v>
                </c:pt>
                <c:pt idx="567">
                  <c:v>1.1818196123147093</c:v>
                </c:pt>
                <c:pt idx="568">
                  <c:v>1.1817977272727274</c:v>
                </c:pt>
                <c:pt idx="569">
                  <c:v>1.1817759909399774</c:v>
                </c:pt>
                <c:pt idx="570">
                  <c:v>1.181754401805869</c:v>
                </c:pt>
                <c:pt idx="571">
                  <c:v>1.1817329583802025</c:v>
                </c:pt>
                <c:pt idx="572">
                  <c:v>1.1817116591928252</c:v>
                </c:pt>
                <c:pt idx="573">
                  <c:v>1.181690502793296</c:v>
                </c:pt>
                <c:pt idx="574">
                  <c:v>1.1816694877505567</c:v>
                </c:pt>
                <c:pt idx="575">
                  <c:v>1.1816486126526082</c:v>
                </c:pt>
                <c:pt idx="576">
                  <c:v>1.1816278761061947</c:v>
                </c:pt>
                <c:pt idx="577">
                  <c:v>1.181607276736494</c:v>
                </c:pt>
                <c:pt idx="578">
                  <c:v>1.1815868131868132</c:v>
                </c:pt>
                <c:pt idx="579">
                  <c:v>1.1815664841182913</c:v>
                </c:pt>
                <c:pt idx="580">
                  <c:v>1.1815462882096071</c:v>
                </c:pt>
                <c:pt idx="581">
                  <c:v>1.181526224156692</c:v>
                </c:pt>
                <c:pt idx="582">
                  <c:v>1.1815062906724512</c:v>
                </c:pt>
                <c:pt idx="583">
                  <c:v>1.1814864864864865</c:v>
                </c:pt>
                <c:pt idx="584">
                  <c:v>1.1814668103448276</c:v>
                </c:pt>
                <c:pt idx="585">
                  <c:v>1.1814472610096671</c:v>
                </c:pt>
                <c:pt idx="586">
                  <c:v>1.1814278372591007</c:v>
                </c:pt>
                <c:pt idx="587">
                  <c:v>1.1814085378868731</c:v>
                </c:pt>
                <c:pt idx="588">
                  <c:v>1.1813893617021276</c:v>
                </c:pt>
                <c:pt idx="589">
                  <c:v>1.1813703075291622</c:v>
                </c:pt>
                <c:pt idx="590">
                  <c:v>1.1813513742071882</c:v>
                </c:pt>
                <c:pt idx="591">
                  <c:v>1.1813325605900948</c:v>
                </c:pt>
                <c:pt idx="592">
                  <c:v>1.1813138655462185</c:v>
                </c:pt>
                <c:pt idx="593">
                  <c:v>1.1812952879581151</c:v>
                </c:pt>
                <c:pt idx="594">
                  <c:v>1.1812768267223381</c:v>
                </c:pt>
                <c:pt idx="595">
                  <c:v>1.1812584807492195</c:v>
                </c:pt>
                <c:pt idx="596">
                  <c:v>1.1812402489626557</c:v>
                </c:pt>
                <c:pt idx="597">
                  <c:v>1.1812221302998966</c:v>
                </c:pt>
                <c:pt idx="598">
                  <c:v>1.1812041237113402</c:v>
                </c:pt>
                <c:pt idx="599">
                  <c:v>1.1811862281603289</c:v>
                </c:pt>
                <c:pt idx="600">
                  <c:v>1.1811684426229507</c:v>
                </c:pt>
                <c:pt idx="601">
                  <c:v>1.1811507660878446</c:v>
                </c:pt>
                <c:pt idx="602">
                  <c:v>1.1811331975560082</c:v>
                </c:pt>
                <c:pt idx="603">
                  <c:v>1.181115736040609</c:v>
                </c:pt>
                <c:pt idx="604">
                  <c:v>1.1810983805668016</c:v>
                </c:pt>
                <c:pt idx="605">
                  <c:v>1.1810811301715438</c:v>
                </c:pt>
                <c:pt idx="606">
                  <c:v>1.1810639839034205</c:v>
                </c:pt>
                <c:pt idx="607">
                  <c:v>1.1810469408224673</c:v>
                </c:pt>
                <c:pt idx="608">
                  <c:v>1.18103</c:v>
                </c:pt>
                <c:pt idx="609">
                  <c:v>1.1810131605184446</c:v>
                </c:pt>
                <c:pt idx="610">
                  <c:v>1.180996421471173</c:v>
                </c:pt>
                <c:pt idx="611">
                  <c:v>1.1809797819623389</c:v>
                </c:pt>
                <c:pt idx="612">
                  <c:v>1.1809632411067195</c:v>
                </c:pt>
                <c:pt idx="613">
                  <c:v>1.1809467980295567</c:v>
                </c:pt>
                <c:pt idx="614">
                  <c:v>1.1809304518664048</c:v>
                </c:pt>
                <c:pt idx="615">
                  <c:v>1.1809142017629775</c:v>
                </c:pt>
                <c:pt idx="616">
                  <c:v>1.1808980468750001</c:v>
                </c:pt>
                <c:pt idx="617">
                  <c:v>1.1808819863680624</c:v>
                </c:pt>
                <c:pt idx="618">
                  <c:v>1.1808660194174758</c:v>
                </c:pt>
                <c:pt idx="619">
                  <c:v>1.1808501452081317</c:v>
                </c:pt>
                <c:pt idx="620">
                  <c:v>1.1808343629343629</c:v>
                </c:pt>
                <c:pt idx="621">
                  <c:v>1.1808186717998075</c:v>
                </c:pt>
                <c:pt idx="622">
                  <c:v>1.1808030710172746</c:v>
                </c:pt>
                <c:pt idx="623">
                  <c:v>1.1807875598086124</c:v>
                </c:pt>
                <c:pt idx="624">
                  <c:v>1.1807721374045801</c:v>
                </c:pt>
                <c:pt idx="625">
                  <c:v>1.1807568030447193</c:v>
                </c:pt>
                <c:pt idx="626">
                  <c:v>1.1807415559772296</c:v>
                </c:pt>
                <c:pt idx="627">
                  <c:v>1.1807263954588458</c:v>
                </c:pt>
                <c:pt idx="628">
                  <c:v>1.1807113207547171</c:v>
                </c:pt>
                <c:pt idx="629">
                  <c:v>1.1806963311382879</c:v>
                </c:pt>
                <c:pt idx="630">
                  <c:v>1.180681425891182</c:v>
                </c:pt>
                <c:pt idx="631">
                  <c:v>1.1806666043030869</c:v>
                </c:pt>
                <c:pt idx="632">
                  <c:v>1.1806518656716418</c:v>
                </c:pt>
                <c:pt idx="633">
                  <c:v>1.1806372093023256</c:v>
                </c:pt>
                <c:pt idx="634">
                  <c:v>1.1806226345083488</c:v>
                </c:pt>
                <c:pt idx="635">
                  <c:v>1.1806081406105458</c:v>
                </c:pt>
                <c:pt idx="636">
                  <c:v>1.1805937269372693</c:v>
                </c:pt>
                <c:pt idx="637">
                  <c:v>1.1805793928242869</c:v>
                </c:pt>
                <c:pt idx="638">
                  <c:v>1.1805651376146789</c:v>
                </c:pt>
                <c:pt idx="639">
                  <c:v>1.1805509606587374</c:v>
                </c:pt>
                <c:pt idx="640">
                  <c:v>1.1805368613138687</c:v>
                </c:pt>
                <c:pt idx="641">
                  <c:v>1.1805228389444951</c:v>
                </c:pt>
                <c:pt idx="642">
                  <c:v>1.18050889292196</c:v>
                </c:pt>
                <c:pt idx="643">
                  <c:v>1.1804950226244344</c:v>
                </c:pt>
                <c:pt idx="644">
                  <c:v>1.180481227436823</c:v>
                </c:pt>
                <c:pt idx="645">
                  <c:v>1.1804675067506751</c:v>
                </c:pt>
                <c:pt idx="646">
                  <c:v>1.1804538599640935</c:v>
                </c:pt>
                <c:pt idx="647">
                  <c:v>1.1804402864816472</c:v>
                </c:pt>
                <c:pt idx="648">
                  <c:v>1.1804267857142856</c:v>
                </c:pt>
                <c:pt idx="649">
                  <c:v>1.1804133570792521</c:v>
                </c:pt>
                <c:pt idx="650">
                  <c:v>1.1803999999999999</c:v>
                </c:pt>
                <c:pt idx="651">
                  <c:v>1.1803867139061115</c:v>
                </c:pt>
                <c:pt idx="652">
                  <c:v>1.1803734982332155</c:v>
                </c:pt>
                <c:pt idx="653">
                  <c:v>1.1803603524229076</c:v>
                </c:pt>
                <c:pt idx="654">
                  <c:v>1.1803472759226714</c:v>
                </c:pt>
                <c:pt idx="655">
                  <c:v>1.180334268185802</c:v>
                </c:pt>
                <c:pt idx="656">
                  <c:v>1.1803213286713288</c:v>
                </c:pt>
                <c:pt idx="657">
                  <c:v>1.1803084568439408</c:v>
                </c:pt>
                <c:pt idx="658">
                  <c:v>1.180295652173913</c:v>
                </c:pt>
                <c:pt idx="659">
                  <c:v>1.1802829141370339</c:v>
                </c:pt>
                <c:pt idx="660">
                  <c:v>1.1802702422145328</c:v>
                </c:pt>
                <c:pt idx="661">
                  <c:v>1.1802576358930112</c:v>
                </c:pt>
                <c:pt idx="662">
                  <c:v>1.1802450946643719</c:v>
                </c:pt>
                <c:pt idx="663">
                  <c:v>1.180232618025751</c:v>
                </c:pt>
                <c:pt idx="664">
                  <c:v>1.1802202054794522</c:v>
                </c:pt>
                <c:pt idx="665">
                  <c:v>1.180207856532878</c:v>
                </c:pt>
                <c:pt idx="666">
                  <c:v>1.1801955706984668</c:v>
                </c:pt>
                <c:pt idx="667">
                  <c:v>1.1801833474936279</c:v>
                </c:pt>
                <c:pt idx="668">
                  <c:v>1.1801711864406779</c:v>
                </c:pt>
                <c:pt idx="669">
                  <c:v>1.1801590870667793</c:v>
                </c:pt>
                <c:pt idx="670">
                  <c:v>1.1801470489038786</c:v>
                </c:pt>
                <c:pt idx="671">
                  <c:v>1.1801350714886458</c:v>
                </c:pt>
                <c:pt idx="672">
                  <c:v>1.1801231543624162</c:v>
                </c:pt>
                <c:pt idx="673">
                  <c:v>1.1801112970711296</c:v>
                </c:pt>
                <c:pt idx="674">
                  <c:v>1.1800994991652756</c:v>
                </c:pt>
                <c:pt idx="675">
                  <c:v>1.1800877601998334</c:v>
                </c:pt>
                <c:pt idx="676">
                  <c:v>1.1800760797342194</c:v>
                </c:pt>
                <c:pt idx="677">
                  <c:v>1.1800644573322288</c:v>
                </c:pt>
                <c:pt idx="678">
                  <c:v>1.1800528925619835</c:v>
                </c:pt>
                <c:pt idx="679">
                  <c:v>1.180041384995878</c:v>
                </c:pt>
                <c:pt idx="680">
                  <c:v>1.1800299342105263</c:v>
                </c:pt>
                <c:pt idx="681">
                  <c:v>1.1800185397867105</c:v>
                </c:pt>
                <c:pt idx="682">
                  <c:v>1.180007201309329</c:v>
                </c:pt>
                <c:pt idx="683">
                  <c:v>1.179995918367347</c:v>
                </c:pt>
                <c:pt idx="684">
                  <c:v>1.1799846905537459</c:v>
                </c:pt>
                <c:pt idx="685">
                  <c:v>1.1799735174654753</c:v>
                </c:pt>
                <c:pt idx="686">
                  <c:v>1.1799623987034036</c:v>
                </c:pt>
                <c:pt idx="687">
                  <c:v>1.1799513338722716</c:v>
                </c:pt>
                <c:pt idx="688">
                  <c:v>1.1799403225806451</c:v>
                </c:pt>
                <c:pt idx="689">
                  <c:v>1.1799293644408688</c:v>
                </c:pt>
                <c:pt idx="690">
                  <c:v>1.1799184590690208</c:v>
                </c:pt>
                <c:pt idx="691">
                  <c:v>1.1799076060848679</c:v>
                </c:pt>
                <c:pt idx="692">
                  <c:v>1.179896805111821</c:v>
                </c:pt>
                <c:pt idx="693">
                  <c:v>1.1798860557768924</c:v>
                </c:pt>
                <c:pt idx="694">
                  <c:v>1.1798753577106518</c:v>
                </c:pt>
                <c:pt idx="695">
                  <c:v>1.1798647105471847</c:v>
                </c:pt>
                <c:pt idx="696">
                  <c:v>1.1798541139240506</c:v>
                </c:pt>
                <c:pt idx="697">
                  <c:v>1.1798435674822416</c:v>
                </c:pt>
                <c:pt idx="698">
                  <c:v>1.1798330708661418</c:v>
                </c:pt>
                <c:pt idx="699">
                  <c:v>1.1798226237234879</c:v>
                </c:pt>
                <c:pt idx="700">
                  <c:v>1.1798122257053292</c:v>
                </c:pt>
                <c:pt idx="701">
                  <c:v>1.179801876465989</c:v>
                </c:pt>
                <c:pt idx="702">
                  <c:v>1.1797915756630266</c:v>
                </c:pt>
                <c:pt idx="703">
                  <c:v>1.1797813229571985</c:v>
                </c:pt>
                <c:pt idx="704">
                  <c:v>1.1797711180124224</c:v>
                </c:pt>
                <c:pt idx="705">
                  <c:v>1.1797609604957398</c:v>
                </c:pt>
                <c:pt idx="706">
                  <c:v>1.1797508500772798</c:v>
                </c:pt>
                <c:pt idx="707">
                  <c:v>1.1797407864302236</c:v>
                </c:pt>
                <c:pt idx="708">
                  <c:v>1.1797307692307692</c:v>
                </c:pt>
                <c:pt idx="709">
                  <c:v>1.1797207981580966</c:v>
                </c:pt>
                <c:pt idx="710">
                  <c:v>1.1797108728943337</c:v>
                </c:pt>
                <c:pt idx="711">
                  <c:v>1.1797009931245226</c:v>
                </c:pt>
                <c:pt idx="712">
                  <c:v>1.1796911585365855</c:v>
                </c:pt>
                <c:pt idx="713">
                  <c:v>1.1796813688212928</c:v>
                </c:pt>
                <c:pt idx="714">
                  <c:v>1.1796716236722307</c:v>
                </c:pt>
                <c:pt idx="715">
                  <c:v>1.1796619227857683</c:v>
                </c:pt>
                <c:pt idx="716">
                  <c:v>1.1796522658610271</c:v>
                </c:pt>
                <c:pt idx="717">
                  <c:v>1.1796426525998494</c:v>
                </c:pt>
                <c:pt idx="718">
                  <c:v>1.1796330827067669</c:v>
                </c:pt>
                <c:pt idx="719">
                  <c:v>1.1796235558889723</c:v>
                </c:pt>
                <c:pt idx="720">
                  <c:v>1.1796140718562875</c:v>
                </c:pt>
                <c:pt idx="721">
                  <c:v>1.1796046303211352</c:v>
                </c:pt>
                <c:pt idx="722">
                  <c:v>1.1795952309985096</c:v>
                </c:pt>
                <c:pt idx="723">
                  <c:v>1.1795858736059479</c:v>
                </c:pt>
                <c:pt idx="724">
                  <c:v>1.1795765578635016</c:v>
                </c:pt>
                <c:pt idx="725">
                  <c:v>1.1795672834937083</c:v>
                </c:pt>
                <c:pt idx="726">
                  <c:v>1.1795580502215657</c:v>
                </c:pt>
                <c:pt idx="727">
                  <c:v>1.1795488577745026</c:v>
                </c:pt>
                <c:pt idx="728">
                  <c:v>1.1795397058823529</c:v>
                </c:pt>
                <c:pt idx="729">
                  <c:v>1.1795305942773293</c:v>
                </c:pt>
                <c:pt idx="730">
                  <c:v>1.179521522693997</c:v>
                </c:pt>
                <c:pt idx="731">
                  <c:v>1.1795124908692476</c:v>
                </c:pt>
                <c:pt idx="732">
                  <c:v>1.1795034985422741</c:v>
                </c:pt>
                <c:pt idx="733">
                  <c:v>1.1794945454545454</c:v>
                </c:pt>
                <c:pt idx="734">
                  <c:v>1.1794856313497823</c:v>
                </c:pt>
                <c:pt idx="735">
                  <c:v>1.1794767559739319</c:v>
                </c:pt>
                <c:pt idx="736">
                  <c:v>1.1794679190751445</c:v>
                </c:pt>
                <c:pt idx="737">
                  <c:v>1.179459120403749</c:v>
                </c:pt>
                <c:pt idx="738">
                  <c:v>1.1794503597122301</c:v>
                </c:pt>
                <c:pt idx="739">
                  <c:v>1.1794416367552045</c:v>
                </c:pt>
                <c:pt idx="740">
                  <c:v>1.1794329512893982</c:v>
                </c:pt>
                <c:pt idx="741">
                  <c:v>1.179424303073624</c:v>
                </c:pt>
                <c:pt idx="742">
                  <c:v>1.1794156918687588</c:v>
                </c:pt>
                <c:pt idx="743">
                  <c:v>1.1794071174377225</c:v>
                </c:pt>
                <c:pt idx="744">
                  <c:v>1.1793985795454545</c:v>
                </c:pt>
                <c:pt idx="745">
                  <c:v>1.1793900779588944</c:v>
                </c:pt>
                <c:pt idx="746">
                  <c:v>1.1793816124469589</c:v>
                </c:pt>
                <c:pt idx="747">
                  <c:v>1.1793731827805223</c:v>
                </c:pt>
                <c:pt idx="748">
                  <c:v>1.1793647887323944</c:v>
                </c:pt>
                <c:pt idx="749">
                  <c:v>1.1793564300773014</c:v>
                </c:pt>
                <c:pt idx="750">
                  <c:v>1.1793481065918654</c:v>
                </c:pt>
                <c:pt idx="751">
                  <c:v>1.1793398180545835</c:v>
                </c:pt>
                <c:pt idx="752">
                  <c:v>1.17933156424581</c:v>
                </c:pt>
                <c:pt idx="753">
                  <c:v>1.1793233449477352</c:v>
                </c:pt>
                <c:pt idx="754">
                  <c:v>1.1793151599443672</c:v>
                </c:pt>
                <c:pt idx="755">
                  <c:v>1.1793070090215128</c:v>
                </c:pt>
                <c:pt idx="756">
                  <c:v>1.1792988919667591</c:v>
                </c:pt>
                <c:pt idx="757">
                  <c:v>1.179290808569454</c:v>
                </c:pt>
                <c:pt idx="758">
                  <c:v>1.1792827586206898</c:v>
                </c:pt>
                <c:pt idx="759">
                  <c:v>1.179274741913283</c:v>
                </c:pt>
                <c:pt idx="760">
                  <c:v>1.1792667582417582</c:v>
                </c:pt>
                <c:pt idx="761">
                  <c:v>1.1792588074023305</c:v>
                </c:pt>
                <c:pt idx="762">
                  <c:v>1.1792508891928866</c:v>
                </c:pt>
                <c:pt idx="763">
                  <c:v>1.1792430034129693</c:v>
                </c:pt>
                <c:pt idx="764">
                  <c:v>1.1792351498637603</c:v>
                </c:pt>
                <c:pt idx="765">
                  <c:v>1.1792273283480625</c:v>
                </c:pt>
                <c:pt idx="766">
                  <c:v>1.1792195386702848</c:v>
                </c:pt>
                <c:pt idx="767">
                  <c:v>1.1792117806364253</c:v>
                </c:pt>
                <c:pt idx="768">
                  <c:v>1.179204054054054</c:v>
                </c:pt>
                <c:pt idx="769">
                  <c:v>1.1791963587322993</c:v>
                </c:pt>
                <c:pt idx="770">
                  <c:v>1.1791886944818304</c:v>
                </c:pt>
                <c:pt idx="771">
                  <c:v>1.1791810611148421</c:v>
                </c:pt>
                <c:pt idx="772">
                  <c:v>1.1791734584450402</c:v>
                </c:pt>
                <c:pt idx="773">
                  <c:v>1.1791658862876255</c:v>
                </c:pt>
                <c:pt idx="774">
                  <c:v>1.179158344459279</c:v>
                </c:pt>
                <c:pt idx="775">
                  <c:v>1.1791508327781479</c:v>
                </c:pt>
                <c:pt idx="776">
                  <c:v>1.1791433510638298</c:v>
                </c:pt>
                <c:pt idx="777">
                  <c:v>1.1791358991373591</c:v>
                </c:pt>
                <c:pt idx="778">
                  <c:v>1.179128476821192</c:v>
                </c:pt>
                <c:pt idx="779">
                  <c:v>1.1791210839391937</c:v>
                </c:pt>
                <c:pt idx="780">
                  <c:v>1.1791137203166226</c:v>
                </c:pt>
                <c:pt idx="781">
                  <c:v>1.1791063857801185</c:v>
                </c:pt>
                <c:pt idx="782">
                  <c:v>1.1790990801576873</c:v>
                </c:pt>
                <c:pt idx="783">
                  <c:v>1.1790918032786886</c:v>
                </c:pt>
                <c:pt idx="784">
                  <c:v>1.179084554973822</c:v>
                </c:pt>
                <c:pt idx="785">
                  <c:v>1.1790773350751143</c:v>
                </c:pt>
                <c:pt idx="786">
                  <c:v>1.1790701434159061</c:v>
                </c:pt>
                <c:pt idx="787">
                  <c:v>1.1790629798308394</c:v>
                </c:pt>
                <c:pt idx="788">
                  <c:v>1.1790558441558441</c:v>
                </c:pt>
                <c:pt idx="789">
                  <c:v>1.179048736228127</c:v>
                </c:pt>
                <c:pt idx="790">
                  <c:v>1.1790416558861578</c:v>
                </c:pt>
                <c:pt idx="791">
                  <c:v>1.1790346029696579</c:v>
                </c:pt>
                <c:pt idx="792">
                  <c:v>1.1790275773195877</c:v>
                </c:pt>
                <c:pt idx="793">
                  <c:v>1.1790205787781352</c:v>
                </c:pt>
                <c:pt idx="794">
                  <c:v>1.1790136071887034</c:v>
                </c:pt>
                <c:pt idx="795">
                  <c:v>1.1790066623959001</c:v>
                </c:pt>
                <c:pt idx="796">
                  <c:v>1.1789997442455242</c:v>
                </c:pt>
                <c:pt idx="797">
                  <c:v>1.1789928525845565</c:v>
                </c:pt>
                <c:pt idx="798">
                  <c:v>1.1789859872611466</c:v>
                </c:pt>
                <c:pt idx="799">
                  <c:v>1.1789791481246026</c:v>
                </c:pt>
                <c:pt idx="800">
                  <c:v>1.1789723350253807</c:v>
                </c:pt>
                <c:pt idx="801">
                  <c:v>1.1789655478150729</c:v>
                </c:pt>
                <c:pt idx="802">
                  <c:v>1.1789587863463971</c:v>
                </c:pt>
                <c:pt idx="803">
                  <c:v>1.1789520504731861</c:v>
                </c:pt>
                <c:pt idx="804">
                  <c:v>1.1789453400503778</c:v>
                </c:pt>
                <c:pt idx="805">
                  <c:v>1.1789386549340037</c:v>
                </c:pt>
                <c:pt idx="806">
                  <c:v>1.1789319949811794</c:v>
                </c:pt>
                <c:pt idx="807">
                  <c:v>1.178925360050094</c:v>
                </c:pt>
                <c:pt idx="808">
                  <c:v>1.17891875</c:v>
                </c:pt>
                <c:pt idx="809">
                  <c:v>1.178912164691204</c:v>
                </c:pt>
                <c:pt idx="810">
                  <c:v>1.1789056039850561</c:v>
                </c:pt>
                <c:pt idx="811">
                  <c:v>1.1788990677439404</c:v>
                </c:pt>
                <c:pt idx="812">
                  <c:v>1.1788925558312655</c:v>
                </c:pt>
                <c:pt idx="813">
                  <c:v>1.178886068111455</c:v>
                </c:pt>
                <c:pt idx="814">
                  <c:v>1.1788796044499381</c:v>
                </c:pt>
                <c:pt idx="815">
                  <c:v>1.1788731647131401</c:v>
                </c:pt>
                <c:pt idx="816">
                  <c:v>1.178866748768473</c:v>
                </c:pt>
                <c:pt idx="817">
                  <c:v>1.178860356484327</c:v>
                </c:pt>
                <c:pt idx="818">
                  <c:v>1.1788539877300614</c:v>
                </c:pt>
                <c:pt idx="819">
                  <c:v>1.178847642375995</c:v>
                </c:pt>
                <c:pt idx="820">
                  <c:v>1.1788413202933985</c:v>
                </c:pt>
                <c:pt idx="821">
                  <c:v>1.1788350213544845</c:v>
                </c:pt>
                <c:pt idx="822">
                  <c:v>1.1788287454323996</c:v>
                </c:pt>
                <c:pt idx="823">
                  <c:v>1.1788224924012158</c:v>
                </c:pt>
                <c:pt idx="824">
                  <c:v>1.1788162621359224</c:v>
                </c:pt>
                <c:pt idx="825">
                  <c:v>1.1788100545124167</c:v>
                </c:pt>
                <c:pt idx="826">
                  <c:v>1.1788038694074969</c:v>
                </c:pt>
                <c:pt idx="827">
                  <c:v>1.1787977066988533</c:v>
                </c:pt>
                <c:pt idx="828">
                  <c:v>1.1787915662650603</c:v>
                </c:pt>
                <c:pt idx="829">
                  <c:v>1.1787854479855682</c:v>
                </c:pt>
                <c:pt idx="830">
                  <c:v>1.1787793517406964</c:v>
                </c:pt>
                <c:pt idx="831">
                  <c:v>1.1787732774116237</c:v>
                </c:pt>
                <c:pt idx="832">
                  <c:v>1.1787672248803829</c:v>
                </c:pt>
                <c:pt idx="833">
                  <c:v>1.1787611940298508</c:v>
                </c:pt>
                <c:pt idx="834">
                  <c:v>1.1787551847437425</c:v>
                </c:pt>
                <c:pt idx="835">
                  <c:v>1.1787491969066033</c:v>
                </c:pt>
                <c:pt idx="836">
                  <c:v>1.1787432304038006</c:v>
                </c:pt>
                <c:pt idx="837">
                  <c:v>1.1787372851215174</c:v>
                </c:pt>
                <c:pt idx="838">
                  <c:v>1.1787313609467456</c:v>
                </c:pt>
                <c:pt idx="839">
                  <c:v>1.178725457767277</c:v>
                </c:pt>
                <c:pt idx="840">
                  <c:v>1.1787195754716981</c:v>
                </c:pt>
                <c:pt idx="841">
                  <c:v>1.178713713949382</c:v>
                </c:pt>
                <c:pt idx="842">
                  <c:v>1.1787078730904819</c:v>
                </c:pt>
                <c:pt idx="843">
                  <c:v>1.1787020527859238</c:v>
                </c:pt>
                <c:pt idx="844">
                  <c:v>1.1786962529274005</c:v>
                </c:pt>
                <c:pt idx="845">
                  <c:v>1.1786904734073642</c:v>
                </c:pt>
                <c:pt idx="846">
                  <c:v>1.1786847141190198</c:v>
                </c:pt>
                <c:pt idx="847">
                  <c:v>1.1786789749563191</c:v>
                </c:pt>
                <c:pt idx="848">
                  <c:v>1.1786732558139534</c:v>
                </c:pt>
                <c:pt idx="849">
                  <c:v>1.1786675565873477</c:v>
                </c:pt>
                <c:pt idx="850">
                  <c:v>1.1786618771726536</c:v>
                </c:pt>
                <c:pt idx="851">
                  <c:v>1.1786562174667439</c:v>
                </c:pt>
                <c:pt idx="852">
                  <c:v>1.1786505773672056</c:v>
                </c:pt>
                <c:pt idx="853">
                  <c:v>1.1786449567723343</c:v>
                </c:pt>
                <c:pt idx="854">
                  <c:v>1.1786393555811276</c:v>
                </c:pt>
                <c:pt idx="855">
                  <c:v>1.1786337736932797</c:v>
                </c:pt>
                <c:pt idx="856">
                  <c:v>1.1786282110091744</c:v>
                </c:pt>
                <c:pt idx="857">
                  <c:v>1.1786226674298799</c:v>
                </c:pt>
                <c:pt idx="858">
                  <c:v>1.1786171428571428</c:v>
                </c:pt>
                <c:pt idx="859">
                  <c:v>1.1786116371933828</c:v>
                </c:pt>
                <c:pt idx="860">
                  <c:v>1.1786061503416856</c:v>
                </c:pt>
                <c:pt idx="861">
                  <c:v>1.1786006822057988</c:v>
                </c:pt>
                <c:pt idx="862">
                  <c:v>1.1785952326901248</c:v>
                </c:pt>
                <c:pt idx="863">
                  <c:v>1.1785898016997167</c:v>
                </c:pt>
                <c:pt idx="864">
                  <c:v>1.1785843891402714</c:v>
                </c:pt>
                <c:pt idx="865">
                  <c:v>1.1785789949181253</c:v>
                </c:pt>
                <c:pt idx="866">
                  <c:v>1.178573618940248</c:v>
                </c:pt>
                <c:pt idx="867">
                  <c:v>1.1785682611142374</c:v>
                </c:pt>
                <c:pt idx="868">
                  <c:v>1.1785629213483146</c:v>
                </c:pt>
                <c:pt idx="869">
                  <c:v>1.178557599551318</c:v>
                </c:pt>
                <c:pt idx="870">
                  <c:v>1.1785522956326988</c:v>
                </c:pt>
                <c:pt idx="871">
                  <c:v>1.1785470095025155</c:v>
                </c:pt>
                <c:pt idx="872">
                  <c:v>1.1785417410714285</c:v>
                </c:pt>
                <c:pt idx="873">
                  <c:v>1.1785364902506963</c:v>
                </c:pt>
                <c:pt idx="874">
                  <c:v>1.1785312569521691</c:v>
                </c:pt>
                <c:pt idx="875">
                  <c:v>1.1785260410882843</c:v>
                </c:pt>
                <c:pt idx="876">
                  <c:v>1.1785208425720621</c:v>
                </c:pt>
                <c:pt idx="877">
                  <c:v>1.1785156613171002</c:v>
                </c:pt>
                <c:pt idx="878">
                  <c:v>1.1785104972375691</c:v>
                </c:pt>
                <c:pt idx="879">
                  <c:v>1.1785053502482075</c:v>
                </c:pt>
                <c:pt idx="880">
                  <c:v>1.1785002202643171</c:v>
                </c:pt>
                <c:pt idx="881">
                  <c:v>1.1784951072017593</c:v>
                </c:pt>
                <c:pt idx="882">
                  <c:v>1.1784900109769485</c:v>
                </c:pt>
                <c:pt idx="883">
                  <c:v>1.1784849315068493</c:v>
                </c:pt>
                <c:pt idx="884">
                  <c:v>1.1784798687089715</c:v>
                </c:pt>
                <c:pt idx="885">
                  <c:v>1.1784748225013655</c:v>
                </c:pt>
                <c:pt idx="886">
                  <c:v>1.1784697928026173</c:v>
                </c:pt>
                <c:pt idx="887">
                  <c:v>1.1784647795318455</c:v>
                </c:pt>
                <c:pt idx="888">
                  <c:v>1.1784597826086955</c:v>
                </c:pt>
                <c:pt idx="889">
                  <c:v>1.178454801953337</c:v>
                </c:pt>
                <c:pt idx="890">
                  <c:v>1.1784498374864572</c:v>
                </c:pt>
                <c:pt idx="891">
                  <c:v>1.1784448891292592</c:v>
                </c:pt>
                <c:pt idx="892">
                  <c:v>1.1784399568034558</c:v>
                </c:pt>
                <c:pt idx="893">
                  <c:v>1.1784350404312669</c:v>
                </c:pt>
                <c:pt idx="894">
                  <c:v>1.1784301399354145</c:v>
                </c:pt>
                <c:pt idx="895">
                  <c:v>1.1784252552391188</c:v>
                </c:pt>
                <c:pt idx="896">
                  <c:v>1.1784203862660945</c:v>
                </c:pt>
                <c:pt idx="897">
                  <c:v>1.1784155329405464</c:v>
                </c:pt>
                <c:pt idx="898">
                  <c:v>1.1784106951871658</c:v>
                </c:pt>
                <c:pt idx="899">
                  <c:v>1.1784058729311266</c:v>
                </c:pt>
                <c:pt idx="900">
                  <c:v>1.178401066098081</c:v>
                </c:pt>
                <c:pt idx="901">
                  <c:v>1.1783962746141565</c:v>
                </c:pt>
                <c:pt idx="902">
                  <c:v>1.1783914984059511</c:v>
                </c:pt>
                <c:pt idx="903">
                  <c:v>1.1783867374005306</c:v>
                </c:pt>
                <c:pt idx="904">
                  <c:v>1.1783819915254237</c:v>
                </c:pt>
                <c:pt idx="905">
                  <c:v>1.1783772607086198</c:v>
                </c:pt>
                <c:pt idx="906">
                  <c:v>1.1783725448785638</c:v>
                </c:pt>
                <c:pt idx="907">
                  <c:v>1.1783678439641538</c:v>
                </c:pt>
                <c:pt idx="908">
                  <c:v>1.1783631578947369</c:v>
                </c:pt>
                <c:pt idx="909">
                  <c:v>1.1783584866001051</c:v>
                </c:pt>
                <c:pt idx="910">
                  <c:v>1.1783538300104932</c:v>
                </c:pt>
                <c:pt idx="911">
                  <c:v>1.1783491880565742</c:v>
                </c:pt>
                <c:pt idx="912">
                  <c:v>1.178344560669456</c:v>
                </c:pt>
                <c:pt idx="913">
                  <c:v>1.1783399477806789</c:v>
                </c:pt>
                <c:pt idx="914">
                  <c:v>1.1783353493222106</c:v>
                </c:pt>
                <c:pt idx="915">
                  <c:v>1.1783307652264445</c:v>
                </c:pt>
                <c:pt idx="916">
                  <c:v>1.1783261954261954</c:v>
                </c:pt>
                <c:pt idx="917">
                  <c:v>1.1783216398546965</c:v>
                </c:pt>
                <c:pt idx="918">
                  <c:v>1.178317098445596</c:v>
                </c:pt>
                <c:pt idx="919">
                  <c:v>1.1783125711329541</c:v>
                </c:pt>
                <c:pt idx="920">
                  <c:v>1.1783080578512397</c:v>
                </c:pt>
                <c:pt idx="921">
                  <c:v>1.1783035585353274</c:v>
                </c:pt>
                <c:pt idx="922">
                  <c:v>1.1782990731204943</c:v>
                </c:pt>
                <c:pt idx="923">
                  <c:v>1.1782946015424165</c:v>
                </c:pt>
                <c:pt idx="924">
                  <c:v>1.1782901437371662</c:v>
                </c:pt>
                <c:pt idx="925">
                  <c:v>1.1782856996412097</c:v>
                </c:pt>
                <c:pt idx="926">
                  <c:v>1.1782812691914022</c:v>
                </c:pt>
                <c:pt idx="927">
                  <c:v>1.1782768523249871</c:v>
                </c:pt>
                <c:pt idx="928">
                  <c:v>1.1782724489795919</c:v>
                </c:pt>
                <c:pt idx="929">
                  <c:v>1.1782680590932246</c:v>
                </c:pt>
                <c:pt idx="930">
                  <c:v>1.1782636826042727</c:v>
                </c:pt>
                <c:pt idx="931">
                  <c:v>1.1782593194514983</c:v>
                </c:pt>
                <c:pt idx="932">
                  <c:v>1.1782549695740365</c:v>
                </c:pt>
                <c:pt idx="933">
                  <c:v>1.1782506329113924</c:v>
                </c:pt>
                <c:pt idx="934">
                  <c:v>1.1782463094034379</c:v>
                </c:pt>
                <c:pt idx="935">
                  <c:v>1.1782419989904089</c:v>
                </c:pt>
                <c:pt idx="936">
                  <c:v>1.1782377016129033</c:v>
                </c:pt>
                <c:pt idx="937">
                  <c:v>1.1782334172118771</c:v>
                </c:pt>
                <c:pt idx="938">
                  <c:v>1.1782291457286431</c:v>
                </c:pt>
                <c:pt idx="939">
                  <c:v>1.1782248871048671</c:v>
                </c:pt>
                <c:pt idx="940">
                  <c:v>1.1782206412825651</c:v>
                </c:pt>
                <c:pt idx="941">
                  <c:v>1.178216408204102</c:v>
                </c:pt>
                <c:pt idx="942">
                  <c:v>1.1782121878121878</c:v>
                </c:pt>
                <c:pt idx="943">
                  <c:v>1.1782079800498753</c:v>
                </c:pt>
                <c:pt idx="944">
                  <c:v>1.1782037848605578</c:v>
                </c:pt>
                <c:pt idx="945">
                  <c:v>1.1781996021879662</c:v>
                </c:pt>
                <c:pt idx="946">
                  <c:v>1.1781954319761669</c:v>
                </c:pt>
                <c:pt idx="947">
                  <c:v>1.1781912741695588</c:v>
                </c:pt>
                <c:pt idx="948">
                  <c:v>1.1781871287128713</c:v>
                </c:pt>
                <c:pt idx="949">
                  <c:v>1.1781829955511616</c:v>
                </c:pt>
                <c:pt idx="950">
                  <c:v>1.1781788746298125</c:v>
                </c:pt>
                <c:pt idx="951">
                  <c:v>1.1781747658945294</c:v>
                </c:pt>
                <c:pt idx="952">
                  <c:v>1.1781706692913385</c:v>
                </c:pt>
                <c:pt idx="953">
                  <c:v>1.1781665847665848</c:v>
                </c:pt>
                <c:pt idx="954">
                  <c:v>1.1781625122669284</c:v>
                </c:pt>
                <c:pt idx="955">
                  <c:v>1.1781584517393435</c:v>
                </c:pt>
                <c:pt idx="956">
                  <c:v>1.1781544031311155</c:v>
                </c:pt>
                <c:pt idx="957">
                  <c:v>1.1781503663898387</c:v>
                </c:pt>
                <c:pt idx="958">
                  <c:v>1.1781463414634146</c:v>
                </c:pt>
                <c:pt idx="959">
                  <c:v>1.1781423283000487</c:v>
                </c:pt>
                <c:pt idx="960">
                  <c:v>1.178138326848249</c:v>
                </c:pt>
                <c:pt idx="961">
                  <c:v>1.1781343370568238</c:v>
                </c:pt>
                <c:pt idx="962">
                  <c:v>1.1781303588748788</c:v>
                </c:pt>
                <c:pt idx="963">
                  <c:v>1.1781263922518159</c:v>
                </c:pt>
                <c:pt idx="964">
                  <c:v>1.1781224371373307</c:v>
                </c:pt>
                <c:pt idx="965">
                  <c:v>1.17811849348141</c:v>
                </c:pt>
                <c:pt idx="966">
                  <c:v>1.1781145612343298</c:v>
                </c:pt>
                <c:pt idx="967">
                  <c:v>1.1781106403466539</c:v>
                </c:pt>
                <c:pt idx="968">
                  <c:v>1.1781067307692308</c:v>
                </c:pt>
                <c:pt idx="969">
                  <c:v>1.1781028324531926</c:v>
                </c:pt>
                <c:pt idx="970">
                  <c:v>1.178098945349952</c:v>
                </c:pt>
                <c:pt idx="971">
                  <c:v>1.1780950694112016</c:v>
                </c:pt>
                <c:pt idx="972">
                  <c:v>1.17809120458891</c:v>
                </c:pt>
                <c:pt idx="973">
                  <c:v>1.1780873508353222</c:v>
                </c:pt>
                <c:pt idx="974">
                  <c:v>1.1780835081029553</c:v>
                </c:pt>
                <c:pt idx="975">
                  <c:v>1.1780796763445978</c:v>
                </c:pt>
                <c:pt idx="976">
                  <c:v>1.178075855513308</c:v>
                </c:pt>
                <c:pt idx="977">
                  <c:v>1.178072045562411</c:v>
                </c:pt>
                <c:pt idx="978">
                  <c:v>1.1780682464454977</c:v>
                </c:pt>
                <c:pt idx="979">
                  <c:v>1.1780644581164221</c:v>
                </c:pt>
                <c:pt idx="980">
                  <c:v>1.1780606805293006</c:v>
                </c:pt>
                <c:pt idx="981">
                  <c:v>1.1780569136385088</c:v>
                </c:pt>
                <c:pt idx="982">
                  <c:v>1.1780531573986806</c:v>
                </c:pt>
                <c:pt idx="983">
                  <c:v>1.1780494117647058</c:v>
                </c:pt>
                <c:pt idx="984">
                  <c:v>1.1780456766917293</c:v>
                </c:pt>
                <c:pt idx="985">
                  <c:v>1.1780419521351477</c:v>
                </c:pt>
                <c:pt idx="986">
                  <c:v>1.1780382380506091</c:v>
                </c:pt>
                <c:pt idx="987">
                  <c:v>1.1780345343940104</c:v>
                </c:pt>
                <c:pt idx="988">
                  <c:v>1.1780308411214953</c:v>
                </c:pt>
                <c:pt idx="989">
                  <c:v>1.1780271581894541</c:v>
                </c:pt>
                <c:pt idx="990">
                  <c:v>1.17802348555452</c:v>
                </c:pt>
                <c:pt idx="991">
                  <c:v>1.178019823173569</c:v>
                </c:pt>
                <c:pt idx="992">
                  <c:v>1.1780161710037176</c:v>
                </c:pt>
                <c:pt idx="993">
                  <c:v>1.1780125290023202</c:v>
                </c:pt>
                <c:pt idx="994">
                  <c:v>1.1780088971269693</c:v>
                </c:pt>
                <c:pt idx="995">
                  <c:v>1.1780052753354928</c:v>
                </c:pt>
                <c:pt idx="996">
                  <c:v>1.178001663585952</c:v>
                </c:pt>
                <c:pt idx="997">
                  <c:v>1.1779980618366406</c:v>
                </c:pt>
                <c:pt idx="998">
                  <c:v>1.1779944700460829</c:v>
                </c:pt>
                <c:pt idx="999">
                  <c:v>1.1779908881730328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28-463A-A4BC-1E59ACF5A724}"/>
            </c:ext>
          </c:extLst>
        </c:ser>
        <c:ser>
          <c:idx val="1"/>
          <c:order val="1"/>
          <c:tx>
            <c:strRef>
              <c:f>ChartData!$AY$9</c:f>
              <c:strCache>
                <c:ptCount val="1"/>
                <c:pt idx="0">
                  <c:v>Proposed TRANSITIONAL Large General Service: 750,000-1,999,999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ChartData!$AW$10:$AW$1009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ChartData!$AY$10:$AY$1009</c:f>
              <c:numCache>
                <c:formatCode>_("$"* #,##0_);_("$"* \(#,##0\);_("$"* "-"??_);_(@_)</c:formatCode>
                <c:ptCount val="1000"/>
                <c:pt idx="0">
                  <c:v>5913.3132352407174</c:v>
                </c:pt>
                <c:pt idx="1">
                  <c:v>2957.3132352407174</c:v>
                </c:pt>
                <c:pt idx="2">
                  <c:v>1971.9799019073839</c:v>
                </c:pt>
                <c:pt idx="3">
                  <c:v>1479.3132352407172</c:v>
                </c:pt>
                <c:pt idx="4">
                  <c:v>1183.7132352407173</c:v>
                </c:pt>
                <c:pt idx="5">
                  <c:v>986.64656857405066</c:v>
                </c:pt>
                <c:pt idx="6">
                  <c:v>845.88466381214585</c:v>
                </c:pt>
                <c:pt idx="7">
                  <c:v>740.31323524071729</c:v>
                </c:pt>
                <c:pt idx="8">
                  <c:v>658.2021241296062</c:v>
                </c:pt>
                <c:pt idx="9">
                  <c:v>592.51323524071734</c:v>
                </c:pt>
                <c:pt idx="10">
                  <c:v>538.76778069526279</c:v>
                </c:pt>
                <c:pt idx="11">
                  <c:v>493.97990190738398</c:v>
                </c:pt>
                <c:pt idx="12">
                  <c:v>456.08246600994806</c:v>
                </c:pt>
                <c:pt idx="13">
                  <c:v>423.59894952643157</c:v>
                </c:pt>
                <c:pt idx="14">
                  <c:v>395.44656857405062</c:v>
                </c:pt>
                <c:pt idx="15">
                  <c:v>370.81323524071729</c:v>
                </c:pt>
                <c:pt idx="16">
                  <c:v>349.07794112307022</c:v>
                </c:pt>
                <c:pt idx="17">
                  <c:v>329.75767968516175</c:v>
                </c:pt>
                <c:pt idx="18">
                  <c:v>312.47112997755937</c:v>
                </c:pt>
                <c:pt idx="19">
                  <c:v>296.91323524071731</c:v>
                </c:pt>
                <c:pt idx="20">
                  <c:v>282.83704476452681</c:v>
                </c:pt>
                <c:pt idx="21">
                  <c:v>270.04050796799004</c:v>
                </c:pt>
                <c:pt idx="22">
                  <c:v>258.35671350158685</c:v>
                </c:pt>
                <c:pt idx="23">
                  <c:v>247.64656857405063</c:v>
                </c:pt>
                <c:pt idx="24">
                  <c:v>237.79323524071728</c:v>
                </c:pt>
                <c:pt idx="25">
                  <c:v>228.69785062533268</c:v>
                </c:pt>
                <c:pt idx="26">
                  <c:v>220.27619820368025</c:v>
                </c:pt>
                <c:pt idx="27">
                  <c:v>212.45609238357443</c:v>
                </c:pt>
                <c:pt idx="28">
                  <c:v>205.17530420623453</c:v>
                </c:pt>
                <c:pt idx="29">
                  <c:v>198.37990190738395</c:v>
                </c:pt>
                <c:pt idx="30">
                  <c:v>192.02291266007214</c:v>
                </c:pt>
                <c:pt idx="31">
                  <c:v>186.06323524071729</c:v>
                </c:pt>
                <c:pt idx="32">
                  <c:v>180.46475039223245</c:v>
                </c:pt>
                <c:pt idx="33">
                  <c:v>175.19558818189375</c:v>
                </c:pt>
                <c:pt idx="34">
                  <c:v>170.227520955003</c:v>
                </c:pt>
                <c:pt idx="35">
                  <c:v>165.53545746293952</c:v>
                </c:pt>
                <c:pt idx="36">
                  <c:v>161.09701902450107</c:v>
                </c:pt>
                <c:pt idx="37">
                  <c:v>156.89218260913833</c:v>
                </c:pt>
                <c:pt idx="38">
                  <c:v>152.90297883046088</c:v>
                </c:pt>
                <c:pt idx="39">
                  <c:v>149.1132352407173</c:v>
                </c:pt>
                <c:pt idx="40">
                  <c:v>145.5083571919368</c:v>
                </c:pt>
                <c:pt idx="41">
                  <c:v>142.07514000262205</c:v>
                </c:pt>
                <c:pt idx="42">
                  <c:v>138.80160733374055</c:v>
                </c:pt>
                <c:pt idx="43">
                  <c:v>135.67687160435366</c:v>
                </c:pt>
                <c:pt idx="44">
                  <c:v>132.69101301849506</c:v>
                </c:pt>
                <c:pt idx="45">
                  <c:v>129.83497437115207</c:v>
                </c:pt>
                <c:pt idx="46">
                  <c:v>127.10046928327047</c:v>
                </c:pt>
                <c:pt idx="47">
                  <c:v>124.47990190738395</c:v>
                </c:pt>
                <c:pt idx="48">
                  <c:v>121.96629646520707</c:v>
                </c:pt>
                <c:pt idx="49">
                  <c:v>119.55323524071727</c:v>
                </c:pt>
                <c:pt idx="50">
                  <c:v>117.23480386816826</c:v>
                </c:pt>
                <c:pt idx="51">
                  <c:v>115.00554293302497</c:v>
                </c:pt>
                <c:pt idx="52">
                  <c:v>112.86040505203803</c:v>
                </c:pt>
                <c:pt idx="53">
                  <c:v>110.79471672219876</c:v>
                </c:pt>
                <c:pt idx="54">
                  <c:v>108.80414433162636</c:v>
                </c:pt>
                <c:pt idx="55">
                  <c:v>106.88466381214585</c:v>
                </c:pt>
                <c:pt idx="56">
                  <c:v>105.03253348633132</c:v>
                </c:pt>
                <c:pt idx="57">
                  <c:v>103.2442697234759</c:v>
                </c:pt>
                <c:pt idx="58">
                  <c:v>101.51662507122575</c:v>
                </c:pt>
                <c:pt idx="59">
                  <c:v>99.846568574050607</c:v>
                </c:pt>
                <c:pt idx="60">
                  <c:v>98.231268027602525</c:v>
                </c:pt>
                <c:pt idx="61">
                  <c:v>96.6680739503947</c:v>
                </c:pt>
                <c:pt idx="62">
                  <c:v>95.154505081987111</c:v>
                </c:pt>
                <c:pt idx="63">
                  <c:v>93.688235240717276</c:v>
                </c:pt>
                <c:pt idx="64">
                  <c:v>92.267081394563434</c:v>
                </c:pt>
                <c:pt idx="65">
                  <c:v>90.888992816474854</c:v>
                </c:pt>
                <c:pt idx="66">
                  <c:v>89.552041210866534</c:v>
                </c:pt>
                <c:pt idx="67">
                  <c:v>88.254411711305508</c:v>
                </c:pt>
                <c:pt idx="68">
                  <c:v>86.994394661007135</c:v>
                </c:pt>
                <c:pt idx="69">
                  <c:v>85.770378097860132</c:v>
                </c:pt>
                <c:pt idx="70">
                  <c:v>84.580840874520092</c:v>
                </c:pt>
                <c:pt idx="71">
                  <c:v>83.42434635182839</c:v>
                </c:pt>
                <c:pt idx="72">
                  <c:v>82.29953661058029</c:v>
                </c:pt>
                <c:pt idx="73">
                  <c:v>81.205127132609164</c:v>
                </c:pt>
                <c:pt idx="74">
                  <c:v>80.139901907383944</c:v>
                </c:pt>
                <c:pt idx="75">
                  <c:v>79.102708924927796</c:v>
                </c:pt>
                <c:pt idx="76">
                  <c:v>78.092456019938055</c:v>
                </c:pt>
                <c:pt idx="77">
                  <c:v>77.108107035589072</c:v>
                </c:pt>
                <c:pt idx="78">
                  <c:v>76.14867827869196</c:v>
                </c:pt>
                <c:pt idx="79">
                  <c:v>75.213235240717282</c:v>
                </c:pt>
                <c:pt idx="80">
                  <c:v>74.300889561704935</c:v>
                </c:pt>
                <c:pt idx="81">
                  <c:v>73.410796216327029</c:v>
                </c:pt>
                <c:pt idx="82">
                  <c:v>72.542150903367883</c:v>
                </c:pt>
                <c:pt idx="83">
                  <c:v>71.694187621669656</c:v>
                </c:pt>
                <c:pt idx="84">
                  <c:v>70.866176417187859</c:v>
                </c:pt>
                <c:pt idx="85">
                  <c:v>70.057421287228905</c:v>
                </c:pt>
                <c:pt idx="86">
                  <c:v>69.267258229223017</c:v>
                </c:pt>
                <c:pt idx="87">
                  <c:v>68.495053422535463</c:v>
                </c:pt>
                <c:pt idx="88">
                  <c:v>67.740201532852112</c:v>
                </c:pt>
                <c:pt idx="89">
                  <c:v>67.002124129606159</c:v>
                </c:pt>
                <c:pt idx="90">
                  <c:v>66.28026820775024</c:v>
                </c:pt>
                <c:pt idx="91">
                  <c:v>65.574104805934667</c:v>
                </c:pt>
                <c:pt idx="92">
                  <c:v>64.883127713835563</c:v>
                </c:pt>
                <c:pt idx="93">
                  <c:v>64.206852261993873</c:v>
                </c:pt>
                <c:pt idx="94">
                  <c:v>63.544814188085695</c:v>
                </c:pt>
                <c:pt idx="95">
                  <c:v>62.896568574050612</c:v>
                </c:pt>
                <c:pt idx="96">
                  <c:v>62.261688848964695</c:v>
                </c:pt>
                <c:pt idx="97">
                  <c:v>61.639765852962171</c:v>
                </c:pt>
                <c:pt idx="98">
                  <c:v>61.030406957888992</c:v>
                </c:pt>
                <c:pt idx="99">
                  <c:v>60.433235240717273</c:v>
                </c:pt>
                <c:pt idx="100">
                  <c:v>59.274019554442766</c:v>
                </c:pt>
                <c:pt idx="101">
                  <c:v>58.159389086871123</c:v>
                </c:pt>
                <c:pt idx="102">
                  <c:v>57.086820146377654</c:v>
                </c:pt>
                <c:pt idx="103">
                  <c:v>56.053975981458017</c:v>
                </c:pt>
                <c:pt idx="104">
                  <c:v>55.058689786171819</c:v>
                </c:pt>
                <c:pt idx="105">
                  <c:v>54.098949526431561</c:v>
                </c:pt>
                <c:pt idx="106">
                  <c:v>53.172884363524297</c:v>
                </c:pt>
                <c:pt idx="107">
                  <c:v>52.278752482096586</c:v>
                </c:pt>
                <c:pt idx="108">
                  <c:v>51.414930155971511</c:v>
                </c:pt>
                <c:pt idx="109">
                  <c:v>50.579901907383942</c:v>
                </c:pt>
                <c:pt idx="110">
                  <c:v>49.7722516341599</c:v>
                </c:pt>
                <c:pt idx="111">
                  <c:v>48.990654595555988</c:v>
                </c:pt>
                <c:pt idx="112">
                  <c:v>48.233870161352193</c:v>
                </c:pt>
                <c:pt idx="113">
                  <c:v>47.500735240717276</c:v>
                </c:pt>
                <c:pt idx="114">
                  <c:v>46.790158317640355</c:v>
                </c:pt>
                <c:pt idx="115">
                  <c:v>46.101114028596065</c:v>
                </c:pt>
                <c:pt idx="116">
                  <c:v>45.432638225791905</c:v>
                </c:pt>
                <c:pt idx="117">
                  <c:v>44.783823476011392</c:v>
                </c:pt>
                <c:pt idx="118">
                  <c:v>44.153814950862206</c:v>
                </c:pt>
                <c:pt idx="119">
                  <c:v>43.541806669288704</c:v>
                </c:pt>
                <c:pt idx="120">
                  <c:v>42.947038057618684</c:v>
                </c:pt>
                <c:pt idx="121">
                  <c:v>42.368790796272833</c:v>
                </c:pt>
                <c:pt idx="122">
                  <c:v>41.806385925648783</c:v>
                </c:pt>
                <c:pt idx="123">
                  <c:v>41.25918118666322</c:v>
                </c:pt>
                <c:pt idx="124">
                  <c:v>40.72656857405061</c:v>
                </c:pt>
                <c:pt idx="125">
                  <c:v>40.207972082822536</c:v>
                </c:pt>
                <c:pt idx="126">
                  <c:v>39.702845630327666</c:v>
                </c:pt>
                <c:pt idx="127">
                  <c:v>39.210671138153174</c:v>
                </c:pt>
                <c:pt idx="128">
                  <c:v>38.730956759704618</c:v>
                </c:pt>
                <c:pt idx="129">
                  <c:v>38.263235240717279</c:v>
                </c:pt>
                <c:pt idx="130">
                  <c:v>37.807062401211105</c:v>
                </c:pt>
                <c:pt idx="131">
                  <c:v>37.362015728522152</c:v>
                </c:pt>
                <c:pt idx="132">
                  <c:v>36.92769307204258</c:v>
                </c:pt>
                <c:pt idx="133">
                  <c:v>36.503711431193466</c:v>
                </c:pt>
                <c:pt idx="134">
                  <c:v>36.089705828952567</c:v>
                </c:pt>
                <c:pt idx="135">
                  <c:v>35.685328263973091</c:v>
                </c:pt>
                <c:pt idx="136">
                  <c:v>35.290246734970147</c:v>
                </c:pt>
                <c:pt idx="137">
                  <c:v>34.90414433162637</c:v>
                </c:pt>
                <c:pt idx="138">
                  <c:v>34.526718386784694</c:v>
                </c:pt>
                <c:pt idx="139">
                  <c:v>34.157679685161717</c:v>
                </c:pt>
                <c:pt idx="140">
                  <c:v>33.796751724233758</c:v>
                </c:pt>
                <c:pt idx="141">
                  <c:v>33.443670023325971</c:v>
                </c:pt>
                <c:pt idx="142">
                  <c:v>33.09818147727642</c:v>
                </c:pt>
                <c:pt idx="143">
                  <c:v>32.760043751355575</c:v>
                </c:pt>
                <c:pt idx="144">
                  <c:v>32.429024714401486</c:v>
                </c:pt>
                <c:pt idx="145">
                  <c:v>32.104901907383947</c:v>
                </c:pt>
                <c:pt idx="146">
                  <c:v>31.787462044840986</c:v>
                </c:pt>
                <c:pt idx="147">
                  <c:v>31.476500546839723</c:v>
                </c:pt>
                <c:pt idx="148">
                  <c:v>31.171821099303138</c:v>
                </c:pt>
                <c:pt idx="149">
                  <c:v>30.873235240717278</c:v>
                </c:pt>
                <c:pt idx="150">
                  <c:v>30.580561973390544</c:v>
                </c:pt>
                <c:pt idx="151">
                  <c:v>30.293627397580025</c:v>
                </c:pt>
                <c:pt idx="152">
                  <c:v>30.012264366930872</c:v>
                </c:pt>
                <c:pt idx="153">
                  <c:v>29.736312163794203</c:v>
                </c:pt>
                <c:pt idx="154">
                  <c:v>29.465616193098228</c:v>
                </c:pt>
                <c:pt idx="155">
                  <c:v>29.200027693547469</c:v>
                </c:pt>
                <c:pt idx="156">
                  <c:v>28.939403465016341</c:v>
                </c:pt>
                <c:pt idx="157">
                  <c:v>28.68360561108765</c:v>
                </c:pt>
                <c:pt idx="158">
                  <c:v>28.432501295763153</c:v>
                </c:pt>
                <c:pt idx="159">
                  <c:v>28.185962513444551</c:v>
                </c:pt>
                <c:pt idx="160">
                  <c:v>27.94386587134791</c:v>
                </c:pt>
                <c:pt idx="161">
                  <c:v>27.706092383574422</c:v>
                </c:pt>
                <c:pt idx="162">
                  <c:v>27.472527276115507</c:v>
                </c:pt>
                <c:pt idx="163">
                  <c:v>27.24305980212079</c:v>
                </c:pt>
                <c:pt idx="164">
                  <c:v>27.017583066804235</c:v>
                </c:pt>
                <c:pt idx="165">
                  <c:v>26.795993861406934</c:v>
                </c:pt>
                <c:pt idx="166">
                  <c:v>26.578192505674544</c:v>
                </c:pt>
                <c:pt idx="167">
                  <c:v>26.364082698344397</c:v>
                </c:pt>
                <c:pt idx="168">
                  <c:v>26.153571375171062</c:v>
                </c:pt>
                <c:pt idx="169">
                  <c:v>25.946568574050609</c:v>
                </c:pt>
                <c:pt idx="170">
                  <c:v>25.74298730683298</c:v>
                </c:pt>
                <c:pt idx="171">
                  <c:v>25.542743437438588</c:v>
                </c:pt>
                <c:pt idx="172">
                  <c:v>25.345755565920527</c:v>
                </c:pt>
                <c:pt idx="173">
                  <c:v>25.151944918136635</c:v>
                </c:pt>
                <c:pt idx="174">
                  <c:v>24.961235240717279</c:v>
                </c:pt>
                <c:pt idx="175">
                  <c:v>24.773552701034738</c:v>
                </c:pt>
                <c:pt idx="176">
                  <c:v>24.58882579189838</c:v>
                </c:pt>
                <c:pt idx="177">
                  <c:v>24.406985240717276</c:v>
                </c:pt>
                <c:pt idx="178">
                  <c:v>24.227963922887824</c:v>
                </c:pt>
                <c:pt idx="179">
                  <c:v>24.051696779178819</c:v>
                </c:pt>
                <c:pt idx="180">
                  <c:v>23.878120736900485</c:v>
                </c:pt>
                <c:pt idx="181">
                  <c:v>23.707174634656674</c:v>
                </c:pt>
                <c:pt idx="182">
                  <c:v>23.538799150491712</c:v>
                </c:pt>
                <c:pt idx="183">
                  <c:v>23.372936733254591</c:v>
                </c:pt>
                <c:pt idx="184">
                  <c:v>23.209531537013575</c:v>
                </c:pt>
                <c:pt idx="185">
                  <c:v>23.048529358364334</c:v>
                </c:pt>
                <c:pt idx="186">
                  <c:v>22.889877576483698</c:v>
                </c:pt>
                <c:pt idx="187">
                  <c:v>22.733525095789744</c:v>
                </c:pt>
                <c:pt idx="188">
                  <c:v>22.579422291076988</c:v>
                </c:pt>
                <c:pt idx="189">
                  <c:v>22.42752095500299</c:v>
                </c:pt>
                <c:pt idx="190">
                  <c:v>22.277774247809475</c:v>
                </c:pt>
                <c:pt idx="191">
                  <c:v>22.13013664916798</c:v>
                </c:pt>
                <c:pt idx="192">
                  <c:v>21.98456391204595</c:v>
                </c:pt>
                <c:pt idx="193">
                  <c:v>21.841013018495055</c:v>
                </c:pt>
                <c:pt idx="194">
                  <c:v>21.699442137269003</c:v>
                </c:pt>
                <c:pt idx="195">
                  <c:v>21.55981058318303</c:v>
                </c:pt>
                <c:pt idx="196">
                  <c:v>21.422078778132246</c:v>
                </c:pt>
                <c:pt idx="197">
                  <c:v>21.286208213690252</c:v>
                </c:pt>
                <c:pt idx="198">
                  <c:v>21.152161415213925</c:v>
                </c:pt>
                <c:pt idx="199">
                  <c:v>21.019901907383947</c:v>
                </c:pt>
                <c:pt idx="200">
                  <c:v>18.204663812145846</c:v>
                </c:pt>
                <c:pt idx="201">
                  <c:v>16.093235240717277</c:v>
                </c:pt>
                <c:pt idx="202">
                  <c:v>14.451013018495056</c:v>
                </c:pt>
                <c:pt idx="203">
                  <c:v>13.137235240717278</c:v>
                </c:pt>
                <c:pt idx="204">
                  <c:v>12.062326149808188</c:v>
                </c:pt>
                <c:pt idx="205">
                  <c:v>11.166568574050611</c:v>
                </c:pt>
                <c:pt idx="206">
                  <c:v>10.408619856101893</c:v>
                </c:pt>
                <c:pt idx="207">
                  <c:v>9.7589495264315627</c:v>
                </c:pt>
                <c:pt idx="208">
                  <c:v>9.195901907383945</c:v>
                </c:pt>
                <c:pt idx="209">
                  <c:v>8.7032352407172766</c:v>
                </c:pt>
                <c:pt idx="210">
                  <c:v>8.2685293583643364</c:v>
                </c:pt>
                <c:pt idx="211">
                  <c:v>7.8821241296061668</c:v>
                </c:pt>
                <c:pt idx="212">
                  <c:v>7.5363931354541203</c:v>
                </c:pt>
                <c:pt idx="213">
                  <c:v>7.2252352407172777</c:v>
                </c:pt>
                <c:pt idx="214">
                  <c:v>6.943711431193468</c:v>
                </c:pt>
                <c:pt idx="215">
                  <c:v>6.6877806952627328</c:v>
                </c:pt>
                <c:pt idx="216">
                  <c:v>6.4541048059346693</c:v>
                </c:pt>
                <c:pt idx="217">
                  <c:v>6.2399019073839446</c:v>
                </c:pt>
                <c:pt idx="218">
                  <c:v>6.0428352407172774</c:v>
                </c:pt>
                <c:pt idx="219">
                  <c:v>5.8609275484095855</c:v>
                </c:pt>
                <c:pt idx="220">
                  <c:v>5.6924944999765374</c:v>
                </c:pt>
                <c:pt idx="221">
                  <c:v>5.5360923835744202</c:v>
                </c:pt>
                <c:pt idx="222">
                  <c:v>5.3904766200276226</c:v>
                </c:pt>
                <c:pt idx="223">
                  <c:v>5.2545685740506105</c:v>
                </c:pt>
                <c:pt idx="224">
                  <c:v>5.1274287891043748</c:v>
                </c:pt>
                <c:pt idx="225">
                  <c:v>5.0082352407172781</c:v>
                </c:pt>
                <c:pt idx="226">
                  <c:v>4.8962655437475808</c:v>
                </c:pt>
                <c:pt idx="227">
                  <c:v>4.7908822995408071</c:v>
                </c:pt>
                <c:pt idx="228">
                  <c:v>4.6915209550029919</c:v>
                </c:pt>
                <c:pt idx="229">
                  <c:v>4.5976796851617223</c:v>
                </c:pt>
                <c:pt idx="230">
                  <c:v>4.5089109163929537</c:v>
                </c:pt>
                <c:pt idx="231">
                  <c:v>4.4248141880856995</c:v>
                </c:pt>
                <c:pt idx="232">
                  <c:v>4.3450301125121502</c:v>
                </c:pt>
                <c:pt idx="233">
                  <c:v>4.2692352407172773</c:v>
                </c:pt>
                <c:pt idx="234">
                  <c:v>4.1284733359553734</c:v>
                </c:pt>
                <c:pt idx="235">
                  <c:v>4.0005079679900053</c:v>
                </c:pt>
                <c:pt idx="236">
                  <c:v>3.8836700233259736</c:v>
                </c:pt>
                <c:pt idx="237">
                  <c:v>3.7765685740506112</c:v>
                </c:pt>
                <c:pt idx="238">
                  <c:v>3.6780352407172776</c:v>
                </c:pt>
                <c:pt idx="239">
                  <c:v>3.5870813945634317</c:v>
                </c:pt>
                <c:pt idx="240">
                  <c:v>3.5028648703469076</c:v>
                </c:pt>
                <c:pt idx="241">
                  <c:v>3.424663812145849</c:v>
                </c:pt>
                <c:pt idx="242">
                  <c:v>3.3518559303724502</c:v>
                </c:pt>
                <c:pt idx="243">
                  <c:v>3.2839019073839442</c:v>
                </c:pt>
                <c:pt idx="244">
                  <c:v>3.2203320149108263</c:v>
                </c:pt>
                <c:pt idx="245">
                  <c:v>3.160735240717278</c:v>
                </c:pt>
                <c:pt idx="246">
                  <c:v>3.1047503922324293</c:v>
                </c:pt>
                <c:pt idx="247">
                  <c:v>3.0520587701290425</c:v>
                </c:pt>
                <c:pt idx="248">
                  <c:v>3.0023780978601349</c:v>
                </c:pt>
                <c:pt idx="249">
                  <c:v>2.9554574629395001</c:v>
                </c:pt>
                <c:pt idx="250">
                  <c:v>2.9110730785551158</c:v>
                </c:pt>
                <c:pt idx="251">
                  <c:v>2.8690247144014887</c:v>
                </c:pt>
                <c:pt idx="252">
                  <c:v>2.829132676614714</c:v>
                </c:pt>
                <c:pt idx="253">
                  <c:v>2.7912352407172776</c:v>
                </c:pt>
                <c:pt idx="254">
                  <c:v>2.7551864602294729</c:v>
                </c:pt>
                <c:pt idx="255">
                  <c:v>2.7208542883363256</c:v>
                </c:pt>
                <c:pt idx="256">
                  <c:v>2.6881189616475103</c:v>
                </c:pt>
                <c:pt idx="257">
                  <c:v>2.6568716043536416</c:v>
                </c:pt>
                <c:pt idx="258">
                  <c:v>2.6270130184950555</c:v>
                </c:pt>
                <c:pt idx="259">
                  <c:v>2.5984526320216257</c:v>
                </c:pt>
                <c:pt idx="260">
                  <c:v>2.5711075811428099</c:v>
                </c:pt>
                <c:pt idx="261">
                  <c:v>2.5449019073839443</c:v>
                </c:pt>
                <c:pt idx="262">
                  <c:v>2.519765852962176</c:v>
                </c:pt>
                <c:pt idx="263">
                  <c:v>2.4956352407172777</c:v>
                </c:pt>
                <c:pt idx="264">
                  <c:v>2.298568574050611</c:v>
                </c:pt>
                <c:pt idx="265">
                  <c:v>2.1578066692887061</c:v>
                </c:pt>
                <c:pt idx="266">
                  <c:v>2.0522352407172777</c:v>
                </c:pt>
                <c:pt idx="267">
                  <c:v>1.9701241296061667</c:v>
                </c:pt>
                <c:pt idx="268">
                  <c:v>1.9044352407172778</c:v>
                </c:pt>
                <c:pt idx="269">
                  <c:v>1.8506897861718232</c:v>
                </c:pt>
                <c:pt idx="270">
                  <c:v>1.8059019073839444</c:v>
                </c:pt>
                <c:pt idx="271">
                  <c:v>1.7680044714865086</c:v>
                </c:pt>
                <c:pt idx="272">
                  <c:v>1.735520955002992</c:v>
                </c:pt>
                <c:pt idx="273">
                  <c:v>1.7073685740506113</c:v>
                </c:pt>
                <c:pt idx="274">
                  <c:v>1.6827352407172778</c:v>
                </c:pt>
                <c:pt idx="275">
                  <c:v>1.6609999465996308</c:v>
                </c:pt>
                <c:pt idx="276">
                  <c:v>1.6416796851617224</c:v>
                </c:pt>
                <c:pt idx="277">
                  <c:v>1.6243931354541199</c:v>
                </c:pt>
                <c:pt idx="278">
                  <c:v>1.6088352407172777</c:v>
                </c:pt>
                <c:pt idx="279">
                  <c:v>1.5947590502410873</c:v>
                </c:pt>
                <c:pt idx="280">
                  <c:v>1.5819625134445505</c:v>
                </c:pt>
                <c:pt idx="281">
                  <c:v>1.5702787189781473</c:v>
                </c:pt>
                <c:pt idx="282">
                  <c:v>1.5595685740506111</c:v>
                </c:pt>
                <c:pt idx="283">
                  <c:v>1.5497152407172778</c:v>
                </c:pt>
                <c:pt idx="284">
                  <c:v>1.5243780978601349</c:v>
                </c:pt>
                <c:pt idx="285">
                  <c:v>1.5039449181366327</c:v>
                </c:pt>
                <c:pt idx="286">
                  <c:v>1.4871175936584542</c:v>
                </c:pt>
                <c:pt idx="287">
                  <c:v>1.4730190245010615</c:v>
                </c:pt>
                <c:pt idx="288">
                  <c:v>1.4610352407172778</c:v>
                </c:pt>
                <c:pt idx="289">
                  <c:v>1.4507236128103012</c:v>
                </c:pt>
                <c:pt idx="290">
                  <c:v>1.4417569798477126</c:v>
                </c:pt>
                <c:pt idx="291">
                  <c:v>1.4338883019417676</c:v>
                </c:pt>
                <c:pt idx="292">
                  <c:v>1.4269275484095856</c:v>
                </c:pt>
                <c:pt idx="293">
                  <c:v>1.4207261498081869</c:v>
                </c:pt>
                <c:pt idx="294">
                  <c:v>1.4151662752000365</c:v>
                </c:pt>
                <c:pt idx="295">
                  <c:v>1.4101532735041631</c:v>
                </c:pt>
                <c:pt idx="296">
                  <c:v>1.4056102407172779</c:v>
                </c:pt>
                <c:pt idx="297">
                  <c:v>1.4014740466874271</c:v>
                </c:pt>
                <c:pt idx="298">
                  <c:v>1.3976923835744206</c:v>
                </c:pt>
                <c:pt idx="299">
                  <c:v>1.3942215420871409</c:v>
                </c:pt>
                <c:pt idx="300">
                  <c:v>1.3910247144014884</c:v>
                </c:pt>
                <c:pt idx="301">
                  <c:v>1.3880706837552526</c:v>
                </c:pt>
                <c:pt idx="302">
                  <c:v>1.3853328016928876</c:v>
                </c:pt>
                <c:pt idx="303">
                  <c:v>1.3827881818937484</c:v>
                </c:pt>
                <c:pt idx="304">
                  <c:v>1.380417058899096</c:v>
                </c:pt>
                <c:pt idx="305">
                  <c:v>1.3782022736843107</c:v>
                </c:pt>
                <c:pt idx="306">
                  <c:v>1.3761288577385544</c:v>
                </c:pt>
                <c:pt idx="307">
                  <c:v>1.3741836943255252</c:v>
                </c:pt>
                <c:pt idx="308">
                  <c:v>1.3723552407172779</c:v>
                </c:pt>
                <c:pt idx="309">
                  <c:v>1.370633298969705</c:v>
                </c:pt>
                <c:pt idx="310">
                  <c:v>1.3690088256229382</c:v>
                </c:pt>
                <c:pt idx="311">
                  <c:v>1.3674737728273696</c:v>
                </c:pt>
                <c:pt idx="312">
                  <c:v>1.366020955002992</c:v>
                </c:pt>
                <c:pt idx="313">
                  <c:v>1.3646439363694518</c:v>
                </c:pt>
                <c:pt idx="314">
                  <c:v>1.363336935632532</c:v>
                </c:pt>
                <c:pt idx="315">
                  <c:v>1.3620947448495093</c:v>
                </c:pt>
                <c:pt idx="316">
                  <c:v>1.3609126600721164</c:v>
                </c:pt>
                <c:pt idx="317">
                  <c:v>1.35978642181964</c:v>
                </c:pt>
                <c:pt idx="318">
                  <c:v>1.3587121637942008</c:v>
                </c:pt>
                <c:pt idx="319">
                  <c:v>1.3576863685368268</c:v>
                </c:pt>
                <c:pt idx="320">
                  <c:v>1.356705828952572</c:v>
                </c:pt>
                <c:pt idx="321">
                  <c:v>1.3557676148179973</c:v>
                </c:pt>
                <c:pt idx="322">
                  <c:v>1.3548690435341793</c:v>
                </c:pt>
                <c:pt idx="323">
                  <c:v>1.3540076545103812</c:v>
                </c:pt>
                <c:pt idx="324">
                  <c:v>1.3531811866632237</c:v>
                </c:pt>
                <c:pt idx="325">
                  <c:v>1.3523875585980725</c:v>
                </c:pt>
                <c:pt idx="326">
                  <c:v>1.3516248511068882</c:v>
                </c:pt>
                <c:pt idx="327">
                  <c:v>1.3508912916726918</c:v>
                </c:pt>
                <c:pt idx="328">
                  <c:v>1.3501852407172779</c:v>
                </c:pt>
                <c:pt idx="329">
                  <c:v>1.3495051793675845</c:v>
                </c:pt>
                <c:pt idx="330">
                  <c:v>1.3488496985486031</c:v>
                </c:pt>
                <c:pt idx="331">
                  <c:v>1.3482174892379879</c:v>
                </c:pt>
                <c:pt idx="332">
                  <c:v>1.3476073337405337</c:v>
                </c:pt>
                <c:pt idx="333">
                  <c:v>1.3470180978601349</c:v>
                </c:pt>
                <c:pt idx="334">
                  <c:v>1.3464487238633451</c:v>
                </c:pt>
                <c:pt idx="335">
                  <c:v>1.3458982241426922</c:v>
                </c:pt>
                <c:pt idx="336">
                  <c:v>1.3453656754998866</c:v>
                </c:pt>
                <c:pt idx="337">
                  <c:v>1.3448502139793099</c:v>
                </c:pt>
                <c:pt idx="338">
                  <c:v>1.344351030190962</c:v>
                </c:pt>
                <c:pt idx="339">
                  <c:v>1.3438673650696094</c:v>
                </c:pt>
                <c:pt idx="340">
                  <c:v>1.3433985060234002</c:v>
                </c:pt>
                <c:pt idx="341">
                  <c:v>1.3429437834308458</c:v>
                </c:pt>
                <c:pt idx="342">
                  <c:v>1.3425025674499511</c:v>
                </c:pt>
                <c:pt idx="343">
                  <c:v>1.3420742651075217</c:v>
                </c:pt>
                <c:pt idx="344">
                  <c:v>1.3416583176403547</c:v>
                </c:pt>
                <c:pt idx="345">
                  <c:v>1.3412541980632493</c:v>
                </c:pt>
                <c:pt idx="346">
                  <c:v>1.3408614089415769</c:v>
                </c:pt>
                <c:pt idx="347">
                  <c:v>1.3404794803486142</c:v>
                </c:pt>
                <c:pt idx="348">
                  <c:v>1.3401079679900052</c:v>
                </c:pt>
                <c:pt idx="349">
                  <c:v>1.3397464514796096</c:v>
                </c:pt>
                <c:pt idx="350">
                  <c:v>1.3393945327526759</c:v>
                </c:pt>
                <c:pt idx="351">
                  <c:v>1.3390518346037408</c:v>
                </c:pt>
                <c:pt idx="352">
                  <c:v>1.3387179993379674</c:v>
                </c:pt>
                <c:pt idx="353">
                  <c:v>1.3383926875257885</c:v>
                </c:pt>
                <c:pt idx="354">
                  <c:v>1.3380755768517316</c:v>
                </c:pt>
                <c:pt idx="355">
                  <c:v>1.3377663610492281</c:v>
                </c:pt>
                <c:pt idx="356">
                  <c:v>1.337464748913999</c:v>
                </c:pt>
                <c:pt idx="357">
                  <c:v>1.3371704633893426</c:v>
                </c:pt>
                <c:pt idx="358">
                  <c:v>1.3368832407172777</c:v>
                </c:pt>
                <c:pt idx="359">
                  <c:v>1.336602829650084</c:v>
                </c:pt>
                <c:pt idx="360">
                  <c:v>1.3363289907172777</c:v>
                </c:pt>
                <c:pt idx="361">
                  <c:v>1.3360614955435326</c:v>
                </c:pt>
                <c:pt idx="362">
                  <c:v>1.3358001262134611</c:v>
                </c:pt>
                <c:pt idx="363">
                  <c:v>1.3355446746795421</c:v>
                </c:pt>
                <c:pt idx="364">
                  <c:v>1.335294942209815</c:v>
                </c:pt>
                <c:pt idx="365">
                  <c:v>1.3350507388722594</c:v>
                </c:pt>
                <c:pt idx="366">
                  <c:v>1.3348118830530442</c:v>
                </c:pt>
                <c:pt idx="367">
                  <c:v>1.3345782010060865</c:v>
                </c:pt>
                <c:pt idx="368">
                  <c:v>1.3343495264315635</c:v>
                </c:pt>
                <c:pt idx="369">
                  <c:v>1.3341257000812354</c:v>
                </c:pt>
                <c:pt idx="370">
                  <c:v>1.3339065693886065</c:v>
                </c:pt>
                <c:pt idx="371">
                  <c:v>1.3336919881221221</c:v>
                </c:pt>
                <c:pt idx="372">
                  <c:v>1.3334818160597435</c:v>
                </c:pt>
                <c:pt idx="373">
                  <c:v>1.3332759186833796</c:v>
                </c:pt>
                <c:pt idx="374">
                  <c:v>1.3330741668917745</c:v>
                </c:pt>
                <c:pt idx="375">
                  <c:v>1.3328764367305668</c:v>
                </c:pt>
                <c:pt idx="376">
                  <c:v>1.3326826091383304</c:v>
                </c:pt>
                <c:pt idx="377">
                  <c:v>1.3324925697075058</c:v>
                </c:pt>
                <c:pt idx="378">
                  <c:v>1.3323062084592132</c:v>
                </c:pt>
                <c:pt idx="379">
                  <c:v>1.3321234196310159</c:v>
                </c:pt>
                <c:pt idx="380">
                  <c:v>1.3319441014767714</c:v>
                </c:pt>
                <c:pt idx="381">
                  <c:v>1.3317681560777794</c:v>
                </c:pt>
                <c:pt idx="382">
                  <c:v>1.3315954891644828</c:v>
                </c:pt>
                <c:pt idx="383">
                  <c:v>1.3314260099480471</c:v>
                </c:pt>
                <c:pt idx="384">
                  <c:v>1.3312596309611802</c:v>
                </c:pt>
                <c:pt idx="385">
                  <c:v>1.3310962679076102</c:v>
                </c:pt>
                <c:pt idx="386">
                  <c:v>1.3309358395196731</c:v>
                </c:pt>
                <c:pt idx="387">
                  <c:v>1.3307782674235094</c:v>
                </c:pt>
                <c:pt idx="388">
                  <c:v>1.3306234760113955</c:v>
                </c:pt>
                <c:pt idx="389">
                  <c:v>1.3304713923207763</c:v>
                </c:pt>
                <c:pt idx="390">
                  <c:v>1.3303219459195899</c:v>
                </c:pt>
                <c:pt idx="391">
                  <c:v>1.3301750687975071</c:v>
                </c:pt>
                <c:pt idx="392">
                  <c:v>1.3300306952627323</c:v>
                </c:pt>
                <c:pt idx="393">
                  <c:v>1.3298887618440385</c:v>
                </c:pt>
                <c:pt idx="394">
                  <c:v>1.3297492071977248</c:v>
                </c:pt>
                <c:pt idx="395">
                  <c:v>1.3296119720192168</c:v>
                </c:pt>
                <c:pt idx="396">
                  <c:v>1.329476998959036</c:v>
                </c:pt>
                <c:pt idx="397">
                  <c:v>1.3293442325428908</c:v>
                </c:pt>
                <c:pt idx="398">
                  <c:v>1.3292136190956563</c:v>
                </c:pt>
                <c:pt idx="399">
                  <c:v>1.3290851066690204</c:v>
                </c:pt>
                <c:pt idx="400">
                  <c:v>1.328958644972597</c:v>
                </c:pt>
                <c:pt idx="401">
                  <c:v>1.3288341853083068</c:v>
                </c:pt>
                <c:pt idx="402">
                  <c:v>1.3287116805078538</c:v>
                </c:pt>
                <c:pt idx="403">
                  <c:v>1.3285910848731219</c:v>
                </c:pt>
                <c:pt idx="404">
                  <c:v>1.3284723541193397</c:v>
                </c:pt>
                <c:pt idx="405">
                  <c:v>1.3283554453208584</c:v>
                </c:pt>
                <c:pt idx="406">
                  <c:v>1.3282403168594099</c:v>
                </c:pt>
                <c:pt idx="407">
                  <c:v>1.3281269283747086</c:v>
                </c:pt>
                <c:pt idx="408">
                  <c:v>1.3280152407172778</c:v>
                </c:pt>
                <c:pt idx="409">
                  <c:v>1.327905215903382</c:v>
                </c:pt>
                <c:pt idx="410">
                  <c:v>1.3277968170719576</c:v>
                </c:pt>
                <c:pt idx="411">
                  <c:v>1.3276900084434391</c:v>
                </c:pt>
                <c:pt idx="412">
                  <c:v>1.3275847552803846</c:v>
                </c:pt>
                <c:pt idx="413">
                  <c:v>1.327481023849808</c:v>
                </c:pt>
                <c:pt idx="414">
                  <c:v>1.3273787813871343</c:v>
                </c:pt>
                <c:pt idx="415">
                  <c:v>1.3272779960616958</c:v>
                </c:pt>
                <c:pt idx="416">
                  <c:v>1.3271786369436929</c:v>
                </c:pt>
                <c:pt idx="417">
                  <c:v>1.3270806739725471</c:v>
                </c:pt>
                <c:pt idx="418">
                  <c:v>1.3269840779265802</c:v>
                </c:pt>
                <c:pt idx="419">
                  <c:v>1.3268888203939522</c:v>
                </c:pt>
                <c:pt idx="420">
                  <c:v>1.3267948737448008</c:v>
                </c:pt>
                <c:pt idx="421">
                  <c:v>1.3267022111045215</c:v>
                </c:pt>
                <c:pt idx="422">
                  <c:v>1.3266108063281374</c:v>
                </c:pt>
                <c:pt idx="423">
                  <c:v>1.3265206339757047</c:v>
                </c:pt>
                <c:pt idx="424">
                  <c:v>1.3264316692887064</c:v>
                </c:pt>
                <c:pt idx="425">
                  <c:v>1.3263438881673886</c:v>
                </c:pt>
                <c:pt idx="426">
                  <c:v>1.3262572671489958</c:v>
                </c:pt>
                <c:pt idx="427">
                  <c:v>1.326171783386862</c:v>
                </c:pt>
                <c:pt idx="428">
                  <c:v>1.3260874146303212</c:v>
                </c:pt>
                <c:pt idx="429">
                  <c:v>1.3260041392053987</c:v>
                </c:pt>
                <c:pt idx="430">
                  <c:v>1.3259219359962477</c:v>
                </c:pt>
                <c:pt idx="431">
                  <c:v>1.3258407844272992</c:v>
                </c:pt>
                <c:pt idx="432">
                  <c:v>1.3257606644460913</c:v>
                </c:pt>
                <c:pt idx="433">
                  <c:v>1.3256815565067515</c:v>
                </c:pt>
                <c:pt idx="434">
                  <c:v>1.3256034415540978</c:v>
                </c:pt>
                <c:pt idx="435">
                  <c:v>1.325526301008338</c:v>
                </c:pt>
                <c:pt idx="436">
                  <c:v>1.3254501167503356</c:v>
                </c:pt>
                <c:pt idx="437">
                  <c:v>1.3253748711074216</c:v>
                </c:pt>
                <c:pt idx="438">
                  <c:v>1.3253005468397268</c:v>
                </c:pt>
                <c:pt idx="439">
                  <c:v>1.3252271271270142</c:v>
                </c:pt>
                <c:pt idx="440">
                  <c:v>1.3251545955559876</c:v>
                </c:pt>
                <c:pt idx="441">
                  <c:v>1.3250829361080594</c:v>
                </c:pt>
                <c:pt idx="442">
                  <c:v>1.3250121331475566</c:v>
                </c:pt>
                <c:pt idx="443">
                  <c:v>1.3249421714103471</c:v>
                </c:pt>
                <c:pt idx="444">
                  <c:v>1.3248730359928684</c:v>
                </c:pt>
                <c:pt idx="445">
                  <c:v>1.3248047123415441</c:v>
                </c:pt>
                <c:pt idx="446">
                  <c:v>1.3247371862425696</c:v>
                </c:pt>
                <c:pt idx="447">
                  <c:v>1.3246704438120553</c:v>
                </c:pt>
                <c:pt idx="448">
                  <c:v>1.3246044714865086</c:v>
                </c:pt>
                <c:pt idx="449">
                  <c:v>1.3245392560136449</c:v>
                </c:pt>
                <c:pt idx="450">
                  <c:v>1.3244747844435136</c:v>
                </c:pt>
                <c:pt idx="451">
                  <c:v>1.3244110441199244</c:v>
                </c:pt>
                <c:pt idx="452">
                  <c:v>1.3243480226721651</c:v>
                </c:pt>
                <c:pt idx="453">
                  <c:v>1.3242857080069974</c:v>
                </c:pt>
                <c:pt idx="454">
                  <c:v>1.3242240883009209</c:v>
                </c:pt>
                <c:pt idx="455">
                  <c:v>1.3241631519926937</c:v>
                </c:pt>
                <c:pt idx="456">
                  <c:v>1.3241028877761014</c:v>
                </c:pt>
                <c:pt idx="457">
                  <c:v>1.3240432845929633</c:v>
                </c:pt>
                <c:pt idx="458">
                  <c:v>1.3239843316263686</c:v>
                </c:pt>
                <c:pt idx="459">
                  <c:v>1.3239260182941313</c:v>
                </c:pt>
                <c:pt idx="460">
                  <c:v>1.3238683342424578</c:v>
                </c:pt>
                <c:pt idx="461">
                  <c:v>1.3238112693398181</c:v>
                </c:pt>
                <c:pt idx="462">
                  <c:v>1.3237548136710144</c:v>
                </c:pt>
                <c:pt idx="463">
                  <c:v>1.3236989575314371</c:v>
                </c:pt>
                <c:pt idx="464">
                  <c:v>1.3236436914215031</c:v>
                </c:pt>
                <c:pt idx="465">
                  <c:v>1.3235890060412707</c:v>
                </c:pt>
                <c:pt idx="466">
                  <c:v>1.3235348922852221</c:v>
                </c:pt>
                <c:pt idx="467">
                  <c:v>1.3234813412372084</c:v>
                </c:pt>
                <c:pt idx="468">
                  <c:v>1.3234283441655537</c:v>
                </c:pt>
                <c:pt idx="469">
                  <c:v>1.323375892518307</c:v>
                </c:pt>
                <c:pt idx="470">
                  <c:v>1.323323977918643</c:v>
                </c:pt>
                <c:pt idx="471">
                  <c:v>1.3232725921604018</c:v>
                </c:pt>
                <c:pt idx="472">
                  <c:v>1.3232217272037643</c:v>
                </c:pt>
                <c:pt idx="473">
                  <c:v>1.3231713751710594</c:v>
                </c:pt>
                <c:pt idx="474">
                  <c:v>1.3231215283426958</c:v>
                </c:pt>
                <c:pt idx="475">
                  <c:v>1.3230721791532178</c:v>
                </c:pt>
                <c:pt idx="476">
                  <c:v>1.3230233201874766</c:v>
                </c:pt>
                <c:pt idx="477">
                  <c:v>1.3229749441769154</c:v>
                </c:pt>
                <c:pt idx="478">
                  <c:v>1.3229270439959664</c:v>
                </c:pt>
                <c:pt idx="479">
                  <c:v>1.3228796126585503</c:v>
                </c:pt>
                <c:pt idx="480">
                  <c:v>1.3228326433146804</c:v>
                </c:pt>
                <c:pt idx="481">
                  <c:v>1.3227861292471648</c:v>
                </c:pt>
                <c:pt idx="482">
                  <c:v>1.3227400638684033</c:v>
                </c:pt>
                <c:pt idx="483">
                  <c:v>1.3226944407172778</c:v>
                </c:pt>
                <c:pt idx="484">
                  <c:v>1.3226492534561314</c:v>
                </c:pt>
                <c:pt idx="485">
                  <c:v>1.3226044958678325</c:v>
                </c:pt>
                <c:pt idx="486">
                  <c:v>1.3225601618529246</c:v>
                </c:pt>
                <c:pt idx="487">
                  <c:v>1.322516245426854</c:v>
                </c:pt>
                <c:pt idx="488">
                  <c:v>1.3224727407172778</c:v>
                </c:pt>
                <c:pt idx="489">
                  <c:v>1.3224296419614459</c:v>
                </c:pt>
                <c:pt idx="490">
                  <c:v>1.3223869435036555</c:v>
                </c:pt>
                <c:pt idx="491">
                  <c:v>1.3223446397927785</c:v>
                </c:pt>
                <c:pt idx="492">
                  <c:v>1.3223027253798545</c:v>
                </c:pt>
                <c:pt idx="493">
                  <c:v>1.322261194915751</c:v>
                </c:pt>
                <c:pt idx="494">
                  <c:v>1.3222200431488889</c:v>
                </c:pt>
                <c:pt idx="495">
                  <c:v>1.3221792649230266</c:v>
                </c:pt>
                <c:pt idx="496">
                  <c:v>1.3221388551751092</c:v>
                </c:pt>
                <c:pt idx="497">
                  <c:v>1.3220988089331698</c:v>
                </c:pt>
                <c:pt idx="498">
                  <c:v>1.3220591213142927</c:v>
                </c:pt>
                <c:pt idx="499">
                  <c:v>1.3220197875226269</c:v>
                </c:pt>
                <c:pt idx="500">
                  <c:v>1.3219808028474553</c:v>
                </c:pt>
                <c:pt idx="501">
                  <c:v>1.3219421626613133</c:v>
                </c:pt>
                <c:pt idx="502">
                  <c:v>1.3219038624181576</c:v>
                </c:pt>
                <c:pt idx="503">
                  <c:v>1.3218658976515845</c:v>
                </c:pt>
                <c:pt idx="504">
                  <c:v>1.3218282639730918</c:v>
                </c:pt>
                <c:pt idx="505">
                  <c:v>1.3217909570703892</c:v>
                </c:pt>
                <c:pt idx="506">
                  <c:v>1.3217539727057503</c:v>
                </c:pt>
                <c:pt idx="507">
                  <c:v>1.3217173067144083</c:v>
                </c:pt>
                <c:pt idx="508">
                  <c:v>1.3216809550029922</c:v>
                </c:pt>
                <c:pt idx="509">
                  <c:v>1.3216449135480033</c:v>
                </c:pt>
                <c:pt idx="510">
                  <c:v>1.3216091783943316</c:v>
                </c:pt>
                <c:pt idx="511">
                  <c:v>1.3215737456538081</c:v>
                </c:pt>
                <c:pt idx="512">
                  <c:v>1.3215386115037946</c:v>
                </c:pt>
                <c:pt idx="513">
                  <c:v>1.3215037721858094</c:v>
                </c:pt>
                <c:pt idx="514">
                  <c:v>1.3214692240041859</c:v>
                </c:pt>
                <c:pt idx="515">
                  <c:v>1.3214349633247675</c:v>
                </c:pt>
                <c:pt idx="516">
                  <c:v>1.3214009865736314</c:v>
                </c:pt>
                <c:pt idx="517">
                  <c:v>1.3213672902358473</c:v>
                </c:pt>
                <c:pt idx="518">
                  <c:v>1.3213338708542641</c:v>
                </c:pt>
                <c:pt idx="519">
                  <c:v>1.3213007250283284</c:v>
                </c:pt>
                <c:pt idx="520">
                  <c:v>1.32126784941293</c:v>
                </c:pt>
                <c:pt idx="521">
                  <c:v>1.3212352407172778</c:v>
                </c:pt>
                <c:pt idx="522">
                  <c:v>1.3212028957038007</c:v>
                </c:pt>
                <c:pt idx="523">
                  <c:v>1.3211708111870766</c:v>
                </c:pt>
                <c:pt idx="524">
                  <c:v>1.3211389840327858</c:v>
                </c:pt>
                <c:pt idx="525">
                  <c:v>1.3211074111566918</c:v>
                </c:pt>
                <c:pt idx="526">
                  <c:v>1.321076089523644</c:v>
                </c:pt>
                <c:pt idx="527">
                  <c:v>1.3210450161466041</c:v>
                </c:pt>
                <c:pt idx="528">
                  <c:v>1.3210141880856989</c:v>
                </c:pt>
                <c:pt idx="529">
                  <c:v>1.320983602447291</c:v>
                </c:pt>
                <c:pt idx="530">
                  <c:v>1.3209532563830741</c:v>
                </c:pt>
                <c:pt idx="531">
                  <c:v>1.3209231470891893</c:v>
                </c:pt>
                <c:pt idx="532">
                  <c:v>1.3208932718053608</c:v>
                </c:pt>
                <c:pt idx="533">
                  <c:v>1.320863627814052</c:v>
                </c:pt>
                <c:pt idx="534">
                  <c:v>1.3208342124396428</c:v>
                </c:pt>
                <c:pt idx="535">
                  <c:v>1.3208050230476236</c:v>
                </c:pt>
                <c:pt idx="536">
                  <c:v>1.3207760570438085</c:v>
                </c:pt>
                <c:pt idx="537">
                  <c:v>1.3207473118735675</c:v>
                </c:pt>
                <c:pt idx="538">
                  <c:v>1.3207187850210753</c:v>
                </c:pt>
                <c:pt idx="539">
                  <c:v>1.3206904740085768</c:v>
                </c:pt>
                <c:pt idx="540">
                  <c:v>1.3206623763956697</c:v>
                </c:pt>
                <c:pt idx="541">
                  <c:v>1.3206344897786044</c:v>
                </c:pt>
                <c:pt idx="542">
                  <c:v>1.320606811789597</c:v>
                </c:pt>
                <c:pt idx="543">
                  <c:v>1.3205793400961598</c:v>
                </c:pt>
                <c:pt idx="544">
                  <c:v>1.320552072400446</c:v>
                </c:pt>
                <c:pt idx="545">
                  <c:v>1.3205250064386096</c:v>
                </c:pt>
                <c:pt idx="546">
                  <c:v>1.3204981399801772</c:v>
                </c:pt>
                <c:pt idx="547">
                  <c:v>1.320471470827437</c:v>
                </c:pt>
                <c:pt idx="548">
                  <c:v>1.3204449968148388</c:v>
                </c:pt>
                <c:pt idx="549">
                  <c:v>1.3204187158084078</c:v>
                </c:pt>
                <c:pt idx="550">
                  <c:v>1.3203926257051712</c:v>
                </c:pt>
                <c:pt idx="551">
                  <c:v>1.3203667244325974</c:v>
                </c:pt>
                <c:pt idx="552">
                  <c:v>1.320341009948047</c:v>
                </c:pt>
                <c:pt idx="553">
                  <c:v>1.320315480238236</c:v>
                </c:pt>
                <c:pt idx="554">
                  <c:v>1.3202901333187098</c:v>
                </c:pt>
                <c:pt idx="555">
                  <c:v>1.3202649672333302</c:v>
                </c:pt>
                <c:pt idx="556">
                  <c:v>1.3202399800537707</c:v>
                </c:pt>
                <c:pt idx="557">
                  <c:v>1.3202151698790252</c:v>
                </c:pt>
                <c:pt idx="558">
                  <c:v>1.3201905348349248</c:v>
                </c:pt>
                <c:pt idx="559">
                  <c:v>1.3201660730736671</c:v>
                </c:pt>
                <c:pt idx="560">
                  <c:v>1.3201417827733526</c:v>
                </c:pt>
                <c:pt idx="561">
                  <c:v>1.3201176621375339</c:v>
                </c:pt>
                <c:pt idx="562">
                  <c:v>1.320093709394772</c:v>
                </c:pt>
                <c:pt idx="563">
                  <c:v>1.3200699227982027</c:v>
                </c:pt>
                <c:pt idx="564">
                  <c:v>1.320046300625112</c:v>
                </c:pt>
                <c:pt idx="565">
                  <c:v>1.32002284117652</c:v>
                </c:pt>
                <c:pt idx="566">
                  <c:v>1.3199995427767743</c:v>
                </c:pt>
                <c:pt idx="567">
                  <c:v>1.3199764037731501</c:v>
                </c:pt>
                <c:pt idx="568">
                  <c:v>1.3199534225354597</c:v>
                </c:pt>
                <c:pt idx="569">
                  <c:v>1.3199305974556697</c:v>
                </c:pt>
                <c:pt idx="570">
                  <c:v>1.3199079269475262</c:v>
                </c:pt>
                <c:pt idx="571">
                  <c:v>1.3198854094461867</c:v>
                </c:pt>
                <c:pt idx="572">
                  <c:v>1.3198630434078609</c:v>
                </c:pt>
                <c:pt idx="573">
                  <c:v>1.3198408273094566</c:v>
                </c:pt>
                <c:pt idx="574">
                  <c:v>1.3198187596482356</c:v>
                </c:pt>
                <c:pt idx="575">
                  <c:v>1.3197968389414731</c:v>
                </c:pt>
                <c:pt idx="576">
                  <c:v>1.3197750637261274</c:v>
                </c:pt>
                <c:pt idx="577">
                  <c:v>1.3197534325585127</c:v>
                </c:pt>
                <c:pt idx="578">
                  <c:v>1.3197319440139812</c:v>
                </c:pt>
                <c:pt idx="579">
                  <c:v>1.3197105966866096</c:v>
                </c:pt>
                <c:pt idx="580">
                  <c:v>1.3196893891888934</c:v>
                </c:pt>
                <c:pt idx="581">
                  <c:v>1.3196683201514454</c:v>
                </c:pt>
                <c:pt idx="582">
                  <c:v>1.3196473882227009</c:v>
                </c:pt>
                <c:pt idx="583">
                  <c:v>1.3196265920686292</c:v>
                </c:pt>
                <c:pt idx="584">
                  <c:v>1.3196059303724503</c:v>
                </c:pt>
                <c:pt idx="585">
                  <c:v>1.3195854018343562</c:v>
                </c:pt>
                <c:pt idx="586">
                  <c:v>1.3195650051712393</c:v>
                </c:pt>
                <c:pt idx="587">
                  <c:v>1.3195447391164241</c:v>
                </c:pt>
                <c:pt idx="588">
                  <c:v>1.3195246024194054</c:v>
                </c:pt>
                <c:pt idx="589">
                  <c:v>1.3195045938455916</c:v>
                </c:pt>
                <c:pt idx="590">
                  <c:v>1.3194847121760516</c:v>
                </c:pt>
                <c:pt idx="591">
                  <c:v>1.3194649562072673</c:v>
                </c:pt>
                <c:pt idx="592">
                  <c:v>1.3194453247508913</c:v>
                </c:pt>
                <c:pt idx="593">
                  <c:v>1.3194258166335082</c:v>
                </c:pt>
                <c:pt idx="594">
                  <c:v>1.3194064306964011</c:v>
                </c:pt>
                <c:pt idx="595">
                  <c:v>1.3193871657953216</c:v>
                </c:pt>
                <c:pt idx="596">
                  <c:v>1.3193680208002654</c:v>
                </c:pt>
                <c:pt idx="597">
                  <c:v>1.319348994595251</c:v>
                </c:pt>
                <c:pt idx="598">
                  <c:v>1.3193300860781025</c:v>
                </c:pt>
                <c:pt idx="599">
                  <c:v>1.3193112941602378</c:v>
                </c:pt>
                <c:pt idx="600">
                  <c:v>1.3192926177664581</c:v>
                </c:pt>
                <c:pt idx="601">
                  <c:v>1.3192740558347447</c:v>
                </c:pt>
                <c:pt idx="602">
                  <c:v>1.3192556073160557</c:v>
                </c:pt>
                <c:pt idx="603">
                  <c:v>1.3192372711741307</c:v>
                </c:pt>
                <c:pt idx="604">
                  <c:v>1.319219046385294</c:v>
                </c:pt>
                <c:pt idx="605">
                  <c:v>1.3192009319382667</c:v>
                </c:pt>
                <c:pt idx="606">
                  <c:v>1.3191829268339781</c:v>
                </c:pt>
                <c:pt idx="607">
                  <c:v>1.3191650300853821</c:v>
                </c:pt>
                <c:pt idx="608">
                  <c:v>1.3191472407172777</c:v>
                </c:pt>
                <c:pt idx="609">
                  <c:v>1.3191295577661313</c:v>
                </c:pt>
                <c:pt idx="610">
                  <c:v>1.3191119802799021</c:v>
                </c:pt>
                <c:pt idx="611">
                  <c:v>1.3190945073178724</c:v>
                </c:pt>
                <c:pt idx="612">
                  <c:v>1.3190771379504793</c:v>
                </c:pt>
                <c:pt idx="613">
                  <c:v>1.3190598712591497</c:v>
                </c:pt>
                <c:pt idx="614">
                  <c:v>1.3190427063361383</c:v>
                </c:pt>
                <c:pt idx="615">
                  <c:v>1.3190256422843689</c:v>
                </c:pt>
                <c:pt idx="616">
                  <c:v>1.3190086782172779</c:v>
                </c:pt>
                <c:pt idx="617">
                  <c:v>1.3189918132586604</c:v>
                </c:pt>
                <c:pt idx="618">
                  <c:v>1.3189750465425205</c:v>
                </c:pt>
                <c:pt idx="619">
                  <c:v>1.3189583772129216</c:v>
                </c:pt>
                <c:pt idx="620">
                  <c:v>1.3189418044238415</c:v>
                </c:pt>
                <c:pt idx="621">
                  <c:v>1.3189253273390296</c:v>
                </c:pt>
                <c:pt idx="622">
                  <c:v>1.3189089451318652</c:v>
                </c:pt>
                <c:pt idx="623">
                  <c:v>1.3188926569852204</c:v>
                </c:pt>
                <c:pt idx="624">
                  <c:v>1.3188764620913236</c:v>
                </c:pt>
                <c:pt idx="625">
                  <c:v>1.318860359651626</c:v>
                </c:pt>
                <c:pt idx="626">
                  <c:v>1.3188443488766706</c:v>
                </c:pt>
                <c:pt idx="627">
                  <c:v>1.3188284289859629</c:v>
                </c:pt>
                <c:pt idx="628">
                  <c:v>1.3188125992078439</c:v>
                </c:pt>
                <c:pt idx="629">
                  <c:v>1.3187968587793661</c:v>
                </c:pt>
                <c:pt idx="630">
                  <c:v>1.3187812069461708</c:v>
                </c:pt>
                <c:pt idx="631">
                  <c:v>1.3187656429623666</c:v>
                </c:pt>
                <c:pt idx="632">
                  <c:v>1.3187501660904122</c:v>
                </c:pt>
                <c:pt idx="633">
                  <c:v>1.3187347756009988</c:v>
                </c:pt>
                <c:pt idx="634">
                  <c:v>1.3187194707729364</c:v>
                </c:pt>
                <c:pt idx="635">
                  <c:v>1.3187042508930411</c:v>
                </c:pt>
                <c:pt idx="636">
                  <c:v>1.3186891152560232</c:v>
                </c:pt>
                <c:pt idx="637">
                  <c:v>1.3186740631643799</c:v>
                </c:pt>
                <c:pt idx="638">
                  <c:v>1.318659093928287</c:v>
                </c:pt>
                <c:pt idx="639">
                  <c:v>1.3186442068654938</c:v>
                </c:pt>
                <c:pt idx="640">
                  <c:v>1.3186294013012194</c:v>
                </c:pt>
                <c:pt idx="641">
                  <c:v>1.3186146765680513</c:v>
                </c:pt>
                <c:pt idx="642">
                  <c:v>1.318600032005844</c:v>
                </c:pt>
                <c:pt idx="643">
                  <c:v>1.3185854669616217</c:v>
                </c:pt>
                <c:pt idx="644">
                  <c:v>1.3185709807894801</c:v>
                </c:pt>
                <c:pt idx="645">
                  <c:v>1.3185565728504911</c:v>
                </c:pt>
                <c:pt idx="646">
                  <c:v>1.3185422425126099</c:v>
                </c:pt>
                <c:pt idx="647">
                  <c:v>1.3185279891505812</c:v>
                </c:pt>
                <c:pt idx="648">
                  <c:v>1.3185138121458493</c:v>
                </c:pt>
                <c:pt idx="649">
                  <c:v>1.3184997108864676</c:v>
                </c:pt>
                <c:pt idx="650">
                  <c:v>1.3184856847670114</c:v>
                </c:pt>
                <c:pt idx="651">
                  <c:v>1.3184717331884912</c:v>
                </c:pt>
                <c:pt idx="652">
                  <c:v>1.3184578555582671</c:v>
                </c:pt>
                <c:pt idx="653">
                  <c:v>1.3184440512899651</c:v>
                </c:pt>
                <c:pt idx="654">
                  <c:v>1.3184303198033938</c:v>
                </c:pt>
                <c:pt idx="655">
                  <c:v>1.3184166605244645</c:v>
                </c:pt>
                <c:pt idx="656">
                  <c:v>1.3184030728851099</c:v>
                </c:pt>
                <c:pt idx="657">
                  <c:v>1.3183895563232064</c:v>
                </c:pt>
                <c:pt idx="658">
                  <c:v>1.3183761102824951</c:v>
                </c:pt>
                <c:pt idx="659">
                  <c:v>1.3183627342125077</c:v>
                </c:pt>
                <c:pt idx="660">
                  <c:v>1.3183494275684888</c:v>
                </c:pt>
                <c:pt idx="661">
                  <c:v>1.3183361898113244</c:v>
                </c:pt>
                <c:pt idx="662">
                  <c:v>1.3183230204074672</c:v>
                </c:pt>
                <c:pt idx="663">
                  <c:v>1.3183099188288658</c:v>
                </c:pt>
                <c:pt idx="664">
                  <c:v>1.3182968845528942</c:v>
                </c:pt>
                <c:pt idx="665">
                  <c:v>1.318283917062282</c:v>
                </c:pt>
                <c:pt idx="666">
                  <c:v>1.3182710158450461</c:v>
                </c:pt>
                <c:pt idx="667">
                  <c:v>1.3182581803944231</c:v>
                </c:pt>
                <c:pt idx="668">
                  <c:v>1.3182454102088033</c:v>
                </c:pt>
                <c:pt idx="669">
                  <c:v>1.3182327047916649</c:v>
                </c:pt>
                <c:pt idx="670">
                  <c:v>1.3182200636515105</c:v>
                </c:pt>
                <c:pt idx="671">
                  <c:v>1.3182074863018027</c:v>
                </c:pt>
                <c:pt idx="672">
                  <c:v>1.3181949722609019</c:v>
                </c:pt>
                <c:pt idx="673">
                  <c:v>1.318182521052006</c:v>
                </c:pt>
                <c:pt idx="674">
                  <c:v>1.3181701322030874</c:v>
                </c:pt>
                <c:pt idx="675">
                  <c:v>1.3181578052468366</c:v>
                </c:pt>
                <c:pt idx="676">
                  <c:v>1.3181455397206001</c:v>
                </c:pt>
                <c:pt idx="677">
                  <c:v>1.3181333351663251</c:v>
                </c:pt>
                <c:pt idx="678">
                  <c:v>1.3181211911305009</c:v>
                </c:pt>
                <c:pt idx="679">
                  <c:v>1.3181091071641038</c:v>
                </c:pt>
                <c:pt idx="680">
                  <c:v>1.3180970828225409</c:v>
                </c:pt>
                <c:pt idx="681">
                  <c:v>1.3180851176655961</c:v>
                </c:pt>
                <c:pt idx="682">
                  <c:v>1.3180732112573761</c:v>
                </c:pt>
                <c:pt idx="683">
                  <c:v>1.3180613631662574</c:v>
                </c:pt>
                <c:pt idx="684">
                  <c:v>1.3180495729648347</c:v>
                </c:pt>
                <c:pt idx="685">
                  <c:v>1.3180378402298691</c:v>
                </c:pt>
                <c:pt idx="686">
                  <c:v>1.3180261645422373</c:v>
                </c:pt>
                <c:pt idx="687">
                  <c:v>1.3180145454868817</c:v>
                </c:pt>
                <c:pt idx="688">
                  <c:v>1.3180029826527617</c:v>
                </c:pt>
                <c:pt idx="689">
                  <c:v>1.3179914756328048</c:v>
                </c:pt>
                <c:pt idx="690">
                  <c:v>1.3179800240238588</c:v>
                </c:pt>
                <c:pt idx="691">
                  <c:v>1.3179686274266453</c:v>
                </c:pt>
                <c:pt idx="692">
                  <c:v>1.3179572854457122</c:v>
                </c:pt>
                <c:pt idx="693">
                  <c:v>1.3179459976893895</c:v>
                </c:pt>
                <c:pt idx="694">
                  <c:v>1.3179347637697421</c:v>
                </c:pt>
                <c:pt idx="695">
                  <c:v>1.3179235833025276</c:v>
                </c:pt>
                <c:pt idx="696">
                  <c:v>1.3179124559071513</c:v>
                </c:pt>
                <c:pt idx="697">
                  <c:v>1.3179013812066227</c:v>
                </c:pt>
                <c:pt idx="698">
                  <c:v>1.3178903588275139</c:v>
                </c:pt>
                <c:pt idx="699">
                  <c:v>1.3178793883999174</c:v>
                </c:pt>
                <c:pt idx="700">
                  <c:v>1.3178684695574032</c:v>
                </c:pt>
                <c:pt idx="701">
                  <c:v>1.3178576019369808</c:v>
                </c:pt>
                <c:pt idx="702">
                  <c:v>1.3178467851790563</c:v>
                </c:pt>
                <c:pt idx="703">
                  <c:v>1.3178360189273945</c:v>
                </c:pt>
                <c:pt idx="704">
                  <c:v>1.3178253028290792</c:v>
                </c:pt>
                <c:pt idx="705">
                  <c:v>1.3178146365344738</c:v>
                </c:pt>
                <c:pt idx="706">
                  <c:v>1.3178040196971852</c:v>
                </c:pt>
                <c:pt idx="707">
                  <c:v>1.3177934519740242</c:v>
                </c:pt>
                <c:pt idx="708">
                  <c:v>1.3177829330249702</c:v>
                </c:pt>
                <c:pt idx="709">
                  <c:v>1.3177724625131335</c:v>
                </c:pt>
                <c:pt idx="710">
                  <c:v>1.3177620401047203</c:v>
                </c:pt>
                <c:pt idx="711">
                  <c:v>1.3177516654689967</c:v>
                </c:pt>
                <c:pt idx="712">
                  <c:v>1.3177413382782535</c:v>
                </c:pt>
                <c:pt idx="713">
                  <c:v>1.3177310582077721</c:v>
                </c:pt>
                <c:pt idx="714">
                  <c:v>1.3177208249357908</c:v>
                </c:pt>
                <c:pt idx="715">
                  <c:v>1.31771063814347</c:v>
                </c:pt>
                <c:pt idx="716">
                  <c:v>1.317700497514861</c:v>
                </c:pt>
                <c:pt idx="717">
                  <c:v>1.317690402736871</c:v>
                </c:pt>
                <c:pt idx="718">
                  <c:v>1.3176803534992327</c:v>
                </c:pt>
                <c:pt idx="719">
                  <c:v>1.3176703494944721</c:v>
                </c:pt>
                <c:pt idx="720">
                  <c:v>1.3176603904178765</c:v>
                </c:pt>
                <c:pt idx="721">
                  <c:v>1.3176504759674645</c:v>
                </c:pt>
                <c:pt idx="722">
                  <c:v>1.3176406058439545</c:v>
                </c:pt>
                <c:pt idx="723">
                  <c:v>1.3176307797507352</c:v>
                </c:pt>
                <c:pt idx="724">
                  <c:v>1.3176209973938358</c:v>
                </c:pt>
                <c:pt idx="725">
                  <c:v>1.3176112584818966</c:v>
                </c:pt>
                <c:pt idx="726">
                  <c:v>1.3176015627261404</c:v>
                </c:pt>
                <c:pt idx="727">
                  <c:v>1.3175919098403435</c:v>
                </c:pt>
                <c:pt idx="728">
                  <c:v>1.3175822995408073</c:v>
                </c:pt>
                <c:pt idx="729">
                  <c:v>1.3175727315463315</c:v>
                </c:pt>
                <c:pt idx="730">
                  <c:v>1.3175632055781856</c:v>
                </c:pt>
                <c:pt idx="731">
                  <c:v>1.3175537213600828</c:v>
                </c:pt>
                <c:pt idx="732">
                  <c:v>1.3175442786181524</c:v>
                </c:pt>
                <c:pt idx="733">
                  <c:v>1.3175348770809141</c:v>
                </c:pt>
                <c:pt idx="734">
                  <c:v>1.3175255164792516</c:v>
                </c:pt>
                <c:pt idx="735">
                  <c:v>1.3175161965463871</c:v>
                </c:pt>
                <c:pt idx="736">
                  <c:v>1.3175069170178559</c:v>
                </c:pt>
                <c:pt idx="737">
                  <c:v>1.3174976776314811</c:v>
                </c:pt>
                <c:pt idx="738">
                  <c:v>1.3174884781273497</c:v>
                </c:pt>
                <c:pt idx="739">
                  <c:v>1.3174793182477875</c:v>
                </c:pt>
                <c:pt idx="740">
                  <c:v>1.3174701977373351</c:v>
                </c:pt>
                <c:pt idx="741">
                  <c:v>1.3174611163427246</c:v>
                </c:pt>
                <c:pt idx="742">
                  <c:v>1.3174520738128557</c:v>
                </c:pt>
                <c:pt idx="743">
                  <c:v>1.3174430698987725</c:v>
                </c:pt>
                <c:pt idx="744">
                  <c:v>1.3174341043536415</c:v>
                </c:pt>
                <c:pt idx="745">
                  <c:v>1.3174251769327279</c:v>
                </c:pt>
                <c:pt idx="746">
                  <c:v>1.3174162873933739</c:v>
                </c:pt>
                <c:pt idx="747">
                  <c:v>1.3174074354949772</c:v>
                </c:pt>
                <c:pt idx="748">
                  <c:v>1.3173986209989679</c:v>
                </c:pt>
                <c:pt idx="749">
                  <c:v>1.3173898436687888</c:v>
                </c:pt>
                <c:pt idx="750">
                  <c:v>1.3173811032698726</c:v>
                </c:pt>
                <c:pt idx="751">
                  <c:v>1.317372399569622</c:v>
                </c:pt>
                <c:pt idx="752">
                  <c:v>1.3173637323373895</c:v>
                </c:pt>
                <c:pt idx="753">
                  <c:v>1.3173551013444555</c:v>
                </c:pt>
                <c:pt idx="754">
                  <c:v>1.3173465063640093</c:v>
                </c:pt>
                <c:pt idx="755">
                  <c:v>1.3173379471711293</c:v>
                </c:pt>
                <c:pt idx="756">
                  <c:v>1.3173294235427626</c:v>
                </c:pt>
                <c:pt idx="757">
                  <c:v>1.3173209352577062</c:v>
                </c:pt>
                <c:pt idx="758">
                  <c:v>1.3173124820965882</c:v>
                </c:pt>
                <c:pt idx="759">
                  <c:v>1.3173040638418476</c:v>
                </c:pt>
                <c:pt idx="760">
                  <c:v>1.3172956802777174</c:v>
                </c:pt>
                <c:pt idx="761">
                  <c:v>1.3172873311902045</c:v>
                </c:pt>
                <c:pt idx="762">
                  <c:v>1.3172790163670727</c:v>
                </c:pt>
                <c:pt idx="763">
                  <c:v>1.3172707355978239</c:v>
                </c:pt>
                <c:pt idx="764">
                  <c:v>1.317262488673681</c:v>
                </c:pt>
                <c:pt idx="765">
                  <c:v>1.3172542753875702</c:v>
                </c:pt>
                <c:pt idx="766">
                  <c:v>1.3172460955341028</c:v>
                </c:pt>
                <c:pt idx="767">
                  <c:v>1.3172379489095594</c:v>
                </c:pt>
                <c:pt idx="768">
                  <c:v>1.3172298353118723</c:v>
                </c:pt>
                <c:pt idx="769">
                  <c:v>1.3172217545406089</c:v>
                </c:pt>
                <c:pt idx="770">
                  <c:v>1.3172137063969549</c:v>
                </c:pt>
                <c:pt idx="771">
                  <c:v>1.3172056906836982</c:v>
                </c:pt>
                <c:pt idx="772">
                  <c:v>1.3171977072052135</c:v>
                </c:pt>
                <c:pt idx="773">
                  <c:v>1.317189755767445</c:v>
                </c:pt>
                <c:pt idx="774">
                  <c:v>1.317181836177892</c:v>
                </c:pt>
                <c:pt idx="775">
                  <c:v>1.3171739482455922</c:v>
                </c:pt>
                <c:pt idx="776">
                  <c:v>1.3171660917811077</c:v>
                </c:pt>
                <c:pt idx="777">
                  <c:v>1.317158266596508</c:v>
                </c:pt>
                <c:pt idx="778">
                  <c:v>1.3171504725053573</c:v>
                </c:pt>
                <c:pt idx="779">
                  <c:v>1.3171427093226975</c:v>
                </c:pt>
                <c:pt idx="780">
                  <c:v>1.3171349768650351</c:v>
                </c:pt>
                <c:pt idx="781">
                  <c:v>1.3171272749503258</c:v>
                </c:pt>
                <c:pt idx="782">
                  <c:v>1.3171196033979611</c:v>
                </c:pt>
                <c:pt idx="783">
                  <c:v>1.3171119620287532</c:v>
                </c:pt>
                <c:pt idx="784">
                  <c:v>1.3171043506649218</c:v>
                </c:pt>
                <c:pt idx="785">
                  <c:v>1.3170967691300799</c:v>
                </c:pt>
                <c:pt idx="786">
                  <c:v>1.3170892172492203</c:v>
                </c:pt>
                <c:pt idx="787">
                  <c:v>1.3170816948487027</c:v>
                </c:pt>
                <c:pt idx="788">
                  <c:v>1.3170742017562389</c:v>
                </c:pt>
                <c:pt idx="789">
                  <c:v>1.3170667378008811</c:v>
                </c:pt>
                <c:pt idx="790">
                  <c:v>1.3170593028130086</c:v>
                </c:pt>
                <c:pt idx="791">
                  <c:v>1.3170518966243145</c:v>
                </c:pt>
                <c:pt idx="792">
                  <c:v>1.3170445190677933</c:v>
                </c:pt>
                <c:pt idx="793">
                  <c:v>1.3170371699777279</c:v>
                </c:pt>
                <c:pt idx="794">
                  <c:v>1.3170298491896784</c:v>
                </c:pt>
                <c:pt idx="795">
                  <c:v>1.3170225565404681</c:v>
                </c:pt>
                <c:pt idx="796">
                  <c:v>1.317015291868173</c:v>
                </c:pt>
                <c:pt idx="797">
                  <c:v>1.3170080550121086</c:v>
                </c:pt>
                <c:pt idx="798">
                  <c:v>1.3170008458128193</c:v>
                </c:pt>
                <c:pt idx="799">
                  <c:v>1.3169936641120648</c:v>
                </c:pt>
                <c:pt idx="800">
                  <c:v>1.3169865097528108</c:v>
                </c:pt>
                <c:pt idx="801">
                  <c:v>1.3169793825792158</c:v>
                </c:pt>
                <c:pt idx="802">
                  <c:v>1.3169722824366203</c:v>
                </c:pt>
                <c:pt idx="803">
                  <c:v>1.3169652091715365</c:v>
                </c:pt>
                <c:pt idx="804">
                  <c:v>1.3169581626316356</c:v>
                </c:pt>
                <c:pt idx="805">
                  <c:v>1.3169511426657379</c:v>
                </c:pt>
                <c:pt idx="806">
                  <c:v>1.3169441491238023</c:v>
                </c:pt>
                <c:pt idx="807">
                  <c:v>1.3169371818569147</c:v>
                </c:pt>
                <c:pt idx="808">
                  <c:v>1.3169302407172778</c:v>
                </c:pt>
                <c:pt idx="809">
                  <c:v>1.3169233255582011</c:v>
                </c:pt>
                <c:pt idx="810">
                  <c:v>1.3169164362340897</c:v>
                </c:pt>
                <c:pt idx="811">
                  <c:v>1.316909572600435</c:v>
                </c:pt>
                <c:pt idx="812">
                  <c:v>1.3169027345138038</c:v>
                </c:pt>
                <c:pt idx="813">
                  <c:v>1.3168959218318288</c:v>
                </c:pt>
                <c:pt idx="814">
                  <c:v>1.3168891344131988</c:v>
                </c:pt>
                <c:pt idx="815">
                  <c:v>1.3168823721176479</c:v>
                </c:pt>
                <c:pt idx="816">
                  <c:v>1.3168756348059478</c:v>
                </c:pt>
                <c:pt idx="817">
                  <c:v>1.3168689223398962</c:v>
                </c:pt>
                <c:pt idx="818">
                  <c:v>1.3168622345823084</c:v>
                </c:pt>
                <c:pt idx="819">
                  <c:v>1.3168555713970085</c:v>
                </c:pt>
                <c:pt idx="820">
                  <c:v>1.3168489326488182</c:v>
                </c:pt>
                <c:pt idx="821">
                  <c:v>1.31684231820355</c:v>
                </c:pt>
                <c:pt idx="822">
                  <c:v>1.3168357279279965</c:v>
                </c:pt>
                <c:pt idx="823">
                  <c:v>1.3168291616899221</c:v>
                </c:pt>
                <c:pt idx="824">
                  <c:v>1.3168226193580546</c:v>
                </c:pt>
                <c:pt idx="825">
                  <c:v>1.3168161008020749</c:v>
                </c:pt>
                <c:pt idx="826">
                  <c:v>1.3168096058926104</c:v>
                </c:pt>
                <c:pt idx="827">
                  <c:v>1.3168031345012248</c:v>
                </c:pt>
                <c:pt idx="828">
                  <c:v>1.3167966865004104</c:v>
                </c:pt>
                <c:pt idx="829">
                  <c:v>1.3167902617635796</c:v>
                </c:pt>
                <c:pt idx="830">
                  <c:v>1.316783860165057</c:v>
                </c:pt>
                <c:pt idx="831">
                  <c:v>1.3167774815800699</c:v>
                </c:pt>
                <c:pt idx="832">
                  <c:v>1.3167711258847419</c:v>
                </c:pt>
                <c:pt idx="833">
                  <c:v>1.3167647929560837</c:v>
                </c:pt>
                <c:pt idx="834">
                  <c:v>1.3167584826719858</c:v>
                </c:pt>
                <c:pt idx="835">
                  <c:v>1.31675219491121</c:v>
                </c:pt>
                <c:pt idx="836">
                  <c:v>1.3167459295533823</c:v>
                </c:pt>
                <c:pt idx="837">
                  <c:v>1.3167396864789851</c:v>
                </c:pt>
                <c:pt idx="838">
                  <c:v>1.3167334655693488</c:v>
                </c:pt>
                <c:pt idx="839">
                  <c:v>1.3167272667066459</c:v>
                </c:pt>
                <c:pt idx="840">
                  <c:v>1.3167210897738817</c:v>
                </c:pt>
                <c:pt idx="841">
                  <c:v>1.3167149346548881</c:v>
                </c:pt>
                <c:pt idx="842">
                  <c:v>1.3167088012343167</c:v>
                </c:pt>
                <c:pt idx="843">
                  <c:v>1.3167026893976297</c:v>
                </c:pt>
                <c:pt idx="844">
                  <c:v>1.316696599031095</c:v>
                </c:pt>
                <c:pt idx="845">
                  <c:v>1.3166905300217782</c:v>
                </c:pt>
                <c:pt idx="846">
                  <c:v>1.3166844822575345</c:v>
                </c:pt>
                <c:pt idx="847">
                  <c:v>1.3166784556270041</c:v>
                </c:pt>
                <c:pt idx="848">
                  <c:v>1.3166724500196034</c:v>
                </c:pt>
                <c:pt idx="849">
                  <c:v>1.3166664653255193</c:v>
                </c:pt>
                <c:pt idx="850">
                  <c:v>1.316660501435702</c:v>
                </c:pt>
                <c:pt idx="851">
                  <c:v>1.3166545582418585</c:v>
                </c:pt>
                <c:pt idx="852">
                  <c:v>1.3166486356364464</c:v>
                </c:pt>
                <c:pt idx="853">
                  <c:v>1.3166427335126669</c:v>
                </c:pt>
                <c:pt idx="854">
                  <c:v>1.3166368517644584</c:v>
                </c:pt>
                <c:pt idx="855">
                  <c:v>1.316630990286491</c:v>
                </c:pt>
                <c:pt idx="856">
                  <c:v>1.3166251489741585</c:v>
                </c:pt>
                <c:pt idx="857">
                  <c:v>1.3166193277235743</c:v>
                </c:pt>
                <c:pt idx="858">
                  <c:v>1.3166135264315635</c:v>
                </c:pt>
                <c:pt idx="859">
                  <c:v>1.3166077449956577</c:v>
                </c:pt>
                <c:pt idx="860">
                  <c:v>1.3166019833140887</c:v>
                </c:pt>
                <c:pt idx="861">
                  <c:v>1.3165962412857826</c:v>
                </c:pt>
                <c:pt idx="862">
                  <c:v>1.3165905188103539</c:v>
                </c:pt>
                <c:pt idx="863">
                  <c:v>1.3165848157880993</c:v>
                </c:pt>
                <c:pt idx="864">
                  <c:v>1.3165791321199927</c:v>
                </c:pt>
                <c:pt idx="865">
                  <c:v>1.3165734677076788</c:v>
                </c:pt>
                <c:pt idx="866">
                  <c:v>1.3165678224534672</c:v>
                </c:pt>
                <c:pt idx="867">
                  <c:v>1.316562196260328</c:v>
                </c:pt>
                <c:pt idx="868">
                  <c:v>1.3165565890318847</c:v>
                </c:pt>
                <c:pt idx="869">
                  <c:v>1.3165510006724097</c:v>
                </c:pt>
                <c:pt idx="870">
                  <c:v>1.3165454310868188</c:v>
                </c:pt>
                <c:pt idx="871">
                  <c:v>1.3165398801806651</c:v>
                </c:pt>
                <c:pt idx="872">
                  <c:v>1.316534347860135</c:v>
                </c:pt>
                <c:pt idx="873">
                  <c:v>1.3165288340320411</c:v>
                </c:pt>
                <c:pt idx="874">
                  <c:v>1.3165233386038184</c:v>
                </c:pt>
                <c:pt idx="875">
                  <c:v>1.3165178614835189</c:v>
                </c:pt>
                <c:pt idx="876">
                  <c:v>1.3165124025798056</c:v>
                </c:pt>
                <c:pt idx="877">
                  <c:v>1.3165069618019485</c:v>
                </c:pt>
                <c:pt idx="878">
                  <c:v>1.3165015390598191</c:v>
                </c:pt>
                <c:pt idx="879">
                  <c:v>1.3164961342638857</c:v>
                </c:pt>
                <c:pt idx="880">
                  <c:v>1.3164907473252074</c:v>
                </c:pt>
                <c:pt idx="881">
                  <c:v>1.3164853781554307</c:v>
                </c:pt>
                <c:pt idx="882">
                  <c:v>1.3164800266667838</c:v>
                </c:pt>
                <c:pt idx="883">
                  <c:v>1.3164746927720723</c:v>
                </c:pt>
                <c:pt idx="884">
                  <c:v>1.316469376384674</c:v>
                </c:pt>
                <c:pt idx="885">
                  <c:v>1.3164640774185339</c:v>
                </c:pt>
                <c:pt idx="886">
                  <c:v>1.3164587957881611</c:v>
                </c:pt>
                <c:pt idx="887">
                  <c:v>1.3164535314086223</c:v>
                </c:pt>
                <c:pt idx="888">
                  <c:v>1.3164482841955387</c:v>
                </c:pt>
                <c:pt idx="889">
                  <c:v>1.3164430540650802</c:v>
                </c:pt>
                <c:pt idx="890">
                  <c:v>1.3164378409339625</c:v>
                </c:pt>
                <c:pt idx="891">
                  <c:v>1.3164326447194412</c:v>
                </c:pt>
                <c:pt idx="892">
                  <c:v>1.316427465339308</c:v>
                </c:pt>
                <c:pt idx="893">
                  <c:v>1.3164223027118871</c:v>
                </c:pt>
                <c:pt idx="894">
                  <c:v>1.3164171567560292</c:v>
                </c:pt>
                <c:pt idx="895">
                  <c:v>1.3164120273911091</c:v>
                </c:pt>
                <c:pt idx="896">
                  <c:v>1.3164069145370203</c:v>
                </c:pt>
                <c:pt idx="897">
                  <c:v>1.3164018181141712</c:v>
                </c:pt>
                <c:pt idx="898">
                  <c:v>1.3163967380434811</c:v>
                </c:pt>
                <c:pt idx="899">
                  <c:v>1.3163916742463755</c:v>
                </c:pt>
                <c:pt idx="900">
                  <c:v>1.3163866266447832</c:v>
                </c:pt>
                <c:pt idx="901">
                  <c:v>1.3163815951611308</c:v>
                </c:pt>
                <c:pt idx="902">
                  <c:v>1.3163765797183404</c:v>
                </c:pt>
                <c:pt idx="903">
                  <c:v>1.3163715802398241</c:v>
                </c:pt>
                <c:pt idx="904">
                  <c:v>1.3163665966494813</c:v>
                </c:pt>
                <c:pt idx="905">
                  <c:v>1.3163616288716935</c:v>
                </c:pt>
                <c:pt idx="906">
                  <c:v>1.3163566768313222</c:v>
                </c:pt>
                <c:pt idx="907">
                  <c:v>1.3163517404537037</c:v>
                </c:pt>
                <c:pt idx="908">
                  <c:v>1.3163468196646462</c:v>
                </c:pt>
                <c:pt idx="909">
                  <c:v>1.3163419143904256</c:v>
                </c:pt>
                <c:pt idx="910">
                  <c:v>1.3163370245577815</c:v>
                </c:pt>
                <c:pt idx="911">
                  <c:v>1.3163321500939149</c:v>
                </c:pt>
                <c:pt idx="912">
                  <c:v>1.3163272909264829</c:v>
                </c:pt>
                <c:pt idx="913">
                  <c:v>1.3163224469835964</c:v>
                </c:pt>
                <c:pt idx="914">
                  <c:v>1.3163176181938159</c:v>
                </c:pt>
                <c:pt idx="915">
                  <c:v>1.3163128044861483</c:v>
                </c:pt>
                <c:pt idx="916">
                  <c:v>1.3163080057900429</c:v>
                </c:pt>
                <c:pt idx="917">
                  <c:v>1.316303222035389</c:v>
                </c:pt>
                <c:pt idx="918">
                  <c:v>1.316298453152511</c:v>
                </c:pt>
                <c:pt idx="919">
                  <c:v>1.3162936990721665</c:v>
                </c:pt>
                <c:pt idx="920">
                  <c:v>1.3162889597255423</c:v>
                </c:pt>
                <c:pt idx="921">
                  <c:v>1.3162842350442505</c:v>
                </c:pt>
                <c:pt idx="922">
                  <c:v>1.3162795249603263</c:v>
                </c:pt>
                <c:pt idx="923">
                  <c:v>1.3162748294062239</c:v>
                </c:pt>
                <c:pt idx="924">
                  <c:v>1.3162701483148138</c:v>
                </c:pt>
                <c:pt idx="925">
                  <c:v>1.3162654816193793</c:v>
                </c:pt>
                <c:pt idx="926">
                  <c:v>1.3162608292536135</c:v>
                </c:pt>
                <c:pt idx="927">
                  <c:v>1.3162561911516162</c:v>
                </c:pt>
                <c:pt idx="928">
                  <c:v>1.3162515672478901</c:v>
                </c:pt>
                <c:pt idx="929">
                  <c:v>1.316246957477339</c:v>
                </c:pt>
                <c:pt idx="930">
                  <c:v>1.3162423617752637</c:v>
                </c:pt>
                <c:pt idx="931">
                  <c:v>1.316237780077359</c:v>
                </c:pt>
                <c:pt idx="932">
                  <c:v>1.3162332123197118</c:v>
                </c:pt>
                <c:pt idx="933">
                  <c:v>1.3162286584387968</c:v>
                </c:pt>
                <c:pt idx="934">
                  <c:v>1.316224118371474</c:v>
                </c:pt>
                <c:pt idx="935">
                  <c:v>1.316219592054986</c:v>
                </c:pt>
                <c:pt idx="936">
                  <c:v>1.3162150794269551</c:v>
                </c:pt>
                <c:pt idx="937">
                  <c:v>1.3162105804253805</c:v>
                </c:pt>
                <c:pt idx="938">
                  <c:v>1.3162060949886345</c:v>
                </c:pt>
                <c:pt idx="939">
                  <c:v>1.3162016230554614</c:v>
                </c:pt>
                <c:pt idx="940">
                  <c:v>1.3161971645649733</c:v>
                </c:pt>
                <c:pt idx="941">
                  <c:v>1.3161927194566474</c:v>
                </c:pt>
                <c:pt idx="942">
                  <c:v>1.3161882876703248</c:v>
                </c:pt>
                <c:pt idx="943">
                  <c:v>1.3161838691462056</c:v>
                </c:pt>
                <c:pt idx="944">
                  <c:v>1.3161794638248476</c:v>
                </c:pt>
                <c:pt idx="945">
                  <c:v>1.3161750716471634</c:v>
                </c:pt>
                <c:pt idx="946">
                  <c:v>1.3161706925544179</c:v>
                </c:pt>
                <c:pt idx="947">
                  <c:v>1.3161663264882248</c:v>
                </c:pt>
                <c:pt idx="948">
                  <c:v>1.3161619733905452</c:v>
                </c:pt>
                <c:pt idx="949">
                  <c:v>1.3161576332036842</c:v>
                </c:pt>
                <c:pt idx="950">
                  <c:v>1.3161533058702888</c:v>
                </c:pt>
                <c:pt idx="951">
                  <c:v>1.3161489913333448</c:v>
                </c:pt>
                <c:pt idx="952">
                  <c:v>1.3161446895361755</c:v>
                </c:pt>
                <c:pt idx="953">
                  <c:v>1.3161404004224375</c:v>
                </c:pt>
                <c:pt idx="954">
                  <c:v>1.3161361239361198</c:v>
                </c:pt>
                <c:pt idx="955">
                  <c:v>1.3161318600215404</c:v>
                </c:pt>
                <c:pt idx="956">
                  <c:v>1.3161276086233444</c:v>
                </c:pt>
                <c:pt idx="957">
                  <c:v>1.3161233696865011</c:v>
                </c:pt>
                <c:pt idx="958">
                  <c:v>1.3161191431563022</c:v>
                </c:pt>
                <c:pt idx="959">
                  <c:v>1.3161149289783591</c:v>
                </c:pt>
                <c:pt idx="960">
                  <c:v>1.3161107270986008</c:v>
                </c:pt>
                <c:pt idx="961">
                  <c:v>1.316106537463271</c:v>
                </c:pt>
                <c:pt idx="962">
                  <c:v>1.3161023600189268</c:v>
                </c:pt>
                <c:pt idx="963">
                  <c:v>1.3160981947124353</c:v>
                </c:pt>
                <c:pt idx="964">
                  <c:v>1.3160940414909723</c:v>
                </c:pt>
                <c:pt idx="965">
                  <c:v>1.3160899003020194</c:v>
                </c:pt>
                <c:pt idx="966">
                  <c:v>1.3160857710933627</c:v>
                </c:pt>
                <c:pt idx="967">
                  <c:v>1.3160816538130891</c:v>
                </c:pt>
                <c:pt idx="968">
                  <c:v>1.3160775484095855</c:v>
                </c:pt>
                <c:pt idx="969">
                  <c:v>1.316073454831536</c:v>
                </c:pt>
                <c:pt idx="970">
                  <c:v>1.3160693730279203</c:v>
                </c:pt>
                <c:pt idx="971">
                  <c:v>1.3160653029480103</c:v>
                </c:pt>
                <c:pt idx="972">
                  <c:v>1.3160612445413695</c:v>
                </c:pt>
                <c:pt idx="973">
                  <c:v>1.3160571977578506</c:v>
                </c:pt>
                <c:pt idx="974">
                  <c:v>1.3160531625475924</c:v>
                </c:pt>
                <c:pt idx="975">
                  <c:v>1.3160491388610189</c:v>
                </c:pt>
                <c:pt idx="976">
                  <c:v>1.3160451266488367</c:v>
                </c:pt>
                <c:pt idx="977">
                  <c:v>1.3160411258620335</c:v>
                </c:pt>
                <c:pt idx="978">
                  <c:v>1.316037136451875</c:v>
                </c:pt>
                <c:pt idx="979">
                  <c:v>1.3160331583699043</c:v>
                </c:pt>
                <c:pt idx="980">
                  <c:v>1.3160291915679394</c:v>
                </c:pt>
                <c:pt idx="981">
                  <c:v>1.3160252359980706</c:v>
                </c:pt>
                <c:pt idx="982">
                  <c:v>1.3160212916126595</c:v>
                </c:pt>
                <c:pt idx="983">
                  <c:v>1.3160173583643366</c:v>
                </c:pt>
                <c:pt idx="984">
                  <c:v>1.3160134362059996</c:v>
                </c:pt>
                <c:pt idx="985">
                  <c:v>1.3160095250908113</c:v>
                </c:pt>
                <c:pt idx="986">
                  <c:v>1.3160056249721981</c:v>
                </c:pt>
                <c:pt idx="987">
                  <c:v>1.3160017358038478</c:v>
                </c:pt>
                <c:pt idx="988">
                  <c:v>1.3159978575397078</c:v>
                </c:pt>
                <c:pt idx="989">
                  <c:v>1.3159939901339834</c:v>
                </c:pt>
                <c:pt idx="990">
                  <c:v>1.3159901335411361</c:v>
                </c:pt>
                <c:pt idx="991">
                  <c:v>1.3159862877158819</c:v>
                </c:pt>
                <c:pt idx="992">
                  <c:v>1.3159824526131887</c:v>
                </c:pt>
                <c:pt idx="993">
                  <c:v>1.3159786281882755</c:v>
                </c:pt>
                <c:pt idx="994">
                  <c:v>1.3159748143966106</c:v>
                </c:pt>
                <c:pt idx="995">
                  <c:v>1.3159710111939089</c:v>
                </c:pt>
                <c:pt idx="996">
                  <c:v>1.3159672185361317</c:v>
                </c:pt>
                <c:pt idx="997">
                  <c:v>1.3159634363794837</c:v>
                </c:pt>
                <c:pt idx="998">
                  <c:v>1.3159596646804115</c:v>
                </c:pt>
                <c:pt idx="999">
                  <c:v>1.3159559033956028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28-463A-A4BC-1E59ACF5A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100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ChartData!$AZ$7</c:f>
          <c:strCache>
            <c:ptCount val="1"/>
            <c:pt idx="0">
              <c:v>PEOPLES NATURAL GAS COMPANY LLC 
Present and Proposed Base Rates
TRANSITIONAL Large General Service: Over 2,000,000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ChartData!$BA$9</c:f>
              <c:strCache>
                <c:ptCount val="1"/>
                <c:pt idx="0">
                  <c:v>Present TRANSITIONAL Large General Service: Over 2,000,000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ChartData!$AZ$10:$AZ$1009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ChartData!$BA$10:$BA$1009</c:f>
              <c:numCache>
                <c:formatCode>_("$"* #,##0_);_("$"* \(#,##0\);_("$"* "-"??_);_(@_)</c:formatCode>
                <c:ptCount val="1000"/>
                <c:pt idx="0">
                  <c:v>5631.1754000000028</c:v>
                </c:pt>
                <c:pt idx="1">
                  <c:v>2816.1754000000014</c:v>
                </c:pt>
                <c:pt idx="2">
                  <c:v>1877.8420666666677</c:v>
                </c:pt>
                <c:pt idx="3">
                  <c:v>1408.6754000000008</c:v>
                </c:pt>
                <c:pt idx="4">
                  <c:v>1127.1754000000005</c:v>
                </c:pt>
                <c:pt idx="5">
                  <c:v>939.50873333333379</c:v>
                </c:pt>
                <c:pt idx="6">
                  <c:v>805.46111428571464</c:v>
                </c:pt>
                <c:pt idx="7">
                  <c:v>704.92540000000031</c:v>
                </c:pt>
                <c:pt idx="8">
                  <c:v>626.73095555555585</c:v>
                </c:pt>
                <c:pt idx="9">
                  <c:v>564.1754000000002</c:v>
                </c:pt>
                <c:pt idx="10">
                  <c:v>512.99358181818207</c:v>
                </c:pt>
                <c:pt idx="11">
                  <c:v>470.34206666666694</c:v>
                </c:pt>
                <c:pt idx="12">
                  <c:v>434.25232307692329</c:v>
                </c:pt>
                <c:pt idx="13">
                  <c:v>403.31825714285736</c:v>
                </c:pt>
                <c:pt idx="14">
                  <c:v>376.50873333333357</c:v>
                </c:pt>
                <c:pt idx="15">
                  <c:v>353.0504000000002</c:v>
                </c:pt>
                <c:pt idx="16">
                  <c:v>332.3518705882355</c:v>
                </c:pt>
                <c:pt idx="17">
                  <c:v>313.95317777777797</c:v>
                </c:pt>
                <c:pt idx="18">
                  <c:v>297.49118947368436</c:v>
                </c:pt>
                <c:pt idx="19">
                  <c:v>282.67540000000014</c:v>
                </c:pt>
                <c:pt idx="20">
                  <c:v>269.27063809523827</c:v>
                </c:pt>
                <c:pt idx="21">
                  <c:v>257.08449090909102</c:v>
                </c:pt>
                <c:pt idx="22">
                  <c:v>245.9580086956523</c:v>
                </c:pt>
                <c:pt idx="23">
                  <c:v>235.75873333333345</c:v>
                </c:pt>
                <c:pt idx="24">
                  <c:v>226.3754000000001</c:v>
                </c:pt>
                <c:pt idx="25">
                  <c:v>217.71386153846163</c:v>
                </c:pt>
                <c:pt idx="26">
                  <c:v>209.69391851851861</c:v>
                </c:pt>
                <c:pt idx="27">
                  <c:v>202.24682857142867</c:v>
                </c:pt>
                <c:pt idx="28">
                  <c:v>195.31333103448284</c:v>
                </c:pt>
                <c:pt idx="29">
                  <c:v>188.84206666666677</c:v>
                </c:pt>
                <c:pt idx="30">
                  <c:v>182.78830322580654</c:v>
                </c:pt>
                <c:pt idx="31">
                  <c:v>177.11290000000008</c:v>
                </c:pt>
                <c:pt idx="32">
                  <c:v>171.78146060606068</c:v>
                </c:pt>
                <c:pt idx="33">
                  <c:v>166.76363529411773</c:v>
                </c:pt>
                <c:pt idx="34">
                  <c:v>162.03254285714294</c:v>
                </c:pt>
                <c:pt idx="35">
                  <c:v>157.56428888888897</c:v>
                </c:pt>
                <c:pt idx="36">
                  <c:v>153.33756216216224</c:v>
                </c:pt>
                <c:pt idx="37">
                  <c:v>149.33329473684216</c:v>
                </c:pt>
                <c:pt idx="38">
                  <c:v>145.53437435897442</c:v>
                </c:pt>
                <c:pt idx="39">
                  <c:v>141.92540000000005</c:v>
                </c:pt>
                <c:pt idx="40">
                  <c:v>138.49247317073176</c:v>
                </c:pt>
                <c:pt idx="41">
                  <c:v>135.22301904761912</c:v>
                </c:pt>
                <c:pt idx="42">
                  <c:v>132.1056325581396</c:v>
                </c:pt>
                <c:pt idx="43">
                  <c:v>129.12994545454552</c:v>
                </c:pt>
                <c:pt idx="44">
                  <c:v>126.28651111111117</c:v>
                </c:pt>
                <c:pt idx="45">
                  <c:v>123.56670434782615</c:v>
                </c:pt>
                <c:pt idx="46">
                  <c:v>120.96263404255325</c:v>
                </c:pt>
                <c:pt idx="47">
                  <c:v>118.46706666666672</c:v>
                </c:pt>
                <c:pt idx="48">
                  <c:v>116.07335918367352</c:v>
                </c:pt>
                <c:pt idx="49">
                  <c:v>113.77540000000005</c:v>
                </c:pt>
                <c:pt idx="50">
                  <c:v>111.56755686274515</c:v>
                </c:pt>
                <c:pt idx="51">
                  <c:v>109.44463076923081</c:v>
                </c:pt>
                <c:pt idx="52">
                  <c:v>107.40181509433967</c:v>
                </c:pt>
                <c:pt idx="53">
                  <c:v>105.43465925925931</c:v>
                </c:pt>
                <c:pt idx="54">
                  <c:v>103.53903636363641</c:v>
                </c:pt>
                <c:pt idx="55">
                  <c:v>101.71111428571433</c:v>
                </c:pt>
                <c:pt idx="56">
                  <c:v>99.94732982456145</c:v>
                </c:pt>
                <c:pt idx="57">
                  <c:v>98.24436551724142</c:v>
                </c:pt>
                <c:pt idx="58">
                  <c:v>96.599128813559361</c:v>
                </c:pt>
                <c:pt idx="59">
                  <c:v>95.008733333333382</c:v>
                </c:pt>
                <c:pt idx="60">
                  <c:v>93.470481967213161</c:v>
                </c:pt>
                <c:pt idx="61">
                  <c:v>91.98185161290327</c:v>
                </c:pt>
                <c:pt idx="62">
                  <c:v>90.540479365079406</c:v>
                </c:pt>
                <c:pt idx="63">
                  <c:v>89.144150000000039</c:v>
                </c:pt>
                <c:pt idx="64">
                  <c:v>87.790784615384652</c:v>
                </c:pt>
                <c:pt idx="65">
                  <c:v>86.478430303030336</c:v>
                </c:pt>
                <c:pt idx="66">
                  <c:v>85.205250746268689</c:v>
                </c:pt>
                <c:pt idx="67">
                  <c:v>83.969517647058865</c:v>
                </c:pt>
                <c:pt idx="68">
                  <c:v>82.769602898550758</c:v>
                </c:pt>
                <c:pt idx="69">
                  <c:v>81.603971428571469</c:v>
                </c:pt>
                <c:pt idx="70">
                  <c:v>80.471174647887352</c:v>
                </c:pt>
                <c:pt idx="71">
                  <c:v>79.369844444444482</c:v>
                </c:pt>
                <c:pt idx="72">
                  <c:v>78.298687671232912</c:v>
                </c:pt>
                <c:pt idx="73">
                  <c:v>77.25648108108112</c:v>
                </c:pt>
                <c:pt idx="74">
                  <c:v>76.242066666666702</c:v>
                </c:pt>
                <c:pt idx="75">
                  <c:v>75.25434736842108</c:v>
                </c:pt>
                <c:pt idx="76">
                  <c:v>74.292283116883155</c:v>
                </c:pt>
                <c:pt idx="77">
                  <c:v>73.354887179487207</c:v>
                </c:pt>
                <c:pt idx="78">
                  <c:v>72.441222784810151</c:v>
                </c:pt>
                <c:pt idx="79">
                  <c:v>71.550400000000025</c:v>
                </c:pt>
                <c:pt idx="80">
                  <c:v>70.681572839506202</c:v>
                </c:pt>
                <c:pt idx="81">
                  <c:v>69.833936585365876</c:v>
                </c:pt>
                <c:pt idx="82">
                  <c:v>69.006725301204852</c:v>
                </c:pt>
                <c:pt idx="83">
                  <c:v>68.199209523809557</c:v>
                </c:pt>
                <c:pt idx="84">
                  <c:v>67.410694117647083</c:v>
                </c:pt>
                <c:pt idx="85">
                  <c:v>66.6405162790698</c:v>
                </c:pt>
                <c:pt idx="86">
                  <c:v>65.88804367816094</c:v>
                </c:pt>
                <c:pt idx="87">
                  <c:v>65.152672727272758</c:v>
                </c:pt>
                <c:pt idx="88">
                  <c:v>64.433826966292159</c:v>
                </c:pt>
                <c:pt idx="89">
                  <c:v>63.730955555555589</c:v>
                </c:pt>
                <c:pt idx="90">
                  <c:v>63.0435318681319</c:v>
                </c:pt>
                <c:pt idx="91">
                  <c:v>62.371052173913078</c:v>
                </c:pt>
                <c:pt idx="92">
                  <c:v>61.713034408602184</c:v>
                </c:pt>
                <c:pt idx="93">
                  <c:v>61.069017021276629</c:v>
                </c:pt>
                <c:pt idx="94">
                  <c:v>60.438557894736874</c:v>
                </c:pt>
                <c:pt idx="95">
                  <c:v>59.821233333333367</c:v>
                </c:pt>
                <c:pt idx="96">
                  <c:v>59.216637113402093</c:v>
                </c:pt>
                <c:pt idx="97">
                  <c:v>58.624379591836764</c:v>
                </c:pt>
                <c:pt idx="98">
                  <c:v>58.044086868686897</c:v>
                </c:pt>
                <c:pt idx="99">
                  <c:v>57.475400000000029</c:v>
                </c:pt>
                <c:pt idx="100">
                  <c:v>56.37147843137258</c:v>
                </c:pt>
                <c:pt idx="101">
                  <c:v>55.310015384615411</c:v>
                </c:pt>
                <c:pt idx="102">
                  <c:v>54.288607547169839</c:v>
                </c:pt>
                <c:pt idx="103">
                  <c:v>53.305029629629658</c:v>
                </c:pt>
                <c:pt idx="104">
                  <c:v>52.357218181818212</c:v>
                </c:pt>
                <c:pt idx="105">
                  <c:v>51.443257142857171</c:v>
                </c:pt>
                <c:pt idx="106">
                  <c:v>50.56136491228073</c:v>
                </c:pt>
                <c:pt idx="107">
                  <c:v>49.709882758620715</c:v>
                </c:pt>
                <c:pt idx="108">
                  <c:v>48.887264406779686</c:v>
                </c:pt>
                <c:pt idx="109">
                  <c:v>48.092066666666696</c:v>
                </c:pt>
                <c:pt idx="110">
                  <c:v>47.322940983606586</c:v>
                </c:pt>
                <c:pt idx="111">
                  <c:v>46.57862580645164</c:v>
                </c:pt>
                <c:pt idx="112">
                  <c:v>45.857939682539708</c:v>
                </c:pt>
                <c:pt idx="113">
                  <c:v>45.159775000000025</c:v>
                </c:pt>
                <c:pt idx="114">
                  <c:v>44.483092307692331</c:v>
                </c:pt>
                <c:pt idx="115">
                  <c:v>43.826915151515173</c:v>
                </c:pt>
                <c:pt idx="116">
                  <c:v>43.19032537313435</c:v>
                </c:pt>
                <c:pt idx="117">
                  <c:v>42.572458823529438</c:v>
                </c:pt>
                <c:pt idx="118">
                  <c:v>41.972501449275384</c:v>
                </c:pt>
                <c:pt idx="119">
                  <c:v>41.38968571428574</c:v>
                </c:pt>
                <c:pt idx="120">
                  <c:v>40.823287323943681</c:v>
                </c:pt>
                <c:pt idx="121">
                  <c:v>40.272622222222246</c:v>
                </c:pt>
                <c:pt idx="122">
                  <c:v>39.737043835616461</c:v>
                </c:pt>
                <c:pt idx="123">
                  <c:v>39.215940540540565</c:v>
                </c:pt>
                <c:pt idx="124">
                  <c:v>38.708733333333356</c:v>
                </c:pt>
                <c:pt idx="125">
                  <c:v>38.214873684210545</c:v>
                </c:pt>
                <c:pt idx="126">
                  <c:v>37.733841558441583</c:v>
                </c:pt>
                <c:pt idx="127">
                  <c:v>37.265143589743609</c:v>
                </c:pt>
                <c:pt idx="128">
                  <c:v>36.808311392405081</c:v>
                </c:pt>
                <c:pt idx="129">
                  <c:v>36.362900000000018</c:v>
                </c:pt>
                <c:pt idx="130">
                  <c:v>35.928486419753106</c:v>
                </c:pt>
                <c:pt idx="131">
                  <c:v>35.504668292682943</c:v>
                </c:pt>
                <c:pt idx="132">
                  <c:v>35.091062650602431</c:v>
                </c:pt>
                <c:pt idx="133">
                  <c:v>34.687304761904784</c:v>
                </c:pt>
                <c:pt idx="134">
                  <c:v>34.293047058823547</c:v>
                </c:pt>
                <c:pt idx="135">
                  <c:v>33.907958139534905</c:v>
                </c:pt>
                <c:pt idx="136">
                  <c:v>33.531721839080475</c:v>
                </c:pt>
                <c:pt idx="137">
                  <c:v>33.164036363636377</c:v>
                </c:pt>
                <c:pt idx="138">
                  <c:v>32.804613483146085</c:v>
                </c:pt>
                <c:pt idx="139">
                  <c:v>32.453177777777796</c:v>
                </c:pt>
                <c:pt idx="140">
                  <c:v>32.109465934065952</c:v>
                </c:pt>
                <c:pt idx="141">
                  <c:v>31.773226086956537</c:v>
                </c:pt>
                <c:pt idx="142">
                  <c:v>31.44421720430109</c:v>
                </c:pt>
                <c:pt idx="143">
                  <c:v>31.122208510638313</c:v>
                </c:pt>
                <c:pt idx="144">
                  <c:v>30.806978947368435</c:v>
                </c:pt>
                <c:pt idx="145">
                  <c:v>30.498316666666682</c:v>
                </c:pt>
                <c:pt idx="146">
                  <c:v>30.196018556701045</c:v>
                </c:pt>
                <c:pt idx="147">
                  <c:v>29.89988979591838</c:v>
                </c:pt>
                <c:pt idx="148">
                  <c:v>29.609743434343446</c:v>
                </c:pt>
                <c:pt idx="149">
                  <c:v>29.325400000000013</c:v>
                </c:pt>
                <c:pt idx="150">
                  <c:v>29.046687128712886</c:v>
                </c:pt>
                <c:pt idx="151">
                  <c:v>28.773439215686288</c:v>
                </c:pt>
                <c:pt idx="152">
                  <c:v>28.505497087378654</c:v>
                </c:pt>
                <c:pt idx="153">
                  <c:v>28.242707692307704</c:v>
                </c:pt>
                <c:pt idx="154">
                  <c:v>27.984923809523821</c:v>
                </c:pt>
                <c:pt idx="155">
                  <c:v>27.732003773584918</c:v>
                </c:pt>
                <c:pt idx="156">
                  <c:v>27.483811214953285</c:v>
                </c:pt>
                <c:pt idx="157">
                  <c:v>27.240214814814827</c:v>
                </c:pt>
                <c:pt idx="158">
                  <c:v>27.001088073394509</c:v>
                </c:pt>
                <c:pt idx="159">
                  <c:v>26.766309090909104</c:v>
                </c:pt>
                <c:pt idx="160">
                  <c:v>26.535760360360371</c:v>
                </c:pt>
                <c:pt idx="161">
                  <c:v>26.309328571428583</c:v>
                </c:pt>
                <c:pt idx="162">
                  <c:v>26.086904424778773</c:v>
                </c:pt>
                <c:pt idx="163">
                  <c:v>25.868382456140363</c:v>
                </c:pt>
                <c:pt idx="164">
                  <c:v>25.653660869565229</c:v>
                </c:pt>
                <c:pt idx="165">
                  <c:v>25.442641379310356</c:v>
                </c:pt>
                <c:pt idx="166">
                  <c:v>25.23522905982907</c:v>
                </c:pt>
                <c:pt idx="167">
                  <c:v>25.031332203389841</c:v>
                </c:pt>
                <c:pt idx="168">
                  <c:v>24.830862184873961</c:v>
                </c:pt>
                <c:pt idx="169">
                  <c:v>24.633733333333346</c:v>
                </c:pt>
                <c:pt idx="170">
                  <c:v>24.439862809917365</c:v>
                </c:pt>
                <c:pt idx="171">
                  <c:v>24.249170491803291</c:v>
                </c:pt>
                <c:pt idx="172">
                  <c:v>24.061578861788629</c:v>
                </c:pt>
                <c:pt idx="173">
                  <c:v>23.877012903225818</c:v>
                </c:pt>
                <c:pt idx="174">
                  <c:v>23.69540000000001</c:v>
                </c:pt>
                <c:pt idx="175">
                  <c:v>23.516669841269852</c:v>
                </c:pt>
                <c:pt idx="176">
                  <c:v>23.340754330708673</c:v>
                </c:pt>
                <c:pt idx="177">
                  <c:v>23.16758750000001</c:v>
                </c:pt>
                <c:pt idx="178">
                  <c:v>22.997105426356601</c:v>
                </c:pt>
                <c:pt idx="179">
                  <c:v>22.829246153846164</c:v>
                </c:pt>
                <c:pt idx="180">
                  <c:v>22.663949618320622</c:v>
                </c:pt>
                <c:pt idx="181">
                  <c:v>22.501157575757585</c:v>
                </c:pt>
                <c:pt idx="182">
                  <c:v>22.340813533834595</c:v>
                </c:pt>
                <c:pt idx="183">
                  <c:v>22.182862686567173</c:v>
                </c:pt>
                <c:pt idx="184">
                  <c:v>22.027251851851862</c:v>
                </c:pt>
                <c:pt idx="185">
                  <c:v>21.873929411764717</c:v>
                </c:pt>
                <c:pt idx="186">
                  <c:v>21.722845255474461</c:v>
                </c:pt>
                <c:pt idx="187">
                  <c:v>21.57395072463769</c:v>
                </c:pt>
                <c:pt idx="188">
                  <c:v>21.427198561151087</c:v>
                </c:pt>
                <c:pt idx="189">
                  <c:v>21.282542857142868</c:v>
                </c:pt>
                <c:pt idx="190">
                  <c:v>21.13993900709221</c:v>
                </c:pt>
                <c:pt idx="191">
                  <c:v>20.999343661971839</c:v>
                </c:pt>
                <c:pt idx="192">
                  <c:v>20.860714685314694</c:v>
                </c:pt>
                <c:pt idx="193">
                  <c:v>20.724011111111121</c:v>
                </c:pt>
                <c:pt idx="194">
                  <c:v>20.589193103448284</c:v>
                </c:pt>
                <c:pt idx="195">
                  <c:v>20.456221917808229</c:v>
                </c:pt>
                <c:pt idx="196">
                  <c:v>20.325059863945587</c:v>
                </c:pt>
                <c:pt idx="197">
                  <c:v>20.195670270270281</c:v>
                </c:pt>
                <c:pt idx="198">
                  <c:v>20.068017449664438</c:v>
                </c:pt>
                <c:pt idx="199">
                  <c:v>19.942066666666676</c:v>
                </c:pt>
                <c:pt idx="200">
                  <c:v>17.261114285714292</c:v>
                </c:pt>
                <c:pt idx="201">
                  <c:v>15.250400000000006</c:v>
                </c:pt>
                <c:pt idx="202">
                  <c:v>13.686511111111116</c:v>
                </c:pt>
                <c:pt idx="203">
                  <c:v>12.435400000000005</c:v>
                </c:pt>
                <c:pt idx="204">
                  <c:v>11.411763636363641</c:v>
                </c:pt>
                <c:pt idx="205">
                  <c:v>10.558733333333338</c:v>
                </c:pt>
                <c:pt idx="206">
                  <c:v>9.8369384615384661</c:v>
                </c:pt>
                <c:pt idx="207">
                  <c:v>9.218257142857146</c:v>
                </c:pt>
                <c:pt idx="208">
                  <c:v>8.682066666666671</c:v>
                </c:pt>
                <c:pt idx="209">
                  <c:v>8.212900000000003</c:v>
                </c:pt>
                <c:pt idx="210">
                  <c:v>7.7989294117647088</c:v>
                </c:pt>
                <c:pt idx="211">
                  <c:v>7.430955555555558</c:v>
                </c:pt>
                <c:pt idx="212">
                  <c:v>7.1017157894736869</c:v>
                </c:pt>
                <c:pt idx="213">
                  <c:v>6.8054000000000023</c:v>
                </c:pt>
                <c:pt idx="214">
                  <c:v>6.537304761904764</c:v>
                </c:pt>
                <c:pt idx="215">
                  <c:v>6.2935818181818206</c:v>
                </c:pt>
                <c:pt idx="216">
                  <c:v>6.0710521739130456</c:v>
                </c:pt>
                <c:pt idx="217">
                  <c:v>5.8670666666666689</c:v>
                </c:pt>
                <c:pt idx="218">
                  <c:v>5.679400000000002</c:v>
                </c:pt>
                <c:pt idx="219">
                  <c:v>5.5061692307692329</c:v>
                </c:pt>
                <c:pt idx="220">
                  <c:v>5.3457703703703725</c:v>
                </c:pt>
                <c:pt idx="221">
                  <c:v>5.1968285714285729</c:v>
                </c:pt>
                <c:pt idx="222">
                  <c:v>5.0581586206896567</c:v>
                </c:pt>
                <c:pt idx="223">
                  <c:v>4.9287333333333354</c:v>
                </c:pt>
                <c:pt idx="224">
                  <c:v>4.8076580645161311</c:v>
                </c:pt>
                <c:pt idx="225">
                  <c:v>4.6941500000000014</c:v>
                </c:pt>
                <c:pt idx="226">
                  <c:v>4.5875212121212137</c:v>
                </c:pt>
                <c:pt idx="227">
                  <c:v>4.4871647058823543</c:v>
                </c:pt>
                <c:pt idx="228">
                  <c:v>4.3925428571428586</c:v>
                </c:pt>
                <c:pt idx="229">
                  <c:v>4.3031777777777789</c:v>
                </c:pt>
                <c:pt idx="230">
                  <c:v>4.2186432432432444</c:v>
                </c:pt>
                <c:pt idx="231">
                  <c:v>4.1385578947368433</c:v>
                </c:pt>
                <c:pt idx="232">
                  <c:v>4.0625794871794882</c:v>
                </c:pt>
                <c:pt idx="233">
                  <c:v>3.9904000000000011</c:v>
                </c:pt>
                <c:pt idx="234">
                  <c:v>3.8563523809523819</c:v>
                </c:pt>
                <c:pt idx="235">
                  <c:v>3.7344909090909102</c:v>
                </c:pt>
                <c:pt idx="236">
                  <c:v>3.6232260869565227</c:v>
                </c:pt>
                <c:pt idx="237">
                  <c:v>3.5212333333333348</c:v>
                </c:pt>
                <c:pt idx="238">
                  <c:v>3.4274000000000013</c:v>
                </c:pt>
                <c:pt idx="239">
                  <c:v>3.3407846153846164</c:v>
                </c:pt>
                <c:pt idx="240">
                  <c:v>3.2605851851851861</c:v>
                </c:pt>
                <c:pt idx="241">
                  <c:v>3.1861142857142868</c:v>
                </c:pt>
                <c:pt idx="242">
                  <c:v>3.1167793103448282</c:v>
                </c:pt>
                <c:pt idx="243">
                  <c:v>3.0520666666666676</c:v>
                </c:pt>
                <c:pt idx="244">
                  <c:v>2.9915290322580654</c:v>
                </c:pt>
                <c:pt idx="245">
                  <c:v>2.934775000000001</c:v>
                </c:pt>
                <c:pt idx="246">
                  <c:v>2.8814606060606067</c:v>
                </c:pt>
                <c:pt idx="247">
                  <c:v>2.8312823529411775</c:v>
                </c:pt>
                <c:pt idx="248">
                  <c:v>2.7839714285714292</c:v>
                </c:pt>
                <c:pt idx="249">
                  <c:v>2.7392888888888898</c:v>
                </c:pt>
                <c:pt idx="250">
                  <c:v>2.6970216216216221</c:v>
                </c:pt>
                <c:pt idx="251">
                  <c:v>2.6569789473684216</c:v>
                </c:pt>
                <c:pt idx="252">
                  <c:v>2.6189897435897445</c:v>
                </c:pt>
                <c:pt idx="253">
                  <c:v>2.5829000000000004</c:v>
                </c:pt>
                <c:pt idx="254">
                  <c:v>2.5485707317073176</c:v>
                </c:pt>
                <c:pt idx="255">
                  <c:v>2.5158761904761908</c:v>
                </c:pt>
                <c:pt idx="256">
                  <c:v>2.484702325581396</c:v>
                </c:pt>
                <c:pt idx="257">
                  <c:v>2.454945454545455</c:v>
                </c:pt>
                <c:pt idx="258">
                  <c:v>2.426511111111112</c:v>
                </c:pt>
                <c:pt idx="259">
                  <c:v>2.3993130434782612</c:v>
                </c:pt>
                <c:pt idx="260">
                  <c:v>2.3732723404255323</c:v>
                </c:pt>
                <c:pt idx="261">
                  <c:v>2.3483166666666673</c:v>
                </c:pt>
                <c:pt idx="262">
                  <c:v>2.3243795918367351</c:v>
                </c:pt>
                <c:pt idx="263">
                  <c:v>2.3014000000000006</c:v>
                </c:pt>
                <c:pt idx="264">
                  <c:v>2.1137333333333337</c:v>
                </c:pt>
                <c:pt idx="265">
                  <c:v>1.9796857142857147</c:v>
                </c:pt>
                <c:pt idx="266">
                  <c:v>1.8791500000000003</c:v>
                </c:pt>
                <c:pt idx="267">
                  <c:v>1.8009555555555559</c:v>
                </c:pt>
                <c:pt idx="268">
                  <c:v>1.7384000000000004</c:v>
                </c:pt>
                <c:pt idx="269">
                  <c:v>1.687218181818182</c:v>
                </c:pt>
                <c:pt idx="270">
                  <c:v>1.644566666666667</c:v>
                </c:pt>
                <c:pt idx="271">
                  <c:v>1.6084769230769234</c:v>
                </c:pt>
                <c:pt idx="272">
                  <c:v>1.5775428571428574</c:v>
                </c:pt>
                <c:pt idx="273">
                  <c:v>1.5507333333333335</c:v>
                </c:pt>
                <c:pt idx="274">
                  <c:v>1.5272750000000002</c:v>
                </c:pt>
                <c:pt idx="275">
                  <c:v>1.5065764705882354</c:v>
                </c:pt>
                <c:pt idx="276">
                  <c:v>1.488177777777778</c:v>
                </c:pt>
                <c:pt idx="277">
                  <c:v>1.4717157894736843</c:v>
                </c:pt>
                <c:pt idx="278">
                  <c:v>1.4569000000000001</c:v>
                </c:pt>
                <c:pt idx="279">
                  <c:v>1.4434952380952382</c:v>
                </c:pt>
                <c:pt idx="280">
                  <c:v>1.4313090909090911</c:v>
                </c:pt>
                <c:pt idx="281">
                  <c:v>1.4201826086956524</c:v>
                </c:pt>
                <c:pt idx="282">
                  <c:v>1.4099833333333334</c:v>
                </c:pt>
                <c:pt idx="283">
                  <c:v>1.4006000000000001</c:v>
                </c:pt>
                <c:pt idx="284">
                  <c:v>1.3764714285714286</c:v>
                </c:pt>
                <c:pt idx="285">
                  <c:v>1.3570129032258065</c:v>
                </c:pt>
                <c:pt idx="286">
                  <c:v>1.3409882352941178</c:v>
                </c:pt>
                <c:pt idx="287">
                  <c:v>1.3275621621621623</c:v>
                </c:pt>
                <c:pt idx="288">
                  <c:v>1.3161500000000002</c:v>
                </c:pt>
                <c:pt idx="289">
                  <c:v>1.3063302325581396</c:v>
                </c:pt>
                <c:pt idx="290">
                  <c:v>1.2977913043478262</c:v>
                </c:pt>
                <c:pt idx="291">
                  <c:v>1.2902979591836736</c:v>
                </c:pt>
                <c:pt idx="292">
                  <c:v>1.2836692307692308</c:v>
                </c:pt>
                <c:pt idx="293">
                  <c:v>1.2777636363636364</c:v>
                </c:pt>
                <c:pt idx="294">
                  <c:v>1.2724689655172414</c:v>
                </c:pt>
                <c:pt idx="295">
                  <c:v>1.2676950819672133</c:v>
                </c:pt>
                <c:pt idx="296">
                  <c:v>1.2633687500000002</c:v>
                </c:pt>
                <c:pt idx="297">
                  <c:v>1.2594298507462687</c:v>
                </c:pt>
                <c:pt idx="298">
                  <c:v>1.2558285714285715</c:v>
                </c:pt>
                <c:pt idx="299">
                  <c:v>1.2525232876712329</c:v>
                </c:pt>
                <c:pt idx="300">
                  <c:v>1.2494789473684211</c:v>
                </c:pt>
                <c:pt idx="301">
                  <c:v>1.2466658227848102</c:v>
                </c:pt>
                <c:pt idx="302">
                  <c:v>1.2440585365853658</c:v>
                </c:pt>
                <c:pt idx="303">
                  <c:v>1.2416352941176472</c:v>
                </c:pt>
                <c:pt idx="304">
                  <c:v>1.2393772727272727</c:v>
                </c:pt>
                <c:pt idx="305">
                  <c:v>1.237268131868132</c:v>
                </c:pt>
                <c:pt idx="306">
                  <c:v>1.2352936170212767</c:v>
                </c:pt>
                <c:pt idx="307">
                  <c:v>1.233441237113402</c:v>
                </c:pt>
                <c:pt idx="308">
                  <c:v>1.2317</c:v>
                </c:pt>
                <c:pt idx="309">
                  <c:v>1.2300601941747573</c:v>
                </c:pt>
                <c:pt idx="310">
                  <c:v>1.2285132075471699</c:v>
                </c:pt>
                <c:pt idx="311">
                  <c:v>1.2270513761467889</c:v>
                </c:pt>
                <c:pt idx="312">
                  <c:v>1.2256678571428572</c:v>
                </c:pt>
                <c:pt idx="313">
                  <c:v>1.2243565217391306</c:v>
                </c:pt>
                <c:pt idx="314">
                  <c:v>1.2231118644067798</c:v>
                </c:pt>
                <c:pt idx="315">
                  <c:v>1.2219289256198347</c:v>
                </c:pt>
                <c:pt idx="316">
                  <c:v>1.2208032258064516</c:v>
                </c:pt>
                <c:pt idx="317">
                  <c:v>1.2197307086614173</c:v>
                </c:pt>
                <c:pt idx="318">
                  <c:v>1.2187076923076923</c:v>
                </c:pt>
                <c:pt idx="319">
                  <c:v>1.2177308270676692</c:v>
                </c:pt>
                <c:pt idx="320">
                  <c:v>1.2167970588235295</c:v>
                </c:pt>
                <c:pt idx="321">
                  <c:v>1.2159035971223022</c:v>
                </c:pt>
                <c:pt idx="322">
                  <c:v>1.2150478873239436</c:v>
                </c:pt>
                <c:pt idx="323">
                  <c:v>1.2142275862068965</c:v>
                </c:pt>
                <c:pt idx="324">
                  <c:v>1.2134405405405406</c:v>
                </c:pt>
                <c:pt idx="325">
                  <c:v>1.2126847682119206</c:v>
                </c:pt>
                <c:pt idx="326">
                  <c:v>1.2119584415584417</c:v>
                </c:pt>
                <c:pt idx="327">
                  <c:v>1.2112598726114649</c:v>
                </c:pt>
                <c:pt idx="328">
                  <c:v>1.2105874999999999</c:v>
                </c:pt>
                <c:pt idx="329">
                  <c:v>1.2099398773006136</c:v>
                </c:pt>
                <c:pt idx="330">
                  <c:v>1.2093156626506025</c:v>
                </c:pt>
                <c:pt idx="331">
                  <c:v>1.2087136094674555</c:v>
                </c:pt>
                <c:pt idx="332">
                  <c:v>1.2081325581395348</c:v>
                </c:pt>
                <c:pt idx="333">
                  <c:v>1.2075714285714285</c:v>
                </c:pt>
                <c:pt idx="334">
                  <c:v>1.2070292134831462</c:v>
                </c:pt>
                <c:pt idx="335">
                  <c:v>1.2065049723756907</c:v>
                </c:pt>
                <c:pt idx="336">
                  <c:v>1.2059978260869566</c:v>
                </c:pt>
                <c:pt idx="337">
                  <c:v>1.2055069518716577</c:v>
                </c:pt>
                <c:pt idx="338">
                  <c:v>1.2050315789473685</c:v>
                </c:pt>
                <c:pt idx="339">
                  <c:v>1.2045709844559587</c:v>
                </c:pt>
                <c:pt idx="340">
                  <c:v>1.2041244897959185</c:v>
                </c:pt>
                <c:pt idx="341">
                  <c:v>1.2036914572864321</c:v>
                </c:pt>
                <c:pt idx="342">
                  <c:v>1.2032712871287128</c:v>
                </c:pt>
                <c:pt idx="343">
                  <c:v>1.2028634146341464</c:v>
                </c:pt>
                <c:pt idx="344">
                  <c:v>1.2024673076923078</c:v>
                </c:pt>
                <c:pt idx="345">
                  <c:v>1.2020824644549764</c:v>
                </c:pt>
                <c:pt idx="346">
                  <c:v>1.2017084112149532</c:v>
                </c:pt>
                <c:pt idx="347">
                  <c:v>1.2013447004608295</c:v>
                </c:pt>
                <c:pt idx="348">
                  <c:v>1.200990909090909</c:v>
                </c:pt>
                <c:pt idx="349">
                  <c:v>1.2006466367713005</c:v>
                </c:pt>
                <c:pt idx="350">
                  <c:v>1.2003115044247787</c:v>
                </c:pt>
                <c:pt idx="351">
                  <c:v>1.199985152838428</c:v>
                </c:pt>
                <c:pt idx="352">
                  <c:v>1.1996672413793104</c:v>
                </c:pt>
                <c:pt idx="353">
                  <c:v>1.1993574468085106</c:v>
                </c:pt>
                <c:pt idx="354">
                  <c:v>1.1990554621848739</c:v>
                </c:pt>
                <c:pt idx="355">
                  <c:v>1.1987609958506225</c:v>
                </c:pt>
                <c:pt idx="356">
                  <c:v>1.1984737704918034</c:v>
                </c:pt>
                <c:pt idx="357">
                  <c:v>1.1981935222672064</c:v>
                </c:pt>
                <c:pt idx="358">
                  <c:v>1.1979200000000001</c:v>
                </c:pt>
                <c:pt idx="359">
                  <c:v>1.1976529644268774</c:v>
                </c:pt>
                <c:pt idx="360">
                  <c:v>1.1973921875</c:v>
                </c:pt>
                <c:pt idx="361">
                  <c:v>1.1971374517374518</c:v>
                </c:pt>
                <c:pt idx="362">
                  <c:v>1.1968885496183206</c:v>
                </c:pt>
                <c:pt idx="363">
                  <c:v>1.1966452830188679</c:v>
                </c:pt>
                <c:pt idx="364">
                  <c:v>1.1964074626865673</c:v>
                </c:pt>
                <c:pt idx="365">
                  <c:v>1.1961749077490775</c:v>
                </c:pt>
                <c:pt idx="366">
                  <c:v>1.1959474452554744</c:v>
                </c:pt>
                <c:pt idx="367">
                  <c:v>1.1957249097472924</c:v>
                </c:pt>
                <c:pt idx="368">
                  <c:v>1.1955071428571429</c:v>
                </c:pt>
                <c:pt idx="369">
                  <c:v>1.1952939929328621</c:v>
                </c:pt>
                <c:pt idx="370">
                  <c:v>1.1950853146853146</c:v>
                </c:pt>
                <c:pt idx="371">
                  <c:v>1.1948809688581314</c:v>
                </c:pt>
                <c:pt idx="372">
                  <c:v>1.1946808219178082</c:v>
                </c:pt>
                <c:pt idx="373">
                  <c:v>1.1944847457627119</c:v>
                </c:pt>
                <c:pt idx="374">
                  <c:v>1.1942926174496644</c:v>
                </c:pt>
                <c:pt idx="375">
                  <c:v>1.1941043189368772</c:v>
                </c:pt>
                <c:pt idx="376">
                  <c:v>1.1939197368421053</c:v>
                </c:pt>
                <c:pt idx="377">
                  <c:v>1.1937387622149838</c:v>
                </c:pt>
                <c:pt idx="378">
                  <c:v>1.1935612903225807</c:v>
                </c:pt>
                <c:pt idx="379">
                  <c:v>1.1933872204472844</c:v>
                </c:pt>
                <c:pt idx="380">
                  <c:v>1.1932164556962026</c:v>
                </c:pt>
                <c:pt idx="381">
                  <c:v>1.1930489028213167</c:v>
                </c:pt>
                <c:pt idx="382">
                  <c:v>1.1928844720496894</c:v>
                </c:pt>
                <c:pt idx="383">
                  <c:v>1.192723076923077</c:v>
                </c:pt>
                <c:pt idx="384">
                  <c:v>1.1925646341463414</c:v>
                </c:pt>
                <c:pt idx="385">
                  <c:v>1.1924090634441087</c:v>
                </c:pt>
                <c:pt idx="386">
                  <c:v>1.1922562874251497</c:v>
                </c:pt>
                <c:pt idx="387">
                  <c:v>1.1921062314540058</c:v>
                </c:pt>
                <c:pt idx="388">
                  <c:v>1.1919588235294118</c:v>
                </c:pt>
                <c:pt idx="389">
                  <c:v>1.1918139941690962</c:v>
                </c:pt>
                <c:pt idx="390">
                  <c:v>1.1916716763005781</c:v>
                </c:pt>
                <c:pt idx="391">
                  <c:v>1.1915318051575932</c:v>
                </c:pt>
                <c:pt idx="392">
                  <c:v>1.1913943181818183</c:v>
                </c:pt>
                <c:pt idx="393">
                  <c:v>1.1912591549295775</c:v>
                </c:pt>
                <c:pt idx="394">
                  <c:v>1.1911262569832402</c:v>
                </c:pt>
                <c:pt idx="395">
                  <c:v>1.1909955678670361</c:v>
                </c:pt>
                <c:pt idx="396">
                  <c:v>1.190867032967033</c:v>
                </c:pt>
                <c:pt idx="397">
                  <c:v>1.1907405994550408</c:v>
                </c:pt>
                <c:pt idx="398">
                  <c:v>1.1906162162162162</c:v>
                </c:pt>
                <c:pt idx="399">
                  <c:v>1.1904938337801609</c:v>
                </c:pt>
                <c:pt idx="400">
                  <c:v>1.1903734042553191</c:v>
                </c:pt>
                <c:pt idx="401">
                  <c:v>1.1902548812664908</c:v>
                </c:pt>
                <c:pt idx="402">
                  <c:v>1.1901382198952879</c:v>
                </c:pt>
                <c:pt idx="403">
                  <c:v>1.1900233766233765</c:v>
                </c:pt>
                <c:pt idx="404">
                  <c:v>1.1899103092783505</c:v>
                </c:pt>
                <c:pt idx="405">
                  <c:v>1.1897989769820971</c:v>
                </c:pt>
                <c:pt idx="406">
                  <c:v>1.1896893401015229</c:v>
                </c:pt>
                <c:pt idx="407">
                  <c:v>1.1895813602015113</c:v>
                </c:pt>
                <c:pt idx="408">
                  <c:v>1.1894750000000001</c:v>
                </c:pt>
                <c:pt idx="409">
                  <c:v>1.189370223325062</c:v>
                </c:pt>
                <c:pt idx="410">
                  <c:v>1.1892669950738917</c:v>
                </c:pt>
                <c:pt idx="411">
                  <c:v>1.1891652811735942</c:v>
                </c:pt>
                <c:pt idx="412">
                  <c:v>1.1890650485436893</c:v>
                </c:pt>
                <c:pt idx="413">
                  <c:v>1.1889662650602411</c:v>
                </c:pt>
                <c:pt idx="414">
                  <c:v>1.1888688995215311</c:v>
                </c:pt>
                <c:pt idx="415">
                  <c:v>1.1887729216152019</c:v>
                </c:pt>
                <c:pt idx="416">
                  <c:v>1.1886783018867924</c:v>
                </c:pt>
                <c:pt idx="417">
                  <c:v>1.188585011709602</c:v>
                </c:pt>
                <c:pt idx="418">
                  <c:v>1.188493023255814</c:v>
                </c:pt>
                <c:pt idx="419">
                  <c:v>1.1884023094688221</c:v>
                </c:pt>
                <c:pt idx="420">
                  <c:v>1.1883128440366972</c:v>
                </c:pt>
                <c:pt idx="421">
                  <c:v>1.1882246013667426</c:v>
                </c:pt>
                <c:pt idx="422">
                  <c:v>1.1881375565610859</c:v>
                </c:pt>
                <c:pt idx="423">
                  <c:v>1.1880516853932583</c:v>
                </c:pt>
                <c:pt idx="424">
                  <c:v>1.1879669642857142</c:v>
                </c:pt>
                <c:pt idx="425">
                  <c:v>1.1878833702882483</c:v>
                </c:pt>
                <c:pt idx="426">
                  <c:v>1.1878008810572687</c:v>
                </c:pt>
                <c:pt idx="427">
                  <c:v>1.1877194748358861</c:v>
                </c:pt>
                <c:pt idx="428">
                  <c:v>1.1876391304347826</c:v>
                </c:pt>
                <c:pt idx="429">
                  <c:v>1.1875598272138228</c:v>
                </c:pt>
                <c:pt idx="430">
                  <c:v>1.1874815450643776</c:v>
                </c:pt>
                <c:pt idx="431">
                  <c:v>1.1874042643923242</c:v>
                </c:pt>
                <c:pt idx="432">
                  <c:v>1.1873279661016949</c:v>
                </c:pt>
                <c:pt idx="433">
                  <c:v>1.1872526315789473</c:v>
                </c:pt>
                <c:pt idx="434">
                  <c:v>1.1871782426778243</c:v>
                </c:pt>
                <c:pt idx="435">
                  <c:v>1.1871047817047817</c:v>
                </c:pt>
                <c:pt idx="436">
                  <c:v>1.1870322314049586</c:v>
                </c:pt>
                <c:pt idx="437">
                  <c:v>1.1869605749486654</c:v>
                </c:pt>
                <c:pt idx="438">
                  <c:v>1.1868897959183673</c:v>
                </c:pt>
                <c:pt idx="439">
                  <c:v>1.1868198782961461</c:v>
                </c:pt>
                <c:pt idx="440">
                  <c:v>1.186750806451613</c:v>
                </c:pt>
                <c:pt idx="441">
                  <c:v>1.1866825651302606</c:v>
                </c:pt>
                <c:pt idx="442">
                  <c:v>1.1866151394422311</c:v>
                </c:pt>
                <c:pt idx="443">
                  <c:v>1.1865485148514852</c:v>
                </c:pt>
                <c:pt idx="444">
                  <c:v>1.1864826771653543</c:v>
                </c:pt>
                <c:pt idx="445">
                  <c:v>1.1864176125244619</c:v>
                </c:pt>
                <c:pt idx="446">
                  <c:v>1.1863533073929962</c:v>
                </c:pt>
                <c:pt idx="447">
                  <c:v>1.1862897485493231</c:v>
                </c:pt>
                <c:pt idx="448">
                  <c:v>1.1862269230769231</c:v>
                </c:pt>
                <c:pt idx="449">
                  <c:v>1.1861648183556406</c:v>
                </c:pt>
                <c:pt idx="450">
                  <c:v>1.186103422053232</c:v>
                </c:pt>
                <c:pt idx="451">
                  <c:v>1.1860427221172023</c:v>
                </c:pt>
                <c:pt idx="452">
                  <c:v>1.1859827067669173</c:v>
                </c:pt>
                <c:pt idx="453">
                  <c:v>1.1859233644859812</c:v>
                </c:pt>
                <c:pt idx="454">
                  <c:v>1.1858646840148699</c:v>
                </c:pt>
                <c:pt idx="455">
                  <c:v>1.1858066543438077</c:v>
                </c:pt>
                <c:pt idx="456">
                  <c:v>1.1857492647058823</c:v>
                </c:pt>
                <c:pt idx="457">
                  <c:v>1.1856925045703839</c:v>
                </c:pt>
                <c:pt idx="458">
                  <c:v>1.1856363636363636</c:v>
                </c:pt>
                <c:pt idx="459">
                  <c:v>1.1855808318264014</c:v>
                </c:pt>
                <c:pt idx="460">
                  <c:v>1.1855258992805755</c:v>
                </c:pt>
                <c:pt idx="461">
                  <c:v>1.1854715563506262</c:v>
                </c:pt>
                <c:pt idx="462">
                  <c:v>1.185417793594306</c:v>
                </c:pt>
                <c:pt idx="463">
                  <c:v>1.1853646017699115</c:v>
                </c:pt>
                <c:pt idx="464">
                  <c:v>1.1853119718309859</c:v>
                </c:pt>
                <c:pt idx="465">
                  <c:v>1.185259894921191</c:v>
                </c:pt>
                <c:pt idx="466">
                  <c:v>1.1852083623693379</c:v>
                </c:pt>
                <c:pt idx="467">
                  <c:v>1.1851573656845753</c:v>
                </c:pt>
                <c:pt idx="468">
                  <c:v>1.1851068965517242</c:v>
                </c:pt>
                <c:pt idx="469">
                  <c:v>1.1850569468267582</c:v>
                </c:pt>
                <c:pt idx="470">
                  <c:v>1.1850075085324232</c:v>
                </c:pt>
                <c:pt idx="471">
                  <c:v>1.1849585738539898</c:v>
                </c:pt>
                <c:pt idx="472">
                  <c:v>1.1849101351351352</c:v>
                </c:pt>
                <c:pt idx="473">
                  <c:v>1.1848621848739496</c:v>
                </c:pt>
                <c:pt idx="474">
                  <c:v>1.1848147157190636</c:v>
                </c:pt>
                <c:pt idx="475">
                  <c:v>1.1847677204658902</c:v>
                </c:pt>
                <c:pt idx="476">
                  <c:v>1.1847211920529801</c:v>
                </c:pt>
                <c:pt idx="477">
                  <c:v>1.1846751235584843</c:v>
                </c:pt>
                <c:pt idx="478">
                  <c:v>1.1846295081967213</c:v>
                </c:pt>
                <c:pt idx="479">
                  <c:v>1.184584339314845</c:v>
                </c:pt>
                <c:pt idx="480">
                  <c:v>1.1845396103896104</c:v>
                </c:pt>
                <c:pt idx="481">
                  <c:v>1.1844953150242326</c:v>
                </c:pt>
                <c:pt idx="482">
                  <c:v>1.1844514469453375</c:v>
                </c:pt>
                <c:pt idx="483">
                  <c:v>1.1844079999999999</c:v>
                </c:pt>
                <c:pt idx="484">
                  <c:v>1.1843649681528663</c:v>
                </c:pt>
                <c:pt idx="485">
                  <c:v>1.1843223454833598</c:v>
                </c:pt>
                <c:pt idx="486">
                  <c:v>1.1842801261829654</c:v>
                </c:pt>
                <c:pt idx="487">
                  <c:v>1.1842383045525904</c:v>
                </c:pt>
                <c:pt idx="488">
                  <c:v>1.184196875</c:v>
                </c:pt>
                <c:pt idx="489">
                  <c:v>1.1841558320373251</c:v>
                </c:pt>
                <c:pt idx="490">
                  <c:v>1.1841151702786379</c:v>
                </c:pt>
                <c:pt idx="491">
                  <c:v>1.1840748844375963</c:v>
                </c:pt>
                <c:pt idx="492">
                  <c:v>1.1840349693251533</c:v>
                </c:pt>
                <c:pt idx="493">
                  <c:v>1.1839954198473281</c:v>
                </c:pt>
                <c:pt idx="494">
                  <c:v>1.1839562310030396</c:v>
                </c:pt>
                <c:pt idx="495">
                  <c:v>1.183917397881997</c:v>
                </c:pt>
                <c:pt idx="496">
                  <c:v>1.1838789156626506</c:v>
                </c:pt>
                <c:pt idx="497">
                  <c:v>1.1838407796101948</c:v>
                </c:pt>
                <c:pt idx="498">
                  <c:v>1.1838029850746268</c:v>
                </c:pt>
                <c:pt idx="499">
                  <c:v>1.1837655274888559</c:v>
                </c:pt>
                <c:pt idx="500">
                  <c:v>1.1837284023668639</c:v>
                </c:pt>
                <c:pt idx="501">
                  <c:v>1.1836916053019146</c:v>
                </c:pt>
                <c:pt idx="502">
                  <c:v>1.1836551319648094</c:v>
                </c:pt>
                <c:pt idx="503">
                  <c:v>1.1836189781021897</c:v>
                </c:pt>
                <c:pt idx="504">
                  <c:v>1.1835831395348837</c:v>
                </c:pt>
                <c:pt idx="505">
                  <c:v>1.1835476121562953</c:v>
                </c:pt>
                <c:pt idx="506">
                  <c:v>1.1835123919308357</c:v>
                </c:pt>
                <c:pt idx="507">
                  <c:v>1.183477474892396</c:v>
                </c:pt>
                <c:pt idx="508">
                  <c:v>1.1834428571428572</c:v>
                </c:pt>
                <c:pt idx="509">
                  <c:v>1.18340853485064</c:v>
                </c:pt>
                <c:pt idx="510">
                  <c:v>1.1833745042492918</c:v>
                </c:pt>
                <c:pt idx="511">
                  <c:v>1.1833407616361071</c:v>
                </c:pt>
                <c:pt idx="512">
                  <c:v>1.1833073033707866</c:v>
                </c:pt>
                <c:pt idx="513">
                  <c:v>1.1832741258741259</c:v>
                </c:pt>
                <c:pt idx="514">
                  <c:v>1.1832412256267411</c:v>
                </c:pt>
                <c:pt idx="515">
                  <c:v>1.1832085991678225</c:v>
                </c:pt>
                <c:pt idx="516">
                  <c:v>1.1831762430939226</c:v>
                </c:pt>
                <c:pt idx="517">
                  <c:v>1.1831441540577716</c:v>
                </c:pt>
                <c:pt idx="518">
                  <c:v>1.1831123287671232</c:v>
                </c:pt>
                <c:pt idx="519">
                  <c:v>1.1830807639836289</c:v>
                </c:pt>
                <c:pt idx="520">
                  <c:v>1.1830494565217391</c:v>
                </c:pt>
                <c:pt idx="521">
                  <c:v>1.1830184032476319</c:v>
                </c:pt>
                <c:pt idx="522">
                  <c:v>1.182987601078167</c:v>
                </c:pt>
                <c:pt idx="523">
                  <c:v>1.1829570469798658</c:v>
                </c:pt>
                <c:pt idx="524">
                  <c:v>1.1829267379679145</c:v>
                </c:pt>
                <c:pt idx="525">
                  <c:v>1.1828966711051931</c:v>
                </c:pt>
                <c:pt idx="526">
                  <c:v>1.1828668435013263</c:v>
                </c:pt>
                <c:pt idx="527">
                  <c:v>1.182837252311757</c:v>
                </c:pt>
                <c:pt idx="528">
                  <c:v>1.1828078947368421</c:v>
                </c:pt>
                <c:pt idx="529">
                  <c:v>1.1827787680209698</c:v>
                </c:pt>
                <c:pt idx="530">
                  <c:v>1.1827498694516971</c:v>
                </c:pt>
                <c:pt idx="531">
                  <c:v>1.1827211963589077</c:v>
                </c:pt>
                <c:pt idx="532">
                  <c:v>1.1826927461139896</c:v>
                </c:pt>
                <c:pt idx="533">
                  <c:v>1.1826645161290323</c:v>
                </c:pt>
                <c:pt idx="534">
                  <c:v>1.1826365038560411</c:v>
                </c:pt>
                <c:pt idx="535">
                  <c:v>1.1826087067861715</c:v>
                </c:pt>
                <c:pt idx="536">
                  <c:v>1.1825811224489795</c:v>
                </c:pt>
                <c:pt idx="537">
                  <c:v>1.1825537484116899</c:v>
                </c:pt>
                <c:pt idx="538">
                  <c:v>1.182526582278481</c:v>
                </c:pt>
                <c:pt idx="539">
                  <c:v>1.1824996216897856</c:v>
                </c:pt>
                <c:pt idx="540">
                  <c:v>1.182472864321608</c:v>
                </c:pt>
                <c:pt idx="541">
                  <c:v>1.1824463078848562</c:v>
                </c:pt>
                <c:pt idx="542">
                  <c:v>1.1824199501246884</c:v>
                </c:pt>
                <c:pt idx="543">
                  <c:v>1.1823937888198759</c:v>
                </c:pt>
                <c:pt idx="544">
                  <c:v>1.1823678217821783</c:v>
                </c:pt>
                <c:pt idx="545">
                  <c:v>1.1823420468557337</c:v>
                </c:pt>
                <c:pt idx="546">
                  <c:v>1.1823164619164619</c:v>
                </c:pt>
                <c:pt idx="547">
                  <c:v>1.1822910648714811</c:v>
                </c:pt>
                <c:pt idx="548">
                  <c:v>1.1822658536585366</c:v>
                </c:pt>
                <c:pt idx="549">
                  <c:v>1.1822408262454436</c:v>
                </c:pt>
                <c:pt idx="550">
                  <c:v>1.18221598062954</c:v>
                </c:pt>
                <c:pt idx="551">
                  <c:v>1.1821913148371532</c:v>
                </c:pt>
                <c:pt idx="552">
                  <c:v>1.182166826923077</c:v>
                </c:pt>
                <c:pt idx="553">
                  <c:v>1.18214251497006</c:v>
                </c:pt>
                <c:pt idx="554">
                  <c:v>1.1821183770883055</c:v>
                </c:pt>
                <c:pt idx="555">
                  <c:v>1.1820944114149821</c:v>
                </c:pt>
                <c:pt idx="556">
                  <c:v>1.182070616113744</c:v>
                </c:pt>
                <c:pt idx="557">
                  <c:v>1.182046989374262</c:v>
                </c:pt>
                <c:pt idx="558">
                  <c:v>1.1820235294117647</c:v>
                </c:pt>
                <c:pt idx="559">
                  <c:v>1.1820002344665885</c:v>
                </c:pt>
                <c:pt idx="560">
                  <c:v>1.1819771028037382</c:v>
                </c:pt>
                <c:pt idx="561">
                  <c:v>1.1819541327124563</c:v>
                </c:pt>
                <c:pt idx="562">
                  <c:v>1.1819313225058006</c:v>
                </c:pt>
                <c:pt idx="563">
                  <c:v>1.1819086705202313</c:v>
                </c:pt>
                <c:pt idx="564">
                  <c:v>1.1818861751152074</c:v>
                </c:pt>
                <c:pt idx="565">
                  <c:v>1.1818638346727899</c:v>
                </c:pt>
                <c:pt idx="566">
                  <c:v>1.181841647597254</c:v>
                </c:pt>
                <c:pt idx="567">
                  <c:v>1.1818196123147093</c:v>
                </c:pt>
                <c:pt idx="568">
                  <c:v>1.1817977272727274</c:v>
                </c:pt>
                <c:pt idx="569">
                  <c:v>1.1817759909399774</c:v>
                </c:pt>
                <c:pt idx="570">
                  <c:v>1.181754401805869</c:v>
                </c:pt>
                <c:pt idx="571">
                  <c:v>1.1817329583802025</c:v>
                </c:pt>
                <c:pt idx="572">
                  <c:v>1.1817116591928252</c:v>
                </c:pt>
                <c:pt idx="573">
                  <c:v>1.181690502793296</c:v>
                </c:pt>
                <c:pt idx="574">
                  <c:v>1.1816694877505567</c:v>
                </c:pt>
                <c:pt idx="575">
                  <c:v>1.1816486126526082</c:v>
                </c:pt>
                <c:pt idx="576">
                  <c:v>1.1816278761061947</c:v>
                </c:pt>
                <c:pt idx="577">
                  <c:v>1.181607276736494</c:v>
                </c:pt>
                <c:pt idx="578">
                  <c:v>1.1815868131868132</c:v>
                </c:pt>
                <c:pt idx="579">
                  <c:v>1.1815664841182913</c:v>
                </c:pt>
                <c:pt idx="580">
                  <c:v>1.1815462882096071</c:v>
                </c:pt>
                <c:pt idx="581">
                  <c:v>1.181526224156692</c:v>
                </c:pt>
                <c:pt idx="582">
                  <c:v>1.1815062906724512</c:v>
                </c:pt>
                <c:pt idx="583">
                  <c:v>1.1814864864864865</c:v>
                </c:pt>
                <c:pt idx="584">
                  <c:v>1.1814668103448276</c:v>
                </c:pt>
                <c:pt idx="585">
                  <c:v>1.1814472610096671</c:v>
                </c:pt>
                <c:pt idx="586">
                  <c:v>1.1814278372591007</c:v>
                </c:pt>
                <c:pt idx="587">
                  <c:v>1.1814085378868731</c:v>
                </c:pt>
                <c:pt idx="588">
                  <c:v>1.1813893617021276</c:v>
                </c:pt>
                <c:pt idx="589">
                  <c:v>1.1813703075291622</c:v>
                </c:pt>
                <c:pt idx="590">
                  <c:v>1.1813513742071882</c:v>
                </c:pt>
                <c:pt idx="591">
                  <c:v>1.1813325605900948</c:v>
                </c:pt>
                <c:pt idx="592">
                  <c:v>1.1813138655462185</c:v>
                </c:pt>
                <c:pt idx="593">
                  <c:v>1.1812952879581151</c:v>
                </c:pt>
                <c:pt idx="594">
                  <c:v>1.1812768267223381</c:v>
                </c:pt>
                <c:pt idx="595">
                  <c:v>1.1812584807492195</c:v>
                </c:pt>
                <c:pt idx="596">
                  <c:v>1.1812402489626557</c:v>
                </c:pt>
                <c:pt idx="597">
                  <c:v>1.1812221302998966</c:v>
                </c:pt>
                <c:pt idx="598">
                  <c:v>1.1812041237113402</c:v>
                </c:pt>
                <c:pt idx="599">
                  <c:v>1.1811862281603289</c:v>
                </c:pt>
                <c:pt idx="600">
                  <c:v>1.1811684426229507</c:v>
                </c:pt>
                <c:pt idx="601">
                  <c:v>1.1811507660878446</c:v>
                </c:pt>
                <c:pt idx="602">
                  <c:v>1.1811331975560082</c:v>
                </c:pt>
                <c:pt idx="603">
                  <c:v>1.181115736040609</c:v>
                </c:pt>
                <c:pt idx="604">
                  <c:v>1.1810983805668016</c:v>
                </c:pt>
                <c:pt idx="605">
                  <c:v>1.1810811301715438</c:v>
                </c:pt>
                <c:pt idx="606">
                  <c:v>1.1810639839034205</c:v>
                </c:pt>
                <c:pt idx="607">
                  <c:v>1.1810469408224673</c:v>
                </c:pt>
                <c:pt idx="608">
                  <c:v>1.18103</c:v>
                </c:pt>
                <c:pt idx="609">
                  <c:v>1.1810131605184446</c:v>
                </c:pt>
                <c:pt idx="610">
                  <c:v>1.180996421471173</c:v>
                </c:pt>
                <c:pt idx="611">
                  <c:v>1.1809797819623389</c:v>
                </c:pt>
                <c:pt idx="612">
                  <c:v>1.1809632411067195</c:v>
                </c:pt>
                <c:pt idx="613">
                  <c:v>1.1809467980295567</c:v>
                </c:pt>
                <c:pt idx="614">
                  <c:v>1.1809304518664048</c:v>
                </c:pt>
                <c:pt idx="615">
                  <c:v>1.1809142017629775</c:v>
                </c:pt>
                <c:pt idx="616">
                  <c:v>1.1808980468750001</c:v>
                </c:pt>
                <c:pt idx="617">
                  <c:v>1.1808819863680624</c:v>
                </c:pt>
                <c:pt idx="618">
                  <c:v>1.1808660194174758</c:v>
                </c:pt>
                <c:pt idx="619">
                  <c:v>1.1808501452081317</c:v>
                </c:pt>
                <c:pt idx="620">
                  <c:v>1.1808343629343629</c:v>
                </c:pt>
                <c:pt idx="621">
                  <c:v>1.1808186717998075</c:v>
                </c:pt>
                <c:pt idx="622">
                  <c:v>1.1808030710172746</c:v>
                </c:pt>
                <c:pt idx="623">
                  <c:v>1.1807875598086124</c:v>
                </c:pt>
                <c:pt idx="624">
                  <c:v>1.1807721374045801</c:v>
                </c:pt>
                <c:pt idx="625">
                  <c:v>1.1807568030447193</c:v>
                </c:pt>
                <c:pt idx="626">
                  <c:v>1.1807415559772296</c:v>
                </c:pt>
                <c:pt idx="627">
                  <c:v>1.1807263954588458</c:v>
                </c:pt>
                <c:pt idx="628">
                  <c:v>1.1807113207547171</c:v>
                </c:pt>
                <c:pt idx="629">
                  <c:v>1.1806963311382879</c:v>
                </c:pt>
                <c:pt idx="630">
                  <c:v>1.180681425891182</c:v>
                </c:pt>
                <c:pt idx="631">
                  <c:v>1.1806666043030869</c:v>
                </c:pt>
                <c:pt idx="632">
                  <c:v>1.1806518656716418</c:v>
                </c:pt>
                <c:pt idx="633">
                  <c:v>1.1806372093023256</c:v>
                </c:pt>
                <c:pt idx="634">
                  <c:v>1.1806226345083488</c:v>
                </c:pt>
                <c:pt idx="635">
                  <c:v>1.1806081406105458</c:v>
                </c:pt>
                <c:pt idx="636">
                  <c:v>1.1805937269372693</c:v>
                </c:pt>
                <c:pt idx="637">
                  <c:v>1.1805793928242869</c:v>
                </c:pt>
                <c:pt idx="638">
                  <c:v>1.1805651376146789</c:v>
                </c:pt>
                <c:pt idx="639">
                  <c:v>1.1805509606587374</c:v>
                </c:pt>
                <c:pt idx="640">
                  <c:v>1.1805368613138687</c:v>
                </c:pt>
                <c:pt idx="641">
                  <c:v>1.1805228389444951</c:v>
                </c:pt>
                <c:pt idx="642">
                  <c:v>1.18050889292196</c:v>
                </c:pt>
                <c:pt idx="643">
                  <c:v>1.1804950226244344</c:v>
                </c:pt>
                <c:pt idx="644">
                  <c:v>1.180481227436823</c:v>
                </c:pt>
                <c:pt idx="645">
                  <c:v>1.1804675067506751</c:v>
                </c:pt>
                <c:pt idx="646">
                  <c:v>1.1804538599640935</c:v>
                </c:pt>
                <c:pt idx="647">
                  <c:v>1.1804402864816472</c:v>
                </c:pt>
                <c:pt idx="648">
                  <c:v>1.1804267857142856</c:v>
                </c:pt>
                <c:pt idx="649">
                  <c:v>1.1804133570792521</c:v>
                </c:pt>
                <c:pt idx="650">
                  <c:v>1.1803999999999999</c:v>
                </c:pt>
                <c:pt idx="651">
                  <c:v>1.1803867139061115</c:v>
                </c:pt>
                <c:pt idx="652">
                  <c:v>1.1803734982332155</c:v>
                </c:pt>
                <c:pt idx="653">
                  <c:v>1.1803603524229076</c:v>
                </c:pt>
                <c:pt idx="654">
                  <c:v>1.1803472759226714</c:v>
                </c:pt>
                <c:pt idx="655">
                  <c:v>1.180334268185802</c:v>
                </c:pt>
                <c:pt idx="656">
                  <c:v>1.1803213286713288</c:v>
                </c:pt>
                <c:pt idx="657">
                  <c:v>1.1803084568439408</c:v>
                </c:pt>
                <c:pt idx="658">
                  <c:v>1.180295652173913</c:v>
                </c:pt>
                <c:pt idx="659">
                  <c:v>1.1802829141370339</c:v>
                </c:pt>
                <c:pt idx="660">
                  <c:v>1.1802702422145328</c:v>
                </c:pt>
                <c:pt idx="661">
                  <c:v>1.1802576358930112</c:v>
                </c:pt>
                <c:pt idx="662">
                  <c:v>1.1802450946643719</c:v>
                </c:pt>
                <c:pt idx="663">
                  <c:v>1.180232618025751</c:v>
                </c:pt>
                <c:pt idx="664">
                  <c:v>1.1802202054794522</c:v>
                </c:pt>
                <c:pt idx="665">
                  <c:v>1.180207856532878</c:v>
                </c:pt>
                <c:pt idx="666">
                  <c:v>1.1801955706984668</c:v>
                </c:pt>
                <c:pt idx="667">
                  <c:v>1.1801833474936279</c:v>
                </c:pt>
                <c:pt idx="668">
                  <c:v>1.1801711864406779</c:v>
                </c:pt>
                <c:pt idx="669">
                  <c:v>1.1801590870667793</c:v>
                </c:pt>
                <c:pt idx="670">
                  <c:v>1.1801470489038786</c:v>
                </c:pt>
                <c:pt idx="671">
                  <c:v>1.1801350714886458</c:v>
                </c:pt>
                <c:pt idx="672">
                  <c:v>1.1801231543624162</c:v>
                </c:pt>
                <c:pt idx="673">
                  <c:v>1.1801112970711296</c:v>
                </c:pt>
                <c:pt idx="674">
                  <c:v>1.1800994991652756</c:v>
                </c:pt>
                <c:pt idx="675">
                  <c:v>1.1800877601998334</c:v>
                </c:pt>
                <c:pt idx="676">
                  <c:v>1.1800760797342194</c:v>
                </c:pt>
                <c:pt idx="677">
                  <c:v>1.1800644573322288</c:v>
                </c:pt>
                <c:pt idx="678">
                  <c:v>1.1800528925619835</c:v>
                </c:pt>
                <c:pt idx="679">
                  <c:v>1.180041384995878</c:v>
                </c:pt>
                <c:pt idx="680">
                  <c:v>1.1800299342105263</c:v>
                </c:pt>
                <c:pt idx="681">
                  <c:v>1.1800185397867105</c:v>
                </c:pt>
                <c:pt idx="682">
                  <c:v>1.180007201309329</c:v>
                </c:pt>
                <c:pt idx="683">
                  <c:v>1.179995918367347</c:v>
                </c:pt>
                <c:pt idx="684">
                  <c:v>1.1799846905537459</c:v>
                </c:pt>
                <c:pt idx="685">
                  <c:v>1.1799735174654753</c:v>
                </c:pt>
                <c:pt idx="686">
                  <c:v>1.1799623987034036</c:v>
                </c:pt>
                <c:pt idx="687">
                  <c:v>1.1799513338722716</c:v>
                </c:pt>
                <c:pt idx="688">
                  <c:v>1.1799403225806451</c:v>
                </c:pt>
                <c:pt idx="689">
                  <c:v>1.1799293644408688</c:v>
                </c:pt>
                <c:pt idx="690">
                  <c:v>1.1799184590690208</c:v>
                </c:pt>
                <c:pt idx="691">
                  <c:v>1.1799076060848679</c:v>
                </c:pt>
                <c:pt idx="692">
                  <c:v>1.179896805111821</c:v>
                </c:pt>
                <c:pt idx="693">
                  <c:v>1.1798860557768924</c:v>
                </c:pt>
                <c:pt idx="694">
                  <c:v>1.1798753577106518</c:v>
                </c:pt>
                <c:pt idx="695">
                  <c:v>1.1798647105471847</c:v>
                </c:pt>
                <c:pt idx="696">
                  <c:v>1.1798541139240506</c:v>
                </c:pt>
                <c:pt idx="697">
                  <c:v>1.1798435674822416</c:v>
                </c:pt>
                <c:pt idx="698">
                  <c:v>1.1798330708661418</c:v>
                </c:pt>
                <c:pt idx="699">
                  <c:v>1.1798226237234879</c:v>
                </c:pt>
                <c:pt idx="700">
                  <c:v>1.1798122257053292</c:v>
                </c:pt>
                <c:pt idx="701">
                  <c:v>1.179801876465989</c:v>
                </c:pt>
                <c:pt idx="702">
                  <c:v>1.1797915756630266</c:v>
                </c:pt>
                <c:pt idx="703">
                  <c:v>1.1797813229571985</c:v>
                </c:pt>
                <c:pt idx="704">
                  <c:v>1.1797711180124224</c:v>
                </c:pt>
                <c:pt idx="705">
                  <c:v>1.1797609604957398</c:v>
                </c:pt>
                <c:pt idx="706">
                  <c:v>1.1797508500772798</c:v>
                </c:pt>
                <c:pt idx="707">
                  <c:v>1.1797407864302236</c:v>
                </c:pt>
                <c:pt idx="708">
                  <c:v>1.1797307692307692</c:v>
                </c:pt>
                <c:pt idx="709">
                  <c:v>1.1797207981580966</c:v>
                </c:pt>
                <c:pt idx="710">
                  <c:v>1.1797108728943337</c:v>
                </c:pt>
                <c:pt idx="711">
                  <c:v>1.1797009931245226</c:v>
                </c:pt>
                <c:pt idx="712">
                  <c:v>1.1796911585365855</c:v>
                </c:pt>
                <c:pt idx="713">
                  <c:v>1.1796813688212928</c:v>
                </c:pt>
                <c:pt idx="714">
                  <c:v>1.1796716236722307</c:v>
                </c:pt>
                <c:pt idx="715">
                  <c:v>1.1796619227857683</c:v>
                </c:pt>
                <c:pt idx="716">
                  <c:v>1.1796522658610271</c:v>
                </c:pt>
                <c:pt idx="717">
                  <c:v>1.1796426525998494</c:v>
                </c:pt>
                <c:pt idx="718">
                  <c:v>1.1796330827067669</c:v>
                </c:pt>
                <c:pt idx="719">
                  <c:v>1.1796235558889723</c:v>
                </c:pt>
                <c:pt idx="720">
                  <c:v>1.1796140718562875</c:v>
                </c:pt>
                <c:pt idx="721">
                  <c:v>1.1796046303211352</c:v>
                </c:pt>
                <c:pt idx="722">
                  <c:v>1.1795952309985096</c:v>
                </c:pt>
                <c:pt idx="723">
                  <c:v>1.1795858736059479</c:v>
                </c:pt>
                <c:pt idx="724">
                  <c:v>1.1795765578635016</c:v>
                </c:pt>
                <c:pt idx="725">
                  <c:v>1.1795672834937083</c:v>
                </c:pt>
                <c:pt idx="726">
                  <c:v>1.1795580502215657</c:v>
                </c:pt>
                <c:pt idx="727">
                  <c:v>1.1795488577745026</c:v>
                </c:pt>
                <c:pt idx="728">
                  <c:v>1.1795397058823529</c:v>
                </c:pt>
                <c:pt idx="729">
                  <c:v>1.1795305942773293</c:v>
                </c:pt>
                <c:pt idx="730">
                  <c:v>1.179521522693997</c:v>
                </c:pt>
                <c:pt idx="731">
                  <c:v>1.1795124908692476</c:v>
                </c:pt>
                <c:pt idx="732">
                  <c:v>1.1795034985422741</c:v>
                </c:pt>
                <c:pt idx="733">
                  <c:v>1.1794945454545454</c:v>
                </c:pt>
                <c:pt idx="734">
                  <c:v>1.1794856313497823</c:v>
                </c:pt>
                <c:pt idx="735">
                  <c:v>1.1794767559739319</c:v>
                </c:pt>
                <c:pt idx="736">
                  <c:v>1.1794679190751445</c:v>
                </c:pt>
                <c:pt idx="737">
                  <c:v>1.179459120403749</c:v>
                </c:pt>
                <c:pt idx="738">
                  <c:v>1.1794503597122301</c:v>
                </c:pt>
                <c:pt idx="739">
                  <c:v>1.1794416367552045</c:v>
                </c:pt>
                <c:pt idx="740">
                  <c:v>1.1794329512893982</c:v>
                </c:pt>
                <c:pt idx="741">
                  <c:v>1.179424303073624</c:v>
                </c:pt>
                <c:pt idx="742">
                  <c:v>1.1794156918687588</c:v>
                </c:pt>
                <c:pt idx="743">
                  <c:v>1.1794071174377225</c:v>
                </c:pt>
                <c:pt idx="744">
                  <c:v>1.1793985795454545</c:v>
                </c:pt>
                <c:pt idx="745">
                  <c:v>1.1793900779588944</c:v>
                </c:pt>
                <c:pt idx="746">
                  <c:v>1.1793816124469589</c:v>
                </c:pt>
                <c:pt idx="747">
                  <c:v>1.1793731827805223</c:v>
                </c:pt>
                <c:pt idx="748">
                  <c:v>1.1793647887323944</c:v>
                </c:pt>
                <c:pt idx="749">
                  <c:v>1.1793564300773014</c:v>
                </c:pt>
                <c:pt idx="750">
                  <c:v>1.1793481065918654</c:v>
                </c:pt>
                <c:pt idx="751">
                  <c:v>1.1793398180545835</c:v>
                </c:pt>
                <c:pt idx="752">
                  <c:v>1.17933156424581</c:v>
                </c:pt>
                <c:pt idx="753">
                  <c:v>1.1793233449477352</c:v>
                </c:pt>
                <c:pt idx="754">
                  <c:v>1.1793151599443672</c:v>
                </c:pt>
                <c:pt idx="755">
                  <c:v>1.1793070090215128</c:v>
                </c:pt>
                <c:pt idx="756">
                  <c:v>1.1792988919667591</c:v>
                </c:pt>
                <c:pt idx="757">
                  <c:v>1.179290808569454</c:v>
                </c:pt>
                <c:pt idx="758">
                  <c:v>1.1792827586206898</c:v>
                </c:pt>
                <c:pt idx="759">
                  <c:v>1.179274741913283</c:v>
                </c:pt>
                <c:pt idx="760">
                  <c:v>1.1792667582417582</c:v>
                </c:pt>
                <c:pt idx="761">
                  <c:v>1.1792588074023305</c:v>
                </c:pt>
                <c:pt idx="762">
                  <c:v>1.1792508891928866</c:v>
                </c:pt>
                <c:pt idx="763">
                  <c:v>1.1792430034129693</c:v>
                </c:pt>
                <c:pt idx="764">
                  <c:v>1.1792351498637603</c:v>
                </c:pt>
                <c:pt idx="765">
                  <c:v>1.1792273283480625</c:v>
                </c:pt>
                <c:pt idx="766">
                  <c:v>1.1792195386702848</c:v>
                </c:pt>
                <c:pt idx="767">
                  <c:v>1.1792117806364253</c:v>
                </c:pt>
                <c:pt idx="768">
                  <c:v>1.179204054054054</c:v>
                </c:pt>
                <c:pt idx="769">
                  <c:v>1.1791963587322993</c:v>
                </c:pt>
                <c:pt idx="770">
                  <c:v>1.1791886944818304</c:v>
                </c:pt>
                <c:pt idx="771">
                  <c:v>1.1791810611148421</c:v>
                </c:pt>
                <c:pt idx="772">
                  <c:v>1.1791734584450402</c:v>
                </c:pt>
                <c:pt idx="773">
                  <c:v>1.1791658862876255</c:v>
                </c:pt>
                <c:pt idx="774">
                  <c:v>1.179158344459279</c:v>
                </c:pt>
                <c:pt idx="775">
                  <c:v>1.1791508327781479</c:v>
                </c:pt>
                <c:pt idx="776">
                  <c:v>1.1791433510638298</c:v>
                </c:pt>
                <c:pt idx="777">
                  <c:v>1.1791358991373591</c:v>
                </c:pt>
                <c:pt idx="778">
                  <c:v>1.179128476821192</c:v>
                </c:pt>
                <c:pt idx="779">
                  <c:v>1.1791210839391937</c:v>
                </c:pt>
                <c:pt idx="780">
                  <c:v>1.1791137203166226</c:v>
                </c:pt>
                <c:pt idx="781">
                  <c:v>1.1791063857801185</c:v>
                </c:pt>
                <c:pt idx="782">
                  <c:v>1.1790990801576873</c:v>
                </c:pt>
                <c:pt idx="783">
                  <c:v>1.1790918032786886</c:v>
                </c:pt>
                <c:pt idx="784">
                  <c:v>1.179084554973822</c:v>
                </c:pt>
                <c:pt idx="785">
                  <c:v>1.1790773350751143</c:v>
                </c:pt>
                <c:pt idx="786">
                  <c:v>1.1790701434159061</c:v>
                </c:pt>
                <c:pt idx="787">
                  <c:v>1.1790629798308394</c:v>
                </c:pt>
                <c:pt idx="788">
                  <c:v>1.1790558441558441</c:v>
                </c:pt>
                <c:pt idx="789">
                  <c:v>1.179048736228127</c:v>
                </c:pt>
                <c:pt idx="790">
                  <c:v>1.1790416558861578</c:v>
                </c:pt>
                <c:pt idx="791">
                  <c:v>1.1790346029696579</c:v>
                </c:pt>
                <c:pt idx="792">
                  <c:v>1.1790275773195877</c:v>
                </c:pt>
                <c:pt idx="793">
                  <c:v>1.1790205787781352</c:v>
                </c:pt>
                <c:pt idx="794">
                  <c:v>1.1790136071887034</c:v>
                </c:pt>
                <c:pt idx="795">
                  <c:v>1.1790066623959001</c:v>
                </c:pt>
                <c:pt idx="796">
                  <c:v>1.1789997442455242</c:v>
                </c:pt>
                <c:pt idx="797">
                  <c:v>1.1789928525845565</c:v>
                </c:pt>
                <c:pt idx="798">
                  <c:v>1.1789859872611466</c:v>
                </c:pt>
                <c:pt idx="799">
                  <c:v>1.1789791481246026</c:v>
                </c:pt>
                <c:pt idx="800">
                  <c:v>1.1789723350253807</c:v>
                </c:pt>
                <c:pt idx="801">
                  <c:v>1.1789655478150729</c:v>
                </c:pt>
                <c:pt idx="802">
                  <c:v>1.1789587863463971</c:v>
                </c:pt>
                <c:pt idx="803">
                  <c:v>1.1789520504731861</c:v>
                </c:pt>
                <c:pt idx="804">
                  <c:v>1.1789453400503778</c:v>
                </c:pt>
                <c:pt idx="805">
                  <c:v>1.1789386549340037</c:v>
                </c:pt>
                <c:pt idx="806">
                  <c:v>1.1789319949811794</c:v>
                </c:pt>
                <c:pt idx="807">
                  <c:v>1.178925360050094</c:v>
                </c:pt>
                <c:pt idx="808">
                  <c:v>1.17891875</c:v>
                </c:pt>
                <c:pt idx="809">
                  <c:v>1.178912164691204</c:v>
                </c:pt>
                <c:pt idx="810">
                  <c:v>1.1789056039850561</c:v>
                </c:pt>
                <c:pt idx="811">
                  <c:v>1.1788990677439404</c:v>
                </c:pt>
                <c:pt idx="812">
                  <c:v>1.1788925558312655</c:v>
                </c:pt>
                <c:pt idx="813">
                  <c:v>1.178886068111455</c:v>
                </c:pt>
                <c:pt idx="814">
                  <c:v>1.1788796044499381</c:v>
                </c:pt>
                <c:pt idx="815">
                  <c:v>1.1788731647131401</c:v>
                </c:pt>
                <c:pt idx="816">
                  <c:v>1.178866748768473</c:v>
                </c:pt>
                <c:pt idx="817">
                  <c:v>1.178860356484327</c:v>
                </c:pt>
                <c:pt idx="818">
                  <c:v>1.1788539877300614</c:v>
                </c:pt>
                <c:pt idx="819">
                  <c:v>1.178847642375995</c:v>
                </c:pt>
                <c:pt idx="820">
                  <c:v>1.1788413202933985</c:v>
                </c:pt>
                <c:pt idx="821">
                  <c:v>1.1788350213544845</c:v>
                </c:pt>
                <c:pt idx="822">
                  <c:v>1.1788287454323996</c:v>
                </c:pt>
                <c:pt idx="823">
                  <c:v>1.1788224924012158</c:v>
                </c:pt>
                <c:pt idx="824">
                  <c:v>1.1788162621359224</c:v>
                </c:pt>
                <c:pt idx="825">
                  <c:v>1.1788100545124167</c:v>
                </c:pt>
                <c:pt idx="826">
                  <c:v>1.1788038694074969</c:v>
                </c:pt>
                <c:pt idx="827">
                  <c:v>1.1787977066988533</c:v>
                </c:pt>
                <c:pt idx="828">
                  <c:v>1.1787915662650603</c:v>
                </c:pt>
                <c:pt idx="829">
                  <c:v>1.1787854479855682</c:v>
                </c:pt>
                <c:pt idx="830">
                  <c:v>1.1787793517406964</c:v>
                </c:pt>
                <c:pt idx="831">
                  <c:v>1.1787732774116237</c:v>
                </c:pt>
                <c:pt idx="832">
                  <c:v>1.1787672248803829</c:v>
                </c:pt>
                <c:pt idx="833">
                  <c:v>1.1787611940298508</c:v>
                </c:pt>
                <c:pt idx="834">
                  <c:v>1.1787551847437425</c:v>
                </c:pt>
                <c:pt idx="835">
                  <c:v>1.1787491969066033</c:v>
                </c:pt>
                <c:pt idx="836">
                  <c:v>1.1787432304038006</c:v>
                </c:pt>
                <c:pt idx="837">
                  <c:v>1.1787372851215174</c:v>
                </c:pt>
                <c:pt idx="838">
                  <c:v>1.1787313609467456</c:v>
                </c:pt>
                <c:pt idx="839">
                  <c:v>1.178725457767277</c:v>
                </c:pt>
                <c:pt idx="840">
                  <c:v>1.1787195754716981</c:v>
                </c:pt>
                <c:pt idx="841">
                  <c:v>1.178713713949382</c:v>
                </c:pt>
                <c:pt idx="842">
                  <c:v>1.1787078730904819</c:v>
                </c:pt>
                <c:pt idx="843">
                  <c:v>1.1787020527859238</c:v>
                </c:pt>
                <c:pt idx="844">
                  <c:v>1.1786962529274005</c:v>
                </c:pt>
                <c:pt idx="845">
                  <c:v>1.1786904734073642</c:v>
                </c:pt>
                <c:pt idx="846">
                  <c:v>1.1786847141190198</c:v>
                </c:pt>
                <c:pt idx="847">
                  <c:v>1.1786789749563191</c:v>
                </c:pt>
                <c:pt idx="848">
                  <c:v>1.1786732558139534</c:v>
                </c:pt>
                <c:pt idx="849">
                  <c:v>1.1786675565873477</c:v>
                </c:pt>
                <c:pt idx="850">
                  <c:v>1.1786618771726536</c:v>
                </c:pt>
                <c:pt idx="851">
                  <c:v>1.1786562174667439</c:v>
                </c:pt>
                <c:pt idx="852">
                  <c:v>1.1786505773672056</c:v>
                </c:pt>
                <c:pt idx="853">
                  <c:v>1.1786449567723343</c:v>
                </c:pt>
                <c:pt idx="854">
                  <c:v>1.1786393555811276</c:v>
                </c:pt>
                <c:pt idx="855">
                  <c:v>1.1786337736932797</c:v>
                </c:pt>
                <c:pt idx="856">
                  <c:v>1.1786282110091744</c:v>
                </c:pt>
                <c:pt idx="857">
                  <c:v>1.1786226674298799</c:v>
                </c:pt>
                <c:pt idx="858">
                  <c:v>1.1786171428571428</c:v>
                </c:pt>
                <c:pt idx="859">
                  <c:v>1.1786116371933828</c:v>
                </c:pt>
                <c:pt idx="860">
                  <c:v>1.1786061503416856</c:v>
                </c:pt>
                <c:pt idx="861">
                  <c:v>1.1786006822057988</c:v>
                </c:pt>
                <c:pt idx="862">
                  <c:v>1.1785952326901248</c:v>
                </c:pt>
                <c:pt idx="863">
                  <c:v>1.1785898016997167</c:v>
                </c:pt>
                <c:pt idx="864">
                  <c:v>1.1785843891402714</c:v>
                </c:pt>
                <c:pt idx="865">
                  <c:v>1.1785789949181253</c:v>
                </c:pt>
                <c:pt idx="866">
                  <c:v>1.178573618940248</c:v>
                </c:pt>
                <c:pt idx="867">
                  <c:v>1.1785682611142374</c:v>
                </c:pt>
                <c:pt idx="868">
                  <c:v>1.1785629213483146</c:v>
                </c:pt>
                <c:pt idx="869">
                  <c:v>1.178557599551318</c:v>
                </c:pt>
                <c:pt idx="870">
                  <c:v>1.1785522956326988</c:v>
                </c:pt>
                <c:pt idx="871">
                  <c:v>1.1785470095025155</c:v>
                </c:pt>
                <c:pt idx="872">
                  <c:v>1.1785417410714285</c:v>
                </c:pt>
                <c:pt idx="873">
                  <c:v>1.1785364902506963</c:v>
                </c:pt>
                <c:pt idx="874">
                  <c:v>1.1785312569521691</c:v>
                </c:pt>
                <c:pt idx="875">
                  <c:v>1.1785260410882843</c:v>
                </c:pt>
                <c:pt idx="876">
                  <c:v>1.1785208425720621</c:v>
                </c:pt>
                <c:pt idx="877">
                  <c:v>1.1785156613171002</c:v>
                </c:pt>
                <c:pt idx="878">
                  <c:v>1.1785104972375691</c:v>
                </c:pt>
                <c:pt idx="879">
                  <c:v>1.1785053502482075</c:v>
                </c:pt>
                <c:pt idx="880">
                  <c:v>1.1785002202643171</c:v>
                </c:pt>
                <c:pt idx="881">
                  <c:v>1.1784951072017593</c:v>
                </c:pt>
                <c:pt idx="882">
                  <c:v>1.1784900109769485</c:v>
                </c:pt>
                <c:pt idx="883">
                  <c:v>1.1784849315068493</c:v>
                </c:pt>
                <c:pt idx="884">
                  <c:v>1.1784798687089715</c:v>
                </c:pt>
                <c:pt idx="885">
                  <c:v>1.1784748225013655</c:v>
                </c:pt>
                <c:pt idx="886">
                  <c:v>1.1784697928026173</c:v>
                </c:pt>
                <c:pt idx="887">
                  <c:v>1.1784647795318455</c:v>
                </c:pt>
                <c:pt idx="888">
                  <c:v>1.1784597826086955</c:v>
                </c:pt>
                <c:pt idx="889">
                  <c:v>1.178454801953337</c:v>
                </c:pt>
                <c:pt idx="890">
                  <c:v>1.1784498374864572</c:v>
                </c:pt>
                <c:pt idx="891">
                  <c:v>1.1784448891292592</c:v>
                </c:pt>
                <c:pt idx="892">
                  <c:v>1.1784399568034558</c:v>
                </c:pt>
                <c:pt idx="893">
                  <c:v>1.1784350404312669</c:v>
                </c:pt>
                <c:pt idx="894">
                  <c:v>1.1784301399354145</c:v>
                </c:pt>
                <c:pt idx="895">
                  <c:v>1.1784252552391188</c:v>
                </c:pt>
                <c:pt idx="896">
                  <c:v>1.1784203862660945</c:v>
                </c:pt>
                <c:pt idx="897">
                  <c:v>1.1784155329405464</c:v>
                </c:pt>
                <c:pt idx="898">
                  <c:v>1.1784106951871658</c:v>
                </c:pt>
                <c:pt idx="899">
                  <c:v>1.1784058729311266</c:v>
                </c:pt>
                <c:pt idx="900">
                  <c:v>1.178401066098081</c:v>
                </c:pt>
                <c:pt idx="901">
                  <c:v>1.1783962746141565</c:v>
                </c:pt>
                <c:pt idx="902">
                  <c:v>1.1783914984059511</c:v>
                </c:pt>
                <c:pt idx="903">
                  <c:v>1.1783867374005306</c:v>
                </c:pt>
                <c:pt idx="904">
                  <c:v>1.1783819915254237</c:v>
                </c:pt>
                <c:pt idx="905">
                  <c:v>1.1783772607086198</c:v>
                </c:pt>
                <c:pt idx="906">
                  <c:v>1.1783725448785638</c:v>
                </c:pt>
                <c:pt idx="907">
                  <c:v>1.1783678439641538</c:v>
                </c:pt>
                <c:pt idx="908">
                  <c:v>1.1783631578947369</c:v>
                </c:pt>
                <c:pt idx="909">
                  <c:v>1.1783584866001051</c:v>
                </c:pt>
                <c:pt idx="910">
                  <c:v>1.1783538300104932</c:v>
                </c:pt>
                <c:pt idx="911">
                  <c:v>1.1783491880565742</c:v>
                </c:pt>
                <c:pt idx="912">
                  <c:v>1.178344560669456</c:v>
                </c:pt>
                <c:pt idx="913">
                  <c:v>1.1783399477806789</c:v>
                </c:pt>
                <c:pt idx="914">
                  <c:v>1.1783353493222106</c:v>
                </c:pt>
                <c:pt idx="915">
                  <c:v>1.1783307652264445</c:v>
                </c:pt>
                <c:pt idx="916">
                  <c:v>1.1783261954261954</c:v>
                </c:pt>
                <c:pt idx="917">
                  <c:v>1.1783216398546965</c:v>
                </c:pt>
                <c:pt idx="918">
                  <c:v>1.178317098445596</c:v>
                </c:pt>
                <c:pt idx="919">
                  <c:v>1.1783125711329541</c:v>
                </c:pt>
                <c:pt idx="920">
                  <c:v>1.1783080578512397</c:v>
                </c:pt>
                <c:pt idx="921">
                  <c:v>1.1783035585353274</c:v>
                </c:pt>
                <c:pt idx="922">
                  <c:v>1.1782990731204943</c:v>
                </c:pt>
                <c:pt idx="923">
                  <c:v>1.1782946015424165</c:v>
                </c:pt>
                <c:pt idx="924">
                  <c:v>1.1782901437371662</c:v>
                </c:pt>
                <c:pt idx="925">
                  <c:v>1.1782856996412097</c:v>
                </c:pt>
                <c:pt idx="926">
                  <c:v>1.1782812691914022</c:v>
                </c:pt>
                <c:pt idx="927">
                  <c:v>1.1782768523249871</c:v>
                </c:pt>
                <c:pt idx="928">
                  <c:v>1.1782724489795919</c:v>
                </c:pt>
                <c:pt idx="929">
                  <c:v>1.1782680590932246</c:v>
                </c:pt>
                <c:pt idx="930">
                  <c:v>1.1782636826042727</c:v>
                </c:pt>
                <c:pt idx="931">
                  <c:v>1.1782593194514983</c:v>
                </c:pt>
                <c:pt idx="932">
                  <c:v>1.1782549695740365</c:v>
                </c:pt>
                <c:pt idx="933">
                  <c:v>1.1782506329113924</c:v>
                </c:pt>
                <c:pt idx="934">
                  <c:v>1.1782463094034379</c:v>
                </c:pt>
                <c:pt idx="935">
                  <c:v>1.1782419989904089</c:v>
                </c:pt>
                <c:pt idx="936">
                  <c:v>1.1782377016129033</c:v>
                </c:pt>
                <c:pt idx="937">
                  <c:v>1.1782334172118771</c:v>
                </c:pt>
                <c:pt idx="938">
                  <c:v>1.1782291457286431</c:v>
                </c:pt>
                <c:pt idx="939">
                  <c:v>1.1782248871048671</c:v>
                </c:pt>
                <c:pt idx="940">
                  <c:v>1.1782206412825651</c:v>
                </c:pt>
                <c:pt idx="941">
                  <c:v>1.178216408204102</c:v>
                </c:pt>
                <c:pt idx="942">
                  <c:v>1.1782121878121878</c:v>
                </c:pt>
                <c:pt idx="943">
                  <c:v>1.1782079800498753</c:v>
                </c:pt>
                <c:pt idx="944">
                  <c:v>1.1782037848605578</c:v>
                </c:pt>
                <c:pt idx="945">
                  <c:v>1.1781996021879662</c:v>
                </c:pt>
                <c:pt idx="946">
                  <c:v>1.1781954319761669</c:v>
                </c:pt>
                <c:pt idx="947">
                  <c:v>1.1781912741695588</c:v>
                </c:pt>
                <c:pt idx="948">
                  <c:v>1.1781871287128713</c:v>
                </c:pt>
                <c:pt idx="949">
                  <c:v>1.1781829955511616</c:v>
                </c:pt>
                <c:pt idx="950">
                  <c:v>1.1781788746298125</c:v>
                </c:pt>
                <c:pt idx="951">
                  <c:v>1.1781747658945294</c:v>
                </c:pt>
                <c:pt idx="952">
                  <c:v>1.1781706692913385</c:v>
                </c:pt>
                <c:pt idx="953">
                  <c:v>1.1781665847665848</c:v>
                </c:pt>
                <c:pt idx="954">
                  <c:v>1.1781625122669284</c:v>
                </c:pt>
                <c:pt idx="955">
                  <c:v>1.1781584517393435</c:v>
                </c:pt>
                <c:pt idx="956">
                  <c:v>1.1781544031311155</c:v>
                </c:pt>
                <c:pt idx="957">
                  <c:v>1.1781503663898387</c:v>
                </c:pt>
                <c:pt idx="958">
                  <c:v>1.1781463414634146</c:v>
                </c:pt>
                <c:pt idx="959">
                  <c:v>1.1781423283000487</c:v>
                </c:pt>
                <c:pt idx="960">
                  <c:v>1.178138326848249</c:v>
                </c:pt>
                <c:pt idx="961">
                  <c:v>1.1781343370568238</c:v>
                </c:pt>
                <c:pt idx="962">
                  <c:v>1.1781303588748788</c:v>
                </c:pt>
                <c:pt idx="963">
                  <c:v>1.1781263922518159</c:v>
                </c:pt>
                <c:pt idx="964">
                  <c:v>1.1781224371373307</c:v>
                </c:pt>
                <c:pt idx="965">
                  <c:v>1.17811849348141</c:v>
                </c:pt>
                <c:pt idx="966">
                  <c:v>1.1781145612343298</c:v>
                </c:pt>
                <c:pt idx="967">
                  <c:v>1.1781106403466539</c:v>
                </c:pt>
                <c:pt idx="968">
                  <c:v>1.1781067307692308</c:v>
                </c:pt>
                <c:pt idx="969">
                  <c:v>1.1781028324531926</c:v>
                </c:pt>
                <c:pt idx="970">
                  <c:v>1.178098945349952</c:v>
                </c:pt>
                <c:pt idx="971">
                  <c:v>1.1780950694112016</c:v>
                </c:pt>
                <c:pt idx="972">
                  <c:v>1.17809120458891</c:v>
                </c:pt>
                <c:pt idx="973">
                  <c:v>1.1780873508353222</c:v>
                </c:pt>
                <c:pt idx="974">
                  <c:v>1.1780835081029553</c:v>
                </c:pt>
                <c:pt idx="975">
                  <c:v>1.1780796763445978</c:v>
                </c:pt>
                <c:pt idx="976">
                  <c:v>1.178075855513308</c:v>
                </c:pt>
                <c:pt idx="977">
                  <c:v>1.178072045562411</c:v>
                </c:pt>
                <c:pt idx="978">
                  <c:v>1.1780682464454977</c:v>
                </c:pt>
                <c:pt idx="979">
                  <c:v>1.1780644581164221</c:v>
                </c:pt>
                <c:pt idx="980">
                  <c:v>1.1780606805293006</c:v>
                </c:pt>
                <c:pt idx="981">
                  <c:v>1.1780569136385088</c:v>
                </c:pt>
                <c:pt idx="982">
                  <c:v>1.1780531573986806</c:v>
                </c:pt>
                <c:pt idx="983">
                  <c:v>1.1780494117647058</c:v>
                </c:pt>
                <c:pt idx="984">
                  <c:v>1.1780456766917293</c:v>
                </c:pt>
                <c:pt idx="985">
                  <c:v>1.1780419521351477</c:v>
                </c:pt>
                <c:pt idx="986">
                  <c:v>1.1780382380506091</c:v>
                </c:pt>
                <c:pt idx="987">
                  <c:v>1.1780345343940104</c:v>
                </c:pt>
                <c:pt idx="988">
                  <c:v>1.1780308411214953</c:v>
                </c:pt>
                <c:pt idx="989">
                  <c:v>1.1780271581894541</c:v>
                </c:pt>
                <c:pt idx="990">
                  <c:v>1.17802348555452</c:v>
                </c:pt>
                <c:pt idx="991">
                  <c:v>1.178019823173569</c:v>
                </c:pt>
                <c:pt idx="992">
                  <c:v>1.1780161710037176</c:v>
                </c:pt>
                <c:pt idx="993">
                  <c:v>1.1780125290023202</c:v>
                </c:pt>
                <c:pt idx="994">
                  <c:v>1.1780088971269693</c:v>
                </c:pt>
                <c:pt idx="995">
                  <c:v>1.1780052753354928</c:v>
                </c:pt>
                <c:pt idx="996">
                  <c:v>1.178001663585952</c:v>
                </c:pt>
                <c:pt idx="997">
                  <c:v>1.1779980618366406</c:v>
                </c:pt>
                <c:pt idx="998">
                  <c:v>1.1779944700460829</c:v>
                </c:pt>
                <c:pt idx="999">
                  <c:v>1.1779908881730328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B5-42EB-84AF-B840AB22911B}"/>
            </c:ext>
          </c:extLst>
        </c:ser>
        <c:ser>
          <c:idx val="1"/>
          <c:order val="1"/>
          <c:tx>
            <c:strRef>
              <c:f>ChartData!$BB$9</c:f>
              <c:strCache>
                <c:ptCount val="1"/>
                <c:pt idx="0">
                  <c:v>Proposed TRANSITIONAL Large General Service: Over 2,000,000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ChartData!$AZ$10:$AZ$1009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28000</c:v>
                </c:pt>
                <c:pt idx="285">
                  <c:v>31000</c:v>
                </c:pt>
                <c:pt idx="286">
                  <c:v>34000</c:v>
                </c:pt>
                <c:pt idx="287">
                  <c:v>37000</c:v>
                </c:pt>
                <c:pt idx="288">
                  <c:v>40000</c:v>
                </c:pt>
                <c:pt idx="289">
                  <c:v>43000</c:v>
                </c:pt>
                <c:pt idx="290">
                  <c:v>46000</c:v>
                </c:pt>
                <c:pt idx="291">
                  <c:v>49000</c:v>
                </c:pt>
                <c:pt idx="292">
                  <c:v>52000</c:v>
                </c:pt>
                <c:pt idx="293">
                  <c:v>55000</c:v>
                </c:pt>
                <c:pt idx="294">
                  <c:v>58000</c:v>
                </c:pt>
                <c:pt idx="295">
                  <c:v>61000</c:v>
                </c:pt>
                <c:pt idx="296">
                  <c:v>64000</c:v>
                </c:pt>
                <c:pt idx="297">
                  <c:v>67000</c:v>
                </c:pt>
                <c:pt idx="298">
                  <c:v>70000</c:v>
                </c:pt>
                <c:pt idx="299">
                  <c:v>73000</c:v>
                </c:pt>
                <c:pt idx="300">
                  <c:v>76000</c:v>
                </c:pt>
                <c:pt idx="301">
                  <c:v>79000</c:v>
                </c:pt>
                <c:pt idx="302">
                  <c:v>82000</c:v>
                </c:pt>
                <c:pt idx="303">
                  <c:v>85000</c:v>
                </c:pt>
                <c:pt idx="304">
                  <c:v>88000</c:v>
                </c:pt>
                <c:pt idx="305">
                  <c:v>91000</c:v>
                </c:pt>
                <c:pt idx="306">
                  <c:v>94000</c:v>
                </c:pt>
                <c:pt idx="307">
                  <c:v>97000</c:v>
                </c:pt>
                <c:pt idx="308">
                  <c:v>100000</c:v>
                </c:pt>
                <c:pt idx="309">
                  <c:v>103000</c:v>
                </c:pt>
                <c:pt idx="310">
                  <c:v>106000</c:v>
                </c:pt>
                <c:pt idx="311">
                  <c:v>109000</c:v>
                </c:pt>
                <c:pt idx="312">
                  <c:v>112000</c:v>
                </c:pt>
                <c:pt idx="313">
                  <c:v>115000</c:v>
                </c:pt>
                <c:pt idx="314">
                  <c:v>118000</c:v>
                </c:pt>
                <c:pt idx="315">
                  <c:v>121000</c:v>
                </c:pt>
                <c:pt idx="316">
                  <c:v>124000</c:v>
                </c:pt>
                <c:pt idx="317">
                  <c:v>127000</c:v>
                </c:pt>
                <c:pt idx="318">
                  <c:v>130000</c:v>
                </c:pt>
                <c:pt idx="319">
                  <c:v>133000</c:v>
                </c:pt>
                <c:pt idx="320">
                  <c:v>136000</c:v>
                </c:pt>
                <c:pt idx="321">
                  <c:v>139000</c:v>
                </c:pt>
                <c:pt idx="322">
                  <c:v>142000</c:v>
                </c:pt>
                <c:pt idx="323">
                  <c:v>145000</c:v>
                </c:pt>
                <c:pt idx="324">
                  <c:v>148000</c:v>
                </c:pt>
                <c:pt idx="325">
                  <c:v>151000</c:v>
                </c:pt>
                <c:pt idx="326">
                  <c:v>154000</c:v>
                </c:pt>
                <c:pt idx="327">
                  <c:v>157000</c:v>
                </c:pt>
                <c:pt idx="328">
                  <c:v>160000</c:v>
                </c:pt>
                <c:pt idx="329">
                  <c:v>163000</c:v>
                </c:pt>
                <c:pt idx="330">
                  <c:v>166000</c:v>
                </c:pt>
                <c:pt idx="331">
                  <c:v>169000</c:v>
                </c:pt>
                <c:pt idx="332">
                  <c:v>172000</c:v>
                </c:pt>
                <c:pt idx="333">
                  <c:v>175000</c:v>
                </c:pt>
                <c:pt idx="334">
                  <c:v>178000</c:v>
                </c:pt>
                <c:pt idx="335">
                  <c:v>181000</c:v>
                </c:pt>
                <c:pt idx="336">
                  <c:v>184000</c:v>
                </c:pt>
                <c:pt idx="337">
                  <c:v>187000</c:v>
                </c:pt>
                <c:pt idx="338">
                  <c:v>190000</c:v>
                </c:pt>
                <c:pt idx="339">
                  <c:v>193000</c:v>
                </c:pt>
                <c:pt idx="340">
                  <c:v>196000</c:v>
                </c:pt>
                <c:pt idx="341">
                  <c:v>199000</c:v>
                </c:pt>
                <c:pt idx="342">
                  <c:v>202000</c:v>
                </c:pt>
                <c:pt idx="343">
                  <c:v>205000</c:v>
                </c:pt>
                <c:pt idx="344">
                  <c:v>208000</c:v>
                </c:pt>
                <c:pt idx="345">
                  <c:v>211000</c:v>
                </c:pt>
                <c:pt idx="346">
                  <c:v>214000</c:v>
                </c:pt>
                <c:pt idx="347">
                  <c:v>217000</c:v>
                </c:pt>
                <c:pt idx="348">
                  <c:v>220000</c:v>
                </c:pt>
                <c:pt idx="349">
                  <c:v>223000</c:v>
                </c:pt>
                <c:pt idx="350">
                  <c:v>226000</c:v>
                </c:pt>
                <c:pt idx="351">
                  <c:v>229000</c:v>
                </c:pt>
                <c:pt idx="352">
                  <c:v>232000</c:v>
                </c:pt>
                <c:pt idx="353">
                  <c:v>235000</c:v>
                </c:pt>
                <c:pt idx="354">
                  <c:v>238000</c:v>
                </c:pt>
                <c:pt idx="355">
                  <c:v>241000</c:v>
                </c:pt>
                <c:pt idx="356">
                  <c:v>244000</c:v>
                </c:pt>
                <c:pt idx="357">
                  <c:v>247000</c:v>
                </c:pt>
                <c:pt idx="358">
                  <c:v>250000</c:v>
                </c:pt>
                <c:pt idx="359">
                  <c:v>253000</c:v>
                </c:pt>
                <c:pt idx="360">
                  <c:v>256000</c:v>
                </c:pt>
                <c:pt idx="361">
                  <c:v>259000</c:v>
                </c:pt>
                <c:pt idx="362">
                  <c:v>262000</c:v>
                </c:pt>
                <c:pt idx="363">
                  <c:v>265000</c:v>
                </c:pt>
                <c:pt idx="364">
                  <c:v>268000</c:v>
                </c:pt>
                <c:pt idx="365">
                  <c:v>271000</c:v>
                </c:pt>
                <c:pt idx="366">
                  <c:v>274000</c:v>
                </c:pt>
                <c:pt idx="367">
                  <c:v>277000</c:v>
                </c:pt>
                <c:pt idx="368">
                  <c:v>280000</c:v>
                </c:pt>
                <c:pt idx="369">
                  <c:v>283000</c:v>
                </c:pt>
                <c:pt idx="370">
                  <c:v>286000</c:v>
                </c:pt>
                <c:pt idx="371">
                  <c:v>289000</c:v>
                </c:pt>
                <c:pt idx="372">
                  <c:v>292000</c:v>
                </c:pt>
                <c:pt idx="373">
                  <c:v>295000</c:v>
                </c:pt>
                <c:pt idx="374">
                  <c:v>298000</c:v>
                </c:pt>
                <c:pt idx="375">
                  <c:v>301000</c:v>
                </c:pt>
                <c:pt idx="376">
                  <c:v>304000</c:v>
                </c:pt>
                <c:pt idx="377">
                  <c:v>307000</c:v>
                </c:pt>
                <c:pt idx="378">
                  <c:v>310000</c:v>
                </c:pt>
                <c:pt idx="379">
                  <c:v>313000</c:v>
                </c:pt>
                <c:pt idx="380">
                  <c:v>316000</c:v>
                </c:pt>
                <c:pt idx="381">
                  <c:v>319000</c:v>
                </c:pt>
                <c:pt idx="382">
                  <c:v>322000</c:v>
                </c:pt>
                <c:pt idx="383">
                  <c:v>325000</c:v>
                </c:pt>
                <c:pt idx="384">
                  <c:v>328000</c:v>
                </c:pt>
                <c:pt idx="385">
                  <c:v>331000</c:v>
                </c:pt>
                <c:pt idx="386">
                  <c:v>334000</c:v>
                </c:pt>
                <c:pt idx="387">
                  <c:v>337000</c:v>
                </c:pt>
                <c:pt idx="388">
                  <c:v>340000</c:v>
                </c:pt>
                <c:pt idx="389">
                  <c:v>343000</c:v>
                </c:pt>
                <c:pt idx="390">
                  <c:v>346000</c:v>
                </c:pt>
                <c:pt idx="391">
                  <c:v>349000</c:v>
                </c:pt>
                <c:pt idx="392">
                  <c:v>352000</c:v>
                </c:pt>
                <c:pt idx="393">
                  <c:v>355000</c:v>
                </c:pt>
                <c:pt idx="394">
                  <c:v>358000</c:v>
                </c:pt>
                <c:pt idx="395">
                  <c:v>361000</c:v>
                </c:pt>
                <c:pt idx="396">
                  <c:v>364000</c:v>
                </c:pt>
                <c:pt idx="397">
                  <c:v>367000</c:v>
                </c:pt>
                <c:pt idx="398">
                  <c:v>370000</c:v>
                </c:pt>
                <c:pt idx="399">
                  <c:v>373000</c:v>
                </c:pt>
                <c:pt idx="400">
                  <c:v>376000</c:v>
                </c:pt>
                <c:pt idx="401">
                  <c:v>379000</c:v>
                </c:pt>
                <c:pt idx="402">
                  <c:v>382000</c:v>
                </c:pt>
                <c:pt idx="403">
                  <c:v>385000</c:v>
                </c:pt>
                <c:pt idx="404">
                  <c:v>388000</c:v>
                </c:pt>
                <c:pt idx="405">
                  <c:v>391000</c:v>
                </c:pt>
                <c:pt idx="406">
                  <c:v>394000</c:v>
                </c:pt>
                <c:pt idx="407">
                  <c:v>397000</c:v>
                </c:pt>
                <c:pt idx="408">
                  <c:v>400000</c:v>
                </c:pt>
                <c:pt idx="409">
                  <c:v>403000</c:v>
                </c:pt>
                <c:pt idx="410">
                  <c:v>406000</c:v>
                </c:pt>
                <c:pt idx="411">
                  <c:v>409000</c:v>
                </c:pt>
                <c:pt idx="412">
                  <c:v>412000</c:v>
                </c:pt>
                <c:pt idx="413">
                  <c:v>415000</c:v>
                </c:pt>
                <c:pt idx="414">
                  <c:v>418000</c:v>
                </c:pt>
                <c:pt idx="415">
                  <c:v>421000</c:v>
                </c:pt>
                <c:pt idx="416">
                  <c:v>424000</c:v>
                </c:pt>
                <c:pt idx="417">
                  <c:v>427000</c:v>
                </c:pt>
                <c:pt idx="418">
                  <c:v>430000</c:v>
                </c:pt>
                <c:pt idx="419">
                  <c:v>433000</c:v>
                </c:pt>
                <c:pt idx="420">
                  <c:v>436000</c:v>
                </c:pt>
                <c:pt idx="421">
                  <c:v>439000</c:v>
                </c:pt>
                <c:pt idx="422">
                  <c:v>442000</c:v>
                </c:pt>
                <c:pt idx="423">
                  <c:v>445000</c:v>
                </c:pt>
                <c:pt idx="424">
                  <c:v>448000</c:v>
                </c:pt>
                <c:pt idx="425">
                  <c:v>451000</c:v>
                </c:pt>
                <c:pt idx="426">
                  <c:v>454000</c:v>
                </c:pt>
                <c:pt idx="427">
                  <c:v>457000</c:v>
                </c:pt>
                <c:pt idx="428">
                  <c:v>460000</c:v>
                </c:pt>
                <c:pt idx="429">
                  <c:v>463000</c:v>
                </c:pt>
                <c:pt idx="430">
                  <c:v>466000</c:v>
                </c:pt>
                <c:pt idx="431">
                  <c:v>469000</c:v>
                </c:pt>
                <c:pt idx="432">
                  <c:v>472000</c:v>
                </c:pt>
                <c:pt idx="433">
                  <c:v>475000</c:v>
                </c:pt>
                <c:pt idx="434">
                  <c:v>478000</c:v>
                </c:pt>
                <c:pt idx="435">
                  <c:v>481000</c:v>
                </c:pt>
                <c:pt idx="436">
                  <c:v>484000</c:v>
                </c:pt>
                <c:pt idx="437">
                  <c:v>487000</c:v>
                </c:pt>
                <c:pt idx="438">
                  <c:v>490000</c:v>
                </c:pt>
                <c:pt idx="439">
                  <c:v>493000</c:v>
                </c:pt>
                <c:pt idx="440">
                  <c:v>496000</c:v>
                </c:pt>
                <c:pt idx="441">
                  <c:v>499000</c:v>
                </c:pt>
                <c:pt idx="442">
                  <c:v>502000</c:v>
                </c:pt>
                <c:pt idx="443">
                  <c:v>505000</c:v>
                </c:pt>
                <c:pt idx="444">
                  <c:v>508000</c:v>
                </c:pt>
                <c:pt idx="445">
                  <c:v>511000</c:v>
                </c:pt>
                <c:pt idx="446">
                  <c:v>514000</c:v>
                </c:pt>
                <c:pt idx="447">
                  <c:v>517000</c:v>
                </c:pt>
                <c:pt idx="448">
                  <c:v>520000</c:v>
                </c:pt>
                <c:pt idx="449">
                  <c:v>523000</c:v>
                </c:pt>
                <c:pt idx="450">
                  <c:v>526000</c:v>
                </c:pt>
                <c:pt idx="451">
                  <c:v>529000</c:v>
                </c:pt>
                <c:pt idx="452">
                  <c:v>532000</c:v>
                </c:pt>
                <c:pt idx="453">
                  <c:v>535000</c:v>
                </c:pt>
                <c:pt idx="454">
                  <c:v>538000</c:v>
                </c:pt>
                <c:pt idx="455">
                  <c:v>541000</c:v>
                </c:pt>
                <c:pt idx="456">
                  <c:v>544000</c:v>
                </c:pt>
                <c:pt idx="457">
                  <c:v>547000</c:v>
                </c:pt>
                <c:pt idx="458">
                  <c:v>550000</c:v>
                </c:pt>
                <c:pt idx="459">
                  <c:v>553000</c:v>
                </c:pt>
                <c:pt idx="460">
                  <c:v>556000</c:v>
                </c:pt>
                <c:pt idx="461">
                  <c:v>559000</c:v>
                </c:pt>
                <c:pt idx="462">
                  <c:v>562000</c:v>
                </c:pt>
                <c:pt idx="463">
                  <c:v>565000</c:v>
                </c:pt>
                <c:pt idx="464">
                  <c:v>568000</c:v>
                </c:pt>
                <c:pt idx="465">
                  <c:v>571000</c:v>
                </c:pt>
                <c:pt idx="466">
                  <c:v>574000</c:v>
                </c:pt>
                <c:pt idx="467">
                  <c:v>577000</c:v>
                </c:pt>
                <c:pt idx="468">
                  <c:v>580000</c:v>
                </c:pt>
                <c:pt idx="469">
                  <c:v>583000</c:v>
                </c:pt>
                <c:pt idx="470">
                  <c:v>586000</c:v>
                </c:pt>
                <c:pt idx="471">
                  <c:v>589000</c:v>
                </c:pt>
                <c:pt idx="472">
                  <c:v>592000</c:v>
                </c:pt>
                <c:pt idx="473">
                  <c:v>595000</c:v>
                </c:pt>
                <c:pt idx="474">
                  <c:v>598000</c:v>
                </c:pt>
                <c:pt idx="475">
                  <c:v>601000</c:v>
                </c:pt>
                <c:pt idx="476">
                  <c:v>604000</c:v>
                </c:pt>
                <c:pt idx="477">
                  <c:v>607000</c:v>
                </c:pt>
                <c:pt idx="478">
                  <c:v>610000</c:v>
                </c:pt>
                <c:pt idx="479">
                  <c:v>613000</c:v>
                </c:pt>
                <c:pt idx="480">
                  <c:v>616000</c:v>
                </c:pt>
                <c:pt idx="481">
                  <c:v>619000</c:v>
                </c:pt>
                <c:pt idx="482">
                  <c:v>622000</c:v>
                </c:pt>
                <c:pt idx="483">
                  <c:v>625000</c:v>
                </c:pt>
                <c:pt idx="484">
                  <c:v>628000</c:v>
                </c:pt>
                <c:pt idx="485">
                  <c:v>631000</c:v>
                </c:pt>
                <c:pt idx="486">
                  <c:v>634000</c:v>
                </c:pt>
                <c:pt idx="487">
                  <c:v>637000</c:v>
                </c:pt>
                <c:pt idx="488">
                  <c:v>640000</c:v>
                </c:pt>
                <c:pt idx="489">
                  <c:v>643000</c:v>
                </c:pt>
                <c:pt idx="490">
                  <c:v>646000</c:v>
                </c:pt>
                <c:pt idx="491">
                  <c:v>649000</c:v>
                </c:pt>
                <c:pt idx="492">
                  <c:v>652000</c:v>
                </c:pt>
                <c:pt idx="493">
                  <c:v>655000</c:v>
                </c:pt>
                <c:pt idx="494">
                  <c:v>658000</c:v>
                </c:pt>
                <c:pt idx="495">
                  <c:v>661000</c:v>
                </c:pt>
                <c:pt idx="496">
                  <c:v>664000</c:v>
                </c:pt>
                <c:pt idx="497">
                  <c:v>667000</c:v>
                </c:pt>
                <c:pt idx="498">
                  <c:v>670000</c:v>
                </c:pt>
                <c:pt idx="499">
                  <c:v>673000</c:v>
                </c:pt>
                <c:pt idx="500">
                  <c:v>676000</c:v>
                </c:pt>
                <c:pt idx="501">
                  <c:v>679000</c:v>
                </c:pt>
                <c:pt idx="502">
                  <c:v>682000</c:v>
                </c:pt>
                <c:pt idx="503">
                  <c:v>685000</c:v>
                </c:pt>
                <c:pt idx="504">
                  <c:v>688000</c:v>
                </c:pt>
                <c:pt idx="505">
                  <c:v>691000</c:v>
                </c:pt>
                <c:pt idx="506">
                  <c:v>694000</c:v>
                </c:pt>
                <c:pt idx="507">
                  <c:v>697000</c:v>
                </c:pt>
                <c:pt idx="508">
                  <c:v>700000</c:v>
                </c:pt>
                <c:pt idx="509">
                  <c:v>703000</c:v>
                </c:pt>
                <c:pt idx="510">
                  <c:v>706000</c:v>
                </c:pt>
                <c:pt idx="511">
                  <c:v>709000</c:v>
                </c:pt>
                <c:pt idx="512">
                  <c:v>712000</c:v>
                </c:pt>
                <c:pt idx="513">
                  <c:v>715000</c:v>
                </c:pt>
                <c:pt idx="514">
                  <c:v>718000</c:v>
                </c:pt>
                <c:pt idx="515">
                  <c:v>721000</c:v>
                </c:pt>
                <c:pt idx="516">
                  <c:v>724000</c:v>
                </c:pt>
                <c:pt idx="517">
                  <c:v>727000</c:v>
                </c:pt>
                <c:pt idx="518">
                  <c:v>730000</c:v>
                </c:pt>
                <c:pt idx="519">
                  <c:v>733000</c:v>
                </c:pt>
                <c:pt idx="520">
                  <c:v>736000</c:v>
                </c:pt>
                <c:pt idx="521">
                  <c:v>739000</c:v>
                </c:pt>
                <c:pt idx="522">
                  <c:v>742000</c:v>
                </c:pt>
                <c:pt idx="523">
                  <c:v>745000</c:v>
                </c:pt>
                <c:pt idx="524">
                  <c:v>748000</c:v>
                </c:pt>
                <c:pt idx="525">
                  <c:v>751000</c:v>
                </c:pt>
                <c:pt idx="526">
                  <c:v>754000</c:v>
                </c:pt>
                <c:pt idx="527">
                  <c:v>757000</c:v>
                </c:pt>
                <c:pt idx="528">
                  <c:v>760000</c:v>
                </c:pt>
                <c:pt idx="529">
                  <c:v>763000</c:v>
                </c:pt>
                <c:pt idx="530">
                  <c:v>766000</c:v>
                </c:pt>
                <c:pt idx="531">
                  <c:v>769000</c:v>
                </c:pt>
                <c:pt idx="532">
                  <c:v>772000</c:v>
                </c:pt>
                <c:pt idx="533">
                  <c:v>775000</c:v>
                </c:pt>
                <c:pt idx="534">
                  <c:v>778000</c:v>
                </c:pt>
                <c:pt idx="535">
                  <c:v>781000</c:v>
                </c:pt>
                <c:pt idx="536">
                  <c:v>784000</c:v>
                </c:pt>
                <c:pt idx="537">
                  <c:v>787000</c:v>
                </c:pt>
                <c:pt idx="538">
                  <c:v>790000</c:v>
                </c:pt>
                <c:pt idx="539">
                  <c:v>793000</c:v>
                </c:pt>
                <c:pt idx="540">
                  <c:v>796000</c:v>
                </c:pt>
                <c:pt idx="541">
                  <c:v>799000</c:v>
                </c:pt>
                <c:pt idx="542">
                  <c:v>802000</c:v>
                </c:pt>
                <c:pt idx="543">
                  <c:v>805000</c:v>
                </c:pt>
                <c:pt idx="544">
                  <c:v>808000</c:v>
                </c:pt>
                <c:pt idx="545">
                  <c:v>811000</c:v>
                </c:pt>
                <c:pt idx="546">
                  <c:v>814000</c:v>
                </c:pt>
                <c:pt idx="547">
                  <c:v>817000</c:v>
                </c:pt>
                <c:pt idx="548">
                  <c:v>820000</c:v>
                </c:pt>
                <c:pt idx="549">
                  <c:v>823000</c:v>
                </c:pt>
                <c:pt idx="550">
                  <c:v>826000</c:v>
                </c:pt>
                <c:pt idx="551">
                  <c:v>829000</c:v>
                </c:pt>
                <c:pt idx="552">
                  <c:v>832000</c:v>
                </c:pt>
                <c:pt idx="553">
                  <c:v>835000</c:v>
                </c:pt>
                <c:pt idx="554">
                  <c:v>838000</c:v>
                </c:pt>
                <c:pt idx="555">
                  <c:v>841000</c:v>
                </c:pt>
                <c:pt idx="556">
                  <c:v>844000</c:v>
                </c:pt>
                <c:pt idx="557">
                  <c:v>847000</c:v>
                </c:pt>
                <c:pt idx="558">
                  <c:v>850000</c:v>
                </c:pt>
                <c:pt idx="559">
                  <c:v>853000</c:v>
                </c:pt>
                <c:pt idx="560">
                  <c:v>856000</c:v>
                </c:pt>
                <c:pt idx="561">
                  <c:v>859000</c:v>
                </c:pt>
                <c:pt idx="562">
                  <c:v>862000</c:v>
                </c:pt>
                <c:pt idx="563">
                  <c:v>865000</c:v>
                </c:pt>
                <c:pt idx="564">
                  <c:v>868000</c:v>
                </c:pt>
                <c:pt idx="565">
                  <c:v>871000</c:v>
                </c:pt>
                <c:pt idx="566">
                  <c:v>874000</c:v>
                </c:pt>
                <c:pt idx="567">
                  <c:v>877000</c:v>
                </c:pt>
                <c:pt idx="568">
                  <c:v>880000</c:v>
                </c:pt>
                <c:pt idx="569">
                  <c:v>883000</c:v>
                </c:pt>
                <c:pt idx="570">
                  <c:v>886000</c:v>
                </c:pt>
                <c:pt idx="571">
                  <c:v>889000</c:v>
                </c:pt>
                <c:pt idx="572">
                  <c:v>892000</c:v>
                </c:pt>
                <c:pt idx="573">
                  <c:v>895000</c:v>
                </c:pt>
                <c:pt idx="574">
                  <c:v>898000</c:v>
                </c:pt>
                <c:pt idx="575">
                  <c:v>901000</c:v>
                </c:pt>
                <c:pt idx="576">
                  <c:v>904000</c:v>
                </c:pt>
                <c:pt idx="577">
                  <c:v>907000</c:v>
                </c:pt>
                <c:pt idx="578">
                  <c:v>910000</c:v>
                </c:pt>
                <c:pt idx="579">
                  <c:v>913000</c:v>
                </c:pt>
                <c:pt idx="580">
                  <c:v>916000</c:v>
                </c:pt>
                <c:pt idx="581">
                  <c:v>919000</c:v>
                </c:pt>
                <c:pt idx="582">
                  <c:v>922000</c:v>
                </c:pt>
                <c:pt idx="583">
                  <c:v>925000</c:v>
                </c:pt>
                <c:pt idx="584">
                  <c:v>928000</c:v>
                </c:pt>
                <c:pt idx="585">
                  <c:v>931000</c:v>
                </c:pt>
                <c:pt idx="586">
                  <c:v>934000</c:v>
                </c:pt>
                <c:pt idx="587">
                  <c:v>937000</c:v>
                </c:pt>
                <c:pt idx="588">
                  <c:v>940000</c:v>
                </c:pt>
                <c:pt idx="589">
                  <c:v>943000</c:v>
                </c:pt>
                <c:pt idx="590">
                  <c:v>946000</c:v>
                </c:pt>
                <c:pt idx="591">
                  <c:v>949000</c:v>
                </c:pt>
                <c:pt idx="592">
                  <c:v>952000</c:v>
                </c:pt>
                <c:pt idx="593">
                  <c:v>955000</c:v>
                </c:pt>
                <c:pt idx="594">
                  <c:v>958000</c:v>
                </c:pt>
                <c:pt idx="595">
                  <c:v>961000</c:v>
                </c:pt>
                <c:pt idx="596">
                  <c:v>964000</c:v>
                </c:pt>
                <c:pt idx="597">
                  <c:v>967000</c:v>
                </c:pt>
                <c:pt idx="598">
                  <c:v>970000</c:v>
                </c:pt>
                <c:pt idx="599">
                  <c:v>973000</c:v>
                </c:pt>
                <c:pt idx="600">
                  <c:v>976000</c:v>
                </c:pt>
                <c:pt idx="601">
                  <c:v>979000</c:v>
                </c:pt>
                <c:pt idx="602">
                  <c:v>982000</c:v>
                </c:pt>
                <c:pt idx="603">
                  <c:v>985000</c:v>
                </c:pt>
                <c:pt idx="604">
                  <c:v>988000</c:v>
                </c:pt>
                <c:pt idx="605">
                  <c:v>991000</c:v>
                </c:pt>
                <c:pt idx="606">
                  <c:v>994000</c:v>
                </c:pt>
                <c:pt idx="607">
                  <c:v>997000</c:v>
                </c:pt>
                <c:pt idx="608">
                  <c:v>1000000</c:v>
                </c:pt>
                <c:pt idx="609">
                  <c:v>1003000</c:v>
                </c:pt>
                <c:pt idx="610">
                  <c:v>1006000</c:v>
                </c:pt>
                <c:pt idx="611">
                  <c:v>1009000</c:v>
                </c:pt>
                <c:pt idx="612">
                  <c:v>1012000</c:v>
                </c:pt>
                <c:pt idx="613">
                  <c:v>1015000</c:v>
                </c:pt>
                <c:pt idx="614">
                  <c:v>1018000</c:v>
                </c:pt>
                <c:pt idx="615">
                  <c:v>1021000</c:v>
                </c:pt>
                <c:pt idx="616">
                  <c:v>1024000</c:v>
                </c:pt>
                <c:pt idx="617">
                  <c:v>1027000</c:v>
                </c:pt>
                <c:pt idx="618">
                  <c:v>1030000</c:v>
                </c:pt>
                <c:pt idx="619">
                  <c:v>1033000</c:v>
                </c:pt>
                <c:pt idx="620">
                  <c:v>1036000</c:v>
                </c:pt>
                <c:pt idx="621">
                  <c:v>1039000</c:v>
                </c:pt>
                <c:pt idx="622">
                  <c:v>1042000</c:v>
                </c:pt>
                <c:pt idx="623">
                  <c:v>1045000</c:v>
                </c:pt>
                <c:pt idx="624">
                  <c:v>1048000</c:v>
                </c:pt>
                <c:pt idx="625">
                  <c:v>1051000</c:v>
                </c:pt>
                <c:pt idx="626">
                  <c:v>1054000</c:v>
                </c:pt>
                <c:pt idx="627">
                  <c:v>1057000</c:v>
                </c:pt>
                <c:pt idx="628">
                  <c:v>1060000</c:v>
                </c:pt>
                <c:pt idx="629">
                  <c:v>1063000</c:v>
                </c:pt>
                <c:pt idx="630">
                  <c:v>1066000</c:v>
                </c:pt>
                <c:pt idx="631">
                  <c:v>1069000</c:v>
                </c:pt>
                <c:pt idx="632">
                  <c:v>1072000</c:v>
                </c:pt>
                <c:pt idx="633">
                  <c:v>1075000</c:v>
                </c:pt>
                <c:pt idx="634">
                  <c:v>1078000</c:v>
                </c:pt>
                <c:pt idx="635">
                  <c:v>1081000</c:v>
                </c:pt>
                <c:pt idx="636">
                  <c:v>1084000</c:v>
                </c:pt>
                <c:pt idx="637">
                  <c:v>1087000</c:v>
                </c:pt>
                <c:pt idx="638">
                  <c:v>1090000</c:v>
                </c:pt>
                <c:pt idx="639">
                  <c:v>1093000</c:v>
                </c:pt>
                <c:pt idx="640">
                  <c:v>1096000</c:v>
                </c:pt>
                <c:pt idx="641">
                  <c:v>1099000</c:v>
                </c:pt>
                <c:pt idx="642">
                  <c:v>1102000</c:v>
                </c:pt>
                <c:pt idx="643">
                  <c:v>1105000</c:v>
                </c:pt>
                <c:pt idx="644">
                  <c:v>1108000</c:v>
                </c:pt>
                <c:pt idx="645">
                  <c:v>1111000</c:v>
                </c:pt>
                <c:pt idx="646">
                  <c:v>1114000</c:v>
                </c:pt>
                <c:pt idx="647">
                  <c:v>1117000</c:v>
                </c:pt>
                <c:pt idx="648">
                  <c:v>1120000</c:v>
                </c:pt>
                <c:pt idx="649">
                  <c:v>1123000</c:v>
                </c:pt>
                <c:pt idx="650">
                  <c:v>1126000</c:v>
                </c:pt>
                <c:pt idx="651">
                  <c:v>1129000</c:v>
                </c:pt>
                <c:pt idx="652">
                  <c:v>1132000</c:v>
                </c:pt>
                <c:pt idx="653">
                  <c:v>1135000</c:v>
                </c:pt>
                <c:pt idx="654">
                  <c:v>1138000</c:v>
                </c:pt>
                <c:pt idx="655">
                  <c:v>1141000</c:v>
                </c:pt>
                <c:pt idx="656">
                  <c:v>1144000</c:v>
                </c:pt>
                <c:pt idx="657">
                  <c:v>1147000</c:v>
                </c:pt>
                <c:pt idx="658">
                  <c:v>1150000</c:v>
                </c:pt>
                <c:pt idx="659">
                  <c:v>1153000</c:v>
                </c:pt>
                <c:pt idx="660">
                  <c:v>1156000</c:v>
                </c:pt>
                <c:pt idx="661">
                  <c:v>1159000</c:v>
                </c:pt>
                <c:pt idx="662">
                  <c:v>1162000</c:v>
                </c:pt>
                <c:pt idx="663">
                  <c:v>1165000</c:v>
                </c:pt>
                <c:pt idx="664">
                  <c:v>1168000</c:v>
                </c:pt>
                <c:pt idx="665">
                  <c:v>1171000</c:v>
                </c:pt>
                <c:pt idx="666">
                  <c:v>1174000</c:v>
                </c:pt>
                <c:pt idx="667">
                  <c:v>1177000</c:v>
                </c:pt>
                <c:pt idx="668">
                  <c:v>1180000</c:v>
                </c:pt>
                <c:pt idx="669">
                  <c:v>1183000</c:v>
                </c:pt>
                <c:pt idx="670">
                  <c:v>1186000</c:v>
                </c:pt>
                <c:pt idx="671">
                  <c:v>1189000</c:v>
                </c:pt>
                <c:pt idx="672">
                  <c:v>1192000</c:v>
                </c:pt>
                <c:pt idx="673">
                  <c:v>1195000</c:v>
                </c:pt>
                <c:pt idx="674">
                  <c:v>1198000</c:v>
                </c:pt>
                <c:pt idx="675">
                  <c:v>1201000</c:v>
                </c:pt>
                <c:pt idx="676">
                  <c:v>1204000</c:v>
                </c:pt>
                <c:pt idx="677">
                  <c:v>1207000</c:v>
                </c:pt>
                <c:pt idx="678">
                  <c:v>1210000</c:v>
                </c:pt>
                <c:pt idx="679">
                  <c:v>1213000</c:v>
                </c:pt>
                <c:pt idx="680">
                  <c:v>1216000</c:v>
                </c:pt>
                <c:pt idx="681">
                  <c:v>1219000</c:v>
                </c:pt>
                <c:pt idx="682">
                  <c:v>1222000</c:v>
                </c:pt>
                <c:pt idx="683">
                  <c:v>1225000</c:v>
                </c:pt>
                <c:pt idx="684">
                  <c:v>1228000</c:v>
                </c:pt>
                <c:pt idx="685">
                  <c:v>1231000</c:v>
                </c:pt>
                <c:pt idx="686">
                  <c:v>1234000</c:v>
                </c:pt>
                <c:pt idx="687">
                  <c:v>1237000</c:v>
                </c:pt>
                <c:pt idx="688">
                  <c:v>1240000</c:v>
                </c:pt>
                <c:pt idx="689">
                  <c:v>1243000</c:v>
                </c:pt>
                <c:pt idx="690">
                  <c:v>1246000</c:v>
                </c:pt>
                <c:pt idx="691">
                  <c:v>1249000</c:v>
                </c:pt>
                <c:pt idx="692">
                  <c:v>1252000</c:v>
                </c:pt>
                <c:pt idx="693">
                  <c:v>1255000</c:v>
                </c:pt>
                <c:pt idx="694">
                  <c:v>1258000</c:v>
                </c:pt>
                <c:pt idx="695">
                  <c:v>1261000</c:v>
                </c:pt>
                <c:pt idx="696">
                  <c:v>1264000</c:v>
                </c:pt>
                <c:pt idx="697">
                  <c:v>1267000</c:v>
                </c:pt>
                <c:pt idx="698">
                  <c:v>1270000</c:v>
                </c:pt>
                <c:pt idx="699">
                  <c:v>1273000</c:v>
                </c:pt>
                <c:pt idx="700">
                  <c:v>1276000</c:v>
                </c:pt>
                <c:pt idx="701">
                  <c:v>1279000</c:v>
                </c:pt>
                <c:pt idx="702">
                  <c:v>1282000</c:v>
                </c:pt>
                <c:pt idx="703">
                  <c:v>1285000</c:v>
                </c:pt>
                <c:pt idx="704">
                  <c:v>1288000</c:v>
                </c:pt>
                <c:pt idx="705">
                  <c:v>1291000</c:v>
                </c:pt>
                <c:pt idx="706">
                  <c:v>1294000</c:v>
                </c:pt>
                <c:pt idx="707">
                  <c:v>1297000</c:v>
                </c:pt>
                <c:pt idx="708">
                  <c:v>1300000</c:v>
                </c:pt>
                <c:pt idx="709">
                  <c:v>1303000</c:v>
                </c:pt>
                <c:pt idx="710">
                  <c:v>1306000</c:v>
                </c:pt>
                <c:pt idx="711">
                  <c:v>1309000</c:v>
                </c:pt>
                <c:pt idx="712">
                  <c:v>1312000</c:v>
                </c:pt>
                <c:pt idx="713">
                  <c:v>1315000</c:v>
                </c:pt>
                <c:pt idx="714">
                  <c:v>1318000</c:v>
                </c:pt>
                <c:pt idx="715">
                  <c:v>1321000</c:v>
                </c:pt>
                <c:pt idx="716">
                  <c:v>1324000</c:v>
                </c:pt>
                <c:pt idx="717">
                  <c:v>1327000</c:v>
                </c:pt>
                <c:pt idx="718">
                  <c:v>1330000</c:v>
                </c:pt>
                <c:pt idx="719">
                  <c:v>1333000</c:v>
                </c:pt>
                <c:pt idx="720">
                  <c:v>1336000</c:v>
                </c:pt>
                <c:pt idx="721">
                  <c:v>1339000</c:v>
                </c:pt>
                <c:pt idx="722">
                  <c:v>1342000</c:v>
                </c:pt>
                <c:pt idx="723">
                  <c:v>1345000</c:v>
                </c:pt>
                <c:pt idx="724">
                  <c:v>1348000</c:v>
                </c:pt>
                <c:pt idx="725">
                  <c:v>1351000</c:v>
                </c:pt>
                <c:pt idx="726">
                  <c:v>1354000</c:v>
                </c:pt>
                <c:pt idx="727">
                  <c:v>1357000</c:v>
                </c:pt>
                <c:pt idx="728">
                  <c:v>1360000</c:v>
                </c:pt>
                <c:pt idx="729">
                  <c:v>1363000</c:v>
                </c:pt>
                <c:pt idx="730">
                  <c:v>1366000</c:v>
                </c:pt>
                <c:pt idx="731">
                  <c:v>1369000</c:v>
                </c:pt>
                <c:pt idx="732">
                  <c:v>1372000</c:v>
                </c:pt>
                <c:pt idx="733">
                  <c:v>1375000</c:v>
                </c:pt>
                <c:pt idx="734">
                  <c:v>1378000</c:v>
                </c:pt>
                <c:pt idx="735">
                  <c:v>1381000</c:v>
                </c:pt>
                <c:pt idx="736">
                  <c:v>1384000</c:v>
                </c:pt>
                <c:pt idx="737">
                  <c:v>1387000</c:v>
                </c:pt>
                <c:pt idx="738">
                  <c:v>1390000</c:v>
                </c:pt>
                <c:pt idx="739">
                  <c:v>1393000</c:v>
                </c:pt>
                <c:pt idx="740">
                  <c:v>1396000</c:v>
                </c:pt>
                <c:pt idx="741">
                  <c:v>1399000</c:v>
                </c:pt>
                <c:pt idx="742">
                  <c:v>1402000</c:v>
                </c:pt>
                <c:pt idx="743">
                  <c:v>1405000</c:v>
                </c:pt>
                <c:pt idx="744">
                  <c:v>1408000</c:v>
                </c:pt>
                <c:pt idx="745">
                  <c:v>1411000</c:v>
                </c:pt>
                <c:pt idx="746">
                  <c:v>1414000</c:v>
                </c:pt>
                <c:pt idx="747">
                  <c:v>1417000</c:v>
                </c:pt>
                <c:pt idx="748">
                  <c:v>1420000</c:v>
                </c:pt>
                <c:pt idx="749">
                  <c:v>1423000</c:v>
                </c:pt>
                <c:pt idx="750">
                  <c:v>1426000</c:v>
                </c:pt>
                <c:pt idx="751">
                  <c:v>1429000</c:v>
                </c:pt>
                <c:pt idx="752">
                  <c:v>1432000</c:v>
                </c:pt>
                <c:pt idx="753">
                  <c:v>1435000</c:v>
                </c:pt>
                <c:pt idx="754">
                  <c:v>1438000</c:v>
                </c:pt>
                <c:pt idx="755">
                  <c:v>1441000</c:v>
                </c:pt>
                <c:pt idx="756">
                  <c:v>1444000</c:v>
                </c:pt>
                <c:pt idx="757">
                  <c:v>1447000</c:v>
                </c:pt>
                <c:pt idx="758">
                  <c:v>1450000</c:v>
                </c:pt>
                <c:pt idx="759">
                  <c:v>1453000</c:v>
                </c:pt>
                <c:pt idx="760">
                  <c:v>1456000</c:v>
                </c:pt>
                <c:pt idx="761">
                  <c:v>1459000</c:v>
                </c:pt>
                <c:pt idx="762">
                  <c:v>1462000</c:v>
                </c:pt>
                <c:pt idx="763">
                  <c:v>1465000</c:v>
                </c:pt>
                <c:pt idx="764">
                  <c:v>1468000</c:v>
                </c:pt>
                <c:pt idx="765">
                  <c:v>1471000</c:v>
                </c:pt>
                <c:pt idx="766">
                  <c:v>1474000</c:v>
                </c:pt>
                <c:pt idx="767">
                  <c:v>1477000</c:v>
                </c:pt>
                <c:pt idx="768">
                  <c:v>1480000</c:v>
                </c:pt>
                <c:pt idx="769">
                  <c:v>1483000</c:v>
                </c:pt>
                <c:pt idx="770">
                  <c:v>1486000</c:v>
                </c:pt>
                <c:pt idx="771">
                  <c:v>1489000</c:v>
                </c:pt>
                <c:pt idx="772">
                  <c:v>1492000</c:v>
                </c:pt>
                <c:pt idx="773">
                  <c:v>1495000</c:v>
                </c:pt>
                <c:pt idx="774">
                  <c:v>1498000</c:v>
                </c:pt>
                <c:pt idx="775">
                  <c:v>1501000</c:v>
                </c:pt>
                <c:pt idx="776">
                  <c:v>1504000</c:v>
                </c:pt>
                <c:pt idx="777">
                  <c:v>1507000</c:v>
                </c:pt>
                <c:pt idx="778">
                  <c:v>1510000</c:v>
                </c:pt>
                <c:pt idx="779">
                  <c:v>1513000</c:v>
                </c:pt>
                <c:pt idx="780">
                  <c:v>1516000</c:v>
                </c:pt>
                <c:pt idx="781">
                  <c:v>1519000</c:v>
                </c:pt>
                <c:pt idx="782">
                  <c:v>1522000</c:v>
                </c:pt>
                <c:pt idx="783">
                  <c:v>1525000</c:v>
                </c:pt>
                <c:pt idx="784">
                  <c:v>1528000</c:v>
                </c:pt>
                <c:pt idx="785">
                  <c:v>1531000</c:v>
                </c:pt>
                <c:pt idx="786">
                  <c:v>1534000</c:v>
                </c:pt>
                <c:pt idx="787">
                  <c:v>1537000</c:v>
                </c:pt>
                <c:pt idx="788">
                  <c:v>1540000</c:v>
                </c:pt>
                <c:pt idx="789">
                  <c:v>1543000</c:v>
                </c:pt>
                <c:pt idx="790">
                  <c:v>1546000</c:v>
                </c:pt>
                <c:pt idx="791">
                  <c:v>1549000</c:v>
                </c:pt>
                <c:pt idx="792">
                  <c:v>1552000</c:v>
                </c:pt>
                <c:pt idx="793">
                  <c:v>1555000</c:v>
                </c:pt>
                <c:pt idx="794">
                  <c:v>1558000</c:v>
                </c:pt>
                <c:pt idx="795">
                  <c:v>1561000</c:v>
                </c:pt>
                <c:pt idx="796">
                  <c:v>1564000</c:v>
                </c:pt>
                <c:pt idx="797">
                  <c:v>1567000</c:v>
                </c:pt>
                <c:pt idx="798">
                  <c:v>1570000</c:v>
                </c:pt>
                <c:pt idx="799">
                  <c:v>1573000</c:v>
                </c:pt>
                <c:pt idx="800">
                  <c:v>1576000</c:v>
                </c:pt>
                <c:pt idx="801">
                  <c:v>1579000</c:v>
                </c:pt>
                <c:pt idx="802">
                  <c:v>1582000</c:v>
                </c:pt>
                <c:pt idx="803">
                  <c:v>1585000</c:v>
                </c:pt>
                <c:pt idx="804">
                  <c:v>1588000</c:v>
                </c:pt>
                <c:pt idx="805">
                  <c:v>1591000</c:v>
                </c:pt>
                <c:pt idx="806">
                  <c:v>1594000</c:v>
                </c:pt>
                <c:pt idx="807">
                  <c:v>1597000</c:v>
                </c:pt>
                <c:pt idx="808">
                  <c:v>1600000</c:v>
                </c:pt>
                <c:pt idx="809">
                  <c:v>1603000</c:v>
                </c:pt>
                <c:pt idx="810">
                  <c:v>1606000</c:v>
                </c:pt>
                <c:pt idx="811">
                  <c:v>1609000</c:v>
                </c:pt>
                <c:pt idx="812">
                  <c:v>1612000</c:v>
                </c:pt>
                <c:pt idx="813">
                  <c:v>1615000</c:v>
                </c:pt>
                <c:pt idx="814">
                  <c:v>1618000</c:v>
                </c:pt>
                <c:pt idx="815">
                  <c:v>1621000</c:v>
                </c:pt>
                <c:pt idx="816">
                  <c:v>1624000</c:v>
                </c:pt>
                <c:pt idx="817">
                  <c:v>1627000</c:v>
                </c:pt>
                <c:pt idx="818">
                  <c:v>1630000</c:v>
                </c:pt>
                <c:pt idx="819">
                  <c:v>1633000</c:v>
                </c:pt>
                <c:pt idx="820">
                  <c:v>1636000</c:v>
                </c:pt>
                <c:pt idx="821">
                  <c:v>1639000</c:v>
                </c:pt>
                <c:pt idx="822">
                  <c:v>1642000</c:v>
                </c:pt>
                <c:pt idx="823">
                  <c:v>1645000</c:v>
                </c:pt>
                <c:pt idx="824">
                  <c:v>1648000</c:v>
                </c:pt>
                <c:pt idx="825">
                  <c:v>1651000</c:v>
                </c:pt>
                <c:pt idx="826">
                  <c:v>1654000</c:v>
                </c:pt>
                <c:pt idx="827">
                  <c:v>1657000</c:v>
                </c:pt>
                <c:pt idx="828">
                  <c:v>1660000</c:v>
                </c:pt>
                <c:pt idx="829">
                  <c:v>1663000</c:v>
                </c:pt>
                <c:pt idx="830">
                  <c:v>1666000</c:v>
                </c:pt>
                <c:pt idx="831">
                  <c:v>1669000</c:v>
                </c:pt>
                <c:pt idx="832">
                  <c:v>1672000</c:v>
                </c:pt>
                <c:pt idx="833">
                  <c:v>1675000</c:v>
                </c:pt>
                <c:pt idx="834">
                  <c:v>1678000</c:v>
                </c:pt>
                <c:pt idx="835">
                  <c:v>1681000</c:v>
                </c:pt>
                <c:pt idx="836">
                  <c:v>1684000</c:v>
                </c:pt>
                <c:pt idx="837">
                  <c:v>1687000</c:v>
                </c:pt>
                <c:pt idx="838">
                  <c:v>1690000</c:v>
                </c:pt>
                <c:pt idx="839">
                  <c:v>1693000</c:v>
                </c:pt>
                <c:pt idx="840">
                  <c:v>1696000</c:v>
                </c:pt>
                <c:pt idx="841">
                  <c:v>1699000</c:v>
                </c:pt>
                <c:pt idx="842">
                  <c:v>1702000</c:v>
                </c:pt>
                <c:pt idx="843">
                  <c:v>1705000</c:v>
                </c:pt>
                <c:pt idx="844">
                  <c:v>1708000</c:v>
                </c:pt>
                <c:pt idx="845">
                  <c:v>1711000</c:v>
                </c:pt>
                <c:pt idx="846">
                  <c:v>1714000</c:v>
                </c:pt>
                <c:pt idx="847">
                  <c:v>1717000</c:v>
                </c:pt>
                <c:pt idx="848">
                  <c:v>1720000</c:v>
                </c:pt>
                <c:pt idx="849">
                  <c:v>1723000</c:v>
                </c:pt>
                <c:pt idx="850">
                  <c:v>1726000</c:v>
                </c:pt>
                <c:pt idx="851">
                  <c:v>1729000</c:v>
                </c:pt>
                <c:pt idx="852">
                  <c:v>1732000</c:v>
                </c:pt>
                <c:pt idx="853">
                  <c:v>1735000</c:v>
                </c:pt>
                <c:pt idx="854">
                  <c:v>1738000</c:v>
                </c:pt>
                <c:pt idx="855">
                  <c:v>1741000</c:v>
                </c:pt>
                <c:pt idx="856">
                  <c:v>1744000</c:v>
                </c:pt>
                <c:pt idx="857">
                  <c:v>1747000</c:v>
                </c:pt>
                <c:pt idx="858">
                  <c:v>1750000</c:v>
                </c:pt>
                <c:pt idx="859">
                  <c:v>1753000</c:v>
                </c:pt>
                <c:pt idx="860">
                  <c:v>1756000</c:v>
                </c:pt>
                <c:pt idx="861">
                  <c:v>1759000</c:v>
                </c:pt>
                <c:pt idx="862">
                  <c:v>1762000</c:v>
                </c:pt>
                <c:pt idx="863">
                  <c:v>1765000</c:v>
                </c:pt>
                <c:pt idx="864">
                  <c:v>1768000</c:v>
                </c:pt>
                <c:pt idx="865">
                  <c:v>1771000</c:v>
                </c:pt>
                <c:pt idx="866">
                  <c:v>1774000</c:v>
                </c:pt>
                <c:pt idx="867">
                  <c:v>1777000</c:v>
                </c:pt>
                <c:pt idx="868">
                  <c:v>1780000</c:v>
                </c:pt>
                <c:pt idx="869">
                  <c:v>1783000</c:v>
                </c:pt>
                <c:pt idx="870">
                  <c:v>1786000</c:v>
                </c:pt>
                <c:pt idx="871">
                  <c:v>1789000</c:v>
                </c:pt>
                <c:pt idx="872">
                  <c:v>1792000</c:v>
                </c:pt>
                <c:pt idx="873">
                  <c:v>1795000</c:v>
                </c:pt>
                <c:pt idx="874">
                  <c:v>1798000</c:v>
                </c:pt>
                <c:pt idx="875">
                  <c:v>1801000</c:v>
                </c:pt>
                <c:pt idx="876">
                  <c:v>1804000</c:v>
                </c:pt>
                <c:pt idx="877">
                  <c:v>1807000</c:v>
                </c:pt>
                <c:pt idx="878">
                  <c:v>1810000</c:v>
                </c:pt>
                <c:pt idx="879">
                  <c:v>1813000</c:v>
                </c:pt>
                <c:pt idx="880">
                  <c:v>1816000</c:v>
                </c:pt>
                <c:pt idx="881">
                  <c:v>1819000</c:v>
                </c:pt>
                <c:pt idx="882">
                  <c:v>1822000</c:v>
                </c:pt>
                <c:pt idx="883">
                  <c:v>1825000</c:v>
                </c:pt>
                <c:pt idx="884">
                  <c:v>1828000</c:v>
                </c:pt>
                <c:pt idx="885">
                  <c:v>1831000</c:v>
                </c:pt>
                <c:pt idx="886">
                  <c:v>1834000</c:v>
                </c:pt>
                <c:pt idx="887">
                  <c:v>1837000</c:v>
                </c:pt>
                <c:pt idx="888">
                  <c:v>1840000</c:v>
                </c:pt>
                <c:pt idx="889">
                  <c:v>1843000</c:v>
                </c:pt>
                <c:pt idx="890">
                  <c:v>1846000</c:v>
                </c:pt>
                <c:pt idx="891">
                  <c:v>1849000</c:v>
                </c:pt>
                <c:pt idx="892">
                  <c:v>1852000</c:v>
                </c:pt>
                <c:pt idx="893">
                  <c:v>1855000</c:v>
                </c:pt>
                <c:pt idx="894">
                  <c:v>1858000</c:v>
                </c:pt>
                <c:pt idx="895">
                  <c:v>1861000</c:v>
                </c:pt>
                <c:pt idx="896">
                  <c:v>1864000</c:v>
                </c:pt>
                <c:pt idx="897">
                  <c:v>1867000</c:v>
                </c:pt>
                <c:pt idx="898">
                  <c:v>1870000</c:v>
                </c:pt>
                <c:pt idx="899">
                  <c:v>1873000</c:v>
                </c:pt>
                <c:pt idx="900">
                  <c:v>1876000</c:v>
                </c:pt>
                <c:pt idx="901">
                  <c:v>1879000</c:v>
                </c:pt>
                <c:pt idx="902">
                  <c:v>1882000</c:v>
                </c:pt>
                <c:pt idx="903">
                  <c:v>1885000</c:v>
                </c:pt>
                <c:pt idx="904">
                  <c:v>1888000</c:v>
                </c:pt>
                <c:pt idx="905">
                  <c:v>1891000</c:v>
                </c:pt>
                <c:pt idx="906">
                  <c:v>1894000</c:v>
                </c:pt>
                <c:pt idx="907">
                  <c:v>1897000</c:v>
                </c:pt>
                <c:pt idx="908">
                  <c:v>1900000</c:v>
                </c:pt>
                <c:pt idx="909">
                  <c:v>1903000</c:v>
                </c:pt>
                <c:pt idx="910">
                  <c:v>1906000</c:v>
                </c:pt>
                <c:pt idx="911">
                  <c:v>1909000</c:v>
                </c:pt>
                <c:pt idx="912">
                  <c:v>1912000</c:v>
                </c:pt>
                <c:pt idx="913">
                  <c:v>1915000</c:v>
                </c:pt>
                <c:pt idx="914">
                  <c:v>1918000</c:v>
                </c:pt>
                <c:pt idx="915">
                  <c:v>1921000</c:v>
                </c:pt>
                <c:pt idx="916">
                  <c:v>1924000</c:v>
                </c:pt>
                <c:pt idx="917">
                  <c:v>1927000</c:v>
                </c:pt>
                <c:pt idx="918">
                  <c:v>1930000</c:v>
                </c:pt>
                <c:pt idx="919">
                  <c:v>1933000</c:v>
                </c:pt>
                <c:pt idx="920">
                  <c:v>1936000</c:v>
                </c:pt>
                <c:pt idx="921">
                  <c:v>1939000</c:v>
                </c:pt>
                <c:pt idx="922">
                  <c:v>1942000</c:v>
                </c:pt>
                <c:pt idx="923">
                  <c:v>1945000</c:v>
                </c:pt>
                <c:pt idx="924">
                  <c:v>1948000</c:v>
                </c:pt>
                <c:pt idx="925">
                  <c:v>1951000</c:v>
                </c:pt>
                <c:pt idx="926">
                  <c:v>1954000</c:v>
                </c:pt>
                <c:pt idx="927">
                  <c:v>1957000</c:v>
                </c:pt>
                <c:pt idx="928">
                  <c:v>1960000</c:v>
                </c:pt>
                <c:pt idx="929">
                  <c:v>1963000</c:v>
                </c:pt>
                <c:pt idx="930">
                  <c:v>1966000</c:v>
                </c:pt>
                <c:pt idx="931">
                  <c:v>1969000</c:v>
                </c:pt>
                <c:pt idx="932">
                  <c:v>1972000</c:v>
                </c:pt>
                <c:pt idx="933">
                  <c:v>1975000</c:v>
                </c:pt>
                <c:pt idx="934">
                  <c:v>1978000</c:v>
                </c:pt>
                <c:pt idx="935">
                  <c:v>1981000</c:v>
                </c:pt>
                <c:pt idx="936">
                  <c:v>1984000</c:v>
                </c:pt>
                <c:pt idx="937">
                  <c:v>1987000</c:v>
                </c:pt>
                <c:pt idx="938">
                  <c:v>1990000</c:v>
                </c:pt>
                <c:pt idx="939">
                  <c:v>1993000</c:v>
                </c:pt>
                <c:pt idx="940">
                  <c:v>1996000</c:v>
                </c:pt>
                <c:pt idx="941">
                  <c:v>1999000</c:v>
                </c:pt>
                <c:pt idx="942">
                  <c:v>2002000</c:v>
                </c:pt>
                <c:pt idx="943">
                  <c:v>2005000</c:v>
                </c:pt>
                <c:pt idx="944">
                  <c:v>2008000</c:v>
                </c:pt>
                <c:pt idx="945">
                  <c:v>2011000</c:v>
                </c:pt>
                <c:pt idx="946">
                  <c:v>2014000</c:v>
                </c:pt>
                <c:pt idx="947">
                  <c:v>2017000</c:v>
                </c:pt>
                <c:pt idx="948">
                  <c:v>2020000</c:v>
                </c:pt>
                <c:pt idx="949">
                  <c:v>2023000</c:v>
                </c:pt>
                <c:pt idx="950">
                  <c:v>2026000</c:v>
                </c:pt>
                <c:pt idx="951">
                  <c:v>2029000</c:v>
                </c:pt>
                <c:pt idx="952">
                  <c:v>2032000</c:v>
                </c:pt>
                <c:pt idx="953">
                  <c:v>2035000</c:v>
                </c:pt>
                <c:pt idx="954">
                  <c:v>2038000</c:v>
                </c:pt>
                <c:pt idx="955">
                  <c:v>2041000</c:v>
                </c:pt>
                <c:pt idx="956">
                  <c:v>2044000</c:v>
                </c:pt>
                <c:pt idx="957">
                  <c:v>2047000</c:v>
                </c:pt>
                <c:pt idx="958">
                  <c:v>2050000</c:v>
                </c:pt>
                <c:pt idx="959">
                  <c:v>2053000</c:v>
                </c:pt>
                <c:pt idx="960">
                  <c:v>2056000</c:v>
                </c:pt>
                <c:pt idx="961">
                  <c:v>2059000</c:v>
                </c:pt>
                <c:pt idx="962">
                  <c:v>2062000</c:v>
                </c:pt>
                <c:pt idx="963">
                  <c:v>2065000</c:v>
                </c:pt>
                <c:pt idx="964">
                  <c:v>2068000</c:v>
                </c:pt>
                <c:pt idx="965">
                  <c:v>2071000</c:v>
                </c:pt>
                <c:pt idx="966">
                  <c:v>2074000</c:v>
                </c:pt>
                <c:pt idx="967">
                  <c:v>2077000</c:v>
                </c:pt>
                <c:pt idx="968">
                  <c:v>2080000</c:v>
                </c:pt>
                <c:pt idx="969">
                  <c:v>2083000</c:v>
                </c:pt>
                <c:pt idx="970">
                  <c:v>2086000</c:v>
                </c:pt>
                <c:pt idx="971">
                  <c:v>2089000</c:v>
                </c:pt>
                <c:pt idx="972">
                  <c:v>2092000</c:v>
                </c:pt>
                <c:pt idx="973">
                  <c:v>2095000</c:v>
                </c:pt>
                <c:pt idx="974">
                  <c:v>2098000</c:v>
                </c:pt>
                <c:pt idx="975">
                  <c:v>2101000</c:v>
                </c:pt>
                <c:pt idx="976">
                  <c:v>2104000</c:v>
                </c:pt>
                <c:pt idx="977">
                  <c:v>2107000</c:v>
                </c:pt>
                <c:pt idx="978">
                  <c:v>2110000</c:v>
                </c:pt>
                <c:pt idx="979">
                  <c:v>2113000</c:v>
                </c:pt>
                <c:pt idx="980">
                  <c:v>2116000</c:v>
                </c:pt>
                <c:pt idx="981">
                  <c:v>2119000</c:v>
                </c:pt>
                <c:pt idx="982">
                  <c:v>2122000</c:v>
                </c:pt>
                <c:pt idx="983">
                  <c:v>2125000</c:v>
                </c:pt>
                <c:pt idx="984">
                  <c:v>2128000</c:v>
                </c:pt>
                <c:pt idx="985">
                  <c:v>2131000</c:v>
                </c:pt>
                <c:pt idx="986">
                  <c:v>2134000</c:v>
                </c:pt>
                <c:pt idx="987">
                  <c:v>2137000</c:v>
                </c:pt>
                <c:pt idx="988">
                  <c:v>2140000</c:v>
                </c:pt>
                <c:pt idx="989">
                  <c:v>2143000</c:v>
                </c:pt>
                <c:pt idx="990">
                  <c:v>2146000</c:v>
                </c:pt>
                <c:pt idx="991">
                  <c:v>2149000</c:v>
                </c:pt>
                <c:pt idx="992">
                  <c:v>2152000</c:v>
                </c:pt>
                <c:pt idx="993">
                  <c:v>2155000</c:v>
                </c:pt>
                <c:pt idx="994">
                  <c:v>2158000</c:v>
                </c:pt>
                <c:pt idx="995">
                  <c:v>2161000</c:v>
                </c:pt>
                <c:pt idx="996">
                  <c:v>2164000</c:v>
                </c:pt>
                <c:pt idx="997">
                  <c:v>2167000</c:v>
                </c:pt>
                <c:pt idx="998">
                  <c:v>2170000</c:v>
                </c:pt>
                <c:pt idx="999">
                  <c:v>2173000</c:v>
                </c:pt>
              </c:numCache>
            </c:numRef>
          </c:xVal>
          <c:yVal>
            <c:numRef>
              <c:f>ChartData!$BB$10:$BB$1009</c:f>
              <c:numCache>
                <c:formatCode>_("$"* #,##0_);_("$"* \(#,##0\);_("$"* "-"??_);_(@_)</c:formatCode>
                <c:ptCount val="1000"/>
                <c:pt idx="0">
                  <c:v>5913.3132352407174</c:v>
                </c:pt>
                <c:pt idx="1">
                  <c:v>2957.3132352407174</c:v>
                </c:pt>
                <c:pt idx="2">
                  <c:v>1971.9799019073839</c:v>
                </c:pt>
                <c:pt idx="3">
                  <c:v>1479.3132352407172</c:v>
                </c:pt>
                <c:pt idx="4">
                  <c:v>1183.7132352407173</c:v>
                </c:pt>
                <c:pt idx="5">
                  <c:v>986.64656857405066</c:v>
                </c:pt>
                <c:pt idx="6">
                  <c:v>845.88466381214585</c:v>
                </c:pt>
                <c:pt idx="7">
                  <c:v>740.31323524071729</c:v>
                </c:pt>
                <c:pt idx="8">
                  <c:v>658.2021241296062</c:v>
                </c:pt>
                <c:pt idx="9">
                  <c:v>592.51323524071734</c:v>
                </c:pt>
                <c:pt idx="10">
                  <c:v>538.76778069526279</c:v>
                </c:pt>
                <c:pt idx="11">
                  <c:v>493.97990190738398</c:v>
                </c:pt>
                <c:pt idx="12">
                  <c:v>456.08246600994806</c:v>
                </c:pt>
                <c:pt idx="13">
                  <c:v>423.59894952643157</c:v>
                </c:pt>
                <c:pt idx="14">
                  <c:v>395.44656857405062</c:v>
                </c:pt>
                <c:pt idx="15">
                  <c:v>370.81323524071729</c:v>
                </c:pt>
                <c:pt idx="16">
                  <c:v>349.07794112307022</c:v>
                </c:pt>
                <c:pt idx="17">
                  <c:v>329.75767968516175</c:v>
                </c:pt>
                <c:pt idx="18">
                  <c:v>312.47112997755937</c:v>
                </c:pt>
                <c:pt idx="19">
                  <c:v>296.91323524071731</c:v>
                </c:pt>
                <c:pt idx="20">
                  <c:v>282.83704476452681</c:v>
                </c:pt>
                <c:pt idx="21">
                  <c:v>270.04050796799004</c:v>
                </c:pt>
                <c:pt idx="22">
                  <c:v>258.35671350158685</c:v>
                </c:pt>
                <c:pt idx="23">
                  <c:v>247.64656857405063</c:v>
                </c:pt>
                <c:pt idx="24">
                  <c:v>237.79323524071728</c:v>
                </c:pt>
                <c:pt idx="25">
                  <c:v>228.69785062533268</c:v>
                </c:pt>
                <c:pt idx="26">
                  <c:v>220.27619820368025</c:v>
                </c:pt>
                <c:pt idx="27">
                  <c:v>212.45609238357443</c:v>
                </c:pt>
                <c:pt idx="28">
                  <c:v>205.17530420623453</c:v>
                </c:pt>
                <c:pt idx="29">
                  <c:v>198.37990190738395</c:v>
                </c:pt>
                <c:pt idx="30">
                  <c:v>192.02291266007214</c:v>
                </c:pt>
                <c:pt idx="31">
                  <c:v>186.06323524071729</c:v>
                </c:pt>
                <c:pt idx="32">
                  <c:v>180.46475039223245</c:v>
                </c:pt>
                <c:pt idx="33">
                  <c:v>175.19558818189375</c:v>
                </c:pt>
                <c:pt idx="34">
                  <c:v>170.227520955003</c:v>
                </c:pt>
                <c:pt idx="35">
                  <c:v>165.53545746293952</c:v>
                </c:pt>
                <c:pt idx="36">
                  <c:v>161.09701902450107</c:v>
                </c:pt>
                <c:pt idx="37">
                  <c:v>156.89218260913833</c:v>
                </c:pt>
                <c:pt idx="38">
                  <c:v>152.90297883046088</c:v>
                </c:pt>
                <c:pt idx="39">
                  <c:v>149.1132352407173</c:v>
                </c:pt>
                <c:pt idx="40">
                  <c:v>145.5083571919368</c:v>
                </c:pt>
                <c:pt idx="41">
                  <c:v>142.07514000262205</c:v>
                </c:pt>
                <c:pt idx="42">
                  <c:v>138.80160733374055</c:v>
                </c:pt>
                <c:pt idx="43">
                  <c:v>135.67687160435366</c:v>
                </c:pt>
                <c:pt idx="44">
                  <c:v>132.69101301849506</c:v>
                </c:pt>
                <c:pt idx="45">
                  <c:v>129.83497437115207</c:v>
                </c:pt>
                <c:pt idx="46">
                  <c:v>127.10046928327047</c:v>
                </c:pt>
                <c:pt idx="47">
                  <c:v>124.47990190738395</c:v>
                </c:pt>
                <c:pt idx="48">
                  <c:v>121.96629646520707</c:v>
                </c:pt>
                <c:pt idx="49">
                  <c:v>119.55323524071727</c:v>
                </c:pt>
                <c:pt idx="50">
                  <c:v>117.23480386816826</c:v>
                </c:pt>
                <c:pt idx="51">
                  <c:v>115.00554293302497</c:v>
                </c:pt>
                <c:pt idx="52">
                  <c:v>112.86040505203803</c:v>
                </c:pt>
                <c:pt idx="53">
                  <c:v>110.79471672219876</c:v>
                </c:pt>
                <c:pt idx="54">
                  <c:v>108.80414433162636</c:v>
                </c:pt>
                <c:pt idx="55">
                  <c:v>106.88466381214585</c:v>
                </c:pt>
                <c:pt idx="56">
                  <c:v>105.03253348633132</c:v>
                </c:pt>
                <c:pt idx="57">
                  <c:v>103.2442697234759</c:v>
                </c:pt>
                <c:pt idx="58">
                  <c:v>101.51662507122575</c:v>
                </c:pt>
                <c:pt idx="59">
                  <c:v>99.846568574050607</c:v>
                </c:pt>
                <c:pt idx="60">
                  <c:v>98.231268027602525</c:v>
                </c:pt>
                <c:pt idx="61">
                  <c:v>96.6680739503947</c:v>
                </c:pt>
                <c:pt idx="62">
                  <c:v>95.154505081987111</c:v>
                </c:pt>
                <c:pt idx="63">
                  <c:v>93.688235240717276</c:v>
                </c:pt>
                <c:pt idx="64">
                  <c:v>92.267081394563434</c:v>
                </c:pt>
                <c:pt idx="65">
                  <c:v>90.888992816474854</c:v>
                </c:pt>
                <c:pt idx="66">
                  <c:v>89.552041210866534</c:v>
                </c:pt>
                <c:pt idx="67">
                  <c:v>88.254411711305508</c:v>
                </c:pt>
                <c:pt idx="68">
                  <c:v>86.994394661007135</c:v>
                </c:pt>
                <c:pt idx="69">
                  <c:v>85.770378097860132</c:v>
                </c:pt>
                <c:pt idx="70">
                  <c:v>84.580840874520092</c:v>
                </c:pt>
                <c:pt idx="71">
                  <c:v>83.42434635182839</c:v>
                </c:pt>
                <c:pt idx="72">
                  <c:v>82.29953661058029</c:v>
                </c:pt>
                <c:pt idx="73">
                  <c:v>81.205127132609164</c:v>
                </c:pt>
                <c:pt idx="74">
                  <c:v>80.139901907383944</c:v>
                </c:pt>
                <c:pt idx="75">
                  <c:v>79.102708924927796</c:v>
                </c:pt>
                <c:pt idx="76">
                  <c:v>78.092456019938055</c:v>
                </c:pt>
                <c:pt idx="77">
                  <c:v>77.108107035589072</c:v>
                </c:pt>
                <c:pt idx="78">
                  <c:v>76.14867827869196</c:v>
                </c:pt>
                <c:pt idx="79">
                  <c:v>75.213235240717282</c:v>
                </c:pt>
                <c:pt idx="80">
                  <c:v>74.300889561704935</c:v>
                </c:pt>
                <c:pt idx="81">
                  <c:v>73.410796216327029</c:v>
                </c:pt>
                <c:pt idx="82">
                  <c:v>72.542150903367883</c:v>
                </c:pt>
                <c:pt idx="83">
                  <c:v>71.694187621669656</c:v>
                </c:pt>
                <c:pt idx="84">
                  <c:v>70.866176417187859</c:v>
                </c:pt>
                <c:pt idx="85">
                  <c:v>70.057421287228905</c:v>
                </c:pt>
                <c:pt idx="86">
                  <c:v>69.267258229223017</c:v>
                </c:pt>
                <c:pt idx="87">
                  <c:v>68.495053422535463</c:v>
                </c:pt>
                <c:pt idx="88">
                  <c:v>67.740201532852112</c:v>
                </c:pt>
                <c:pt idx="89">
                  <c:v>67.002124129606159</c:v>
                </c:pt>
                <c:pt idx="90">
                  <c:v>66.28026820775024</c:v>
                </c:pt>
                <c:pt idx="91">
                  <c:v>65.574104805934667</c:v>
                </c:pt>
                <c:pt idx="92">
                  <c:v>64.883127713835563</c:v>
                </c:pt>
                <c:pt idx="93">
                  <c:v>64.206852261993873</c:v>
                </c:pt>
                <c:pt idx="94">
                  <c:v>63.544814188085695</c:v>
                </c:pt>
                <c:pt idx="95">
                  <c:v>62.896568574050612</c:v>
                </c:pt>
                <c:pt idx="96">
                  <c:v>62.261688848964695</c:v>
                </c:pt>
                <c:pt idx="97">
                  <c:v>61.639765852962171</c:v>
                </c:pt>
                <c:pt idx="98">
                  <c:v>61.030406957888992</c:v>
                </c:pt>
                <c:pt idx="99">
                  <c:v>60.433235240717273</c:v>
                </c:pt>
                <c:pt idx="100">
                  <c:v>59.274019554442766</c:v>
                </c:pt>
                <c:pt idx="101">
                  <c:v>58.159389086871123</c:v>
                </c:pt>
                <c:pt idx="102">
                  <c:v>57.086820146377654</c:v>
                </c:pt>
                <c:pt idx="103">
                  <c:v>56.053975981458017</c:v>
                </c:pt>
                <c:pt idx="104">
                  <c:v>55.058689786171819</c:v>
                </c:pt>
                <c:pt idx="105">
                  <c:v>54.098949526431561</c:v>
                </c:pt>
                <c:pt idx="106">
                  <c:v>53.172884363524297</c:v>
                </c:pt>
                <c:pt idx="107">
                  <c:v>52.278752482096586</c:v>
                </c:pt>
                <c:pt idx="108">
                  <c:v>51.414930155971511</c:v>
                </c:pt>
                <c:pt idx="109">
                  <c:v>50.579901907383942</c:v>
                </c:pt>
                <c:pt idx="110">
                  <c:v>49.7722516341599</c:v>
                </c:pt>
                <c:pt idx="111">
                  <c:v>48.990654595555988</c:v>
                </c:pt>
                <c:pt idx="112">
                  <c:v>48.233870161352193</c:v>
                </c:pt>
                <c:pt idx="113">
                  <c:v>47.500735240717276</c:v>
                </c:pt>
                <c:pt idx="114">
                  <c:v>46.790158317640355</c:v>
                </c:pt>
                <c:pt idx="115">
                  <c:v>46.101114028596065</c:v>
                </c:pt>
                <c:pt idx="116">
                  <c:v>45.432638225791905</c:v>
                </c:pt>
                <c:pt idx="117">
                  <c:v>44.783823476011392</c:v>
                </c:pt>
                <c:pt idx="118">
                  <c:v>44.153814950862206</c:v>
                </c:pt>
                <c:pt idx="119">
                  <c:v>43.541806669288704</c:v>
                </c:pt>
                <c:pt idx="120">
                  <c:v>42.947038057618684</c:v>
                </c:pt>
                <c:pt idx="121">
                  <c:v>42.368790796272833</c:v>
                </c:pt>
                <c:pt idx="122">
                  <c:v>41.806385925648783</c:v>
                </c:pt>
                <c:pt idx="123">
                  <c:v>41.25918118666322</c:v>
                </c:pt>
                <c:pt idx="124">
                  <c:v>40.72656857405061</c:v>
                </c:pt>
                <c:pt idx="125">
                  <c:v>40.207972082822536</c:v>
                </c:pt>
                <c:pt idx="126">
                  <c:v>39.702845630327666</c:v>
                </c:pt>
                <c:pt idx="127">
                  <c:v>39.210671138153174</c:v>
                </c:pt>
                <c:pt idx="128">
                  <c:v>38.730956759704618</c:v>
                </c:pt>
                <c:pt idx="129">
                  <c:v>38.263235240717279</c:v>
                </c:pt>
                <c:pt idx="130">
                  <c:v>37.807062401211105</c:v>
                </c:pt>
                <c:pt idx="131">
                  <c:v>37.362015728522152</c:v>
                </c:pt>
                <c:pt idx="132">
                  <c:v>36.92769307204258</c:v>
                </c:pt>
                <c:pt idx="133">
                  <c:v>36.503711431193466</c:v>
                </c:pt>
                <c:pt idx="134">
                  <c:v>36.089705828952567</c:v>
                </c:pt>
                <c:pt idx="135">
                  <c:v>35.685328263973091</c:v>
                </c:pt>
                <c:pt idx="136">
                  <c:v>35.290246734970147</c:v>
                </c:pt>
                <c:pt idx="137">
                  <c:v>34.90414433162637</c:v>
                </c:pt>
                <c:pt idx="138">
                  <c:v>34.526718386784694</c:v>
                </c:pt>
                <c:pt idx="139">
                  <c:v>34.157679685161717</c:v>
                </c:pt>
                <c:pt idx="140">
                  <c:v>33.796751724233758</c:v>
                </c:pt>
                <c:pt idx="141">
                  <c:v>33.443670023325971</c:v>
                </c:pt>
                <c:pt idx="142">
                  <c:v>33.09818147727642</c:v>
                </c:pt>
                <c:pt idx="143">
                  <c:v>32.760043751355575</c:v>
                </c:pt>
                <c:pt idx="144">
                  <c:v>32.429024714401486</c:v>
                </c:pt>
                <c:pt idx="145">
                  <c:v>32.104901907383947</c:v>
                </c:pt>
                <c:pt idx="146">
                  <c:v>31.787462044840986</c:v>
                </c:pt>
                <c:pt idx="147">
                  <c:v>31.476500546839723</c:v>
                </c:pt>
                <c:pt idx="148">
                  <c:v>31.171821099303138</c:v>
                </c:pt>
                <c:pt idx="149">
                  <c:v>30.873235240717278</c:v>
                </c:pt>
                <c:pt idx="150">
                  <c:v>30.580561973390544</c:v>
                </c:pt>
                <c:pt idx="151">
                  <c:v>30.293627397580025</c:v>
                </c:pt>
                <c:pt idx="152">
                  <c:v>30.012264366930872</c:v>
                </c:pt>
                <c:pt idx="153">
                  <c:v>29.736312163794203</c:v>
                </c:pt>
                <c:pt idx="154">
                  <c:v>29.465616193098228</c:v>
                </c:pt>
                <c:pt idx="155">
                  <c:v>29.200027693547469</c:v>
                </c:pt>
                <c:pt idx="156">
                  <c:v>28.939403465016341</c:v>
                </c:pt>
                <c:pt idx="157">
                  <c:v>28.68360561108765</c:v>
                </c:pt>
                <c:pt idx="158">
                  <c:v>28.432501295763153</c:v>
                </c:pt>
                <c:pt idx="159">
                  <c:v>28.185962513444551</c:v>
                </c:pt>
                <c:pt idx="160">
                  <c:v>27.94386587134791</c:v>
                </c:pt>
                <c:pt idx="161">
                  <c:v>27.706092383574422</c:v>
                </c:pt>
                <c:pt idx="162">
                  <c:v>27.472527276115507</c:v>
                </c:pt>
                <c:pt idx="163">
                  <c:v>27.24305980212079</c:v>
                </c:pt>
                <c:pt idx="164">
                  <c:v>27.017583066804235</c:v>
                </c:pt>
                <c:pt idx="165">
                  <c:v>26.795993861406934</c:v>
                </c:pt>
                <c:pt idx="166">
                  <c:v>26.578192505674544</c:v>
                </c:pt>
                <c:pt idx="167">
                  <c:v>26.364082698344397</c:v>
                </c:pt>
                <c:pt idx="168">
                  <c:v>26.153571375171062</c:v>
                </c:pt>
                <c:pt idx="169">
                  <c:v>25.946568574050609</c:v>
                </c:pt>
                <c:pt idx="170">
                  <c:v>25.74298730683298</c:v>
                </c:pt>
                <c:pt idx="171">
                  <c:v>25.542743437438588</c:v>
                </c:pt>
                <c:pt idx="172">
                  <c:v>25.345755565920527</c:v>
                </c:pt>
                <c:pt idx="173">
                  <c:v>25.151944918136635</c:v>
                </c:pt>
                <c:pt idx="174">
                  <c:v>24.961235240717279</c:v>
                </c:pt>
                <c:pt idx="175">
                  <c:v>24.773552701034738</c:v>
                </c:pt>
                <c:pt idx="176">
                  <c:v>24.58882579189838</c:v>
                </c:pt>
                <c:pt idx="177">
                  <c:v>24.406985240717276</c:v>
                </c:pt>
                <c:pt idx="178">
                  <c:v>24.227963922887824</c:v>
                </c:pt>
                <c:pt idx="179">
                  <c:v>24.051696779178819</c:v>
                </c:pt>
                <c:pt idx="180">
                  <c:v>23.878120736900485</c:v>
                </c:pt>
                <c:pt idx="181">
                  <c:v>23.707174634656674</c:v>
                </c:pt>
                <c:pt idx="182">
                  <c:v>23.538799150491712</c:v>
                </c:pt>
                <c:pt idx="183">
                  <c:v>23.372936733254591</c:v>
                </c:pt>
                <c:pt idx="184">
                  <c:v>23.209531537013575</c:v>
                </c:pt>
                <c:pt idx="185">
                  <c:v>23.048529358364334</c:v>
                </c:pt>
                <c:pt idx="186">
                  <c:v>22.889877576483698</c:v>
                </c:pt>
                <c:pt idx="187">
                  <c:v>22.733525095789744</c:v>
                </c:pt>
                <c:pt idx="188">
                  <c:v>22.579422291076988</c:v>
                </c:pt>
                <c:pt idx="189">
                  <c:v>22.42752095500299</c:v>
                </c:pt>
                <c:pt idx="190">
                  <c:v>22.277774247809475</c:v>
                </c:pt>
                <c:pt idx="191">
                  <c:v>22.13013664916798</c:v>
                </c:pt>
                <c:pt idx="192">
                  <c:v>21.98456391204595</c:v>
                </c:pt>
                <c:pt idx="193">
                  <c:v>21.841013018495055</c:v>
                </c:pt>
                <c:pt idx="194">
                  <c:v>21.699442137269003</c:v>
                </c:pt>
                <c:pt idx="195">
                  <c:v>21.55981058318303</c:v>
                </c:pt>
                <c:pt idx="196">
                  <c:v>21.422078778132246</c:v>
                </c:pt>
                <c:pt idx="197">
                  <c:v>21.286208213690252</c:v>
                </c:pt>
                <c:pt idx="198">
                  <c:v>21.152161415213925</c:v>
                </c:pt>
                <c:pt idx="199">
                  <c:v>21.019901907383947</c:v>
                </c:pt>
                <c:pt idx="200">
                  <c:v>18.204663812145846</c:v>
                </c:pt>
                <c:pt idx="201">
                  <c:v>16.093235240717277</c:v>
                </c:pt>
                <c:pt idx="202">
                  <c:v>14.451013018495056</c:v>
                </c:pt>
                <c:pt idx="203">
                  <c:v>13.137235240717278</c:v>
                </c:pt>
                <c:pt idx="204">
                  <c:v>12.062326149808188</c:v>
                </c:pt>
                <c:pt idx="205">
                  <c:v>11.166568574050611</c:v>
                </c:pt>
                <c:pt idx="206">
                  <c:v>10.408619856101893</c:v>
                </c:pt>
                <c:pt idx="207">
                  <c:v>9.7589495264315627</c:v>
                </c:pt>
                <c:pt idx="208">
                  <c:v>9.195901907383945</c:v>
                </c:pt>
                <c:pt idx="209">
                  <c:v>8.7032352407172766</c:v>
                </c:pt>
                <c:pt idx="210">
                  <c:v>8.2685293583643364</c:v>
                </c:pt>
                <c:pt idx="211">
                  <c:v>7.8821241296061668</c:v>
                </c:pt>
                <c:pt idx="212">
                  <c:v>7.5363931354541203</c:v>
                </c:pt>
                <c:pt idx="213">
                  <c:v>7.2252352407172777</c:v>
                </c:pt>
                <c:pt idx="214">
                  <c:v>6.943711431193468</c:v>
                </c:pt>
                <c:pt idx="215">
                  <c:v>6.6877806952627328</c:v>
                </c:pt>
                <c:pt idx="216">
                  <c:v>6.4541048059346693</c:v>
                </c:pt>
                <c:pt idx="217">
                  <c:v>6.2399019073839446</c:v>
                </c:pt>
                <c:pt idx="218">
                  <c:v>6.0428352407172774</c:v>
                </c:pt>
                <c:pt idx="219">
                  <c:v>5.8609275484095855</c:v>
                </c:pt>
                <c:pt idx="220">
                  <c:v>5.6924944999765374</c:v>
                </c:pt>
                <c:pt idx="221">
                  <c:v>5.5360923835744202</c:v>
                </c:pt>
                <c:pt idx="222">
                  <c:v>5.3904766200276226</c:v>
                </c:pt>
                <c:pt idx="223">
                  <c:v>5.2545685740506105</c:v>
                </c:pt>
                <c:pt idx="224">
                  <c:v>5.1274287891043748</c:v>
                </c:pt>
                <c:pt idx="225">
                  <c:v>5.0082352407172781</c:v>
                </c:pt>
                <c:pt idx="226">
                  <c:v>4.8962655437475808</c:v>
                </c:pt>
                <c:pt idx="227">
                  <c:v>4.7908822995408071</c:v>
                </c:pt>
                <c:pt idx="228">
                  <c:v>4.6915209550029919</c:v>
                </c:pt>
                <c:pt idx="229">
                  <c:v>4.5976796851617223</c:v>
                </c:pt>
                <c:pt idx="230">
                  <c:v>4.5089109163929537</c:v>
                </c:pt>
                <c:pt idx="231">
                  <c:v>4.4248141880856995</c:v>
                </c:pt>
                <c:pt idx="232">
                  <c:v>4.3450301125121502</c:v>
                </c:pt>
                <c:pt idx="233">
                  <c:v>4.2692352407172773</c:v>
                </c:pt>
                <c:pt idx="234">
                  <c:v>4.1284733359553734</c:v>
                </c:pt>
                <c:pt idx="235">
                  <c:v>4.0005079679900053</c:v>
                </c:pt>
                <c:pt idx="236">
                  <c:v>3.8836700233259736</c:v>
                </c:pt>
                <c:pt idx="237">
                  <c:v>3.7765685740506112</c:v>
                </c:pt>
                <c:pt idx="238">
                  <c:v>3.6780352407172776</c:v>
                </c:pt>
                <c:pt idx="239">
                  <c:v>3.5870813945634317</c:v>
                </c:pt>
                <c:pt idx="240">
                  <c:v>3.5028648703469076</c:v>
                </c:pt>
                <c:pt idx="241">
                  <c:v>3.424663812145849</c:v>
                </c:pt>
                <c:pt idx="242">
                  <c:v>3.3518559303724502</c:v>
                </c:pt>
                <c:pt idx="243">
                  <c:v>3.2839019073839442</c:v>
                </c:pt>
                <c:pt idx="244">
                  <c:v>3.2203320149108263</c:v>
                </c:pt>
                <c:pt idx="245">
                  <c:v>3.160735240717278</c:v>
                </c:pt>
                <c:pt idx="246">
                  <c:v>3.1047503922324293</c:v>
                </c:pt>
                <c:pt idx="247">
                  <c:v>3.0520587701290425</c:v>
                </c:pt>
                <c:pt idx="248">
                  <c:v>3.0023780978601349</c:v>
                </c:pt>
                <c:pt idx="249">
                  <c:v>2.9554574629395001</c:v>
                </c:pt>
                <c:pt idx="250">
                  <c:v>2.9110730785551158</c:v>
                </c:pt>
                <c:pt idx="251">
                  <c:v>2.8690247144014887</c:v>
                </c:pt>
                <c:pt idx="252">
                  <c:v>2.829132676614714</c:v>
                </c:pt>
                <c:pt idx="253">
                  <c:v>2.7912352407172776</c:v>
                </c:pt>
                <c:pt idx="254">
                  <c:v>2.7551864602294729</c:v>
                </c:pt>
                <c:pt idx="255">
                  <c:v>2.7208542883363256</c:v>
                </c:pt>
                <c:pt idx="256">
                  <c:v>2.6881189616475103</c:v>
                </c:pt>
                <c:pt idx="257">
                  <c:v>2.6568716043536416</c:v>
                </c:pt>
                <c:pt idx="258">
                  <c:v>2.6270130184950555</c:v>
                </c:pt>
                <c:pt idx="259">
                  <c:v>2.5984526320216257</c:v>
                </c:pt>
                <c:pt idx="260">
                  <c:v>2.5711075811428099</c:v>
                </c:pt>
                <c:pt idx="261">
                  <c:v>2.5449019073839443</c:v>
                </c:pt>
                <c:pt idx="262">
                  <c:v>2.519765852962176</c:v>
                </c:pt>
                <c:pt idx="263">
                  <c:v>2.4956352407172777</c:v>
                </c:pt>
                <c:pt idx="264">
                  <c:v>2.298568574050611</c:v>
                </c:pt>
                <c:pt idx="265">
                  <c:v>2.1578066692887061</c:v>
                </c:pt>
                <c:pt idx="266">
                  <c:v>2.0522352407172777</c:v>
                </c:pt>
                <c:pt idx="267">
                  <c:v>1.9701241296061667</c:v>
                </c:pt>
                <c:pt idx="268">
                  <c:v>1.9044352407172778</c:v>
                </c:pt>
                <c:pt idx="269">
                  <c:v>1.8506897861718232</c:v>
                </c:pt>
                <c:pt idx="270">
                  <c:v>1.8059019073839444</c:v>
                </c:pt>
                <c:pt idx="271">
                  <c:v>1.7680044714865086</c:v>
                </c:pt>
                <c:pt idx="272">
                  <c:v>1.735520955002992</c:v>
                </c:pt>
                <c:pt idx="273">
                  <c:v>1.7073685740506113</c:v>
                </c:pt>
                <c:pt idx="274">
                  <c:v>1.6827352407172778</c:v>
                </c:pt>
                <c:pt idx="275">
                  <c:v>1.6609999465996308</c:v>
                </c:pt>
                <c:pt idx="276">
                  <c:v>1.6416796851617224</c:v>
                </c:pt>
                <c:pt idx="277">
                  <c:v>1.6243931354541199</c:v>
                </c:pt>
                <c:pt idx="278">
                  <c:v>1.6088352407172777</c:v>
                </c:pt>
                <c:pt idx="279">
                  <c:v>1.5947590502410873</c:v>
                </c:pt>
                <c:pt idx="280">
                  <c:v>1.5819625134445505</c:v>
                </c:pt>
                <c:pt idx="281">
                  <c:v>1.5702787189781473</c:v>
                </c:pt>
                <c:pt idx="282">
                  <c:v>1.5595685740506111</c:v>
                </c:pt>
                <c:pt idx="283">
                  <c:v>1.5497152407172778</c:v>
                </c:pt>
                <c:pt idx="284">
                  <c:v>1.5243780978601349</c:v>
                </c:pt>
                <c:pt idx="285">
                  <c:v>1.5039449181366327</c:v>
                </c:pt>
                <c:pt idx="286">
                  <c:v>1.4871175936584542</c:v>
                </c:pt>
                <c:pt idx="287">
                  <c:v>1.4730190245010615</c:v>
                </c:pt>
                <c:pt idx="288">
                  <c:v>1.4610352407172778</c:v>
                </c:pt>
                <c:pt idx="289">
                  <c:v>1.4507236128103012</c:v>
                </c:pt>
                <c:pt idx="290">
                  <c:v>1.4417569798477126</c:v>
                </c:pt>
                <c:pt idx="291">
                  <c:v>1.4338883019417676</c:v>
                </c:pt>
                <c:pt idx="292">
                  <c:v>1.4269275484095856</c:v>
                </c:pt>
                <c:pt idx="293">
                  <c:v>1.4207261498081869</c:v>
                </c:pt>
                <c:pt idx="294">
                  <c:v>1.4151662752000365</c:v>
                </c:pt>
                <c:pt idx="295">
                  <c:v>1.4101532735041631</c:v>
                </c:pt>
                <c:pt idx="296">
                  <c:v>1.4056102407172779</c:v>
                </c:pt>
                <c:pt idx="297">
                  <c:v>1.4014740466874271</c:v>
                </c:pt>
                <c:pt idx="298">
                  <c:v>1.3976923835744206</c:v>
                </c:pt>
                <c:pt idx="299">
                  <c:v>1.3942215420871409</c:v>
                </c:pt>
                <c:pt idx="300">
                  <c:v>1.3910247144014884</c:v>
                </c:pt>
                <c:pt idx="301">
                  <c:v>1.3880706837552526</c:v>
                </c:pt>
                <c:pt idx="302">
                  <c:v>1.3853328016928876</c:v>
                </c:pt>
                <c:pt idx="303">
                  <c:v>1.3827881818937484</c:v>
                </c:pt>
                <c:pt idx="304">
                  <c:v>1.380417058899096</c:v>
                </c:pt>
                <c:pt idx="305">
                  <c:v>1.3782022736843107</c:v>
                </c:pt>
                <c:pt idx="306">
                  <c:v>1.3761288577385544</c:v>
                </c:pt>
                <c:pt idx="307">
                  <c:v>1.3741836943255252</c:v>
                </c:pt>
                <c:pt idx="308">
                  <c:v>1.3723552407172779</c:v>
                </c:pt>
                <c:pt idx="309">
                  <c:v>1.370633298969705</c:v>
                </c:pt>
                <c:pt idx="310">
                  <c:v>1.3690088256229382</c:v>
                </c:pt>
                <c:pt idx="311">
                  <c:v>1.3674737728273696</c:v>
                </c:pt>
                <c:pt idx="312">
                  <c:v>1.366020955002992</c:v>
                </c:pt>
                <c:pt idx="313">
                  <c:v>1.3646439363694518</c:v>
                </c:pt>
                <c:pt idx="314">
                  <c:v>1.363336935632532</c:v>
                </c:pt>
                <c:pt idx="315">
                  <c:v>1.3620947448495093</c:v>
                </c:pt>
                <c:pt idx="316">
                  <c:v>1.3609126600721164</c:v>
                </c:pt>
                <c:pt idx="317">
                  <c:v>1.35978642181964</c:v>
                </c:pt>
                <c:pt idx="318">
                  <c:v>1.3587121637942008</c:v>
                </c:pt>
                <c:pt idx="319">
                  <c:v>1.3576863685368268</c:v>
                </c:pt>
                <c:pt idx="320">
                  <c:v>1.356705828952572</c:v>
                </c:pt>
                <c:pt idx="321">
                  <c:v>1.3557676148179973</c:v>
                </c:pt>
                <c:pt idx="322">
                  <c:v>1.3548690435341793</c:v>
                </c:pt>
                <c:pt idx="323">
                  <c:v>1.3540076545103812</c:v>
                </c:pt>
                <c:pt idx="324">
                  <c:v>1.3531811866632237</c:v>
                </c:pt>
                <c:pt idx="325">
                  <c:v>1.3523875585980725</c:v>
                </c:pt>
                <c:pt idx="326">
                  <c:v>1.3516248511068882</c:v>
                </c:pt>
                <c:pt idx="327">
                  <c:v>1.3508912916726918</c:v>
                </c:pt>
                <c:pt idx="328">
                  <c:v>1.3501852407172779</c:v>
                </c:pt>
                <c:pt idx="329">
                  <c:v>1.3495051793675845</c:v>
                </c:pt>
                <c:pt idx="330">
                  <c:v>1.3488496985486031</c:v>
                </c:pt>
                <c:pt idx="331">
                  <c:v>1.3482174892379879</c:v>
                </c:pt>
                <c:pt idx="332">
                  <c:v>1.3476073337405337</c:v>
                </c:pt>
                <c:pt idx="333">
                  <c:v>1.3470180978601349</c:v>
                </c:pt>
                <c:pt idx="334">
                  <c:v>1.3464487238633451</c:v>
                </c:pt>
                <c:pt idx="335">
                  <c:v>1.3458982241426922</c:v>
                </c:pt>
                <c:pt idx="336">
                  <c:v>1.3453656754998866</c:v>
                </c:pt>
                <c:pt idx="337">
                  <c:v>1.3448502139793099</c:v>
                </c:pt>
                <c:pt idx="338">
                  <c:v>1.344351030190962</c:v>
                </c:pt>
                <c:pt idx="339">
                  <c:v>1.3438673650696094</c:v>
                </c:pt>
                <c:pt idx="340">
                  <c:v>1.3433985060234002</c:v>
                </c:pt>
                <c:pt idx="341">
                  <c:v>1.3429437834308458</c:v>
                </c:pt>
                <c:pt idx="342">
                  <c:v>1.3425025674499511</c:v>
                </c:pt>
                <c:pt idx="343">
                  <c:v>1.3420742651075217</c:v>
                </c:pt>
                <c:pt idx="344">
                  <c:v>1.3416583176403547</c:v>
                </c:pt>
                <c:pt idx="345">
                  <c:v>1.3412541980632493</c:v>
                </c:pt>
                <c:pt idx="346">
                  <c:v>1.3408614089415769</c:v>
                </c:pt>
                <c:pt idx="347">
                  <c:v>1.3404794803486142</c:v>
                </c:pt>
                <c:pt idx="348">
                  <c:v>1.3401079679900052</c:v>
                </c:pt>
                <c:pt idx="349">
                  <c:v>1.3397464514796096</c:v>
                </c:pt>
                <c:pt idx="350">
                  <c:v>1.3393945327526759</c:v>
                </c:pt>
                <c:pt idx="351">
                  <c:v>1.3390518346037408</c:v>
                </c:pt>
                <c:pt idx="352">
                  <c:v>1.3387179993379674</c:v>
                </c:pt>
                <c:pt idx="353">
                  <c:v>1.3383926875257885</c:v>
                </c:pt>
                <c:pt idx="354">
                  <c:v>1.3380755768517316</c:v>
                </c:pt>
                <c:pt idx="355">
                  <c:v>1.3377663610492281</c:v>
                </c:pt>
                <c:pt idx="356">
                  <c:v>1.337464748913999</c:v>
                </c:pt>
                <c:pt idx="357">
                  <c:v>1.3371704633893426</c:v>
                </c:pt>
                <c:pt idx="358">
                  <c:v>1.3368832407172777</c:v>
                </c:pt>
                <c:pt idx="359">
                  <c:v>1.336602829650084</c:v>
                </c:pt>
                <c:pt idx="360">
                  <c:v>1.3363289907172777</c:v>
                </c:pt>
                <c:pt idx="361">
                  <c:v>1.3360614955435326</c:v>
                </c:pt>
                <c:pt idx="362">
                  <c:v>1.3358001262134611</c:v>
                </c:pt>
                <c:pt idx="363">
                  <c:v>1.3355446746795421</c:v>
                </c:pt>
                <c:pt idx="364">
                  <c:v>1.335294942209815</c:v>
                </c:pt>
                <c:pt idx="365">
                  <c:v>1.3350507388722594</c:v>
                </c:pt>
                <c:pt idx="366">
                  <c:v>1.3348118830530442</c:v>
                </c:pt>
                <c:pt idx="367">
                  <c:v>1.3345782010060865</c:v>
                </c:pt>
                <c:pt idx="368">
                  <c:v>1.3343495264315635</c:v>
                </c:pt>
                <c:pt idx="369">
                  <c:v>1.3341257000812354</c:v>
                </c:pt>
                <c:pt idx="370">
                  <c:v>1.3339065693886065</c:v>
                </c:pt>
                <c:pt idx="371">
                  <c:v>1.3336919881221221</c:v>
                </c:pt>
                <c:pt idx="372">
                  <c:v>1.3334818160597435</c:v>
                </c:pt>
                <c:pt idx="373">
                  <c:v>1.3332759186833796</c:v>
                </c:pt>
                <c:pt idx="374">
                  <c:v>1.3330741668917745</c:v>
                </c:pt>
                <c:pt idx="375">
                  <c:v>1.3328764367305668</c:v>
                </c:pt>
                <c:pt idx="376">
                  <c:v>1.3326826091383304</c:v>
                </c:pt>
                <c:pt idx="377">
                  <c:v>1.3324925697075058</c:v>
                </c:pt>
                <c:pt idx="378">
                  <c:v>1.3323062084592132</c:v>
                </c:pt>
                <c:pt idx="379">
                  <c:v>1.3321234196310159</c:v>
                </c:pt>
                <c:pt idx="380">
                  <c:v>1.3319441014767714</c:v>
                </c:pt>
                <c:pt idx="381">
                  <c:v>1.3317681560777794</c:v>
                </c:pt>
                <c:pt idx="382">
                  <c:v>1.3315954891644828</c:v>
                </c:pt>
                <c:pt idx="383">
                  <c:v>1.3314260099480471</c:v>
                </c:pt>
                <c:pt idx="384">
                  <c:v>1.3312596309611802</c:v>
                </c:pt>
                <c:pt idx="385">
                  <c:v>1.3310962679076102</c:v>
                </c:pt>
                <c:pt idx="386">
                  <c:v>1.3309358395196731</c:v>
                </c:pt>
                <c:pt idx="387">
                  <c:v>1.3307782674235094</c:v>
                </c:pt>
                <c:pt idx="388">
                  <c:v>1.3306234760113955</c:v>
                </c:pt>
                <c:pt idx="389">
                  <c:v>1.3304713923207763</c:v>
                </c:pt>
                <c:pt idx="390">
                  <c:v>1.3303219459195899</c:v>
                </c:pt>
                <c:pt idx="391">
                  <c:v>1.3301750687975071</c:v>
                </c:pt>
                <c:pt idx="392">
                  <c:v>1.3300306952627323</c:v>
                </c:pt>
                <c:pt idx="393">
                  <c:v>1.3298887618440385</c:v>
                </c:pt>
                <c:pt idx="394">
                  <c:v>1.3297492071977248</c:v>
                </c:pt>
                <c:pt idx="395">
                  <c:v>1.3296119720192168</c:v>
                </c:pt>
                <c:pt idx="396">
                  <c:v>1.329476998959036</c:v>
                </c:pt>
                <c:pt idx="397">
                  <c:v>1.3293442325428908</c:v>
                </c:pt>
                <c:pt idx="398">
                  <c:v>1.3292136190956563</c:v>
                </c:pt>
                <c:pt idx="399">
                  <c:v>1.3290851066690204</c:v>
                </c:pt>
                <c:pt idx="400">
                  <c:v>1.328958644972597</c:v>
                </c:pt>
                <c:pt idx="401">
                  <c:v>1.3288341853083068</c:v>
                </c:pt>
                <c:pt idx="402">
                  <c:v>1.3287116805078538</c:v>
                </c:pt>
                <c:pt idx="403">
                  <c:v>1.3285910848731219</c:v>
                </c:pt>
                <c:pt idx="404">
                  <c:v>1.3284723541193397</c:v>
                </c:pt>
                <c:pt idx="405">
                  <c:v>1.3283554453208584</c:v>
                </c:pt>
                <c:pt idx="406">
                  <c:v>1.3282403168594099</c:v>
                </c:pt>
                <c:pt idx="407">
                  <c:v>1.3281269283747086</c:v>
                </c:pt>
                <c:pt idx="408">
                  <c:v>1.3280152407172778</c:v>
                </c:pt>
                <c:pt idx="409">
                  <c:v>1.327905215903382</c:v>
                </c:pt>
                <c:pt idx="410">
                  <c:v>1.3277968170719576</c:v>
                </c:pt>
                <c:pt idx="411">
                  <c:v>1.3276900084434391</c:v>
                </c:pt>
                <c:pt idx="412">
                  <c:v>1.3275847552803846</c:v>
                </c:pt>
                <c:pt idx="413">
                  <c:v>1.327481023849808</c:v>
                </c:pt>
                <c:pt idx="414">
                  <c:v>1.3273787813871343</c:v>
                </c:pt>
                <c:pt idx="415">
                  <c:v>1.3272779960616958</c:v>
                </c:pt>
                <c:pt idx="416">
                  <c:v>1.3271786369436929</c:v>
                </c:pt>
                <c:pt idx="417">
                  <c:v>1.3270806739725471</c:v>
                </c:pt>
                <c:pt idx="418">
                  <c:v>1.3269840779265802</c:v>
                </c:pt>
                <c:pt idx="419">
                  <c:v>1.3268888203939522</c:v>
                </c:pt>
                <c:pt idx="420">
                  <c:v>1.3267948737448008</c:v>
                </c:pt>
                <c:pt idx="421">
                  <c:v>1.3267022111045215</c:v>
                </c:pt>
                <c:pt idx="422">
                  <c:v>1.3266108063281374</c:v>
                </c:pt>
                <c:pt idx="423">
                  <c:v>1.3265206339757047</c:v>
                </c:pt>
                <c:pt idx="424">
                  <c:v>1.3264316692887064</c:v>
                </c:pt>
                <c:pt idx="425">
                  <c:v>1.3263438881673886</c:v>
                </c:pt>
                <c:pt idx="426">
                  <c:v>1.3262572671489958</c:v>
                </c:pt>
                <c:pt idx="427">
                  <c:v>1.326171783386862</c:v>
                </c:pt>
                <c:pt idx="428">
                  <c:v>1.3260874146303212</c:v>
                </c:pt>
                <c:pt idx="429">
                  <c:v>1.3260041392053987</c:v>
                </c:pt>
                <c:pt idx="430">
                  <c:v>1.3259219359962477</c:v>
                </c:pt>
                <c:pt idx="431">
                  <c:v>1.3258407844272992</c:v>
                </c:pt>
                <c:pt idx="432">
                  <c:v>1.3257606644460913</c:v>
                </c:pt>
                <c:pt idx="433">
                  <c:v>1.3256815565067515</c:v>
                </c:pt>
                <c:pt idx="434">
                  <c:v>1.3256034415540978</c:v>
                </c:pt>
                <c:pt idx="435">
                  <c:v>1.325526301008338</c:v>
                </c:pt>
                <c:pt idx="436">
                  <c:v>1.3254501167503356</c:v>
                </c:pt>
                <c:pt idx="437">
                  <c:v>1.3253748711074216</c:v>
                </c:pt>
                <c:pt idx="438">
                  <c:v>1.3253005468397268</c:v>
                </c:pt>
                <c:pt idx="439">
                  <c:v>1.3252271271270142</c:v>
                </c:pt>
                <c:pt idx="440">
                  <c:v>1.3251545955559876</c:v>
                </c:pt>
                <c:pt idx="441">
                  <c:v>1.3250829361080594</c:v>
                </c:pt>
                <c:pt idx="442">
                  <c:v>1.3250121331475566</c:v>
                </c:pt>
                <c:pt idx="443">
                  <c:v>1.3249421714103471</c:v>
                </c:pt>
                <c:pt idx="444">
                  <c:v>1.3248730359928684</c:v>
                </c:pt>
                <c:pt idx="445">
                  <c:v>1.3248047123415441</c:v>
                </c:pt>
                <c:pt idx="446">
                  <c:v>1.3247371862425696</c:v>
                </c:pt>
                <c:pt idx="447">
                  <c:v>1.3246704438120553</c:v>
                </c:pt>
                <c:pt idx="448">
                  <c:v>1.3246044714865086</c:v>
                </c:pt>
                <c:pt idx="449">
                  <c:v>1.3245392560136449</c:v>
                </c:pt>
                <c:pt idx="450">
                  <c:v>1.3244747844435136</c:v>
                </c:pt>
                <c:pt idx="451">
                  <c:v>1.3244110441199244</c:v>
                </c:pt>
                <c:pt idx="452">
                  <c:v>1.3243480226721651</c:v>
                </c:pt>
                <c:pt idx="453">
                  <c:v>1.3242857080069974</c:v>
                </c:pt>
                <c:pt idx="454">
                  <c:v>1.3242240883009209</c:v>
                </c:pt>
                <c:pt idx="455">
                  <c:v>1.3241631519926937</c:v>
                </c:pt>
                <c:pt idx="456">
                  <c:v>1.3241028877761014</c:v>
                </c:pt>
                <c:pt idx="457">
                  <c:v>1.3240432845929633</c:v>
                </c:pt>
                <c:pt idx="458">
                  <c:v>1.3239843316263686</c:v>
                </c:pt>
                <c:pt idx="459">
                  <c:v>1.3239260182941313</c:v>
                </c:pt>
                <c:pt idx="460">
                  <c:v>1.3238683342424578</c:v>
                </c:pt>
                <c:pt idx="461">
                  <c:v>1.3238112693398181</c:v>
                </c:pt>
                <c:pt idx="462">
                  <c:v>1.3237548136710144</c:v>
                </c:pt>
                <c:pt idx="463">
                  <c:v>1.3236989575314371</c:v>
                </c:pt>
                <c:pt idx="464">
                  <c:v>1.3236436914215031</c:v>
                </c:pt>
                <c:pt idx="465">
                  <c:v>1.3235890060412707</c:v>
                </c:pt>
                <c:pt idx="466">
                  <c:v>1.3235348922852221</c:v>
                </c:pt>
                <c:pt idx="467">
                  <c:v>1.3234813412372084</c:v>
                </c:pt>
                <c:pt idx="468">
                  <c:v>1.3234283441655537</c:v>
                </c:pt>
                <c:pt idx="469">
                  <c:v>1.323375892518307</c:v>
                </c:pt>
                <c:pt idx="470">
                  <c:v>1.323323977918643</c:v>
                </c:pt>
                <c:pt idx="471">
                  <c:v>1.3232725921604018</c:v>
                </c:pt>
                <c:pt idx="472">
                  <c:v>1.3232217272037643</c:v>
                </c:pt>
                <c:pt idx="473">
                  <c:v>1.3231713751710594</c:v>
                </c:pt>
                <c:pt idx="474">
                  <c:v>1.3231215283426958</c:v>
                </c:pt>
                <c:pt idx="475">
                  <c:v>1.3230721791532178</c:v>
                </c:pt>
                <c:pt idx="476">
                  <c:v>1.3230233201874766</c:v>
                </c:pt>
                <c:pt idx="477">
                  <c:v>1.3229749441769154</c:v>
                </c:pt>
                <c:pt idx="478">
                  <c:v>1.3229270439959664</c:v>
                </c:pt>
                <c:pt idx="479">
                  <c:v>1.3228796126585503</c:v>
                </c:pt>
                <c:pt idx="480">
                  <c:v>1.3228326433146804</c:v>
                </c:pt>
                <c:pt idx="481">
                  <c:v>1.3227861292471648</c:v>
                </c:pt>
                <c:pt idx="482">
                  <c:v>1.3227400638684033</c:v>
                </c:pt>
                <c:pt idx="483">
                  <c:v>1.3226944407172778</c:v>
                </c:pt>
                <c:pt idx="484">
                  <c:v>1.3226492534561314</c:v>
                </c:pt>
                <c:pt idx="485">
                  <c:v>1.3226044958678325</c:v>
                </c:pt>
                <c:pt idx="486">
                  <c:v>1.3225601618529246</c:v>
                </c:pt>
                <c:pt idx="487">
                  <c:v>1.322516245426854</c:v>
                </c:pt>
                <c:pt idx="488">
                  <c:v>1.3224727407172778</c:v>
                </c:pt>
                <c:pt idx="489">
                  <c:v>1.3224296419614459</c:v>
                </c:pt>
                <c:pt idx="490">
                  <c:v>1.3223869435036555</c:v>
                </c:pt>
                <c:pt idx="491">
                  <c:v>1.3223446397927785</c:v>
                </c:pt>
                <c:pt idx="492">
                  <c:v>1.3223027253798545</c:v>
                </c:pt>
                <c:pt idx="493">
                  <c:v>1.322261194915751</c:v>
                </c:pt>
                <c:pt idx="494">
                  <c:v>1.3222200431488889</c:v>
                </c:pt>
                <c:pt idx="495">
                  <c:v>1.3221792649230266</c:v>
                </c:pt>
                <c:pt idx="496">
                  <c:v>1.3221388551751092</c:v>
                </c:pt>
                <c:pt idx="497">
                  <c:v>1.3220988089331698</c:v>
                </c:pt>
                <c:pt idx="498">
                  <c:v>1.3220591213142927</c:v>
                </c:pt>
                <c:pt idx="499">
                  <c:v>1.3220197875226269</c:v>
                </c:pt>
                <c:pt idx="500">
                  <c:v>1.3219808028474553</c:v>
                </c:pt>
                <c:pt idx="501">
                  <c:v>1.3219421626613133</c:v>
                </c:pt>
                <c:pt idx="502">
                  <c:v>1.3219038624181576</c:v>
                </c:pt>
                <c:pt idx="503">
                  <c:v>1.3218658976515845</c:v>
                </c:pt>
                <c:pt idx="504">
                  <c:v>1.3218282639730918</c:v>
                </c:pt>
                <c:pt idx="505">
                  <c:v>1.3217909570703892</c:v>
                </c:pt>
                <c:pt idx="506">
                  <c:v>1.3217539727057503</c:v>
                </c:pt>
                <c:pt idx="507">
                  <c:v>1.3217173067144083</c:v>
                </c:pt>
                <c:pt idx="508">
                  <c:v>1.3216809550029922</c:v>
                </c:pt>
                <c:pt idx="509">
                  <c:v>1.3216449135480033</c:v>
                </c:pt>
                <c:pt idx="510">
                  <c:v>1.3216091783943316</c:v>
                </c:pt>
                <c:pt idx="511">
                  <c:v>1.3215737456538081</c:v>
                </c:pt>
                <c:pt idx="512">
                  <c:v>1.3215386115037946</c:v>
                </c:pt>
                <c:pt idx="513">
                  <c:v>1.3215037721858094</c:v>
                </c:pt>
                <c:pt idx="514">
                  <c:v>1.3214692240041859</c:v>
                </c:pt>
                <c:pt idx="515">
                  <c:v>1.3214349633247675</c:v>
                </c:pt>
                <c:pt idx="516">
                  <c:v>1.3214009865736314</c:v>
                </c:pt>
                <c:pt idx="517">
                  <c:v>1.3213672902358473</c:v>
                </c:pt>
                <c:pt idx="518">
                  <c:v>1.3213338708542641</c:v>
                </c:pt>
                <c:pt idx="519">
                  <c:v>1.3213007250283284</c:v>
                </c:pt>
                <c:pt idx="520">
                  <c:v>1.32126784941293</c:v>
                </c:pt>
                <c:pt idx="521">
                  <c:v>1.3212352407172778</c:v>
                </c:pt>
                <c:pt idx="522">
                  <c:v>1.3212028957038007</c:v>
                </c:pt>
                <c:pt idx="523">
                  <c:v>1.3211708111870766</c:v>
                </c:pt>
                <c:pt idx="524">
                  <c:v>1.3211389840327858</c:v>
                </c:pt>
                <c:pt idx="525">
                  <c:v>1.3211074111566918</c:v>
                </c:pt>
                <c:pt idx="526">
                  <c:v>1.321076089523644</c:v>
                </c:pt>
                <c:pt idx="527">
                  <c:v>1.3210450161466041</c:v>
                </c:pt>
                <c:pt idx="528">
                  <c:v>1.3210141880856989</c:v>
                </c:pt>
                <c:pt idx="529">
                  <c:v>1.320983602447291</c:v>
                </c:pt>
                <c:pt idx="530">
                  <c:v>1.3209532563830741</c:v>
                </c:pt>
                <c:pt idx="531">
                  <c:v>1.3209231470891893</c:v>
                </c:pt>
                <c:pt idx="532">
                  <c:v>1.3208932718053608</c:v>
                </c:pt>
                <c:pt idx="533">
                  <c:v>1.320863627814052</c:v>
                </c:pt>
                <c:pt idx="534">
                  <c:v>1.3208342124396428</c:v>
                </c:pt>
                <c:pt idx="535">
                  <c:v>1.3208050230476236</c:v>
                </c:pt>
                <c:pt idx="536">
                  <c:v>1.3207760570438085</c:v>
                </c:pt>
                <c:pt idx="537">
                  <c:v>1.3207473118735675</c:v>
                </c:pt>
                <c:pt idx="538">
                  <c:v>1.3207187850210753</c:v>
                </c:pt>
                <c:pt idx="539">
                  <c:v>1.3206904740085768</c:v>
                </c:pt>
                <c:pt idx="540">
                  <c:v>1.3206623763956697</c:v>
                </c:pt>
                <c:pt idx="541">
                  <c:v>1.3206344897786044</c:v>
                </c:pt>
                <c:pt idx="542">
                  <c:v>1.320606811789597</c:v>
                </c:pt>
                <c:pt idx="543">
                  <c:v>1.3205793400961598</c:v>
                </c:pt>
                <c:pt idx="544">
                  <c:v>1.320552072400446</c:v>
                </c:pt>
                <c:pt idx="545">
                  <c:v>1.3205250064386096</c:v>
                </c:pt>
                <c:pt idx="546">
                  <c:v>1.3204981399801772</c:v>
                </c:pt>
                <c:pt idx="547">
                  <c:v>1.320471470827437</c:v>
                </c:pt>
                <c:pt idx="548">
                  <c:v>1.3204449968148388</c:v>
                </c:pt>
                <c:pt idx="549">
                  <c:v>1.3204187158084078</c:v>
                </c:pt>
                <c:pt idx="550">
                  <c:v>1.3203926257051712</c:v>
                </c:pt>
                <c:pt idx="551">
                  <c:v>1.3203667244325974</c:v>
                </c:pt>
                <c:pt idx="552">
                  <c:v>1.320341009948047</c:v>
                </c:pt>
                <c:pt idx="553">
                  <c:v>1.320315480238236</c:v>
                </c:pt>
                <c:pt idx="554">
                  <c:v>1.3202901333187098</c:v>
                </c:pt>
                <c:pt idx="555">
                  <c:v>1.3202649672333302</c:v>
                </c:pt>
                <c:pt idx="556">
                  <c:v>1.3202399800537707</c:v>
                </c:pt>
                <c:pt idx="557">
                  <c:v>1.3202151698790252</c:v>
                </c:pt>
                <c:pt idx="558">
                  <c:v>1.3201905348349248</c:v>
                </c:pt>
                <c:pt idx="559">
                  <c:v>1.3201660730736671</c:v>
                </c:pt>
                <c:pt idx="560">
                  <c:v>1.3201417827733526</c:v>
                </c:pt>
                <c:pt idx="561">
                  <c:v>1.3201176621375339</c:v>
                </c:pt>
                <c:pt idx="562">
                  <c:v>1.320093709394772</c:v>
                </c:pt>
                <c:pt idx="563">
                  <c:v>1.3200699227982027</c:v>
                </c:pt>
                <c:pt idx="564">
                  <c:v>1.320046300625112</c:v>
                </c:pt>
                <c:pt idx="565">
                  <c:v>1.32002284117652</c:v>
                </c:pt>
                <c:pt idx="566">
                  <c:v>1.3199995427767743</c:v>
                </c:pt>
                <c:pt idx="567">
                  <c:v>1.3199764037731501</c:v>
                </c:pt>
                <c:pt idx="568">
                  <c:v>1.3199534225354597</c:v>
                </c:pt>
                <c:pt idx="569">
                  <c:v>1.3199305974556697</c:v>
                </c:pt>
                <c:pt idx="570">
                  <c:v>1.3199079269475262</c:v>
                </c:pt>
                <c:pt idx="571">
                  <c:v>1.3198854094461867</c:v>
                </c:pt>
                <c:pt idx="572">
                  <c:v>1.3198630434078609</c:v>
                </c:pt>
                <c:pt idx="573">
                  <c:v>1.3198408273094566</c:v>
                </c:pt>
                <c:pt idx="574">
                  <c:v>1.3198187596482356</c:v>
                </c:pt>
                <c:pt idx="575">
                  <c:v>1.3197968389414731</c:v>
                </c:pt>
                <c:pt idx="576">
                  <c:v>1.3197750637261274</c:v>
                </c:pt>
                <c:pt idx="577">
                  <c:v>1.3197534325585127</c:v>
                </c:pt>
                <c:pt idx="578">
                  <c:v>1.3197319440139812</c:v>
                </c:pt>
                <c:pt idx="579">
                  <c:v>1.3197105966866096</c:v>
                </c:pt>
                <c:pt idx="580">
                  <c:v>1.3196893891888934</c:v>
                </c:pt>
                <c:pt idx="581">
                  <c:v>1.3196683201514454</c:v>
                </c:pt>
                <c:pt idx="582">
                  <c:v>1.3196473882227009</c:v>
                </c:pt>
                <c:pt idx="583">
                  <c:v>1.3196265920686292</c:v>
                </c:pt>
                <c:pt idx="584">
                  <c:v>1.3196059303724503</c:v>
                </c:pt>
                <c:pt idx="585">
                  <c:v>1.3195854018343562</c:v>
                </c:pt>
                <c:pt idx="586">
                  <c:v>1.3195650051712393</c:v>
                </c:pt>
                <c:pt idx="587">
                  <c:v>1.3195447391164241</c:v>
                </c:pt>
                <c:pt idx="588">
                  <c:v>1.3195246024194054</c:v>
                </c:pt>
                <c:pt idx="589">
                  <c:v>1.3195045938455916</c:v>
                </c:pt>
                <c:pt idx="590">
                  <c:v>1.3194847121760516</c:v>
                </c:pt>
                <c:pt idx="591">
                  <c:v>1.3194649562072673</c:v>
                </c:pt>
                <c:pt idx="592">
                  <c:v>1.3194453247508913</c:v>
                </c:pt>
                <c:pt idx="593">
                  <c:v>1.3194258166335082</c:v>
                </c:pt>
                <c:pt idx="594">
                  <c:v>1.3194064306964011</c:v>
                </c:pt>
                <c:pt idx="595">
                  <c:v>1.3193871657953216</c:v>
                </c:pt>
                <c:pt idx="596">
                  <c:v>1.3193680208002654</c:v>
                </c:pt>
                <c:pt idx="597">
                  <c:v>1.319348994595251</c:v>
                </c:pt>
                <c:pt idx="598">
                  <c:v>1.3193300860781025</c:v>
                </c:pt>
                <c:pt idx="599">
                  <c:v>1.3193112941602378</c:v>
                </c:pt>
                <c:pt idx="600">
                  <c:v>1.3192926177664581</c:v>
                </c:pt>
                <c:pt idx="601">
                  <c:v>1.3192740558347447</c:v>
                </c:pt>
                <c:pt idx="602">
                  <c:v>1.3192556073160557</c:v>
                </c:pt>
                <c:pt idx="603">
                  <c:v>1.3192372711741307</c:v>
                </c:pt>
                <c:pt idx="604">
                  <c:v>1.319219046385294</c:v>
                </c:pt>
                <c:pt idx="605">
                  <c:v>1.3192009319382667</c:v>
                </c:pt>
                <c:pt idx="606">
                  <c:v>1.3191829268339781</c:v>
                </c:pt>
                <c:pt idx="607">
                  <c:v>1.3191650300853821</c:v>
                </c:pt>
                <c:pt idx="608">
                  <c:v>1.3191472407172777</c:v>
                </c:pt>
                <c:pt idx="609">
                  <c:v>1.3191295577661313</c:v>
                </c:pt>
                <c:pt idx="610">
                  <c:v>1.3191119802799021</c:v>
                </c:pt>
                <c:pt idx="611">
                  <c:v>1.3190945073178724</c:v>
                </c:pt>
                <c:pt idx="612">
                  <c:v>1.3190771379504793</c:v>
                </c:pt>
                <c:pt idx="613">
                  <c:v>1.3190598712591497</c:v>
                </c:pt>
                <c:pt idx="614">
                  <c:v>1.3190427063361383</c:v>
                </c:pt>
                <c:pt idx="615">
                  <c:v>1.3190256422843689</c:v>
                </c:pt>
                <c:pt idx="616">
                  <c:v>1.3190086782172779</c:v>
                </c:pt>
                <c:pt idx="617">
                  <c:v>1.3189918132586604</c:v>
                </c:pt>
                <c:pt idx="618">
                  <c:v>1.3189750465425205</c:v>
                </c:pt>
                <c:pt idx="619">
                  <c:v>1.3189583772129216</c:v>
                </c:pt>
                <c:pt idx="620">
                  <c:v>1.3189418044238415</c:v>
                </c:pt>
                <c:pt idx="621">
                  <c:v>1.3189253273390296</c:v>
                </c:pt>
                <c:pt idx="622">
                  <c:v>1.3189089451318652</c:v>
                </c:pt>
                <c:pt idx="623">
                  <c:v>1.3188926569852204</c:v>
                </c:pt>
                <c:pt idx="624">
                  <c:v>1.3188764620913236</c:v>
                </c:pt>
                <c:pt idx="625">
                  <c:v>1.318860359651626</c:v>
                </c:pt>
                <c:pt idx="626">
                  <c:v>1.3188443488766706</c:v>
                </c:pt>
                <c:pt idx="627">
                  <c:v>1.3188284289859629</c:v>
                </c:pt>
                <c:pt idx="628">
                  <c:v>1.3188125992078439</c:v>
                </c:pt>
                <c:pt idx="629">
                  <c:v>1.3187968587793661</c:v>
                </c:pt>
                <c:pt idx="630">
                  <c:v>1.3187812069461708</c:v>
                </c:pt>
                <c:pt idx="631">
                  <c:v>1.3187656429623666</c:v>
                </c:pt>
                <c:pt idx="632">
                  <c:v>1.3187501660904122</c:v>
                </c:pt>
                <c:pt idx="633">
                  <c:v>1.3187347756009988</c:v>
                </c:pt>
                <c:pt idx="634">
                  <c:v>1.3187194707729364</c:v>
                </c:pt>
                <c:pt idx="635">
                  <c:v>1.3187042508930411</c:v>
                </c:pt>
                <c:pt idx="636">
                  <c:v>1.3186891152560232</c:v>
                </c:pt>
                <c:pt idx="637">
                  <c:v>1.3186740631643799</c:v>
                </c:pt>
                <c:pt idx="638">
                  <c:v>1.318659093928287</c:v>
                </c:pt>
                <c:pt idx="639">
                  <c:v>1.3186442068654938</c:v>
                </c:pt>
                <c:pt idx="640">
                  <c:v>1.3186294013012194</c:v>
                </c:pt>
                <c:pt idx="641">
                  <c:v>1.3186146765680513</c:v>
                </c:pt>
                <c:pt idx="642">
                  <c:v>1.318600032005844</c:v>
                </c:pt>
                <c:pt idx="643">
                  <c:v>1.3185854669616217</c:v>
                </c:pt>
                <c:pt idx="644">
                  <c:v>1.3185709807894801</c:v>
                </c:pt>
                <c:pt idx="645">
                  <c:v>1.3185565728504911</c:v>
                </c:pt>
                <c:pt idx="646">
                  <c:v>1.3185422425126099</c:v>
                </c:pt>
                <c:pt idx="647">
                  <c:v>1.3185279891505812</c:v>
                </c:pt>
                <c:pt idx="648">
                  <c:v>1.3185138121458493</c:v>
                </c:pt>
                <c:pt idx="649">
                  <c:v>1.3184997108864676</c:v>
                </c:pt>
                <c:pt idx="650">
                  <c:v>1.3184856847670114</c:v>
                </c:pt>
                <c:pt idx="651">
                  <c:v>1.3184717331884912</c:v>
                </c:pt>
                <c:pt idx="652">
                  <c:v>1.3184578555582671</c:v>
                </c:pt>
                <c:pt idx="653">
                  <c:v>1.3184440512899651</c:v>
                </c:pt>
                <c:pt idx="654">
                  <c:v>1.3184303198033938</c:v>
                </c:pt>
                <c:pt idx="655">
                  <c:v>1.3184166605244645</c:v>
                </c:pt>
                <c:pt idx="656">
                  <c:v>1.3184030728851099</c:v>
                </c:pt>
                <c:pt idx="657">
                  <c:v>1.3183895563232064</c:v>
                </c:pt>
                <c:pt idx="658">
                  <c:v>1.3183761102824951</c:v>
                </c:pt>
                <c:pt idx="659">
                  <c:v>1.3183627342125077</c:v>
                </c:pt>
                <c:pt idx="660">
                  <c:v>1.3183494275684888</c:v>
                </c:pt>
                <c:pt idx="661">
                  <c:v>1.3183361898113244</c:v>
                </c:pt>
                <c:pt idx="662">
                  <c:v>1.3183230204074672</c:v>
                </c:pt>
                <c:pt idx="663">
                  <c:v>1.3183099188288658</c:v>
                </c:pt>
                <c:pt idx="664">
                  <c:v>1.3182968845528942</c:v>
                </c:pt>
                <c:pt idx="665">
                  <c:v>1.318283917062282</c:v>
                </c:pt>
                <c:pt idx="666">
                  <c:v>1.3182710158450461</c:v>
                </c:pt>
                <c:pt idx="667">
                  <c:v>1.3182581803944231</c:v>
                </c:pt>
                <c:pt idx="668">
                  <c:v>1.3182454102088033</c:v>
                </c:pt>
                <c:pt idx="669">
                  <c:v>1.3182327047916649</c:v>
                </c:pt>
                <c:pt idx="670">
                  <c:v>1.3182200636515105</c:v>
                </c:pt>
                <c:pt idx="671">
                  <c:v>1.3182074863018027</c:v>
                </c:pt>
                <c:pt idx="672">
                  <c:v>1.3181949722609019</c:v>
                </c:pt>
                <c:pt idx="673">
                  <c:v>1.318182521052006</c:v>
                </c:pt>
                <c:pt idx="674">
                  <c:v>1.3181701322030874</c:v>
                </c:pt>
                <c:pt idx="675">
                  <c:v>1.3181578052468366</c:v>
                </c:pt>
                <c:pt idx="676">
                  <c:v>1.3181455397206001</c:v>
                </c:pt>
                <c:pt idx="677">
                  <c:v>1.3181333351663251</c:v>
                </c:pt>
                <c:pt idx="678">
                  <c:v>1.3181211911305009</c:v>
                </c:pt>
                <c:pt idx="679">
                  <c:v>1.3181091071641038</c:v>
                </c:pt>
                <c:pt idx="680">
                  <c:v>1.3180970828225409</c:v>
                </c:pt>
                <c:pt idx="681">
                  <c:v>1.3180851176655961</c:v>
                </c:pt>
                <c:pt idx="682">
                  <c:v>1.3180732112573761</c:v>
                </c:pt>
                <c:pt idx="683">
                  <c:v>1.3180613631662574</c:v>
                </c:pt>
                <c:pt idx="684">
                  <c:v>1.3180495729648347</c:v>
                </c:pt>
                <c:pt idx="685">
                  <c:v>1.3180378402298691</c:v>
                </c:pt>
                <c:pt idx="686">
                  <c:v>1.3180261645422373</c:v>
                </c:pt>
                <c:pt idx="687">
                  <c:v>1.3180145454868817</c:v>
                </c:pt>
                <c:pt idx="688">
                  <c:v>1.3180029826527617</c:v>
                </c:pt>
                <c:pt idx="689">
                  <c:v>1.3179914756328048</c:v>
                </c:pt>
                <c:pt idx="690">
                  <c:v>1.3179800240238588</c:v>
                </c:pt>
                <c:pt idx="691">
                  <c:v>1.3179686274266453</c:v>
                </c:pt>
                <c:pt idx="692">
                  <c:v>1.3179572854457122</c:v>
                </c:pt>
                <c:pt idx="693">
                  <c:v>1.3179459976893895</c:v>
                </c:pt>
                <c:pt idx="694">
                  <c:v>1.3179347637697421</c:v>
                </c:pt>
                <c:pt idx="695">
                  <c:v>1.3179235833025276</c:v>
                </c:pt>
                <c:pt idx="696">
                  <c:v>1.3179124559071513</c:v>
                </c:pt>
                <c:pt idx="697">
                  <c:v>1.3179013812066227</c:v>
                </c:pt>
                <c:pt idx="698">
                  <c:v>1.3178903588275139</c:v>
                </c:pt>
                <c:pt idx="699">
                  <c:v>1.3178793883999174</c:v>
                </c:pt>
                <c:pt idx="700">
                  <c:v>1.3178684695574032</c:v>
                </c:pt>
                <c:pt idx="701">
                  <c:v>1.3178576019369808</c:v>
                </c:pt>
                <c:pt idx="702">
                  <c:v>1.3178467851790563</c:v>
                </c:pt>
                <c:pt idx="703">
                  <c:v>1.3178360189273945</c:v>
                </c:pt>
                <c:pt idx="704">
                  <c:v>1.3178253028290792</c:v>
                </c:pt>
                <c:pt idx="705">
                  <c:v>1.3178146365344738</c:v>
                </c:pt>
                <c:pt idx="706">
                  <c:v>1.3178040196971852</c:v>
                </c:pt>
                <c:pt idx="707">
                  <c:v>1.3177934519740242</c:v>
                </c:pt>
                <c:pt idx="708">
                  <c:v>1.3177829330249702</c:v>
                </c:pt>
                <c:pt idx="709">
                  <c:v>1.3177724625131335</c:v>
                </c:pt>
                <c:pt idx="710">
                  <c:v>1.3177620401047203</c:v>
                </c:pt>
                <c:pt idx="711">
                  <c:v>1.3177516654689967</c:v>
                </c:pt>
                <c:pt idx="712">
                  <c:v>1.3177413382782535</c:v>
                </c:pt>
                <c:pt idx="713">
                  <c:v>1.3177310582077721</c:v>
                </c:pt>
                <c:pt idx="714">
                  <c:v>1.3177208249357908</c:v>
                </c:pt>
                <c:pt idx="715">
                  <c:v>1.31771063814347</c:v>
                </c:pt>
                <c:pt idx="716">
                  <c:v>1.317700497514861</c:v>
                </c:pt>
                <c:pt idx="717">
                  <c:v>1.317690402736871</c:v>
                </c:pt>
                <c:pt idx="718">
                  <c:v>1.3176803534992327</c:v>
                </c:pt>
                <c:pt idx="719">
                  <c:v>1.3176703494944721</c:v>
                </c:pt>
                <c:pt idx="720">
                  <c:v>1.3176603904178765</c:v>
                </c:pt>
                <c:pt idx="721">
                  <c:v>1.3176504759674645</c:v>
                </c:pt>
                <c:pt idx="722">
                  <c:v>1.3176406058439545</c:v>
                </c:pt>
                <c:pt idx="723">
                  <c:v>1.3176307797507352</c:v>
                </c:pt>
                <c:pt idx="724">
                  <c:v>1.3176209973938358</c:v>
                </c:pt>
                <c:pt idx="725">
                  <c:v>1.3176112584818966</c:v>
                </c:pt>
                <c:pt idx="726">
                  <c:v>1.3176015627261404</c:v>
                </c:pt>
                <c:pt idx="727">
                  <c:v>1.3175919098403435</c:v>
                </c:pt>
                <c:pt idx="728">
                  <c:v>1.3175822995408073</c:v>
                </c:pt>
                <c:pt idx="729">
                  <c:v>1.3175727315463315</c:v>
                </c:pt>
                <c:pt idx="730">
                  <c:v>1.3175632055781856</c:v>
                </c:pt>
                <c:pt idx="731">
                  <c:v>1.3175537213600828</c:v>
                </c:pt>
                <c:pt idx="732">
                  <c:v>1.3175442786181524</c:v>
                </c:pt>
                <c:pt idx="733">
                  <c:v>1.3175348770809141</c:v>
                </c:pt>
                <c:pt idx="734">
                  <c:v>1.3175255164792516</c:v>
                </c:pt>
                <c:pt idx="735">
                  <c:v>1.3175161965463871</c:v>
                </c:pt>
                <c:pt idx="736">
                  <c:v>1.3175069170178559</c:v>
                </c:pt>
                <c:pt idx="737">
                  <c:v>1.3174976776314811</c:v>
                </c:pt>
                <c:pt idx="738">
                  <c:v>1.3174884781273497</c:v>
                </c:pt>
                <c:pt idx="739">
                  <c:v>1.3174793182477875</c:v>
                </c:pt>
                <c:pt idx="740">
                  <c:v>1.3174701977373351</c:v>
                </c:pt>
                <c:pt idx="741">
                  <c:v>1.3174611163427246</c:v>
                </c:pt>
                <c:pt idx="742">
                  <c:v>1.3174520738128557</c:v>
                </c:pt>
                <c:pt idx="743">
                  <c:v>1.3174430698987725</c:v>
                </c:pt>
                <c:pt idx="744">
                  <c:v>1.3174341043536415</c:v>
                </c:pt>
                <c:pt idx="745">
                  <c:v>1.3174251769327279</c:v>
                </c:pt>
                <c:pt idx="746">
                  <c:v>1.3174162873933739</c:v>
                </c:pt>
                <c:pt idx="747">
                  <c:v>1.3174074354949772</c:v>
                </c:pt>
                <c:pt idx="748">
                  <c:v>1.3173986209989679</c:v>
                </c:pt>
                <c:pt idx="749">
                  <c:v>1.3173898436687888</c:v>
                </c:pt>
                <c:pt idx="750">
                  <c:v>1.3173811032698726</c:v>
                </c:pt>
                <c:pt idx="751">
                  <c:v>1.317372399569622</c:v>
                </c:pt>
                <c:pt idx="752">
                  <c:v>1.3173637323373895</c:v>
                </c:pt>
                <c:pt idx="753">
                  <c:v>1.3173551013444555</c:v>
                </c:pt>
                <c:pt idx="754">
                  <c:v>1.3173465063640093</c:v>
                </c:pt>
                <c:pt idx="755">
                  <c:v>1.3173379471711293</c:v>
                </c:pt>
                <c:pt idx="756">
                  <c:v>1.3173294235427626</c:v>
                </c:pt>
                <c:pt idx="757">
                  <c:v>1.3173209352577062</c:v>
                </c:pt>
                <c:pt idx="758">
                  <c:v>1.3173124820965882</c:v>
                </c:pt>
                <c:pt idx="759">
                  <c:v>1.3173040638418476</c:v>
                </c:pt>
                <c:pt idx="760">
                  <c:v>1.3172956802777174</c:v>
                </c:pt>
                <c:pt idx="761">
                  <c:v>1.3172873311902045</c:v>
                </c:pt>
                <c:pt idx="762">
                  <c:v>1.3172790163670727</c:v>
                </c:pt>
                <c:pt idx="763">
                  <c:v>1.3172707355978239</c:v>
                </c:pt>
                <c:pt idx="764">
                  <c:v>1.317262488673681</c:v>
                </c:pt>
                <c:pt idx="765">
                  <c:v>1.3172542753875702</c:v>
                </c:pt>
                <c:pt idx="766">
                  <c:v>1.3172460955341028</c:v>
                </c:pt>
                <c:pt idx="767">
                  <c:v>1.3172379489095594</c:v>
                </c:pt>
                <c:pt idx="768">
                  <c:v>1.3172298353118723</c:v>
                </c:pt>
                <c:pt idx="769">
                  <c:v>1.3172217545406089</c:v>
                </c:pt>
                <c:pt idx="770">
                  <c:v>1.3172137063969549</c:v>
                </c:pt>
                <c:pt idx="771">
                  <c:v>1.3172056906836982</c:v>
                </c:pt>
                <c:pt idx="772">
                  <c:v>1.3171977072052135</c:v>
                </c:pt>
                <c:pt idx="773">
                  <c:v>1.317189755767445</c:v>
                </c:pt>
                <c:pt idx="774">
                  <c:v>1.317181836177892</c:v>
                </c:pt>
                <c:pt idx="775">
                  <c:v>1.3171739482455922</c:v>
                </c:pt>
                <c:pt idx="776">
                  <c:v>1.3171660917811077</c:v>
                </c:pt>
                <c:pt idx="777">
                  <c:v>1.317158266596508</c:v>
                </c:pt>
                <c:pt idx="778">
                  <c:v>1.3171504725053573</c:v>
                </c:pt>
                <c:pt idx="779">
                  <c:v>1.3171427093226975</c:v>
                </c:pt>
                <c:pt idx="780">
                  <c:v>1.3171349768650351</c:v>
                </c:pt>
                <c:pt idx="781">
                  <c:v>1.3171272749503258</c:v>
                </c:pt>
                <c:pt idx="782">
                  <c:v>1.3171196033979611</c:v>
                </c:pt>
                <c:pt idx="783">
                  <c:v>1.3171119620287532</c:v>
                </c:pt>
                <c:pt idx="784">
                  <c:v>1.3171043506649218</c:v>
                </c:pt>
                <c:pt idx="785">
                  <c:v>1.3170967691300799</c:v>
                </c:pt>
                <c:pt idx="786">
                  <c:v>1.3170892172492203</c:v>
                </c:pt>
                <c:pt idx="787">
                  <c:v>1.3170816948487027</c:v>
                </c:pt>
                <c:pt idx="788">
                  <c:v>1.3170742017562389</c:v>
                </c:pt>
                <c:pt idx="789">
                  <c:v>1.3170667378008811</c:v>
                </c:pt>
                <c:pt idx="790">
                  <c:v>1.3170593028130086</c:v>
                </c:pt>
                <c:pt idx="791">
                  <c:v>1.3170518966243145</c:v>
                </c:pt>
                <c:pt idx="792">
                  <c:v>1.3170445190677933</c:v>
                </c:pt>
                <c:pt idx="793">
                  <c:v>1.3170371699777279</c:v>
                </c:pt>
                <c:pt idx="794">
                  <c:v>1.3170298491896784</c:v>
                </c:pt>
                <c:pt idx="795">
                  <c:v>1.3170225565404681</c:v>
                </c:pt>
                <c:pt idx="796">
                  <c:v>1.317015291868173</c:v>
                </c:pt>
                <c:pt idx="797">
                  <c:v>1.3170080550121086</c:v>
                </c:pt>
                <c:pt idx="798">
                  <c:v>1.3170008458128193</c:v>
                </c:pt>
                <c:pt idx="799">
                  <c:v>1.3169936641120648</c:v>
                </c:pt>
                <c:pt idx="800">
                  <c:v>1.3169865097528108</c:v>
                </c:pt>
                <c:pt idx="801">
                  <c:v>1.3169793825792158</c:v>
                </c:pt>
                <c:pt idx="802">
                  <c:v>1.3169722824366203</c:v>
                </c:pt>
                <c:pt idx="803">
                  <c:v>1.3169652091715365</c:v>
                </c:pt>
                <c:pt idx="804">
                  <c:v>1.3169581626316356</c:v>
                </c:pt>
                <c:pt idx="805">
                  <c:v>1.3169511426657379</c:v>
                </c:pt>
                <c:pt idx="806">
                  <c:v>1.3169441491238023</c:v>
                </c:pt>
                <c:pt idx="807">
                  <c:v>1.3169371818569147</c:v>
                </c:pt>
                <c:pt idx="808">
                  <c:v>1.3169302407172778</c:v>
                </c:pt>
                <c:pt idx="809">
                  <c:v>1.3169233255582011</c:v>
                </c:pt>
                <c:pt idx="810">
                  <c:v>1.3169164362340897</c:v>
                </c:pt>
                <c:pt idx="811">
                  <c:v>1.316909572600435</c:v>
                </c:pt>
                <c:pt idx="812">
                  <c:v>1.3169027345138038</c:v>
                </c:pt>
                <c:pt idx="813">
                  <c:v>1.3168959218318288</c:v>
                </c:pt>
                <c:pt idx="814">
                  <c:v>1.3168891344131988</c:v>
                </c:pt>
                <c:pt idx="815">
                  <c:v>1.3168823721176479</c:v>
                </c:pt>
                <c:pt idx="816">
                  <c:v>1.3168756348059478</c:v>
                </c:pt>
                <c:pt idx="817">
                  <c:v>1.3168689223398962</c:v>
                </c:pt>
                <c:pt idx="818">
                  <c:v>1.3168622345823084</c:v>
                </c:pt>
                <c:pt idx="819">
                  <c:v>1.3168555713970085</c:v>
                </c:pt>
                <c:pt idx="820">
                  <c:v>1.3168489326488182</c:v>
                </c:pt>
                <c:pt idx="821">
                  <c:v>1.31684231820355</c:v>
                </c:pt>
                <c:pt idx="822">
                  <c:v>1.3168357279279965</c:v>
                </c:pt>
                <c:pt idx="823">
                  <c:v>1.3168291616899221</c:v>
                </c:pt>
                <c:pt idx="824">
                  <c:v>1.3168226193580546</c:v>
                </c:pt>
                <c:pt idx="825">
                  <c:v>1.3168161008020749</c:v>
                </c:pt>
                <c:pt idx="826">
                  <c:v>1.3168096058926104</c:v>
                </c:pt>
                <c:pt idx="827">
                  <c:v>1.3168031345012248</c:v>
                </c:pt>
                <c:pt idx="828">
                  <c:v>1.3167966865004104</c:v>
                </c:pt>
                <c:pt idx="829">
                  <c:v>1.3167902617635796</c:v>
                </c:pt>
                <c:pt idx="830">
                  <c:v>1.316783860165057</c:v>
                </c:pt>
                <c:pt idx="831">
                  <c:v>1.3167774815800699</c:v>
                </c:pt>
                <c:pt idx="832">
                  <c:v>1.3167711258847419</c:v>
                </c:pt>
                <c:pt idx="833">
                  <c:v>1.3167647929560837</c:v>
                </c:pt>
                <c:pt idx="834">
                  <c:v>1.3167584826719858</c:v>
                </c:pt>
                <c:pt idx="835">
                  <c:v>1.31675219491121</c:v>
                </c:pt>
                <c:pt idx="836">
                  <c:v>1.3167459295533823</c:v>
                </c:pt>
                <c:pt idx="837">
                  <c:v>1.3167396864789851</c:v>
                </c:pt>
                <c:pt idx="838">
                  <c:v>1.3167334655693488</c:v>
                </c:pt>
                <c:pt idx="839">
                  <c:v>1.3167272667066459</c:v>
                </c:pt>
                <c:pt idx="840">
                  <c:v>1.3167210897738817</c:v>
                </c:pt>
                <c:pt idx="841">
                  <c:v>1.3167149346548881</c:v>
                </c:pt>
                <c:pt idx="842">
                  <c:v>1.3167088012343167</c:v>
                </c:pt>
                <c:pt idx="843">
                  <c:v>1.3167026893976297</c:v>
                </c:pt>
                <c:pt idx="844">
                  <c:v>1.316696599031095</c:v>
                </c:pt>
                <c:pt idx="845">
                  <c:v>1.3166905300217782</c:v>
                </c:pt>
                <c:pt idx="846">
                  <c:v>1.3166844822575345</c:v>
                </c:pt>
                <c:pt idx="847">
                  <c:v>1.3166784556270041</c:v>
                </c:pt>
                <c:pt idx="848">
                  <c:v>1.3166724500196034</c:v>
                </c:pt>
                <c:pt idx="849">
                  <c:v>1.3166664653255193</c:v>
                </c:pt>
                <c:pt idx="850">
                  <c:v>1.316660501435702</c:v>
                </c:pt>
                <c:pt idx="851">
                  <c:v>1.3166545582418585</c:v>
                </c:pt>
                <c:pt idx="852">
                  <c:v>1.3166486356364464</c:v>
                </c:pt>
                <c:pt idx="853">
                  <c:v>1.3166427335126669</c:v>
                </c:pt>
                <c:pt idx="854">
                  <c:v>1.3166368517644584</c:v>
                </c:pt>
                <c:pt idx="855">
                  <c:v>1.316630990286491</c:v>
                </c:pt>
                <c:pt idx="856">
                  <c:v>1.3166251489741585</c:v>
                </c:pt>
                <c:pt idx="857">
                  <c:v>1.3166193277235743</c:v>
                </c:pt>
                <c:pt idx="858">
                  <c:v>1.3166135264315635</c:v>
                </c:pt>
                <c:pt idx="859">
                  <c:v>1.3166077449956577</c:v>
                </c:pt>
                <c:pt idx="860">
                  <c:v>1.3166019833140887</c:v>
                </c:pt>
                <c:pt idx="861">
                  <c:v>1.3165962412857826</c:v>
                </c:pt>
                <c:pt idx="862">
                  <c:v>1.3165905188103539</c:v>
                </c:pt>
                <c:pt idx="863">
                  <c:v>1.3165848157880993</c:v>
                </c:pt>
                <c:pt idx="864">
                  <c:v>1.3165791321199927</c:v>
                </c:pt>
                <c:pt idx="865">
                  <c:v>1.3165734677076788</c:v>
                </c:pt>
                <c:pt idx="866">
                  <c:v>1.3165678224534672</c:v>
                </c:pt>
                <c:pt idx="867">
                  <c:v>1.316562196260328</c:v>
                </c:pt>
                <c:pt idx="868">
                  <c:v>1.3165565890318847</c:v>
                </c:pt>
                <c:pt idx="869">
                  <c:v>1.3165510006724097</c:v>
                </c:pt>
                <c:pt idx="870">
                  <c:v>1.3165454310868188</c:v>
                </c:pt>
                <c:pt idx="871">
                  <c:v>1.3165398801806651</c:v>
                </c:pt>
                <c:pt idx="872">
                  <c:v>1.316534347860135</c:v>
                </c:pt>
                <c:pt idx="873">
                  <c:v>1.3165288340320411</c:v>
                </c:pt>
                <c:pt idx="874">
                  <c:v>1.3165233386038184</c:v>
                </c:pt>
                <c:pt idx="875">
                  <c:v>1.3165178614835189</c:v>
                </c:pt>
                <c:pt idx="876">
                  <c:v>1.3165124025798056</c:v>
                </c:pt>
                <c:pt idx="877">
                  <c:v>1.3165069618019485</c:v>
                </c:pt>
                <c:pt idx="878">
                  <c:v>1.3165015390598191</c:v>
                </c:pt>
                <c:pt idx="879">
                  <c:v>1.3164961342638857</c:v>
                </c:pt>
                <c:pt idx="880">
                  <c:v>1.3164907473252074</c:v>
                </c:pt>
                <c:pt idx="881">
                  <c:v>1.3164853781554307</c:v>
                </c:pt>
                <c:pt idx="882">
                  <c:v>1.3164800266667838</c:v>
                </c:pt>
                <c:pt idx="883">
                  <c:v>1.3164746927720723</c:v>
                </c:pt>
                <c:pt idx="884">
                  <c:v>1.316469376384674</c:v>
                </c:pt>
                <c:pt idx="885">
                  <c:v>1.3164640774185339</c:v>
                </c:pt>
                <c:pt idx="886">
                  <c:v>1.3164587957881611</c:v>
                </c:pt>
                <c:pt idx="887">
                  <c:v>1.3164535314086223</c:v>
                </c:pt>
                <c:pt idx="888">
                  <c:v>1.3164482841955387</c:v>
                </c:pt>
                <c:pt idx="889">
                  <c:v>1.3164430540650802</c:v>
                </c:pt>
                <c:pt idx="890">
                  <c:v>1.3164378409339625</c:v>
                </c:pt>
                <c:pt idx="891">
                  <c:v>1.3164326447194412</c:v>
                </c:pt>
                <c:pt idx="892">
                  <c:v>1.316427465339308</c:v>
                </c:pt>
                <c:pt idx="893">
                  <c:v>1.3164223027118871</c:v>
                </c:pt>
                <c:pt idx="894">
                  <c:v>1.3164171567560292</c:v>
                </c:pt>
                <c:pt idx="895">
                  <c:v>1.3164120273911091</c:v>
                </c:pt>
                <c:pt idx="896">
                  <c:v>1.3164069145370203</c:v>
                </c:pt>
                <c:pt idx="897">
                  <c:v>1.3164018181141712</c:v>
                </c:pt>
                <c:pt idx="898">
                  <c:v>1.3163967380434811</c:v>
                </c:pt>
                <c:pt idx="899">
                  <c:v>1.3163916742463755</c:v>
                </c:pt>
                <c:pt idx="900">
                  <c:v>1.3163866266447832</c:v>
                </c:pt>
                <c:pt idx="901">
                  <c:v>1.3163815951611308</c:v>
                </c:pt>
                <c:pt idx="902">
                  <c:v>1.3163765797183404</c:v>
                </c:pt>
                <c:pt idx="903">
                  <c:v>1.3163715802398241</c:v>
                </c:pt>
                <c:pt idx="904">
                  <c:v>1.3163665966494813</c:v>
                </c:pt>
                <c:pt idx="905">
                  <c:v>1.3163616288716935</c:v>
                </c:pt>
                <c:pt idx="906">
                  <c:v>1.3163566768313222</c:v>
                </c:pt>
                <c:pt idx="907">
                  <c:v>1.3163517404537037</c:v>
                </c:pt>
                <c:pt idx="908">
                  <c:v>1.3163468196646462</c:v>
                </c:pt>
                <c:pt idx="909">
                  <c:v>1.3163419143904256</c:v>
                </c:pt>
                <c:pt idx="910">
                  <c:v>1.3163370245577815</c:v>
                </c:pt>
                <c:pt idx="911">
                  <c:v>1.3163321500939149</c:v>
                </c:pt>
                <c:pt idx="912">
                  <c:v>1.3163272909264829</c:v>
                </c:pt>
                <c:pt idx="913">
                  <c:v>1.3163224469835964</c:v>
                </c:pt>
                <c:pt idx="914">
                  <c:v>1.3163176181938159</c:v>
                </c:pt>
                <c:pt idx="915">
                  <c:v>1.3163128044861483</c:v>
                </c:pt>
                <c:pt idx="916">
                  <c:v>1.3163080057900429</c:v>
                </c:pt>
                <c:pt idx="917">
                  <c:v>1.316303222035389</c:v>
                </c:pt>
                <c:pt idx="918">
                  <c:v>1.316298453152511</c:v>
                </c:pt>
                <c:pt idx="919">
                  <c:v>1.3162936990721665</c:v>
                </c:pt>
                <c:pt idx="920">
                  <c:v>1.3162889597255423</c:v>
                </c:pt>
                <c:pt idx="921">
                  <c:v>1.3162842350442505</c:v>
                </c:pt>
                <c:pt idx="922">
                  <c:v>1.3162795249603263</c:v>
                </c:pt>
                <c:pt idx="923">
                  <c:v>1.3162748294062239</c:v>
                </c:pt>
                <c:pt idx="924">
                  <c:v>1.3162701483148138</c:v>
                </c:pt>
                <c:pt idx="925">
                  <c:v>1.3162654816193793</c:v>
                </c:pt>
                <c:pt idx="926">
                  <c:v>1.3162608292536135</c:v>
                </c:pt>
                <c:pt idx="927">
                  <c:v>1.3162561911516162</c:v>
                </c:pt>
                <c:pt idx="928">
                  <c:v>1.3162515672478901</c:v>
                </c:pt>
                <c:pt idx="929">
                  <c:v>1.316246957477339</c:v>
                </c:pt>
                <c:pt idx="930">
                  <c:v>1.3162423617752637</c:v>
                </c:pt>
                <c:pt idx="931">
                  <c:v>1.316237780077359</c:v>
                </c:pt>
                <c:pt idx="932">
                  <c:v>1.3162332123197118</c:v>
                </c:pt>
                <c:pt idx="933">
                  <c:v>1.3162286584387968</c:v>
                </c:pt>
                <c:pt idx="934">
                  <c:v>1.316224118371474</c:v>
                </c:pt>
                <c:pt idx="935">
                  <c:v>1.316219592054986</c:v>
                </c:pt>
                <c:pt idx="936">
                  <c:v>1.3162150794269551</c:v>
                </c:pt>
                <c:pt idx="937">
                  <c:v>1.3162105804253805</c:v>
                </c:pt>
                <c:pt idx="938">
                  <c:v>1.3162060949886345</c:v>
                </c:pt>
                <c:pt idx="939">
                  <c:v>1.3162016230554614</c:v>
                </c:pt>
                <c:pt idx="940">
                  <c:v>1.3161971645649733</c:v>
                </c:pt>
                <c:pt idx="941">
                  <c:v>1.3161927194566474</c:v>
                </c:pt>
                <c:pt idx="942">
                  <c:v>1.3161882876703248</c:v>
                </c:pt>
                <c:pt idx="943">
                  <c:v>1.3161838691462056</c:v>
                </c:pt>
                <c:pt idx="944">
                  <c:v>1.3161794638248476</c:v>
                </c:pt>
                <c:pt idx="945">
                  <c:v>1.3161750716471634</c:v>
                </c:pt>
                <c:pt idx="946">
                  <c:v>1.3161706925544179</c:v>
                </c:pt>
                <c:pt idx="947">
                  <c:v>1.3161663264882248</c:v>
                </c:pt>
                <c:pt idx="948">
                  <c:v>1.3161619733905452</c:v>
                </c:pt>
                <c:pt idx="949">
                  <c:v>1.3161576332036842</c:v>
                </c:pt>
                <c:pt idx="950">
                  <c:v>1.3161533058702888</c:v>
                </c:pt>
                <c:pt idx="951">
                  <c:v>1.3161489913333448</c:v>
                </c:pt>
                <c:pt idx="952">
                  <c:v>1.3161446895361755</c:v>
                </c:pt>
                <c:pt idx="953">
                  <c:v>1.3161404004224375</c:v>
                </c:pt>
                <c:pt idx="954">
                  <c:v>1.3161361239361198</c:v>
                </c:pt>
                <c:pt idx="955">
                  <c:v>1.3161318600215404</c:v>
                </c:pt>
                <c:pt idx="956">
                  <c:v>1.3161276086233444</c:v>
                </c:pt>
                <c:pt idx="957">
                  <c:v>1.3161233696865011</c:v>
                </c:pt>
                <c:pt idx="958">
                  <c:v>1.3161191431563022</c:v>
                </c:pt>
                <c:pt idx="959">
                  <c:v>1.3161149289783591</c:v>
                </c:pt>
                <c:pt idx="960">
                  <c:v>1.3161107270986008</c:v>
                </c:pt>
                <c:pt idx="961">
                  <c:v>1.316106537463271</c:v>
                </c:pt>
                <c:pt idx="962">
                  <c:v>1.3161023600189268</c:v>
                </c:pt>
                <c:pt idx="963">
                  <c:v>1.3160981947124353</c:v>
                </c:pt>
                <c:pt idx="964">
                  <c:v>1.3160940414909723</c:v>
                </c:pt>
                <c:pt idx="965">
                  <c:v>1.3160899003020194</c:v>
                </c:pt>
                <c:pt idx="966">
                  <c:v>1.3160857710933627</c:v>
                </c:pt>
                <c:pt idx="967">
                  <c:v>1.3160816538130891</c:v>
                </c:pt>
                <c:pt idx="968">
                  <c:v>1.3160775484095855</c:v>
                </c:pt>
                <c:pt idx="969">
                  <c:v>1.316073454831536</c:v>
                </c:pt>
                <c:pt idx="970">
                  <c:v>1.3160693730279203</c:v>
                </c:pt>
                <c:pt idx="971">
                  <c:v>1.3160653029480103</c:v>
                </c:pt>
                <c:pt idx="972">
                  <c:v>1.3160612445413695</c:v>
                </c:pt>
                <c:pt idx="973">
                  <c:v>1.3160571977578506</c:v>
                </c:pt>
                <c:pt idx="974">
                  <c:v>1.3160531625475924</c:v>
                </c:pt>
                <c:pt idx="975">
                  <c:v>1.3160491388610189</c:v>
                </c:pt>
                <c:pt idx="976">
                  <c:v>1.3160451266488367</c:v>
                </c:pt>
                <c:pt idx="977">
                  <c:v>1.3160411258620335</c:v>
                </c:pt>
                <c:pt idx="978">
                  <c:v>1.316037136451875</c:v>
                </c:pt>
                <c:pt idx="979">
                  <c:v>1.3160331583699043</c:v>
                </c:pt>
                <c:pt idx="980">
                  <c:v>1.3160291915679394</c:v>
                </c:pt>
                <c:pt idx="981">
                  <c:v>1.3160252359980706</c:v>
                </c:pt>
                <c:pt idx="982">
                  <c:v>1.3160212916126595</c:v>
                </c:pt>
                <c:pt idx="983">
                  <c:v>1.3160173583643366</c:v>
                </c:pt>
                <c:pt idx="984">
                  <c:v>1.3160134362059996</c:v>
                </c:pt>
                <c:pt idx="985">
                  <c:v>1.3160095250908113</c:v>
                </c:pt>
                <c:pt idx="986">
                  <c:v>1.3160056249721981</c:v>
                </c:pt>
                <c:pt idx="987">
                  <c:v>1.3160017358038478</c:v>
                </c:pt>
                <c:pt idx="988">
                  <c:v>1.3159978575397078</c:v>
                </c:pt>
                <c:pt idx="989">
                  <c:v>1.3159939901339834</c:v>
                </c:pt>
                <c:pt idx="990">
                  <c:v>1.3159901335411361</c:v>
                </c:pt>
                <c:pt idx="991">
                  <c:v>1.3159862877158819</c:v>
                </c:pt>
                <c:pt idx="992">
                  <c:v>1.3159824526131887</c:v>
                </c:pt>
                <c:pt idx="993">
                  <c:v>1.3159786281882755</c:v>
                </c:pt>
                <c:pt idx="994">
                  <c:v>1.3159748143966106</c:v>
                </c:pt>
                <c:pt idx="995">
                  <c:v>1.3159710111939089</c:v>
                </c:pt>
                <c:pt idx="996">
                  <c:v>1.3159672185361317</c:v>
                </c:pt>
                <c:pt idx="997">
                  <c:v>1.3159634363794837</c:v>
                </c:pt>
                <c:pt idx="998">
                  <c:v>1.3159596646804115</c:v>
                </c:pt>
                <c:pt idx="999">
                  <c:v>1.3159559033956028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B5-42EB-84AF-B840AB229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100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ChartData!$G$7</c:f>
          <c:strCache>
            <c:ptCount val="1"/>
            <c:pt idx="0">
              <c:v>PEOPLES NATURAL GAS COMPANY LLC 
Present and Proposed Base Rates
Small General Service: 0-499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ChartData!$H$9</c:f>
              <c:strCache>
                <c:ptCount val="1"/>
                <c:pt idx="0">
                  <c:v>Present Small General Service: 0-499 Mcf Base Rates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ChartData!$G$10:$G$1009</c:f>
              <c:numCache>
                <c:formatCode>#,##0.0</c:formatCode>
                <c:ptCount val="1000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  <c:pt idx="11">
                  <c:v>6.5</c:v>
                </c:pt>
                <c:pt idx="12">
                  <c:v>7</c:v>
                </c:pt>
                <c:pt idx="13">
                  <c:v>7.5</c:v>
                </c:pt>
                <c:pt idx="14">
                  <c:v>8</c:v>
                </c:pt>
                <c:pt idx="15">
                  <c:v>8.5</c:v>
                </c:pt>
                <c:pt idx="16">
                  <c:v>9</c:v>
                </c:pt>
                <c:pt idx="17">
                  <c:v>9.5</c:v>
                </c:pt>
                <c:pt idx="18">
                  <c:v>10</c:v>
                </c:pt>
                <c:pt idx="19">
                  <c:v>10.5</c:v>
                </c:pt>
                <c:pt idx="20">
                  <c:v>11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13</c:v>
                </c:pt>
                <c:pt idx="25">
                  <c:v>13.5</c:v>
                </c:pt>
                <c:pt idx="26">
                  <c:v>14</c:v>
                </c:pt>
                <c:pt idx="27">
                  <c:v>14.5</c:v>
                </c:pt>
                <c:pt idx="28">
                  <c:v>15</c:v>
                </c:pt>
                <c:pt idx="29">
                  <c:v>15.5</c:v>
                </c:pt>
                <c:pt idx="30">
                  <c:v>16</c:v>
                </c:pt>
                <c:pt idx="31">
                  <c:v>16.5</c:v>
                </c:pt>
                <c:pt idx="32">
                  <c:v>17</c:v>
                </c:pt>
                <c:pt idx="33">
                  <c:v>17.5</c:v>
                </c:pt>
                <c:pt idx="34">
                  <c:v>18</c:v>
                </c:pt>
                <c:pt idx="35">
                  <c:v>18.5</c:v>
                </c:pt>
                <c:pt idx="36">
                  <c:v>19</c:v>
                </c:pt>
                <c:pt idx="37">
                  <c:v>19.5</c:v>
                </c:pt>
                <c:pt idx="38">
                  <c:v>20</c:v>
                </c:pt>
                <c:pt idx="39">
                  <c:v>20.5</c:v>
                </c:pt>
                <c:pt idx="40">
                  <c:v>21</c:v>
                </c:pt>
                <c:pt idx="41">
                  <c:v>21.5</c:v>
                </c:pt>
                <c:pt idx="42">
                  <c:v>22</c:v>
                </c:pt>
                <c:pt idx="43">
                  <c:v>22.5</c:v>
                </c:pt>
                <c:pt idx="44">
                  <c:v>23</c:v>
                </c:pt>
                <c:pt idx="45">
                  <c:v>23.5</c:v>
                </c:pt>
                <c:pt idx="46">
                  <c:v>24</c:v>
                </c:pt>
                <c:pt idx="47">
                  <c:v>24.5</c:v>
                </c:pt>
                <c:pt idx="48">
                  <c:v>25</c:v>
                </c:pt>
                <c:pt idx="49">
                  <c:v>25.5</c:v>
                </c:pt>
                <c:pt idx="50">
                  <c:v>26</c:v>
                </c:pt>
                <c:pt idx="51">
                  <c:v>26.5</c:v>
                </c:pt>
                <c:pt idx="52">
                  <c:v>27</c:v>
                </c:pt>
                <c:pt idx="53">
                  <c:v>27.5</c:v>
                </c:pt>
                <c:pt idx="54">
                  <c:v>28</c:v>
                </c:pt>
                <c:pt idx="55">
                  <c:v>28.5</c:v>
                </c:pt>
                <c:pt idx="56">
                  <c:v>29</c:v>
                </c:pt>
                <c:pt idx="57">
                  <c:v>29.5</c:v>
                </c:pt>
                <c:pt idx="58">
                  <c:v>30</c:v>
                </c:pt>
                <c:pt idx="59">
                  <c:v>30.5</c:v>
                </c:pt>
                <c:pt idx="60">
                  <c:v>31</c:v>
                </c:pt>
                <c:pt idx="61">
                  <c:v>31.5</c:v>
                </c:pt>
                <c:pt idx="62">
                  <c:v>32</c:v>
                </c:pt>
                <c:pt idx="63">
                  <c:v>32.5</c:v>
                </c:pt>
                <c:pt idx="64">
                  <c:v>33</c:v>
                </c:pt>
                <c:pt idx="65">
                  <c:v>33.5</c:v>
                </c:pt>
                <c:pt idx="66">
                  <c:v>34</c:v>
                </c:pt>
                <c:pt idx="67">
                  <c:v>34.5</c:v>
                </c:pt>
                <c:pt idx="68">
                  <c:v>35</c:v>
                </c:pt>
                <c:pt idx="69">
                  <c:v>35.5</c:v>
                </c:pt>
                <c:pt idx="70">
                  <c:v>36</c:v>
                </c:pt>
                <c:pt idx="71">
                  <c:v>36.5</c:v>
                </c:pt>
                <c:pt idx="72">
                  <c:v>37</c:v>
                </c:pt>
                <c:pt idx="73">
                  <c:v>37.5</c:v>
                </c:pt>
                <c:pt idx="74">
                  <c:v>38</c:v>
                </c:pt>
                <c:pt idx="75">
                  <c:v>38.5</c:v>
                </c:pt>
                <c:pt idx="76">
                  <c:v>39</c:v>
                </c:pt>
                <c:pt idx="77">
                  <c:v>39.5</c:v>
                </c:pt>
                <c:pt idx="78">
                  <c:v>40</c:v>
                </c:pt>
                <c:pt idx="79">
                  <c:v>40.5</c:v>
                </c:pt>
                <c:pt idx="80">
                  <c:v>41</c:v>
                </c:pt>
                <c:pt idx="81">
                  <c:v>41.5</c:v>
                </c:pt>
                <c:pt idx="82">
                  <c:v>42</c:v>
                </c:pt>
                <c:pt idx="83">
                  <c:v>42.5</c:v>
                </c:pt>
                <c:pt idx="84">
                  <c:v>43</c:v>
                </c:pt>
                <c:pt idx="85">
                  <c:v>43.5</c:v>
                </c:pt>
                <c:pt idx="86">
                  <c:v>44</c:v>
                </c:pt>
                <c:pt idx="87">
                  <c:v>44.5</c:v>
                </c:pt>
                <c:pt idx="88">
                  <c:v>45</c:v>
                </c:pt>
                <c:pt idx="89">
                  <c:v>45.5</c:v>
                </c:pt>
                <c:pt idx="90">
                  <c:v>46</c:v>
                </c:pt>
                <c:pt idx="91">
                  <c:v>46.5</c:v>
                </c:pt>
                <c:pt idx="92">
                  <c:v>47</c:v>
                </c:pt>
                <c:pt idx="93">
                  <c:v>47.5</c:v>
                </c:pt>
                <c:pt idx="94">
                  <c:v>48</c:v>
                </c:pt>
                <c:pt idx="95">
                  <c:v>48.5</c:v>
                </c:pt>
                <c:pt idx="96">
                  <c:v>49</c:v>
                </c:pt>
                <c:pt idx="97">
                  <c:v>49.5</c:v>
                </c:pt>
                <c:pt idx="98">
                  <c:v>50</c:v>
                </c:pt>
                <c:pt idx="99">
                  <c:v>50.5</c:v>
                </c:pt>
                <c:pt idx="100">
                  <c:v>51</c:v>
                </c:pt>
                <c:pt idx="101">
                  <c:v>51.5</c:v>
                </c:pt>
                <c:pt idx="102">
                  <c:v>52</c:v>
                </c:pt>
                <c:pt idx="103">
                  <c:v>52.5</c:v>
                </c:pt>
                <c:pt idx="104">
                  <c:v>53</c:v>
                </c:pt>
                <c:pt idx="105">
                  <c:v>53.5</c:v>
                </c:pt>
                <c:pt idx="106">
                  <c:v>54</c:v>
                </c:pt>
                <c:pt idx="107">
                  <c:v>54.5</c:v>
                </c:pt>
                <c:pt idx="108">
                  <c:v>55</c:v>
                </c:pt>
                <c:pt idx="109">
                  <c:v>55.5</c:v>
                </c:pt>
                <c:pt idx="110">
                  <c:v>56</c:v>
                </c:pt>
                <c:pt idx="111">
                  <c:v>56.5</c:v>
                </c:pt>
                <c:pt idx="112">
                  <c:v>57</c:v>
                </c:pt>
                <c:pt idx="113">
                  <c:v>57.5</c:v>
                </c:pt>
                <c:pt idx="114">
                  <c:v>58</c:v>
                </c:pt>
                <c:pt idx="115">
                  <c:v>58.5</c:v>
                </c:pt>
                <c:pt idx="116">
                  <c:v>59</c:v>
                </c:pt>
                <c:pt idx="117">
                  <c:v>59.5</c:v>
                </c:pt>
                <c:pt idx="118">
                  <c:v>60</c:v>
                </c:pt>
                <c:pt idx="119">
                  <c:v>60.5</c:v>
                </c:pt>
                <c:pt idx="120">
                  <c:v>61</c:v>
                </c:pt>
                <c:pt idx="121">
                  <c:v>61.5</c:v>
                </c:pt>
                <c:pt idx="122">
                  <c:v>62</c:v>
                </c:pt>
                <c:pt idx="123">
                  <c:v>62.5</c:v>
                </c:pt>
                <c:pt idx="124">
                  <c:v>63</c:v>
                </c:pt>
                <c:pt idx="125">
                  <c:v>63.5</c:v>
                </c:pt>
                <c:pt idx="126">
                  <c:v>64</c:v>
                </c:pt>
                <c:pt idx="127">
                  <c:v>64.5</c:v>
                </c:pt>
                <c:pt idx="128">
                  <c:v>65</c:v>
                </c:pt>
                <c:pt idx="129">
                  <c:v>65.5</c:v>
                </c:pt>
                <c:pt idx="130">
                  <c:v>66</c:v>
                </c:pt>
                <c:pt idx="131">
                  <c:v>66.5</c:v>
                </c:pt>
                <c:pt idx="132">
                  <c:v>67</c:v>
                </c:pt>
                <c:pt idx="133">
                  <c:v>67.5</c:v>
                </c:pt>
                <c:pt idx="134">
                  <c:v>68</c:v>
                </c:pt>
                <c:pt idx="135">
                  <c:v>68.5</c:v>
                </c:pt>
                <c:pt idx="136">
                  <c:v>69</c:v>
                </c:pt>
                <c:pt idx="137">
                  <c:v>69.5</c:v>
                </c:pt>
                <c:pt idx="138">
                  <c:v>70</c:v>
                </c:pt>
                <c:pt idx="139">
                  <c:v>70.5</c:v>
                </c:pt>
                <c:pt idx="140">
                  <c:v>71</c:v>
                </c:pt>
                <c:pt idx="141">
                  <c:v>71.5</c:v>
                </c:pt>
                <c:pt idx="142">
                  <c:v>72</c:v>
                </c:pt>
                <c:pt idx="143">
                  <c:v>72.5</c:v>
                </c:pt>
                <c:pt idx="144">
                  <c:v>73</c:v>
                </c:pt>
                <c:pt idx="145">
                  <c:v>73.5</c:v>
                </c:pt>
                <c:pt idx="146">
                  <c:v>74</c:v>
                </c:pt>
                <c:pt idx="147">
                  <c:v>74.5</c:v>
                </c:pt>
                <c:pt idx="148">
                  <c:v>75</c:v>
                </c:pt>
                <c:pt idx="149">
                  <c:v>75.5</c:v>
                </c:pt>
                <c:pt idx="150">
                  <c:v>76</c:v>
                </c:pt>
                <c:pt idx="151">
                  <c:v>76.5</c:v>
                </c:pt>
                <c:pt idx="152">
                  <c:v>77</c:v>
                </c:pt>
                <c:pt idx="153">
                  <c:v>77.5</c:v>
                </c:pt>
                <c:pt idx="154">
                  <c:v>78</c:v>
                </c:pt>
                <c:pt idx="155">
                  <c:v>78.5</c:v>
                </c:pt>
                <c:pt idx="156">
                  <c:v>79</c:v>
                </c:pt>
                <c:pt idx="157">
                  <c:v>79.5</c:v>
                </c:pt>
                <c:pt idx="158">
                  <c:v>80</c:v>
                </c:pt>
                <c:pt idx="159">
                  <c:v>80.5</c:v>
                </c:pt>
                <c:pt idx="160">
                  <c:v>81</c:v>
                </c:pt>
                <c:pt idx="161">
                  <c:v>81.5</c:v>
                </c:pt>
                <c:pt idx="162">
                  <c:v>82</c:v>
                </c:pt>
                <c:pt idx="163">
                  <c:v>82.5</c:v>
                </c:pt>
                <c:pt idx="164">
                  <c:v>83</c:v>
                </c:pt>
                <c:pt idx="165">
                  <c:v>83.5</c:v>
                </c:pt>
                <c:pt idx="166">
                  <c:v>84</c:v>
                </c:pt>
                <c:pt idx="167">
                  <c:v>84.5</c:v>
                </c:pt>
                <c:pt idx="168">
                  <c:v>85</c:v>
                </c:pt>
                <c:pt idx="169">
                  <c:v>85.5</c:v>
                </c:pt>
                <c:pt idx="170">
                  <c:v>86</c:v>
                </c:pt>
                <c:pt idx="171">
                  <c:v>86.5</c:v>
                </c:pt>
                <c:pt idx="172">
                  <c:v>87</c:v>
                </c:pt>
                <c:pt idx="173">
                  <c:v>87.5</c:v>
                </c:pt>
                <c:pt idx="174">
                  <c:v>88</c:v>
                </c:pt>
                <c:pt idx="175">
                  <c:v>88.5</c:v>
                </c:pt>
                <c:pt idx="176">
                  <c:v>89</c:v>
                </c:pt>
                <c:pt idx="177">
                  <c:v>89.5</c:v>
                </c:pt>
                <c:pt idx="178">
                  <c:v>90</c:v>
                </c:pt>
                <c:pt idx="179">
                  <c:v>90.5</c:v>
                </c:pt>
                <c:pt idx="180">
                  <c:v>91</c:v>
                </c:pt>
                <c:pt idx="181">
                  <c:v>91.5</c:v>
                </c:pt>
                <c:pt idx="182">
                  <c:v>92</c:v>
                </c:pt>
                <c:pt idx="183">
                  <c:v>92.5</c:v>
                </c:pt>
                <c:pt idx="184">
                  <c:v>93</c:v>
                </c:pt>
                <c:pt idx="185">
                  <c:v>93.5</c:v>
                </c:pt>
                <c:pt idx="186">
                  <c:v>94</c:v>
                </c:pt>
                <c:pt idx="187">
                  <c:v>94.5</c:v>
                </c:pt>
                <c:pt idx="188">
                  <c:v>95</c:v>
                </c:pt>
                <c:pt idx="189">
                  <c:v>95.5</c:v>
                </c:pt>
                <c:pt idx="190">
                  <c:v>96</c:v>
                </c:pt>
                <c:pt idx="191">
                  <c:v>96.5</c:v>
                </c:pt>
                <c:pt idx="192">
                  <c:v>97</c:v>
                </c:pt>
                <c:pt idx="193">
                  <c:v>97.5</c:v>
                </c:pt>
                <c:pt idx="194">
                  <c:v>98</c:v>
                </c:pt>
                <c:pt idx="195">
                  <c:v>98.5</c:v>
                </c:pt>
                <c:pt idx="196">
                  <c:v>99</c:v>
                </c:pt>
                <c:pt idx="197">
                  <c:v>99.5</c:v>
                </c:pt>
                <c:pt idx="198">
                  <c:v>100</c:v>
                </c:pt>
                <c:pt idx="199">
                  <c:v>100.5</c:v>
                </c:pt>
                <c:pt idx="200">
                  <c:v>101</c:v>
                </c:pt>
                <c:pt idx="201">
                  <c:v>101.5</c:v>
                </c:pt>
                <c:pt idx="202">
                  <c:v>102</c:v>
                </c:pt>
                <c:pt idx="203">
                  <c:v>102.5</c:v>
                </c:pt>
                <c:pt idx="204">
                  <c:v>103</c:v>
                </c:pt>
                <c:pt idx="205">
                  <c:v>103.5</c:v>
                </c:pt>
                <c:pt idx="206">
                  <c:v>104</c:v>
                </c:pt>
                <c:pt idx="207">
                  <c:v>104.5</c:v>
                </c:pt>
                <c:pt idx="208">
                  <c:v>105</c:v>
                </c:pt>
                <c:pt idx="209">
                  <c:v>105.5</c:v>
                </c:pt>
                <c:pt idx="210">
                  <c:v>106</c:v>
                </c:pt>
                <c:pt idx="211">
                  <c:v>106.5</c:v>
                </c:pt>
                <c:pt idx="212">
                  <c:v>107</c:v>
                </c:pt>
                <c:pt idx="213">
                  <c:v>107.5</c:v>
                </c:pt>
                <c:pt idx="214">
                  <c:v>108</c:v>
                </c:pt>
                <c:pt idx="215">
                  <c:v>108.5</c:v>
                </c:pt>
                <c:pt idx="216">
                  <c:v>109</c:v>
                </c:pt>
                <c:pt idx="217">
                  <c:v>109.5</c:v>
                </c:pt>
                <c:pt idx="218">
                  <c:v>110</c:v>
                </c:pt>
                <c:pt idx="219">
                  <c:v>110.5</c:v>
                </c:pt>
                <c:pt idx="220">
                  <c:v>111</c:v>
                </c:pt>
                <c:pt idx="221">
                  <c:v>111.5</c:v>
                </c:pt>
                <c:pt idx="222">
                  <c:v>112</c:v>
                </c:pt>
                <c:pt idx="223">
                  <c:v>112.5</c:v>
                </c:pt>
                <c:pt idx="224">
                  <c:v>113</c:v>
                </c:pt>
                <c:pt idx="225">
                  <c:v>113.5</c:v>
                </c:pt>
                <c:pt idx="226">
                  <c:v>114</c:v>
                </c:pt>
                <c:pt idx="227">
                  <c:v>114.5</c:v>
                </c:pt>
                <c:pt idx="228">
                  <c:v>115</c:v>
                </c:pt>
                <c:pt idx="229">
                  <c:v>115.5</c:v>
                </c:pt>
                <c:pt idx="230">
                  <c:v>116</c:v>
                </c:pt>
                <c:pt idx="231">
                  <c:v>116.5</c:v>
                </c:pt>
                <c:pt idx="232">
                  <c:v>117</c:v>
                </c:pt>
                <c:pt idx="233">
                  <c:v>117.5</c:v>
                </c:pt>
                <c:pt idx="234">
                  <c:v>118</c:v>
                </c:pt>
                <c:pt idx="235">
                  <c:v>118.5</c:v>
                </c:pt>
                <c:pt idx="236">
                  <c:v>119</c:v>
                </c:pt>
                <c:pt idx="237">
                  <c:v>119.5</c:v>
                </c:pt>
                <c:pt idx="238">
                  <c:v>120</c:v>
                </c:pt>
                <c:pt idx="239">
                  <c:v>120.5</c:v>
                </c:pt>
                <c:pt idx="240">
                  <c:v>121</c:v>
                </c:pt>
                <c:pt idx="241">
                  <c:v>121.5</c:v>
                </c:pt>
                <c:pt idx="242">
                  <c:v>122</c:v>
                </c:pt>
                <c:pt idx="243">
                  <c:v>122.5</c:v>
                </c:pt>
                <c:pt idx="244">
                  <c:v>123</c:v>
                </c:pt>
                <c:pt idx="245">
                  <c:v>123.5</c:v>
                </c:pt>
                <c:pt idx="246">
                  <c:v>124</c:v>
                </c:pt>
                <c:pt idx="247">
                  <c:v>124.5</c:v>
                </c:pt>
                <c:pt idx="248">
                  <c:v>125</c:v>
                </c:pt>
                <c:pt idx="249">
                  <c:v>125.5</c:v>
                </c:pt>
                <c:pt idx="250">
                  <c:v>126</c:v>
                </c:pt>
                <c:pt idx="251">
                  <c:v>126.5</c:v>
                </c:pt>
                <c:pt idx="252">
                  <c:v>127</c:v>
                </c:pt>
                <c:pt idx="253">
                  <c:v>127.5</c:v>
                </c:pt>
                <c:pt idx="254">
                  <c:v>128</c:v>
                </c:pt>
                <c:pt idx="255">
                  <c:v>128.5</c:v>
                </c:pt>
                <c:pt idx="256">
                  <c:v>129</c:v>
                </c:pt>
                <c:pt idx="257">
                  <c:v>129.5</c:v>
                </c:pt>
                <c:pt idx="258">
                  <c:v>130</c:v>
                </c:pt>
                <c:pt idx="259">
                  <c:v>130.5</c:v>
                </c:pt>
                <c:pt idx="260">
                  <c:v>131</c:v>
                </c:pt>
                <c:pt idx="261">
                  <c:v>131.5</c:v>
                </c:pt>
                <c:pt idx="262">
                  <c:v>132</c:v>
                </c:pt>
                <c:pt idx="263">
                  <c:v>132.5</c:v>
                </c:pt>
                <c:pt idx="264">
                  <c:v>133</c:v>
                </c:pt>
                <c:pt idx="265">
                  <c:v>133.5</c:v>
                </c:pt>
                <c:pt idx="266">
                  <c:v>134</c:v>
                </c:pt>
                <c:pt idx="267">
                  <c:v>134.5</c:v>
                </c:pt>
                <c:pt idx="268">
                  <c:v>135</c:v>
                </c:pt>
                <c:pt idx="269">
                  <c:v>135.5</c:v>
                </c:pt>
                <c:pt idx="270">
                  <c:v>136</c:v>
                </c:pt>
                <c:pt idx="271">
                  <c:v>136.5</c:v>
                </c:pt>
                <c:pt idx="272">
                  <c:v>137</c:v>
                </c:pt>
                <c:pt idx="273">
                  <c:v>137.5</c:v>
                </c:pt>
                <c:pt idx="274">
                  <c:v>138</c:v>
                </c:pt>
                <c:pt idx="275">
                  <c:v>138.5</c:v>
                </c:pt>
                <c:pt idx="276">
                  <c:v>139</c:v>
                </c:pt>
                <c:pt idx="277">
                  <c:v>139.5</c:v>
                </c:pt>
                <c:pt idx="278">
                  <c:v>140</c:v>
                </c:pt>
                <c:pt idx="279">
                  <c:v>140.5</c:v>
                </c:pt>
                <c:pt idx="280">
                  <c:v>141</c:v>
                </c:pt>
                <c:pt idx="281">
                  <c:v>141.5</c:v>
                </c:pt>
                <c:pt idx="282">
                  <c:v>142</c:v>
                </c:pt>
                <c:pt idx="283">
                  <c:v>142.5</c:v>
                </c:pt>
                <c:pt idx="284">
                  <c:v>143</c:v>
                </c:pt>
                <c:pt idx="285">
                  <c:v>143.5</c:v>
                </c:pt>
                <c:pt idx="286">
                  <c:v>144</c:v>
                </c:pt>
                <c:pt idx="287">
                  <c:v>144.5</c:v>
                </c:pt>
                <c:pt idx="288">
                  <c:v>145</c:v>
                </c:pt>
                <c:pt idx="289">
                  <c:v>145.5</c:v>
                </c:pt>
                <c:pt idx="290">
                  <c:v>146</c:v>
                </c:pt>
                <c:pt idx="291">
                  <c:v>146.5</c:v>
                </c:pt>
                <c:pt idx="292">
                  <c:v>147</c:v>
                </c:pt>
                <c:pt idx="293">
                  <c:v>147.5</c:v>
                </c:pt>
                <c:pt idx="294">
                  <c:v>148</c:v>
                </c:pt>
                <c:pt idx="295">
                  <c:v>148.5</c:v>
                </c:pt>
                <c:pt idx="296">
                  <c:v>149</c:v>
                </c:pt>
                <c:pt idx="297">
                  <c:v>149.5</c:v>
                </c:pt>
                <c:pt idx="298">
                  <c:v>150</c:v>
                </c:pt>
                <c:pt idx="299">
                  <c:v>150.5</c:v>
                </c:pt>
                <c:pt idx="300">
                  <c:v>151</c:v>
                </c:pt>
                <c:pt idx="301">
                  <c:v>151.5</c:v>
                </c:pt>
                <c:pt idx="302">
                  <c:v>152</c:v>
                </c:pt>
                <c:pt idx="303">
                  <c:v>152.5</c:v>
                </c:pt>
                <c:pt idx="304">
                  <c:v>153</c:v>
                </c:pt>
                <c:pt idx="305">
                  <c:v>153.5</c:v>
                </c:pt>
                <c:pt idx="306">
                  <c:v>154</c:v>
                </c:pt>
                <c:pt idx="307">
                  <c:v>154.5</c:v>
                </c:pt>
                <c:pt idx="308">
                  <c:v>155</c:v>
                </c:pt>
                <c:pt idx="309">
                  <c:v>155.5</c:v>
                </c:pt>
                <c:pt idx="310">
                  <c:v>156</c:v>
                </c:pt>
                <c:pt idx="311">
                  <c:v>156.5</c:v>
                </c:pt>
                <c:pt idx="312">
                  <c:v>157</c:v>
                </c:pt>
                <c:pt idx="313">
                  <c:v>157.5</c:v>
                </c:pt>
                <c:pt idx="314">
                  <c:v>158</c:v>
                </c:pt>
                <c:pt idx="315">
                  <c:v>158.5</c:v>
                </c:pt>
                <c:pt idx="316">
                  <c:v>159</c:v>
                </c:pt>
                <c:pt idx="317">
                  <c:v>159.5</c:v>
                </c:pt>
                <c:pt idx="318">
                  <c:v>160</c:v>
                </c:pt>
                <c:pt idx="319">
                  <c:v>160.5</c:v>
                </c:pt>
                <c:pt idx="320">
                  <c:v>161</c:v>
                </c:pt>
                <c:pt idx="321">
                  <c:v>161.5</c:v>
                </c:pt>
                <c:pt idx="322">
                  <c:v>162</c:v>
                </c:pt>
                <c:pt idx="323">
                  <c:v>162.5</c:v>
                </c:pt>
                <c:pt idx="324">
                  <c:v>163</c:v>
                </c:pt>
                <c:pt idx="325">
                  <c:v>163.5</c:v>
                </c:pt>
                <c:pt idx="326">
                  <c:v>164</c:v>
                </c:pt>
                <c:pt idx="327">
                  <c:v>164.5</c:v>
                </c:pt>
                <c:pt idx="328">
                  <c:v>165</c:v>
                </c:pt>
                <c:pt idx="329">
                  <c:v>165.5</c:v>
                </c:pt>
                <c:pt idx="330">
                  <c:v>166</c:v>
                </c:pt>
                <c:pt idx="331">
                  <c:v>166.5</c:v>
                </c:pt>
                <c:pt idx="332">
                  <c:v>167</c:v>
                </c:pt>
                <c:pt idx="333">
                  <c:v>167.5</c:v>
                </c:pt>
                <c:pt idx="334">
                  <c:v>168</c:v>
                </c:pt>
                <c:pt idx="335">
                  <c:v>168.5</c:v>
                </c:pt>
                <c:pt idx="336">
                  <c:v>169</c:v>
                </c:pt>
                <c:pt idx="337">
                  <c:v>169.5</c:v>
                </c:pt>
                <c:pt idx="338">
                  <c:v>170</c:v>
                </c:pt>
                <c:pt idx="339">
                  <c:v>170.5</c:v>
                </c:pt>
                <c:pt idx="340">
                  <c:v>171</c:v>
                </c:pt>
                <c:pt idx="341">
                  <c:v>171.5</c:v>
                </c:pt>
                <c:pt idx="342">
                  <c:v>172</c:v>
                </c:pt>
                <c:pt idx="343">
                  <c:v>172.5</c:v>
                </c:pt>
                <c:pt idx="344">
                  <c:v>173</c:v>
                </c:pt>
                <c:pt idx="345">
                  <c:v>173.5</c:v>
                </c:pt>
                <c:pt idx="346">
                  <c:v>174</c:v>
                </c:pt>
                <c:pt idx="347">
                  <c:v>174.5</c:v>
                </c:pt>
                <c:pt idx="348">
                  <c:v>175</c:v>
                </c:pt>
                <c:pt idx="349">
                  <c:v>175.5</c:v>
                </c:pt>
                <c:pt idx="350">
                  <c:v>176</c:v>
                </c:pt>
                <c:pt idx="351">
                  <c:v>176.5</c:v>
                </c:pt>
                <c:pt idx="352">
                  <c:v>177</c:v>
                </c:pt>
                <c:pt idx="353">
                  <c:v>177.5</c:v>
                </c:pt>
                <c:pt idx="354">
                  <c:v>178</c:v>
                </c:pt>
                <c:pt idx="355">
                  <c:v>178.5</c:v>
                </c:pt>
                <c:pt idx="356">
                  <c:v>179</c:v>
                </c:pt>
                <c:pt idx="357">
                  <c:v>179.5</c:v>
                </c:pt>
                <c:pt idx="358">
                  <c:v>180</c:v>
                </c:pt>
                <c:pt idx="359">
                  <c:v>180.5</c:v>
                </c:pt>
                <c:pt idx="360">
                  <c:v>181</c:v>
                </c:pt>
                <c:pt idx="361">
                  <c:v>181.5</c:v>
                </c:pt>
                <c:pt idx="362">
                  <c:v>182</c:v>
                </c:pt>
                <c:pt idx="363">
                  <c:v>182.5</c:v>
                </c:pt>
                <c:pt idx="364">
                  <c:v>183</c:v>
                </c:pt>
                <c:pt idx="365">
                  <c:v>183.5</c:v>
                </c:pt>
                <c:pt idx="366">
                  <c:v>184</c:v>
                </c:pt>
                <c:pt idx="367">
                  <c:v>184.5</c:v>
                </c:pt>
                <c:pt idx="368">
                  <c:v>185</c:v>
                </c:pt>
                <c:pt idx="369">
                  <c:v>185.5</c:v>
                </c:pt>
                <c:pt idx="370">
                  <c:v>186</c:v>
                </c:pt>
                <c:pt idx="371">
                  <c:v>186.5</c:v>
                </c:pt>
                <c:pt idx="372">
                  <c:v>187</c:v>
                </c:pt>
                <c:pt idx="373">
                  <c:v>187.5</c:v>
                </c:pt>
                <c:pt idx="374">
                  <c:v>188</c:v>
                </c:pt>
                <c:pt idx="375">
                  <c:v>188.5</c:v>
                </c:pt>
                <c:pt idx="376">
                  <c:v>189</c:v>
                </c:pt>
                <c:pt idx="377">
                  <c:v>189.5</c:v>
                </c:pt>
                <c:pt idx="378">
                  <c:v>190</c:v>
                </c:pt>
                <c:pt idx="379">
                  <c:v>190.5</c:v>
                </c:pt>
                <c:pt idx="380">
                  <c:v>191</c:v>
                </c:pt>
                <c:pt idx="381">
                  <c:v>191.5</c:v>
                </c:pt>
                <c:pt idx="382">
                  <c:v>192</c:v>
                </c:pt>
                <c:pt idx="383">
                  <c:v>192.5</c:v>
                </c:pt>
                <c:pt idx="384">
                  <c:v>193</c:v>
                </c:pt>
                <c:pt idx="385">
                  <c:v>193.5</c:v>
                </c:pt>
                <c:pt idx="386">
                  <c:v>194</c:v>
                </c:pt>
                <c:pt idx="387">
                  <c:v>194.5</c:v>
                </c:pt>
                <c:pt idx="388">
                  <c:v>195</c:v>
                </c:pt>
                <c:pt idx="389">
                  <c:v>195.5</c:v>
                </c:pt>
                <c:pt idx="390">
                  <c:v>196</c:v>
                </c:pt>
                <c:pt idx="391">
                  <c:v>196.5</c:v>
                </c:pt>
                <c:pt idx="392">
                  <c:v>197</c:v>
                </c:pt>
                <c:pt idx="393">
                  <c:v>197.5</c:v>
                </c:pt>
                <c:pt idx="394">
                  <c:v>198</c:v>
                </c:pt>
                <c:pt idx="395">
                  <c:v>198.5</c:v>
                </c:pt>
                <c:pt idx="396">
                  <c:v>199</c:v>
                </c:pt>
                <c:pt idx="397">
                  <c:v>199.5</c:v>
                </c:pt>
                <c:pt idx="398">
                  <c:v>200</c:v>
                </c:pt>
                <c:pt idx="399">
                  <c:v>200.5</c:v>
                </c:pt>
                <c:pt idx="400">
                  <c:v>201</c:v>
                </c:pt>
                <c:pt idx="401">
                  <c:v>201.5</c:v>
                </c:pt>
                <c:pt idx="402">
                  <c:v>202</c:v>
                </c:pt>
                <c:pt idx="403">
                  <c:v>202.5</c:v>
                </c:pt>
                <c:pt idx="404">
                  <c:v>203</c:v>
                </c:pt>
                <c:pt idx="405">
                  <c:v>203.5</c:v>
                </c:pt>
                <c:pt idx="406">
                  <c:v>204</c:v>
                </c:pt>
                <c:pt idx="407">
                  <c:v>204.5</c:v>
                </c:pt>
                <c:pt idx="408">
                  <c:v>205</c:v>
                </c:pt>
                <c:pt idx="409">
                  <c:v>205.5</c:v>
                </c:pt>
                <c:pt idx="410">
                  <c:v>206</c:v>
                </c:pt>
                <c:pt idx="411">
                  <c:v>206.5</c:v>
                </c:pt>
                <c:pt idx="412">
                  <c:v>207</c:v>
                </c:pt>
                <c:pt idx="413">
                  <c:v>207.5</c:v>
                </c:pt>
                <c:pt idx="414">
                  <c:v>208</c:v>
                </c:pt>
                <c:pt idx="415">
                  <c:v>208.5</c:v>
                </c:pt>
                <c:pt idx="416">
                  <c:v>209</c:v>
                </c:pt>
                <c:pt idx="417">
                  <c:v>209.5</c:v>
                </c:pt>
                <c:pt idx="418">
                  <c:v>210</c:v>
                </c:pt>
                <c:pt idx="419">
                  <c:v>210.5</c:v>
                </c:pt>
                <c:pt idx="420">
                  <c:v>211</c:v>
                </c:pt>
                <c:pt idx="421">
                  <c:v>211.5</c:v>
                </c:pt>
                <c:pt idx="422">
                  <c:v>212</c:v>
                </c:pt>
                <c:pt idx="423">
                  <c:v>212.5</c:v>
                </c:pt>
                <c:pt idx="424">
                  <c:v>213</c:v>
                </c:pt>
                <c:pt idx="425">
                  <c:v>213.5</c:v>
                </c:pt>
                <c:pt idx="426">
                  <c:v>214</c:v>
                </c:pt>
                <c:pt idx="427">
                  <c:v>214.5</c:v>
                </c:pt>
                <c:pt idx="428">
                  <c:v>215</c:v>
                </c:pt>
                <c:pt idx="429">
                  <c:v>215.5</c:v>
                </c:pt>
                <c:pt idx="430">
                  <c:v>216</c:v>
                </c:pt>
                <c:pt idx="431">
                  <c:v>216.5</c:v>
                </c:pt>
                <c:pt idx="432">
                  <c:v>217</c:v>
                </c:pt>
                <c:pt idx="433">
                  <c:v>217.5</c:v>
                </c:pt>
                <c:pt idx="434">
                  <c:v>218</c:v>
                </c:pt>
                <c:pt idx="435">
                  <c:v>218.5</c:v>
                </c:pt>
                <c:pt idx="436">
                  <c:v>219</c:v>
                </c:pt>
                <c:pt idx="437">
                  <c:v>219.5</c:v>
                </c:pt>
                <c:pt idx="438">
                  <c:v>220</c:v>
                </c:pt>
                <c:pt idx="439">
                  <c:v>220.5</c:v>
                </c:pt>
                <c:pt idx="440">
                  <c:v>221</c:v>
                </c:pt>
                <c:pt idx="441">
                  <c:v>221.5</c:v>
                </c:pt>
                <c:pt idx="442">
                  <c:v>222</c:v>
                </c:pt>
                <c:pt idx="443">
                  <c:v>222.5</c:v>
                </c:pt>
                <c:pt idx="444">
                  <c:v>223</c:v>
                </c:pt>
                <c:pt idx="445">
                  <c:v>223.5</c:v>
                </c:pt>
                <c:pt idx="446">
                  <c:v>224</c:v>
                </c:pt>
                <c:pt idx="447">
                  <c:v>224.5</c:v>
                </c:pt>
                <c:pt idx="448">
                  <c:v>225</c:v>
                </c:pt>
                <c:pt idx="449">
                  <c:v>225.5</c:v>
                </c:pt>
                <c:pt idx="450">
                  <c:v>226</c:v>
                </c:pt>
                <c:pt idx="451">
                  <c:v>226.5</c:v>
                </c:pt>
                <c:pt idx="452">
                  <c:v>227</c:v>
                </c:pt>
                <c:pt idx="453">
                  <c:v>227.5</c:v>
                </c:pt>
                <c:pt idx="454">
                  <c:v>228</c:v>
                </c:pt>
                <c:pt idx="455">
                  <c:v>228.5</c:v>
                </c:pt>
                <c:pt idx="456">
                  <c:v>229</c:v>
                </c:pt>
                <c:pt idx="457">
                  <c:v>229.5</c:v>
                </c:pt>
                <c:pt idx="458">
                  <c:v>230</c:v>
                </c:pt>
                <c:pt idx="459">
                  <c:v>230.5</c:v>
                </c:pt>
                <c:pt idx="460">
                  <c:v>231</c:v>
                </c:pt>
                <c:pt idx="461">
                  <c:v>231.5</c:v>
                </c:pt>
                <c:pt idx="462">
                  <c:v>232</c:v>
                </c:pt>
                <c:pt idx="463">
                  <c:v>232.5</c:v>
                </c:pt>
                <c:pt idx="464">
                  <c:v>233</c:v>
                </c:pt>
                <c:pt idx="465">
                  <c:v>233.5</c:v>
                </c:pt>
                <c:pt idx="466">
                  <c:v>234</c:v>
                </c:pt>
                <c:pt idx="467">
                  <c:v>234.5</c:v>
                </c:pt>
                <c:pt idx="468">
                  <c:v>235</c:v>
                </c:pt>
                <c:pt idx="469">
                  <c:v>235.5</c:v>
                </c:pt>
                <c:pt idx="470">
                  <c:v>236</c:v>
                </c:pt>
                <c:pt idx="471">
                  <c:v>236.5</c:v>
                </c:pt>
                <c:pt idx="472">
                  <c:v>237</c:v>
                </c:pt>
                <c:pt idx="473">
                  <c:v>237.5</c:v>
                </c:pt>
                <c:pt idx="474">
                  <c:v>238</c:v>
                </c:pt>
                <c:pt idx="475">
                  <c:v>238.5</c:v>
                </c:pt>
                <c:pt idx="476">
                  <c:v>239</c:v>
                </c:pt>
                <c:pt idx="477">
                  <c:v>239.5</c:v>
                </c:pt>
                <c:pt idx="478">
                  <c:v>240</c:v>
                </c:pt>
                <c:pt idx="479">
                  <c:v>240.5</c:v>
                </c:pt>
                <c:pt idx="480">
                  <c:v>241</c:v>
                </c:pt>
                <c:pt idx="481">
                  <c:v>241.5</c:v>
                </c:pt>
                <c:pt idx="482">
                  <c:v>242</c:v>
                </c:pt>
                <c:pt idx="483">
                  <c:v>242.5</c:v>
                </c:pt>
                <c:pt idx="484">
                  <c:v>243</c:v>
                </c:pt>
                <c:pt idx="485">
                  <c:v>243.5</c:v>
                </c:pt>
                <c:pt idx="486">
                  <c:v>244</c:v>
                </c:pt>
                <c:pt idx="487">
                  <c:v>244.5</c:v>
                </c:pt>
                <c:pt idx="488">
                  <c:v>245</c:v>
                </c:pt>
                <c:pt idx="489">
                  <c:v>245.5</c:v>
                </c:pt>
                <c:pt idx="490">
                  <c:v>246</c:v>
                </c:pt>
                <c:pt idx="491">
                  <c:v>246.5</c:v>
                </c:pt>
                <c:pt idx="492">
                  <c:v>247</c:v>
                </c:pt>
                <c:pt idx="493">
                  <c:v>247.5</c:v>
                </c:pt>
                <c:pt idx="494">
                  <c:v>248</c:v>
                </c:pt>
                <c:pt idx="495">
                  <c:v>248.5</c:v>
                </c:pt>
                <c:pt idx="496">
                  <c:v>249</c:v>
                </c:pt>
                <c:pt idx="497">
                  <c:v>249.5</c:v>
                </c:pt>
                <c:pt idx="498">
                  <c:v>250</c:v>
                </c:pt>
                <c:pt idx="499">
                  <c:v>250.5</c:v>
                </c:pt>
                <c:pt idx="500">
                  <c:v>251</c:v>
                </c:pt>
                <c:pt idx="501">
                  <c:v>251.5</c:v>
                </c:pt>
                <c:pt idx="502">
                  <c:v>252</c:v>
                </c:pt>
                <c:pt idx="503">
                  <c:v>252.5</c:v>
                </c:pt>
                <c:pt idx="504">
                  <c:v>253</c:v>
                </c:pt>
                <c:pt idx="505">
                  <c:v>253.5</c:v>
                </c:pt>
                <c:pt idx="506">
                  <c:v>254</c:v>
                </c:pt>
                <c:pt idx="507">
                  <c:v>254.5</c:v>
                </c:pt>
                <c:pt idx="508">
                  <c:v>255</c:v>
                </c:pt>
                <c:pt idx="509">
                  <c:v>255.5</c:v>
                </c:pt>
                <c:pt idx="510">
                  <c:v>256</c:v>
                </c:pt>
                <c:pt idx="511">
                  <c:v>256.5</c:v>
                </c:pt>
                <c:pt idx="512">
                  <c:v>257</c:v>
                </c:pt>
                <c:pt idx="513">
                  <c:v>257.5</c:v>
                </c:pt>
                <c:pt idx="514">
                  <c:v>258</c:v>
                </c:pt>
                <c:pt idx="515">
                  <c:v>258.5</c:v>
                </c:pt>
                <c:pt idx="516">
                  <c:v>259</c:v>
                </c:pt>
                <c:pt idx="517">
                  <c:v>259.5</c:v>
                </c:pt>
                <c:pt idx="518">
                  <c:v>260</c:v>
                </c:pt>
                <c:pt idx="519">
                  <c:v>260.5</c:v>
                </c:pt>
                <c:pt idx="520">
                  <c:v>261</c:v>
                </c:pt>
                <c:pt idx="521">
                  <c:v>261.5</c:v>
                </c:pt>
                <c:pt idx="522">
                  <c:v>262</c:v>
                </c:pt>
                <c:pt idx="523">
                  <c:v>262.5</c:v>
                </c:pt>
                <c:pt idx="524">
                  <c:v>263</c:v>
                </c:pt>
                <c:pt idx="525">
                  <c:v>263.5</c:v>
                </c:pt>
                <c:pt idx="526">
                  <c:v>264</c:v>
                </c:pt>
                <c:pt idx="527">
                  <c:v>264.5</c:v>
                </c:pt>
                <c:pt idx="528">
                  <c:v>265</c:v>
                </c:pt>
                <c:pt idx="529">
                  <c:v>265.5</c:v>
                </c:pt>
                <c:pt idx="530">
                  <c:v>266</c:v>
                </c:pt>
                <c:pt idx="531">
                  <c:v>266.5</c:v>
                </c:pt>
                <c:pt idx="532">
                  <c:v>267</c:v>
                </c:pt>
                <c:pt idx="533">
                  <c:v>267.5</c:v>
                </c:pt>
                <c:pt idx="534">
                  <c:v>268</c:v>
                </c:pt>
                <c:pt idx="535">
                  <c:v>268.5</c:v>
                </c:pt>
                <c:pt idx="536">
                  <c:v>269</c:v>
                </c:pt>
                <c:pt idx="537">
                  <c:v>269.5</c:v>
                </c:pt>
                <c:pt idx="538">
                  <c:v>270</c:v>
                </c:pt>
                <c:pt idx="539">
                  <c:v>270.5</c:v>
                </c:pt>
                <c:pt idx="540">
                  <c:v>271</c:v>
                </c:pt>
                <c:pt idx="541">
                  <c:v>271.5</c:v>
                </c:pt>
                <c:pt idx="542">
                  <c:v>272</c:v>
                </c:pt>
                <c:pt idx="543">
                  <c:v>272.5</c:v>
                </c:pt>
                <c:pt idx="544">
                  <c:v>273</c:v>
                </c:pt>
                <c:pt idx="545">
                  <c:v>273.5</c:v>
                </c:pt>
                <c:pt idx="546">
                  <c:v>274</c:v>
                </c:pt>
                <c:pt idx="547">
                  <c:v>274.5</c:v>
                </c:pt>
                <c:pt idx="548">
                  <c:v>275</c:v>
                </c:pt>
                <c:pt idx="549">
                  <c:v>275.5</c:v>
                </c:pt>
                <c:pt idx="550">
                  <c:v>276</c:v>
                </c:pt>
                <c:pt idx="551">
                  <c:v>276.5</c:v>
                </c:pt>
                <c:pt idx="552">
                  <c:v>277</c:v>
                </c:pt>
                <c:pt idx="553">
                  <c:v>277.5</c:v>
                </c:pt>
                <c:pt idx="554">
                  <c:v>278</c:v>
                </c:pt>
                <c:pt idx="555">
                  <c:v>278.5</c:v>
                </c:pt>
                <c:pt idx="556">
                  <c:v>279</c:v>
                </c:pt>
                <c:pt idx="557">
                  <c:v>279.5</c:v>
                </c:pt>
                <c:pt idx="558">
                  <c:v>280</c:v>
                </c:pt>
                <c:pt idx="559">
                  <c:v>280.5</c:v>
                </c:pt>
                <c:pt idx="560">
                  <c:v>281</c:v>
                </c:pt>
                <c:pt idx="561">
                  <c:v>281.5</c:v>
                </c:pt>
                <c:pt idx="562">
                  <c:v>282</c:v>
                </c:pt>
                <c:pt idx="563">
                  <c:v>282.5</c:v>
                </c:pt>
                <c:pt idx="564">
                  <c:v>283</c:v>
                </c:pt>
                <c:pt idx="565">
                  <c:v>283.5</c:v>
                </c:pt>
                <c:pt idx="566">
                  <c:v>284</c:v>
                </c:pt>
                <c:pt idx="567">
                  <c:v>284.5</c:v>
                </c:pt>
                <c:pt idx="568">
                  <c:v>285</c:v>
                </c:pt>
                <c:pt idx="569">
                  <c:v>285.5</c:v>
                </c:pt>
                <c:pt idx="570">
                  <c:v>286</c:v>
                </c:pt>
                <c:pt idx="571">
                  <c:v>286.5</c:v>
                </c:pt>
                <c:pt idx="572">
                  <c:v>287</c:v>
                </c:pt>
                <c:pt idx="573">
                  <c:v>287.5</c:v>
                </c:pt>
                <c:pt idx="574">
                  <c:v>288</c:v>
                </c:pt>
                <c:pt idx="575">
                  <c:v>288.5</c:v>
                </c:pt>
                <c:pt idx="576">
                  <c:v>289</c:v>
                </c:pt>
                <c:pt idx="577">
                  <c:v>289.5</c:v>
                </c:pt>
                <c:pt idx="578">
                  <c:v>290</c:v>
                </c:pt>
                <c:pt idx="579">
                  <c:v>290.5</c:v>
                </c:pt>
                <c:pt idx="580">
                  <c:v>291</c:v>
                </c:pt>
                <c:pt idx="581">
                  <c:v>291.5</c:v>
                </c:pt>
                <c:pt idx="582">
                  <c:v>292</c:v>
                </c:pt>
                <c:pt idx="583">
                  <c:v>292.5</c:v>
                </c:pt>
                <c:pt idx="584">
                  <c:v>293</c:v>
                </c:pt>
                <c:pt idx="585">
                  <c:v>293.5</c:v>
                </c:pt>
                <c:pt idx="586">
                  <c:v>294</c:v>
                </c:pt>
                <c:pt idx="587">
                  <c:v>294.5</c:v>
                </c:pt>
                <c:pt idx="588">
                  <c:v>295</c:v>
                </c:pt>
                <c:pt idx="589">
                  <c:v>295.5</c:v>
                </c:pt>
                <c:pt idx="590">
                  <c:v>296</c:v>
                </c:pt>
                <c:pt idx="591">
                  <c:v>296.5</c:v>
                </c:pt>
                <c:pt idx="592">
                  <c:v>297</c:v>
                </c:pt>
                <c:pt idx="593">
                  <c:v>297.5</c:v>
                </c:pt>
                <c:pt idx="594">
                  <c:v>298</c:v>
                </c:pt>
                <c:pt idx="595">
                  <c:v>298.5</c:v>
                </c:pt>
                <c:pt idx="596">
                  <c:v>299</c:v>
                </c:pt>
                <c:pt idx="597">
                  <c:v>299.5</c:v>
                </c:pt>
                <c:pt idx="598">
                  <c:v>300</c:v>
                </c:pt>
                <c:pt idx="599">
                  <c:v>300.5</c:v>
                </c:pt>
                <c:pt idx="600">
                  <c:v>301</c:v>
                </c:pt>
                <c:pt idx="601">
                  <c:v>301.5</c:v>
                </c:pt>
                <c:pt idx="602">
                  <c:v>302</c:v>
                </c:pt>
                <c:pt idx="603">
                  <c:v>302.5</c:v>
                </c:pt>
                <c:pt idx="604">
                  <c:v>303</c:v>
                </c:pt>
                <c:pt idx="605">
                  <c:v>303.5</c:v>
                </c:pt>
                <c:pt idx="606">
                  <c:v>304</c:v>
                </c:pt>
                <c:pt idx="607">
                  <c:v>304.5</c:v>
                </c:pt>
                <c:pt idx="608">
                  <c:v>305</c:v>
                </c:pt>
                <c:pt idx="609">
                  <c:v>305.5</c:v>
                </c:pt>
                <c:pt idx="610">
                  <c:v>306</c:v>
                </c:pt>
                <c:pt idx="611">
                  <c:v>306.5</c:v>
                </c:pt>
                <c:pt idx="612">
                  <c:v>307</c:v>
                </c:pt>
                <c:pt idx="613">
                  <c:v>307.5</c:v>
                </c:pt>
                <c:pt idx="614">
                  <c:v>308</c:v>
                </c:pt>
                <c:pt idx="615">
                  <c:v>308.5</c:v>
                </c:pt>
                <c:pt idx="616">
                  <c:v>309</c:v>
                </c:pt>
                <c:pt idx="617">
                  <c:v>309.5</c:v>
                </c:pt>
                <c:pt idx="618">
                  <c:v>310</c:v>
                </c:pt>
                <c:pt idx="619">
                  <c:v>310.5</c:v>
                </c:pt>
                <c:pt idx="620">
                  <c:v>311</c:v>
                </c:pt>
                <c:pt idx="621">
                  <c:v>311.5</c:v>
                </c:pt>
                <c:pt idx="622">
                  <c:v>312</c:v>
                </c:pt>
                <c:pt idx="623">
                  <c:v>312.5</c:v>
                </c:pt>
                <c:pt idx="624">
                  <c:v>313</c:v>
                </c:pt>
                <c:pt idx="625">
                  <c:v>313.5</c:v>
                </c:pt>
                <c:pt idx="626">
                  <c:v>314</c:v>
                </c:pt>
                <c:pt idx="627">
                  <c:v>314.5</c:v>
                </c:pt>
                <c:pt idx="628">
                  <c:v>315</c:v>
                </c:pt>
                <c:pt idx="629">
                  <c:v>315.5</c:v>
                </c:pt>
                <c:pt idx="630">
                  <c:v>316</c:v>
                </c:pt>
                <c:pt idx="631">
                  <c:v>316.5</c:v>
                </c:pt>
                <c:pt idx="632">
                  <c:v>317</c:v>
                </c:pt>
                <c:pt idx="633">
                  <c:v>317.5</c:v>
                </c:pt>
                <c:pt idx="634">
                  <c:v>318</c:v>
                </c:pt>
                <c:pt idx="635">
                  <c:v>318.5</c:v>
                </c:pt>
                <c:pt idx="636">
                  <c:v>319</c:v>
                </c:pt>
                <c:pt idx="637">
                  <c:v>319.5</c:v>
                </c:pt>
                <c:pt idx="638">
                  <c:v>320</c:v>
                </c:pt>
                <c:pt idx="639">
                  <c:v>320.5</c:v>
                </c:pt>
                <c:pt idx="640">
                  <c:v>321</c:v>
                </c:pt>
                <c:pt idx="641">
                  <c:v>321.5</c:v>
                </c:pt>
                <c:pt idx="642">
                  <c:v>322</c:v>
                </c:pt>
                <c:pt idx="643">
                  <c:v>322.5</c:v>
                </c:pt>
                <c:pt idx="644">
                  <c:v>323</c:v>
                </c:pt>
                <c:pt idx="645">
                  <c:v>323.5</c:v>
                </c:pt>
                <c:pt idx="646">
                  <c:v>324</c:v>
                </c:pt>
                <c:pt idx="647">
                  <c:v>324.5</c:v>
                </c:pt>
                <c:pt idx="648">
                  <c:v>325</c:v>
                </c:pt>
                <c:pt idx="649">
                  <c:v>325.5</c:v>
                </c:pt>
                <c:pt idx="650">
                  <c:v>326</c:v>
                </c:pt>
                <c:pt idx="651">
                  <c:v>326.5</c:v>
                </c:pt>
                <c:pt idx="652">
                  <c:v>327</c:v>
                </c:pt>
                <c:pt idx="653">
                  <c:v>327.5</c:v>
                </c:pt>
                <c:pt idx="654">
                  <c:v>328</c:v>
                </c:pt>
                <c:pt idx="655">
                  <c:v>328.5</c:v>
                </c:pt>
                <c:pt idx="656">
                  <c:v>329</c:v>
                </c:pt>
                <c:pt idx="657">
                  <c:v>329.5</c:v>
                </c:pt>
                <c:pt idx="658">
                  <c:v>330</c:v>
                </c:pt>
                <c:pt idx="659">
                  <c:v>330.5</c:v>
                </c:pt>
                <c:pt idx="660">
                  <c:v>331</c:v>
                </c:pt>
                <c:pt idx="661">
                  <c:v>331.5</c:v>
                </c:pt>
                <c:pt idx="662">
                  <c:v>332</c:v>
                </c:pt>
                <c:pt idx="663">
                  <c:v>332.5</c:v>
                </c:pt>
                <c:pt idx="664">
                  <c:v>333</c:v>
                </c:pt>
                <c:pt idx="665">
                  <c:v>333.5</c:v>
                </c:pt>
                <c:pt idx="666">
                  <c:v>334</c:v>
                </c:pt>
                <c:pt idx="667">
                  <c:v>334.5</c:v>
                </c:pt>
                <c:pt idx="668">
                  <c:v>335</c:v>
                </c:pt>
                <c:pt idx="669">
                  <c:v>335.5</c:v>
                </c:pt>
                <c:pt idx="670">
                  <c:v>336</c:v>
                </c:pt>
                <c:pt idx="671">
                  <c:v>336.5</c:v>
                </c:pt>
                <c:pt idx="672">
                  <c:v>337</c:v>
                </c:pt>
                <c:pt idx="673">
                  <c:v>337.5</c:v>
                </c:pt>
                <c:pt idx="674">
                  <c:v>338</c:v>
                </c:pt>
                <c:pt idx="675">
                  <c:v>338.5</c:v>
                </c:pt>
                <c:pt idx="676">
                  <c:v>339</c:v>
                </c:pt>
                <c:pt idx="677">
                  <c:v>339.5</c:v>
                </c:pt>
                <c:pt idx="678">
                  <c:v>340</c:v>
                </c:pt>
                <c:pt idx="679">
                  <c:v>340.5</c:v>
                </c:pt>
                <c:pt idx="680">
                  <c:v>341</c:v>
                </c:pt>
                <c:pt idx="681">
                  <c:v>341.5</c:v>
                </c:pt>
                <c:pt idx="682">
                  <c:v>342</c:v>
                </c:pt>
                <c:pt idx="683">
                  <c:v>342.5</c:v>
                </c:pt>
                <c:pt idx="684">
                  <c:v>343</c:v>
                </c:pt>
                <c:pt idx="685">
                  <c:v>343.5</c:v>
                </c:pt>
                <c:pt idx="686">
                  <c:v>344</c:v>
                </c:pt>
                <c:pt idx="687">
                  <c:v>344.5</c:v>
                </c:pt>
                <c:pt idx="688">
                  <c:v>345</c:v>
                </c:pt>
                <c:pt idx="689">
                  <c:v>345.5</c:v>
                </c:pt>
                <c:pt idx="690">
                  <c:v>346</c:v>
                </c:pt>
                <c:pt idx="691">
                  <c:v>346.5</c:v>
                </c:pt>
                <c:pt idx="692">
                  <c:v>347</c:v>
                </c:pt>
                <c:pt idx="693">
                  <c:v>347.5</c:v>
                </c:pt>
                <c:pt idx="694">
                  <c:v>348</c:v>
                </c:pt>
                <c:pt idx="695">
                  <c:v>348.5</c:v>
                </c:pt>
                <c:pt idx="696">
                  <c:v>349</c:v>
                </c:pt>
                <c:pt idx="697">
                  <c:v>349.5</c:v>
                </c:pt>
                <c:pt idx="698">
                  <c:v>350</c:v>
                </c:pt>
                <c:pt idx="699">
                  <c:v>350.5</c:v>
                </c:pt>
                <c:pt idx="700">
                  <c:v>351</c:v>
                </c:pt>
                <c:pt idx="701">
                  <c:v>351.5</c:v>
                </c:pt>
                <c:pt idx="702">
                  <c:v>352</c:v>
                </c:pt>
                <c:pt idx="703">
                  <c:v>352.5</c:v>
                </c:pt>
                <c:pt idx="704">
                  <c:v>353</c:v>
                </c:pt>
                <c:pt idx="705">
                  <c:v>353.5</c:v>
                </c:pt>
                <c:pt idx="706">
                  <c:v>354</c:v>
                </c:pt>
                <c:pt idx="707">
                  <c:v>354.5</c:v>
                </c:pt>
                <c:pt idx="708">
                  <c:v>355</c:v>
                </c:pt>
                <c:pt idx="709">
                  <c:v>355.5</c:v>
                </c:pt>
                <c:pt idx="710">
                  <c:v>356</c:v>
                </c:pt>
                <c:pt idx="711">
                  <c:v>356.5</c:v>
                </c:pt>
                <c:pt idx="712">
                  <c:v>357</c:v>
                </c:pt>
                <c:pt idx="713">
                  <c:v>357.5</c:v>
                </c:pt>
                <c:pt idx="714">
                  <c:v>358</c:v>
                </c:pt>
                <c:pt idx="715">
                  <c:v>358.5</c:v>
                </c:pt>
                <c:pt idx="716">
                  <c:v>359</c:v>
                </c:pt>
                <c:pt idx="717">
                  <c:v>359.5</c:v>
                </c:pt>
                <c:pt idx="718">
                  <c:v>360</c:v>
                </c:pt>
                <c:pt idx="719">
                  <c:v>360.5</c:v>
                </c:pt>
                <c:pt idx="720">
                  <c:v>361</c:v>
                </c:pt>
                <c:pt idx="721">
                  <c:v>361.5</c:v>
                </c:pt>
                <c:pt idx="722">
                  <c:v>362</c:v>
                </c:pt>
                <c:pt idx="723">
                  <c:v>362.5</c:v>
                </c:pt>
                <c:pt idx="724">
                  <c:v>363</c:v>
                </c:pt>
                <c:pt idx="725">
                  <c:v>363.5</c:v>
                </c:pt>
                <c:pt idx="726">
                  <c:v>364</c:v>
                </c:pt>
                <c:pt idx="727">
                  <c:v>364.5</c:v>
                </c:pt>
                <c:pt idx="728">
                  <c:v>365</c:v>
                </c:pt>
                <c:pt idx="729">
                  <c:v>365.5</c:v>
                </c:pt>
                <c:pt idx="730">
                  <c:v>366</c:v>
                </c:pt>
                <c:pt idx="731">
                  <c:v>366.5</c:v>
                </c:pt>
                <c:pt idx="732">
                  <c:v>367</c:v>
                </c:pt>
                <c:pt idx="733">
                  <c:v>367.5</c:v>
                </c:pt>
                <c:pt idx="734">
                  <c:v>368</c:v>
                </c:pt>
                <c:pt idx="735">
                  <c:v>368.5</c:v>
                </c:pt>
                <c:pt idx="736">
                  <c:v>369</c:v>
                </c:pt>
                <c:pt idx="737">
                  <c:v>369.5</c:v>
                </c:pt>
                <c:pt idx="738">
                  <c:v>370</c:v>
                </c:pt>
                <c:pt idx="739">
                  <c:v>370.5</c:v>
                </c:pt>
                <c:pt idx="740">
                  <c:v>371</c:v>
                </c:pt>
                <c:pt idx="741">
                  <c:v>371.5</c:v>
                </c:pt>
                <c:pt idx="742">
                  <c:v>372</c:v>
                </c:pt>
                <c:pt idx="743">
                  <c:v>372.5</c:v>
                </c:pt>
                <c:pt idx="744">
                  <c:v>373</c:v>
                </c:pt>
                <c:pt idx="745">
                  <c:v>373.5</c:v>
                </c:pt>
                <c:pt idx="746">
                  <c:v>374</c:v>
                </c:pt>
                <c:pt idx="747">
                  <c:v>374.5</c:v>
                </c:pt>
                <c:pt idx="748">
                  <c:v>375</c:v>
                </c:pt>
                <c:pt idx="749">
                  <c:v>375.5</c:v>
                </c:pt>
                <c:pt idx="750">
                  <c:v>376</c:v>
                </c:pt>
                <c:pt idx="751">
                  <c:v>376.5</c:v>
                </c:pt>
                <c:pt idx="752">
                  <c:v>377</c:v>
                </c:pt>
                <c:pt idx="753">
                  <c:v>377.5</c:v>
                </c:pt>
                <c:pt idx="754">
                  <c:v>378</c:v>
                </c:pt>
                <c:pt idx="755">
                  <c:v>378.5</c:v>
                </c:pt>
                <c:pt idx="756">
                  <c:v>379</c:v>
                </c:pt>
                <c:pt idx="757">
                  <c:v>379.5</c:v>
                </c:pt>
                <c:pt idx="758">
                  <c:v>380</c:v>
                </c:pt>
                <c:pt idx="759">
                  <c:v>380.5</c:v>
                </c:pt>
                <c:pt idx="760">
                  <c:v>381</c:v>
                </c:pt>
                <c:pt idx="761">
                  <c:v>381.5</c:v>
                </c:pt>
                <c:pt idx="762">
                  <c:v>382</c:v>
                </c:pt>
                <c:pt idx="763">
                  <c:v>382.5</c:v>
                </c:pt>
                <c:pt idx="764">
                  <c:v>383</c:v>
                </c:pt>
                <c:pt idx="765">
                  <c:v>383.5</c:v>
                </c:pt>
                <c:pt idx="766">
                  <c:v>384</c:v>
                </c:pt>
                <c:pt idx="767">
                  <c:v>384.5</c:v>
                </c:pt>
                <c:pt idx="768">
                  <c:v>385</c:v>
                </c:pt>
                <c:pt idx="769">
                  <c:v>385.5</c:v>
                </c:pt>
                <c:pt idx="770">
                  <c:v>386</c:v>
                </c:pt>
                <c:pt idx="771">
                  <c:v>386.5</c:v>
                </c:pt>
                <c:pt idx="772">
                  <c:v>387</c:v>
                </c:pt>
                <c:pt idx="773">
                  <c:v>387.5</c:v>
                </c:pt>
                <c:pt idx="774">
                  <c:v>388</c:v>
                </c:pt>
                <c:pt idx="775">
                  <c:v>388.5</c:v>
                </c:pt>
                <c:pt idx="776">
                  <c:v>389</c:v>
                </c:pt>
                <c:pt idx="777">
                  <c:v>389.5</c:v>
                </c:pt>
                <c:pt idx="778">
                  <c:v>390</c:v>
                </c:pt>
                <c:pt idx="779">
                  <c:v>390.5</c:v>
                </c:pt>
                <c:pt idx="780">
                  <c:v>391</c:v>
                </c:pt>
                <c:pt idx="781">
                  <c:v>391.5</c:v>
                </c:pt>
                <c:pt idx="782">
                  <c:v>392</c:v>
                </c:pt>
                <c:pt idx="783">
                  <c:v>392.5</c:v>
                </c:pt>
                <c:pt idx="784">
                  <c:v>393</c:v>
                </c:pt>
                <c:pt idx="785">
                  <c:v>393.5</c:v>
                </c:pt>
                <c:pt idx="786">
                  <c:v>394</c:v>
                </c:pt>
                <c:pt idx="787">
                  <c:v>394.5</c:v>
                </c:pt>
                <c:pt idx="788">
                  <c:v>395</c:v>
                </c:pt>
                <c:pt idx="789">
                  <c:v>395.5</c:v>
                </c:pt>
                <c:pt idx="790">
                  <c:v>396</c:v>
                </c:pt>
                <c:pt idx="791">
                  <c:v>396.5</c:v>
                </c:pt>
                <c:pt idx="792">
                  <c:v>397</c:v>
                </c:pt>
                <c:pt idx="793">
                  <c:v>397.5</c:v>
                </c:pt>
                <c:pt idx="794">
                  <c:v>398</c:v>
                </c:pt>
                <c:pt idx="795">
                  <c:v>398.5</c:v>
                </c:pt>
                <c:pt idx="796">
                  <c:v>399</c:v>
                </c:pt>
                <c:pt idx="797">
                  <c:v>399.5</c:v>
                </c:pt>
                <c:pt idx="798">
                  <c:v>400</c:v>
                </c:pt>
                <c:pt idx="799">
                  <c:v>400.5</c:v>
                </c:pt>
                <c:pt idx="800">
                  <c:v>401</c:v>
                </c:pt>
                <c:pt idx="801">
                  <c:v>401.5</c:v>
                </c:pt>
                <c:pt idx="802">
                  <c:v>402</c:v>
                </c:pt>
                <c:pt idx="803">
                  <c:v>402.5</c:v>
                </c:pt>
                <c:pt idx="804">
                  <c:v>403</c:v>
                </c:pt>
                <c:pt idx="805">
                  <c:v>403.5</c:v>
                </c:pt>
                <c:pt idx="806">
                  <c:v>404</c:v>
                </c:pt>
                <c:pt idx="807">
                  <c:v>404.5</c:v>
                </c:pt>
                <c:pt idx="808">
                  <c:v>405</c:v>
                </c:pt>
                <c:pt idx="809">
                  <c:v>405.5</c:v>
                </c:pt>
                <c:pt idx="810">
                  <c:v>406</c:v>
                </c:pt>
                <c:pt idx="811">
                  <c:v>406.5</c:v>
                </c:pt>
                <c:pt idx="812">
                  <c:v>407</c:v>
                </c:pt>
                <c:pt idx="813">
                  <c:v>407.5</c:v>
                </c:pt>
                <c:pt idx="814">
                  <c:v>408</c:v>
                </c:pt>
                <c:pt idx="815">
                  <c:v>408.5</c:v>
                </c:pt>
                <c:pt idx="816">
                  <c:v>409</c:v>
                </c:pt>
                <c:pt idx="817">
                  <c:v>409.5</c:v>
                </c:pt>
                <c:pt idx="818">
                  <c:v>410</c:v>
                </c:pt>
                <c:pt idx="819">
                  <c:v>410.5</c:v>
                </c:pt>
                <c:pt idx="820">
                  <c:v>411</c:v>
                </c:pt>
                <c:pt idx="821">
                  <c:v>411.5</c:v>
                </c:pt>
                <c:pt idx="822">
                  <c:v>412</c:v>
                </c:pt>
                <c:pt idx="823">
                  <c:v>412.5</c:v>
                </c:pt>
                <c:pt idx="824">
                  <c:v>413</c:v>
                </c:pt>
                <c:pt idx="825">
                  <c:v>413.5</c:v>
                </c:pt>
                <c:pt idx="826">
                  <c:v>414</c:v>
                </c:pt>
                <c:pt idx="827">
                  <c:v>414.5</c:v>
                </c:pt>
                <c:pt idx="828">
                  <c:v>415</c:v>
                </c:pt>
                <c:pt idx="829">
                  <c:v>415.5</c:v>
                </c:pt>
                <c:pt idx="830">
                  <c:v>416</c:v>
                </c:pt>
                <c:pt idx="831">
                  <c:v>416.5</c:v>
                </c:pt>
                <c:pt idx="832">
                  <c:v>417</c:v>
                </c:pt>
                <c:pt idx="833">
                  <c:v>417.5</c:v>
                </c:pt>
                <c:pt idx="834">
                  <c:v>418</c:v>
                </c:pt>
                <c:pt idx="835">
                  <c:v>418.5</c:v>
                </c:pt>
                <c:pt idx="836">
                  <c:v>419</c:v>
                </c:pt>
                <c:pt idx="837">
                  <c:v>419.5</c:v>
                </c:pt>
                <c:pt idx="838">
                  <c:v>420</c:v>
                </c:pt>
                <c:pt idx="839">
                  <c:v>420.5</c:v>
                </c:pt>
                <c:pt idx="840">
                  <c:v>421</c:v>
                </c:pt>
                <c:pt idx="841">
                  <c:v>421.5</c:v>
                </c:pt>
                <c:pt idx="842">
                  <c:v>422</c:v>
                </c:pt>
                <c:pt idx="843">
                  <c:v>422.5</c:v>
                </c:pt>
                <c:pt idx="844">
                  <c:v>423</c:v>
                </c:pt>
                <c:pt idx="845">
                  <c:v>423.5</c:v>
                </c:pt>
                <c:pt idx="846">
                  <c:v>424</c:v>
                </c:pt>
                <c:pt idx="847">
                  <c:v>424.5</c:v>
                </c:pt>
                <c:pt idx="848">
                  <c:v>425</c:v>
                </c:pt>
                <c:pt idx="849">
                  <c:v>425.5</c:v>
                </c:pt>
                <c:pt idx="850">
                  <c:v>426</c:v>
                </c:pt>
                <c:pt idx="851">
                  <c:v>426.5</c:v>
                </c:pt>
                <c:pt idx="852">
                  <c:v>427</c:v>
                </c:pt>
                <c:pt idx="853">
                  <c:v>427.5</c:v>
                </c:pt>
                <c:pt idx="854">
                  <c:v>428</c:v>
                </c:pt>
                <c:pt idx="855">
                  <c:v>428.5</c:v>
                </c:pt>
                <c:pt idx="856">
                  <c:v>429</c:v>
                </c:pt>
                <c:pt idx="857">
                  <c:v>429.5</c:v>
                </c:pt>
                <c:pt idx="858">
                  <c:v>430</c:v>
                </c:pt>
                <c:pt idx="859">
                  <c:v>430.5</c:v>
                </c:pt>
                <c:pt idx="860">
                  <c:v>431</c:v>
                </c:pt>
                <c:pt idx="861">
                  <c:v>431.5</c:v>
                </c:pt>
                <c:pt idx="862">
                  <c:v>432</c:v>
                </c:pt>
                <c:pt idx="863">
                  <c:v>432.5</c:v>
                </c:pt>
                <c:pt idx="864">
                  <c:v>433</c:v>
                </c:pt>
                <c:pt idx="865">
                  <c:v>433.5</c:v>
                </c:pt>
                <c:pt idx="866">
                  <c:v>434</c:v>
                </c:pt>
                <c:pt idx="867">
                  <c:v>434.5</c:v>
                </c:pt>
                <c:pt idx="868">
                  <c:v>435</c:v>
                </c:pt>
                <c:pt idx="869">
                  <c:v>435.5</c:v>
                </c:pt>
                <c:pt idx="870">
                  <c:v>436</c:v>
                </c:pt>
                <c:pt idx="871">
                  <c:v>436.5</c:v>
                </c:pt>
                <c:pt idx="872">
                  <c:v>437</c:v>
                </c:pt>
                <c:pt idx="873">
                  <c:v>437.5</c:v>
                </c:pt>
                <c:pt idx="874">
                  <c:v>438</c:v>
                </c:pt>
                <c:pt idx="875">
                  <c:v>438.5</c:v>
                </c:pt>
                <c:pt idx="876">
                  <c:v>439</c:v>
                </c:pt>
                <c:pt idx="877">
                  <c:v>439.5</c:v>
                </c:pt>
                <c:pt idx="878">
                  <c:v>440</c:v>
                </c:pt>
                <c:pt idx="879">
                  <c:v>440.5</c:v>
                </c:pt>
                <c:pt idx="880">
                  <c:v>441</c:v>
                </c:pt>
                <c:pt idx="881">
                  <c:v>441.5</c:v>
                </c:pt>
                <c:pt idx="882">
                  <c:v>442</c:v>
                </c:pt>
                <c:pt idx="883">
                  <c:v>442.5</c:v>
                </c:pt>
                <c:pt idx="884">
                  <c:v>443</c:v>
                </c:pt>
                <c:pt idx="885">
                  <c:v>443.5</c:v>
                </c:pt>
                <c:pt idx="886">
                  <c:v>444</c:v>
                </c:pt>
                <c:pt idx="887">
                  <c:v>444.5</c:v>
                </c:pt>
                <c:pt idx="888">
                  <c:v>445</c:v>
                </c:pt>
                <c:pt idx="889">
                  <c:v>445.5</c:v>
                </c:pt>
                <c:pt idx="890">
                  <c:v>446</c:v>
                </c:pt>
                <c:pt idx="891">
                  <c:v>446.5</c:v>
                </c:pt>
                <c:pt idx="892">
                  <c:v>447</c:v>
                </c:pt>
                <c:pt idx="893">
                  <c:v>447.5</c:v>
                </c:pt>
                <c:pt idx="894">
                  <c:v>448</c:v>
                </c:pt>
                <c:pt idx="895">
                  <c:v>448.5</c:v>
                </c:pt>
                <c:pt idx="896">
                  <c:v>449</c:v>
                </c:pt>
                <c:pt idx="897">
                  <c:v>449.5</c:v>
                </c:pt>
                <c:pt idx="898">
                  <c:v>450</c:v>
                </c:pt>
                <c:pt idx="899">
                  <c:v>450.5</c:v>
                </c:pt>
                <c:pt idx="900">
                  <c:v>451</c:v>
                </c:pt>
                <c:pt idx="901">
                  <c:v>451.5</c:v>
                </c:pt>
                <c:pt idx="902">
                  <c:v>452</c:v>
                </c:pt>
                <c:pt idx="903">
                  <c:v>452.5</c:v>
                </c:pt>
                <c:pt idx="904">
                  <c:v>453</c:v>
                </c:pt>
                <c:pt idx="905">
                  <c:v>453.5</c:v>
                </c:pt>
                <c:pt idx="906">
                  <c:v>454</c:v>
                </c:pt>
                <c:pt idx="907">
                  <c:v>454.5</c:v>
                </c:pt>
                <c:pt idx="908">
                  <c:v>455</c:v>
                </c:pt>
                <c:pt idx="909">
                  <c:v>455.5</c:v>
                </c:pt>
                <c:pt idx="910">
                  <c:v>456</c:v>
                </c:pt>
                <c:pt idx="911">
                  <c:v>456.5</c:v>
                </c:pt>
                <c:pt idx="912">
                  <c:v>457</c:v>
                </c:pt>
                <c:pt idx="913">
                  <c:v>457.5</c:v>
                </c:pt>
                <c:pt idx="914">
                  <c:v>458</c:v>
                </c:pt>
                <c:pt idx="915">
                  <c:v>458.5</c:v>
                </c:pt>
                <c:pt idx="916">
                  <c:v>459</c:v>
                </c:pt>
                <c:pt idx="917">
                  <c:v>459.5</c:v>
                </c:pt>
                <c:pt idx="918">
                  <c:v>460</c:v>
                </c:pt>
                <c:pt idx="919">
                  <c:v>460.5</c:v>
                </c:pt>
                <c:pt idx="920">
                  <c:v>461</c:v>
                </c:pt>
                <c:pt idx="921">
                  <c:v>461.5</c:v>
                </c:pt>
                <c:pt idx="922">
                  <c:v>462</c:v>
                </c:pt>
                <c:pt idx="923">
                  <c:v>462.5</c:v>
                </c:pt>
                <c:pt idx="924">
                  <c:v>463</c:v>
                </c:pt>
                <c:pt idx="925">
                  <c:v>463.5</c:v>
                </c:pt>
                <c:pt idx="926">
                  <c:v>464</c:v>
                </c:pt>
                <c:pt idx="927">
                  <c:v>464.5</c:v>
                </c:pt>
                <c:pt idx="928">
                  <c:v>465</c:v>
                </c:pt>
                <c:pt idx="929">
                  <c:v>465.5</c:v>
                </c:pt>
                <c:pt idx="930">
                  <c:v>466</c:v>
                </c:pt>
                <c:pt idx="931">
                  <c:v>466.5</c:v>
                </c:pt>
                <c:pt idx="932">
                  <c:v>467</c:v>
                </c:pt>
                <c:pt idx="933">
                  <c:v>467.5</c:v>
                </c:pt>
                <c:pt idx="934">
                  <c:v>468</c:v>
                </c:pt>
                <c:pt idx="935">
                  <c:v>468.5</c:v>
                </c:pt>
                <c:pt idx="936">
                  <c:v>469</c:v>
                </c:pt>
                <c:pt idx="937">
                  <c:v>469.5</c:v>
                </c:pt>
                <c:pt idx="938">
                  <c:v>470</c:v>
                </c:pt>
                <c:pt idx="939">
                  <c:v>470.5</c:v>
                </c:pt>
                <c:pt idx="940">
                  <c:v>471</c:v>
                </c:pt>
                <c:pt idx="941">
                  <c:v>471.5</c:v>
                </c:pt>
                <c:pt idx="942">
                  <c:v>472</c:v>
                </c:pt>
                <c:pt idx="943">
                  <c:v>472.5</c:v>
                </c:pt>
                <c:pt idx="944">
                  <c:v>473</c:v>
                </c:pt>
                <c:pt idx="945">
                  <c:v>473.5</c:v>
                </c:pt>
                <c:pt idx="946">
                  <c:v>474</c:v>
                </c:pt>
                <c:pt idx="947">
                  <c:v>474.5</c:v>
                </c:pt>
                <c:pt idx="948">
                  <c:v>475</c:v>
                </c:pt>
                <c:pt idx="949">
                  <c:v>475.5</c:v>
                </c:pt>
                <c:pt idx="950">
                  <c:v>476</c:v>
                </c:pt>
                <c:pt idx="951">
                  <c:v>476.5</c:v>
                </c:pt>
                <c:pt idx="952">
                  <c:v>477</c:v>
                </c:pt>
                <c:pt idx="953">
                  <c:v>477.5</c:v>
                </c:pt>
                <c:pt idx="954">
                  <c:v>478</c:v>
                </c:pt>
                <c:pt idx="955">
                  <c:v>478.5</c:v>
                </c:pt>
                <c:pt idx="956">
                  <c:v>479</c:v>
                </c:pt>
                <c:pt idx="957">
                  <c:v>479.5</c:v>
                </c:pt>
                <c:pt idx="958">
                  <c:v>480</c:v>
                </c:pt>
                <c:pt idx="959">
                  <c:v>480.5</c:v>
                </c:pt>
                <c:pt idx="960">
                  <c:v>481</c:v>
                </c:pt>
                <c:pt idx="961">
                  <c:v>481.5</c:v>
                </c:pt>
                <c:pt idx="962">
                  <c:v>482</c:v>
                </c:pt>
                <c:pt idx="963">
                  <c:v>482.5</c:v>
                </c:pt>
                <c:pt idx="964">
                  <c:v>483</c:v>
                </c:pt>
                <c:pt idx="965">
                  <c:v>483.5</c:v>
                </c:pt>
                <c:pt idx="966">
                  <c:v>484</c:v>
                </c:pt>
                <c:pt idx="967">
                  <c:v>484.5</c:v>
                </c:pt>
                <c:pt idx="968">
                  <c:v>485</c:v>
                </c:pt>
                <c:pt idx="969">
                  <c:v>485.5</c:v>
                </c:pt>
                <c:pt idx="970">
                  <c:v>486</c:v>
                </c:pt>
                <c:pt idx="971">
                  <c:v>486.5</c:v>
                </c:pt>
                <c:pt idx="972">
                  <c:v>487</c:v>
                </c:pt>
                <c:pt idx="973">
                  <c:v>487.5</c:v>
                </c:pt>
                <c:pt idx="974">
                  <c:v>488</c:v>
                </c:pt>
                <c:pt idx="975">
                  <c:v>488.5</c:v>
                </c:pt>
                <c:pt idx="976">
                  <c:v>489</c:v>
                </c:pt>
                <c:pt idx="977">
                  <c:v>489.5</c:v>
                </c:pt>
                <c:pt idx="978">
                  <c:v>490</c:v>
                </c:pt>
                <c:pt idx="979">
                  <c:v>490.5</c:v>
                </c:pt>
                <c:pt idx="980">
                  <c:v>491</c:v>
                </c:pt>
                <c:pt idx="981">
                  <c:v>491.5</c:v>
                </c:pt>
                <c:pt idx="982">
                  <c:v>492</c:v>
                </c:pt>
                <c:pt idx="983">
                  <c:v>492.5</c:v>
                </c:pt>
                <c:pt idx="984">
                  <c:v>493</c:v>
                </c:pt>
                <c:pt idx="985">
                  <c:v>493.5</c:v>
                </c:pt>
                <c:pt idx="986">
                  <c:v>494</c:v>
                </c:pt>
                <c:pt idx="987">
                  <c:v>494.5</c:v>
                </c:pt>
                <c:pt idx="988">
                  <c:v>495</c:v>
                </c:pt>
                <c:pt idx="989">
                  <c:v>495.5</c:v>
                </c:pt>
                <c:pt idx="990">
                  <c:v>496</c:v>
                </c:pt>
                <c:pt idx="991">
                  <c:v>496.5</c:v>
                </c:pt>
                <c:pt idx="992">
                  <c:v>497</c:v>
                </c:pt>
                <c:pt idx="993">
                  <c:v>497.5</c:v>
                </c:pt>
                <c:pt idx="994">
                  <c:v>498</c:v>
                </c:pt>
                <c:pt idx="995">
                  <c:v>498.5</c:v>
                </c:pt>
                <c:pt idx="996">
                  <c:v>499</c:v>
                </c:pt>
                <c:pt idx="997">
                  <c:v>499.5</c:v>
                </c:pt>
                <c:pt idx="998">
                  <c:v>500</c:v>
                </c:pt>
                <c:pt idx="999">
                  <c:v>500.5</c:v>
                </c:pt>
              </c:numCache>
            </c:numRef>
          </c:xVal>
          <c:yVal>
            <c:numRef>
              <c:f>ChartData!$H$10:$H$1009</c:f>
              <c:numCache>
                <c:formatCode>_("$"* #,##0.00_);_("$"* \(#,##0.00\);_("$"* "-"??_);_(@_)</c:formatCode>
                <c:ptCount val="1000"/>
                <c:pt idx="0">
                  <c:v>25.984400000000001</c:v>
                </c:pt>
                <c:pt idx="1">
                  <c:v>18.651066666666665</c:v>
                </c:pt>
                <c:pt idx="2">
                  <c:v>14.984400000000001</c:v>
                </c:pt>
                <c:pt idx="3">
                  <c:v>12.784400000000002</c:v>
                </c:pt>
                <c:pt idx="4">
                  <c:v>11.317733333333333</c:v>
                </c:pt>
                <c:pt idx="5">
                  <c:v>10.270114285714286</c:v>
                </c:pt>
                <c:pt idx="6">
                  <c:v>9.4844000000000008</c:v>
                </c:pt>
                <c:pt idx="7">
                  <c:v>8.8732888888888901</c:v>
                </c:pt>
                <c:pt idx="8">
                  <c:v>8.3843999999999994</c:v>
                </c:pt>
                <c:pt idx="9">
                  <c:v>7.9843999999999999</c:v>
                </c:pt>
                <c:pt idx="10">
                  <c:v>7.6510666666666669</c:v>
                </c:pt>
                <c:pt idx="11">
                  <c:v>7.3690153846153841</c:v>
                </c:pt>
                <c:pt idx="12">
                  <c:v>7.1272571428571432</c:v>
                </c:pt>
                <c:pt idx="13">
                  <c:v>6.9177333333333326</c:v>
                </c:pt>
                <c:pt idx="14">
                  <c:v>6.7343999999999999</c:v>
                </c:pt>
                <c:pt idx="15">
                  <c:v>6.5726352941176476</c:v>
                </c:pt>
                <c:pt idx="16">
                  <c:v>6.4288444444444446</c:v>
                </c:pt>
                <c:pt idx="17">
                  <c:v>6.3001894736842106</c:v>
                </c:pt>
                <c:pt idx="18">
                  <c:v>6.1844000000000001</c:v>
                </c:pt>
                <c:pt idx="19">
                  <c:v>6.0796380952380957</c:v>
                </c:pt>
                <c:pt idx="20">
                  <c:v>5.9843999999999999</c:v>
                </c:pt>
                <c:pt idx="21">
                  <c:v>5.89744347826087</c:v>
                </c:pt>
                <c:pt idx="22">
                  <c:v>5.817733333333333</c:v>
                </c:pt>
                <c:pt idx="23">
                  <c:v>5.7443999999999997</c:v>
                </c:pt>
                <c:pt idx="24">
                  <c:v>5.6767076923076925</c:v>
                </c:pt>
                <c:pt idx="25">
                  <c:v>5.6140296296296297</c:v>
                </c:pt>
                <c:pt idx="26">
                  <c:v>5.5558285714285711</c:v>
                </c:pt>
                <c:pt idx="27">
                  <c:v>5.5016413793103442</c:v>
                </c:pt>
                <c:pt idx="28">
                  <c:v>5.4510666666666667</c:v>
                </c:pt>
                <c:pt idx="29">
                  <c:v>5.403754838709677</c:v>
                </c:pt>
                <c:pt idx="30">
                  <c:v>5.3593999999999999</c:v>
                </c:pt>
                <c:pt idx="31">
                  <c:v>5.317733333333333</c:v>
                </c:pt>
                <c:pt idx="32">
                  <c:v>5.2785176470588233</c:v>
                </c:pt>
                <c:pt idx="33">
                  <c:v>5.2415428571428571</c:v>
                </c:pt>
                <c:pt idx="34">
                  <c:v>5.2066222222222223</c:v>
                </c:pt>
                <c:pt idx="35">
                  <c:v>5.1735891891891894</c:v>
                </c:pt>
                <c:pt idx="36">
                  <c:v>5.1422947368421053</c:v>
                </c:pt>
                <c:pt idx="37">
                  <c:v>5.1126051282051286</c:v>
                </c:pt>
                <c:pt idx="38">
                  <c:v>5.0844000000000005</c:v>
                </c:pt>
                <c:pt idx="39">
                  <c:v>5.0575707317073171</c:v>
                </c:pt>
                <c:pt idx="40">
                  <c:v>5.0320190476190474</c:v>
                </c:pt>
                <c:pt idx="41">
                  <c:v>5.0076558139534884</c:v>
                </c:pt>
                <c:pt idx="42">
                  <c:v>4.9843999999999999</c:v>
                </c:pt>
                <c:pt idx="43">
                  <c:v>4.9621777777777778</c:v>
                </c:pt>
                <c:pt idx="44">
                  <c:v>4.9409217391304345</c:v>
                </c:pt>
                <c:pt idx="45">
                  <c:v>4.9205702127659574</c:v>
                </c:pt>
                <c:pt idx="46">
                  <c:v>4.9010666666666669</c:v>
                </c:pt>
                <c:pt idx="47">
                  <c:v>4.8823591836734694</c:v>
                </c:pt>
                <c:pt idx="48">
                  <c:v>4.8643999999999998</c:v>
                </c:pt>
                <c:pt idx="49">
                  <c:v>4.8471450980392152</c:v>
                </c:pt>
                <c:pt idx="50">
                  <c:v>4.8305538461538458</c:v>
                </c:pt>
                <c:pt idx="51">
                  <c:v>4.8145886792452828</c:v>
                </c:pt>
                <c:pt idx="52">
                  <c:v>4.7992148148148148</c:v>
                </c:pt>
                <c:pt idx="53">
                  <c:v>4.7843999999999998</c:v>
                </c:pt>
                <c:pt idx="54">
                  <c:v>4.7701142857142855</c:v>
                </c:pt>
                <c:pt idx="55">
                  <c:v>4.7563298245614032</c:v>
                </c:pt>
                <c:pt idx="56">
                  <c:v>4.7430206896551725</c:v>
                </c:pt>
                <c:pt idx="57">
                  <c:v>4.7301627118644065</c:v>
                </c:pt>
                <c:pt idx="58">
                  <c:v>4.7177333333333333</c:v>
                </c:pt>
                <c:pt idx="59">
                  <c:v>4.7057114754098359</c:v>
                </c:pt>
                <c:pt idx="60">
                  <c:v>4.6940774193548389</c:v>
                </c:pt>
                <c:pt idx="61">
                  <c:v>4.6828126984126985</c:v>
                </c:pt>
                <c:pt idx="62">
                  <c:v>4.6718999999999999</c:v>
                </c:pt>
                <c:pt idx="63">
                  <c:v>4.6613230769230771</c:v>
                </c:pt>
                <c:pt idx="64">
                  <c:v>4.6510666666666669</c:v>
                </c:pt>
                <c:pt idx="65">
                  <c:v>4.6411164179104478</c:v>
                </c:pt>
                <c:pt idx="66">
                  <c:v>4.6314588235294121</c:v>
                </c:pt>
                <c:pt idx="67">
                  <c:v>4.62208115942029</c:v>
                </c:pt>
                <c:pt idx="68">
                  <c:v>4.6129714285714289</c:v>
                </c:pt>
                <c:pt idx="69">
                  <c:v>4.6041183098591549</c:v>
                </c:pt>
                <c:pt idx="70">
                  <c:v>4.5955111111111115</c:v>
                </c:pt>
                <c:pt idx="71">
                  <c:v>4.5871397260273969</c:v>
                </c:pt>
                <c:pt idx="72">
                  <c:v>4.5789945945945947</c:v>
                </c:pt>
                <c:pt idx="73">
                  <c:v>4.5710666666666668</c:v>
                </c:pt>
                <c:pt idx="74">
                  <c:v>4.5633473684210522</c:v>
                </c:pt>
                <c:pt idx="75">
                  <c:v>4.5558285714285711</c:v>
                </c:pt>
                <c:pt idx="76">
                  <c:v>4.5485025641025638</c:v>
                </c:pt>
                <c:pt idx="77">
                  <c:v>4.5413620253164559</c:v>
                </c:pt>
                <c:pt idx="78">
                  <c:v>4.5343999999999998</c:v>
                </c:pt>
                <c:pt idx="79">
                  <c:v>4.5276098765432096</c:v>
                </c:pt>
                <c:pt idx="80">
                  <c:v>4.5209853658536581</c:v>
                </c:pt>
                <c:pt idx="81">
                  <c:v>4.5145204819277112</c:v>
                </c:pt>
                <c:pt idx="82">
                  <c:v>4.5082095238095237</c:v>
                </c:pt>
                <c:pt idx="83">
                  <c:v>4.5020470588235293</c:v>
                </c:pt>
                <c:pt idx="84">
                  <c:v>4.4960279069767441</c:v>
                </c:pt>
                <c:pt idx="85">
                  <c:v>4.4901471264367814</c:v>
                </c:pt>
                <c:pt idx="86">
                  <c:v>4.4843999999999999</c:v>
                </c:pt>
                <c:pt idx="87">
                  <c:v>4.4787820224719104</c:v>
                </c:pt>
                <c:pt idx="88">
                  <c:v>4.4732888888888889</c:v>
                </c:pt>
                <c:pt idx="89">
                  <c:v>4.4679164835164835</c:v>
                </c:pt>
                <c:pt idx="90">
                  <c:v>4.4626608695652177</c:v>
                </c:pt>
                <c:pt idx="91">
                  <c:v>4.4575182795698929</c:v>
                </c:pt>
                <c:pt idx="92">
                  <c:v>4.4524851063829782</c:v>
                </c:pt>
                <c:pt idx="93">
                  <c:v>4.4475578947368417</c:v>
                </c:pt>
                <c:pt idx="94">
                  <c:v>4.442733333333333</c:v>
                </c:pt>
                <c:pt idx="95">
                  <c:v>4.4380082474226805</c:v>
                </c:pt>
                <c:pt idx="96">
                  <c:v>4.4333795918367347</c:v>
                </c:pt>
                <c:pt idx="97">
                  <c:v>4.4288444444444446</c:v>
                </c:pt>
                <c:pt idx="98">
                  <c:v>4.4244000000000003</c:v>
                </c:pt>
                <c:pt idx="99">
                  <c:v>4.420043564356436</c:v>
                </c:pt>
                <c:pt idx="100">
                  <c:v>4.415772549019608</c:v>
                </c:pt>
                <c:pt idx="101">
                  <c:v>4.4115844660194172</c:v>
                </c:pt>
                <c:pt idx="102">
                  <c:v>4.4074769230769233</c:v>
                </c:pt>
                <c:pt idx="103">
                  <c:v>4.4034476190476193</c:v>
                </c:pt>
                <c:pt idx="104">
                  <c:v>4.3994943396226418</c:v>
                </c:pt>
                <c:pt idx="105">
                  <c:v>4.3956149532710276</c:v>
                </c:pt>
                <c:pt idx="106">
                  <c:v>4.3918074074074074</c:v>
                </c:pt>
                <c:pt idx="107">
                  <c:v>4.3880697247706424</c:v>
                </c:pt>
                <c:pt idx="108">
                  <c:v>4.3844000000000003</c:v>
                </c:pt>
                <c:pt idx="109">
                  <c:v>4.3807963963963967</c:v>
                </c:pt>
                <c:pt idx="110">
                  <c:v>4.3772571428571432</c:v>
                </c:pt>
                <c:pt idx="111">
                  <c:v>4.373780530973451</c:v>
                </c:pt>
                <c:pt idx="112">
                  <c:v>4.370364912280702</c:v>
                </c:pt>
                <c:pt idx="113">
                  <c:v>4.3670086956521743</c:v>
                </c:pt>
                <c:pt idx="114">
                  <c:v>4.3637103448275862</c:v>
                </c:pt>
                <c:pt idx="115">
                  <c:v>4.3604683760683756</c:v>
                </c:pt>
                <c:pt idx="116">
                  <c:v>4.3572813559322032</c:v>
                </c:pt>
                <c:pt idx="117">
                  <c:v>4.3541478991596634</c:v>
                </c:pt>
                <c:pt idx="118">
                  <c:v>4.3510666666666662</c:v>
                </c:pt>
                <c:pt idx="119">
                  <c:v>4.3480363636363633</c:v>
                </c:pt>
                <c:pt idx="120">
                  <c:v>4.3450557377049179</c:v>
                </c:pt>
                <c:pt idx="121">
                  <c:v>4.342123577235772</c:v>
                </c:pt>
                <c:pt idx="122">
                  <c:v>4.339238709677419</c:v>
                </c:pt>
                <c:pt idx="123">
                  <c:v>4.3364000000000003</c:v>
                </c:pt>
                <c:pt idx="124">
                  <c:v>4.3336063492063488</c:v>
                </c:pt>
                <c:pt idx="125">
                  <c:v>4.330856692913386</c:v>
                </c:pt>
                <c:pt idx="126">
                  <c:v>4.3281499999999999</c:v>
                </c:pt>
                <c:pt idx="127">
                  <c:v>4.3254852713178291</c:v>
                </c:pt>
                <c:pt idx="128">
                  <c:v>4.3228615384615381</c:v>
                </c:pt>
                <c:pt idx="129">
                  <c:v>4.3202778625954199</c:v>
                </c:pt>
                <c:pt idx="130">
                  <c:v>4.317733333333333</c:v>
                </c:pt>
                <c:pt idx="131">
                  <c:v>4.3152270676691726</c:v>
                </c:pt>
                <c:pt idx="132">
                  <c:v>4.3127582089552234</c:v>
                </c:pt>
                <c:pt idx="133">
                  <c:v>4.3103259259259259</c:v>
                </c:pt>
                <c:pt idx="134">
                  <c:v>4.3079294117647056</c:v>
                </c:pt>
                <c:pt idx="135">
                  <c:v>4.3055678832116788</c:v>
                </c:pt>
                <c:pt idx="136">
                  <c:v>4.3032405797101445</c:v>
                </c:pt>
                <c:pt idx="137">
                  <c:v>4.3009467625899278</c:v>
                </c:pt>
                <c:pt idx="138">
                  <c:v>4.298685714285714</c:v>
                </c:pt>
                <c:pt idx="139">
                  <c:v>4.2964567375886524</c:v>
                </c:pt>
                <c:pt idx="140">
                  <c:v>4.294259154929577</c:v>
                </c:pt>
                <c:pt idx="141">
                  <c:v>4.2920923076923074</c:v>
                </c:pt>
                <c:pt idx="142">
                  <c:v>4.2899555555555553</c:v>
                </c:pt>
                <c:pt idx="143">
                  <c:v>4.2878482758620686</c:v>
                </c:pt>
                <c:pt idx="144">
                  <c:v>4.2857698630136989</c:v>
                </c:pt>
                <c:pt idx="145">
                  <c:v>4.2837197278911567</c:v>
                </c:pt>
                <c:pt idx="146">
                  <c:v>4.2816972972972973</c:v>
                </c:pt>
                <c:pt idx="147">
                  <c:v>4.2797020134228188</c:v>
                </c:pt>
                <c:pt idx="148">
                  <c:v>4.2777333333333329</c:v>
                </c:pt>
                <c:pt idx="149">
                  <c:v>4.2757907284768208</c:v>
                </c:pt>
                <c:pt idx="150">
                  <c:v>4.2738736842105265</c:v>
                </c:pt>
                <c:pt idx="151">
                  <c:v>4.271981699346405</c:v>
                </c:pt>
                <c:pt idx="152">
                  <c:v>4.2701142857142855</c:v>
                </c:pt>
                <c:pt idx="153">
                  <c:v>4.2682709677419357</c:v>
                </c:pt>
                <c:pt idx="154">
                  <c:v>4.2664512820512819</c:v>
                </c:pt>
                <c:pt idx="155">
                  <c:v>4.2646547770700636</c:v>
                </c:pt>
                <c:pt idx="156">
                  <c:v>4.2628810126582275</c:v>
                </c:pt>
                <c:pt idx="157">
                  <c:v>4.2611295597484276</c:v>
                </c:pt>
                <c:pt idx="158">
                  <c:v>4.2594000000000003</c:v>
                </c:pt>
                <c:pt idx="159">
                  <c:v>4.2576919254658385</c:v>
                </c:pt>
                <c:pt idx="160">
                  <c:v>4.2560049382716052</c:v>
                </c:pt>
                <c:pt idx="161">
                  <c:v>4.2543386503067486</c:v>
                </c:pt>
                <c:pt idx="162">
                  <c:v>4.2526926829268294</c:v>
                </c:pt>
                <c:pt idx="163">
                  <c:v>4.2510666666666665</c:v>
                </c:pt>
                <c:pt idx="164">
                  <c:v>4.2494602409638551</c:v>
                </c:pt>
                <c:pt idx="165">
                  <c:v>4.2478730538922154</c:v>
                </c:pt>
                <c:pt idx="166">
                  <c:v>4.2463047619047618</c:v>
                </c:pt>
                <c:pt idx="167">
                  <c:v>4.2447550295857983</c:v>
                </c:pt>
                <c:pt idx="168">
                  <c:v>4.2432235294117646</c:v>
                </c:pt>
                <c:pt idx="169">
                  <c:v>4.241709941520468</c:v>
                </c:pt>
                <c:pt idx="170">
                  <c:v>4.2402139534883716</c:v>
                </c:pt>
                <c:pt idx="171">
                  <c:v>4.2387352601156065</c:v>
                </c:pt>
                <c:pt idx="172">
                  <c:v>4.2372735632183911</c:v>
                </c:pt>
                <c:pt idx="173">
                  <c:v>4.2358285714285717</c:v>
                </c:pt>
                <c:pt idx="174">
                  <c:v>4.2343999999999999</c:v>
                </c:pt>
                <c:pt idx="175">
                  <c:v>4.2329875706214688</c:v>
                </c:pt>
                <c:pt idx="176">
                  <c:v>4.2315910112359552</c:v>
                </c:pt>
                <c:pt idx="177">
                  <c:v>4.2302100558659221</c:v>
                </c:pt>
                <c:pt idx="178">
                  <c:v>4.2288444444444444</c:v>
                </c:pt>
                <c:pt idx="179">
                  <c:v>4.2274939226519335</c:v>
                </c:pt>
                <c:pt idx="180">
                  <c:v>4.2261582417582417</c:v>
                </c:pt>
                <c:pt idx="181">
                  <c:v>4.2248371584699456</c:v>
                </c:pt>
                <c:pt idx="182">
                  <c:v>4.2235304347826084</c:v>
                </c:pt>
                <c:pt idx="183">
                  <c:v>4.222237837837838</c:v>
                </c:pt>
                <c:pt idx="184">
                  <c:v>4.220959139784946</c:v>
                </c:pt>
                <c:pt idx="185">
                  <c:v>4.2196941176470588</c:v>
                </c:pt>
                <c:pt idx="186">
                  <c:v>4.2184425531914895</c:v>
                </c:pt>
                <c:pt idx="187">
                  <c:v>4.2172042328042325</c:v>
                </c:pt>
                <c:pt idx="188">
                  <c:v>4.2159789473684208</c:v>
                </c:pt>
                <c:pt idx="189">
                  <c:v>4.2147664921465964</c:v>
                </c:pt>
                <c:pt idx="190">
                  <c:v>4.2135666666666669</c:v>
                </c:pt>
                <c:pt idx="191">
                  <c:v>4.2123792746113988</c:v>
                </c:pt>
                <c:pt idx="192">
                  <c:v>4.2112041237113402</c:v>
                </c:pt>
                <c:pt idx="193">
                  <c:v>4.2100410256410257</c:v>
                </c:pt>
                <c:pt idx="194">
                  <c:v>4.2088897959183669</c:v>
                </c:pt>
                <c:pt idx="195">
                  <c:v>4.2077502538071068</c:v>
                </c:pt>
                <c:pt idx="196">
                  <c:v>4.2066222222222223</c:v>
                </c:pt>
                <c:pt idx="197">
                  <c:v>4.2055055276381905</c:v>
                </c:pt>
                <c:pt idx="198">
                  <c:v>4.2043999999999997</c:v>
                </c:pt>
                <c:pt idx="199">
                  <c:v>4.2033054726368162</c:v>
                </c:pt>
                <c:pt idx="200">
                  <c:v>4.202221782178218</c:v>
                </c:pt>
                <c:pt idx="201">
                  <c:v>4.2011487684729065</c:v>
                </c:pt>
                <c:pt idx="202">
                  <c:v>4.200086274509804</c:v>
                </c:pt>
                <c:pt idx="203">
                  <c:v>4.1990341463414635</c:v>
                </c:pt>
                <c:pt idx="204">
                  <c:v>4.1979922330097086</c:v>
                </c:pt>
                <c:pt idx="205">
                  <c:v>4.1969603864734299</c:v>
                </c:pt>
                <c:pt idx="206">
                  <c:v>4.1959384615384616</c:v>
                </c:pt>
                <c:pt idx="207">
                  <c:v>4.1949263157894734</c:v>
                </c:pt>
                <c:pt idx="208">
                  <c:v>4.1939238095238096</c:v>
                </c:pt>
                <c:pt idx="209">
                  <c:v>4.1929308056872037</c:v>
                </c:pt>
                <c:pt idx="210">
                  <c:v>4.1919471698113204</c:v>
                </c:pt>
                <c:pt idx="211">
                  <c:v>4.1909727699530519</c:v>
                </c:pt>
                <c:pt idx="212">
                  <c:v>4.1900074766355138</c:v>
                </c:pt>
                <c:pt idx="213">
                  <c:v>4.1890511627906974</c:v>
                </c:pt>
                <c:pt idx="214">
                  <c:v>4.1881037037037032</c:v>
                </c:pt>
                <c:pt idx="215">
                  <c:v>4.1871649769585257</c:v>
                </c:pt>
                <c:pt idx="216">
                  <c:v>4.1862348623853212</c:v>
                </c:pt>
                <c:pt idx="217">
                  <c:v>4.1853132420091326</c:v>
                </c:pt>
                <c:pt idx="218">
                  <c:v>4.1844000000000001</c:v>
                </c:pt>
                <c:pt idx="219">
                  <c:v>4.1834950226244345</c:v>
                </c:pt>
                <c:pt idx="220">
                  <c:v>4.1825981981981979</c:v>
                </c:pt>
                <c:pt idx="221">
                  <c:v>4.1817094170403584</c:v>
                </c:pt>
                <c:pt idx="222">
                  <c:v>4.1808285714285711</c:v>
                </c:pt>
                <c:pt idx="223">
                  <c:v>4.1799555555555559</c:v>
                </c:pt>
                <c:pt idx="224">
                  <c:v>4.1790902654867255</c:v>
                </c:pt>
                <c:pt idx="225">
                  <c:v>4.1782325991189424</c:v>
                </c:pt>
                <c:pt idx="226">
                  <c:v>4.177382456140351</c:v>
                </c:pt>
                <c:pt idx="227">
                  <c:v>4.1765397379912663</c:v>
                </c:pt>
                <c:pt idx="228">
                  <c:v>4.1757043478260867</c:v>
                </c:pt>
                <c:pt idx="229">
                  <c:v>4.1748761904761906</c:v>
                </c:pt>
                <c:pt idx="230">
                  <c:v>4.1740551724137926</c:v>
                </c:pt>
                <c:pt idx="231">
                  <c:v>4.1732412017167384</c:v>
                </c:pt>
                <c:pt idx="232">
                  <c:v>4.1724341880341882</c:v>
                </c:pt>
                <c:pt idx="233">
                  <c:v>4.1716340425531913</c:v>
                </c:pt>
                <c:pt idx="234">
                  <c:v>4.170840677966102</c:v>
                </c:pt>
                <c:pt idx="235">
                  <c:v>4.1700540084388189</c:v>
                </c:pt>
                <c:pt idx="236">
                  <c:v>4.1692739495798321</c:v>
                </c:pt>
                <c:pt idx="237">
                  <c:v>4.1685004184100416</c:v>
                </c:pt>
                <c:pt idx="238">
                  <c:v>4.1677333333333335</c:v>
                </c:pt>
                <c:pt idx="239">
                  <c:v>4.166972614107884</c:v>
                </c:pt>
                <c:pt idx="240">
                  <c:v>4.1662181818181816</c:v>
                </c:pt>
                <c:pt idx="241">
                  <c:v>4.1654699588477362</c:v>
                </c:pt>
                <c:pt idx="242">
                  <c:v>4.1647278688524594</c:v>
                </c:pt>
                <c:pt idx="243">
                  <c:v>4.1639918367346942</c:v>
                </c:pt>
                <c:pt idx="244">
                  <c:v>4.163261788617886</c:v>
                </c:pt>
                <c:pt idx="245">
                  <c:v>4.1625376518218626</c:v>
                </c:pt>
                <c:pt idx="246">
                  <c:v>4.1618193548387099</c:v>
                </c:pt>
                <c:pt idx="247">
                  <c:v>4.1611068273092373</c:v>
                </c:pt>
                <c:pt idx="248">
                  <c:v>4.1604000000000001</c:v>
                </c:pt>
                <c:pt idx="249">
                  <c:v>4.1596988047808763</c:v>
                </c:pt>
                <c:pt idx="250">
                  <c:v>4.1590031746031748</c:v>
                </c:pt>
                <c:pt idx="251">
                  <c:v>4.1583130434782607</c:v>
                </c:pt>
                <c:pt idx="252">
                  <c:v>4.1576283464566925</c:v>
                </c:pt>
                <c:pt idx="253">
                  <c:v>4.1569490196078434</c:v>
                </c:pt>
                <c:pt idx="254">
                  <c:v>4.1562749999999999</c:v>
                </c:pt>
                <c:pt idx="255">
                  <c:v>4.1556062256809341</c:v>
                </c:pt>
                <c:pt idx="256">
                  <c:v>4.154942635658915</c:v>
                </c:pt>
                <c:pt idx="257">
                  <c:v>4.1542841698841695</c:v>
                </c:pt>
                <c:pt idx="258">
                  <c:v>4.1536307692307695</c:v>
                </c:pt>
                <c:pt idx="259">
                  <c:v>4.1529823754789268</c:v>
                </c:pt>
                <c:pt idx="260">
                  <c:v>4.1523389312977095</c:v>
                </c:pt>
                <c:pt idx="261">
                  <c:v>4.1517003802281369</c:v>
                </c:pt>
                <c:pt idx="262">
                  <c:v>4.1510666666666669</c:v>
                </c:pt>
                <c:pt idx="263">
                  <c:v>4.1504377358490565</c:v>
                </c:pt>
                <c:pt idx="264">
                  <c:v>4.1498135338345863</c:v>
                </c:pt>
                <c:pt idx="265">
                  <c:v>4.149194007490637</c:v>
                </c:pt>
                <c:pt idx="266">
                  <c:v>4.1485791044776121</c:v>
                </c:pt>
                <c:pt idx="267">
                  <c:v>4.1479687732342008</c:v>
                </c:pt>
                <c:pt idx="268">
                  <c:v>4.1473629629629629</c:v>
                </c:pt>
                <c:pt idx="269">
                  <c:v>4.1467616236162357</c:v>
                </c:pt>
                <c:pt idx="270">
                  <c:v>4.1461647058823532</c:v>
                </c:pt>
                <c:pt idx="271">
                  <c:v>4.1455721611721614</c:v>
                </c:pt>
                <c:pt idx="272">
                  <c:v>4.1449839416058394</c:v>
                </c:pt>
                <c:pt idx="273">
                  <c:v>4.1444000000000001</c:v>
                </c:pt>
                <c:pt idx="274">
                  <c:v>4.1438202898550722</c:v>
                </c:pt>
                <c:pt idx="275">
                  <c:v>4.1432447653429598</c:v>
                </c:pt>
                <c:pt idx="276">
                  <c:v>4.1426733812949639</c:v>
                </c:pt>
                <c:pt idx="277">
                  <c:v>4.1421060931899643</c:v>
                </c:pt>
                <c:pt idx="278">
                  <c:v>4.1415428571428574</c:v>
                </c:pt>
                <c:pt idx="279">
                  <c:v>4.1409836298932383</c:v>
                </c:pt>
                <c:pt idx="280">
                  <c:v>4.1404283687943266</c:v>
                </c:pt>
                <c:pt idx="281">
                  <c:v>4.1398770318021203</c:v>
                </c:pt>
                <c:pt idx="282">
                  <c:v>4.1393295774647889</c:v>
                </c:pt>
                <c:pt idx="283">
                  <c:v>4.1387859649122802</c:v>
                </c:pt>
                <c:pt idx="284">
                  <c:v>4.1382461538461541</c:v>
                </c:pt>
                <c:pt idx="285">
                  <c:v>4.1377101045296163</c:v>
                </c:pt>
                <c:pt idx="286">
                  <c:v>4.1371777777777776</c:v>
                </c:pt>
                <c:pt idx="287">
                  <c:v>4.1366491349480965</c:v>
                </c:pt>
                <c:pt idx="288">
                  <c:v>4.1361241379310343</c:v>
                </c:pt>
                <c:pt idx="289">
                  <c:v>4.1356027491408938</c:v>
                </c:pt>
                <c:pt idx="290">
                  <c:v>4.1350849315068494</c:v>
                </c:pt>
                <c:pt idx="291">
                  <c:v>4.1345706484641642</c:v>
                </c:pt>
                <c:pt idx="292">
                  <c:v>4.1340598639455779</c:v>
                </c:pt>
                <c:pt idx="293">
                  <c:v>4.1335525423728816</c:v>
                </c:pt>
                <c:pt idx="294">
                  <c:v>4.1330486486486482</c:v>
                </c:pt>
                <c:pt idx="295">
                  <c:v>4.1325481481481479</c:v>
                </c:pt>
                <c:pt idx="296">
                  <c:v>4.1320510067114089</c:v>
                </c:pt>
                <c:pt idx="297">
                  <c:v>4.1315571906354513</c:v>
                </c:pt>
                <c:pt idx="298">
                  <c:v>4.1310666666666664</c:v>
                </c:pt>
                <c:pt idx="299">
                  <c:v>4.130579401993355</c:v>
                </c:pt>
                <c:pt idx="300">
                  <c:v>4.1300953642384108</c:v>
                </c:pt>
                <c:pt idx="301">
                  <c:v>4.1296145214521456</c:v>
                </c:pt>
                <c:pt idx="302">
                  <c:v>4.1291368421052628</c:v>
                </c:pt>
                <c:pt idx="303">
                  <c:v>4.1286622950819671</c:v>
                </c:pt>
                <c:pt idx="304">
                  <c:v>4.1281908496732029</c:v>
                </c:pt>
                <c:pt idx="305">
                  <c:v>4.1277224755700326</c:v>
                </c:pt>
                <c:pt idx="306">
                  <c:v>4.1272571428571432</c:v>
                </c:pt>
                <c:pt idx="307">
                  <c:v>4.1267948220064721</c:v>
                </c:pt>
                <c:pt idx="308">
                  <c:v>4.1263354838709674</c:v>
                </c:pt>
                <c:pt idx="309">
                  <c:v>4.1258790996784569</c:v>
                </c:pt>
                <c:pt idx="310">
                  <c:v>4.1254256410256414</c:v>
                </c:pt>
                <c:pt idx="311">
                  <c:v>4.124975079872204</c:v>
                </c:pt>
                <c:pt idx="312">
                  <c:v>4.1245273885350322</c:v>
                </c:pt>
                <c:pt idx="313">
                  <c:v>4.12408253968254</c:v>
                </c:pt>
                <c:pt idx="314">
                  <c:v>4.1236405063291137</c:v>
                </c:pt>
                <c:pt idx="315">
                  <c:v>4.123201261829653</c:v>
                </c:pt>
                <c:pt idx="316">
                  <c:v>4.1227647798742142</c:v>
                </c:pt>
                <c:pt idx="317">
                  <c:v>4.1223310344827588</c:v>
                </c:pt>
                <c:pt idx="318">
                  <c:v>4.1219000000000001</c:v>
                </c:pt>
                <c:pt idx="319">
                  <c:v>4.1214716510903422</c:v>
                </c:pt>
                <c:pt idx="320">
                  <c:v>4.1210459627329188</c:v>
                </c:pt>
                <c:pt idx="321">
                  <c:v>4.120622910216718</c:v>
                </c:pt>
                <c:pt idx="322">
                  <c:v>4.1202024691358021</c:v>
                </c:pt>
                <c:pt idx="323">
                  <c:v>4.1197846153846154</c:v>
                </c:pt>
                <c:pt idx="324">
                  <c:v>4.1193693251533743</c:v>
                </c:pt>
                <c:pt idx="325">
                  <c:v>4.1189565749235477</c:v>
                </c:pt>
                <c:pt idx="326">
                  <c:v>4.1185463414634143</c:v>
                </c:pt>
                <c:pt idx="327">
                  <c:v>4.1181386018237083</c:v>
                </c:pt>
                <c:pt idx="328">
                  <c:v>4.1177333333333337</c:v>
                </c:pt>
                <c:pt idx="329">
                  <c:v>4.1173305135951663</c:v>
                </c:pt>
                <c:pt idx="330">
                  <c:v>4.1169301204819275</c:v>
                </c:pt>
                <c:pt idx="331">
                  <c:v>4.1165321321321322</c:v>
                </c:pt>
                <c:pt idx="332">
                  <c:v>4.1161365269461081</c:v>
                </c:pt>
                <c:pt idx="333">
                  <c:v>4.1157432835820895</c:v>
                </c:pt>
                <c:pt idx="334">
                  <c:v>4.1153523809523813</c:v>
                </c:pt>
                <c:pt idx="335">
                  <c:v>4.1149637982195841</c:v>
                </c:pt>
                <c:pt idx="336">
                  <c:v>4.1145775147928996</c:v>
                </c:pt>
                <c:pt idx="337">
                  <c:v>4.1141935103244833</c:v>
                </c:pt>
                <c:pt idx="338">
                  <c:v>4.1138117647058827</c:v>
                </c:pt>
                <c:pt idx="339">
                  <c:v>4.113432258064516</c:v>
                </c:pt>
                <c:pt idx="340">
                  <c:v>4.113054970760234</c:v>
                </c:pt>
                <c:pt idx="341">
                  <c:v>4.112679883381924</c:v>
                </c:pt>
                <c:pt idx="342">
                  <c:v>4.1123069767441862</c:v>
                </c:pt>
                <c:pt idx="343">
                  <c:v>4.1119362318840578</c:v>
                </c:pt>
                <c:pt idx="344">
                  <c:v>4.1115676300578032</c:v>
                </c:pt>
                <c:pt idx="345">
                  <c:v>4.1112011527377526</c:v>
                </c:pt>
                <c:pt idx="346">
                  <c:v>4.1108367816091951</c:v>
                </c:pt>
                <c:pt idx="347">
                  <c:v>4.1104744985673349</c:v>
                </c:pt>
                <c:pt idx="348">
                  <c:v>4.1101142857142854</c:v>
                </c:pt>
                <c:pt idx="349">
                  <c:v>4.1097561253561254</c:v>
                </c:pt>
                <c:pt idx="350">
                  <c:v>4.1093999999999999</c:v>
                </c:pt>
                <c:pt idx="351">
                  <c:v>4.1090458923512747</c:v>
                </c:pt>
                <c:pt idx="352">
                  <c:v>4.1086937853107344</c:v>
                </c:pt>
                <c:pt idx="353">
                  <c:v>4.1083436619718308</c:v>
                </c:pt>
                <c:pt idx="354">
                  <c:v>4.1079955056179775</c:v>
                </c:pt>
                <c:pt idx="355">
                  <c:v>4.1076492997198883</c:v>
                </c:pt>
                <c:pt idx="356">
                  <c:v>4.107305027932961</c:v>
                </c:pt>
                <c:pt idx="357">
                  <c:v>4.1069626740947074</c:v>
                </c:pt>
                <c:pt idx="358">
                  <c:v>4.1066222222222217</c:v>
                </c:pt>
                <c:pt idx="359">
                  <c:v>4.106283656509695</c:v>
                </c:pt>
                <c:pt idx="360">
                  <c:v>4.1059469613259667</c:v>
                </c:pt>
                <c:pt idx="361">
                  <c:v>4.105612121212121</c:v>
                </c:pt>
                <c:pt idx="362">
                  <c:v>4.1052791208791204</c:v>
                </c:pt>
                <c:pt idx="363">
                  <c:v>4.1049479452054793</c:v>
                </c:pt>
                <c:pt idx="364">
                  <c:v>4.1046185792349723</c:v>
                </c:pt>
                <c:pt idx="365">
                  <c:v>4.1042910081743873</c:v>
                </c:pt>
                <c:pt idx="366">
                  <c:v>4.1039652173913046</c:v>
                </c:pt>
                <c:pt idx="367">
                  <c:v>4.1036411924119243</c:v>
                </c:pt>
                <c:pt idx="368">
                  <c:v>4.1033189189189185</c:v>
                </c:pt>
                <c:pt idx="369">
                  <c:v>4.1029983827493259</c:v>
                </c:pt>
                <c:pt idx="370">
                  <c:v>4.102679569892473</c:v>
                </c:pt>
                <c:pt idx="371">
                  <c:v>4.1023624664879357</c:v>
                </c:pt>
                <c:pt idx="372">
                  <c:v>4.1020470588235289</c:v>
                </c:pt>
                <c:pt idx="373">
                  <c:v>4.1017333333333337</c:v>
                </c:pt>
                <c:pt idx="374">
                  <c:v>4.1014212765957447</c:v>
                </c:pt>
                <c:pt idx="375">
                  <c:v>4.1011108753315648</c:v>
                </c:pt>
                <c:pt idx="376">
                  <c:v>4.1008021164021162</c:v>
                </c:pt>
                <c:pt idx="377">
                  <c:v>4.1004949868073881</c:v>
                </c:pt>
                <c:pt idx="378">
                  <c:v>4.1001894736842104</c:v>
                </c:pt>
                <c:pt idx="379">
                  <c:v>4.0998855643044623</c:v>
                </c:pt>
                <c:pt idx="380">
                  <c:v>4.0995832460732986</c:v>
                </c:pt>
                <c:pt idx="381">
                  <c:v>4.0992825065274152</c:v>
                </c:pt>
                <c:pt idx="382">
                  <c:v>4.098983333333333</c:v>
                </c:pt>
                <c:pt idx="383">
                  <c:v>4.0986857142857138</c:v>
                </c:pt>
                <c:pt idx="384">
                  <c:v>4.0983896373056998</c:v>
                </c:pt>
                <c:pt idx="385">
                  <c:v>4.0980950904392763</c:v>
                </c:pt>
                <c:pt idx="386">
                  <c:v>4.0978020618556696</c:v>
                </c:pt>
                <c:pt idx="387">
                  <c:v>4.0975105398457581</c:v>
                </c:pt>
                <c:pt idx="388">
                  <c:v>4.0972205128205124</c:v>
                </c:pt>
                <c:pt idx="389">
                  <c:v>4.0969319693094626</c:v>
                </c:pt>
                <c:pt idx="390">
                  <c:v>4.0966448979591839</c:v>
                </c:pt>
                <c:pt idx="391">
                  <c:v>4.0963592875318069</c:v>
                </c:pt>
                <c:pt idx="392">
                  <c:v>4.0960751269035534</c:v>
                </c:pt>
                <c:pt idx="393">
                  <c:v>4.0957924050632908</c:v>
                </c:pt>
                <c:pt idx="394">
                  <c:v>4.0955111111111107</c:v>
                </c:pt>
                <c:pt idx="395">
                  <c:v>4.0952312342569268</c:v>
                </c:pt>
                <c:pt idx="396">
                  <c:v>4.0949527638190952</c:v>
                </c:pt>
                <c:pt idx="397">
                  <c:v>4.0946756892230578</c:v>
                </c:pt>
                <c:pt idx="398">
                  <c:v>4.0944000000000003</c:v>
                </c:pt>
                <c:pt idx="399">
                  <c:v>4.0941256857855359</c:v>
                </c:pt>
                <c:pt idx="400">
                  <c:v>4.0938527363184081</c:v>
                </c:pt>
                <c:pt idx="401">
                  <c:v>4.0935811414392056</c:v>
                </c:pt>
                <c:pt idx="402">
                  <c:v>4.0933108910891089</c:v>
                </c:pt>
                <c:pt idx="403">
                  <c:v>4.0930419753086422</c:v>
                </c:pt>
                <c:pt idx="404">
                  <c:v>4.0927743842364528</c:v>
                </c:pt>
                <c:pt idx="405">
                  <c:v>4.0925081081081078</c:v>
                </c:pt>
                <c:pt idx="406">
                  <c:v>4.0922431372549015</c:v>
                </c:pt>
                <c:pt idx="407">
                  <c:v>4.0919794621026897</c:v>
                </c:pt>
                <c:pt idx="408">
                  <c:v>4.0917170731707317</c:v>
                </c:pt>
                <c:pt idx="409">
                  <c:v>4.0914559610705599</c:v>
                </c:pt>
                <c:pt idx="410">
                  <c:v>4.0911961165048547</c:v>
                </c:pt>
                <c:pt idx="411">
                  <c:v>4.090937530266344</c:v>
                </c:pt>
                <c:pt idx="412">
                  <c:v>4.0906801932367145</c:v>
                </c:pt>
                <c:pt idx="413">
                  <c:v>4.0904240963855418</c:v>
                </c:pt>
                <c:pt idx="414">
                  <c:v>4.0901692307692308</c:v>
                </c:pt>
                <c:pt idx="415">
                  <c:v>4.0899155875299762</c:v>
                </c:pt>
                <c:pt idx="416">
                  <c:v>4.0896631578947371</c:v>
                </c:pt>
                <c:pt idx="417">
                  <c:v>4.0894119331742242</c:v>
                </c:pt>
                <c:pt idx="418">
                  <c:v>4.0891619047619043</c:v>
                </c:pt>
                <c:pt idx="419">
                  <c:v>4.0889130641330169</c:v>
                </c:pt>
                <c:pt idx="420">
                  <c:v>4.0886654028436018</c:v>
                </c:pt>
                <c:pt idx="421">
                  <c:v>4.0884189125295505</c:v>
                </c:pt>
                <c:pt idx="422">
                  <c:v>4.0881735849056602</c:v>
                </c:pt>
                <c:pt idx="423">
                  <c:v>4.0879294117647058</c:v>
                </c:pt>
                <c:pt idx="424">
                  <c:v>4.0876863849765259</c:v>
                </c:pt>
                <c:pt idx="425">
                  <c:v>4.0874444964871195</c:v>
                </c:pt>
                <c:pt idx="426">
                  <c:v>4.0872037383177569</c:v>
                </c:pt>
                <c:pt idx="427">
                  <c:v>4.0869641025641021</c:v>
                </c:pt>
                <c:pt idx="428">
                  <c:v>4.0867255813953491</c:v>
                </c:pt>
                <c:pt idx="429">
                  <c:v>4.0864881670533642</c:v>
                </c:pt>
                <c:pt idx="430">
                  <c:v>4.086251851851852</c:v>
                </c:pt>
                <c:pt idx="431">
                  <c:v>4.0860166281755195</c:v>
                </c:pt>
                <c:pt idx="432">
                  <c:v>4.0857824884792624</c:v>
                </c:pt>
                <c:pt idx="433">
                  <c:v>4.0855494252873559</c:v>
                </c:pt>
                <c:pt idx="434">
                  <c:v>4.0853174311926601</c:v>
                </c:pt>
                <c:pt idx="435">
                  <c:v>4.0850864988558353</c:v>
                </c:pt>
                <c:pt idx="436">
                  <c:v>4.0848566210045663</c:v>
                </c:pt>
                <c:pt idx="437">
                  <c:v>4.0846277904328021</c:v>
                </c:pt>
                <c:pt idx="438">
                  <c:v>4.0843999999999996</c:v>
                </c:pt>
                <c:pt idx="439">
                  <c:v>4.0841732426303858</c:v>
                </c:pt>
                <c:pt idx="440">
                  <c:v>4.0839475113122168</c:v>
                </c:pt>
                <c:pt idx="441">
                  <c:v>4.0837227990970657</c:v>
                </c:pt>
                <c:pt idx="442">
                  <c:v>4.0834990990990994</c:v>
                </c:pt>
                <c:pt idx="443">
                  <c:v>4.0832764044943817</c:v>
                </c:pt>
                <c:pt idx="444">
                  <c:v>4.0830547085201792</c:v>
                </c:pt>
                <c:pt idx="445">
                  <c:v>4.0828340044742726</c:v>
                </c:pt>
                <c:pt idx="446">
                  <c:v>4.0826142857142855</c:v>
                </c:pt>
                <c:pt idx="447">
                  <c:v>4.0823955456570156</c:v>
                </c:pt>
                <c:pt idx="448">
                  <c:v>4.0821777777777779</c:v>
                </c:pt>
                <c:pt idx="449">
                  <c:v>4.0819609756097561</c:v>
                </c:pt>
                <c:pt idx="450">
                  <c:v>4.0817451327433627</c:v>
                </c:pt>
                <c:pt idx="451">
                  <c:v>4.0815302428256066</c:v>
                </c:pt>
                <c:pt idx="452">
                  <c:v>4.0813162995594716</c:v>
                </c:pt>
                <c:pt idx="453">
                  <c:v>4.0811032967032963</c:v>
                </c:pt>
                <c:pt idx="454">
                  <c:v>4.0808912280701755</c:v>
                </c:pt>
                <c:pt idx="455">
                  <c:v>4.0806800875273526</c:v>
                </c:pt>
                <c:pt idx="456">
                  <c:v>4.0804698689956336</c:v>
                </c:pt>
                <c:pt idx="457">
                  <c:v>4.0802605664488016</c:v>
                </c:pt>
                <c:pt idx="458">
                  <c:v>4.0800521739130433</c:v>
                </c:pt>
                <c:pt idx="459">
                  <c:v>4.0798446854663775</c:v>
                </c:pt>
                <c:pt idx="460">
                  <c:v>4.0796380952380948</c:v>
                </c:pt>
                <c:pt idx="461">
                  <c:v>4.0794323974082074</c:v>
                </c:pt>
                <c:pt idx="462">
                  <c:v>4.0792275862068967</c:v>
                </c:pt>
                <c:pt idx="463">
                  <c:v>4.0790236559139785</c:v>
                </c:pt>
                <c:pt idx="464">
                  <c:v>4.0788206008583687</c:v>
                </c:pt>
                <c:pt idx="465">
                  <c:v>4.0786184154175587</c:v>
                </c:pt>
                <c:pt idx="466">
                  <c:v>4.0784170940170936</c:v>
                </c:pt>
                <c:pt idx="467">
                  <c:v>4.0782166311300641</c:v>
                </c:pt>
                <c:pt idx="468">
                  <c:v>4.0780170212765956</c:v>
                </c:pt>
                <c:pt idx="469">
                  <c:v>4.0778182590233545</c:v>
                </c:pt>
                <c:pt idx="470">
                  <c:v>4.077620338983051</c:v>
                </c:pt>
                <c:pt idx="471">
                  <c:v>4.0774232558139536</c:v>
                </c:pt>
                <c:pt idx="472">
                  <c:v>4.0772270042194094</c:v>
                </c:pt>
                <c:pt idx="473">
                  <c:v>4.0770315789473681</c:v>
                </c:pt>
                <c:pt idx="474">
                  <c:v>4.0768369747899156</c:v>
                </c:pt>
                <c:pt idx="475">
                  <c:v>4.0766431865828094</c:v>
                </c:pt>
                <c:pt idx="476">
                  <c:v>4.0764502092050208</c:v>
                </c:pt>
                <c:pt idx="477">
                  <c:v>4.0762580375782882</c:v>
                </c:pt>
                <c:pt idx="478">
                  <c:v>4.0760666666666667</c:v>
                </c:pt>
                <c:pt idx="479">
                  <c:v>4.0758760914760916</c:v>
                </c:pt>
                <c:pt idx="480">
                  <c:v>4.0756863070539415</c:v>
                </c:pt>
                <c:pt idx="481">
                  <c:v>4.0754973084886128</c:v>
                </c:pt>
                <c:pt idx="482">
                  <c:v>4.0753090909090908</c:v>
                </c:pt>
                <c:pt idx="483">
                  <c:v>4.0751216494845357</c:v>
                </c:pt>
                <c:pt idx="484">
                  <c:v>4.0749349794238681</c:v>
                </c:pt>
                <c:pt idx="485">
                  <c:v>4.0747490759753591</c:v>
                </c:pt>
                <c:pt idx="486">
                  <c:v>4.0745639344262292</c:v>
                </c:pt>
                <c:pt idx="487">
                  <c:v>4.0743795501022495</c:v>
                </c:pt>
                <c:pt idx="488">
                  <c:v>4.0741959183673471</c:v>
                </c:pt>
                <c:pt idx="489">
                  <c:v>4.074013034623218</c:v>
                </c:pt>
                <c:pt idx="490">
                  <c:v>4.0738308943089434</c:v>
                </c:pt>
                <c:pt idx="491">
                  <c:v>4.0736494929006088</c:v>
                </c:pt>
                <c:pt idx="492">
                  <c:v>4.0734688259109308</c:v>
                </c:pt>
                <c:pt idx="493">
                  <c:v>4.0732888888888885</c:v>
                </c:pt>
                <c:pt idx="494">
                  <c:v>4.0731096774193549</c:v>
                </c:pt>
                <c:pt idx="495">
                  <c:v>4.0729311871227365</c:v>
                </c:pt>
                <c:pt idx="496">
                  <c:v>4.0727534136546186</c:v>
                </c:pt>
                <c:pt idx="497">
                  <c:v>4.0725763527054104</c:v>
                </c:pt>
                <c:pt idx="498">
                  <c:v>4.0724</c:v>
                </c:pt>
                <c:pt idx="499">
                  <c:v>4.0722243512974048</c:v>
                </c:pt>
                <c:pt idx="500">
                  <c:v>4.0720494023904381</c:v>
                </c:pt>
                <c:pt idx="501">
                  <c:v>4.0718751491053675</c:v>
                </c:pt>
                <c:pt idx="502">
                  <c:v>4.0717015873015869</c:v>
                </c:pt>
                <c:pt idx="503">
                  <c:v>4.0715287128712871</c:v>
                </c:pt>
                <c:pt idx="504">
                  <c:v>4.0713565217391308</c:v>
                </c:pt>
                <c:pt idx="505">
                  <c:v>4.0711850098619333</c:v>
                </c:pt>
                <c:pt idx="506">
                  <c:v>4.0710141732283462</c:v>
                </c:pt>
                <c:pt idx="507">
                  <c:v>4.0708440078585459</c:v>
                </c:pt>
                <c:pt idx="508">
                  <c:v>4.0706745098039212</c:v>
                </c:pt>
                <c:pt idx="509">
                  <c:v>4.0705056751467712</c:v>
                </c:pt>
                <c:pt idx="510">
                  <c:v>4.0703374999999999</c:v>
                </c:pt>
                <c:pt idx="511">
                  <c:v>4.0701699805068223</c:v>
                </c:pt>
                <c:pt idx="512">
                  <c:v>4.0700031128404666</c:v>
                </c:pt>
                <c:pt idx="513">
                  <c:v>4.0698368932038838</c:v>
                </c:pt>
                <c:pt idx="514">
                  <c:v>4.0696713178294575</c:v>
                </c:pt>
                <c:pt idx="515">
                  <c:v>4.069506382978723</c:v>
                </c:pt>
                <c:pt idx="516">
                  <c:v>4.0693420849420852</c:v>
                </c:pt>
                <c:pt idx="517">
                  <c:v>4.0691784200385355</c:v>
                </c:pt>
                <c:pt idx="518">
                  <c:v>4.0690153846153843</c:v>
                </c:pt>
                <c:pt idx="519">
                  <c:v>4.0688529750479843</c:v>
                </c:pt>
                <c:pt idx="520">
                  <c:v>4.0686911877394634</c:v>
                </c:pt>
                <c:pt idx="521">
                  <c:v>4.068530019120459</c:v>
                </c:pt>
                <c:pt idx="522">
                  <c:v>4.0683694656488552</c:v>
                </c:pt>
                <c:pt idx="523">
                  <c:v>4.0682095238095242</c:v>
                </c:pt>
                <c:pt idx="524">
                  <c:v>4.068050190114068</c:v>
                </c:pt>
                <c:pt idx="525">
                  <c:v>4.0678914611005688</c:v>
                </c:pt>
                <c:pt idx="526">
                  <c:v>4.067733333333333</c:v>
                </c:pt>
                <c:pt idx="527">
                  <c:v>4.0675758034026464</c:v>
                </c:pt>
                <c:pt idx="528">
                  <c:v>4.0674188679245287</c:v>
                </c:pt>
                <c:pt idx="529">
                  <c:v>4.0672625235404896</c:v>
                </c:pt>
                <c:pt idx="530">
                  <c:v>4.0671067669172931</c:v>
                </c:pt>
                <c:pt idx="531">
                  <c:v>4.0669515947467163</c:v>
                </c:pt>
                <c:pt idx="532">
                  <c:v>4.0667970037453181</c:v>
                </c:pt>
                <c:pt idx="533">
                  <c:v>4.0666429906542056</c:v>
                </c:pt>
                <c:pt idx="534">
                  <c:v>4.0664895522388056</c:v>
                </c:pt>
                <c:pt idx="535">
                  <c:v>4.0663366852886407</c:v>
                </c:pt>
                <c:pt idx="536">
                  <c:v>4.0661843866170999</c:v>
                </c:pt>
                <c:pt idx="537">
                  <c:v>4.0660326530612245</c:v>
                </c:pt>
                <c:pt idx="538">
                  <c:v>4.0658814814814814</c:v>
                </c:pt>
                <c:pt idx="539">
                  <c:v>4.0657308687615528</c:v>
                </c:pt>
                <c:pt idx="540">
                  <c:v>4.0655808118081183</c:v>
                </c:pt>
                <c:pt idx="541">
                  <c:v>4.0654313075506447</c:v>
                </c:pt>
                <c:pt idx="542">
                  <c:v>4.0652823529411766</c:v>
                </c:pt>
                <c:pt idx="543">
                  <c:v>4.0651339449541286</c:v>
                </c:pt>
                <c:pt idx="544">
                  <c:v>4.0649860805860802</c:v>
                </c:pt>
                <c:pt idx="545">
                  <c:v>4.0648387568555755</c:v>
                </c:pt>
                <c:pt idx="546">
                  <c:v>4.0646919708029197</c:v>
                </c:pt>
                <c:pt idx="547">
                  <c:v>4.0645457194899821</c:v>
                </c:pt>
                <c:pt idx="548">
                  <c:v>4.0644</c:v>
                </c:pt>
                <c:pt idx="549">
                  <c:v>4.0642548094373865</c:v>
                </c:pt>
                <c:pt idx="550">
                  <c:v>4.0641101449275361</c:v>
                </c:pt>
                <c:pt idx="551">
                  <c:v>4.0639660036166365</c:v>
                </c:pt>
                <c:pt idx="552">
                  <c:v>4.0638223826714803</c:v>
                </c:pt>
                <c:pt idx="553">
                  <c:v>4.0636792792792793</c:v>
                </c:pt>
                <c:pt idx="554">
                  <c:v>4.0635366906474824</c:v>
                </c:pt>
                <c:pt idx="555">
                  <c:v>4.0633946140035908</c:v>
                </c:pt>
                <c:pt idx="556">
                  <c:v>4.0632530465949817</c:v>
                </c:pt>
                <c:pt idx="557">
                  <c:v>4.0631119856887299</c:v>
                </c:pt>
                <c:pt idx="558">
                  <c:v>4.0629714285714282</c:v>
                </c:pt>
                <c:pt idx="559">
                  <c:v>4.0628313725490193</c:v>
                </c:pt>
                <c:pt idx="560">
                  <c:v>4.0626918149466196</c:v>
                </c:pt>
                <c:pt idx="561">
                  <c:v>4.0625527531083483</c:v>
                </c:pt>
                <c:pt idx="562">
                  <c:v>4.0624141843971628</c:v>
                </c:pt>
                <c:pt idx="563">
                  <c:v>4.0622761061946902</c:v>
                </c:pt>
                <c:pt idx="564">
                  <c:v>4.0621385159010597</c:v>
                </c:pt>
                <c:pt idx="565">
                  <c:v>4.0620014109347444</c:v>
                </c:pt>
                <c:pt idx="566">
                  <c:v>4.061864788732394</c:v>
                </c:pt>
                <c:pt idx="567">
                  <c:v>4.0617286467486817</c:v>
                </c:pt>
                <c:pt idx="568">
                  <c:v>4.0615929824561405</c:v>
                </c:pt>
                <c:pt idx="569">
                  <c:v>4.0614577933450091</c:v>
                </c:pt>
                <c:pt idx="570">
                  <c:v>4.0613230769230766</c:v>
                </c:pt>
                <c:pt idx="571">
                  <c:v>4.0611888307155324</c:v>
                </c:pt>
                <c:pt idx="572">
                  <c:v>4.0610550522648081</c:v>
                </c:pt>
                <c:pt idx="573">
                  <c:v>4.0609217391304346</c:v>
                </c:pt>
                <c:pt idx="574">
                  <c:v>4.0607888888888892</c:v>
                </c:pt>
                <c:pt idx="575">
                  <c:v>4.0606564991334491</c:v>
                </c:pt>
                <c:pt idx="576">
                  <c:v>4.0605245674740482</c:v>
                </c:pt>
                <c:pt idx="577">
                  <c:v>4.0603930915371329</c:v>
                </c:pt>
                <c:pt idx="578">
                  <c:v>4.0602620689655176</c:v>
                </c:pt>
                <c:pt idx="579">
                  <c:v>4.0601314974182445</c:v>
                </c:pt>
                <c:pt idx="580">
                  <c:v>4.0600013745704464</c:v>
                </c:pt>
                <c:pt idx="581">
                  <c:v>4.0598716981132075</c:v>
                </c:pt>
                <c:pt idx="582">
                  <c:v>4.0597424657534242</c:v>
                </c:pt>
                <c:pt idx="583">
                  <c:v>4.0596136752136749</c:v>
                </c:pt>
                <c:pt idx="584">
                  <c:v>4.0594853242320816</c:v>
                </c:pt>
                <c:pt idx="585">
                  <c:v>4.0593574105621801</c:v>
                </c:pt>
                <c:pt idx="586">
                  <c:v>4.0592299319727889</c:v>
                </c:pt>
                <c:pt idx="587">
                  <c:v>4.059102886247878</c:v>
                </c:pt>
                <c:pt idx="588">
                  <c:v>4.0589762711864408</c:v>
                </c:pt>
                <c:pt idx="589">
                  <c:v>4.0588500846023692</c:v>
                </c:pt>
                <c:pt idx="590">
                  <c:v>4.0587243243243245</c:v>
                </c:pt>
                <c:pt idx="591">
                  <c:v>4.058598988195615</c:v>
                </c:pt>
                <c:pt idx="592">
                  <c:v>4.0584740740740743</c:v>
                </c:pt>
                <c:pt idx="593">
                  <c:v>4.0583495798319325</c:v>
                </c:pt>
                <c:pt idx="594">
                  <c:v>4.0582255033557049</c:v>
                </c:pt>
                <c:pt idx="595">
                  <c:v>4.0581018425460638</c:v>
                </c:pt>
                <c:pt idx="596">
                  <c:v>4.0579785953177261</c:v>
                </c:pt>
                <c:pt idx="597">
                  <c:v>4.0578557595993319</c:v>
                </c:pt>
                <c:pt idx="598">
                  <c:v>4.0577333333333332</c:v>
                </c:pt>
                <c:pt idx="599">
                  <c:v>4.0576113144758734</c:v>
                </c:pt>
                <c:pt idx="600">
                  <c:v>4.0574897009966779</c:v>
                </c:pt>
                <c:pt idx="601">
                  <c:v>4.0573684908789387</c:v>
                </c:pt>
                <c:pt idx="602">
                  <c:v>4.0572476821192049</c:v>
                </c:pt>
                <c:pt idx="603">
                  <c:v>4.0571272727272722</c:v>
                </c:pt>
                <c:pt idx="604">
                  <c:v>4.0570072607260723</c:v>
                </c:pt>
                <c:pt idx="605">
                  <c:v>4.0568876441515647</c:v>
                </c:pt>
                <c:pt idx="606">
                  <c:v>4.0567684210526318</c:v>
                </c:pt>
                <c:pt idx="607">
                  <c:v>4.0566495894909691</c:v>
                </c:pt>
                <c:pt idx="608">
                  <c:v>4.0565311475409835</c:v>
                </c:pt>
                <c:pt idx="609">
                  <c:v>4.0564130932896889</c:v>
                </c:pt>
                <c:pt idx="610">
                  <c:v>4.056295424836601</c:v>
                </c:pt>
                <c:pt idx="611">
                  <c:v>4.0561781402936381</c:v>
                </c:pt>
                <c:pt idx="612">
                  <c:v>4.0560612377850163</c:v>
                </c:pt>
                <c:pt idx="613">
                  <c:v>4.0559447154471542</c:v>
                </c:pt>
                <c:pt idx="614">
                  <c:v>4.0558285714285711</c:v>
                </c:pt>
                <c:pt idx="615">
                  <c:v>4.0557128038897892</c:v>
                </c:pt>
                <c:pt idx="616">
                  <c:v>4.0555974110032365</c:v>
                </c:pt>
                <c:pt idx="617">
                  <c:v>4.0554823909531503</c:v>
                </c:pt>
                <c:pt idx="618">
                  <c:v>4.0553677419354841</c:v>
                </c:pt>
                <c:pt idx="619">
                  <c:v>4.0552534621578102</c:v>
                </c:pt>
                <c:pt idx="620">
                  <c:v>4.055139549839228</c:v>
                </c:pt>
                <c:pt idx="621">
                  <c:v>4.0550260032102727</c:v>
                </c:pt>
                <c:pt idx="622">
                  <c:v>4.0549128205128202</c:v>
                </c:pt>
                <c:pt idx="623">
                  <c:v>4.0548000000000002</c:v>
                </c:pt>
                <c:pt idx="624">
                  <c:v>4.0546875399361024</c:v>
                </c:pt>
                <c:pt idx="625">
                  <c:v>4.0545754385964914</c:v>
                </c:pt>
                <c:pt idx="626">
                  <c:v>4.0544636942675156</c:v>
                </c:pt>
                <c:pt idx="627">
                  <c:v>4.0543523052464225</c:v>
                </c:pt>
                <c:pt idx="628">
                  <c:v>4.0542412698412695</c:v>
                </c:pt>
                <c:pt idx="629">
                  <c:v>4.0541305863708397</c:v>
                </c:pt>
                <c:pt idx="630">
                  <c:v>4.0540202531645573</c:v>
                </c:pt>
                <c:pt idx="631">
                  <c:v>4.0539102685624009</c:v>
                </c:pt>
                <c:pt idx="632">
                  <c:v>4.053800630914826</c:v>
                </c:pt>
                <c:pt idx="633">
                  <c:v>4.0536913385826772</c:v>
                </c:pt>
                <c:pt idx="634">
                  <c:v>4.0535823899371071</c:v>
                </c:pt>
                <c:pt idx="635">
                  <c:v>4.0534737833594976</c:v>
                </c:pt>
                <c:pt idx="636">
                  <c:v>4.0533655172413789</c:v>
                </c:pt>
                <c:pt idx="637">
                  <c:v>4.0532575899843506</c:v>
                </c:pt>
                <c:pt idx="638">
                  <c:v>4.0531499999999996</c:v>
                </c:pt>
                <c:pt idx="639">
                  <c:v>4.0530427457098286</c:v>
                </c:pt>
                <c:pt idx="640">
                  <c:v>4.0529358255451715</c:v>
                </c:pt>
                <c:pt idx="641">
                  <c:v>4.0528292379471225</c:v>
                </c:pt>
                <c:pt idx="642">
                  <c:v>4.0527229813664594</c:v>
                </c:pt>
                <c:pt idx="643">
                  <c:v>4.0526170542635658</c:v>
                </c:pt>
                <c:pt idx="644">
                  <c:v>4.052511455108359</c:v>
                </c:pt>
                <c:pt idx="645">
                  <c:v>4.0524061823802162</c:v>
                </c:pt>
                <c:pt idx="646">
                  <c:v>4.052301234567901</c:v>
                </c:pt>
                <c:pt idx="647">
                  <c:v>4.0521966101694913</c:v>
                </c:pt>
                <c:pt idx="648">
                  <c:v>4.0520923076923072</c:v>
                </c:pt>
                <c:pt idx="649">
                  <c:v>4.0519883256528413</c:v>
                </c:pt>
                <c:pt idx="650">
                  <c:v>4.0518846625766871</c:v>
                </c:pt>
                <c:pt idx="651">
                  <c:v>4.0517813169984684</c:v>
                </c:pt>
                <c:pt idx="652">
                  <c:v>4.0516782874617734</c:v>
                </c:pt>
                <c:pt idx="653">
                  <c:v>4.0515755725190843</c:v>
                </c:pt>
                <c:pt idx="654">
                  <c:v>4.0514731707317075</c:v>
                </c:pt>
                <c:pt idx="655">
                  <c:v>4.0513710806697105</c:v>
                </c:pt>
                <c:pt idx="656">
                  <c:v>4.0512693009118541</c:v>
                </c:pt>
                <c:pt idx="657">
                  <c:v>4.0511678300455234</c:v>
                </c:pt>
                <c:pt idx="658">
                  <c:v>4.0510666666666664</c:v>
                </c:pt>
                <c:pt idx="659">
                  <c:v>4.0509658093797274</c:v>
                </c:pt>
                <c:pt idx="660">
                  <c:v>4.0508652567975831</c:v>
                </c:pt>
                <c:pt idx="661">
                  <c:v>4.0507650075414778</c:v>
                </c:pt>
                <c:pt idx="662">
                  <c:v>4.0506650602409637</c:v>
                </c:pt>
                <c:pt idx="663">
                  <c:v>4.0505654135338345</c:v>
                </c:pt>
                <c:pt idx="664">
                  <c:v>4.0504660660660656</c:v>
                </c:pt>
                <c:pt idx="665">
                  <c:v>4.0503670164917542</c:v>
                </c:pt>
                <c:pt idx="666">
                  <c:v>4.050268263473054</c:v>
                </c:pt>
                <c:pt idx="667">
                  <c:v>4.0501698056801194</c:v>
                </c:pt>
                <c:pt idx="668">
                  <c:v>4.0500716417910443</c:v>
                </c:pt>
                <c:pt idx="669">
                  <c:v>4.0499737704918033</c:v>
                </c:pt>
                <c:pt idx="670">
                  <c:v>4.0498761904761906</c:v>
                </c:pt>
                <c:pt idx="671">
                  <c:v>4.0497789004457649</c:v>
                </c:pt>
                <c:pt idx="672">
                  <c:v>4.0496818991097925</c:v>
                </c:pt>
                <c:pt idx="673">
                  <c:v>4.049585185185185</c:v>
                </c:pt>
                <c:pt idx="674">
                  <c:v>4.0494887573964498</c:v>
                </c:pt>
                <c:pt idx="675">
                  <c:v>4.0493926144756278</c:v>
                </c:pt>
                <c:pt idx="676">
                  <c:v>4.0492967551622421</c:v>
                </c:pt>
                <c:pt idx="677">
                  <c:v>4.0492011782032398</c:v>
                </c:pt>
                <c:pt idx="678">
                  <c:v>4.0491058823529409</c:v>
                </c:pt>
                <c:pt idx="679">
                  <c:v>4.0490108663729805</c:v>
                </c:pt>
                <c:pt idx="680">
                  <c:v>4.0489161290322579</c:v>
                </c:pt>
                <c:pt idx="681">
                  <c:v>4.0488216691068812</c:v>
                </c:pt>
                <c:pt idx="682">
                  <c:v>4.048727485380117</c:v>
                </c:pt>
                <c:pt idx="683">
                  <c:v>4.0486335766423354</c:v>
                </c:pt>
                <c:pt idx="684">
                  <c:v>4.0485399416909624</c:v>
                </c:pt>
                <c:pt idx="685">
                  <c:v>4.0484465793304221</c:v>
                </c:pt>
                <c:pt idx="686">
                  <c:v>4.0483534883720926</c:v>
                </c:pt>
                <c:pt idx="687">
                  <c:v>4.0482606676342527</c:v>
                </c:pt>
                <c:pt idx="688">
                  <c:v>4.0481681159420289</c:v>
                </c:pt>
                <c:pt idx="689">
                  <c:v>4.0480758321273518</c:v>
                </c:pt>
                <c:pt idx="690">
                  <c:v>4.0479838150289016</c:v>
                </c:pt>
                <c:pt idx="691">
                  <c:v>4.0478920634920632</c:v>
                </c:pt>
                <c:pt idx="692">
                  <c:v>4.0478005763688758</c:v>
                </c:pt>
                <c:pt idx="693">
                  <c:v>4.0477093525179857</c:v>
                </c:pt>
                <c:pt idx="694">
                  <c:v>4.0476183908045975</c:v>
                </c:pt>
                <c:pt idx="695">
                  <c:v>4.0475276901004307</c:v>
                </c:pt>
                <c:pt idx="696">
                  <c:v>4.0474372492836679</c:v>
                </c:pt>
                <c:pt idx="697">
                  <c:v>4.0473470672389125</c:v>
                </c:pt>
                <c:pt idx="698">
                  <c:v>4.0472571428571431</c:v>
                </c:pt>
                <c:pt idx="699">
                  <c:v>4.0471674750356632</c:v>
                </c:pt>
                <c:pt idx="700">
                  <c:v>4.0470780626780627</c:v>
                </c:pt>
                <c:pt idx="701">
                  <c:v>4.0469889046941674</c:v>
                </c:pt>
                <c:pt idx="702">
                  <c:v>4.0468999999999999</c:v>
                </c:pt>
                <c:pt idx="703">
                  <c:v>4.0468113475177301</c:v>
                </c:pt>
                <c:pt idx="704">
                  <c:v>4.0467229461756373</c:v>
                </c:pt>
                <c:pt idx="705">
                  <c:v>4.0466347949080621</c:v>
                </c:pt>
                <c:pt idx="706">
                  <c:v>4.0465468926553676</c:v>
                </c:pt>
                <c:pt idx="707">
                  <c:v>4.0464592383638927</c:v>
                </c:pt>
                <c:pt idx="708">
                  <c:v>4.0463718309859154</c:v>
                </c:pt>
                <c:pt idx="709">
                  <c:v>4.046284669479606</c:v>
                </c:pt>
                <c:pt idx="710">
                  <c:v>4.0461977528089887</c:v>
                </c:pt>
                <c:pt idx="711">
                  <c:v>4.0461110799438993</c:v>
                </c:pt>
                <c:pt idx="712">
                  <c:v>4.0460246498599437</c:v>
                </c:pt>
                <c:pt idx="713">
                  <c:v>4.0459384615384613</c:v>
                </c:pt>
                <c:pt idx="714">
                  <c:v>4.04585251396648</c:v>
                </c:pt>
                <c:pt idx="715">
                  <c:v>4.0457668061366805</c:v>
                </c:pt>
                <c:pt idx="716">
                  <c:v>4.0456813370473537</c:v>
                </c:pt>
                <c:pt idx="717">
                  <c:v>4.0455961057023639</c:v>
                </c:pt>
                <c:pt idx="718">
                  <c:v>4.0455111111111108</c:v>
                </c:pt>
                <c:pt idx="719">
                  <c:v>4.0454263522884881</c:v>
                </c:pt>
                <c:pt idx="720">
                  <c:v>4.0453418282548474</c:v>
                </c:pt>
                <c:pt idx="721">
                  <c:v>4.045257538035961</c:v>
                </c:pt>
                <c:pt idx="722">
                  <c:v>4.0451734806629833</c:v>
                </c:pt>
                <c:pt idx="723">
                  <c:v>4.045089655172414</c:v>
                </c:pt>
                <c:pt idx="724">
                  <c:v>4.0450060606060605</c:v>
                </c:pt>
                <c:pt idx="725">
                  <c:v>4.0449226960110041</c:v>
                </c:pt>
                <c:pt idx="726">
                  <c:v>4.0448395604395602</c:v>
                </c:pt>
                <c:pt idx="727">
                  <c:v>4.0447566529492454</c:v>
                </c:pt>
                <c:pt idx="728">
                  <c:v>4.0446739726027401</c:v>
                </c:pt>
                <c:pt idx="729">
                  <c:v>4.0445915184678523</c:v>
                </c:pt>
                <c:pt idx="730">
                  <c:v>4.0445092896174861</c:v>
                </c:pt>
                <c:pt idx="731">
                  <c:v>4.0444272851296041</c:v>
                </c:pt>
                <c:pt idx="732">
                  <c:v>4.0443455040871932</c:v>
                </c:pt>
                <c:pt idx="733">
                  <c:v>4.0442639455782317</c:v>
                </c:pt>
                <c:pt idx="734">
                  <c:v>4.0441826086956523</c:v>
                </c:pt>
                <c:pt idx="735">
                  <c:v>4.0441014925373135</c:v>
                </c:pt>
                <c:pt idx="736">
                  <c:v>4.0440205962059617</c:v>
                </c:pt>
                <c:pt idx="737">
                  <c:v>4.043939918809202</c:v>
                </c:pt>
                <c:pt idx="738">
                  <c:v>4.0438594594594592</c:v>
                </c:pt>
                <c:pt idx="739">
                  <c:v>4.0437792172739542</c:v>
                </c:pt>
                <c:pt idx="740">
                  <c:v>4.0436991913746629</c:v>
                </c:pt>
                <c:pt idx="741">
                  <c:v>4.0436193808882903</c:v>
                </c:pt>
                <c:pt idx="742">
                  <c:v>4.0435397849462369</c:v>
                </c:pt>
                <c:pt idx="743">
                  <c:v>4.0434604026845635</c:v>
                </c:pt>
                <c:pt idx="744">
                  <c:v>4.0433812332439674</c:v>
                </c:pt>
                <c:pt idx="745">
                  <c:v>4.0433022757697454</c:v>
                </c:pt>
                <c:pt idx="746">
                  <c:v>4.0432235294117644</c:v>
                </c:pt>
                <c:pt idx="747">
                  <c:v>4.0431449933244323</c:v>
                </c:pt>
                <c:pt idx="748">
                  <c:v>4.0430666666666664</c:v>
                </c:pt>
                <c:pt idx="749">
                  <c:v>4.0429885486018637</c:v>
                </c:pt>
                <c:pt idx="750">
                  <c:v>4.0429106382978723</c:v>
                </c:pt>
                <c:pt idx="751">
                  <c:v>4.0428329349269587</c:v>
                </c:pt>
                <c:pt idx="752">
                  <c:v>4.0427554376657824</c:v>
                </c:pt>
                <c:pt idx="753">
                  <c:v>4.0426781456953638</c:v>
                </c:pt>
                <c:pt idx="754">
                  <c:v>4.0426010582010585</c:v>
                </c:pt>
                <c:pt idx="755">
                  <c:v>4.0425241743725229</c:v>
                </c:pt>
                <c:pt idx="756">
                  <c:v>4.042447493403694</c:v>
                </c:pt>
                <c:pt idx="757">
                  <c:v>4.0423710144927538</c:v>
                </c:pt>
                <c:pt idx="758">
                  <c:v>4.0422947368421056</c:v>
                </c:pt>
                <c:pt idx="759">
                  <c:v>4.042218659658344</c:v>
                </c:pt>
                <c:pt idx="760">
                  <c:v>4.0421427821522311</c:v>
                </c:pt>
                <c:pt idx="761">
                  <c:v>4.0420671035386633</c:v>
                </c:pt>
                <c:pt idx="762">
                  <c:v>4.0419916230366493</c:v>
                </c:pt>
                <c:pt idx="763">
                  <c:v>4.0419163398692808</c:v>
                </c:pt>
                <c:pt idx="764">
                  <c:v>4.0418412532637076</c:v>
                </c:pt>
                <c:pt idx="765">
                  <c:v>4.0417663624511082</c:v>
                </c:pt>
                <c:pt idx="766">
                  <c:v>4.0416916666666669</c:v>
                </c:pt>
                <c:pt idx="767">
                  <c:v>4.0416171651495452</c:v>
                </c:pt>
                <c:pt idx="768">
                  <c:v>4.0415428571428569</c:v>
                </c:pt>
                <c:pt idx="769">
                  <c:v>4.0414687418936444</c:v>
                </c:pt>
                <c:pt idx="770">
                  <c:v>4.0413948186528499</c:v>
                </c:pt>
                <c:pt idx="771">
                  <c:v>4.0413210866752909</c:v>
                </c:pt>
                <c:pt idx="772">
                  <c:v>4.0412475452196386</c:v>
                </c:pt>
                <c:pt idx="773">
                  <c:v>4.0411741935483869</c:v>
                </c:pt>
                <c:pt idx="774">
                  <c:v>4.0411010309278348</c:v>
                </c:pt>
                <c:pt idx="775">
                  <c:v>4.0410280566280568</c:v>
                </c:pt>
                <c:pt idx="776">
                  <c:v>4.040955269922879</c:v>
                </c:pt>
                <c:pt idx="777">
                  <c:v>4.040882670089859</c:v>
                </c:pt>
                <c:pt idx="778">
                  <c:v>4.0408102564102562</c:v>
                </c:pt>
                <c:pt idx="779">
                  <c:v>4.040738028169014</c:v>
                </c:pt>
                <c:pt idx="780">
                  <c:v>4.0406659846547317</c:v>
                </c:pt>
                <c:pt idx="781">
                  <c:v>4.0405941251596422</c:v>
                </c:pt>
                <c:pt idx="782">
                  <c:v>4.0405224489795915</c:v>
                </c:pt>
                <c:pt idx="783">
                  <c:v>4.0404509554140127</c:v>
                </c:pt>
                <c:pt idx="784">
                  <c:v>4.0403796437659034</c:v>
                </c:pt>
                <c:pt idx="785">
                  <c:v>4.0403085133418042</c:v>
                </c:pt>
                <c:pt idx="786">
                  <c:v>4.0402375634517762</c:v>
                </c:pt>
                <c:pt idx="787">
                  <c:v>4.0401667934093792</c:v>
                </c:pt>
                <c:pt idx="788">
                  <c:v>4.0400962025316458</c:v>
                </c:pt>
                <c:pt idx="789">
                  <c:v>4.0400257901390644</c:v>
                </c:pt>
                <c:pt idx="790">
                  <c:v>4.0399555555555553</c:v>
                </c:pt>
                <c:pt idx="791">
                  <c:v>4.0398854981084487</c:v>
                </c:pt>
                <c:pt idx="792">
                  <c:v>4.0398156171284638</c:v>
                </c:pt>
                <c:pt idx="793">
                  <c:v>4.0397459119496855</c:v>
                </c:pt>
                <c:pt idx="794">
                  <c:v>4.0396763819095476</c:v>
                </c:pt>
                <c:pt idx="795">
                  <c:v>4.0396070263488078</c:v>
                </c:pt>
                <c:pt idx="796">
                  <c:v>4.0395378446115284</c:v>
                </c:pt>
                <c:pt idx="797">
                  <c:v>4.0394688360450566</c:v>
                </c:pt>
                <c:pt idx="798">
                  <c:v>4.0393999999999997</c:v>
                </c:pt>
                <c:pt idx="799">
                  <c:v>4.0393313358302123</c:v>
                </c:pt>
                <c:pt idx="800">
                  <c:v>4.0392628428927679</c:v>
                </c:pt>
                <c:pt idx="801">
                  <c:v>4.0391945205479454</c:v>
                </c:pt>
                <c:pt idx="802">
                  <c:v>4.039126368159204</c:v>
                </c:pt>
                <c:pt idx="803">
                  <c:v>4.0390583850931678</c:v>
                </c:pt>
                <c:pt idx="804">
                  <c:v>4.0389905707196032</c:v>
                </c:pt>
                <c:pt idx="805">
                  <c:v>4.0389229244114002</c:v>
                </c:pt>
                <c:pt idx="806">
                  <c:v>4.038855445544554</c:v>
                </c:pt>
                <c:pt idx="807">
                  <c:v>4.0387881334981461</c:v>
                </c:pt>
                <c:pt idx="808">
                  <c:v>4.0387209876543206</c:v>
                </c:pt>
                <c:pt idx="809">
                  <c:v>4.0386540073982733</c:v>
                </c:pt>
                <c:pt idx="810">
                  <c:v>4.0385871921182268</c:v>
                </c:pt>
                <c:pt idx="811">
                  <c:v>4.0385205412054122</c:v>
                </c:pt>
                <c:pt idx="812">
                  <c:v>4.0384540540540543</c:v>
                </c:pt>
                <c:pt idx="813">
                  <c:v>4.0383877300613493</c:v>
                </c:pt>
                <c:pt idx="814">
                  <c:v>4.0383215686274507</c:v>
                </c:pt>
                <c:pt idx="815">
                  <c:v>4.0382555691554467</c:v>
                </c:pt>
                <c:pt idx="816">
                  <c:v>4.0381897310513448</c:v>
                </c:pt>
                <c:pt idx="817">
                  <c:v>4.0381240537240535</c:v>
                </c:pt>
                <c:pt idx="818">
                  <c:v>4.0380585365853658</c:v>
                </c:pt>
                <c:pt idx="819">
                  <c:v>4.0379931790499395</c:v>
                </c:pt>
                <c:pt idx="820">
                  <c:v>4.0379279805352795</c:v>
                </c:pt>
                <c:pt idx="821">
                  <c:v>4.037862940461725</c:v>
                </c:pt>
                <c:pt idx="822">
                  <c:v>4.0377980582524273</c:v>
                </c:pt>
                <c:pt idx="823">
                  <c:v>4.0377333333333336</c:v>
                </c:pt>
                <c:pt idx="824">
                  <c:v>4.037668765133172</c:v>
                </c:pt>
                <c:pt idx="825">
                  <c:v>4.0376043530834345</c:v>
                </c:pt>
                <c:pt idx="826">
                  <c:v>4.0375400966183577</c:v>
                </c:pt>
                <c:pt idx="827">
                  <c:v>4.0374759951749093</c:v>
                </c:pt>
                <c:pt idx="828">
                  <c:v>4.0374120481927713</c:v>
                </c:pt>
                <c:pt idx="829">
                  <c:v>4.0373482551143196</c:v>
                </c:pt>
                <c:pt idx="830">
                  <c:v>4.0372846153846149</c:v>
                </c:pt>
                <c:pt idx="831">
                  <c:v>4.0372211284513808</c:v>
                </c:pt>
                <c:pt idx="832">
                  <c:v>4.0371577937649876</c:v>
                </c:pt>
                <c:pt idx="833">
                  <c:v>4.0370946107784427</c:v>
                </c:pt>
                <c:pt idx="834">
                  <c:v>4.0370315789473681</c:v>
                </c:pt>
                <c:pt idx="835">
                  <c:v>4.0369686977299883</c:v>
                </c:pt>
                <c:pt idx="836">
                  <c:v>4.0369059665871125</c:v>
                </c:pt>
                <c:pt idx="837">
                  <c:v>4.0368433849821219</c:v>
                </c:pt>
                <c:pt idx="838">
                  <c:v>4.0367809523809521</c:v>
                </c:pt>
                <c:pt idx="839">
                  <c:v>4.0367186682520808</c:v>
                </c:pt>
                <c:pt idx="840">
                  <c:v>4.036656532066508</c:v>
                </c:pt>
                <c:pt idx="841">
                  <c:v>4.0365945432977464</c:v>
                </c:pt>
                <c:pt idx="842">
                  <c:v>4.0365327014218009</c:v>
                </c:pt>
                <c:pt idx="843">
                  <c:v>4.0364710059171598</c:v>
                </c:pt>
                <c:pt idx="844">
                  <c:v>4.0364094562647752</c:v>
                </c:pt>
                <c:pt idx="845">
                  <c:v>4.0363480519480515</c:v>
                </c:pt>
                <c:pt idx="846">
                  <c:v>4.0362867924528301</c:v>
                </c:pt>
                <c:pt idx="847">
                  <c:v>4.0362256772673737</c:v>
                </c:pt>
                <c:pt idx="848">
                  <c:v>4.0361647058823529</c:v>
                </c:pt>
                <c:pt idx="849">
                  <c:v>4.0361038777908345</c:v>
                </c:pt>
                <c:pt idx="850">
                  <c:v>4.0360431924882629</c:v>
                </c:pt>
                <c:pt idx="851">
                  <c:v>4.0359826494724498</c:v>
                </c:pt>
                <c:pt idx="852">
                  <c:v>4.0359222482435593</c:v>
                </c:pt>
                <c:pt idx="853">
                  <c:v>4.0358619883040934</c:v>
                </c:pt>
                <c:pt idx="854">
                  <c:v>4.0358018691588784</c:v>
                </c:pt>
                <c:pt idx="855">
                  <c:v>4.0357418903150526</c:v>
                </c:pt>
                <c:pt idx="856">
                  <c:v>4.035682051282051</c:v>
                </c:pt>
                <c:pt idx="857">
                  <c:v>4.035622351571595</c:v>
                </c:pt>
                <c:pt idx="858">
                  <c:v>4.0355627906976741</c:v>
                </c:pt>
                <c:pt idx="859">
                  <c:v>4.0355033681765384</c:v>
                </c:pt>
                <c:pt idx="860">
                  <c:v>4.0354440835266825</c:v>
                </c:pt>
                <c:pt idx="861">
                  <c:v>4.0353849362688292</c:v>
                </c:pt>
                <c:pt idx="862">
                  <c:v>4.0353259259259255</c:v>
                </c:pt>
                <c:pt idx="863">
                  <c:v>4.0352670520231211</c:v>
                </c:pt>
                <c:pt idx="864">
                  <c:v>4.0352083140877602</c:v>
                </c:pt>
                <c:pt idx="865">
                  <c:v>4.0351497116493658</c:v>
                </c:pt>
                <c:pt idx="866">
                  <c:v>4.0350912442396316</c:v>
                </c:pt>
                <c:pt idx="867">
                  <c:v>4.0350329113924053</c:v>
                </c:pt>
                <c:pt idx="868">
                  <c:v>4.0349747126436784</c:v>
                </c:pt>
                <c:pt idx="869">
                  <c:v>4.0349166475315732</c:v>
                </c:pt>
                <c:pt idx="870">
                  <c:v>4.0348587155963305</c:v>
                </c:pt>
                <c:pt idx="871">
                  <c:v>4.0348009163802976</c:v>
                </c:pt>
                <c:pt idx="872">
                  <c:v>4.0347432494279172</c:v>
                </c:pt>
                <c:pt idx="873">
                  <c:v>4.0346857142857147</c:v>
                </c:pt>
                <c:pt idx="874">
                  <c:v>4.0346283105022831</c:v>
                </c:pt>
                <c:pt idx="875">
                  <c:v>4.034571037628278</c:v>
                </c:pt>
                <c:pt idx="876">
                  <c:v>4.034513895216401</c:v>
                </c:pt>
                <c:pt idx="877">
                  <c:v>4.034456882821388</c:v>
                </c:pt>
                <c:pt idx="878">
                  <c:v>4.0343999999999998</c:v>
                </c:pt>
                <c:pt idx="879">
                  <c:v>4.0343432463110105</c:v>
                </c:pt>
                <c:pt idx="880">
                  <c:v>4.0342866213151929</c:v>
                </c:pt>
                <c:pt idx="881">
                  <c:v>4.0342301245753109</c:v>
                </c:pt>
                <c:pt idx="882">
                  <c:v>4.0341737556561084</c:v>
                </c:pt>
                <c:pt idx="883">
                  <c:v>4.0341175141242935</c:v>
                </c:pt>
                <c:pt idx="884">
                  <c:v>4.0340613995485324</c:v>
                </c:pt>
                <c:pt idx="885">
                  <c:v>4.0340054114994359</c:v>
                </c:pt>
                <c:pt idx="886">
                  <c:v>4.0339495495495497</c:v>
                </c:pt>
                <c:pt idx="887">
                  <c:v>4.0338938132733411</c:v>
                </c:pt>
                <c:pt idx="888">
                  <c:v>4.0338382022471908</c:v>
                </c:pt>
                <c:pt idx="889">
                  <c:v>4.0337827160493829</c:v>
                </c:pt>
                <c:pt idx="890">
                  <c:v>4.0337273542600895</c:v>
                </c:pt>
                <c:pt idx="891">
                  <c:v>4.033672116461366</c:v>
                </c:pt>
                <c:pt idx="892">
                  <c:v>4.0336170022371363</c:v>
                </c:pt>
                <c:pt idx="893">
                  <c:v>4.033562011173184</c:v>
                </c:pt>
                <c:pt idx="894">
                  <c:v>4.0335071428571432</c:v>
                </c:pt>
                <c:pt idx="895">
                  <c:v>4.0334523968784834</c:v>
                </c:pt>
                <c:pt idx="896">
                  <c:v>4.0333977728285078</c:v>
                </c:pt>
                <c:pt idx="897">
                  <c:v>4.0333432703003336</c:v>
                </c:pt>
                <c:pt idx="898">
                  <c:v>4.0332888888888885</c:v>
                </c:pt>
                <c:pt idx="899">
                  <c:v>4.0332346281908986</c:v>
                </c:pt>
                <c:pt idx="900">
                  <c:v>4.033180487804878</c:v>
                </c:pt>
                <c:pt idx="901">
                  <c:v>4.033126467331118</c:v>
                </c:pt>
                <c:pt idx="902">
                  <c:v>4.0330725663716818</c:v>
                </c:pt>
                <c:pt idx="903">
                  <c:v>4.0330187845303866</c:v>
                </c:pt>
                <c:pt idx="904">
                  <c:v>4.0329651214128033</c:v>
                </c:pt>
                <c:pt idx="905">
                  <c:v>4.0329115766262404</c:v>
                </c:pt>
                <c:pt idx="906">
                  <c:v>4.0328581497797353</c:v>
                </c:pt>
                <c:pt idx="907">
                  <c:v>4.0328048404840482</c:v>
                </c:pt>
                <c:pt idx="908">
                  <c:v>4.0327516483516481</c:v>
                </c:pt>
                <c:pt idx="909">
                  <c:v>4.0326985729967069</c:v>
                </c:pt>
                <c:pt idx="910">
                  <c:v>4.0326456140350873</c:v>
                </c:pt>
                <c:pt idx="911">
                  <c:v>4.032592771084337</c:v>
                </c:pt>
                <c:pt idx="912">
                  <c:v>4.0325400437636763</c:v>
                </c:pt>
                <c:pt idx="913">
                  <c:v>4.0324874316939887</c:v>
                </c:pt>
                <c:pt idx="914">
                  <c:v>4.0324349344978163</c:v>
                </c:pt>
                <c:pt idx="915">
                  <c:v>4.0323825517993459</c:v>
                </c:pt>
                <c:pt idx="916">
                  <c:v>4.0323302832244012</c:v>
                </c:pt>
                <c:pt idx="917">
                  <c:v>4.032278128400435</c:v>
                </c:pt>
                <c:pt idx="918">
                  <c:v>4.0322260869565216</c:v>
                </c:pt>
                <c:pt idx="919">
                  <c:v>4.0321741585233442</c:v>
                </c:pt>
                <c:pt idx="920">
                  <c:v>4.0321223427331887</c:v>
                </c:pt>
                <c:pt idx="921">
                  <c:v>4.0320706392199348</c:v>
                </c:pt>
                <c:pt idx="922">
                  <c:v>4.0320190476190474</c:v>
                </c:pt>
                <c:pt idx="923">
                  <c:v>4.0319675675675679</c:v>
                </c:pt>
                <c:pt idx="924">
                  <c:v>4.0319161987041037</c:v>
                </c:pt>
                <c:pt idx="925">
                  <c:v>4.0318649406688243</c:v>
                </c:pt>
                <c:pt idx="926">
                  <c:v>4.0318137931034483</c:v>
                </c:pt>
                <c:pt idx="927">
                  <c:v>4.0317627556512381</c:v>
                </c:pt>
                <c:pt idx="928">
                  <c:v>4.0317118279569888</c:v>
                </c:pt>
                <c:pt idx="929">
                  <c:v>4.0316610096670242</c:v>
                </c:pt>
                <c:pt idx="930">
                  <c:v>4.0316103004291843</c:v>
                </c:pt>
                <c:pt idx="931">
                  <c:v>4.0315596998928189</c:v>
                </c:pt>
                <c:pt idx="932">
                  <c:v>4.0315092077087797</c:v>
                </c:pt>
                <c:pt idx="933">
                  <c:v>4.0314588235294115</c:v>
                </c:pt>
                <c:pt idx="934">
                  <c:v>4.0314085470085468</c:v>
                </c:pt>
                <c:pt idx="935">
                  <c:v>4.0313583778014941</c:v>
                </c:pt>
                <c:pt idx="936">
                  <c:v>4.031308315565032</c:v>
                </c:pt>
                <c:pt idx="937">
                  <c:v>4.031258359957401</c:v>
                </c:pt>
                <c:pt idx="938">
                  <c:v>4.0312085106382982</c:v>
                </c:pt>
                <c:pt idx="939">
                  <c:v>4.0311587672688631</c:v>
                </c:pt>
                <c:pt idx="940">
                  <c:v>4.0311091295116777</c:v>
                </c:pt>
                <c:pt idx="941">
                  <c:v>4.0310595970307528</c:v>
                </c:pt>
                <c:pt idx="942">
                  <c:v>4.031010169491525</c:v>
                </c:pt>
                <c:pt idx="943">
                  <c:v>4.0309608465608466</c:v>
                </c:pt>
                <c:pt idx="944">
                  <c:v>4.0309116279069768</c:v>
                </c:pt>
                <c:pt idx="945">
                  <c:v>4.0308625131995779</c:v>
                </c:pt>
                <c:pt idx="946">
                  <c:v>4.0308135021097042</c:v>
                </c:pt>
                <c:pt idx="947">
                  <c:v>4.0307645943098001</c:v>
                </c:pt>
                <c:pt idx="948">
                  <c:v>4.0307157894736845</c:v>
                </c:pt>
                <c:pt idx="949">
                  <c:v>4.0306670872765507</c:v>
                </c:pt>
                <c:pt idx="950">
                  <c:v>4.0306184873949578</c:v>
                </c:pt>
                <c:pt idx="951">
                  <c:v>4.0305699895068203</c:v>
                </c:pt>
                <c:pt idx="952">
                  <c:v>4.0305215932914047</c:v>
                </c:pt>
                <c:pt idx="953">
                  <c:v>4.0304732984293192</c:v>
                </c:pt>
                <c:pt idx="954">
                  <c:v>4.0304251046025108</c:v>
                </c:pt>
                <c:pt idx="955">
                  <c:v>4.0303770114942532</c:v>
                </c:pt>
                <c:pt idx="956">
                  <c:v>4.0303290187891436</c:v>
                </c:pt>
                <c:pt idx="957">
                  <c:v>4.0302811261730973</c:v>
                </c:pt>
                <c:pt idx="958">
                  <c:v>4.0302333333333333</c:v>
                </c:pt>
                <c:pt idx="959">
                  <c:v>4.0301856399583764</c:v>
                </c:pt>
                <c:pt idx="960">
                  <c:v>4.0301380457380453</c:v>
                </c:pt>
                <c:pt idx="961">
                  <c:v>4.0300905503634477</c:v>
                </c:pt>
                <c:pt idx="962">
                  <c:v>4.0300431535269707</c:v>
                </c:pt>
                <c:pt idx="963">
                  <c:v>4.0299958549222801</c:v>
                </c:pt>
                <c:pt idx="964">
                  <c:v>4.0299486542443059</c:v>
                </c:pt>
                <c:pt idx="965">
                  <c:v>4.0299015511892451</c:v>
                </c:pt>
                <c:pt idx="966">
                  <c:v>4.0298545454545458</c:v>
                </c:pt>
                <c:pt idx="967">
                  <c:v>4.029807636738906</c:v>
                </c:pt>
                <c:pt idx="968">
                  <c:v>4.0297608247422678</c:v>
                </c:pt>
                <c:pt idx="969">
                  <c:v>4.0297141091658082</c:v>
                </c:pt>
                <c:pt idx="970">
                  <c:v>4.029667489711934</c:v>
                </c:pt>
                <c:pt idx="971">
                  <c:v>4.0296209660842752</c:v>
                </c:pt>
                <c:pt idx="972">
                  <c:v>4.0295745379876795</c:v>
                </c:pt>
                <c:pt idx="973">
                  <c:v>4.0295282051282051</c:v>
                </c:pt>
                <c:pt idx="974">
                  <c:v>4.0294819672131146</c:v>
                </c:pt>
                <c:pt idx="975">
                  <c:v>4.0294358239508696</c:v>
                </c:pt>
                <c:pt idx="976">
                  <c:v>4.0293897750511247</c:v>
                </c:pt>
                <c:pt idx="977">
                  <c:v>4.0293438202247192</c:v>
                </c:pt>
                <c:pt idx="978">
                  <c:v>4.0292979591836735</c:v>
                </c:pt>
                <c:pt idx="979">
                  <c:v>4.0292521916411825</c:v>
                </c:pt>
                <c:pt idx="980">
                  <c:v>4.0292065173116089</c:v>
                </c:pt>
                <c:pt idx="981">
                  <c:v>4.0291609359104781</c:v>
                </c:pt>
                <c:pt idx="982">
                  <c:v>4.0291154471544717</c:v>
                </c:pt>
                <c:pt idx="983">
                  <c:v>4.0290700507614217</c:v>
                </c:pt>
                <c:pt idx="984">
                  <c:v>4.029024746450304</c:v>
                </c:pt>
                <c:pt idx="985">
                  <c:v>4.0289795339412358</c:v>
                </c:pt>
                <c:pt idx="986">
                  <c:v>4.0289344129554658</c:v>
                </c:pt>
                <c:pt idx="987">
                  <c:v>4.0288893832153692</c:v>
                </c:pt>
                <c:pt idx="988">
                  <c:v>4.0288444444444442</c:v>
                </c:pt>
                <c:pt idx="989">
                  <c:v>4.028799596367306</c:v>
                </c:pt>
                <c:pt idx="990">
                  <c:v>4.028754838709677</c:v>
                </c:pt>
                <c:pt idx="991">
                  <c:v>4.028710171198389</c:v>
                </c:pt>
                <c:pt idx="992">
                  <c:v>4.0286655935613682</c:v>
                </c:pt>
                <c:pt idx="993">
                  <c:v>4.0286211055276384</c:v>
                </c:pt>
                <c:pt idx="994">
                  <c:v>4.0285767068273088</c:v>
                </c:pt>
                <c:pt idx="995">
                  <c:v>4.028532397191575</c:v>
                </c:pt>
                <c:pt idx="996">
                  <c:v>4.0284881763527052</c:v>
                </c:pt>
                <c:pt idx="997">
                  <c:v>4.0284440440440443</c:v>
                </c:pt>
                <c:pt idx="998">
                  <c:v>4.0283999999999995</c:v>
                </c:pt>
                <c:pt idx="999">
                  <c:v>4.0283560439560437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33-479F-974B-D8B16C71F204}"/>
            </c:ext>
          </c:extLst>
        </c:ser>
        <c:ser>
          <c:idx val="1"/>
          <c:order val="1"/>
          <c:tx>
            <c:strRef>
              <c:f>ChartData!$I$9</c:f>
              <c:strCache>
                <c:ptCount val="1"/>
                <c:pt idx="0">
                  <c:v>Proposed Small General Service: 0-499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ChartData!$G$10:$G$1009</c:f>
              <c:numCache>
                <c:formatCode>#,##0.0</c:formatCode>
                <c:ptCount val="1000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  <c:pt idx="11">
                  <c:v>6.5</c:v>
                </c:pt>
                <c:pt idx="12">
                  <c:v>7</c:v>
                </c:pt>
                <c:pt idx="13">
                  <c:v>7.5</c:v>
                </c:pt>
                <c:pt idx="14">
                  <c:v>8</c:v>
                </c:pt>
                <c:pt idx="15">
                  <c:v>8.5</c:v>
                </c:pt>
                <c:pt idx="16">
                  <c:v>9</c:v>
                </c:pt>
                <c:pt idx="17">
                  <c:v>9.5</c:v>
                </c:pt>
                <c:pt idx="18">
                  <c:v>10</c:v>
                </c:pt>
                <c:pt idx="19">
                  <c:v>10.5</c:v>
                </c:pt>
                <c:pt idx="20">
                  <c:v>11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13</c:v>
                </c:pt>
                <c:pt idx="25">
                  <c:v>13.5</c:v>
                </c:pt>
                <c:pt idx="26">
                  <c:v>14</c:v>
                </c:pt>
                <c:pt idx="27">
                  <c:v>14.5</c:v>
                </c:pt>
                <c:pt idx="28">
                  <c:v>15</c:v>
                </c:pt>
                <c:pt idx="29">
                  <c:v>15.5</c:v>
                </c:pt>
                <c:pt idx="30">
                  <c:v>16</c:v>
                </c:pt>
                <c:pt idx="31">
                  <c:v>16.5</c:v>
                </c:pt>
                <c:pt idx="32">
                  <c:v>17</c:v>
                </c:pt>
                <c:pt idx="33">
                  <c:v>17.5</c:v>
                </c:pt>
                <c:pt idx="34">
                  <c:v>18</c:v>
                </c:pt>
                <c:pt idx="35">
                  <c:v>18.5</c:v>
                </c:pt>
                <c:pt idx="36">
                  <c:v>19</c:v>
                </c:pt>
                <c:pt idx="37">
                  <c:v>19.5</c:v>
                </c:pt>
                <c:pt idx="38">
                  <c:v>20</c:v>
                </c:pt>
                <c:pt idx="39">
                  <c:v>20.5</c:v>
                </c:pt>
                <c:pt idx="40">
                  <c:v>21</c:v>
                </c:pt>
                <c:pt idx="41">
                  <c:v>21.5</c:v>
                </c:pt>
                <c:pt idx="42">
                  <c:v>22</c:v>
                </c:pt>
                <c:pt idx="43">
                  <c:v>22.5</c:v>
                </c:pt>
                <c:pt idx="44">
                  <c:v>23</c:v>
                </c:pt>
                <c:pt idx="45">
                  <c:v>23.5</c:v>
                </c:pt>
                <c:pt idx="46">
                  <c:v>24</c:v>
                </c:pt>
                <c:pt idx="47">
                  <c:v>24.5</c:v>
                </c:pt>
                <c:pt idx="48">
                  <c:v>25</c:v>
                </c:pt>
                <c:pt idx="49">
                  <c:v>25.5</c:v>
                </c:pt>
                <c:pt idx="50">
                  <c:v>26</c:v>
                </c:pt>
                <c:pt idx="51">
                  <c:v>26.5</c:v>
                </c:pt>
                <c:pt idx="52">
                  <c:v>27</c:v>
                </c:pt>
                <c:pt idx="53">
                  <c:v>27.5</c:v>
                </c:pt>
                <c:pt idx="54">
                  <c:v>28</c:v>
                </c:pt>
                <c:pt idx="55">
                  <c:v>28.5</c:v>
                </c:pt>
                <c:pt idx="56">
                  <c:v>29</c:v>
                </c:pt>
                <c:pt idx="57">
                  <c:v>29.5</c:v>
                </c:pt>
                <c:pt idx="58">
                  <c:v>30</c:v>
                </c:pt>
                <c:pt idx="59">
                  <c:v>30.5</c:v>
                </c:pt>
                <c:pt idx="60">
                  <c:v>31</c:v>
                </c:pt>
                <c:pt idx="61">
                  <c:v>31.5</c:v>
                </c:pt>
                <c:pt idx="62">
                  <c:v>32</c:v>
                </c:pt>
                <c:pt idx="63">
                  <c:v>32.5</c:v>
                </c:pt>
                <c:pt idx="64">
                  <c:v>33</c:v>
                </c:pt>
                <c:pt idx="65">
                  <c:v>33.5</c:v>
                </c:pt>
                <c:pt idx="66">
                  <c:v>34</c:v>
                </c:pt>
                <c:pt idx="67">
                  <c:v>34.5</c:v>
                </c:pt>
                <c:pt idx="68">
                  <c:v>35</c:v>
                </c:pt>
                <c:pt idx="69">
                  <c:v>35.5</c:v>
                </c:pt>
                <c:pt idx="70">
                  <c:v>36</c:v>
                </c:pt>
                <c:pt idx="71">
                  <c:v>36.5</c:v>
                </c:pt>
                <c:pt idx="72">
                  <c:v>37</c:v>
                </c:pt>
                <c:pt idx="73">
                  <c:v>37.5</c:v>
                </c:pt>
                <c:pt idx="74">
                  <c:v>38</c:v>
                </c:pt>
                <c:pt idx="75">
                  <c:v>38.5</c:v>
                </c:pt>
                <c:pt idx="76">
                  <c:v>39</c:v>
                </c:pt>
                <c:pt idx="77">
                  <c:v>39.5</c:v>
                </c:pt>
                <c:pt idx="78">
                  <c:v>40</c:v>
                </c:pt>
                <c:pt idx="79">
                  <c:v>40.5</c:v>
                </c:pt>
                <c:pt idx="80">
                  <c:v>41</c:v>
                </c:pt>
                <c:pt idx="81">
                  <c:v>41.5</c:v>
                </c:pt>
                <c:pt idx="82">
                  <c:v>42</c:v>
                </c:pt>
                <c:pt idx="83">
                  <c:v>42.5</c:v>
                </c:pt>
                <c:pt idx="84">
                  <c:v>43</c:v>
                </c:pt>
                <c:pt idx="85">
                  <c:v>43.5</c:v>
                </c:pt>
                <c:pt idx="86">
                  <c:v>44</c:v>
                </c:pt>
                <c:pt idx="87">
                  <c:v>44.5</c:v>
                </c:pt>
                <c:pt idx="88">
                  <c:v>45</c:v>
                </c:pt>
                <c:pt idx="89">
                  <c:v>45.5</c:v>
                </c:pt>
                <c:pt idx="90">
                  <c:v>46</c:v>
                </c:pt>
                <c:pt idx="91">
                  <c:v>46.5</c:v>
                </c:pt>
                <c:pt idx="92">
                  <c:v>47</c:v>
                </c:pt>
                <c:pt idx="93">
                  <c:v>47.5</c:v>
                </c:pt>
                <c:pt idx="94">
                  <c:v>48</c:v>
                </c:pt>
                <c:pt idx="95">
                  <c:v>48.5</c:v>
                </c:pt>
                <c:pt idx="96">
                  <c:v>49</c:v>
                </c:pt>
                <c:pt idx="97">
                  <c:v>49.5</c:v>
                </c:pt>
                <c:pt idx="98">
                  <c:v>50</c:v>
                </c:pt>
                <c:pt idx="99">
                  <c:v>50.5</c:v>
                </c:pt>
                <c:pt idx="100">
                  <c:v>51</c:v>
                </c:pt>
                <c:pt idx="101">
                  <c:v>51.5</c:v>
                </c:pt>
                <c:pt idx="102">
                  <c:v>52</c:v>
                </c:pt>
                <c:pt idx="103">
                  <c:v>52.5</c:v>
                </c:pt>
                <c:pt idx="104">
                  <c:v>53</c:v>
                </c:pt>
                <c:pt idx="105">
                  <c:v>53.5</c:v>
                </c:pt>
                <c:pt idx="106">
                  <c:v>54</c:v>
                </c:pt>
                <c:pt idx="107">
                  <c:v>54.5</c:v>
                </c:pt>
                <c:pt idx="108">
                  <c:v>55</c:v>
                </c:pt>
                <c:pt idx="109">
                  <c:v>55.5</c:v>
                </c:pt>
                <c:pt idx="110">
                  <c:v>56</c:v>
                </c:pt>
                <c:pt idx="111">
                  <c:v>56.5</c:v>
                </c:pt>
                <c:pt idx="112">
                  <c:v>57</c:v>
                </c:pt>
                <c:pt idx="113">
                  <c:v>57.5</c:v>
                </c:pt>
                <c:pt idx="114">
                  <c:v>58</c:v>
                </c:pt>
                <c:pt idx="115">
                  <c:v>58.5</c:v>
                </c:pt>
                <c:pt idx="116">
                  <c:v>59</c:v>
                </c:pt>
                <c:pt idx="117">
                  <c:v>59.5</c:v>
                </c:pt>
                <c:pt idx="118">
                  <c:v>60</c:v>
                </c:pt>
                <c:pt idx="119">
                  <c:v>60.5</c:v>
                </c:pt>
                <c:pt idx="120">
                  <c:v>61</c:v>
                </c:pt>
                <c:pt idx="121">
                  <c:v>61.5</c:v>
                </c:pt>
                <c:pt idx="122">
                  <c:v>62</c:v>
                </c:pt>
                <c:pt idx="123">
                  <c:v>62.5</c:v>
                </c:pt>
                <c:pt idx="124">
                  <c:v>63</c:v>
                </c:pt>
                <c:pt idx="125">
                  <c:v>63.5</c:v>
                </c:pt>
                <c:pt idx="126">
                  <c:v>64</c:v>
                </c:pt>
                <c:pt idx="127">
                  <c:v>64.5</c:v>
                </c:pt>
                <c:pt idx="128">
                  <c:v>65</c:v>
                </c:pt>
                <c:pt idx="129">
                  <c:v>65.5</c:v>
                </c:pt>
                <c:pt idx="130">
                  <c:v>66</c:v>
                </c:pt>
                <c:pt idx="131">
                  <c:v>66.5</c:v>
                </c:pt>
                <c:pt idx="132">
                  <c:v>67</c:v>
                </c:pt>
                <c:pt idx="133">
                  <c:v>67.5</c:v>
                </c:pt>
                <c:pt idx="134">
                  <c:v>68</c:v>
                </c:pt>
                <c:pt idx="135">
                  <c:v>68.5</c:v>
                </c:pt>
                <c:pt idx="136">
                  <c:v>69</c:v>
                </c:pt>
                <c:pt idx="137">
                  <c:v>69.5</c:v>
                </c:pt>
                <c:pt idx="138">
                  <c:v>70</c:v>
                </c:pt>
                <c:pt idx="139">
                  <c:v>70.5</c:v>
                </c:pt>
                <c:pt idx="140">
                  <c:v>71</c:v>
                </c:pt>
                <c:pt idx="141">
                  <c:v>71.5</c:v>
                </c:pt>
                <c:pt idx="142">
                  <c:v>72</c:v>
                </c:pt>
                <c:pt idx="143">
                  <c:v>72.5</c:v>
                </c:pt>
                <c:pt idx="144">
                  <c:v>73</c:v>
                </c:pt>
                <c:pt idx="145">
                  <c:v>73.5</c:v>
                </c:pt>
                <c:pt idx="146">
                  <c:v>74</c:v>
                </c:pt>
                <c:pt idx="147">
                  <c:v>74.5</c:v>
                </c:pt>
                <c:pt idx="148">
                  <c:v>75</c:v>
                </c:pt>
                <c:pt idx="149">
                  <c:v>75.5</c:v>
                </c:pt>
                <c:pt idx="150">
                  <c:v>76</c:v>
                </c:pt>
                <c:pt idx="151">
                  <c:v>76.5</c:v>
                </c:pt>
                <c:pt idx="152">
                  <c:v>77</c:v>
                </c:pt>
                <c:pt idx="153">
                  <c:v>77.5</c:v>
                </c:pt>
                <c:pt idx="154">
                  <c:v>78</c:v>
                </c:pt>
                <c:pt idx="155">
                  <c:v>78.5</c:v>
                </c:pt>
                <c:pt idx="156">
                  <c:v>79</c:v>
                </c:pt>
                <c:pt idx="157">
                  <c:v>79.5</c:v>
                </c:pt>
                <c:pt idx="158">
                  <c:v>80</c:v>
                </c:pt>
                <c:pt idx="159">
                  <c:v>80.5</c:v>
                </c:pt>
                <c:pt idx="160">
                  <c:v>81</c:v>
                </c:pt>
                <c:pt idx="161">
                  <c:v>81.5</c:v>
                </c:pt>
                <c:pt idx="162">
                  <c:v>82</c:v>
                </c:pt>
                <c:pt idx="163">
                  <c:v>82.5</c:v>
                </c:pt>
                <c:pt idx="164">
                  <c:v>83</c:v>
                </c:pt>
                <c:pt idx="165">
                  <c:v>83.5</c:v>
                </c:pt>
                <c:pt idx="166">
                  <c:v>84</c:v>
                </c:pt>
                <c:pt idx="167">
                  <c:v>84.5</c:v>
                </c:pt>
                <c:pt idx="168">
                  <c:v>85</c:v>
                </c:pt>
                <c:pt idx="169">
                  <c:v>85.5</c:v>
                </c:pt>
                <c:pt idx="170">
                  <c:v>86</c:v>
                </c:pt>
                <c:pt idx="171">
                  <c:v>86.5</c:v>
                </c:pt>
                <c:pt idx="172">
                  <c:v>87</c:v>
                </c:pt>
                <c:pt idx="173">
                  <c:v>87.5</c:v>
                </c:pt>
                <c:pt idx="174">
                  <c:v>88</c:v>
                </c:pt>
                <c:pt idx="175">
                  <c:v>88.5</c:v>
                </c:pt>
                <c:pt idx="176">
                  <c:v>89</c:v>
                </c:pt>
                <c:pt idx="177">
                  <c:v>89.5</c:v>
                </c:pt>
                <c:pt idx="178">
                  <c:v>90</c:v>
                </c:pt>
                <c:pt idx="179">
                  <c:v>90.5</c:v>
                </c:pt>
                <c:pt idx="180">
                  <c:v>91</c:v>
                </c:pt>
                <c:pt idx="181">
                  <c:v>91.5</c:v>
                </c:pt>
                <c:pt idx="182">
                  <c:v>92</c:v>
                </c:pt>
                <c:pt idx="183">
                  <c:v>92.5</c:v>
                </c:pt>
                <c:pt idx="184">
                  <c:v>93</c:v>
                </c:pt>
                <c:pt idx="185">
                  <c:v>93.5</c:v>
                </c:pt>
                <c:pt idx="186">
                  <c:v>94</c:v>
                </c:pt>
                <c:pt idx="187">
                  <c:v>94.5</c:v>
                </c:pt>
                <c:pt idx="188">
                  <c:v>95</c:v>
                </c:pt>
                <c:pt idx="189">
                  <c:v>95.5</c:v>
                </c:pt>
                <c:pt idx="190">
                  <c:v>96</c:v>
                </c:pt>
                <c:pt idx="191">
                  <c:v>96.5</c:v>
                </c:pt>
                <c:pt idx="192">
                  <c:v>97</c:v>
                </c:pt>
                <c:pt idx="193">
                  <c:v>97.5</c:v>
                </c:pt>
                <c:pt idx="194">
                  <c:v>98</c:v>
                </c:pt>
                <c:pt idx="195">
                  <c:v>98.5</c:v>
                </c:pt>
                <c:pt idx="196">
                  <c:v>99</c:v>
                </c:pt>
                <c:pt idx="197">
                  <c:v>99.5</c:v>
                </c:pt>
                <c:pt idx="198">
                  <c:v>100</c:v>
                </c:pt>
                <c:pt idx="199">
                  <c:v>100.5</c:v>
                </c:pt>
                <c:pt idx="200">
                  <c:v>101</c:v>
                </c:pt>
                <c:pt idx="201">
                  <c:v>101.5</c:v>
                </c:pt>
                <c:pt idx="202">
                  <c:v>102</c:v>
                </c:pt>
                <c:pt idx="203">
                  <c:v>102.5</c:v>
                </c:pt>
                <c:pt idx="204">
                  <c:v>103</c:v>
                </c:pt>
                <c:pt idx="205">
                  <c:v>103.5</c:v>
                </c:pt>
                <c:pt idx="206">
                  <c:v>104</c:v>
                </c:pt>
                <c:pt idx="207">
                  <c:v>104.5</c:v>
                </c:pt>
                <c:pt idx="208">
                  <c:v>105</c:v>
                </c:pt>
                <c:pt idx="209">
                  <c:v>105.5</c:v>
                </c:pt>
                <c:pt idx="210">
                  <c:v>106</c:v>
                </c:pt>
                <c:pt idx="211">
                  <c:v>106.5</c:v>
                </c:pt>
                <c:pt idx="212">
                  <c:v>107</c:v>
                </c:pt>
                <c:pt idx="213">
                  <c:v>107.5</c:v>
                </c:pt>
                <c:pt idx="214">
                  <c:v>108</c:v>
                </c:pt>
                <c:pt idx="215">
                  <c:v>108.5</c:v>
                </c:pt>
                <c:pt idx="216">
                  <c:v>109</c:v>
                </c:pt>
                <c:pt idx="217">
                  <c:v>109.5</c:v>
                </c:pt>
                <c:pt idx="218">
                  <c:v>110</c:v>
                </c:pt>
                <c:pt idx="219">
                  <c:v>110.5</c:v>
                </c:pt>
                <c:pt idx="220">
                  <c:v>111</c:v>
                </c:pt>
                <c:pt idx="221">
                  <c:v>111.5</c:v>
                </c:pt>
                <c:pt idx="222">
                  <c:v>112</c:v>
                </c:pt>
                <c:pt idx="223">
                  <c:v>112.5</c:v>
                </c:pt>
                <c:pt idx="224">
                  <c:v>113</c:v>
                </c:pt>
                <c:pt idx="225">
                  <c:v>113.5</c:v>
                </c:pt>
                <c:pt idx="226">
                  <c:v>114</c:v>
                </c:pt>
                <c:pt idx="227">
                  <c:v>114.5</c:v>
                </c:pt>
                <c:pt idx="228">
                  <c:v>115</c:v>
                </c:pt>
                <c:pt idx="229">
                  <c:v>115.5</c:v>
                </c:pt>
                <c:pt idx="230">
                  <c:v>116</c:v>
                </c:pt>
                <c:pt idx="231">
                  <c:v>116.5</c:v>
                </c:pt>
                <c:pt idx="232">
                  <c:v>117</c:v>
                </c:pt>
                <c:pt idx="233">
                  <c:v>117.5</c:v>
                </c:pt>
                <c:pt idx="234">
                  <c:v>118</c:v>
                </c:pt>
                <c:pt idx="235">
                  <c:v>118.5</c:v>
                </c:pt>
                <c:pt idx="236">
                  <c:v>119</c:v>
                </c:pt>
                <c:pt idx="237">
                  <c:v>119.5</c:v>
                </c:pt>
                <c:pt idx="238">
                  <c:v>120</c:v>
                </c:pt>
                <c:pt idx="239">
                  <c:v>120.5</c:v>
                </c:pt>
                <c:pt idx="240">
                  <c:v>121</c:v>
                </c:pt>
                <c:pt idx="241">
                  <c:v>121.5</c:v>
                </c:pt>
                <c:pt idx="242">
                  <c:v>122</c:v>
                </c:pt>
                <c:pt idx="243">
                  <c:v>122.5</c:v>
                </c:pt>
                <c:pt idx="244">
                  <c:v>123</c:v>
                </c:pt>
                <c:pt idx="245">
                  <c:v>123.5</c:v>
                </c:pt>
                <c:pt idx="246">
                  <c:v>124</c:v>
                </c:pt>
                <c:pt idx="247">
                  <c:v>124.5</c:v>
                </c:pt>
                <c:pt idx="248">
                  <c:v>125</c:v>
                </c:pt>
                <c:pt idx="249">
                  <c:v>125.5</c:v>
                </c:pt>
                <c:pt idx="250">
                  <c:v>126</c:v>
                </c:pt>
                <c:pt idx="251">
                  <c:v>126.5</c:v>
                </c:pt>
                <c:pt idx="252">
                  <c:v>127</c:v>
                </c:pt>
                <c:pt idx="253">
                  <c:v>127.5</c:v>
                </c:pt>
                <c:pt idx="254">
                  <c:v>128</c:v>
                </c:pt>
                <c:pt idx="255">
                  <c:v>128.5</c:v>
                </c:pt>
                <c:pt idx="256">
                  <c:v>129</c:v>
                </c:pt>
                <c:pt idx="257">
                  <c:v>129.5</c:v>
                </c:pt>
                <c:pt idx="258">
                  <c:v>130</c:v>
                </c:pt>
                <c:pt idx="259">
                  <c:v>130.5</c:v>
                </c:pt>
                <c:pt idx="260">
                  <c:v>131</c:v>
                </c:pt>
                <c:pt idx="261">
                  <c:v>131.5</c:v>
                </c:pt>
                <c:pt idx="262">
                  <c:v>132</c:v>
                </c:pt>
                <c:pt idx="263">
                  <c:v>132.5</c:v>
                </c:pt>
                <c:pt idx="264">
                  <c:v>133</c:v>
                </c:pt>
                <c:pt idx="265">
                  <c:v>133.5</c:v>
                </c:pt>
                <c:pt idx="266">
                  <c:v>134</c:v>
                </c:pt>
                <c:pt idx="267">
                  <c:v>134.5</c:v>
                </c:pt>
                <c:pt idx="268">
                  <c:v>135</c:v>
                </c:pt>
                <c:pt idx="269">
                  <c:v>135.5</c:v>
                </c:pt>
                <c:pt idx="270">
                  <c:v>136</c:v>
                </c:pt>
                <c:pt idx="271">
                  <c:v>136.5</c:v>
                </c:pt>
                <c:pt idx="272">
                  <c:v>137</c:v>
                </c:pt>
                <c:pt idx="273">
                  <c:v>137.5</c:v>
                </c:pt>
                <c:pt idx="274">
                  <c:v>138</c:v>
                </c:pt>
                <c:pt idx="275">
                  <c:v>138.5</c:v>
                </c:pt>
                <c:pt idx="276">
                  <c:v>139</c:v>
                </c:pt>
                <c:pt idx="277">
                  <c:v>139.5</c:v>
                </c:pt>
                <c:pt idx="278">
                  <c:v>140</c:v>
                </c:pt>
                <c:pt idx="279">
                  <c:v>140.5</c:v>
                </c:pt>
                <c:pt idx="280">
                  <c:v>141</c:v>
                </c:pt>
                <c:pt idx="281">
                  <c:v>141.5</c:v>
                </c:pt>
                <c:pt idx="282">
                  <c:v>142</c:v>
                </c:pt>
                <c:pt idx="283">
                  <c:v>142.5</c:v>
                </c:pt>
                <c:pt idx="284">
                  <c:v>143</c:v>
                </c:pt>
                <c:pt idx="285">
                  <c:v>143.5</c:v>
                </c:pt>
                <c:pt idx="286">
                  <c:v>144</c:v>
                </c:pt>
                <c:pt idx="287">
                  <c:v>144.5</c:v>
                </c:pt>
                <c:pt idx="288">
                  <c:v>145</c:v>
                </c:pt>
                <c:pt idx="289">
                  <c:v>145.5</c:v>
                </c:pt>
                <c:pt idx="290">
                  <c:v>146</c:v>
                </c:pt>
                <c:pt idx="291">
                  <c:v>146.5</c:v>
                </c:pt>
                <c:pt idx="292">
                  <c:v>147</c:v>
                </c:pt>
                <c:pt idx="293">
                  <c:v>147.5</c:v>
                </c:pt>
                <c:pt idx="294">
                  <c:v>148</c:v>
                </c:pt>
                <c:pt idx="295">
                  <c:v>148.5</c:v>
                </c:pt>
                <c:pt idx="296">
                  <c:v>149</c:v>
                </c:pt>
                <c:pt idx="297">
                  <c:v>149.5</c:v>
                </c:pt>
                <c:pt idx="298">
                  <c:v>150</c:v>
                </c:pt>
                <c:pt idx="299">
                  <c:v>150.5</c:v>
                </c:pt>
                <c:pt idx="300">
                  <c:v>151</c:v>
                </c:pt>
                <c:pt idx="301">
                  <c:v>151.5</c:v>
                </c:pt>
                <c:pt idx="302">
                  <c:v>152</c:v>
                </c:pt>
                <c:pt idx="303">
                  <c:v>152.5</c:v>
                </c:pt>
                <c:pt idx="304">
                  <c:v>153</c:v>
                </c:pt>
                <c:pt idx="305">
                  <c:v>153.5</c:v>
                </c:pt>
                <c:pt idx="306">
                  <c:v>154</c:v>
                </c:pt>
                <c:pt idx="307">
                  <c:v>154.5</c:v>
                </c:pt>
                <c:pt idx="308">
                  <c:v>155</c:v>
                </c:pt>
                <c:pt idx="309">
                  <c:v>155.5</c:v>
                </c:pt>
                <c:pt idx="310">
                  <c:v>156</c:v>
                </c:pt>
                <c:pt idx="311">
                  <c:v>156.5</c:v>
                </c:pt>
                <c:pt idx="312">
                  <c:v>157</c:v>
                </c:pt>
                <c:pt idx="313">
                  <c:v>157.5</c:v>
                </c:pt>
                <c:pt idx="314">
                  <c:v>158</c:v>
                </c:pt>
                <c:pt idx="315">
                  <c:v>158.5</c:v>
                </c:pt>
                <c:pt idx="316">
                  <c:v>159</c:v>
                </c:pt>
                <c:pt idx="317">
                  <c:v>159.5</c:v>
                </c:pt>
                <c:pt idx="318">
                  <c:v>160</c:v>
                </c:pt>
                <c:pt idx="319">
                  <c:v>160.5</c:v>
                </c:pt>
                <c:pt idx="320">
                  <c:v>161</c:v>
                </c:pt>
                <c:pt idx="321">
                  <c:v>161.5</c:v>
                </c:pt>
                <c:pt idx="322">
                  <c:v>162</c:v>
                </c:pt>
                <c:pt idx="323">
                  <c:v>162.5</c:v>
                </c:pt>
                <c:pt idx="324">
                  <c:v>163</c:v>
                </c:pt>
                <c:pt idx="325">
                  <c:v>163.5</c:v>
                </c:pt>
                <c:pt idx="326">
                  <c:v>164</c:v>
                </c:pt>
                <c:pt idx="327">
                  <c:v>164.5</c:v>
                </c:pt>
                <c:pt idx="328">
                  <c:v>165</c:v>
                </c:pt>
                <c:pt idx="329">
                  <c:v>165.5</c:v>
                </c:pt>
                <c:pt idx="330">
                  <c:v>166</c:v>
                </c:pt>
                <c:pt idx="331">
                  <c:v>166.5</c:v>
                </c:pt>
                <c:pt idx="332">
                  <c:v>167</c:v>
                </c:pt>
                <c:pt idx="333">
                  <c:v>167.5</c:v>
                </c:pt>
                <c:pt idx="334">
                  <c:v>168</c:v>
                </c:pt>
                <c:pt idx="335">
                  <c:v>168.5</c:v>
                </c:pt>
                <c:pt idx="336">
                  <c:v>169</c:v>
                </c:pt>
                <c:pt idx="337">
                  <c:v>169.5</c:v>
                </c:pt>
                <c:pt idx="338">
                  <c:v>170</c:v>
                </c:pt>
                <c:pt idx="339">
                  <c:v>170.5</c:v>
                </c:pt>
                <c:pt idx="340">
                  <c:v>171</c:v>
                </c:pt>
                <c:pt idx="341">
                  <c:v>171.5</c:v>
                </c:pt>
                <c:pt idx="342">
                  <c:v>172</c:v>
                </c:pt>
                <c:pt idx="343">
                  <c:v>172.5</c:v>
                </c:pt>
                <c:pt idx="344">
                  <c:v>173</c:v>
                </c:pt>
                <c:pt idx="345">
                  <c:v>173.5</c:v>
                </c:pt>
                <c:pt idx="346">
                  <c:v>174</c:v>
                </c:pt>
                <c:pt idx="347">
                  <c:v>174.5</c:v>
                </c:pt>
                <c:pt idx="348">
                  <c:v>175</c:v>
                </c:pt>
                <c:pt idx="349">
                  <c:v>175.5</c:v>
                </c:pt>
                <c:pt idx="350">
                  <c:v>176</c:v>
                </c:pt>
                <c:pt idx="351">
                  <c:v>176.5</c:v>
                </c:pt>
                <c:pt idx="352">
                  <c:v>177</c:v>
                </c:pt>
                <c:pt idx="353">
                  <c:v>177.5</c:v>
                </c:pt>
                <c:pt idx="354">
                  <c:v>178</c:v>
                </c:pt>
                <c:pt idx="355">
                  <c:v>178.5</c:v>
                </c:pt>
                <c:pt idx="356">
                  <c:v>179</c:v>
                </c:pt>
                <c:pt idx="357">
                  <c:v>179.5</c:v>
                </c:pt>
                <c:pt idx="358">
                  <c:v>180</c:v>
                </c:pt>
                <c:pt idx="359">
                  <c:v>180.5</c:v>
                </c:pt>
                <c:pt idx="360">
                  <c:v>181</c:v>
                </c:pt>
                <c:pt idx="361">
                  <c:v>181.5</c:v>
                </c:pt>
                <c:pt idx="362">
                  <c:v>182</c:v>
                </c:pt>
                <c:pt idx="363">
                  <c:v>182.5</c:v>
                </c:pt>
                <c:pt idx="364">
                  <c:v>183</c:v>
                </c:pt>
                <c:pt idx="365">
                  <c:v>183.5</c:v>
                </c:pt>
                <c:pt idx="366">
                  <c:v>184</c:v>
                </c:pt>
                <c:pt idx="367">
                  <c:v>184.5</c:v>
                </c:pt>
                <c:pt idx="368">
                  <c:v>185</c:v>
                </c:pt>
                <c:pt idx="369">
                  <c:v>185.5</c:v>
                </c:pt>
                <c:pt idx="370">
                  <c:v>186</c:v>
                </c:pt>
                <c:pt idx="371">
                  <c:v>186.5</c:v>
                </c:pt>
                <c:pt idx="372">
                  <c:v>187</c:v>
                </c:pt>
                <c:pt idx="373">
                  <c:v>187.5</c:v>
                </c:pt>
                <c:pt idx="374">
                  <c:v>188</c:v>
                </c:pt>
                <c:pt idx="375">
                  <c:v>188.5</c:v>
                </c:pt>
                <c:pt idx="376">
                  <c:v>189</c:v>
                </c:pt>
                <c:pt idx="377">
                  <c:v>189.5</c:v>
                </c:pt>
                <c:pt idx="378">
                  <c:v>190</c:v>
                </c:pt>
                <c:pt idx="379">
                  <c:v>190.5</c:v>
                </c:pt>
                <c:pt idx="380">
                  <c:v>191</c:v>
                </c:pt>
                <c:pt idx="381">
                  <c:v>191.5</c:v>
                </c:pt>
                <c:pt idx="382">
                  <c:v>192</c:v>
                </c:pt>
                <c:pt idx="383">
                  <c:v>192.5</c:v>
                </c:pt>
                <c:pt idx="384">
                  <c:v>193</c:v>
                </c:pt>
                <c:pt idx="385">
                  <c:v>193.5</c:v>
                </c:pt>
                <c:pt idx="386">
                  <c:v>194</c:v>
                </c:pt>
                <c:pt idx="387">
                  <c:v>194.5</c:v>
                </c:pt>
                <c:pt idx="388">
                  <c:v>195</c:v>
                </c:pt>
                <c:pt idx="389">
                  <c:v>195.5</c:v>
                </c:pt>
                <c:pt idx="390">
                  <c:v>196</c:v>
                </c:pt>
                <c:pt idx="391">
                  <c:v>196.5</c:v>
                </c:pt>
                <c:pt idx="392">
                  <c:v>197</c:v>
                </c:pt>
                <c:pt idx="393">
                  <c:v>197.5</c:v>
                </c:pt>
                <c:pt idx="394">
                  <c:v>198</c:v>
                </c:pt>
                <c:pt idx="395">
                  <c:v>198.5</c:v>
                </c:pt>
                <c:pt idx="396">
                  <c:v>199</c:v>
                </c:pt>
                <c:pt idx="397">
                  <c:v>199.5</c:v>
                </c:pt>
                <c:pt idx="398">
                  <c:v>200</c:v>
                </c:pt>
                <c:pt idx="399">
                  <c:v>200.5</c:v>
                </c:pt>
                <c:pt idx="400">
                  <c:v>201</c:v>
                </c:pt>
                <c:pt idx="401">
                  <c:v>201.5</c:v>
                </c:pt>
                <c:pt idx="402">
                  <c:v>202</c:v>
                </c:pt>
                <c:pt idx="403">
                  <c:v>202.5</c:v>
                </c:pt>
                <c:pt idx="404">
                  <c:v>203</c:v>
                </c:pt>
                <c:pt idx="405">
                  <c:v>203.5</c:v>
                </c:pt>
                <c:pt idx="406">
                  <c:v>204</c:v>
                </c:pt>
                <c:pt idx="407">
                  <c:v>204.5</c:v>
                </c:pt>
                <c:pt idx="408">
                  <c:v>205</c:v>
                </c:pt>
                <c:pt idx="409">
                  <c:v>205.5</c:v>
                </c:pt>
                <c:pt idx="410">
                  <c:v>206</c:v>
                </c:pt>
                <c:pt idx="411">
                  <c:v>206.5</c:v>
                </c:pt>
                <c:pt idx="412">
                  <c:v>207</c:v>
                </c:pt>
                <c:pt idx="413">
                  <c:v>207.5</c:v>
                </c:pt>
                <c:pt idx="414">
                  <c:v>208</c:v>
                </c:pt>
                <c:pt idx="415">
                  <c:v>208.5</c:v>
                </c:pt>
                <c:pt idx="416">
                  <c:v>209</c:v>
                </c:pt>
                <c:pt idx="417">
                  <c:v>209.5</c:v>
                </c:pt>
                <c:pt idx="418">
                  <c:v>210</c:v>
                </c:pt>
                <c:pt idx="419">
                  <c:v>210.5</c:v>
                </c:pt>
                <c:pt idx="420">
                  <c:v>211</c:v>
                </c:pt>
                <c:pt idx="421">
                  <c:v>211.5</c:v>
                </c:pt>
                <c:pt idx="422">
                  <c:v>212</c:v>
                </c:pt>
                <c:pt idx="423">
                  <c:v>212.5</c:v>
                </c:pt>
                <c:pt idx="424">
                  <c:v>213</c:v>
                </c:pt>
                <c:pt idx="425">
                  <c:v>213.5</c:v>
                </c:pt>
                <c:pt idx="426">
                  <c:v>214</c:v>
                </c:pt>
                <c:pt idx="427">
                  <c:v>214.5</c:v>
                </c:pt>
                <c:pt idx="428">
                  <c:v>215</c:v>
                </c:pt>
                <c:pt idx="429">
                  <c:v>215.5</c:v>
                </c:pt>
                <c:pt idx="430">
                  <c:v>216</c:v>
                </c:pt>
                <c:pt idx="431">
                  <c:v>216.5</c:v>
                </c:pt>
                <c:pt idx="432">
                  <c:v>217</c:v>
                </c:pt>
                <c:pt idx="433">
                  <c:v>217.5</c:v>
                </c:pt>
                <c:pt idx="434">
                  <c:v>218</c:v>
                </c:pt>
                <c:pt idx="435">
                  <c:v>218.5</c:v>
                </c:pt>
                <c:pt idx="436">
                  <c:v>219</c:v>
                </c:pt>
                <c:pt idx="437">
                  <c:v>219.5</c:v>
                </c:pt>
                <c:pt idx="438">
                  <c:v>220</c:v>
                </c:pt>
                <c:pt idx="439">
                  <c:v>220.5</c:v>
                </c:pt>
                <c:pt idx="440">
                  <c:v>221</c:v>
                </c:pt>
                <c:pt idx="441">
                  <c:v>221.5</c:v>
                </c:pt>
                <c:pt idx="442">
                  <c:v>222</c:v>
                </c:pt>
                <c:pt idx="443">
                  <c:v>222.5</c:v>
                </c:pt>
                <c:pt idx="444">
                  <c:v>223</c:v>
                </c:pt>
                <c:pt idx="445">
                  <c:v>223.5</c:v>
                </c:pt>
                <c:pt idx="446">
                  <c:v>224</c:v>
                </c:pt>
                <c:pt idx="447">
                  <c:v>224.5</c:v>
                </c:pt>
                <c:pt idx="448">
                  <c:v>225</c:v>
                </c:pt>
                <c:pt idx="449">
                  <c:v>225.5</c:v>
                </c:pt>
                <c:pt idx="450">
                  <c:v>226</c:v>
                </c:pt>
                <c:pt idx="451">
                  <c:v>226.5</c:v>
                </c:pt>
                <c:pt idx="452">
                  <c:v>227</c:v>
                </c:pt>
                <c:pt idx="453">
                  <c:v>227.5</c:v>
                </c:pt>
                <c:pt idx="454">
                  <c:v>228</c:v>
                </c:pt>
                <c:pt idx="455">
                  <c:v>228.5</c:v>
                </c:pt>
                <c:pt idx="456">
                  <c:v>229</c:v>
                </c:pt>
                <c:pt idx="457">
                  <c:v>229.5</c:v>
                </c:pt>
                <c:pt idx="458">
                  <c:v>230</c:v>
                </c:pt>
                <c:pt idx="459">
                  <c:v>230.5</c:v>
                </c:pt>
                <c:pt idx="460">
                  <c:v>231</c:v>
                </c:pt>
                <c:pt idx="461">
                  <c:v>231.5</c:v>
                </c:pt>
                <c:pt idx="462">
                  <c:v>232</c:v>
                </c:pt>
                <c:pt idx="463">
                  <c:v>232.5</c:v>
                </c:pt>
                <c:pt idx="464">
                  <c:v>233</c:v>
                </c:pt>
                <c:pt idx="465">
                  <c:v>233.5</c:v>
                </c:pt>
                <c:pt idx="466">
                  <c:v>234</c:v>
                </c:pt>
                <c:pt idx="467">
                  <c:v>234.5</c:v>
                </c:pt>
                <c:pt idx="468">
                  <c:v>235</c:v>
                </c:pt>
                <c:pt idx="469">
                  <c:v>235.5</c:v>
                </c:pt>
                <c:pt idx="470">
                  <c:v>236</c:v>
                </c:pt>
                <c:pt idx="471">
                  <c:v>236.5</c:v>
                </c:pt>
                <c:pt idx="472">
                  <c:v>237</c:v>
                </c:pt>
                <c:pt idx="473">
                  <c:v>237.5</c:v>
                </c:pt>
                <c:pt idx="474">
                  <c:v>238</c:v>
                </c:pt>
                <c:pt idx="475">
                  <c:v>238.5</c:v>
                </c:pt>
                <c:pt idx="476">
                  <c:v>239</c:v>
                </c:pt>
                <c:pt idx="477">
                  <c:v>239.5</c:v>
                </c:pt>
                <c:pt idx="478">
                  <c:v>240</c:v>
                </c:pt>
                <c:pt idx="479">
                  <c:v>240.5</c:v>
                </c:pt>
                <c:pt idx="480">
                  <c:v>241</c:v>
                </c:pt>
                <c:pt idx="481">
                  <c:v>241.5</c:v>
                </c:pt>
                <c:pt idx="482">
                  <c:v>242</c:v>
                </c:pt>
                <c:pt idx="483">
                  <c:v>242.5</c:v>
                </c:pt>
                <c:pt idx="484">
                  <c:v>243</c:v>
                </c:pt>
                <c:pt idx="485">
                  <c:v>243.5</c:v>
                </c:pt>
                <c:pt idx="486">
                  <c:v>244</c:v>
                </c:pt>
                <c:pt idx="487">
                  <c:v>244.5</c:v>
                </c:pt>
                <c:pt idx="488">
                  <c:v>245</c:v>
                </c:pt>
                <c:pt idx="489">
                  <c:v>245.5</c:v>
                </c:pt>
                <c:pt idx="490">
                  <c:v>246</c:v>
                </c:pt>
                <c:pt idx="491">
                  <c:v>246.5</c:v>
                </c:pt>
                <c:pt idx="492">
                  <c:v>247</c:v>
                </c:pt>
                <c:pt idx="493">
                  <c:v>247.5</c:v>
                </c:pt>
                <c:pt idx="494">
                  <c:v>248</c:v>
                </c:pt>
                <c:pt idx="495">
                  <c:v>248.5</c:v>
                </c:pt>
                <c:pt idx="496">
                  <c:v>249</c:v>
                </c:pt>
                <c:pt idx="497">
                  <c:v>249.5</c:v>
                </c:pt>
                <c:pt idx="498">
                  <c:v>250</c:v>
                </c:pt>
                <c:pt idx="499">
                  <c:v>250.5</c:v>
                </c:pt>
                <c:pt idx="500">
                  <c:v>251</c:v>
                </c:pt>
                <c:pt idx="501">
                  <c:v>251.5</c:v>
                </c:pt>
                <c:pt idx="502">
                  <c:v>252</c:v>
                </c:pt>
                <c:pt idx="503">
                  <c:v>252.5</c:v>
                </c:pt>
                <c:pt idx="504">
                  <c:v>253</c:v>
                </c:pt>
                <c:pt idx="505">
                  <c:v>253.5</c:v>
                </c:pt>
                <c:pt idx="506">
                  <c:v>254</c:v>
                </c:pt>
                <c:pt idx="507">
                  <c:v>254.5</c:v>
                </c:pt>
                <c:pt idx="508">
                  <c:v>255</c:v>
                </c:pt>
                <c:pt idx="509">
                  <c:v>255.5</c:v>
                </c:pt>
                <c:pt idx="510">
                  <c:v>256</c:v>
                </c:pt>
                <c:pt idx="511">
                  <c:v>256.5</c:v>
                </c:pt>
                <c:pt idx="512">
                  <c:v>257</c:v>
                </c:pt>
                <c:pt idx="513">
                  <c:v>257.5</c:v>
                </c:pt>
                <c:pt idx="514">
                  <c:v>258</c:v>
                </c:pt>
                <c:pt idx="515">
                  <c:v>258.5</c:v>
                </c:pt>
                <c:pt idx="516">
                  <c:v>259</c:v>
                </c:pt>
                <c:pt idx="517">
                  <c:v>259.5</c:v>
                </c:pt>
                <c:pt idx="518">
                  <c:v>260</c:v>
                </c:pt>
                <c:pt idx="519">
                  <c:v>260.5</c:v>
                </c:pt>
                <c:pt idx="520">
                  <c:v>261</c:v>
                </c:pt>
                <c:pt idx="521">
                  <c:v>261.5</c:v>
                </c:pt>
                <c:pt idx="522">
                  <c:v>262</c:v>
                </c:pt>
                <c:pt idx="523">
                  <c:v>262.5</c:v>
                </c:pt>
                <c:pt idx="524">
                  <c:v>263</c:v>
                </c:pt>
                <c:pt idx="525">
                  <c:v>263.5</c:v>
                </c:pt>
                <c:pt idx="526">
                  <c:v>264</c:v>
                </c:pt>
                <c:pt idx="527">
                  <c:v>264.5</c:v>
                </c:pt>
                <c:pt idx="528">
                  <c:v>265</c:v>
                </c:pt>
                <c:pt idx="529">
                  <c:v>265.5</c:v>
                </c:pt>
                <c:pt idx="530">
                  <c:v>266</c:v>
                </c:pt>
                <c:pt idx="531">
                  <c:v>266.5</c:v>
                </c:pt>
                <c:pt idx="532">
                  <c:v>267</c:v>
                </c:pt>
                <c:pt idx="533">
                  <c:v>267.5</c:v>
                </c:pt>
                <c:pt idx="534">
                  <c:v>268</c:v>
                </c:pt>
                <c:pt idx="535">
                  <c:v>268.5</c:v>
                </c:pt>
                <c:pt idx="536">
                  <c:v>269</c:v>
                </c:pt>
                <c:pt idx="537">
                  <c:v>269.5</c:v>
                </c:pt>
                <c:pt idx="538">
                  <c:v>270</c:v>
                </c:pt>
                <c:pt idx="539">
                  <c:v>270.5</c:v>
                </c:pt>
                <c:pt idx="540">
                  <c:v>271</c:v>
                </c:pt>
                <c:pt idx="541">
                  <c:v>271.5</c:v>
                </c:pt>
                <c:pt idx="542">
                  <c:v>272</c:v>
                </c:pt>
                <c:pt idx="543">
                  <c:v>272.5</c:v>
                </c:pt>
                <c:pt idx="544">
                  <c:v>273</c:v>
                </c:pt>
                <c:pt idx="545">
                  <c:v>273.5</c:v>
                </c:pt>
                <c:pt idx="546">
                  <c:v>274</c:v>
                </c:pt>
                <c:pt idx="547">
                  <c:v>274.5</c:v>
                </c:pt>
                <c:pt idx="548">
                  <c:v>275</c:v>
                </c:pt>
                <c:pt idx="549">
                  <c:v>275.5</c:v>
                </c:pt>
                <c:pt idx="550">
                  <c:v>276</c:v>
                </c:pt>
                <c:pt idx="551">
                  <c:v>276.5</c:v>
                </c:pt>
                <c:pt idx="552">
                  <c:v>277</c:v>
                </c:pt>
                <c:pt idx="553">
                  <c:v>277.5</c:v>
                </c:pt>
                <c:pt idx="554">
                  <c:v>278</c:v>
                </c:pt>
                <c:pt idx="555">
                  <c:v>278.5</c:v>
                </c:pt>
                <c:pt idx="556">
                  <c:v>279</c:v>
                </c:pt>
                <c:pt idx="557">
                  <c:v>279.5</c:v>
                </c:pt>
                <c:pt idx="558">
                  <c:v>280</c:v>
                </c:pt>
                <c:pt idx="559">
                  <c:v>280.5</c:v>
                </c:pt>
                <c:pt idx="560">
                  <c:v>281</c:v>
                </c:pt>
                <c:pt idx="561">
                  <c:v>281.5</c:v>
                </c:pt>
                <c:pt idx="562">
                  <c:v>282</c:v>
                </c:pt>
                <c:pt idx="563">
                  <c:v>282.5</c:v>
                </c:pt>
                <c:pt idx="564">
                  <c:v>283</c:v>
                </c:pt>
                <c:pt idx="565">
                  <c:v>283.5</c:v>
                </c:pt>
                <c:pt idx="566">
                  <c:v>284</c:v>
                </c:pt>
                <c:pt idx="567">
                  <c:v>284.5</c:v>
                </c:pt>
                <c:pt idx="568">
                  <c:v>285</c:v>
                </c:pt>
                <c:pt idx="569">
                  <c:v>285.5</c:v>
                </c:pt>
                <c:pt idx="570">
                  <c:v>286</c:v>
                </c:pt>
                <c:pt idx="571">
                  <c:v>286.5</c:v>
                </c:pt>
                <c:pt idx="572">
                  <c:v>287</c:v>
                </c:pt>
                <c:pt idx="573">
                  <c:v>287.5</c:v>
                </c:pt>
                <c:pt idx="574">
                  <c:v>288</c:v>
                </c:pt>
                <c:pt idx="575">
                  <c:v>288.5</c:v>
                </c:pt>
                <c:pt idx="576">
                  <c:v>289</c:v>
                </c:pt>
                <c:pt idx="577">
                  <c:v>289.5</c:v>
                </c:pt>
                <c:pt idx="578">
                  <c:v>290</c:v>
                </c:pt>
                <c:pt idx="579">
                  <c:v>290.5</c:v>
                </c:pt>
                <c:pt idx="580">
                  <c:v>291</c:v>
                </c:pt>
                <c:pt idx="581">
                  <c:v>291.5</c:v>
                </c:pt>
                <c:pt idx="582">
                  <c:v>292</c:v>
                </c:pt>
                <c:pt idx="583">
                  <c:v>292.5</c:v>
                </c:pt>
                <c:pt idx="584">
                  <c:v>293</c:v>
                </c:pt>
                <c:pt idx="585">
                  <c:v>293.5</c:v>
                </c:pt>
                <c:pt idx="586">
                  <c:v>294</c:v>
                </c:pt>
                <c:pt idx="587">
                  <c:v>294.5</c:v>
                </c:pt>
                <c:pt idx="588">
                  <c:v>295</c:v>
                </c:pt>
                <c:pt idx="589">
                  <c:v>295.5</c:v>
                </c:pt>
                <c:pt idx="590">
                  <c:v>296</c:v>
                </c:pt>
                <c:pt idx="591">
                  <c:v>296.5</c:v>
                </c:pt>
                <c:pt idx="592">
                  <c:v>297</c:v>
                </c:pt>
                <c:pt idx="593">
                  <c:v>297.5</c:v>
                </c:pt>
                <c:pt idx="594">
                  <c:v>298</c:v>
                </c:pt>
                <c:pt idx="595">
                  <c:v>298.5</c:v>
                </c:pt>
                <c:pt idx="596">
                  <c:v>299</c:v>
                </c:pt>
                <c:pt idx="597">
                  <c:v>299.5</c:v>
                </c:pt>
                <c:pt idx="598">
                  <c:v>300</c:v>
                </c:pt>
                <c:pt idx="599">
                  <c:v>300.5</c:v>
                </c:pt>
                <c:pt idx="600">
                  <c:v>301</c:v>
                </c:pt>
                <c:pt idx="601">
                  <c:v>301.5</c:v>
                </c:pt>
                <c:pt idx="602">
                  <c:v>302</c:v>
                </c:pt>
                <c:pt idx="603">
                  <c:v>302.5</c:v>
                </c:pt>
                <c:pt idx="604">
                  <c:v>303</c:v>
                </c:pt>
                <c:pt idx="605">
                  <c:v>303.5</c:v>
                </c:pt>
                <c:pt idx="606">
                  <c:v>304</c:v>
                </c:pt>
                <c:pt idx="607">
                  <c:v>304.5</c:v>
                </c:pt>
                <c:pt idx="608">
                  <c:v>305</c:v>
                </c:pt>
                <c:pt idx="609">
                  <c:v>305.5</c:v>
                </c:pt>
                <c:pt idx="610">
                  <c:v>306</c:v>
                </c:pt>
                <c:pt idx="611">
                  <c:v>306.5</c:v>
                </c:pt>
                <c:pt idx="612">
                  <c:v>307</c:v>
                </c:pt>
                <c:pt idx="613">
                  <c:v>307.5</c:v>
                </c:pt>
                <c:pt idx="614">
                  <c:v>308</c:v>
                </c:pt>
                <c:pt idx="615">
                  <c:v>308.5</c:v>
                </c:pt>
                <c:pt idx="616">
                  <c:v>309</c:v>
                </c:pt>
                <c:pt idx="617">
                  <c:v>309.5</c:v>
                </c:pt>
                <c:pt idx="618">
                  <c:v>310</c:v>
                </c:pt>
                <c:pt idx="619">
                  <c:v>310.5</c:v>
                </c:pt>
                <c:pt idx="620">
                  <c:v>311</c:v>
                </c:pt>
                <c:pt idx="621">
                  <c:v>311.5</c:v>
                </c:pt>
                <c:pt idx="622">
                  <c:v>312</c:v>
                </c:pt>
                <c:pt idx="623">
                  <c:v>312.5</c:v>
                </c:pt>
                <c:pt idx="624">
                  <c:v>313</c:v>
                </c:pt>
                <c:pt idx="625">
                  <c:v>313.5</c:v>
                </c:pt>
                <c:pt idx="626">
                  <c:v>314</c:v>
                </c:pt>
                <c:pt idx="627">
                  <c:v>314.5</c:v>
                </c:pt>
                <c:pt idx="628">
                  <c:v>315</c:v>
                </c:pt>
                <c:pt idx="629">
                  <c:v>315.5</c:v>
                </c:pt>
                <c:pt idx="630">
                  <c:v>316</c:v>
                </c:pt>
                <c:pt idx="631">
                  <c:v>316.5</c:v>
                </c:pt>
                <c:pt idx="632">
                  <c:v>317</c:v>
                </c:pt>
                <c:pt idx="633">
                  <c:v>317.5</c:v>
                </c:pt>
                <c:pt idx="634">
                  <c:v>318</c:v>
                </c:pt>
                <c:pt idx="635">
                  <c:v>318.5</c:v>
                </c:pt>
                <c:pt idx="636">
                  <c:v>319</c:v>
                </c:pt>
                <c:pt idx="637">
                  <c:v>319.5</c:v>
                </c:pt>
                <c:pt idx="638">
                  <c:v>320</c:v>
                </c:pt>
                <c:pt idx="639">
                  <c:v>320.5</c:v>
                </c:pt>
                <c:pt idx="640">
                  <c:v>321</c:v>
                </c:pt>
                <c:pt idx="641">
                  <c:v>321.5</c:v>
                </c:pt>
                <c:pt idx="642">
                  <c:v>322</c:v>
                </c:pt>
                <c:pt idx="643">
                  <c:v>322.5</c:v>
                </c:pt>
                <c:pt idx="644">
                  <c:v>323</c:v>
                </c:pt>
                <c:pt idx="645">
                  <c:v>323.5</c:v>
                </c:pt>
                <c:pt idx="646">
                  <c:v>324</c:v>
                </c:pt>
                <c:pt idx="647">
                  <c:v>324.5</c:v>
                </c:pt>
                <c:pt idx="648">
                  <c:v>325</c:v>
                </c:pt>
                <c:pt idx="649">
                  <c:v>325.5</c:v>
                </c:pt>
                <c:pt idx="650">
                  <c:v>326</c:v>
                </c:pt>
                <c:pt idx="651">
                  <c:v>326.5</c:v>
                </c:pt>
                <c:pt idx="652">
                  <c:v>327</c:v>
                </c:pt>
                <c:pt idx="653">
                  <c:v>327.5</c:v>
                </c:pt>
                <c:pt idx="654">
                  <c:v>328</c:v>
                </c:pt>
                <c:pt idx="655">
                  <c:v>328.5</c:v>
                </c:pt>
                <c:pt idx="656">
                  <c:v>329</c:v>
                </c:pt>
                <c:pt idx="657">
                  <c:v>329.5</c:v>
                </c:pt>
                <c:pt idx="658">
                  <c:v>330</c:v>
                </c:pt>
                <c:pt idx="659">
                  <c:v>330.5</c:v>
                </c:pt>
                <c:pt idx="660">
                  <c:v>331</c:v>
                </c:pt>
                <c:pt idx="661">
                  <c:v>331.5</c:v>
                </c:pt>
                <c:pt idx="662">
                  <c:v>332</c:v>
                </c:pt>
                <c:pt idx="663">
                  <c:v>332.5</c:v>
                </c:pt>
                <c:pt idx="664">
                  <c:v>333</c:v>
                </c:pt>
                <c:pt idx="665">
                  <c:v>333.5</c:v>
                </c:pt>
                <c:pt idx="666">
                  <c:v>334</c:v>
                </c:pt>
                <c:pt idx="667">
                  <c:v>334.5</c:v>
                </c:pt>
                <c:pt idx="668">
                  <c:v>335</c:v>
                </c:pt>
                <c:pt idx="669">
                  <c:v>335.5</c:v>
                </c:pt>
                <c:pt idx="670">
                  <c:v>336</c:v>
                </c:pt>
                <c:pt idx="671">
                  <c:v>336.5</c:v>
                </c:pt>
                <c:pt idx="672">
                  <c:v>337</c:v>
                </c:pt>
                <c:pt idx="673">
                  <c:v>337.5</c:v>
                </c:pt>
                <c:pt idx="674">
                  <c:v>338</c:v>
                </c:pt>
                <c:pt idx="675">
                  <c:v>338.5</c:v>
                </c:pt>
                <c:pt idx="676">
                  <c:v>339</c:v>
                </c:pt>
                <c:pt idx="677">
                  <c:v>339.5</c:v>
                </c:pt>
                <c:pt idx="678">
                  <c:v>340</c:v>
                </c:pt>
                <c:pt idx="679">
                  <c:v>340.5</c:v>
                </c:pt>
                <c:pt idx="680">
                  <c:v>341</c:v>
                </c:pt>
                <c:pt idx="681">
                  <c:v>341.5</c:v>
                </c:pt>
                <c:pt idx="682">
                  <c:v>342</c:v>
                </c:pt>
                <c:pt idx="683">
                  <c:v>342.5</c:v>
                </c:pt>
                <c:pt idx="684">
                  <c:v>343</c:v>
                </c:pt>
                <c:pt idx="685">
                  <c:v>343.5</c:v>
                </c:pt>
                <c:pt idx="686">
                  <c:v>344</c:v>
                </c:pt>
                <c:pt idx="687">
                  <c:v>344.5</c:v>
                </c:pt>
                <c:pt idx="688">
                  <c:v>345</c:v>
                </c:pt>
                <c:pt idx="689">
                  <c:v>345.5</c:v>
                </c:pt>
                <c:pt idx="690">
                  <c:v>346</c:v>
                </c:pt>
                <c:pt idx="691">
                  <c:v>346.5</c:v>
                </c:pt>
                <c:pt idx="692">
                  <c:v>347</c:v>
                </c:pt>
                <c:pt idx="693">
                  <c:v>347.5</c:v>
                </c:pt>
                <c:pt idx="694">
                  <c:v>348</c:v>
                </c:pt>
                <c:pt idx="695">
                  <c:v>348.5</c:v>
                </c:pt>
                <c:pt idx="696">
                  <c:v>349</c:v>
                </c:pt>
                <c:pt idx="697">
                  <c:v>349.5</c:v>
                </c:pt>
                <c:pt idx="698">
                  <c:v>350</c:v>
                </c:pt>
                <c:pt idx="699">
                  <c:v>350.5</c:v>
                </c:pt>
                <c:pt idx="700">
                  <c:v>351</c:v>
                </c:pt>
                <c:pt idx="701">
                  <c:v>351.5</c:v>
                </c:pt>
                <c:pt idx="702">
                  <c:v>352</c:v>
                </c:pt>
                <c:pt idx="703">
                  <c:v>352.5</c:v>
                </c:pt>
                <c:pt idx="704">
                  <c:v>353</c:v>
                </c:pt>
                <c:pt idx="705">
                  <c:v>353.5</c:v>
                </c:pt>
                <c:pt idx="706">
                  <c:v>354</c:v>
                </c:pt>
                <c:pt idx="707">
                  <c:v>354.5</c:v>
                </c:pt>
                <c:pt idx="708">
                  <c:v>355</c:v>
                </c:pt>
                <c:pt idx="709">
                  <c:v>355.5</c:v>
                </c:pt>
                <c:pt idx="710">
                  <c:v>356</c:v>
                </c:pt>
                <c:pt idx="711">
                  <c:v>356.5</c:v>
                </c:pt>
                <c:pt idx="712">
                  <c:v>357</c:v>
                </c:pt>
                <c:pt idx="713">
                  <c:v>357.5</c:v>
                </c:pt>
                <c:pt idx="714">
                  <c:v>358</c:v>
                </c:pt>
                <c:pt idx="715">
                  <c:v>358.5</c:v>
                </c:pt>
                <c:pt idx="716">
                  <c:v>359</c:v>
                </c:pt>
                <c:pt idx="717">
                  <c:v>359.5</c:v>
                </c:pt>
                <c:pt idx="718">
                  <c:v>360</c:v>
                </c:pt>
                <c:pt idx="719">
                  <c:v>360.5</c:v>
                </c:pt>
                <c:pt idx="720">
                  <c:v>361</c:v>
                </c:pt>
                <c:pt idx="721">
                  <c:v>361.5</c:v>
                </c:pt>
                <c:pt idx="722">
                  <c:v>362</c:v>
                </c:pt>
                <c:pt idx="723">
                  <c:v>362.5</c:v>
                </c:pt>
                <c:pt idx="724">
                  <c:v>363</c:v>
                </c:pt>
                <c:pt idx="725">
                  <c:v>363.5</c:v>
                </c:pt>
                <c:pt idx="726">
                  <c:v>364</c:v>
                </c:pt>
                <c:pt idx="727">
                  <c:v>364.5</c:v>
                </c:pt>
                <c:pt idx="728">
                  <c:v>365</c:v>
                </c:pt>
                <c:pt idx="729">
                  <c:v>365.5</c:v>
                </c:pt>
                <c:pt idx="730">
                  <c:v>366</c:v>
                </c:pt>
                <c:pt idx="731">
                  <c:v>366.5</c:v>
                </c:pt>
                <c:pt idx="732">
                  <c:v>367</c:v>
                </c:pt>
                <c:pt idx="733">
                  <c:v>367.5</c:v>
                </c:pt>
                <c:pt idx="734">
                  <c:v>368</c:v>
                </c:pt>
                <c:pt idx="735">
                  <c:v>368.5</c:v>
                </c:pt>
                <c:pt idx="736">
                  <c:v>369</c:v>
                </c:pt>
                <c:pt idx="737">
                  <c:v>369.5</c:v>
                </c:pt>
                <c:pt idx="738">
                  <c:v>370</c:v>
                </c:pt>
                <c:pt idx="739">
                  <c:v>370.5</c:v>
                </c:pt>
                <c:pt idx="740">
                  <c:v>371</c:v>
                </c:pt>
                <c:pt idx="741">
                  <c:v>371.5</c:v>
                </c:pt>
                <c:pt idx="742">
                  <c:v>372</c:v>
                </c:pt>
                <c:pt idx="743">
                  <c:v>372.5</c:v>
                </c:pt>
                <c:pt idx="744">
                  <c:v>373</c:v>
                </c:pt>
                <c:pt idx="745">
                  <c:v>373.5</c:v>
                </c:pt>
                <c:pt idx="746">
                  <c:v>374</c:v>
                </c:pt>
                <c:pt idx="747">
                  <c:v>374.5</c:v>
                </c:pt>
                <c:pt idx="748">
                  <c:v>375</c:v>
                </c:pt>
                <c:pt idx="749">
                  <c:v>375.5</c:v>
                </c:pt>
                <c:pt idx="750">
                  <c:v>376</c:v>
                </c:pt>
                <c:pt idx="751">
                  <c:v>376.5</c:v>
                </c:pt>
                <c:pt idx="752">
                  <c:v>377</c:v>
                </c:pt>
                <c:pt idx="753">
                  <c:v>377.5</c:v>
                </c:pt>
                <c:pt idx="754">
                  <c:v>378</c:v>
                </c:pt>
                <c:pt idx="755">
                  <c:v>378.5</c:v>
                </c:pt>
                <c:pt idx="756">
                  <c:v>379</c:v>
                </c:pt>
                <c:pt idx="757">
                  <c:v>379.5</c:v>
                </c:pt>
                <c:pt idx="758">
                  <c:v>380</c:v>
                </c:pt>
                <c:pt idx="759">
                  <c:v>380.5</c:v>
                </c:pt>
                <c:pt idx="760">
                  <c:v>381</c:v>
                </c:pt>
                <c:pt idx="761">
                  <c:v>381.5</c:v>
                </c:pt>
                <c:pt idx="762">
                  <c:v>382</c:v>
                </c:pt>
                <c:pt idx="763">
                  <c:v>382.5</c:v>
                </c:pt>
                <c:pt idx="764">
                  <c:v>383</c:v>
                </c:pt>
                <c:pt idx="765">
                  <c:v>383.5</c:v>
                </c:pt>
                <c:pt idx="766">
                  <c:v>384</c:v>
                </c:pt>
                <c:pt idx="767">
                  <c:v>384.5</c:v>
                </c:pt>
                <c:pt idx="768">
                  <c:v>385</c:v>
                </c:pt>
                <c:pt idx="769">
                  <c:v>385.5</c:v>
                </c:pt>
                <c:pt idx="770">
                  <c:v>386</c:v>
                </c:pt>
                <c:pt idx="771">
                  <c:v>386.5</c:v>
                </c:pt>
                <c:pt idx="772">
                  <c:v>387</c:v>
                </c:pt>
                <c:pt idx="773">
                  <c:v>387.5</c:v>
                </c:pt>
                <c:pt idx="774">
                  <c:v>388</c:v>
                </c:pt>
                <c:pt idx="775">
                  <c:v>388.5</c:v>
                </c:pt>
                <c:pt idx="776">
                  <c:v>389</c:v>
                </c:pt>
                <c:pt idx="777">
                  <c:v>389.5</c:v>
                </c:pt>
                <c:pt idx="778">
                  <c:v>390</c:v>
                </c:pt>
                <c:pt idx="779">
                  <c:v>390.5</c:v>
                </c:pt>
                <c:pt idx="780">
                  <c:v>391</c:v>
                </c:pt>
                <c:pt idx="781">
                  <c:v>391.5</c:v>
                </c:pt>
                <c:pt idx="782">
                  <c:v>392</c:v>
                </c:pt>
                <c:pt idx="783">
                  <c:v>392.5</c:v>
                </c:pt>
                <c:pt idx="784">
                  <c:v>393</c:v>
                </c:pt>
                <c:pt idx="785">
                  <c:v>393.5</c:v>
                </c:pt>
                <c:pt idx="786">
                  <c:v>394</c:v>
                </c:pt>
                <c:pt idx="787">
                  <c:v>394.5</c:v>
                </c:pt>
                <c:pt idx="788">
                  <c:v>395</c:v>
                </c:pt>
                <c:pt idx="789">
                  <c:v>395.5</c:v>
                </c:pt>
                <c:pt idx="790">
                  <c:v>396</c:v>
                </c:pt>
                <c:pt idx="791">
                  <c:v>396.5</c:v>
                </c:pt>
                <c:pt idx="792">
                  <c:v>397</c:v>
                </c:pt>
                <c:pt idx="793">
                  <c:v>397.5</c:v>
                </c:pt>
                <c:pt idx="794">
                  <c:v>398</c:v>
                </c:pt>
                <c:pt idx="795">
                  <c:v>398.5</c:v>
                </c:pt>
                <c:pt idx="796">
                  <c:v>399</c:v>
                </c:pt>
                <c:pt idx="797">
                  <c:v>399.5</c:v>
                </c:pt>
                <c:pt idx="798">
                  <c:v>400</c:v>
                </c:pt>
                <c:pt idx="799">
                  <c:v>400.5</c:v>
                </c:pt>
                <c:pt idx="800">
                  <c:v>401</c:v>
                </c:pt>
                <c:pt idx="801">
                  <c:v>401.5</c:v>
                </c:pt>
                <c:pt idx="802">
                  <c:v>402</c:v>
                </c:pt>
                <c:pt idx="803">
                  <c:v>402.5</c:v>
                </c:pt>
                <c:pt idx="804">
                  <c:v>403</c:v>
                </c:pt>
                <c:pt idx="805">
                  <c:v>403.5</c:v>
                </c:pt>
                <c:pt idx="806">
                  <c:v>404</c:v>
                </c:pt>
                <c:pt idx="807">
                  <c:v>404.5</c:v>
                </c:pt>
                <c:pt idx="808">
                  <c:v>405</c:v>
                </c:pt>
                <c:pt idx="809">
                  <c:v>405.5</c:v>
                </c:pt>
                <c:pt idx="810">
                  <c:v>406</c:v>
                </c:pt>
                <c:pt idx="811">
                  <c:v>406.5</c:v>
                </c:pt>
                <c:pt idx="812">
                  <c:v>407</c:v>
                </c:pt>
                <c:pt idx="813">
                  <c:v>407.5</c:v>
                </c:pt>
                <c:pt idx="814">
                  <c:v>408</c:v>
                </c:pt>
                <c:pt idx="815">
                  <c:v>408.5</c:v>
                </c:pt>
                <c:pt idx="816">
                  <c:v>409</c:v>
                </c:pt>
                <c:pt idx="817">
                  <c:v>409.5</c:v>
                </c:pt>
                <c:pt idx="818">
                  <c:v>410</c:v>
                </c:pt>
                <c:pt idx="819">
                  <c:v>410.5</c:v>
                </c:pt>
                <c:pt idx="820">
                  <c:v>411</c:v>
                </c:pt>
                <c:pt idx="821">
                  <c:v>411.5</c:v>
                </c:pt>
                <c:pt idx="822">
                  <c:v>412</c:v>
                </c:pt>
                <c:pt idx="823">
                  <c:v>412.5</c:v>
                </c:pt>
                <c:pt idx="824">
                  <c:v>413</c:v>
                </c:pt>
                <c:pt idx="825">
                  <c:v>413.5</c:v>
                </c:pt>
                <c:pt idx="826">
                  <c:v>414</c:v>
                </c:pt>
                <c:pt idx="827">
                  <c:v>414.5</c:v>
                </c:pt>
                <c:pt idx="828">
                  <c:v>415</c:v>
                </c:pt>
                <c:pt idx="829">
                  <c:v>415.5</c:v>
                </c:pt>
                <c:pt idx="830">
                  <c:v>416</c:v>
                </c:pt>
                <c:pt idx="831">
                  <c:v>416.5</c:v>
                </c:pt>
                <c:pt idx="832">
                  <c:v>417</c:v>
                </c:pt>
                <c:pt idx="833">
                  <c:v>417.5</c:v>
                </c:pt>
                <c:pt idx="834">
                  <c:v>418</c:v>
                </c:pt>
                <c:pt idx="835">
                  <c:v>418.5</c:v>
                </c:pt>
                <c:pt idx="836">
                  <c:v>419</c:v>
                </c:pt>
                <c:pt idx="837">
                  <c:v>419.5</c:v>
                </c:pt>
                <c:pt idx="838">
                  <c:v>420</c:v>
                </c:pt>
                <c:pt idx="839">
                  <c:v>420.5</c:v>
                </c:pt>
                <c:pt idx="840">
                  <c:v>421</c:v>
                </c:pt>
                <c:pt idx="841">
                  <c:v>421.5</c:v>
                </c:pt>
                <c:pt idx="842">
                  <c:v>422</c:v>
                </c:pt>
                <c:pt idx="843">
                  <c:v>422.5</c:v>
                </c:pt>
                <c:pt idx="844">
                  <c:v>423</c:v>
                </c:pt>
                <c:pt idx="845">
                  <c:v>423.5</c:v>
                </c:pt>
                <c:pt idx="846">
                  <c:v>424</c:v>
                </c:pt>
                <c:pt idx="847">
                  <c:v>424.5</c:v>
                </c:pt>
                <c:pt idx="848">
                  <c:v>425</c:v>
                </c:pt>
                <c:pt idx="849">
                  <c:v>425.5</c:v>
                </c:pt>
                <c:pt idx="850">
                  <c:v>426</c:v>
                </c:pt>
                <c:pt idx="851">
                  <c:v>426.5</c:v>
                </c:pt>
                <c:pt idx="852">
                  <c:v>427</c:v>
                </c:pt>
                <c:pt idx="853">
                  <c:v>427.5</c:v>
                </c:pt>
                <c:pt idx="854">
                  <c:v>428</c:v>
                </c:pt>
                <c:pt idx="855">
                  <c:v>428.5</c:v>
                </c:pt>
                <c:pt idx="856">
                  <c:v>429</c:v>
                </c:pt>
                <c:pt idx="857">
                  <c:v>429.5</c:v>
                </c:pt>
                <c:pt idx="858">
                  <c:v>430</c:v>
                </c:pt>
                <c:pt idx="859">
                  <c:v>430.5</c:v>
                </c:pt>
                <c:pt idx="860">
                  <c:v>431</c:v>
                </c:pt>
                <c:pt idx="861">
                  <c:v>431.5</c:v>
                </c:pt>
                <c:pt idx="862">
                  <c:v>432</c:v>
                </c:pt>
                <c:pt idx="863">
                  <c:v>432.5</c:v>
                </c:pt>
                <c:pt idx="864">
                  <c:v>433</c:v>
                </c:pt>
                <c:pt idx="865">
                  <c:v>433.5</c:v>
                </c:pt>
                <c:pt idx="866">
                  <c:v>434</c:v>
                </c:pt>
                <c:pt idx="867">
                  <c:v>434.5</c:v>
                </c:pt>
                <c:pt idx="868">
                  <c:v>435</c:v>
                </c:pt>
                <c:pt idx="869">
                  <c:v>435.5</c:v>
                </c:pt>
                <c:pt idx="870">
                  <c:v>436</c:v>
                </c:pt>
                <c:pt idx="871">
                  <c:v>436.5</c:v>
                </c:pt>
                <c:pt idx="872">
                  <c:v>437</c:v>
                </c:pt>
                <c:pt idx="873">
                  <c:v>437.5</c:v>
                </c:pt>
                <c:pt idx="874">
                  <c:v>438</c:v>
                </c:pt>
                <c:pt idx="875">
                  <c:v>438.5</c:v>
                </c:pt>
                <c:pt idx="876">
                  <c:v>439</c:v>
                </c:pt>
                <c:pt idx="877">
                  <c:v>439.5</c:v>
                </c:pt>
                <c:pt idx="878">
                  <c:v>440</c:v>
                </c:pt>
                <c:pt idx="879">
                  <c:v>440.5</c:v>
                </c:pt>
                <c:pt idx="880">
                  <c:v>441</c:v>
                </c:pt>
                <c:pt idx="881">
                  <c:v>441.5</c:v>
                </c:pt>
                <c:pt idx="882">
                  <c:v>442</c:v>
                </c:pt>
                <c:pt idx="883">
                  <c:v>442.5</c:v>
                </c:pt>
                <c:pt idx="884">
                  <c:v>443</c:v>
                </c:pt>
                <c:pt idx="885">
                  <c:v>443.5</c:v>
                </c:pt>
                <c:pt idx="886">
                  <c:v>444</c:v>
                </c:pt>
                <c:pt idx="887">
                  <c:v>444.5</c:v>
                </c:pt>
                <c:pt idx="888">
                  <c:v>445</c:v>
                </c:pt>
                <c:pt idx="889">
                  <c:v>445.5</c:v>
                </c:pt>
                <c:pt idx="890">
                  <c:v>446</c:v>
                </c:pt>
                <c:pt idx="891">
                  <c:v>446.5</c:v>
                </c:pt>
                <c:pt idx="892">
                  <c:v>447</c:v>
                </c:pt>
                <c:pt idx="893">
                  <c:v>447.5</c:v>
                </c:pt>
                <c:pt idx="894">
                  <c:v>448</c:v>
                </c:pt>
                <c:pt idx="895">
                  <c:v>448.5</c:v>
                </c:pt>
                <c:pt idx="896">
                  <c:v>449</c:v>
                </c:pt>
                <c:pt idx="897">
                  <c:v>449.5</c:v>
                </c:pt>
                <c:pt idx="898">
                  <c:v>450</c:v>
                </c:pt>
                <c:pt idx="899">
                  <c:v>450.5</c:v>
                </c:pt>
                <c:pt idx="900">
                  <c:v>451</c:v>
                </c:pt>
                <c:pt idx="901">
                  <c:v>451.5</c:v>
                </c:pt>
                <c:pt idx="902">
                  <c:v>452</c:v>
                </c:pt>
                <c:pt idx="903">
                  <c:v>452.5</c:v>
                </c:pt>
                <c:pt idx="904">
                  <c:v>453</c:v>
                </c:pt>
                <c:pt idx="905">
                  <c:v>453.5</c:v>
                </c:pt>
                <c:pt idx="906">
                  <c:v>454</c:v>
                </c:pt>
                <c:pt idx="907">
                  <c:v>454.5</c:v>
                </c:pt>
                <c:pt idx="908">
                  <c:v>455</c:v>
                </c:pt>
                <c:pt idx="909">
                  <c:v>455.5</c:v>
                </c:pt>
                <c:pt idx="910">
                  <c:v>456</c:v>
                </c:pt>
                <c:pt idx="911">
                  <c:v>456.5</c:v>
                </c:pt>
                <c:pt idx="912">
                  <c:v>457</c:v>
                </c:pt>
                <c:pt idx="913">
                  <c:v>457.5</c:v>
                </c:pt>
                <c:pt idx="914">
                  <c:v>458</c:v>
                </c:pt>
                <c:pt idx="915">
                  <c:v>458.5</c:v>
                </c:pt>
                <c:pt idx="916">
                  <c:v>459</c:v>
                </c:pt>
                <c:pt idx="917">
                  <c:v>459.5</c:v>
                </c:pt>
                <c:pt idx="918">
                  <c:v>460</c:v>
                </c:pt>
                <c:pt idx="919">
                  <c:v>460.5</c:v>
                </c:pt>
                <c:pt idx="920">
                  <c:v>461</c:v>
                </c:pt>
                <c:pt idx="921">
                  <c:v>461.5</c:v>
                </c:pt>
                <c:pt idx="922">
                  <c:v>462</c:v>
                </c:pt>
                <c:pt idx="923">
                  <c:v>462.5</c:v>
                </c:pt>
                <c:pt idx="924">
                  <c:v>463</c:v>
                </c:pt>
                <c:pt idx="925">
                  <c:v>463.5</c:v>
                </c:pt>
                <c:pt idx="926">
                  <c:v>464</c:v>
                </c:pt>
                <c:pt idx="927">
                  <c:v>464.5</c:v>
                </c:pt>
                <c:pt idx="928">
                  <c:v>465</c:v>
                </c:pt>
                <c:pt idx="929">
                  <c:v>465.5</c:v>
                </c:pt>
                <c:pt idx="930">
                  <c:v>466</c:v>
                </c:pt>
                <c:pt idx="931">
                  <c:v>466.5</c:v>
                </c:pt>
                <c:pt idx="932">
                  <c:v>467</c:v>
                </c:pt>
                <c:pt idx="933">
                  <c:v>467.5</c:v>
                </c:pt>
                <c:pt idx="934">
                  <c:v>468</c:v>
                </c:pt>
                <c:pt idx="935">
                  <c:v>468.5</c:v>
                </c:pt>
                <c:pt idx="936">
                  <c:v>469</c:v>
                </c:pt>
                <c:pt idx="937">
                  <c:v>469.5</c:v>
                </c:pt>
                <c:pt idx="938">
                  <c:v>470</c:v>
                </c:pt>
                <c:pt idx="939">
                  <c:v>470.5</c:v>
                </c:pt>
                <c:pt idx="940">
                  <c:v>471</c:v>
                </c:pt>
                <c:pt idx="941">
                  <c:v>471.5</c:v>
                </c:pt>
                <c:pt idx="942">
                  <c:v>472</c:v>
                </c:pt>
                <c:pt idx="943">
                  <c:v>472.5</c:v>
                </c:pt>
                <c:pt idx="944">
                  <c:v>473</c:v>
                </c:pt>
                <c:pt idx="945">
                  <c:v>473.5</c:v>
                </c:pt>
                <c:pt idx="946">
                  <c:v>474</c:v>
                </c:pt>
                <c:pt idx="947">
                  <c:v>474.5</c:v>
                </c:pt>
                <c:pt idx="948">
                  <c:v>475</c:v>
                </c:pt>
                <c:pt idx="949">
                  <c:v>475.5</c:v>
                </c:pt>
                <c:pt idx="950">
                  <c:v>476</c:v>
                </c:pt>
                <c:pt idx="951">
                  <c:v>476.5</c:v>
                </c:pt>
                <c:pt idx="952">
                  <c:v>477</c:v>
                </c:pt>
                <c:pt idx="953">
                  <c:v>477.5</c:v>
                </c:pt>
                <c:pt idx="954">
                  <c:v>478</c:v>
                </c:pt>
                <c:pt idx="955">
                  <c:v>478.5</c:v>
                </c:pt>
                <c:pt idx="956">
                  <c:v>479</c:v>
                </c:pt>
                <c:pt idx="957">
                  <c:v>479.5</c:v>
                </c:pt>
                <c:pt idx="958">
                  <c:v>480</c:v>
                </c:pt>
                <c:pt idx="959">
                  <c:v>480.5</c:v>
                </c:pt>
                <c:pt idx="960">
                  <c:v>481</c:v>
                </c:pt>
                <c:pt idx="961">
                  <c:v>481.5</c:v>
                </c:pt>
                <c:pt idx="962">
                  <c:v>482</c:v>
                </c:pt>
                <c:pt idx="963">
                  <c:v>482.5</c:v>
                </c:pt>
                <c:pt idx="964">
                  <c:v>483</c:v>
                </c:pt>
                <c:pt idx="965">
                  <c:v>483.5</c:v>
                </c:pt>
                <c:pt idx="966">
                  <c:v>484</c:v>
                </c:pt>
                <c:pt idx="967">
                  <c:v>484.5</c:v>
                </c:pt>
                <c:pt idx="968">
                  <c:v>485</c:v>
                </c:pt>
                <c:pt idx="969">
                  <c:v>485.5</c:v>
                </c:pt>
                <c:pt idx="970">
                  <c:v>486</c:v>
                </c:pt>
                <c:pt idx="971">
                  <c:v>486.5</c:v>
                </c:pt>
                <c:pt idx="972">
                  <c:v>487</c:v>
                </c:pt>
                <c:pt idx="973">
                  <c:v>487.5</c:v>
                </c:pt>
                <c:pt idx="974">
                  <c:v>488</c:v>
                </c:pt>
                <c:pt idx="975">
                  <c:v>488.5</c:v>
                </c:pt>
                <c:pt idx="976">
                  <c:v>489</c:v>
                </c:pt>
                <c:pt idx="977">
                  <c:v>489.5</c:v>
                </c:pt>
                <c:pt idx="978">
                  <c:v>490</c:v>
                </c:pt>
                <c:pt idx="979">
                  <c:v>490.5</c:v>
                </c:pt>
                <c:pt idx="980">
                  <c:v>491</c:v>
                </c:pt>
                <c:pt idx="981">
                  <c:v>491.5</c:v>
                </c:pt>
                <c:pt idx="982">
                  <c:v>492</c:v>
                </c:pt>
                <c:pt idx="983">
                  <c:v>492.5</c:v>
                </c:pt>
                <c:pt idx="984">
                  <c:v>493</c:v>
                </c:pt>
                <c:pt idx="985">
                  <c:v>493.5</c:v>
                </c:pt>
                <c:pt idx="986">
                  <c:v>494</c:v>
                </c:pt>
                <c:pt idx="987">
                  <c:v>494.5</c:v>
                </c:pt>
                <c:pt idx="988">
                  <c:v>495</c:v>
                </c:pt>
                <c:pt idx="989">
                  <c:v>495.5</c:v>
                </c:pt>
                <c:pt idx="990">
                  <c:v>496</c:v>
                </c:pt>
                <c:pt idx="991">
                  <c:v>496.5</c:v>
                </c:pt>
                <c:pt idx="992">
                  <c:v>497</c:v>
                </c:pt>
                <c:pt idx="993">
                  <c:v>497.5</c:v>
                </c:pt>
                <c:pt idx="994">
                  <c:v>498</c:v>
                </c:pt>
                <c:pt idx="995">
                  <c:v>498.5</c:v>
                </c:pt>
                <c:pt idx="996">
                  <c:v>499</c:v>
                </c:pt>
                <c:pt idx="997">
                  <c:v>499.5</c:v>
                </c:pt>
                <c:pt idx="998">
                  <c:v>500</c:v>
                </c:pt>
                <c:pt idx="999">
                  <c:v>500.5</c:v>
                </c:pt>
              </c:numCache>
            </c:numRef>
          </c:xVal>
          <c:yVal>
            <c:numRef>
              <c:f>ChartData!$I$10:$I$1009</c:f>
              <c:numCache>
                <c:formatCode>_("$"* #,##0.00_);_("$"* \(#,##0.00\);_("$"* "-"??_);_(@_)</c:formatCode>
                <c:ptCount val="1000"/>
                <c:pt idx="0">
                  <c:v>37.849499999999999</c:v>
                </c:pt>
                <c:pt idx="1">
                  <c:v>27.136166666666668</c:v>
                </c:pt>
                <c:pt idx="2">
                  <c:v>21.779499999999999</c:v>
                </c:pt>
                <c:pt idx="3">
                  <c:v>18.5655</c:v>
                </c:pt>
                <c:pt idx="4">
                  <c:v>16.422833333333333</c:v>
                </c:pt>
                <c:pt idx="5">
                  <c:v>14.892357142857144</c:v>
                </c:pt>
                <c:pt idx="6">
                  <c:v>13.7445</c:v>
                </c:pt>
                <c:pt idx="7">
                  <c:v>12.851722222222222</c:v>
                </c:pt>
                <c:pt idx="8">
                  <c:v>12.137499999999999</c:v>
                </c:pt>
                <c:pt idx="9">
                  <c:v>11.553136363636364</c:v>
                </c:pt>
                <c:pt idx="10">
                  <c:v>11.066166666666668</c:v>
                </c:pt>
                <c:pt idx="11">
                  <c:v>10.654115384615384</c:v>
                </c:pt>
                <c:pt idx="12">
                  <c:v>10.300928571428571</c:v>
                </c:pt>
                <c:pt idx="13">
                  <c:v>9.9948333333333323</c:v>
                </c:pt>
                <c:pt idx="14">
                  <c:v>9.7270000000000003</c:v>
                </c:pt>
                <c:pt idx="15">
                  <c:v>9.4906764705882356</c:v>
                </c:pt>
                <c:pt idx="16">
                  <c:v>9.2806111111111118</c:v>
                </c:pt>
                <c:pt idx="17">
                  <c:v>9.0926578947368419</c:v>
                </c:pt>
                <c:pt idx="18">
                  <c:v>8.9235000000000007</c:v>
                </c:pt>
                <c:pt idx="19">
                  <c:v>8.7704523809523813</c:v>
                </c:pt>
                <c:pt idx="20">
                  <c:v>8.6313181818181821</c:v>
                </c:pt>
                <c:pt idx="21">
                  <c:v>8.504282608695652</c:v>
                </c:pt>
                <c:pt idx="22">
                  <c:v>8.387833333333333</c:v>
                </c:pt>
                <c:pt idx="23">
                  <c:v>8.2806999999999995</c:v>
                </c:pt>
                <c:pt idx="24">
                  <c:v>8.181807692307693</c:v>
                </c:pt>
                <c:pt idx="25">
                  <c:v>8.0902407407407413</c:v>
                </c:pt>
                <c:pt idx="26">
                  <c:v>8.0052142857142865</c:v>
                </c:pt>
                <c:pt idx="27">
                  <c:v>7.9260517241379311</c:v>
                </c:pt>
                <c:pt idx="28">
                  <c:v>7.8521666666666672</c:v>
                </c:pt>
                <c:pt idx="29">
                  <c:v>7.783048387096775</c:v>
                </c:pt>
                <c:pt idx="30">
                  <c:v>7.7182500000000003</c:v>
                </c:pt>
                <c:pt idx="31">
                  <c:v>7.6573787878787885</c:v>
                </c:pt>
                <c:pt idx="32">
                  <c:v>7.6000882352941179</c:v>
                </c:pt>
                <c:pt idx="33">
                  <c:v>7.5460714285714285</c:v>
                </c:pt>
                <c:pt idx="34">
                  <c:v>7.495055555555556</c:v>
                </c:pt>
                <c:pt idx="35">
                  <c:v>7.446797297297298</c:v>
                </c:pt>
                <c:pt idx="36">
                  <c:v>7.4010789473684211</c:v>
                </c:pt>
                <c:pt idx="37">
                  <c:v>7.3577051282051285</c:v>
                </c:pt>
                <c:pt idx="38">
                  <c:v>7.3165000000000004</c:v>
                </c:pt>
                <c:pt idx="39">
                  <c:v>7.2773048780487812</c:v>
                </c:pt>
                <c:pt idx="40">
                  <c:v>7.2399761904761908</c:v>
                </c:pt>
                <c:pt idx="41">
                  <c:v>7.2043837209302328</c:v>
                </c:pt>
                <c:pt idx="42">
                  <c:v>7.1704090909090912</c:v>
                </c:pt>
                <c:pt idx="43">
                  <c:v>7.1379444444444449</c:v>
                </c:pt>
                <c:pt idx="44">
                  <c:v>7.1068913043478261</c:v>
                </c:pt>
                <c:pt idx="45">
                  <c:v>7.0771595744680855</c:v>
                </c:pt>
                <c:pt idx="46">
                  <c:v>7.0486666666666666</c:v>
                </c:pt>
                <c:pt idx="47">
                  <c:v>7.021336734693878</c:v>
                </c:pt>
                <c:pt idx="48">
                  <c:v>6.9951000000000008</c:v>
                </c:pt>
                <c:pt idx="49">
                  <c:v>6.9698921568627457</c:v>
                </c:pt>
                <c:pt idx="50">
                  <c:v>6.9456538461538466</c:v>
                </c:pt>
                <c:pt idx="51">
                  <c:v>6.9223301886792452</c:v>
                </c:pt>
                <c:pt idx="52">
                  <c:v>6.8998703703703708</c:v>
                </c:pt>
                <c:pt idx="53">
                  <c:v>6.8782272727272726</c:v>
                </c:pt>
                <c:pt idx="54">
                  <c:v>6.8573571428571434</c:v>
                </c:pt>
                <c:pt idx="55">
                  <c:v>6.8372192982456141</c:v>
                </c:pt>
                <c:pt idx="56">
                  <c:v>6.8177758620689657</c:v>
                </c:pt>
                <c:pt idx="57">
                  <c:v>6.7989915254237285</c:v>
                </c:pt>
                <c:pt idx="58">
                  <c:v>6.7808333333333337</c:v>
                </c:pt>
                <c:pt idx="59">
                  <c:v>6.7632704918032793</c:v>
                </c:pt>
                <c:pt idx="60">
                  <c:v>6.7462741935483876</c:v>
                </c:pt>
                <c:pt idx="61">
                  <c:v>6.7298174603174603</c:v>
                </c:pt>
                <c:pt idx="62">
                  <c:v>6.7138749999999998</c:v>
                </c:pt>
                <c:pt idx="63">
                  <c:v>6.6984230769230768</c:v>
                </c:pt>
                <c:pt idx="64">
                  <c:v>6.6834393939393939</c:v>
                </c:pt>
                <c:pt idx="65">
                  <c:v>6.6689029850746273</c:v>
                </c:pt>
                <c:pt idx="66">
                  <c:v>6.6547941176470591</c:v>
                </c:pt>
                <c:pt idx="67">
                  <c:v>6.6410942028985511</c:v>
                </c:pt>
                <c:pt idx="68">
                  <c:v>6.6277857142857144</c:v>
                </c:pt>
                <c:pt idx="69">
                  <c:v>6.6148521126760569</c:v>
                </c:pt>
                <c:pt idx="70">
                  <c:v>6.6022777777777781</c:v>
                </c:pt>
                <c:pt idx="71">
                  <c:v>6.5900479452054794</c:v>
                </c:pt>
                <c:pt idx="72">
                  <c:v>6.5781486486486491</c:v>
                </c:pt>
                <c:pt idx="73">
                  <c:v>6.5665666666666667</c:v>
                </c:pt>
                <c:pt idx="74">
                  <c:v>6.5552894736842111</c:v>
                </c:pt>
                <c:pt idx="75">
                  <c:v>6.5443051948051947</c:v>
                </c:pt>
                <c:pt idx="76">
                  <c:v>6.5336025641025639</c:v>
                </c:pt>
                <c:pt idx="77">
                  <c:v>6.5231708860759499</c:v>
                </c:pt>
                <c:pt idx="78">
                  <c:v>6.5129999999999999</c:v>
                </c:pt>
                <c:pt idx="79">
                  <c:v>6.5030802469135809</c:v>
                </c:pt>
                <c:pt idx="80">
                  <c:v>6.4934024390243907</c:v>
                </c:pt>
                <c:pt idx="81">
                  <c:v>6.4839578313253012</c:v>
                </c:pt>
                <c:pt idx="82">
                  <c:v>6.4747380952380951</c:v>
                </c:pt>
                <c:pt idx="83">
                  <c:v>6.4657352941176471</c:v>
                </c:pt>
                <c:pt idx="84">
                  <c:v>6.4569418604651165</c:v>
                </c:pt>
                <c:pt idx="85">
                  <c:v>6.4483505747126442</c:v>
                </c:pt>
                <c:pt idx="86">
                  <c:v>6.4399545454545457</c:v>
                </c:pt>
                <c:pt idx="87">
                  <c:v>6.4317471910112367</c:v>
                </c:pt>
                <c:pt idx="88">
                  <c:v>6.4237222222222226</c:v>
                </c:pt>
                <c:pt idx="89">
                  <c:v>6.4158736263736262</c:v>
                </c:pt>
                <c:pt idx="90">
                  <c:v>6.4081956521739132</c:v>
                </c:pt>
                <c:pt idx="91">
                  <c:v>6.4006827956989252</c:v>
                </c:pt>
                <c:pt idx="92">
                  <c:v>6.3933297872340429</c:v>
                </c:pt>
                <c:pt idx="93">
                  <c:v>6.3861315789473689</c:v>
                </c:pt>
                <c:pt idx="94">
                  <c:v>6.3790833333333339</c:v>
                </c:pt>
                <c:pt idx="95">
                  <c:v>6.3721804123711348</c:v>
                </c:pt>
                <c:pt idx="96">
                  <c:v>6.3654183673469387</c:v>
                </c:pt>
                <c:pt idx="97">
                  <c:v>6.3587929292929299</c:v>
                </c:pt>
                <c:pt idx="98">
                  <c:v>6.3523000000000005</c:v>
                </c:pt>
                <c:pt idx="99">
                  <c:v>6.3459356435643564</c:v>
                </c:pt>
                <c:pt idx="100">
                  <c:v>6.3396960784313725</c:v>
                </c:pt>
                <c:pt idx="101">
                  <c:v>6.3335776699029127</c:v>
                </c:pt>
                <c:pt idx="102">
                  <c:v>6.327576923076923</c:v>
                </c:pt>
                <c:pt idx="103">
                  <c:v>6.3216904761904766</c:v>
                </c:pt>
                <c:pt idx="104">
                  <c:v>6.3159150943396227</c:v>
                </c:pt>
                <c:pt idx="105">
                  <c:v>6.3102476635514018</c:v>
                </c:pt>
                <c:pt idx="106">
                  <c:v>6.3046851851851855</c:v>
                </c:pt>
                <c:pt idx="107">
                  <c:v>6.2992247706422022</c:v>
                </c:pt>
                <c:pt idx="108">
                  <c:v>6.2938636363636364</c:v>
                </c:pt>
                <c:pt idx="109">
                  <c:v>6.2885990990990992</c:v>
                </c:pt>
                <c:pt idx="110">
                  <c:v>6.2834285714285718</c:v>
                </c:pt>
                <c:pt idx="111">
                  <c:v>6.278349557522124</c:v>
                </c:pt>
                <c:pt idx="112">
                  <c:v>6.2733596491228072</c:v>
                </c:pt>
                <c:pt idx="113">
                  <c:v>6.2684565217391306</c:v>
                </c:pt>
                <c:pt idx="114">
                  <c:v>6.2636379310344825</c:v>
                </c:pt>
                <c:pt idx="115">
                  <c:v>6.2589017094017096</c:v>
                </c:pt>
                <c:pt idx="116">
                  <c:v>6.2542457627118644</c:v>
                </c:pt>
                <c:pt idx="117">
                  <c:v>6.2496680672268914</c:v>
                </c:pt>
                <c:pt idx="118">
                  <c:v>6.245166666666667</c:v>
                </c:pt>
                <c:pt idx="119">
                  <c:v>6.2407396694214876</c:v>
                </c:pt>
                <c:pt idx="120">
                  <c:v>6.2363852459016398</c:v>
                </c:pt>
                <c:pt idx="121">
                  <c:v>6.2321016260162603</c:v>
                </c:pt>
                <c:pt idx="122">
                  <c:v>6.2278870967741939</c:v>
                </c:pt>
                <c:pt idx="123">
                  <c:v>6.2237400000000003</c:v>
                </c:pt>
                <c:pt idx="124">
                  <c:v>6.2196587301587307</c:v>
                </c:pt>
                <c:pt idx="125">
                  <c:v>6.2156417322834647</c:v>
                </c:pt>
                <c:pt idx="126">
                  <c:v>6.2116875</c:v>
                </c:pt>
                <c:pt idx="127">
                  <c:v>6.2077945736434108</c:v>
                </c:pt>
                <c:pt idx="128">
                  <c:v>6.203961538461539</c:v>
                </c:pt>
                <c:pt idx="129">
                  <c:v>6.2001870229007636</c:v>
                </c:pt>
                <c:pt idx="130">
                  <c:v>6.1964696969696975</c:v>
                </c:pt>
                <c:pt idx="131">
                  <c:v>6.192808270676692</c:v>
                </c:pt>
                <c:pt idx="132">
                  <c:v>6.1892014925373138</c:v>
                </c:pt>
                <c:pt idx="133">
                  <c:v>6.1856481481481485</c:v>
                </c:pt>
                <c:pt idx="134">
                  <c:v>6.1821470588235297</c:v>
                </c:pt>
                <c:pt idx="135">
                  <c:v>6.178697080291971</c:v>
                </c:pt>
                <c:pt idx="136">
                  <c:v>6.1752971014492752</c:v>
                </c:pt>
                <c:pt idx="137">
                  <c:v>6.1719460431654678</c:v>
                </c:pt>
                <c:pt idx="138">
                  <c:v>6.1686428571428573</c:v>
                </c:pt>
                <c:pt idx="139">
                  <c:v>6.1653865248226953</c:v>
                </c:pt>
                <c:pt idx="140">
                  <c:v>6.1621760563380281</c:v>
                </c:pt>
                <c:pt idx="141">
                  <c:v>6.1590104895104894</c:v>
                </c:pt>
                <c:pt idx="142">
                  <c:v>6.1558888888888887</c:v>
                </c:pt>
                <c:pt idx="143">
                  <c:v>6.1528103448275866</c:v>
                </c:pt>
                <c:pt idx="144">
                  <c:v>6.1497739726027403</c:v>
                </c:pt>
                <c:pt idx="145">
                  <c:v>6.1467789115646259</c:v>
                </c:pt>
                <c:pt idx="146">
                  <c:v>6.1438243243243242</c:v>
                </c:pt>
                <c:pt idx="147">
                  <c:v>6.1409093959731544</c:v>
                </c:pt>
                <c:pt idx="148">
                  <c:v>6.1380333333333335</c:v>
                </c:pt>
                <c:pt idx="149">
                  <c:v>6.1351953642384105</c:v>
                </c:pt>
                <c:pt idx="150">
                  <c:v>6.1323947368421052</c:v>
                </c:pt>
                <c:pt idx="151">
                  <c:v>6.1296307189542487</c:v>
                </c:pt>
                <c:pt idx="152">
                  <c:v>6.1269025974025979</c:v>
                </c:pt>
                <c:pt idx="153">
                  <c:v>6.1242096774193548</c:v>
                </c:pt>
                <c:pt idx="154">
                  <c:v>6.1215512820512821</c:v>
                </c:pt>
                <c:pt idx="155">
                  <c:v>6.1189267515923573</c:v>
                </c:pt>
                <c:pt idx="156">
                  <c:v>6.1163354430379746</c:v>
                </c:pt>
                <c:pt idx="157">
                  <c:v>6.1137767295597483</c:v>
                </c:pt>
                <c:pt idx="158">
                  <c:v>6.1112500000000001</c:v>
                </c:pt>
                <c:pt idx="159">
                  <c:v>6.1087546583850934</c:v>
                </c:pt>
                <c:pt idx="160">
                  <c:v>6.1062901234567901</c:v>
                </c:pt>
                <c:pt idx="161">
                  <c:v>6.1038558282208593</c:v>
                </c:pt>
                <c:pt idx="162">
                  <c:v>6.101451219512195</c:v>
                </c:pt>
                <c:pt idx="163">
                  <c:v>6.0990757575757577</c:v>
                </c:pt>
                <c:pt idx="164">
                  <c:v>6.0967289156626512</c:v>
                </c:pt>
                <c:pt idx="165">
                  <c:v>6.0944101796407191</c:v>
                </c:pt>
                <c:pt idx="166">
                  <c:v>6.0921190476190477</c:v>
                </c:pt>
                <c:pt idx="167">
                  <c:v>6.0898550295857987</c:v>
                </c:pt>
                <c:pt idx="168">
                  <c:v>6.0876176470588241</c:v>
                </c:pt>
                <c:pt idx="169">
                  <c:v>6.0854064327485382</c:v>
                </c:pt>
                <c:pt idx="170">
                  <c:v>6.0832209302325584</c:v>
                </c:pt>
                <c:pt idx="171">
                  <c:v>6.0810606936416187</c:v>
                </c:pt>
                <c:pt idx="172">
                  <c:v>6.0789252873563218</c:v>
                </c:pt>
                <c:pt idx="173">
                  <c:v>6.0768142857142857</c:v>
                </c:pt>
                <c:pt idx="174">
                  <c:v>6.074727272727273</c:v>
                </c:pt>
                <c:pt idx="175">
                  <c:v>6.07266384180791</c:v>
                </c:pt>
                <c:pt idx="176">
                  <c:v>6.0706235955056185</c:v>
                </c:pt>
                <c:pt idx="177">
                  <c:v>6.0686061452513966</c:v>
                </c:pt>
                <c:pt idx="178">
                  <c:v>6.0666111111111114</c:v>
                </c:pt>
                <c:pt idx="179">
                  <c:v>6.0646381215469614</c:v>
                </c:pt>
                <c:pt idx="180">
                  <c:v>6.0626868131868132</c:v>
                </c:pt>
                <c:pt idx="181">
                  <c:v>6.0607568306010933</c:v>
                </c:pt>
                <c:pt idx="182">
                  <c:v>6.0588478260869572</c:v>
                </c:pt>
                <c:pt idx="183">
                  <c:v>6.0569594594594598</c:v>
                </c:pt>
                <c:pt idx="184">
                  <c:v>6.0550913978494627</c:v>
                </c:pt>
                <c:pt idx="185">
                  <c:v>6.0532433155080216</c:v>
                </c:pt>
                <c:pt idx="186">
                  <c:v>6.0514148936170216</c:v>
                </c:pt>
                <c:pt idx="187">
                  <c:v>6.0496058201058203</c:v>
                </c:pt>
                <c:pt idx="188">
                  <c:v>6.0478157894736846</c:v>
                </c:pt>
                <c:pt idx="189">
                  <c:v>6.0460445026178009</c:v>
                </c:pt>
                <c:pt idx="190">
                  <c:v>6.0442916666666671</c:v>
                </c:pt>
                <c:pt idx="191">
                  <c:v>6.0425569948186535</c:v>
                </c:pt>
                <c:pt idx="192">
                  <c:v>6.0408402061855675</c:v>
                </c:pt>
                <c:pt idx="193">
                  <c:v>6.0391410256410261</c:v>
                </c:pt>
                <c:pt idx="194">
                  <c:v>6.0374591836734695</c:v>
                </c:pt>
                <c:pt idx="195">
                  <c:v>6.0357944162436548</c:v>
                </c:pt>
                <c:pt idx="196">
                  <c:v>6.0341464646464651</c:v>
                </c:pt>
                <c:pt idx="197">
                  <c:v>6.0325150753768844</c:v>
                </c:pt>
                <c:pt idx="198">
                  <c:v>6.0308999999999999</c:v>
                </c:pt>
                <c:pt idx="199">
                  <c:v>6.0293009950248759</c:v>
                </c:pt>
                <c:pt idx="200">
                  <c:v>6.0277178217821783</c:v>
                </c:pt>
                <c:pt idx="201">
                  <c:v>6.0261502463054191</c:v>
                </c:pt>
                <c:pt idx="202">
                  <c:v>6.0245980392156868</c:v>
                </c:pt>
                <c:pt idx="203">
                  <c:v>6.0230609756097566</c:v>
                </c:pt>
                <c:pt idx="204">
                  <c:v>6.0215388349514569</c:v>
                </c:pt>
                <c:pt idx="205">
                  <c:v>6.0200314009661842</c:v>
                </c:pt>
                <c:pt idx="206">
                  <c:v>6.0185384615384621</c:v>
                </c:pt>
                <c:pt idx="207">
                  <c:v>6.0170598086124407</c:v>
                </c:pt>
                <c:pt idx="208">
                  <c:v>6.015595238095238</c:v>
                </c:pt>
                <c:pt idx="209">
                  <c:v>6.0141445497630333</c:v>
                </c:pt>
                <c:pt idx="210">
                  <c:v>6.0127075471698115</c:v>
                </c:pt>
                <c:pt idx="211">
                  <c:v>6.0112840375586858</c:v>
                </c:pt>
                <c:pt idx="212">
                  <c:v>6.0098738317757014</c:v>
                </c:pt>
                <c:pt idx="213">
                  <c:v>6.0084767441860469</c:v>
                </c:pt>
                <c:pt idx="214">
                  <c:v>6.0070925925925929</c:v>
                </c:pt>
                <c:pt idx="215">
                  <c:v>6.0057211981566825</c:v>
                </c:pt>
                <c:pt idx="216">
                  <c:v>6.0043623853211008</c:v>
                </c:pt>
                <c:pt idx="217">
                  <c:v>6.0030159817351603</c:v>
                </c:pt>
                <c:pt idx="218">
                  <c:v>6.0016818181818188</c:v>
                </c:pt>
                <c:pt idx="219">
                  <c:v>6.0003597285067878</c:v>
                </c:pt>
                <c:pt idx="220">
                  <c:v>5.9990495495495502</c:v>
                </c:pt>
                <c:pt idx="221">
                  <c:v>5.9977511210762335</c:v>
                </c:pt>
                <c:pt idx="222">
                  <c:v>5.9964642857142856</c:v>
                </c:pt>
                <c:pt idx="223">
                  <c:v>5.9951888888888893</c:v>
                </c:pt>
                <c:pt idx="224">
                  <c:v>5.9939247787610626</c:v>
                </c:pt>
                <c:pt idx="225">
                  <c:v>5.9926718061674009</c:v>
                </c:pt>
                <c:pt idx="226">
                  <c:v>5.9914298245614042</c:v>
                </c:pt>
                <c:pt idx="227">
                  <c:v>5.9901986899563324</c:v>
                </c:pt>
                <c:pt idx="228">
                  <c:v>5.9889782608695654</c:v>
                </c:pt>
                <c:pt idx="229">
                  <c:v>5.9877683982683987</c:v>
                </c:pt>
                <c:pt idx="230">
                  <c:v>5.9865689655172414</c:v>
                </c:pt>
                <c:pt idx="231">
                  <c:v>5.9853798283261801</c:v>
                </c:pt>
                <c:pt idx="232">
                  <c:v>5.9842008547008554</c:v>
                </c:pt>
                <c:pt idx="233">
                  <c:v>5.9830319148936173</c:v>
                </c:pt>
                <c:pt idx="234">
                  <c:v>5.9818728813559323</c:v>
                </c:pt>
                <c:pt idx="235">
                  <c:v>5.9807236286919832</c:v>
                </c:pt>
                <c:pt idx="236">
                  <c:v>5.9795840336134454</c:v>
                </c:pt>
                <c:pt idx="237">
                  <c:v>5.9784539748953982</c:v>
                </c:pt>
                <c:pt idx="238">
                  <c:v>5.9773333333333332</c:v>
                </c:pt>
                <c:pt idx="239">
                  <c:v>5.9762219917012454</c:v>
                </c:pt>
                <c:pt idx="240">
                  <c:v>5.9751198347107444</c:v>
                </c:pt>
                <c:pt idx="241">
                  <c:v>5.9740267489711938</c:v>
                </c:pt>
                <c:pt idx="242">
                  <c:v>5.9729426229508196</c:v>
                </c:pt>
                <c:pt idx="243">
                  <c:v>5.971867346938776</c:v>
                </c:pt>
                <c:pt idx="244">
                  <c:v>5.9708008130081307</c:v>
                </c:pt>
                <c:pt idx="245">
                  <c:v>5.969742914979757</c:v>
                </c:pt>
                <c:pt idx="246">
                  <c:v>5.9686935483870966</c:v>
                </c:pt>
                <c:pt idx="247">
                  <c:v>5.9676526104417675</c:v>
                </c:pt>
                <c:pt idx="248">
                  <c:v>5.9666200000000007</c:v>
                </c:pt>
                <c:pt idx="249">
                  <c:v>5.965595617529881</c:v>
                </c:pt>
                <c:pt idx="250">
                  <c:v>5.9645793650793655</c:v>
                </c:pt>
                <c:pt idx="251">
                  <c:v>5.9635711462450596</c:v>
                </c:pt>
                <c:pt idx="252">
                  <c:v>5.9625708661417329</c:v>
                </c:pt>
                <c:pt idx="253">
                  <c:v>5.9615784313725495</c:v>
                </c:pt>
                <c:pt idx="254">
                  <c:v>5.9605937500000001</c:v>
                </c:pt>
                <c:pt idx="255">
                  <c:v>5.9596167315175101</c:v>
                </c:pt>
                <c:pt idx="256">
                  <c:v>5.958647286821706</c:v>
                </c:pt>
                <c:pt idx="257">
                  <c:v>5.9576853281853284</c:v>
                </c:pt>
                <c:pt idx="258">
                  <c:v>5.9567307692307692</c:v>
                </c:pt>
                <c:pt idx="259">
                  <c:v>5.9557835249042146</c:v>
                </c:pt>
                <c:pt idx="260">
                  <c:v>5.9548435114503819</c:v>
                </c:pt>
                <c:pt idx="261">
                  <c:v>5.9539106463878326</c:v>
                </c:pt>
                <c:pt idx="262">
                  <c:v>5.9529848484848484</c:v>
                </c:pt>
                <c:pt idx="263">
                  <c:v>5.9520660377358494</c:v>
                </c:pt>
                <c:pt idx="264">
                  <c:v>5.9511541353383457</c:v>
                </c:pt>
                <c:pt idx="265">
                  <c:v>5.9502490636704124</c:v>
                </c:pt>
                <c:pt idx="266">
                  <c:v>5.9493507462686566</c:v>
                </c:pt>
                <c:pt idx="267">
                  <c:v>5.9484591078066913</c:v>
                </c:pt>
                <c:pt idx="268">
                  <c:v>5.9475740740740743</c:v>
                </c:pt>
                <c:pt idx="269">
                  <c:v>5.9466955719557202</c:v>
                </c:pt>
                <c:pt idx="270">
                  <c:v>5.945823529411765</c:v>
                </c:pt>
                <c:pt idx="271">
                  <c:v>5.9449578754578756</c:v>
                </c:pt>
                <c:pt idx="272">
                  <c:v>5.944098540145986</c:v>
                </c:pt>
                <c:pt idx="273">
                  <c:v>5.9432454545454547</c:v>
                </c:pt>
                <c:pt idx="274">
                  <c:v>5.9423985507246382</c:v>
                </c:pt>
                <c:pt idx="275">
                  <c:v>5.9415577617328523</c:v>
                </c:pt>
                <c:pt idx="276">
                  <c:v>5.940723021582734</c:v>
                </c:pt>
                <c:pt idx="277">
                  <c:v>5.9398942652329749</c:v>
                </c:pt>
                <c:pt idx="278">
                  <c:v>5.9390714285714292</c:v>
                </c:pt>
                <c:pt idx="279">
                  <c:v>5.9382544483985766</c:v>
                </c:pt>
                <c:pt idx="280">
                  <c:v>5.9374432624113478</c:v>
                </c:pt>
                <c:pt idx="281">
                  <c:v>5.9366378091872791</c:v>
                </c:pt>
                <c:pt idx="282">
                  <c:v>5.9358380281690142</c:v>
                </c:pt>
                <c:pt idx="283">
                  <c:v>5.9350438596491228</c:v>
                </c:pt>
                <c:pt idx="284">
                  <c:v>5.9342552447552448</c:v>
                </c:pt>
                <c:pt idx="285">
                  <c:v>5.9334721254355403</c:v>
                </c:pt>
                <c:pt idx="286">
                  <c:v>5.9326944444444445</c:v>
                </c:pt>
                <c:pt idx="287">
                  <c:v>5.9319221453287199</c:v>
                </c:pt>
                <c:pt idx="288">
                  <c:v>5.931155172413793</c:v>
                </c:pt>
                <c:pt idx="289">
                  <c:v>5.9303934707903778</c:v>
                </c:pt>
                <c:pt idx="290">
                  <c:v>5.9296369863013698</c:v>
                </c:pt>
                <c:pt idx="291">
                  <c:v>5.9288856655290108</c:v>
                </c:pt>
                <c:pt idx="292">
                  <c:v>5.928139455782313</c:v>
                </c:pt>
                <c:pt idx="293">
                  <c:v>5.9273983050847461</c:v>
                </c:pt>
                <c:pt idx="294">
                  <c:v>5.9266621621621622</c:v>
                </c:pt>
                <c:pt idx="295">
                  <c:v>5.9259309764309771</c:v>
                </c:pt>
                <c:pt idx="296">
                  <c:v>5.9252046979865778</c:v>
                </c:pt>
                <c:pt idx="297">
                  <c:v>5.9244832775919738</c:v>
                </c:pt>
                <c:pt idx="298">
                  <c:v>5.9237666666666673</c:v>
                </c:pt>
                <c:pt idx="299">
                  <c:v>5.923054817275748</c:v>
                </c:pt>
                <c:pt idx="300">
                  <c:v>5.9223476821192058</c:v>
                </c:pt>
                <c:pt idx="301">
                  <c:v>5.921645214521452</c:v>
                </c:pt>
                <c:pt idx="302">
                  <c:v>5.9209473684210527</c:v>
                </c:pt>
                <c:pt idx="303">
                  <c:v>5.9202540983606564</c:v>
                </c:pt>
                <c:pt idx="304">
                  <c:v>5.919565359477124</c:v>
                </c:pt>
                <c:pt idx="305">
                  <c:v>5.918881107491857</c:v>
                </c:pt>
                <c:pt idx="306">
                  <c:v>5.9182012987012991</c:v>
                </c:pt>
                <c:pt idx="307">
                  <c:v>5.9175258899676377</c:v>
                </c:pt>
                <c:pt idx="308">
                  <c:v>5.9168548387096775</c:v>
                </c:pt>
                <c:pt idx="309">
                  <c:v>5.9161881028938907</c:v>
                </c:pt>
                <c:pt idx="310">
                  <c:v>5.9155256410256412</c:v>
                </c:pt>
                <c:pt idx="311">
                  <c:v>5.9148674121405751</c:v>
                </c:pt>
                <c:pt idx="312">
                  <c:v>5.9142133757961783</c:v>
                </c:pt>
                <c:pt idx="313">
                  <c:v>5.9135634920634921</c:v>
                </c:pt>
                <c:pt idx="314">
                  <c:v>5.9129177215189879</c:v>
                </c:pt>
                <c:pt idx="315">
                  <c:v>5.9122760252365936</c:v>
                </c:pt>
                <c:pt idx="316">
                  <c:v>5.9116383647798747</c:v>
                </c:pt>
                <c:pt idx="317">
                  <c:v>5.9110047021943579</c:v>
                </c:pt>
                <c:pt idx="318">
                  <c:v>5.9103750000000002</c:v>
                </c:pt>
                <c:pt idx="319">
                  <c:v>5.9097492211838007</c:v>
                </c:pt>
                <c:pt idx="320">
                  <c:v>5.9091273291925468</c:v>
                </c:pt>
                <c:pt idx="321">
                  <c:v>5.9085092879256971</c:v>
                </c:pt>
                <c:pt idx="322">
                  <c:v>5.9078950617283956</c:v>
                </c:pt>
                <c:pt idx="323">
                  <c:v>5.9072846153846159</c:v>
                </c:pt>
                <c:pt idx="324">
                  <c:v>5.9066779141104293</c:v>
                </c:pt>
                <c:pt idx="325">
                  <c:v>5.9060749235474006</c:v>
                </c:pt>
                <c:pt idx="326">
                  <c:v>5.9054756097560981</c:v>
                </c:pt>
                <c:pt idx="327">
                  <c:v>5.9048799392097271</c:v>
                </c:pt>
                <c:pt idx="328">
                  <c:v>5.904287878787879</c:v>
                </c:pt>
                <c:pt idx="329">
                  <c:v>5.9036993957703929</c:v>
                </c:pt>
                <c:pt idx="330">
                  <c:v>5.9031144578313253</c:v>
                </c:pt>
                <c:pt idx="331">
                  <c:v>5.9025330330330332</c:v>
                </c:pt>
                <c:pt idx="332">
                  <c:v>5.9019550898203592</c:v>
                </c:pt>
                <c:pt idx="333">
                  <c:v>5.901380597014926</c:v>
                </c:pt>
                <c:pt idx="334">
                  <c:v>5.9008095238095244</c:v>
                </c:pt>
                <c:pt idx="335">
                  <c:v>5.9002418397626117</c:v>
                </c:pt>
                <c:pt idx="336">
                  <c:v>5.8996775147928995</c:v>
                </c:pt>
                <c:pt idx="337">
                  <c:v>5.8991165191740418</c:v>
                </c:pt>
                <c:pt idx="338">
                  <c:v>5.8985588235294122</c:v>
                </c:pt>
                <c:pt idx="339">
                  <c:v>5.8980043988269797</c:v>
                </c:pt>
                <c:pt idx="340">
                  <c:v>5.8974532163742692</c:v>
                </c:pt>
                <c:pt idx="341">
                  <c:v>5.896905247813411</c:v>
                </c:pt>
                <c:pt idx="342">
                  <c:v>5.8963604651162793</c:v>
                </c:pt>
                <c:pt idx="343">
                  <c:v>5.8958188405797101</c:v>
                </c:pt>
                <c:pt idx="344">
                  <c:v>5.8952803468208099</c:v>
                </c:pt>
                <c:pt idx="345">
                  <c:v>5.8947449567723345</c:v>
                </c:pt>
                <c:pt idx="346">
                  <c:v>5.894212643678161</c:v>
                </c:pt>
                <c:pt idx="347">
                  <c:v>5.8936833810888256</c:v>
                </c:pt>
                <c:pt idx="348">
                  <c:v>5.8931571428571434</c:v>
                </c:pt>
                <c:pt idx="349">
                  <c:v>5.8926339031339037</c:v>
                </c:pt>
                <c:pt idx="350">
                  <c:v>5.8921136363636366</c:v>
                </c:pt>
                <c:pt idx="351">
                  <c:v>5.8915963172804533</c:v>
                </c:pt>
                <c:pt idx="352">
                  <c:v>5.8910819209039547</c:v>
                </c:pt>
                <c:pt idx="353">
                  <c:v>5.8905704225352116</c:v>
                </c:pt>
                <c:pt idx="354">
                  <c:v>5.8900617977528089</c:v>
                </c:pt>
                <c:pt idx="355">
                  <c:v>5.8895560224089643</c:v>
                </c:pt>
                <c:pt idx="356">
                  <c:v>5.8890530726256989</c:v>
                </c:pt>
                <c:pt idx="357">
                  <c:v>5.8885529247910871</c:v>
                </c:pt>
                <c:pt idx="358">
                  <c:v>5.8880555555555558</c:v>
                </c:pt>
                <c:pt idx="359">
                  <c:v>5.8875609418282551</c:v>
                </c:pt>
                <c:pt idx="360">
                  <c:v>5.8870690607734808</c:v>
                </c:pt>
                <c:pt idx="361">
                  <c:v>5.8865798898071624</c:v>
                </c:pt>
                <c:pt idx="362">
                  <c:v>5.8860934065934067</c:v>
                </c:pt>
                <c:pt idx="363">
                  <c:v>5.8856095890410964</c:v>
                </c:pt>
                <c:pt idx="364">
                  <c:v>5.8851284153005468</c:v>
                </c:pt>
                <c:pt idx="365">
                  <c:v>5.8846498637602185</c:v>
                </c:pt>
                <c:pt idx="366">
                  <c:v>5.8841739130434787</c:v>
                </c:pt>
                <c:pt idx="367">
                  <c:v>5.8837005420054203</c:v>
                </c:pt>
                <c:pt idx="368">
                  <c:v>5.88322972972973</c:v>
                </c:pt>
                <c:pt idx="369">
                  <c:v>5.8827614555256069</c:v>
                </c:pt>
                <c:pt idx="370">
                  <c:v>5.8822956989247315</c:v>
                </c:pt>
                <c:pt idx="371">
                  <c:v>5.8818324396782842</c:v>
                </c:pt>
                <c:pt idx="372">
                  <c:v>5.8813716577540109</c:v>
                </c:pt>
                <c:pt idx="373">
                  <c:v>5.8809133333333339</c:v>
                </c:pt>
                <c:pt idx="374">
                  <c:v>5.8804574468085109</c:v>
                </c:pt>
                <c:pt idx="375">
                  <c:v>5.8800039787798415</c:v>
                </c:pt>
                <c:pt idx="376">
                  <c:v>5.8795529100529107</c:v>
                </c:pt>
                <c:pt idx="377">
                  <c:v>5.8791042216358838</c:v>
                </c:pt>
                <c:pt idx="378">
                  <c:v>5.8786578947368424</c:v>
                </c:pt>
                <c:pt idx="379">
                  <c:v>5.8782139107611551</c:v>
                </c:pt>
                <c:pt idx="380">
                  <c:v>5.877772251308901</c:v>
                </c:pt>
                <c:pt idx="381">
                  <c:v>5.8773328981723241</c:v>
                </c:pt>
                <c:pt idx="382">
                  <c:v>5.8768958333333332</c:v>
                </c:pt>
                <c:pt idx="383">
                  <c:v>5.8764610389610397</c:v>
                </c:pt>
                <c:pt idx="384">
                  <c:v>5.8760284974093269</c:v>
                </c:pt>
                <c:pt idx="385">
                  <c:v>5.8755981912144701</c:v>
                </c:pt>
                <c:pt idx="386">
                  <c:v>5.8751701030927839</c:v>
                </c:pt>
                <c:pt idx="387">
                  <c:v>5.8747442159383034</c:v>
                </c:pt>
                <c:pt idx="388">
                  <c:v>5.8743205128205132</c:v>
                </c:pt>
                <c:pt idx="389">
                  <c:v>5.8738989769820975</c:v>
                </c:pt>
                <c:pt idx="390">
                  <c:v>5.8734795918367348</c:v>
                </c:pt>
                <c:pt idx="391">
                  <c:v>5.8730623409669214</c:v>
                </c:pt>
                <c:pt idx="392">
                  <c:v>5.8726472081218279</c:v>
                </c:pt>
                <c:pt idx="393">
                  <c:v>5.8722341772151898</c:v>
                </c:pt>
                <c:pt idx="394">
                  <c:v>5.8718232323232327</c:v>
                </c:pt>
                <c:pt idx="395">
                  <c:v>5.8714143576826201</c:v>
                </c:pt>
                <c:pt idx="396">
                  <c:v>5.8710075376884427</c:v>
                </c:pt>
                <c:pt idx="397">
                  <c:v>5.8706027568922305</c:v>
                </c:pt>
                <c:pt idx="398">
                  <c:v>5.8702000000000005</c:v>
                </c:pt>
                <c:pt idx="399">
                  <c:v>5.8697992518703241</c:v>
                </c:pt>
                <c:pt idx="400">
                  <c:v>5.8694004975124381</c:v>
                </c:pt>
                <c:pt idx="401">
                  <c:v>5.8690037220843676</c:v>
                </c:pt>
                <c:pt idx="402">
                  <c:v>5.8686089108910897</c:v>
                </c:pt>
                <c:pt idx="403">
                  <c:v>5.868216049382716</c:v>
                </c:pt>
                <c:pt idx="404">
                  <c:v>5.8678251231527092</c:v>
                </c:pt>
                <c:pt idx="405">
                  <c:v>5.8674361179361183</c:v>
                </c:pt>
                <c:pt idx="406">
                  <c:v>5.8670490196078431</c:v>
                </c:pt>
                <c:pt idx="407">
                  <c:v>5.8666638141809297</c:v>
                </c:pt>
                <c:pt idx="408">
                  <c:v>5.866280487804878</c:v>
                </c:pt>
                <c:pt idx="409">
                  <c:v>5.8658990267639908</c:v>
                </c:pt>
                <c:pt idx="410">
                  <c:v>5.8655194174757286</c:v>
                </c:pt>
                <c:pt idx="411">
                  <c:v>5.8651416464891044</c:v>
                </c:pt>
                <c:pt idx="412">
                  <c:v>5.8647657004830922</c:v>
                </c:pt>
                <c:pt idx="413">
                  <c:v>5.8643915662650601</c:v>
                </c:pt>
                <c:pt idx="414">
                  <c:v>5.8640192307692312</c:v>
                </c:pt>
                <c:pt idx="415">
                  <c:v>5.8636486810551558</c:v>
                </c:pt>
                <c:pt idx="416">
                  <c:v>5.8632799043062205</c:v>
                </c:pt>
                <c:pt idx="417">
                  <c:v>5.8629128878281627</c:v>
                </c:pt>
                <c:pt idx="418">
                  <c:v>5.8625476190476196</c:v>
                </c:pt>
                <c:pt idx="419">
                  <c:v>5.8621840855106893</c:v>
                </c:pt>
                <c:pt idx="420">
                  <c:v>5.8618222748815167</c:v>
                </c:pt>
                <c:pt idx="421">
                  <c:v>5.8614621749408986</c:v>
                </c:pt>
                <c:pt idx="422">
                  <c:v>5.8611037735849063</c:v>
                </c:pt>
                <c:pt idx="423">
                  <c:v>5.86074705882353</c:v>
                </c:pt>
                <c:pt idx="424">
                  <c:v>5.8603920187793426</c:v>
                </c:pt>
                <c:pt idx="425">
                  <c:v>5.8600386416861827</c:v>
                </c:pt>
                <c:pt idx="426">
                  <c:v>5.8596869158878508</c:v>
                </c:pt>
                <c:pt idx="427">
                  <c:v>5.8593368298368302</c:v>
                </c:pt>
                <c:pt idx="428">
                  <c:v>5.8589883720930231</c:v>
                </c:pt>
                <c:pt idx="429">
                  <c:v>5.8586415313225064</c:v>
                </c:pt>
                <c:pt idx="430">
                  <c:v>5.8582962962962961</c:v>
                </c:pt>
                <c:pt idx="431">
                  <c:v>5.8579526558891457</c:v>
                </c:pt>
                <c:pt idx="432">
                  <c:v>5.8576105990783409</c:v>
                </c:pt>
                <c:pt idx="433">
                  <c:v>5.857270114942529</c:v>
                </c:pt>
                <c:pt idx="434">
                  <c:v>5.856931192660551</c:v>
                </c:pt>
                <c:pt idx="435">
                  <c:v>5.8565938215102982</c:v>
                </c:pt>
                <c:pt idx="436">
                  <c:v>5.8562579908675803</c:v>
                </c:pt>
                <c:pt idx="437">
                  <c:v>5.855923690205012</c:v>
                </c:pt>
                <c:pt idx="438">
                  <c:v>5.8555909090909095</c:v>
                </c:pt>
                <c:pt idx="439">
                  <c:v>5.8552596371882091</c:v>
                </c:pt>
                <c:pt idx="440">
                  <c:v>5.8549298642533936</c:v>
                </c:pt>
                <c:pt idx="441">
                  <c:v>5.8546015801354407</c:v>
                </c:pt>
                <c:pt idx="442">
                  <c:v>5.8542747747747752</c:v>
                </c:pt>
                <c:pt idx="443">
                  <c:v>5.8539494382022479</c:v>
                </c:pt>
                <c:pt idx="444">
                  <c:v>5.8536255605381164</c:v>
                </c:pt>
                <c:pt idx="445">
                  <c:v>5.8533031319910513</c:v>
                </c:pt>
                <c:pt idx="446">
                  <c:v>5.8529821428571429</c:v>
                </c:pt>
                <c:pt idx="447">
                  <c:v>5.8526625835189314</c:v>
                </c:pt>
                <c:pt idx="448">
                  <c:v>5.8523444444444443</c:v>
                </c:pt>
                <c:pt idx="449">
                  <c:v>5.8520277161862531</c:v>
                </c:pt>
                <c:pt idx="450">
                  <c:v>5.8517123893805314</c:v>
                </c:pt>
                <c:pt idx="451">
                  <c:v>5.8513984547461373</c:v>
                </c:pt>
                <c:pt idx="452">
                  <c:v>5.8510859030837006</c:v>
                </c:pt>
                <c:pt idx="453">
                  <c:v>5.8507747252747251</c:v>
                </c:pt>
                <c:pt idx="454">
                  <c:v>5.8504649122807022</c:v>
                </c:pt>
                <c:pt idx="455">
                  <c:v>5.8501564551422325</c:v>
                </c:pt>
                <c:pt idx="456">
                  <c:v>5.8498493449781659</c:v>
                </c:pt>
                <c:pt idx="457">
                  <c:v>5.84954357298475</c:v>
                </c:pt>
                <c:pt idx="458">
                  <c:v>5.8492391304347828</c:v>
                </c:pt>
                <c:pt idx="459">
                  <c:v>5.8489360086767901</c:v>
                </c:pt>
                <c:pt idx="460">
                  <c:v>5.8486341991341995</c:v>
                </c:pt>
                <c:pt idx="461">
                  <c:v>5.8483336933045358</c:v>
                </c:pt>
                <c:pt idx="462">
                  <c:v>5.8480344827586208</c:v>
                </c:pt>
                <c:pt idx="463">
                  <c:v>5.8477365591397854</c:v>
                </c:pt>
                <c:pt idx="464">
                  <c:v>5.8474399141630906</c:v>
                </c:pt>
                <c:pt idx="465">
                  <c:v>5.8471445396145612</c:v>
                </c:pt>
                <c:pt idx="466">
                  <c:v>5.8468504273504278</c:v>
                </c:pt>
                <c:pt idx="467">
                  <c:v>5.8465575692963752</c:v>
                </c:pt>
                <c:pt idx="468">
                  <c:v>5.8462659574468088</c:v>
                </c:pt>
                <c:pt idx="469">
                  <c:v>5.845975583864119</c:v>
                </c:pt>
                <c:pt idx="470">
                  <c:v>5.8456864406779667</c:v>
                </c:pt>
                <c:pt idx="471">
                  <c:v>5.8453985200845668</c:v>
                </c:pt>
                <c:pt idx="472">
                  <c:v>5.8451118143459917</c:v>
                </c:pt>
                <c:pt idx="473">
                  <c:v>5.844826315789474</c:v>
                </c:pt>
                <c:pt idx="474">
                  <c:v>5.8445420168067228</c:v>
                </c:pt>
                <c:pt idx="475">
                  <c:v>5.8442589098532496</c:v>
                </c:pt>
                <c:pt idx="476">
                  <c:v>5.8439769874476992</c:v>
                </c:pt>
                <c:pt idx="477">
                  <c:v>5.8436962421711902</c:v>
                </c:pt>
                <c:pt idx="478">
                  <c:v>5.8434166666666671</c:v>
                </c:pt>
                <c:pt idx="479">
                  <c:v>5.8431382536382541</c:v>
                </c:pt>
                <c:pt idx="480">
                  <c:v>5.8428609958506224</c:v>
                </c:pt>
                <c:pt idx="481">
                  <c:v>5.8425848861283649</c:v>
                </c:pt>
                <c:pt idx="482">
                  <c:v>5.8423099173553723</c:v>
                </c:pt>
                <c:pt idx="483">
                  <c:v>5.8420360824742268</c:v>
                </c:pt>
                <c:pt idx="484">
                  <c:v>5.8417633744855966</c:v>
                </c:pt>
                <c:pt idx="485">
                  <c:v>5.841491786447639</c:v>
                </c:pt>
                <c:pt idx="486">
                  <c:v>5.8412213114754099</c:v>
                </c:pt>
                <c:pt idx="487">
                  <c:v>5.8409519427402863</c:v>
                </c:pt>
                <c:pt idx="488">
                  <c:v>5.8406836734693881</c:v>
                </c:pt>
                <c:pt idx="489">
                  <c:v>5.8404164969450107</c:v>
                </c:pt>
                <c:pt idx="490">
                  <c:v>5.8401504065040655</c:v>
                </c:pt>
                <c:pt idx="491">
                  <c:v>5.8398853955375252</c:v>
                </c:pt>
                <c:pt idx="492">
                  <c:v>5.839621457489879</c:v>
                </c:pt>
                <c:pt idx="493">
                  <c:v>5.8393585858585864</c:v>
                </c:pt>
                <c:pt idx="494">
                  <c:v>5.8390967741935489</c:v>
                </c:pt>
                <c:pt idx="495">
                  <c:v>5.8388360160965798</c:v>
                </c:pt>
                <c:pt idx="496">
                  <c:v>5.8385763052208839</c:v>
                </c:pt>
                <c:pt idx="497">
                  <c:v>5.838317635270541</c:v>
                </c:pt>
                <c:pt idx="498">
                  <c:v>5.8380600000000005</c:v>
                </c:pt>
                <c:pt idx="499">
                  <c:v>5.8378033932135729</c:v>
                </c:pt>
                <c:pt idx="500">
                  <c:v>5.8375478087649402</c:v>
                </c:pt>
                <c:pt idx="501">
                  <c:v>5.8372932405566607</c:v>
                </c:pt>
                <c:pt idx="502">
                  <c:v>5.8370396825396824</c:v>
                </c:pt>
                <c:pt idx="503">
                  <c:v>5.8367871287128716</c:v>
                </c:pt>
                <c:pt idx="504">
                  <c:v>5.8365355731225295</c:v>
                </c:pt>
                <c:pt idx="505">
                  <c:v>5.8362850098619328</c:v>
                </c:pt>
                <c:pt idx="506">
                  <c:v>5.8360354330708661</c:v>
                </c:pt>
                <c:pt idx="507">
                  <c:v>5.8357868369351671</c:v>
                </c:pt>
                <c:pt idx="508">
                  <c:v>5.8355392156862749</c:v>
                </c:pt>
                <c:pt idx="509">
                  <c:v>5.8352925636007829</c:v>
                </c:pt>
                <c:pt idx="510">
                  <c:v>5.8350468750000006</c:v>
                </c:pt>
                <c:pt idx="511">
                  <c:v>5.8348021442495126</c:v>
                </c:pt>
                <c:pt idx="512">
                  <c:v>5.8345583657587552</c:v>
                </c:pt>
                <c:pt idx="513">
                  <c:v>5.8343155339805826</c:v>
                </c:pt>
                <c:pt idx="514">
                  <c:v>5.8340736434108527</c:v>
                </c:pt>
                <c:pt idx="515">
                  <c:v>5.8338326885880081</c:v>
                </c:pt>
                <c:pt idx="516">
                  <c:v>5.8335926640926647</c:v>
                </c:pt>
                <c:pt idx="517">
                  <c:v>5.8333535645472061</c:v>
                </c:pt>
                <c:pt idx="518">
                  <c:v>5.8331153846153851</c:v>
                </c:pt>
                <c:pt idx="519">
                  <c:v>5.8328781190019194</c:v>
                </c:pt>
                <c:pt idx="520">
                  <c:v>5.8326417624521074</c:v>
                </c:pt>
                <c:pt idx="521">
                  <c:v>5.832406309751434</c:v>
                </c:pt>
                <c:pt idx="522">
                  <c:v>5.8321717557251915</c:v>
                </c:pt>
                <c:pt idx="523">
                  <c:v>5.8319380952380957</c:v>
                </c:pt>
                <c:pt idx="524">
                  <c:v>5.8317053231939164</c:v>
                </c:pt>
                <c:pt idx="525">
                  <c:v>5.8314734345351047</c:v>
                </c:pt>
                <c:pt idx="526">
                  <c:v>5.8312424242424248</c:v>
                </c:pt>
                <c:pt idx="527">
                  <c:v>5.8310122873345938</c:v>
                </c:pt>
                <c:pt idx="528">
                  <c:v>5.8307830188679244</c:v>
                </c:pt>
                <c:pt idx="529">
                  <c:v>5.8305546139359699</c:v>
                </c:pt>
                <c:pt idx="530">
                  <c:v>5.830327067669173</c:v>
                </c:pt>
                <c:pt idx="531">
                  <c:v>5.8301003752345215</c:v>
                </c:pt>
                <c:pt idx="532">
                  <c:v>5.8298745318352063</c:v>
                </c:pt>
                <c:pt idx="533">
                  <c:v>5.8296495327102802</c:v>
                </c:pt>
                <c:pt idx="534">
                  <c:v>5.8294253731343284</c:v>
                </c:pt>
                <c:pt idx="535">
                  <c:v>5.8292020484171321</c:v>
                </c:pt>
                <c:pt idx="536">
                  <c:v>5.8289795539033458</c:v>
                </c:pt>
                <c:pt idx="537">
                  <c:v>5.8287578849721706</c:v>
                </c:pt>
                <c:pt idx="538">
                  <c:v>5.8285370370370373</c:v>
                </c:pt>
                <c:pt idx="539">
                  <c:v>5.8283170055452871</c:v>
                </c:pt>
                <c:pt idx="540">
                  <c:v>5.8280977859778602</c:v>
                </c:pt>
                <c:pt idx="541">
                  <c:v>5.8278793738489876</c:v>
                </c:pt>
                <c:pt idx="542">
                  <c:v>5.8276617647058826</c:v>
                </c:pt>
                <c:pt idx="543">
                  <c:v>5.827444954128441</c:v>
                </c:pt>
                <c:pt idx="544">
                  <c:v>5.8272289377289379</c:v>
                </c:pt>
                <c:pt idx="545">
                  <c:v>5.8270137111517366</c:v>
                </c:pt>
                <c:pt idx="546">
                  <c:v>5.8267992700729927</c:v>
                </c:pt>
                <c:pt idx="547">
                  <c:v>5.8265856102003646</c:v>
                </c:pt>
                <c:pt idx="548">
                  <c:v>5.8263727272727275</c:v>
                </c:pt>
                <c:pt idx="549">
                  <c:v>5.826160617059891</c:v>
                </c:pt>
                <c:pt idx="550">
                  <c:v>5.8259492753623192</c:v>
                </c:pt>
                <c:pt idx="551">
                  <c:v>5.8257386980108503</c:v>
                </c:pt>
                <c:pt idx="552">
                  <c:v>5.8255288808664263</c:v>
                </c:pt>
                <c:pt idx="553">
                  <c:v>5.8253198198198204</c:v>
                </c:pt>
                <c:pt idx="554">
                  <c:v>5.8251115107913671</c:v>
                </c:pt>
                <c:pt idx="555">
                  <c:v>5.8249039497307002</c:v>
                </c:pt>
                <c:pt idx="556">
                  <c:v>5.824697132616488</c:v>
                </c:pt>
                <c:pt idx="557">
                  <c:v>5.8244910554561722</c:v>
                </c:pt>
                <c:pt idx="558">
                  <c:v>5.8242857142857147</c:v>
                </c:pt>
                <c:pt idx="559">
                  <c:v>5.8240811051693404</c:v>
                </c:pt>
                <c:pt idx="560">
                  <c:v>5.8238772241992889</c:v>
                </c:pt>
                <c:pt idx="561">
                  <c:v>5.8236740674955598</c:v>
                </c:pt>
                <c:pt idx="562">
                  <c:v>5.823471631205674</c:v>
                </c:pt>
                <c:pt idx="563">
                  <c:v>5.8232699115044246</c:v>
                </c:pt>
                <c:pt idx="564">
                  <c:v>5.8230689045936401</c:v>
                </c:pt>
                <c:pt idx="565">
                  <c:v>5.82286860670194</c:v>
                </c:pt>
                <c:pt idx="566">
                  <c:v>5.8226690140845072</c:v>
                </c:pt>
                <c:pt idx="567">
                  <c:v>5.8224701230228471</c:v>
                </c:pt>
                <c:pt idx="568">
                  <c:v>5.822271929824562</c:v>
                </c:pt>
                <c:pt idx="569">
                  <c:v>5.8220744308231174</c:v>
                </c:pt>
                <c:pt idx="570">
                  <c:v>5.821877622377623</c:v>
                </c:pt>
                <c:pt idx="571">
                  <c:v>5.8216815008726002</c:v>
                </c:pt>
                <c:pt idx="572">
                  <c:v>5.8214860627177707</c:v>
                </c:pt>
                <c:pt idx="573">
                  <c:v>5.8212913043478265</c:v>
                </c:pt>
                <c:pt idx="574">
                  <c:v>5.8210972222222228</c:v>
                </c:pt>
                <c:pt idx="575">
                  <c:v>5.8209038128249571</c:v>
                </c:pt>
                <c:pt idx="576">
                  <c:v>5.8207110726643601</c:v>
                </c:pt>
                <c:pt idx="577">
                  <c:v>5.8205189982728847</c:v>
                </c:pt>
                <c:pt idx="578">
                  <c:v>5.8203275862068971</c:v>
                </c:pt>
                <c:pt idx="579">
                  <c:v>5.8201368330464716</c:v>
                </c:pt>
                <c:pt idx="580">
                  <c:v>5.819946735395189</c:v>
                </c:pt>
                <c:pt idx="581">
                  <c:v>5.8197572898799317</c:v>
                </c:pt>
                <c:pt idx="582">
                  <c:v>5.819568493150685</c:v>
                </c:pt>
                <c:pt idx="583">
                  <c:v>5.8193803418803425</c:v>
                </c:pt>
                <c:pt idx="584">
                  <c:v>5.8191928327645055</c:v>
                </c:pt>
                <c:pt idx="585">
                  <c:v>5.8190059625212953</c:v>
                </c:pt>
                <c:pt idx="586">
                  <c:v>5.8188197278911566</c:v>
                </c:pt>
                <c:pt idx="587">
                  <c:v>5.8186341256366729</c:v>
                </c:pt>
                <c:pt idx="588">
                  <c:v>5.8184491525423727</c:v>
                </c:pt>
                <c:pt idx="589">
                  <c:v>5.818264805414552</c:v>
                </c:pt>
                <c:pt idx="590">
                  <c:v>5.8180810810810817</c:v>
                </c:pt>
                <c:pt idx="591">
                  <c:v>5.8178979763912313</c:v>
                </c:pt>
                <c:pt idx="592">
                  <c:v>5.8177154882154882</c:v>
                </c:pt>
                <c:pt idx="593">
                  <c:v>5.8175336134453781</c:v>
                </c:pt>
                <c:pt idx="594">
                  <c:v>5.817352348993289</c:v>
                </c:pt>
                <c:pt idx="595">
                  <c:v>5.8171716917922947</c:v>
                </c:pt>
                <c:pt idx="596">
                  <c:v>5.8169916387959866</c:v>
                </c:pt>
                <c:pt idx="597">
                  <c:v>5.8168121869782974</c:v>
                </c:pt>
                <c:pt idx="598">
                  <c:v>5.8166333333333338</c:v>
                </c:pt>
                <c:pt idx="599">
                  <c:v>5.8164550748752086</c:v>
                </c:pt>
                <c:pt idx="600">
                  <c:v>5.8162774086378741</c:v>
                </c:pt>
                <c:pt idx="601">
                  <c:v>5.8161003316749591</c:v>
                </c:pt>
                <c:pt idx="602">
                  <c:v>5.815923841059603</c:v>
                </c:pt>
                <c:pt idx="603">
                  <c:v>5.8157479338842979</c:v>
                </c:pt>
                <c:pt idx="604">
                  <c:v>5.8155726072607266</c:v>
                </c:pt>
                <c:pt idx="605">
                  <c:v>5.8153978583196047</c:v>
                </c:pt>
                <c:pt idx="606">
                  <c:v>5.8152236842105269</c:v>
                </c:pt>
                <c:pt idx="607">
                  <c:v>5.8150500821018065</c:v>
                </c:pt>
                <c:pt idx="608">
                  <c:v>5.8148770491803283</c:v>
                </c:pt>
                <c:pt idx="609">
                  <c:v>5.814704582651391</c:v>
                </c:pt>
                <c:pt idx="610">
                  <c:v>5.8145326797385621</c:v>
                </c:pt>
                <c:pt idx="611">
                  <c:v>5.8143613376835237</c:v>
                </c:pt>
                <c:pt idx="612">
                  <c:v>5.8141905537459282</c:v>
                </c:pt>
                <c:pt idx="613">
                  <c:v>5.8140203252032521</c:v>
                </c:pt>
                <c:pt idx="614">
                  <c:v>5.8138506493506492</c:v>
                </c:pt>
                <c:pt idx="615">
                  <c:v>5.8136815235008106</c:v>
                </c:pt>
                <c:pt idx="616">
                  <c:v>5.8135129449838194</c:v>
                </c:pt>
                <c:pt idx="617">
                  <c:v>5.8133449111470119</c:v>
                </c:pt>
                <c:pt idx="618">
                  <c:v>5.8131774193548393</c:v>
                </c:pt>
                <c:pt idx="619">
                  <c:v>5.8130104669887279</c:v>
                </c:pt>
                <c:pt idx="620">
                  <c:v>5.8128440514469455</c:v>
                </c:pt>
                <c:pt idx="621">
                  <c:v>5.8126781701444621</c:v>
                </c:pt>
                <c:pt idx="622">
                  <c:v>5.8125128205128211</c:v>
                </c:pt>
                <c:pt idx="623">
                  <c:v>5.8123480000000001</c:v>
                </c:pt>
                <c:pt idx="624">
                  <c:v>5.8121837060702877</c:v>
                </c:pt>
                <c:pt idx="625">
                  <c:v>5.8120199362041474</c:v>
                </c:pt>
                <c:pt idx="626">
                  <c:v>5.8118566878980893</c:v>
                </c:pt>
                <c:pt idx="627">
                  <c:v>5.8116939586645469</c:v>
                </c:pt>
                <c:pt idx="628">
                  <c:v>5.8115317460317462</c:v>
                </c:pt>
                <c:pt idx="629">
                  <c:v>5.8113700475435817</c:v>
                </c:pt>
                <c:pt idx="630">
                  <c:v>5.8112088607594936</c:v>
                </c:pt>
                <c:pt idx="631">
                  <c:v>5.8110481832543446</c:v>
                </c:pt>
                <c:pt idx="632">
                  <c:v>5.8108880126182969</c:v>
                </c:pt>
                <c:pt idx="633">
                  <c:v>5.8107283464566928</c:v>
                </c:pt>
                <c:pt idx="634">
                  <c:v>5.810569182389937</c:v>
                </c:pt>
                <c:pt idx="635">
                  <c:v>5.8104105180533754</c:v>
                </c:pt>
                <c:pt idx="636">
                  <c:v>5.8102523510971791</c:v>
                </c:pt>
                <c:pt idx="637">
                  <c:v>5.8100946791862285</c:v>
                </c:pt>
                <c:pt idx="638">
                  <c:v>5.8099375000000002</c:v>
                </c:pt>
                <c:pt idx="639">
                  <c:v>5.8097808112324492</c:v>
                </c:pt>
                <c:pt idx="640">
                  <c:v>5.8096246105919009</c:v>
                </c:pt>
                <c:pt idx="641">
                  <c:v>5.8094688958009337</c:v>
                </c:pt>
                <c:pt idx="642">
                  <c:v>5.8093136645962735</c:v>
                </c:pt>
                <c:pt idx="643">
                  <c:v>5.8091589147286822</c:v>
                </c:pt>
                <c:pt idx="644">
                  <c:v>5.8090046439628482</c:v>
                </c:pt>
                <c:pt idx="645">
                  <c:v>5.8088508500772802</c:v>
                </c:pt>
                <c:pt idx="646">
                  <c:v>5.8086975308641975</c:v>
                </c:pt>
                <c:pt idx="647">
                  <c:v>5.8085446841294299</c:v>
                </c:pt>
                <c:pt idx="648">
                  <c:v>5.8083923076923076</c:v>
                </c:pt>
                <c:pt idx="649">
                  <c:v>5.8082403993855607</c:v>
                </c:pt>
                <c:pt idx="650">
                  <c:v>5.8080889570552152</c:v>
                </c:pt>
                <c:pt idx="651">
                  <c:v>5.8079379785604903</c:v>
                </c:pt>
                <c:pt idx="652">
                  <c:v>5.8077874617737004</c:v>
                </c:pt>
                <c:pt idx="653">
                  <c:v>5.8076374045801531</c:v>
                </c:pt>
                <c:pt idx="654">
                  <c:v>5.8074878048780487</c:v>
                </c:pt>
                <c:pt idx="655">
                  <c:v>5.8073386605783872</c:v>
                </c:pt>
                <c:pt idx="656">
                  <c:v>5.8071899696048632</c:v>
                </c:pt>
                <c:pt idx="657">
                  <c:v>5.8070417298937791</c:v>
                </c:pt>
                <c:pt idx="658">
                  <c:v>5.8068939393939401</c:v>
                </c:pt>
                <c:pt idx="659">
                  <c:v>5.8067465960665663</c:v>
                </c:pt>
                <c:pt idx="660">
                  <c:v>5.806599697885197</c:v>
                </c:pt>
                <c:pt idx="661">
                  <c:v>5.8064532428355964</c:v>
                </c:pt>
                <c:pt idx="662">
                  <c:v>5.8063072289156628</c:v>
                </c:pt>
                <c:pt idx="663">
                  <c:v>5.8061616541353382</c:v>
                </c:pt>
                <c:pt idx="664">
                  <c:v>5.8060165165165172</c:v>
                </c:pt>
                <c:pt idx="665">
                  <c:v>5.8058718140929537</c:v>
                </c:pt>
                <c:pt idx="666">
                  <c:v>5.8057275449101802</c:v>
                </c:pt>
                <c:pt idx="667">
                  <c:v>5.805583707025411</c:v>
                </c:pt>
                <c:pt idx="668">
                  <c:v>5.8054402985074631</c:v>
                </c:pt>
                <c:pt idx="669">
                  <c:v>5.8052973174366622</c:v>
                </c:pt>
                <c:pt idx="670">
                  <c:v>5.8051547619047623</c:v>
                </c:pt>
                <c:pt idx="671">
                  <c:v>5.8050126300148595</c:v>
                </c:pt>
                <c:pt idx="672">
                  <c:v>5.8048709198813055</c:v>
                </c:pt>
                <c:pt idx="673">
                  <c:v>5.8047296296296302</c:v>
                </c:pt>
                <c:pt idx="674">
                  <c:v>5.8045887573964503</c:v>
                </c:pt>
                <c:pt idx="675">
                  <c:v>5.804448301329395</c:v>
                </c:pt>
                <c:pt idx="676">
                  <c:v>5.804308259587021</c:v>
                </c:pt>
                <c:pt idx="677">
                  <c:v>5.8041686303387339</c:v>
                </c:pt>
                <c:pt idx="678">
                  <c:v>5.8040294117647058</c:v>
                </c:pt>
                <c:pt idx="679">
                  <c:v>5.8038906020558008</c:v>
                </c:pt>
                <c:pt idx="680">
                  <c:v>5.8037521994134904</c:v>
                </c:pt>
                <c:pt idx="681">
                  <c:v>5.803614202049781</c:v>
                </c:pt>
                <c:pt idx="682">
                  <c:v>5.8034766081871352</c:v>
                </c:pt>
                <c:pt idx="683">
                  <c:v>5.8033394160583942</c:v>
                </c:pt>
                <c:pt idx="684">
                  <c:v>5.8032026239067056</c:v>
                </c:pt>
                <c:pt idx="685">
                  <c:v>5.8030662299854443</c:v>
                </c:pt>
                <c:pt idx="686">
                  <c:v>5.8029302325581398</c:v>
                </c:pt>
                <c:pt idx="687">
                  <c:v>5.8027946298984041</c:v>
                </c:pt>
                <c:pt idx="688">
                  <c:v>5.8026594202898556</c:v>
                </c:pt>
                <c:pt idx="689">
                  <c:v>5.8025246020260495</c:v>
                </c:pt>
                <c:pt idx="690">
                  <c:v>5.8023901734104051</c:v>
                </c:pt>
                <c:pt idx="691">
                  <c:v>5.8022561327561331</c:v>
                </c:pt>
                <c:pt idx="692">
                  <c:v>5.8021224783861678</c:v>
                </c:pt>
                <c:pt idx="693">
                  <c:v>5.8019892086330938</c:v>
                </c:pt>
                <c:pt idx="694">
                  <c:v>5.8018563218390806</c:v>
                </c:pt>
                <c:pt idx="695">
                  <c:v>5.8017238163558105</c:v>
                </c:pt>
                <c:pt idx="696">
                  <c:v>5.8015916905444129</c:v>
                </c:pt>
                <c:pt idx="697">
                  <c:v>5.8014599427753932</c:v>
                </c:pt>
                <c:pt idx="698">
                  <c:v>5.8013285714285718</c:v>
                </c:pt>
                <c:pt idx="699">
                  <c:v>5.8011975748930098</c:v>
                </c:pt>
                <c:pt idx="700">
                  <c:v>5.801066951566952</c:v>
                </c:pt>
                <c:pt idx="701">
                  <c:v>5.8009366998577523</c:v>
                </c:pt>
                <c:pt idx="702">
                  <c:v>5.8008068181818189</c:v>
                </c:pt>
                <c:pt idx="703">
                  <c:v>5.8006773049645393</c:v>
                </c:pt>
                <c:pt idx="704">
                  <c:v>5.8005481586402272</c:v>
                </c:pt>
                <c:pt idx="705">
                  <c:v>5.8004193776520507</c:v>
                </c:pt>
                <c:pt idx="706">
                  <c:v>5.8002909604519779</c:v>
                </c:pt>
                <c:pt idx="707">
                  <c:v>5.8001629055007058</c:v>
                </c:pt>
                <c:pt idx="708">
                  <c:v>5.8000352112676055</c:v>
                </c:pt>
                <c:pt idx="709">
                  <c:v>5.7999078762306615</c:v>
                </c:pt>
                <c:pt idx="710">
                  <c:v>5.7997808988764046</c:v>
                </c:pt>
                <c:pt idx="711">
                  <c:v>5.7996542776998599</c:v>
                </c:pt>
                <c:pt idx="712">
                  <c:v>5.7995280112044822</c:v>
                </c:pt>
                <c:pt idx="713">
                  <c:v>5.7994020979020977</c:v>
                </c:pt>
                <c:pt idx="714">
                  <c:v>5.7992765363128491</c:v>
                </c:pt>
                <c:pt idx="715">
                  <c:v>5.7991513249651323</c:v>
                </c:pt>
                <c:pt idx="716">
                  <c:v>5.7990264623955436</c:v>
                </c:pt>
                <c:pt idx="717">
                  <c:v>5.7989019471488179</c:v>
                </c:pt>
                <c:pt idx="718">
                  <c:v>5.7987777777777776</c:v>
                </c:pt>
                <c:pt idx="719">
                  <c:v>5.7986539528432735</c:v>
                </c:pt>
                <c:pt idx="720">
                  <c:v>5.7985304709141277</c:v>
                </c:pt>
                <c:pt idx="721">
                  <c:v>5.7984073305670822</c:v>
                </c:pt>
                <c:pt idx="722">
                  <c:v>5.7982845303867405</c:v>
                </c:pt>
                <c:pt idx="723">
                  <c:v>5.7981620689655173</c:v>
                </c:pt>
                <c:pt idx="724">
                  <c:v>5.7980399449035813</c:v>
                </c:pt>
                <c:pt idx="725">
                  <c:v>5.7979181568088034</c:v>
                </c:pt>
                <c:pt idx="726">
                  <c:v>5.7977967032967035</c:v>
                </c:pt>
                <c:pt idx="727">
                  <c:v>5.7976755829903981</c:v>
                </c:pt>
                <c:pt idx="728">
                  <c:v>5.7975547945205479</c:v>
                </c:pt>
                <c:pt idx="729">
                  <c:v>5.797434336525308</c:v>
                </c:pt>
                <c:pt idx="730">
                  <c:v>5.7973142076502731</c:v>
                </c:pt>
                <c:pt idx="731">
                  <c:v>5.7971944065484315</c:v>
                </c:pt>
                <c:pt idx="732">
                  <c:v>5.7970749318801094</c:v>
                </c:pt>
                <c:pt idx="733">
                  <c:v>5.7969557823129252</c:v>
                </c:pt>
                <c:pt idx="734">
                  <c:v>5.796836956521739</c:v>
                </c:pt>
                <c:pt idx="735">
                  <c:v>5.7967184531886025</c:v>
                </c:pt>
                <c:pt idx="736">
                  <c:v>5.7966002710027107</c:v>
                </c:pt>
                <c:pt idx="737">
                  <c:v>5.7964824086603519</c:v>
                </c:pt>
                <c:pt idx="738">
                  <c:v>5.7963648648648647</c:v>
                </c:pt>
                <c:pt idx="739">
                  <c:v>5.7962476383265855</c:v>
                </c:pt>
                <c:pt idx="740">
                  <c:v>5.7961307277628036</c:v>
                </c:pt>
                <c:pt idx="741">
                  <c:v>5.7960141318977119</c:v>
                </c:pt>
                <c:pt idx="742">
                  <c:v>5.7958978494623654</c:v>
                </c:pt>
                <c:pt idx="743">
                  <c:v>5.7957818791946307</c:v>
                </c:pt>
                <c:pt idx="744">
                  <c:v>5.7956662198391422</c:v>
                </c:pt>
                <c:pt idx="745">
                  <c:v>5.795550870147256</c:v>
                </c:pt>
                <c:pt idx="746">
                  <c:v>5.7954358288770056</c:v>
                </c:pt>
                <c:pt idx="747">
                  <c:v>5.7953210947930573</c:v>
                </c:pt>
                <c:pt idx="748">
                  <c:v>5.7952066666666671</c:v>
                </c:pt>
                <c:pt idx="749">
                  <c:v>5.7950925432756328</c:v>
                </c:pt>
                <c:pt idx="750">
                  <c:v>5.7949787234042551</c:v>
                </c:pt>
                <c:pt idx="751">
                  <c:v>5.7948652058432941</c:v>
                </c:pt>
                <c:pt idx="752">
                  <c:v>5.7947519893899209</c:v>
                </c:pt>
                <c:pt idx="753">
                  <c:v>5.7946390728476826</c:v>
                </c:pt>
                <c:pt idx="754">
                  <c:v>5.794526455026455</c:v>
                </c:pt>
                <c:pt idx="755">
                  <c:v>5.7944141347424045</c:v>
                </c:pt>
                <c:pt idx="756">
                  <c:v>5.7943021108179424</c:v>
                </c:pt>
                <c:pt idx="757">
                  <c:v>5.7941903820816867</c:v>
                </c:pt>
                <c:pt idx="758">
                  <c:v>5.7940789473684209</c:v>
                </c:pt>
                <c:pt idx="759">
                  <c:v>5.7939678055190544</c:v>
                </c:pt>
                <c:pt idx="760">
                  <c:v>5.7938569553805781</c:v>
                </c:pt>
                <c:pt idx="761">
                  <c:v>5.7937463958060293</c:v>
                </c:pt>
                <c:pt idx="762">
                  <c:v>5.7936361256544506</c:v>
                </c:pt>
                <c:pt idx="763">
                  <c:v>5.7935261437908503</c:v>
                </c:pt>
                <c:pt idx="764">
                  <c:v>5.7934164490861617</c:v>
                </c:pt>
                <c:pt idx="765">
                  <c:v>5.7933070404172105</c:v>
                </c:pt>
                <c:pt idx="766">
                  <c:v>5.7931979166666672</c:v>
                </c:pt>
                <c:pt idx="767">
                  <c:v>5.7930890767230174</c:v>
                </c:pt>
                <c:pt idx="768">
                  <c:v>5.79298051948052</c:v>
                </c:pt>
                <c:pt idx="769">
                  <c:v>5.7928722438391702</c:v>
                </c:pt>
                <c:pt idx="770">
                  <c:v>5.7927642487046631</c:v>
                </c:pt>
                <c:pt idx="771">
                  <c:v>5.7926565329883575</c:v>
                </c:pt>
                <c:pt idx="772">
                  <c:v>5.7925490956072352</c:v>
                </c:pt>
                <c:pt idx="773">
                  <c:v>5.792441935483871</c:v>
                </c:pt>
                <c:pt idx="774">
                  <c:v>5.7923350515463916</c:v>
                </c:pt>
                <c:pt idx="775">
                  <c:v>5.7922284427284429</c:v>
                </c:pt>
                <c:pt idx="776">
                  <c:v>5.7921221079691518</c:v>
                </c:pt>
                <c:pt idx="777">
                  <c:v>5.7920160462130941</c:v>
                </c:pt>
                <c:pt idx="778">
                  <c:v>5.7919102564102563</c:v>
                </c:pt>
                <c:pt idx="779">
                  <c:v>5.7918047375160056</c:v>
                </c:pt>
                <c:pt idx="780">
                  <c:v>5.7916994884910489</c:v>
                </c:pt>
                <c:pt idx="781">
                  <c:v>5.7915945083014053</c:v>
                </c:pt>
                <c:pt idx="782">
                  <c:v>5.791489795918368</c:v>
                </c:pt>
                <c:pt idx="783">
                  <c:v>5.791385350318472</c:v>
                </c:pt>
                <c:pt idx="784">
                  <c:v>5.7912811704834608</c:v>
                </c:pt>
                <c:pt idx="785">
                  <c:v>5.7911772554002541</c:v>
                </c:pt>
                <c:pt idx="786">
                  <c:v>5.7910736040609141</c:v>
                </c:pt>
                <c:pt idx="787">
                  <c:v>5.790970215462611</c:v>
                </c:pt>
                <c:pt idx="788">
                  <c:v>5.7908670886075955</c:v>
                </c:pt>
                <c:pt idx="789">
                  <c:v>5.790764222503161</c:v>
                </c:pt>
                <c:pt idx="790">
                  <c:v>5.790661616161616</c:v>
                </c:pt>
                <c:pt idx="791">
                  <c:v>5.7905592686002523</c:v>
                </c:pt>
                <c:pt idx="792">
                  <c:v>5.7904571788413097</c:v>
                </c:pt>
                <c:pt idx="793">
                  <c:v>5.7903553459119497</c:v>
                </c:pt>
                <c:pt idx="794">
                  <c:v>5.790253768844221</c:v>
                </c:pt>
                <c:pt idx="795">
                  <c:v>5.790152446675032</c:v>
                </c:pt>
                <c:pt idx="796">
                  <c:v>5.7900513784461154</c:v>
                </c:pt>
                <c:pt idx="797">
                  <c:v>5.7899505632040054</c:v>
                </c:pt>
                <c:pt idx="798">
                  <c:v>5.7898500000000004</c:v>
                </c:pt>
                <c:pt idx="799">
                  <c:v>5.7897496878901373</c:v>
                </c:pt>
                <c:pt idx="800">
                  <c:v>5.7896496259351622</c:v>
                </c:pt>
                <c:pt idx="801">
                  <c:v>5.7895498132004981</c:v>
                </c:pt>
                <c:pt idx="802">
                  <c:v>5.7894502487562187</c:v>
                </c:pt>
                <c:pt idx="803">
                  <c:v>5.7893509316770189</c:v>
                </c:pt>
                <c:pt idx="804">
                  <c:v>5.7892518610421835</c:v>
                </c:pt>
                <c:pt idx="805">
                  <c:v>5.7891530359355636</c:v>
                </c:pt>
                <c:pt idx="806">
                  <c:v>5.7890544554455445</c:v>
                </c:pt>
                <c:pt idx="807">
                  <c:v>5.7889561186650189</c:v>
                </c:pt>
                <c:pt idx="808">
                  <c:v>5.7888580246913586</c:v>
                </c:pt>
                <c:pt idx="809">
                  <c:v>5.7887601726263878</c:v>
                </c:pt>
                <c:pt idx="810">
                  <c:v>5.7886625615763547</c:v>
                </c:pt>
                <c:pt idx="811">
                  <c:v>5.7885651906519069</c:v>
                </c:pt>
                <c:pt idx="812">
                  <c:v>5.7884680589680588</c:v>
                </c:pt>
                <c:pt idx="813">
                  <c:v>5.7883711656441719</c:v>
                </c:pt>
                <c:pt idx="814">
                  <c:v>5.7882745098039221</c:v>
                </c:pt>
                <c:pt idx="815">
                  <c:v>5.7881780905752755</c:v>
                </c:pt>
                <c:pt idx="816">
                  <c:v>5.788081907090465</c:v>
                </c:pt>
                <c:pt idx="817">
                  <c:v>5.787985958485959</c:v>
                </c:pt>
                <c:pt idx="818">
                  <c:v>5.7878902439024396</c:v>
                </c:pt>
                <c:pt idx="819">
                  <c:v>5.7877947624847748</c:v>
                </c:pt>
                <c:pt idx="820">
                  <c:v>5.7876995133819955</c:v>
                </c:pt>
                <c:pt idx="821">
                  <c:v>5.7876044957472663</c:v>
                </c:pt>
                <c:pt idx="822">
                  <c:v>5.787509708737864</c:v>
                </c:pt>
                <c:pt idx="823">
                  <c:v>5.7874151515151517</c:v>
                </c:pt>
                <c:pt idx="824">
                  <c:v>5.7873208232445519</c:v>
                </c:pt>
                <c:pt idx="825">
                  <c:v>5.7872267230955261</c:v>
                </c:pt>
                <c:pt idx="826">
                  <c:v>5.7871328502415462</c:v>
                </c:pt>
                <c:pt idx="827">
                  <c:v>5.7870392038600729</c:v>
                </c:pt>
                <c:pt idx="828">
                  <c:v>5.7869457831325306</c:v>
                </c:pt>
                <c:pt idx="829">
                  <c:v>5.786852587244284</c:v>
                </c:pt>
                <c:pt idx="830">
                  <c:v>5.7867596153846153</c:v>
                </c:pt>
                <c:pt idx="831">
                  <c:v>5.7866668667466987</c:v>
                </c:pt>
                <c:pt idx="832">
                  <c:v>5.7865743405275785</c:v>
                </c:pt>
                <c:pt idx="833">
                  <c:v>5.7864820359281444</c:v>
                </c:pt>
                <c:pt idx="834">
                  <c:v>5.7863899521531099</c:v>
                </c:pt>
                <c:pt idx="835">
                  <c:v>5.7862980884109918</c:v>
                </c:pt>
                <c:pt idx="836">
                  <c:v>5.7862064439140815</c:v>
                </c:pt>
                <c:pt idx="837">
                  <c:v>5.7861150178784273</c:v>
                </c:pt>
                <c:pt idx="838">
                  <c:v>5.7860238095238099</c:v>
                </c:pt>
                <c:pt idx="839">
                  <c:v>5.7859328180737224</c:v>
                </c:pt>
                <c:pt idx="840">
                  <c:v>5.7858420427553447</c:v>
                </c:pt>
                <c:pt idx="841">
                  <c:v>5.785751482799526</c:v>
                </c:pt>
                <c:pt idx="842">
                  <c:v>5.7856611374407585</c:v>
                </c:pt>
                <c:pt idx="843">
                  <c:v>5.7855710059171601</c:v>
                </c:pt>
                <c:pt idx="844">
                  <c:v>5.7854810874704494</c:v>
                </c:pt>
                <c:pt idx="845">
                  <c:v>5.785391381345927</c:v>
                </c:pt>
                <c:pt idx="846">
                  <c:v>5.7853018867924533</c:v>
                </c:pt>
                <c:pt idx="847">
                  <c:v>5.7852126030624262</c:v>
                </c:pt>
                <c:pt idx="848">
                  <c:v>5.7851235294117647</c:v>
                </c:pt>
                <c:pt idx="849">
                  <c:v>5.7850346650998823</c:v>
                </c:pt>
                <c:pt idx="850">
                  <c:v>5.7849460093896719</c:v>
                </c:pt>
                <c:pt idx="851">
                  <c:v>5.7848575615474793</c:v>
                </c:pt>
                <c:pt idx="852">
                  <c:v>5.7847693208430915</c:v>
                </c:pt>
                <c:pt idx="853">
                  <c:v>5.7846812865497075</c:v>
                </c:pt>
                <c:pt idx="854">
                  <c:v>5.7845934579439255</c:v>
                </c:pt>
                <c:pt idx="855">
                  <c:v>5.7845058343057181</c:v>
                </c:pt>
                <c:pt idx="856">
                  <c:v>5.7844184149184148</c:v>
                </c:pt>
                <c:pt idx="857">
                  <c:v>5.784331199068685</c:v>
                </c:pt>
                <c:pt idx="858">
                  <c:v>5.7842441860465117</c:v>
                </c:pt>
                <c:pt idx="859">
                  <c:v>5.7841573751451802</c:v>
                </c:pt>
                <c:pt idx="860">
                  <c:v>5.7840707656612533</c:v>
                </c:pt>
                <c:pt idx="861">
                  <c:v>5.7839843568945541</c:v>
                </c:pt>
                <c:pt idx="862">
                  <c:v>5.7838981481481486</c:v>
                </c:pt>
                <c:pt idx="863">
                  <c:v>5.7838121387283241</c:v>
                </c:pt>
                <c:pt idx="864">
                  <c:v>5.7837263279445734</c:v>
                </c:pt>
                <c:pt idx="865">
                  <c:v>5.7836407151095734</c:v>
                </c:pt>
                <c:pt idx="866">
                  <c:v>5.783555299539171</c:v>
                </c:pt>
                <c:pt idx="867">
                  <c:v>5.7834700805523589</c:v>
                </c:pt>
                <c:pt idx="868">
                  <c:v>5.7833850574712642</c:v>
                </c:pt>
                <c:pt idx="869">
                  <c:v>5.7833002296211253</c:v>
                </c:pt>
                <c:pt idx="870">
                  <c:v>5.7832155963302752</c:v>
                </c:pt>
                <c:pt idx="871">
                  <c:v>5.7831311569301267</c:v>
                </c:pt>
                <c:pt idx="872">
                  <c:v>5.7830469107551492</c:v>
                </c:pt>
                <c:pt idx="873">
                  <c:v>5.7829628571428575</c:v>
                </c:pt>
                <c:pt idx="874">
                  <c:v>5.7828789954337898</c:v>
                </c:pt>
                <c:pt idx="875">
                  <c:v>5.7827953249714943</c:v>
                </c:pt>
                <c:pt idx="876">
                  <c:v>5.7827118451025061</c:v>
                </c:pt>
                <c:pt idx="877">
                  <c:v>5.7826285551763368</c:v>
                </c:pt>
                <c:pt idx="878">
                  <c:v>5.7825454545454544</c:v>
                </c:pt>
                <c:pt idx="879">
                  <c:v>5.7824625425652671</c:v>
                </c:pt>
                <c:pt idx="880">
                  <c:v>5.7823798185941042</c:v>
                </c:pt>
                <c:pt idx="881">
                  <c:v>5.7822972819932055</c:v>
                </c:pt>
                <c:pt idx="882">
                  <c:v>5.7822149321266973</c:v>
                </c:pt>
                <c:pt idx="883">
                  <c:v>5.7821327683615822</c:v>
                </c:pt>
                <c:pt idx="884">
                  <c:v>5.7820507900677205</c:v>
                </c:pt>
                <c:pt idx="885">
                  <c:v>5.7819689966178132</c:v>
                </c:pt>
                <c:pt idx="886">
                  <c:v>5.7818873873873873</c:v>
                </c:pt>
                <c:pt idx="887">
                  <c:v>5.781805961754781</c:v>
                </c:pt>
                <c:pt idx="888">
                  <c:v>5.7817247191011241</c:v>
                </c:pt>
                <c:pt idx="889">
                  <c:v>5.7816436588103262</c:v>
                </c:pt>
                <c:pt idx="890">
                  <c:v>5.7815627802690583</c:v>
                </c:pt>
                <c:pt idx="891">
                  <c:v>5.7814820828667415</c:v>
                </c:pt>
                <c:pt idx="892">
                  <c:v>5.7814015659955258</c:v>
                </c:pt>
                <c:pt idx="893">
                  <c:v>5.7813212290502793</c:v>
                </c:pt>
                <c:pt idx="894">
                  <c:v>5.781241071428572</c:v>
                </c:pt>
                <c:pt idx="895">
                  <c:v>5.7811610925306578</c:v>
                </c:pt>
                <c:pt idx="896">
                  <c:v>5.7810812917594658</c:v>
                </c:pt>
                <c:pt idx="897">
                  <c:v>5.7810016685205783</c:v>
                </c:pt>
                <c:pt idx="898">
                  <c:v>5.7809222222222223</c:v>
                </c:pt>
                <c:pt idx="899">
                  <c:v>5.7808429522752496</c:v>
                </c:pt>
                <c:pt idx="900">
                  <c:v>5.7807638580931267</c:v>
                </c:pt>
                <c:pt idx="901">
                  <c:v>5.7806849390919162</c:v>
                </c:pt>
                <c:pt idx="902">
                  <c:v>5.7806061946902654</c:v>
                </c:pt>
                <c:pt idx="903">
                  <c:v>5.7805276243093928</c:v>
                </c:pt>
                <c:pt idx="904">
                  <c:v>5.7804492273730688</c:v>
                </c:pt>
                <c:pt idx="905">
                  <c:v>5.7803710033076081</c:v>
                </c:pt>
                <c:pt idx="906">
                  <c:v>5.7802929515418509</c:v>
                </c:pt>
                <c:pt idx="907">
                  <c:v>5.7802150715071505</c:v>
                </c:pt>
                <c:pt idx="908">
                  <c:v>5.7801373626373627</c:v>
                </c:pt>
                <c:pt idx="909">
                  <c:v>5.7800598243688253</c:v>
                </c:pt>
                <c:pt idx="910">
                  <c:v>5.7799824561403508</c:v>
                </c:pt>
                <c:pt idx="911">
                  <c:v>5.7799052573932093</c:v>
                </c:pt>
                <c:pt idx="912">
                  <c:v>5.7798282275711159</c:v>
                </c:pt>
                <c:pt idx="913">
                  <c:v>5.7797513661202187</c:v>
                </c:pt>
                <c:pt idx="914">
                  <c:v>5.7796746724890831</c:v>
                </c:pt>
                <c:pt idx="915">
                  <c:v>5.7795981461286807</c:v>
                </c:pt>
                <c:pt idx="916">
                  <c:v>5.7795217864923751</c:v>
                </c:pt>
                <c:pt idx="917">
                  <c:v>5.7794455930359092</c:v>
                </c:pt>
                <c:pt idx="918">
                  <c:v>5.779369565217392</c:v>
                </c:pt>
                <c:pt idx="919">
                  <c:v>5.7792937024972861</c:v>
                </c:pt>
                <c:pt idx="920">
                  <c:v>5.7792180043383947</c:v>
                </c:pt>
                <c:pt idx="921">
                  <c:v>5.7791424702058505</c:v>
                </c:pt>
                <c:pt idx="922">
                  <c:v>5.7790670995670999</c:v>
                </c:pt>
                <c:pt idx="923">
                  <c:v>5.7789918918918923</c:v>
                </c:pt>
                <c:pt idx="924">
                  <c:v>5.778916846652268</c:v>
                </c:pt>
                <c:pt idx="925">
                  <c:v>5.7788419633225461</c:v>
                </c:pt>
                <c:pt idx="926">
                  <c:v>5.7787672413793105</c:v>
                </c:pt>
                <c:pt idx="927">
                  <c:v>5.7786926803013996</c:v>
                </c:pt>
                <c:pt idx="928">
                  <c:v>5.7786182795698924</c:v>
                </c:pt>
                <c:pt idx="929">
                  <c:v>5.7785440386680991</c:v>
                </c:pt>
                <c:pt idx="930">
                  <c:v>5.778469957081545</c:v>
                </c:pt>
                <c:pt idx="931">
                  <c:v>5.7783960342979634</c:v>
                </c:pt>
                <c:pt idx="932">
                  <c:v>5.7783222698072807</c:v>
                </c:pt>
                <c:pt idx="933">
                  <c:v>5.7782486631016043</c:v>
                </c:pt>
                <c:pt idx="934">
                  <c:v>5.7781752136752136</c:v>
                </c:pt>
                <c:pt idx="935">
                  <c:v>5.7781019210245468</c:v>
                </c:pt>
                <c:pt idx="936">
                  <c:v>5.7780287846481881</c:v>
                </c:pt>
                <c:pt idx="937">
                  <c:v>5.7779558040468588</c:v>
                </c:pt>
                <c:pt idx="938">
                  <c:v>5.7778829787234045</c:v>
                </c:pt>
                <c:pt idx="939">
                  <c:v>5.7778103081827847</c:v>
                </c:pt>
                <c:pt idx="940">
                  <c:v>5.7777377919320596</c:v>
                </c:pt>
                <c:pt idx="941">
                  <c:v>5.7776654294803818</c:v>
                </c:pt>
                <c:pt idx="942">
                  <c:v>5.777593220338983</c:v>
                </c:pt>
                <c:pt idx="943">
                  <c:v>5.7775211640211639</c:v>
                </c:pt>
                <c:pt idx="944">
                  <c:v>5.7774492600422835</c:v>
                </c:pt>
                <c:pt idx="945">
                  <c:v>5.7773775079197467</c:v>
                </c:pt>
                <c:pt idx="946">
                  <c:v>5.7773059071729964</c:v>
                </c:pt>
                <c:pt idx="947">
                  <c:v>5.7772344573234991</c:v>
                </c:pt>
                <c:pt idx="948">
                  <c:v>5.7771631578947371</c:v>
                </c:pt>
                <c:pt idx="949">
                  <c:v>5.7770920084121977</c:v>
                </c:pt>
                <c:pt idx="950">
                  <c:v>5.777021008403362</c:v>
                </c:pt>
                <c:pt idx="951">
                  <c:v>5.7769501573976916</c:v>
                </c:pt>
                <c:pt idx="952">
                  <c:v>5.7768794549266254</c:v>
                </c:pt>
                <c:pt idx="953">
                  <c:v>5.7768089005235606</c:v>
                </c:pt>
                <c:pt idx="954">
                  <c:v>5.7767384937238493</c:v>
                </c:pt>
                <c:pt idx="955">
                  <c:v>5.7766682340647861</c:v>
                </c:pt>
                <c:pt idx="956">
                  <c:v>5.7765981210855948</c:v>
                </c:pt>
                <c:pt idx="957">
                  <c:v>5.7765281543274245</c:v>
                </c:pt>
                <c:pt idx="958">
                  <c:v>5.7764583333333333</c:v>
                </c:pt>
                <c:pt idx="959">
                  <c:v>5.7763886576482832</c:v>
                </c:pt>
                <c:pt idx="960">
                  <c:v>5.7763191268191267</c:v>
                </c:pt>
                <c:pt idx="961">
                  <c:v>5.7762497403946007</c:v>
                </c:pt>
                <c:pt idx="962">
                  <c:v>5.7761804979253117</c:v>
                </c:pt>
                <c:pt idx="963">
                  <c:v>5.7761113989637307</c:v>
                </c:pt>
                <c:pt idx="964">
                  <c:v>5.7760424430641821</c:v>
                </c:pt>
                <c:pt idx="965">
                  <c:v>5.7759736297828335</c:v>
                </c:pt>
                <c:pt idx="966">
                  <c:v>5.7759049586776863</c:v>
                </c:pt>
                <c:pt idx="967">
                  <c:v>5.7758364293085656</c:v>
                </c:pt>
                <c:pt idx="968">
                  <c:v>5.7757680412371135</c:v>
                </c:pt>
                <c:pt idx="969">
                  <c:v>5.7756997940267771</c:v>
                </c:pt>
                <c:pt idx="970">
                  <c:v>5.7756316872427984</c:v>
                </c:pt>
                <c:pt idx="971">
                  <c:v>5.7755637204522099</c:v>
                </c:pt>
                <c:pt idx="972">
                  <c:v>5.7754958932238196</c:v>
                </c:pt>
                <c:pt idx="973">
                  <c:v>5.7754282051282058</c:v>
                </c:pt>
                <c:pt idx="974">
                  <c:v>5.7753606557377051</c:v>
                </c:pt>
                <c:pt idx="975">
                  <c:v>5.7752932446264076</c:v>
                </c:pt>
                <c:pt idx="976">
                  <c:v>5.7752259713701433</c:v>
                </c:pt>
                <c:pt idx="977">
                  <c:v>5.7751588355464758</c:v>
                </c:pt>
                <c:pt idx="978">
                  <c:v>5.7750918367346937</c:v>
                </c:pt>
                <c:pt idx="979">
                  <c:v>5.7750249745158007</c:v>
                </c:pt>
                <c:pt idx="980">
                  <c:v>5.7749582484725055</c:v>
                </c:pt>
                <c:pt idx="981">
                  <c:v>5.7748916581892171</c:v>
                </c:pt>
                <c:pt idx="982">
                  <c:v>5.7748252032520329</c:v>
                </c:pt>
                <c:pt idx="983">
                  <c:v>5.7747588832487313</c:v>
                </c:pt>
                <c:pt idx="984">
                  <c:v>5.7746926977687627</c:v>
                </c:pt>
                <c:pt idx="985">
                  <c:v>5.7746266464032425</c:v>
                </c:pt>
                <c:pt idx="986">
                  <c:v>5.7745607287449392</c:v>
                </c:pt>
                <c:pt idx="987">
                  <c:v>5.7744949443882714</c:v>
                </c:pt>
                <c:pt idx="988">
                  <c:v>5.7744292929292929</c:v>
                </c:pt>
                <c:pt idx="989">
                  <c:v>5.7743637739656917</c:v>
                </c:pt>
                <c:pt idx="990">
                  <c:v>5.7742983870967741</c:v>
                </c:pt>
                <c:pt idx="991">
                  <c:v>5.7742331319234648</c:v>
                </c:pt>
                <c:pt idx="992">
                  <c:v>5.7741680080482896</c:v>
                </c:pt>
                <c:pt idx="993">
                  <c:v>5.7741030150753767</c:v>
                </c:pt>
                <c:pt idx="994">
                  <c:v>5.7740381526104416</c:v>
                </c:pt>
                <c:pt idx="995">
                  <c:v>5.7739734202607824</c:v>
                </c:pt>
                <c:pt idx="996">
                  <c:v>5.7739088176352711</c:v>
                </c:pt>
                <c:pt idx="997">
                  <c:v>5.7738443443443446</c:v>
                </c:pt>
                <c:pt idx="998">
                  <c:v>5.7737800000000004</c:v>
                </c:pt>
                <c:pt idx="999">
                  <c:v>5.7737157842157849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33-479F-974B-D8B16C71F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ChartData!$J$7</c:f>
          <c:strCache>
            <c:ptCount val="1"/>
            <c:pt idx="0">
              <c:v>PEOPLES NATURAL GAS COMPANY LLC 
Present and Proposed Base Rates
Small General Service: 500-999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ChartData!$K$9</c:f>
              <c:strCache>
                <c:ptCount val="1"/>
                <c:pt idx="0">
                  <c:v>Present Small General Service: 500-999 Mcf Base Rates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ChartData!$J$10:$J$1009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ChartData!$K$10:$K$1009</c:f>
              <c:numCache>
                <c:formatCode>_("$"* #,##0.00_);_("$"* \(#,##0.00\);_("$"* "-"??_);_(@_)</c:formatCode>
                <c:ptCount val="1000"/>
                <c:pt idx="0">
                  <c:v>47.984400000000001</c:v>
                </c:pt>
                <c:pt idx="1">
                  <c:v>25.984400000000001</c:v>
                </c:pt>
                <c:pt idx="2">
                  <c:v>18.651066666666665</c:v>
                </c:pt>
                <c:pt idx="3">
                  <c:v>14.984400000000001</c:v>
                </c:pt>
                <c:pt idx="4">
                  <c:v>12.784400000000002</c:v>
                </c:pt>
                <c:pt idx="5">
                  <c:v>11.317733333333333</c:v>
                </c:pt>
                <c:pt idx="6">
                  <c:v>10.270114285714286</c:v>
                </c:pt>
                <c:pt idx="7">
                  <c:v>9.4844000000000008</c:v>
                </c:pt>
                <c:pt idx="8">
                  <c:v>8.8732888888888901</c:v>
                </c:pt>
                <c:pt idx="9">
                  <c:v>8.3843999999999994</c:v>
                </c:pt>
                <c:pt idx="10">
                  <c:v>7.9843999999999999</c:v>
                </c:pt>
                <c:pt idx="11">
                  <c:v>7.6510666666666669</c:v>
                </c:pt>
                <c:pt idx="12">
                  <c:v>7.3690153846153841</c:v>
                </c:pt>
                <c:pt idx="13">
                  <c:v>7.1272571428571432</c:v>
                </c:pt>
                <c:pt idx="14">
                  <c:v>6.9177333333333326</c:v>
                </c:pt>
                <c:pt idx="15">
                  <c:v>6.7343999999999999</c:v>
                </c:pt>
                <c:pt idx="16">
                  <c:v>6.5726352941176476</c:v>
                </c:pt>
                <c:pt idx="17">
                  <c:v>6.4288444444444446</c:v>
                </c:pt>
                <c:pt idx="18">
                  <c:v>6.3001894736842106</c:v>
                </c:pt>
                <c:pt idx="19">
                  <c:v>6.1844000000000001</c:v>
                </c:pt>
                <c:pt idx="20">
                  <c:v>6.0796380952380957</c:v>
                </c:pt>
                <c:pt idx="21">
                  <c:v>5.9843999999999999</c:v>
                </c:pt>
                <c:pt idx="22">
                  <c:v>5.89744347826087</c:v>
                </c:pt>
                <c:pt idx="23">
                  <c:v>5.817733333333333</c:v>
                </c:pt>
                <c:pt idx="24">
                  <c:v>5.7443999999999997</c:v>
                </c:pt>
                <c:pt idx="25">
                  <c:v>5.6767076923076925</c:v>
                </c:pt>
                <c:pt idx="26">
                  <c:v>5.6140296296296297</c:v>
                </c:pt>
                <c:pt idx="27">
                  <c:v>5.5558285714285711</c:v>
                </c:pt>
                <c:pt idx="28">
                  <c:v>5.5016413793103442</c:v>
                </c:pt>
                <c:pt idx="29">
                  <c:v>5.4510666666666667</c:v>
                </c:pt>
                <c:pt idx="30">
                  <c:v>5.403754838709677</c:v>
                </c:pt>
                <c:pt idx="31">
                  <c:v>5.3593999999999999</c:v>
                </c:pt>
                <c:pt idx="32">
                  <c:v>5.317733333333333</c:v>
                </c:pt>
                <c:pt idx="33">
                  <c:v>5.2785176470588233</c:v>
                </c:pt>
                <c:pt idx="34">
                  <c:v>5.2415428571428571</c:v>
                </c:pt>
                <c:pt idx="35">
                  <c:v>5.2066222222222223</c:v>
                </c:pt>
                <c:pt idx="36">
                  <c:v>5.1735891891891894</c:v>
                </c:pt>
                <c:pt idx="37">
                  <c:v>5.1422947368421053</c:v>
                </c:pt>
                <c:pt idx="38">
                  <c:v>5.1126051282051286</c:v>
                </c:pt>
                <c:pt idx="39">
                  <c:v>5.0844000000000005</c:v>
                </c:pt>
                <c:pt idx="40">
                  <c:v>5.0575707317073171</c:v>
                </c:pt>
                <c:pt idx="41">
                  <c:v>5.0320190476190474</c:v>
                </c:pt>
                <c:pt idx="42">
                  <c:v>5.0076558139534884</c:v>
                </c:pt>
                <c:pt idx="43">
                  <c:v>4.9843999999999999</c:v>
                </c:pt>
                <c:pt idx="44">
                  <c:v>4.9621777777777778</c:v>
                </c:pt>
                <c:pt idx="45">
                  <c:v>4.9409217391304345</c:v>
                </c:pt>
                <c:pt idx="46">
                  <c:v>4.9205702127659574</c:v>
                </c:pt>
                <c:pt idx="47">
                  <c:v>4.9010666666666669</c:v>
                </c:pt>
                <c:pt idx="48">
                  <c:v>4.8823591836734694</c:v>
                </c:pt>
                <c:pt idx="49">
                  <c:v>4.8643999999999998</c:v>
                </c:pt>
                <c:pt idx="50">
                  <c:v>4.8471450980392152</c:v>
                </c:pt>
                <c:pt idx="51">
                  <c:v>4.8305538461538458</c:v>
                </c:pt>
                <c:pt idx="52">
                  <c:v>4.8145886792452828</c:v>
                </c:pt>
                <c:pt idx="53">
                  <c:v>4.7992148148148148</c:v>
                </c:pt>
                <c:pt idx="54">
                  <c:v>4.7843999999999998</c:v>
                </c:pt>
                <c:pt idx="55">
                  <c:v>4.7701142857142855</c:v>
                </c:pt>
                <c:pt idx="56">
                  <c:v>4.7563298245614032</c:v>
                </c:pt>
                <c:pt idx="57">
                  <c:v>4.7430206896551725</c:v>
                </c:pt>
                <c:pt idx="58">
                  <c:v>4.7301627118644065</c:v>
                </c:pt>
                <c:pt idx="59">
                  <c:v>4.7177333333333333</c:v>
                </c:pt>
                <c:pt idx="60">
                  <c:v>4.7057114754098359</c:v>
                </c:pt>
                <c:pt idx="61">
                  <c:v>4.6940774193548389</c:v>
                </c:pt>
                <c:pt idx="62">
                  <c:v>4.6828126984126985</c:v>
                </c:pt>
                <c:pt idx="63">
                  <c:v>4.6718999999999999</c:v>
                </c:pt>
                <c:pt idx="64">
                  <c:v>4.6613230769230771</c:v>
                </c:pt>
                <c:pt idx="65">
                  <c:v>4.6510666666666669</c:v>
                </c:pt>
                <c:pt idx="66">
                  <c:v>4.6411164179104478</c:v>
                </c:pt>
                <c:pt idx="67">
                  <c:v>4.6314588235294121</c:v>
                </c:pt>
                <c:pt idx="68">
                  <c:v>4.62208115942029</c:v>
                </c:pt>
                <c:pt idx="69">
                  <c:v>4.6129714285714289</c:v>
                </c:pt>
                <c:pt idx="70">
                  <c:v>4.6041183098591549</c:v>
                </c:pt>
                <c:pt idx="71">
                  <c:v>4.5955111111111115</c:v>
                </c:pt>
                <c:pt idx="72">
                  <c:v>4.5871397260273969</c:v>
                </c:pt>
                <c:pt idx="73">
                  <c:v>4.5789945945945947</c:v>
                </c:pt>
                <c:pt idx="74">
                  <c:v>4.5710666666666668</c:v>
                </c:pt>
                <c:pt idx="75">
                  <c:v>4.5633473684210522</c:v>
                </c:pt>
                <c:pt idx="76">
                  <c:v>4.5558285714285711</c:v>
                </c:pt>
                <c:pt idx="77">
                  <c:v>4.5485025641025638</c:v>
                </c:pt>
                <c:pt idx="78">
                  <c:v>4.5413620253164559</c:v>
                </c:pt>
                <c:pt idx="79">
                  <c:v>4.5343999999999998</c:v>
                </c:pt>
                <c:pt idx="80">
                  <c:v>4.5276098765432096</c:v>
                </c:pt>
                <c:pt idx="81">
                  <c:v>4.5209853658536581</c:v>
                </c:pt>
                <c:pt idx="82">
                  <c:v>4.5145204819277112</c:v>
                </c:pt>
                <c:pt idx="83">
                  <c:v>4.5082095238095237</c:v>
                </c:pt>
                <c:pt idx="84">
                  <c:v>4.5020470588235293</c:v>
                </c:pt>
                <c:pt idx="85">
                  <c:v>4.4960279069767441</c:v>
                </c:pt>
                <c:pt idx="86">
                  <c:v>4.4901471264367814</c:v>
                </c:pt>
                <c:pt idx="87">
                  <c:v>4.4843999999999999</c:v>
                </c:pt>
                <c:pt idx="88">
                  <c:v>4.4787820224719104</c:v>
                </c:pt>
                <c:pt idx="89">
                  <c:v>4.4732888888888889</c:v>
                </c:pt>
                <c:pt idx="90">
                  <c:v>4.4679164835164835</c:v>
                </c:pt>
                <c:pt idx="91">
                  <c:v>4.4626608695652177</c:v>
                </c:pt>
                <c:pt idx="92">
                  <c:v>4.4575182795698929</c:v>
                </c:pt>
                <c:pt idx="93">
                  <c:v>4.4524851063829782</c:v>
                </c:pt>
                <c:pt idx="94">
                  <c:v>4.4475578947368417</c:v>
                </c:pt>
                <c:pt idx="95">
                  <c:v>4.442733333333333</c:v>
                </c:pt>
                <c:pt idx="96">
                  <c:v>4.4380082474226805</c:v>
                </c:pt>
                <c:pt idx="97">
                  <c:v>4.4333795918367347</c:v>
                </c:pt>
                <c:pt idx="98">
                  <c:v>4.4288444444444446</c:v>
                </c:pt>
                <c:pt idx="99">
                  <c:v>4.4244000000000003</c:v>
                </c:pt>
                <c:pt idx="100">
                  <c:v>4.420043564356436</c:v>
                </c:pt>
                <c:pt idx="101">
                  <c:v>4.415772549019608</c:v>
                </c:pt>
                <c:pt idx="102">
                  <c:v>4.4115844660194172</c:v>
                </c:pt>
                <c:pt idx="103">
                  <c:v>4.4074769230769233</c:v>
                </c:pt>
                <c:pt idx="104">
                  <c:v>4.4034476190476193</c:v>
                </c:pt>
                <c:pt idx="105">
                  <c:v>4.3994943396226418</c:v>
                </c:pt>
                <c:pt idx="106">
                  <c:v>4.3956149532710276</c:v>
                </c:pt>
                <c:pt idx="107">
                  <c:v>4.3918074074074074</c:v>
                </c:pt>
                <c:pt idx="108">
                  <c:v>4.3880697247706424</c:v>
                </c:pt>
                <c:pt idx="109">
                  <c:v>4.3844000000000003</c:v>
                </c:pt>
                <c:pt idx="110">
                  <c:v>4.3807963963963967</c:v>
                </c:pt>
                <c:pt idx="111">
                  <c:v>4.3772571428571432</c:v>
                </c:pt>
                <c:pt idx="112">
                  <c:v>4.373780530973451</c:v>
                </c:pt>
                <c:pt idx="113">
                  <c:v>4.370364912280702</c:v>
                </c:pt>
                <c:pt idx="114">
                  <c:v>4.3670086956521743</c:v>
                </c:pt>
                <c:pt idx="115">
                  <c:v>4.3637103448275862</c:v>
                </c:pt>
                <c:pt idx="116">
                  <c:v>4.3604683760683756</c:v>
                </c:pt>
                <c:pt idx="117">
                  <c:v>4.3572813559322032</c:v>
                </c:pt>
                <c:pt idx="118">
                  <c:v>4.3541478991596634</c:v>
                </c:pt>
                <c:pt idx="119">
                  <c:v>4.3510666666666662</c:v>
                </c:pt>
                <c:pt idx="120">
                  <c:v>4.3480363636363633</c:v>
                </c:pt>
                <c:pt idx="121">
                  <c:v>4.3450557377049179</c:v>
                </c:pt>
                <c:pt idx="122">
                  <c:v>4.342123577235772</c:v>
                </c:pt>
                <c:pt idx="123">
                  <c:v>4.339238709677419</c:v>
                </c:pt>
                <c:pt idx="124">
                  <c:v>4.3364000000000003</c:v>
                </c:pt>
                <c:pt idx="125">
                  <c:v>4.3336063492063488</c:v>
                </c:pt>
                <c:pt idx="126">
                  <c:v>4.330856692913386</c:v>
                </c:pt>
                <c:pt idx="127">
                  <c:v>4.3281499999999999</c:v>
                </c:pt>
                <c:pt idx="128">
                  <c:v>4.3254852713178291</c:v>
                </c:pt>
                <c:pt idx="129">
                  <c:v>4.3228615384615381</c:v>
                </c:pt>
                <c:pt idx="130">
                  <c:v>4.3202778625954199</c:v>
                </c:pt>
                <c:pt idx="131">
                  <c:v>4.317733333333333</c:v>
                </c:pt>
                <c:pt idx="132">
                  <c:v>4.3152270676691726</c:v>
                </c:pt>
                <c:pt idx="133">
                  <c:v>4.3127582089552234</c:v>
                </c:pt>
                <c:pt idx="134">
                  <c:v>4.3103259259259259</c:v>
                </c:pt>
                <c:pt idx="135">
                  <c:v>4.3079294117647056</c:v>
                </c:pt>
                <c:pt idx="136">
                  <c:v>4.3055678832116788</c:v>
                </c:pt>
                <c:pt idx="137">
                  <c:v>4.3032405797101445</c:v>
                </c:pt>
                <c:pt idx="138">
                  <c:v>4.3009467625899278</c:v>
                </c:pt>
                <c:pt idx="139">
                  <c:v>4.298685714285714</c:v>
                </c:pt>
                <c:pt idx="140">
                  <c:v>4.2964567375886524</c:v>
                </c:pt>
                <c:pt idx="141">
                  <c:v>4.294259154929577</c:v>
                </c:pt>
                <c:pt idx="142">
                  <c:v>4.2920923076923074</c:v>
                </c:pt>
                <c:pt idx="143">
                  <c:v>4.2899555555555553</c:v>
                </c:pt>
                <c:pt idx="144">
                  <c:v>4.2878482758620686</c:v>
                </c:pt>
                <c:pt idx="145">
                  <c:v>4.2857698630136989</c:v>
                </c:pt>
                <c:pt idx="146">
                  <c:v>4.2837197278911567</c:v>
                </c:pt>
                <c:pt idx="147">
                  <c:v>4.2816972972972973</c:v>
                </c:pt>
                <c:pt idx="148">
                  <c:v>4.2797020134228188</c:v>
                </c:pt>
                <c:pt idx="149">
                  <c:v>4.2777333333333329</c:v>
                </c:pt>
                <c:pt idx="150">
                  <c:v>4.2757907284768208</c:v>
                </c:pt>
                <c:pt idx="151">
                  <c:v>4.2738736842105265</c:v>
                </c:pt>
                <c:pt idx="152">
                  <c:v>4.271981699346405</c:v>
                </c:pt>
                <c:pt idx="153">
                  <c:v>4.2701142857142855</c:v>
                </c:pt>
                <c:pt idx="154">
                  <c:v>4.2682709677419357</c:v>
                </c:pt>
                <c:pt idx="155">
                  <c:v>4.2664512820512819</c:v>
                </c:pt>
                <c:pt idx="156">
                  <c:v>4.2646547770700636</c:v>
                </c:pt>
                <c:pt idx="157">
                  <c:v>4.2628810126582275</c:v>
                </c:pt>
                <c:pt idx="158">
                  <c:v>4.2611295597484276</c:v>
                </c:pt>
                <c:pt idx="159">
                  <c:v>4.2594000000000003</c:v>
                </c:pt>
                <c:pt idx="160">
                  <c:v>4.2576919254658385</c:v>
                </c:pt>
                <c:pt idx="161">
                  <c:v>4.2560049382716052</c:v>
                </c:pt>
                <c:pt idx="162">
                  <c:v>4.2543386503067486</c:v>
                </c:pt>
                <c:pt idx="163">
                  <c:v>4.2526926829268294</c:v>
                </c:pt>
                <c:pt idx="164">
                  <c:v>4.2510666666666665</c:v>
                </c:pt>
                <c:pt idx="165">
                  <c:v>4.2494602409638551</c:v>
                </c:pt>
                <c:pt idx="166">
                  <c:v>4.2478730538922154</c:v>
                </c:pt>
                <c:pt idx="167">
                  <c:v>4.2463047619047618</c:v>
                </c:pt>
                <c:pt idx="168">
                  <c:v>4.2447550295857983</c:v>
                </c:pt>
                <c:pt idx="169">
                  <c:v>4.2432235294117646</c:v>
                </c:pt>
                <c:pt idx="170">
                  <c:v>4.241709941520468</c:v>
                </c:pt>
                <c:pt idx="171">
                  <c:v>4.2402139534883716</c:v>
                </c:pt>
                <c:pt idx="172">
                  <c:v>4.2387352601156065</c:v>
                </c:pt>
                <c:pt idx="173">
                  <c:v>4.2372735632183911</c:v>
                </c:pt>
                <c:pt idx="174">
                  <c:v>4.2358285714285717</c:v>
                </c:pt>
                <c:pt idx="175">
                  <c:v>4.2343999999999999</c:v>
                </c:pt>
                <c:pt idx="176">
                  <c:v>4.2329875706214688</c:v>
                </c:pt>
                <c:pt idx="177">
                  <c:v>4.2315910112359552</c:v>
                </c:pt>
                <c:pt idx="178">
                  <c:v>4.2302100558659221</c:v>
                </c:pt>
                <c:pt idx="179">
                  <c:v>4.2288444444444444</c:v>
                </c:pt>
                <c:pt idx="180">
                  <c:v>4.2274939226519335</c:v>
                </c:pt>
                <c:pt idx="181">
                  <c:v>4.2261582417582417</c:v>
                </c:pt>
                <c:pt idx="182">
                  <c:v>4.2248371584699456</c:v>
                </c:pt>
                <c:pt idx="183">
                  <c:v>4.2235304347826084</c:v>
                </c:pt>
                <c:pt idx="184">
                  <c:v>4.222237837837838</c:v>
                </c:pt>
                <c:pt idx="185">
                  <c:v>4.220959139784946</c:v>
                </c:pt>
                <c:pt idx="186">
                  <c:v>4.2196941176470588</c:v>
                </c:pt>
                <c:pt idx="187">
                  <c:v>4.2184425531914895</c:v>
                </c:pt>
                <c:pt idx="188">
                  <c:v>4.2172042328042325</c:v>
                </c:pt>
                <c:pt idx="189">
                  <c:v>4.2159789473684208</c:v>
                </c:pt>
                <c:pt idx="190">
                  <c:v>4.2147664921465964</c:v>
                </c:pt>
                <c:pt idx="191">
                  <c:v>4.2135666666666669</c:v>
                </c:pt>
                <c:pt idx="192">
                  <c:v>4.2123792746113988</c:v>
                </c:pt>
                <c:pt idx="193">
                  <c:v>4.2112041237113402</c:v>
                </c:pt>
                <c:pt idx="194">
                  <c:v>4.2100410256410257</c:v>
                </c:pt>
                <c:pt idx="195">
                  <c:v>4.2088897959183669</c:v>
                </c:pt>
                <c:pt idx="196">
                  <c:v>4.2077502538071068</c:v>
                </c:pt>
                <c:pt idx="197">
                  <c:v>4.2066222222222223</c:v>
                </c:pt>
                <c:pt idx="198">
                  <c:v>4.2055055276381905</c:v>
                </c:pt>
                <c:pt idx="199">
                  <c:v>4.2043999999999997</c:v>
                </c:pt>
                <c:pt idx="200">
                  <c:v>4.2033054726368162</c:v>
                </c:pt>
                <c:pt idx="201">
                  <c:v>4.202221782178218</c:v>
                </c:pt>
                <c:pt idx="202">
                  <c:v>4.2011487684729065</c:v>
                </c:pt>
                <c:pt idx="203">
                  <c:v>4.200086274509804</c:v>
                </c:pt>
                <c:pt idx="204">
                  <c:v>4.1990341463414635</c:v>
                </c:pt>
                <c:pt idx="205">
                  <c:v>4.1979922330097086</c:v>
                </c:pt>
                <c:pt idx="206">
                  <c:v>4.1969603864734299</c:v>
                </c:pt>
                <c:pt idx="207">
                  <c:v>4.1959384615384616</c:v>
                </c:pt>
                <c:pt idx="208">
                  <c:v>4.1949263157894734</c:v>
                </c:pt>
                <c:pt idx="209">
                  <c:v>4.1939238095238096</c:v>
                </c:pt>
                <c:pt idx="210">
                  <c:v>4.1929308056872037</c:v>
                </c:pt>
                <c:pt idx="211">
                  <c:v>4.1919471698113204</c:v>
                </c:pt>
                <c:pt idx="212">
                  <c:v>4.1909727699530519</c:v>
                </c:pt>
                <c:pt idx="213">
                  <c:v>4.1900074766355138</c:v>
                </c:pt>
                <c:pt idx="214">
                  <c:v>4.1890511627906974</c:v>
                </c:pt>
                <c:pt idx="215">
                  <c:v>4.1881037037037032</c:v>
                </c:pt>
                <c:pt idx="216">
                  <c:v>4.1871649769585257</c:v>
                </c:pt>
                <c:pt idx="217">
                  <c:v>4.1862348623853212</c:v>
                </c:pt>
                <c:pt idx="218">
                  <c:v>4.1853132420091326</c:v>
                </c:pt>
                <c:pt idx="219">
                  <c:v>4.1844000000000001</c:v>
                </c:pt>
                <c:pt idx="220">
                  <c:v>4.1834950226244345</c:v>
                </c:pt>
                <c:pt idx="221">
                  <c:v>4.1825981981981979</c:v>
                </c:pt>
                <c:pt idx="222">
                  <c:v>4.1817094170403584</c:v>
                </c:pt>
                <c:pt idx="223">
                  <c:v>4.1808285714285711</c:v>
                </c:pt>
                <c:pt idx="224">
                  <c:v>4.1799555555555559</c:v>
                </c:pt>
                <c:pt idx="225">
                  <c:v>4.1790902654867255</c:v>
                </c:pt>
                <c:pt idx="226">
                  <c:v>4.1782325991189424</c:v>
                </c:pt>
                <c:pt idx="227">
                  <c:v>4.177382456140351</c:v>
                </c:pt>
                <c:pt idx="228">
                  <c:v>4.1765397379912663</c:v>
                </c:pt>
                <c:pt idx="229">
                  <c:v>4.1757043478260867</c:v>
                </c:pt>
                <c:pt idx="230">
                  <c:v>4.1748761904761906</c:v>
                </c:pt>
                <c:pt idx="231">
                  <c:v>4.1740551724137926</c:v>
                </c:pt>
                <c:pt idx="232">
                  <c:v>4.1732412017167384</c:v>
                </c:pt>
                <c:pt idx="233">
                  <c:v>4.1724341880341882</c:v>
                </c:pt>
                <c:pt idx="234">
                  <c:v>4.1716340425531913</c:v>
                </c:pt>
                <c:pt idx="235">
                  <c:v>4.170840677966102</c:v>
                </c:pt>
                <c:pt idx="236">
                  <c:v>4.1700540084388189</c:v>
                </c:pt>
                <c:pt idx="237">
                  <c:v>4.1692739495798321</c:v>
                </c:pt>
                <c:pt idx="238">
                  <c:v>4.1685004184100416</c:v>
                </c:pt>
                <c:pt idx="239">
                  <c:v>4.1677333333333335</c:v>
                </c:pt>
                <c:pt idx="240">
                  <c:v>4.166972614107884</c:v>
                </c:pt>
                <c:pt idx="241">
                  <c:v>4.1662181818181816</c:v>
                </c:pt>
                <c:pt idx="242">
                  <c:v>4.1654699588477362</c:v>
                </c:pt>
                <c:pt idx="243">
                  <c:v>4.1647278688524594</c:v>
                </c:pt>
                <c:pt idx="244">
                  <c:v>4.1639918367346942</c:v>
                </c:pt>
                <c:pt idx="245">
                  <c:v>4.163261788617886</c:v>
                </c:pt>
                <c:pt idx="246">
                  <c:v>4.1625376518218626</c:v>
                </c:pt>
                <c:pt idx="247">
                  <c:v>4.1618193548387099</c:v>
                </c:pt>
                <c:pt idx="248">
                  <c:v>4.1611068273092373</c:v>
                </c:pt>
                <c:pt idx="249">
                  <c:v>4.1604000000000001</c:v>
                </c:pt>
                <c:pt idx="250">
                  <c:v>4.1596988047808763</c:v>
                </c:pt>
                <c:pt idx="251">
                  <c:v>4.1590031746031748</c:v>
                </c:pt>
                <c:pt idx="252">
                  <c:v>4.1583130434782607</c:v>
                </c:pt>
                <c:pt idx="253">
                  <c:v>4.1576283464566925</c:v>
                </c:pt>
                <c:pt idx="254">
                  <c:v>4.1569490196078434</c:v>
                </c:pt>
                <c:pt idx="255">
                  <c:v>4.1562749999999999</c:v>
                </c:pt>
                <c:pt idx="256">
                  <c:v>4.1556062256809341</c:v>
                </c:pt>
                <c:pt idx="257">
                  <c:v>4.154942635658915</c:v>
                </c:pt>
                <c:pt idx="258">
                  <c:v>4.1542841698841695</c:v>
                </c:pt>
                <c:pt idx="259">
                  <c:v>4.1536307692307695</c:v>
                </c:pt>
                <c:pt idx="260">
                  <c:v>4.1529823754789268</c:v>
                </c:pt>
                <c:pt idx="261">
                  <c:v>4.1523389312977095</c:v>
                </c:pt>
                <c:pt idx="262">
                  <c:v>4.1517003802281369</c:v>
                </c:pt>
                <c:pt idx="263">
                  <c:v>4.1510666666666669</c:v>
                </c:pt>
                <c:pt idx="264">
                  <c:v>4.1504377358490565</c:v>
                </c:pt>
                <c:pt idx="265">
                  <c:v>4.1498135338345863</c:v>
                </c:pt>
                <c:pt idx="266">
                  <c:v>4.149194007490637</c:v>
                </c:pt>
                <c:pt idx="267">
                  <c:v>4.1485791044776121</c:v>
                </c:pt>
                <c:pt idx="268">
                  <c:v>4.1479687732342008</c:v>
                </c:pt>
                <c:pt idx="269">
                  <c:v>4.1473629629629629</c:v>
                </c:pt>
                <c:pt idx="270">
                  <c:v>4.1467616236162357</c:v>
                </c:pt>
                <c:pt idx="271">
                  <c:v>4.1461647058823532</c:v>
                </c:pt>
                <c:pt idx="272">
                  <c:v>4.1455721611721614</c:v>
                </c:pt>
                <c:pt idx="273">
                  <c:v>4.1449839416058394</c:v>
                </c:pt>
                <c:pt idx="274">
                  <c:v>4.1444000000000001</c:v>
                </c:pt>
                <c:pt idx="275">
                  <c:v>4.1438202898550722</c:v>
                </c:pt>
                <c:pt idx="276">
                  <c:v>4.1432447653429598</c:v>
                </c:pt>
                <c:pt idx="277">
                  <c:v>4.1426733812949639</c:v>
                </c:pt>
                <c:pt idx="278">
                  <c:v>4.1421060931899643</c:v>
                </c:pt>
                <c:pt idx="279">
                  <c:v>4.1415428571428574</c:v>
                </c:pt>
                <c:pt idx="280">
                  <c:v>4.1409836298932383</c:v>
                </c:pt>
                <c:pt idx="281">
                  <c:v>4.1404283687943266</c:v>
                </c:pt>
                <c:pt idx="282">
                  <c:v>4.1398770318021203</c:v>
                </c:pt>
                <c:pt idx="283">
                  <c:v>4.1393295774647889</c:v>
                </c:pt>
                <c:pt idx="284">
                  <c:v>4.1387859649122802</c:v>
                </c:pt>
                <c:pt idx="285">
                  <c:v>4.1382461538461541</c:v>
                </c:pt>
                <c:pt idx="286">
                  <c:v>4.1377101045296163</c:v>
                </c:pt>
                <c:pt idx="287">
                  <c:v>4.1371777777777776</c:v>
                </c:pt>
                <c:pt idx="288">
                  <c:v>4.1366491349480965</c:v>
                </c:pt>
                <c:pt idx="289">
                  <c:v>4.1361241379310343</c:v>
                </c:pt>
                <c:pt idx="290">
                  <c:v>4.1356027491408938</c:v>
                </c:pt>
                <c:pt idx="291">
                  <c:v>4.1350849315068494</c:v>
                </c:pt>
                <c:pt idx="292">
                  <c:v>4.1345706484641642</c:v>
                </c:pt>
                <c:pt idx="293">
                  <c:v>4.1340598639455779</c:v>
                </c:pt>
                <c:pt idx="294">
                  <c:v>4.1335525423728816</c:v>
                </c:pt>
                <c:pt idx="295">
                  <c:v>4.1330486486486482</c:v>
                </c:pt>
                <c:pt idx="296">
                  <c:v>4.1325481481481479</c:v>
                </c:pt>
                <c:pt idx="297">
                  <c:v>4.1320510067114089</c:v>
                </c:pt>
                <c:pt idx="298">
                  <c:v>4.1315571906354513</c:v>
                </c:pt>
                <c:pt idx="299">
                  <c:v>4.1310666666666664</c:v>
                </c:pt>
                <c:pt idx="300">
                  <c:v>4.130579401993355</c:v>
                </c:pt>
                <c:pt idx="301">
                  <c:v>4.1300953642384108</c:v>
                </c:pt>
                <c:pt idx="302">
                  <c:v>4.1296145214521456</c:v>
                </c:pt>
                <c:pt idx="303">
                  <c:v>4.1291368421052628</c:v>
                </c:pt>
                <c:pt idx="304">
                  <c:v>4.1286622950819671</c:v>
                </c:pt>
                <c:pt idx="305">
                  <c:v>4.1281908496732029</c:v>
                </c:pt>
                <c:pt idx="306">
                  <c:v>4.1277224755700326</c:v>
                </c:pt>
                <c:pt idx="307">
                  <c:v>4.1272571428571432</c:v>
                </c:pt>
                <c:pt idx="308">
                  <c:v>4.1267948220064721</c:v>
                </c:pt>
                <c:pt idx="309">
                  <c:v>4.1263354838709674</c:v>
                </c:pt>
                <c:pt idx="310">
                  <c:v>4.1258790996784569</c:v>
                </c:pt>
                <c:pt idx="311">
                  <c:v>4.1254256410256414</c:v>
                </c:pt>
                <c:pt idx="312">
                  <c:v>4.124975079872204</c:v>
                </c:pt>
                <c:pt idx="313">
                  <c:v>4.1245273885350322</c:v>
                </c:pt>
                <c:pt idx="314">
                  <c:v>4.12408253968254</c:v>
                </c:pt>
                <c:pt idx="315">
                  <c:v>4.1236405063291137</c:v>
                </c:pt>
                <c:pt idx="316">
                  <c:v>4.123201261829653</c:v>
                </c:pt>
                <c:pt idx="317">
                  <c:v>4.1227647798742142</c:v>
                </c:pt>
                <c:pt idx="318">
                  <c:v>4.1223310344827588</c:v>
                </c:pt>
                <c:pt idx="319">
                  <c:v>4.1219000000000001</c:v>
                </c:pt>
                <c:pt idx="320">
                  <c:v>4.1214716510903422</c:v>
                </c:pt>
                <c:pt idx="321">
                  <c:v>4.1210459627329188</c:v>
                </c:pt>
                <c:pt idx="322">
                  <c:v>4.120622910216718</c:v>
                </c:pt>
                <c:pt idx="323">
                  <c:v>4.1202024691358021</c:v>
                </c:pt>
                <c:pt idx="324">
                  <c:v>4.1197846153846154</c:v>
                </c:pt>
                <c:pt idx="325">
                  <c:v>4.1193693251533743</c:v>
                </c:pt>
                <c:pt idx="326">
                  <c:v>4.1189565749235477</c:v>
                </c:pt>
                <c:pt idx="327">
                  <c:v>4.1185463414634143</c:v>
                </c:pt>
                <c:pt idx="328">
                  <c:v>4.1181386018237083</c:v>
                </c:pt>
                <c:pt idx="329">
                  <c:v>4.1177333333333337</c:v>
                </c:pt>
                <c:pt idx="330">
                  <c:v>4.1173305135951663</c:v>
                </c:pt>
                <c:pt idx="331">
                  <c:v>4.1169301204819275</c:v>
                </c:pt>
                <c:pt idx="332">
                  <c:v>4.1165321321321322</c:v>
                </c:pt>
                <c:pt idx="333">
                  <c:v>4.1161365269461081</c:v>
                </c:pt>
                <c:pt idx="334">
                  <c:v>4.1157432835820895</c:v>
                </c:pt>
                <c:pt idx="335">
                  <c:v>4.1153523809523813</c:v>
                </c:pt>
                <c:pt idx="336">
                  <c:v>4.1149637982195841</c:v>
                </c:pt>
                <c:pt idx="337">
                  <c:v>4.1145775147928996</c:v>
                </c:pt>
                <c:pt idx="338">
                  <c:v>4.1141935103244833</c:v>
                </c:pt>
                <c:pt idx="339">
                  <c:v>4.1138117647058827</c:v>
                </c:pt>
                <c:pt idx="340">
                  <c:v>4.113432258064516</c:v>
                </c:pt>
                <c:pt idx="341">
                  <c:v>4.113054970760234</c:v>
                </c:pt>
                <c:pt idx="342">
                  <c:v>4.112679883381924</c:v>
                </c:pt>
                <c:pt idx="343">
                  <c:v>4.1123069767441862</c:v>
                </c:pt>
                <c:pt idx="344">
                  <c:v>4.1119362318840578</c:v>
                </c:pt>
                <c:pt idx="345">
                  <c:v>4.1115676300578032</c:v>
                </c:pt>
                <c:pt idx="346">
                  <c:v>4.1112011527377526</c:v>
                </c:pt>
                <c:pt idx="347">
                  <c:v>4.1108367816091951</c:v>
                </c:pt>
                <c:pt idx="348">
                  <c:v>4.1104744985673349</c:v>
                </c:pt>
                <c:pt idx="349">
                  <c:v>4.1101142857142854</c:v>
                </c:pt>
                <c:pt idx="350">
                  <c:v>4.1097561253561254</c:v>
                </c:pt>
                <c:pt idx="351">
                  <c:v>4.1093999999999999</c:v>
                </c:pt>
                <c:pt idx="352">
                  <c:v>4.1090458923512747</c:v>
                </c:pt>
                <c:pt idx="353">
                  <c:v>4.1086937853107344</c:v>
                </c:pt>
                <c:pt idx="354">
                  <c:v>4.1083436619718308</c:v>
                </c:pt>
                <c:pt idx="355">
                  <c:v>4.1079955056179775</c:v>
                </c:pt>
                <c:pt idx="356">
                  <c:v>4.1076492997198883</c:v>
                </c:pt>
                <c:pt idx="357">
                  <c:v>4.107305027932961</c:v>
                </c:pt>
                <c:pt idx="358">
                  <c:v>4.1069626740947074</c:v>
                </c:pt>
                <c:pt idx="359">
                  <c:v>4.1066222222222217</c:v>
                </c:pt>
                <c:pt idx="360">
                  <c:v>4.106283656509695</c:v>
                </c:pt>
                <c:pt idx="361">
                  <c:v>4.1059469613259667</c:v>
                </c:pt>
                <c:pt idx="362">
                  <c:v>4.105612121212121</c:v>
                </c:pt>
                <c:pt idx="363">
                  <c:v>4.1052791208791204</c:v>
                </c:pt>
                <c:pt idx="364">
                  <c:v>4.1049479452054793</c:v>
                </c:pt>
                <c:pt idx="365">
                  <c:v>4.1046185792349723</c:v>
                </c:pt>
                <c:pt idx="366">
                  <c:v>4.1042910081743873</c:v>
                </c:pt>
                <c:pt idx="367">
                  <c:v>4.1039652173913046</c:v>
                </c:pt>
                <c:pt idx="368">
                  <c:v>4.1036411924119243</c:v>
                </c:pt>
                <c:pt idx="369">
                  <c:v>4.1033189189189185</c:v>
                </c:pt>
                <c:pt idx="370">
                  <c:v>4.1029983827493259</c:v>
                </c:pt>
                <c:pt idx="371">
                  <c:v>4.102679569892473</c:v>
                </c:pt>
                <c:pt idx="372">
                  <c:v>4.1023624664879357</c:v>
                </c:pt>
                <c:pt idx="373">
                  <c:v>4.1020470588235289</c:v>
                </c:pt>
                <c:pt idx="374">
                  <c:v>4.1017333333333337</c:v>
                </c:pt>
                <c:pt idx="375">
                  <c:v>4.1014212765957447</c:v>
                </c:pt>
                <c:pt idx="376">
                  <c:v>4.1011108753315648</c:v>
                </c:pt>
                <c:pt idx="377">
                  <c:v>4.1008021164021162</c:v>
                </c:pt>
                <c:pt idx="378">
                  <c:v>4.1004949868073881</c:v>
                </c:pt>
                <c:pt idx="379">
                  <c:v>4.1001894736842104</c:v>
                </c:pt>
                <c:pt idx="380">
                  <c:v>4.0998855643044623</c:v>
                </c:pt>
                <c:pt idx="381">
                  <c:v>4.0995832460732986</c:v>
                </c:pt>
                <c:pt idx="382">
                  <c:v>4.0992825065274152</c:v>
                </c:pt>
                <c:pt idx="383">
                  <c:v>4.098983333333333</c:v>
                </c:pt>
                <c:pt idx="384">
                  <c:v>4.0986857142857138</c:v>
                </c:pt>
                <c:pt idx="385">
                  <c:v>4.0983896373056998</c:v>
                </c:pt>
                <c:pt idx="386">
                  <c:v>4.0980950904392763</c:v>
                </c:pt>
                <c:pt idx="387">
                  <c:v>4.0978020618556696</c:v>
                </c:pt>
                <c:pt idx="388">
                  <c:v>4.0975105398457581</c:v>
                </c:pt>
                <c:pt idx="389">
                  <c:v>4.0972205128205124</c:v>
                </c:pt>
                <c:pt idx="390">
                  <c:v>4.0969319693094626</c:v>
                </c:pt>
                <c:pt idx="391">
                  <c:v>4.0966448979591839</c:v>
                </c:pt>
                <c:pt idx="392">
                  <c:v>4.0963592875318069</c:v>
                </c:pt>
                <c:pt idx="393">
                  <c:v>4.0960751269035534</c:v>
                </c:pt>
                <c:pt idx="394">
                  <c:v>4.0957924050632908</c:v>
                </c:pt>
                <c:pt idx="395">
                  <c:v>4.0955111111111107</c:v>
                </c:pt>
                <c:pt idx="396">
                  <c:v>4.0952312342569268</c:v>
                </c:pt>
                <c:pt idx="397">
                  <c:v>4.0949527638190952</c:v>
                </c:pt>
                <c:pt idx="398">
                  <c:v>4.0946756892230578</c:v>
                </c:pt>
                <c:pt idx="399">
                  <c:v>4.0944000000000003</c:v>
                </c:pt>
                <c:pt idx="400">
                  <c:v>4.0941256857855359</c:v>
                </c:pt>
                <c:pt idx="401">
                  <c:v>4.0938527363184081</c:v>
                </c:pt>
                <c:pt idx="402">
                  <c:v>4.0935811414392056</c:v>
                </c:pt>
                <c:pt idx="403">
                  <c:v>4.0933108910891089</c:v>
                </c:pt>
                <c:pt idx="404">
                  <c:v>4.0930419753086422</c:v>
                </c:pt>
                <c:pt idx="405">
                  <c:v>4.0927743842364528</c:v>
                </c:pt>
                <c:pt idx="406">
                  <c:v>4.0925081081081078</c:v>
                </c:pt>
                <c:pt idx="407">
                  <c:v>4.0922431372549015</c:v>
                </c:pt>
                <c:pt idx="408">
                  <c:v>4.0919794621026897</c:v>
                </c:pt>
                <c:pt idx="409">
                  <c:v>4.0917170731707317</c:v>
                </c:pt>
                <c:pt idx="410">
                  <c:v>4.0914559610705599</c:v>
                </c:pt>
                <c:pt idx="411">
                  <c:v>4.0911961165048547</c:v>
                </c:pt>
                <c:pt idx="412">
                  <c:v>4.090937530266344</c:v>
                </c:pt>
                <c:pt idx="413">
                  <c:v>4.0906801932367145</c:v>
                </c:pt>
                <c:pt idx="414">
                  <c:v>4.0904240963855418</c:v>
                </c:pt>
                <c:pt idx="415">
                  <c:v>4.0901692307692308</c:v>
                </c:pt>
                <c:pt idx="416">
                  <c:v>4.0899155875299762</c:v>
                </c:pt>
                <c:pt idx="417">
                  <c:v>4.0896631578947371</c:v>
                </c:pt>
                <c:pt idx="418">
                  <c:v>4.0894119331742242</c:v>
                </c:pt>
                <c:pt idx="419">
                  <c:v>4.0891619047619043</c:v>
                </c:pt>
                <c:pt idx="420">
                  <c:v>4.0889130641330169</c:v>
                </c:pt>
                <c:pt idx="421">
                  <c:v>4.0886654028436018</c:v>
                </c:pt>
                <c:pt idx="422">
                  <c:v>4.0884189125295505</c:v>
                </c:pt>
                <c:pt idx="423">
                  <c:v>4.0881735849056602</c:v>
                </c:pt>
                <c:pt idx="424">
                  <c:v>4.0879294117647058</c:v>
                </c:pt>
                <c:pt idx="425">
                  <c:v>4.0876863849765259</c:v>
                </c:pt>
                <c:pt idx="426">
                  <c:v>4.0874444964871195</c:v>
                </c:pt>
                <c:pt idx="427">
                  <c:v>4.0872037383177569</c:v>
                </c:pt>
                <c:pt idx="428">
                  <c:v>4.0869641025641021</c:v>
                </c:pt>
                <c:pt idx="429">
                  <c:v>4.0867255813953491</c:v>
                </c:pt>
                <c:pt idx="430">
                  <c:v>4.0864881670533642</c:v>
                </c:pt>
                <c:pt idx="431">
                  <c:v>4.086251851851852</c:v>
                </c:pt>
                <c:pt idx="432">
                  <c:v>4.0860166281755195</c:v>
                </c:pt>
                <c:pt idx="433">
                  <c:v>4.0857824884792624</c:v>
                </c:pt>
                <c:pt idx="434">
                  <c:v>4.0855494252873559</c:v>
                </c:pt>
                <c:pt idx="435">
                  <c:v>4.0853174311926601</c:v>
                </c:pt>
                <c:pt idx="436">
                  <c:v>4.0850864988558353</c:v>
                </c:pt>
                <c:pt idx="437">
                  <c:v>4.0848566210045663</c:v>
                </c:pt>
                <c:pt idx="438">
                  <c:v>4.0846277904328021</c:v>
                </c:pt>
                <c:pt idx="439">
                  <c:v>4.0843999999999996</c:v>
                </c:pt>
                <c:pt idx="440">
                  <c:v>4.0841732426303858</c:v>
                </c:pt>
                <c:pt idx="441">
                  <c:v>4.0839475113122168</c:v>
                </c:pt>
                <c:pt idx="442">
                  <c:v>4.0837227990970657</c:v>
                </c:pt>
                <c:pt idx="443">
                  <c:v>4.0834990990990994</c:v>
                </c:pt>
                <c:pt idx="444">
                  <c:v>4.0832764044943817</c:v>
                </c:pt>
                <c:pt idx="445">
                  <c:v>4.0830547085201792</c:v>
                </c:pt>
                <c:pt idx="446">
                  <c:v>4.0828340044742726</c:v>
                </c:pt>
                <c:pt idx="447">
                  <c:v>4.0826142857142855</c:v>
                </c:pt>
                <c:pt idx="448">
                  <c:v>4.0823955456570156</c:v>
                </c:pt>
                <c:pt idx="449">
                  <c:v>4.0821777777777779</c:v>
                </c:pt>
                <c:pt idx="450">
                  <c:v>4.0819609756097561</c:v>
                </c:pt>
                <c:pt idx="451">
                  <c:v>4.0817451327433627</c:v>
                </c:pt>
                <c:pt idx="452">
                  <c:v>4.0815302428256066</c:v>
                </c:pt>
                <c:pt idx="453">
                  <c:v>4.0813162995594716</c:v>
                </c:pt>
                <c:pt idx="454">
                  <c:v>4.0811032967032963</c:v>
                </c:pt>
                <c:pt idx="455">
                  <c:v>4.0808912280701755</c:v>
                </c:pt>
                <c:pt idx="456">
                  <c:v>4.0806800875273526</c:v>
                </c:pt>
                <c:pt idx="457">
                  <c:v>4.0804698689956336</c:v>
                </c:pt>
                <c:pt idx="458">
                  <c:v>4.0802605664488016</c:v>
                </c:pt>
                <c:pt idx="459">
                  <c:v>4.0800521739130433</c:v>
                </c:pt>
                <c:pt idx="460">
                  <c:v>4.0798446854663775</c:v>
                </c:pt>
                <c:pt idx="461">
                  <c:v>4.0796380952380948</c:v>
                </c:pt>
                <c:pt idx="462">
                  <c:v>4.0794323974082074</c:v>
                </c:pt>
                <c:pt idx="463">
                  <c:v>4.0792275862068967</c:v>
                </c:pt>
                <c:pt idx="464">
                  <c:v>4.0790236559139785</c:v>
                </c:pt>
                <c:pt idx="465">
                  <c:v>4.0788206008583687</c:v>
                </c:pt>
                <c:pt idx="466">
                  <c:v>4.0786184154175587</c:v>
                </c:pt>
                <c:pt idx="467">
                  <c:v>4.0784170940170936</c:v>
                </c:pt>
                <c:pt idx="468">
                  <c:v>4.0782166311300641</c:v>
                </c:pt>
                <c:pt idx="469">
                  <c:v>4.0780170212765956</c:v>
                </c:pt>
                <c:pt idx="470">
                  <c:v>4.0778182590233545</c:v>
                </c:pt>
                <c:pt idx="471">
                  <c:v>4.077620338983051</c:v>
                </c:pt>
                <c:pt idx="472">
                  <c:v>4.0774232558139536</c:v>
                </c:pt>
                <c:pt idx="473">
                  <c:v>4.0772270042194094</c:v>
                </c:pt>
                <c:pt idx="474">
                  <c:v>4.0770315789473681</c:v>
                </c:pt>
                <c:pt idx="475">
                  <c:v>4.0768369747899156</c:v>
                </c:pt>
                <c:pt idx="476">
                  <c:v>4.0766431865828094</c:v>
                </c:pt>
                <c:pt idx="477">
                  <c:v>4.0764502092050208</c:v>
                </c:pt>
                <c:pt idx="478">
                  <c:v>4.0762580375782882</c:v>
                </c:pt>
                <c:pt idx="479">
                  <c:v>4.0760666666666667</c:v>
                </c:pt>
                <c:pt idx="480">
                  <c:v>4.0758760914760916</c:v>
                </c:pt>
                <c:pt idx="481">
                  <c:v>4.0756863070539415</c:v>
                </c:pt>
                <c:pt idx="482">
                  <c:v>4.0754973084886128</c:v>
                </c:pt>
                <c:pt idx="483">
                  <c:v>4.0753090909090908</c:v>
                </c:pt>
                <c:pt idx="484">
                  <c:v>4.0751216494845357</c:v>
                </c:pt>
                <c:pt idx="485">
                  <c:v>4.0749349794238681</c:v>
                </c:pt>
                <c:pt idx="486">
                  <c:v>4.0747490759753591</c:v>
                </c:pt>
                <c:pt idx="487">
                  <c:v>4.0745639344262292</c:v>
                </c:pt>
                <c:pt idx="488">
                  <c:v>4.0743795501022495</c:v>
                </c:pt>
                <c:pt idx="489">
                  <c:v>4.0741959183673471</c:v>
                </c:pt>
                <c:pt idx="490">
                  <c:v>4.074013034623218</c:v>
                </c:pt>
                <c:pt idx="491">
                  <c:v>4.0738308943089434</c:v>
                </c:pt>
                <c:pt idx="492">
                  <c:v>4.0736494929006088</c:v>
                </c:pt>
                <c:pt idx="493">
                  <c:v>4.0734688259109308</c:v>
                </c:pt>
                <c:pt idx="494">
                  <c:v>4.0732888888888885</c:v>
                </c:pt>
                <c:pt idx="495">
                  <c:v>4.0731096774193549</c:v>
                </c:pt>
                <c:pt idx="496">
                  <c:v>4.0729311871227365</c:v>
                </c:pt>
                <c:pt idx="497">
                  <c:v>4.0727534136546186</c:v>
                </c:pt>
                <c:pt idx="498">
                  <c:v>4.0725763527054104</c:v>
                </c:pt>
                <c:pt idx="499">
                  <c:v>4.0724</c:v>
                </c:pt>
                <c:pt idx="500">
                  <c:v>4.0722243512974048</c:v>
                </c:pt>
                <c:pt idx="501">
                  <c:v>4.0720494023904381</c:v>
                </c:pt>
                <c:pt idx="502">
                  <c:v>4.0718751491053675</c:v>
                </c:pt>
                <c:pt idx="503">
                  <c:v>4.0717015873015869</c:v>
                </c:pt>
                <c:pt idx="504">
                  <c:v>4.0715287128712871</c:v>
                </c:pt>
                <c:pt idx="505">
                  <c:v>4.0713565217391308</c:v>
                </c:pt>
                <c:pt idx="506">
                  <c:v>4.0711850098619333</c:v>
                </c:pt>
                <c:pt idx="507">
                  <c:v>4.0710141732283462</c:v>
                </c:pt>
                <c:pt idx="508">
                  <c:v>4.0708440078585459</c:v>
                </c:pt>
                <c:pt idx="509">
                  <c:v>4.0706745098039212</c:v>
                </c:pt>
                <c:pt idx="510">
                  <c:v>4.0705056751467712</c:v>
                </c:pt>
                <c:pt idx="511">
                  <c:v>4.0703374999999999</c:v>
                </c:pt>
                <c:pt idx="512">
                  <c:v>4.0701699805068223</c:v>
                </c:pt>
                <c:pt idx="513">
                  <c:v>4.0700031128404666</c:v>
                </c:pt>
                <c:pt idx="514">
                  <c:v>4.0698368932038838</c:v>
                </c:pt>
                <c:pt idx="515">
                  <c:v>4.0696713178294575</c:v>
                </c:pt>
                <c:pt idx="516">
                  <c:v>4.069506382978723</c:v>
                </c:pt>
                <c:pt idx="517">
                  <c:v>4.0693420849420852</c:v>
                </c:pt>
                <c:pt idx="518">
                  <c:v>4.0691784200385355</c:v>
                </c:pt>
                <c:pt idx="519">
                  <c:v>4.0690153846153843</c:v>
                </c:pt>
                <c:pt idx="520">
                  <c:v>4.0688529750479843</c:v>
                </c:pt>
                <c:pt idx="521">
                  <c:v>4.0686911877394634</c:v>
                </c:pt>
                <c:pt idx="522">
                  <c:v>4.068530019120459</c:v>
                </c:pt>
                <c:pt idx="523">
                  <c:v>4.0683694656488552</c:v>
                </c:pt>
                <c:pt idx="524">
                  <c:v>4.0682095238095242</c:v>
                </c:pt>
                <c:pt idx="525">
                  <c:v>4.068050190114068</c:v>
                </c:pt>
                <c:pt idx="526">
                  <c:v>4.0678914611005688</c:v>
                </c:pt>
                <c:pt idx="527">
                  <c:v>4.067733333333333</c:v>
                </c:pt>
                <c:pt idx="528">
                  <c:v>4.0675758034026464</c:v>
                </c:pt>
                <c:pt idx="529">
                  <c:v>4.0674188679245287</c:v>
                </c:pt>
                <c:pt idx="530">
                  <c:v>4.0672625235404896</c:v>
                </c:pt>
                <c:pt idx="531">
                  <c:v>4.0671067669172931</c:v>
                </c:pt>
                <c:pt idx="532">
                  <c:v>4.0669515947467163</c:v>
                </c:pt>
                <c:pt idx="533">
                  <c:v>4.0667970037453181</c:v>
                </c:pt>
                <c:pt idx="534">
                  <c:v>4.0666429906542056</c:v>
                </c:pt>
                <c:pt idx="535">
                  <c:v>4.0664895522388056</c:v>
                </c:pt>
                <c:pt idx="536">
                  <c:v>4.0663366852886407</c:v>
                </c:pt>
                <c:pt idx="537">
                  <c:v>4.0661843866170999</c:v>
                </c:pt>
                <c:pt idx="538">
                  <c:v>4.0660326530612245</c:v>
                </c:pt>
                <c:pt idx="539">
                  <c:v>4.0658814814814814</c:v>
                </c:pt>
                <c:pt idx="540">
                  <c:v>4.0657308687615528</c:v>
                </c:pt>
                <c:pt idx="541">
                  <c:v>4.0655808118081183</c:v>
                </c:pt>
                <c:pt idx="542">
                  <c:v>4.0654313075506447</c:v>
                </c:pt>
                <c:pt idx="543">
                  <c:v>4.0652823529411766</c:v>
                </c:pt>
                <c:pt idx="544">
                  <c:v>4.0651339449541286</c:v>
                </c:pt>
                <c:pt idx="545">
                  <c:v>4.0649860805860802</c:v>
                </c:pt>
                <c:pt idx="546">
                  <c:v>4.0648387568555755</c:v>
                </c:pt>
                <c:pt idx="547">
                  <c:v>4.0646919708029197</c:v>
                </c:pt>
                <c:pt idx="548">
                  <c:v>4.0645457194899821</c:v>
                </c:pt>
                <c:pt idx="549">
                  <c:v>4.0644</c:v>
                </c:pt>
                <c:pt idx="550">
                  <c:v>4.0642548094373865</c:v>
                </c:pt>
                <c:pt idx="551">
                  <c:v>4.0641101449275361</c:v>
                </c:pt>
                <c:pt idx="552">
                  <c:v>4.0639660036166365</c:v>
                </c:pt>
                <c:pt idx="553">
                  <c:v>4.0638223826714803</c:v>
                </c:pt>
                <c:pt idx="554">
                  <c:v>4.0636792792792793</c:v>
                </c:pt>
                <c:pt idx="555">
                  <c:v>4.0635366906474824</c:v>
                </c:pt>
                <c:pt idx="556">
                  <c:v>4.0633946140035908</c:v>
                </c:pt>
                <c:pt idx="557">
                  <c:v>4.0632530465949817</c:v>
                </c:pt>
                <c:pt idx="558">
                  <c:v>4.0631119856887299</c:v>
                </c:pt>
                <c:pt idx="559">
                  <c:v>4.0629714285714282</c:v>
                </c:pt>
                <c:pt idx="560">
                  <c:v>4.0628313725490193</c:v>
                </c:pt>
                <c:pt idx="561">
                  <c:v>4.0626918149466196</c:v>
                </c:pt>
                <c:pt idx="562">
                  <c:v>4.0625527531083483</c:v>
                </c:pt>
                <c:pt idx="563">
                  <c:v>4.0624141843971628</c:v>
                </c:pt>
                <c:pt idx="564">
                  <c:v>4.0622761061946902</c:v>
                </c:pt>
                <c:pt idx="565">
                  <c:v>4.0621385159010597</c:v>
                </c:pt>
                <c:pt idx="566">
                  <c:v>4.0620014109347444</c:v>
                </c:pt>
                <c:pt idx="567">
                  <c:v>4.061864788732394</c:v>
                </c:pt>
                <c:pt idx="568">
                  <c:v>4.0617286467486817</c:v>
                </c:pt>
                <c:pt idx="569">
                  <c:v>4.0615929824561405</c:v>
                </c:pt>
                <c:pt idx="570">
                  <c:v>4.0614577933450091</c:v>
                </c:pt>
                <c:pt idx="571">
                  <c:v>4.0613230769230766</c:v>
                </c:pt>
                <c:pt idx="572">
                  <c:v>4.0611888307155324</c:v>
                </c:pt>
                <c:pt idx="573">
                  <c:v>4.0610550522648081</c:v>
                </c:pt>
                <c:pt idx="574">
                  <c:v>4.0609217391304346</c:v>
                </c:pt>
                <c:pt idx="575">
                  <c:v>4.0607888888888892</c:v>
                </c:pt>
                <c:pt idx="576">
                  <c:v>4.0606564991334491</c:v>
                </c:pt>
                <c:pt idx="577">
                  <c:v>4.0605245674740482</c:v>
                </c:pt>
                <c:pt idx="578">
                  <c:v>4.0603930915371329</c:v>
                </c:pt>
                <c:pt idx="579">
                  <c:v>4.0602620689655176</c:v>
                </c:pt>
                <c:pt idx="580">
                  <c:v>4.0601314974182445</c:v>
                </c:pt>
                <c:pt idx="581">
                  <c:v>4.0600013745704464</c:v>
                </c:pt>
                <c:pt idx="582">
                  <c:v>4.0598716981132075</c:v>
                </c:pt>
                <c:pt idx="583">
                  <c:v>4.0597424657534242</c:v>
                </c:pt>
                <c:pt idx="584">
                  <c:v>4.0596136752136749</c:v>
                </c:pt>
                <c:pt idx="585">
                  <c:v>4.0594853242320816</c:v>
                </c:pt>
                <c:pt idx="586">
                  <c:v>4.0593574105621801</c:v>
                </c:pt>
                <c:pt idx="587">
                  <c:v>4.0592299319727889</c:v>
                </c:pt>
                <c:pt idx="588">
                  <c:v>4.059102886247878</c:v>
                </c:pt>
                <c:pt idx="589">
                  <c:v>4.0589762711864408</c:v>
                </c:pt>
                <c:pt idx="590">
                  <c:v>4.0588500846023692</c:v>
                </c:pt>
                <c:pt idx="591">
                  <c:v>4.0587243243243245</c:v>
                </c:pt>
                <c:pt idx="592">
                  <c:v>4.058598988195615</c:v>
                </c:pt>
                <c:pt idx="593">
                  <c:v>4.0584740740740743</c:v>
                </c:pt>
                <c:pt idx="594">
                  <c:v>4.0583495798319325</c:v>
                </c:pt>
                <c:pt idx="595">
                  <c:v>4.0582255033557049</c:v>
                </c:pt>
                <c:pt idx="596">
                  <c:v>4.0581018425460638</c:v>
                </c:pt>
                <c:pt idx="597">
                  <c:v>4.0579785953177261</c:v>
                </c:pt>
                <c:pt idx="598">
                  <c:v>4.0578557595993319</c:v>
                </c:pt>
                <c:pt idx="599">
                  <c:v>4.0577333333333332</c:v>
                </c:pt>
                <c:pt idx="600">
                  <c:v>4.0576113144758734</c:v>
                </c:pt>
                <c:pt idx="601">
                  <c:v>4.0574897009966779</c:v>
                </c:pt>
                <c:pt idx="602">
                  <c:v>4.0573684908789387</c:v>
                </c:pt>
                <c:pt idx="603">
                  <c:v>4.0572476821192049</c:v>
                </c:pt>
                <c:pt idx="604">
                  <c:v>4.0571272727272722</c:v>
                </c:pt>
                <c:pt idx="605">
                  <c:v>4.0570072607260723</c:v>
                </c:pt>
                <c:pt idx="606">
                  <c:v>4.0568876441515647</c:v>
                </c:pt>
                <c:pt idx="607">
                  <c:v>4.0567684210526318</c:v>
                </c:pt>
                <c:pt idx="608">
                  <c:v>4.0566495894909691</c:v>
                </c:pt>
                <c:pt idx="609">
                  <c:v>4.0565311475409835</c:v>
                </c:pt>
                <c:pt idx="610">
                  <c:v>4.0564130932896889</c:v>
                </c:pt>
                <c:pt idx="611">
                  <c:v>4.056295424836601</c:v>
                </c:pt>
                <c:pt idx="612">
                  <c:v>4.0561781402936381</c:v>
                </c:pt>
                <c:pt idx="613">
                  <c:v>4.0560612377850163</c:v>
                </c:pt>
                <c:pt idx="614">
                  <c:v>4.0559447154471542</c:v>
                </c:pt>
                <c:pt idx="615">
                  <c:v>4.0558285714285711</c:v>
                </c:pt>
                <c:pt idx="616">
                  <c:v>4.0557128038897892</c:v>
                </c:pt>
                <c:pt idx="617">
                  <c:v>4.0555974110032365</c:v>
                </c:pt>
                <c:pt idx="618">
                  <c:v>4.0554823909531503</c:v>
                </c:pt>
                <c:pt idx="619">
                  <c:v>4.0553677419354841</c:v>
                </c:pt>
                <c:pt idx="620">
                  <c:v>4.0552534621578102</c:v>
                </c:pt>
                <c:pt idx="621">
                  <c:v>4.055139549839228</c:v>
                </c:pt>
                <c:pt idx="622">
                  <c:v>4.0550260032102727</c:v>
                </c:pt>
                <c:pt idx="623">
                  <c:v>4.0549128205128202</c:v>
                </c:pt>
                <c:pt idx="624">
                  <c:v>4.0548000000000002</c:v>
                </c:pt>
                <c:pt idx="625">
                  <c:v>4.0546875399361024</c:v>
                </c:pt>
                <c:pt idx="626">
                  <c:v>4.0545754385964914</c:v>
                </c:pt>
                <c:pt idx="627">
                  <c:v>4.0544636942675156</c:v>
                </c:pt>
                <c:pt idx="628">
                  <c:v>4.0543523052464225</c:v>
                </c:pt>
                <c:pt idx="629">
                  <c:v>4.0542412698412695</c:v>
                </c:pt>
                <c:pt idx="630">
                  <c:v>4.0541305863708397</c:v>
                </c:pt>
                <c:pt idx="631">
                  <c:v>4.0540202531645573</c:v>
                </c:pt>
                <c:pt idx="632">
                  <c:v>4.0539102685624009</c:v>
                </c:pt>
                <c:pt idx="633">
                  <c:v>4.053800630914826</c:v>
                </c:pt>
                <c:pt idx="634">
                  <c:v>4.0536913385826772</c:v>
                </c:pt>
                <c:pt idx="635">
                  <c:v>4.0535823899371071</c:v>
                </c:pt>
                <c:pt idx="636">
                  <c:v>4.0534737833594976</c:v>
                </c:pt>
                <c:pt idx="637">
                  <c:v>4.0533655172413789</c:v>
                </c:pt>
                <c:pt idx="638">
                  <c:v>4.0532575899843506</c:v>
                </c:pt>
                <c:pt idx="639">
                  <c:v>4.0531499999999996</c:v>
                </c:pt>
                <c:pt idx="640">
                  <c:v>4.0530427457098286</c:v>
                </c:pt>
                <c:pt idx="641">
                  <c:v>4.0529358255451715</c:v>
                </c:pt>
                <c:pt idx="642">
                  <c:v>4.0528292379471225</c:v>
                </c:pt>
                <c:pt idx="643">
                  <c:v>4.0527229813664594</c:v>
                </c:pt>
                <c:pt idx="644">
                  <c:v>4.0526170542635658</c:v>
                </c:pt>
                <c:pt idx="645">
                  <c:v>4.052511455108359</c:v>
                </c:pt>
                <c:pt idx="646">
                  <c:v>4.0524061823802162</c:v>
                </c:pt>
                <c:pt idx="647">
                  <c:v>4.052301234567901</c:v>
                </c:pt>
                <c:pt idx="648">
                  <c:v>4.0521966101694913</c:v>
                </c:pt>
                <c:pt idx="649">
                  <c:v>4.0520923076923072</c:v>
                </c:pt>
                <c:pt idx="650">
                  <c:v>4.0519883256528413</c:v>
                </c:pt>
                <c:pt idx="651">
                  <c:v>4.0518846625766871</c:v>
                </c:pt>
                <c:pt idx="652">
                  <c:v>4.0517813169984684</c:v>
                </c:pt>
                <c:pt idx="653">
                  <c:v>4.0516782874617734</c:v>
                </c:pt>
                <c:pt idx="654">
                  <c:v>4.0515755725190843</c:v>
                </c:pt>
                <c:pt idx="655">
                  <c:v>4.0514731707317075</c:v>
                </c:pt>
                <c:pt idx="656">
                  <c:v>4.0513710806697105</c:v>
                </c:pt>
                <c:pt idx="657">
                  <c:v>4.0512693009118541</c:v>
                </c:pt>
                <c:pt idx="658">
                  <c:v>4.0511678300455234</c:v>
                </c:pt>
                <c:pt idx="659">
                  <c:v>4.0510666666666664</c:v>
                </c:pt>
                <c:pt idx="660">
                  <c:v>4.0509658093797274</c:v>
                </c:pt>
                <c:pt idx="661">
                  <c:v>4.0508652567975831</c:v>
                </c:pt>
                <c:pt idx="662">
                  <c:v>4.0507650075414778</c:v>
                </c:pt>
                <c:pt idx="663">
                  <c:v>4.0506650602409637</c:v>
                </c:pt>
                <c:pt idx="664">
                  <c:v>4.0505654135338345</c:v>
                </c:pt>
                <c:pt idx="665">
                  <c:v>4.0504660660660656</c:v>
                </c:pt>
                <c:pt idx="666">
                  <c:v>4.0503670164917542</c:v>
                </c:pt>
                <c:pt idx="667">
                  <c:v>4.050268263473054</c:v>
                </c:pt>
                <c:pt idx="668">
                  <c:v>4.0501698056801194</c:v>
                </c:pt>
                <c:pt idx="669">
                  <c:v>4.0500716417910443</c:v>
                </c:pt>
                <c:pt idx="670">
                  <c:v>4.0499737704918033</c:v>
                </c:pt>
                <c:pt idx="671">
                  <c:v>4.0498761904761906</c:v>
                </c:pt>
                <c:pt idx="672">
                  <c:v>4.0497789004457649</c:v>
                </c:pt>
                <c:pt idx="673">
                  <c:v>4.0496818991097925</c:v>
                </c:pt>
                <c:pt idx="674">
                  <c:v>4.049585185185185</c:v>
                </c:pt>
                <c:pt idx="675">
                  <c:v>4.0494887573964498</c:v>
                </c:pt>
                <c:pt idx="676">
                  <c:v>4.0493926144756278</c:v>
                </c:pt>
                <c:pt idx="677">
                  <c:v>4.0492967551622421</c:v>
                </c:pt>
                <c:pt idx="678">
                  <c:v>4.0492011782032398</c:v>
                </c:pt>
                <c:pt idx="679">
                  <c:v>4.0491058823529409</c:v>
                </c:pt>
                <c:pt idx="680">
                  <c:v>4.0490108663729805</c:v>
                </c:pt>
                <c:pt idx="681">
                  <c:v>4.0489161290322579</c:v>
                </c:pt>
                <c:pt idx="682">
                  <c:v>4.0488216691068812</c:v>
                </c:pt>
                <c:pt idx="683">
                  <c:v>4.048727485380117</c:v>
                </c:pt>
                <c:pt idx="684">
                  <c:v>4.0486335766423354</c:v>
                </c:pt>
                <c:pt idx="685">
                  <c:v>4.0485399416909624</c:v>
                </c:pt>
                <c:pt idx="686">
                  <c:v>4.0484465793304221</c:v>
                </c:pt>
                <c:pt idx="687">
                  <c:v>4.0483534883720926</c:v>
                </c:pt>
                <c:pt idx="688">
                  <c:v>4.0482606676342527</c:v>
                </c:pt>
                <c:pt idx="689">
                  <c:v>4.0481681159420289</c:v>
                </c:pt>
                <c:pt idx="690">
                  <c:v>4.0480758321273518</c:v>
                </c:pt>
                <c:pt idx="691">
                  <c:v>4.0479838150289016</c:v>
                </c:pt>
                <c:pt idx="692">
                  <c:v>4.0478920634920632</c:v>
                </c:pt>
                <c:pt idx="693">
                  <c:v>4.0478005763688758</c:v>
                </c:pt>
                <c:pt idx="694">
                  <c:v>4.0477093525179857</c:v>
                </c:pt>
                <c:pt idx="695">
                  <c:v>4.0476183908045975</c:v>
                </c:pt>
                <c:pt idx="696">
                  <c:v>4.0475276901004307</c:v>
                </c:pt>
                <c:pt idx="697">
                  <c:v>4.0474372492836679</c:v>
                </c:pt>
                <c:pt idx="698">
                  <c:v>4.0473470672389125</c:v>
                </c:pt>
                <c:pt idx="699">
                  <c:v>4.0472571428571431</c:v>
                </c:pt>
                <c:pt idx="700">
                  <c:v>4.0471674750356632</c:v>
                </c:pt>
                <c:pt idx="701">
                  <c:v>4.0470780626780627</c:v>
                </c:pt>
                <c:pt idx="702">
                  <c:v>4.0469889046941674</c:v>
                </c:pt>
                <c:pt idx="703">
                  <c:v>4.0468999999999999</c:v>
                </c:pt>
                <c:pt idx="704">
                  <c:v>4.0468113475177301</c:v>
                </c:pt>
                <c:pt idx="705">
                  <c:v>4.0467229461756373</c:v>
                </c:pt>
                <c:pt idx="706">
                  <c:v>4.0466347949080621</c:v>
                </c:pt>
                <c:pt idx="707">
                  <c:v>4.0465468926553676</c:v>
                </c:pt>
                <c:pt idx="708">
                  <c:v>4.0464592383638927</c:v>
                </c:pt>
                <c:pt idx="709">
                  <c:v>4.0463718309859154</c:v>
                </c:pt>
                <c:pt idx="710">
                  <c:v>4.046284669479606</c:v>
                </c:pt>
                <c:pt idx="711">
                  <c:v>4.0461977528089887</c:v>
                </c:pt>
                <c:pt idx="712">
                  <c:v>4.0461110799438993</c:v>
                </c:pt>
                <c:pt idx="713">
                  <c:v>4.0460246498599437</c:v>
                </c:pt>
                <c:pt idx="714">
                  <c:v>4.0459384615384613</c:v>
                </c:pt>
                <c:pt idx="715">
                  <c:v>4.04585251396648</c:v>
                </c:pt>
                <c:pt idx="716">
                  <c:v>4.0457668061366805</c:v>
                </c:pt>
                <c:pt idx="717">
                  <c:v>4.0456813370473537</c:v>
                </c:pt>
                <c:pt idx="718">
                  <c:v>4.0455961057023639</c:v>
                </c:pt>
                <c:pt idx="719">
                  <c:v>4.0455111111111108</c:v>
                </c:pt>
                <c:pt idx="720">
                  <c:v>4.0454263522884881</c:v>
                </c:pt>
                <c:pt idx="721">
                  <c:v>4.0453418282548474</c:v>
                </c:pt>
                <c:pt idx="722">
                  <c:v>4.045257538035961</c:v>
                </c:pt>
                <c:pt idx="723">
                  <c:v>4.0451734806629833</c:v>
                </c:pt>
                <c:pt idx="724">
                  <c:v>4.045089655172414</c:v>
                </c:pt>
                <c:pt idx="725">
                  <c:v>4.0450060606060605</c:v>
                </c:pt>
                <c:pt idx="726">
                  <c:v>4.0449226960110041</c:v>
                </c:pt>
                <c:pt idx="727">
                  <c:v>4.0448395604395602</c:v>
                </c:pt>
                <c:pt idx="728">
                  <c:v>4.0447566529492454</c:v>
                </c:pt>
                <c:pt idx="729">
                  <c:v>4.0446739726027401</c:v>
                </c:pt>
                <c:pt idx="730">
                  <c:v>4.0445915184678523</c:v>
                </c:pt>
                <c:pt idx="731">
                  <c:v>4.0445092896174861</c:v>
                </c:pt>
                <c:pt idx="732">
                  <c:v>4.0444272851296041</c:v>
                </c:pt>
                <c:pt idx="733">
                  <c:v>4.0443455040871932</c:v>
                </c:pt>
                <c:pt idx="734">
                  <c:v>4.0442639455782317</c:v>
                </c:pt>
                <c:pt idx="735">
                  <c:v>4.0441826086956523</c:v>
                </c:pt>
                <c:pt idx="736">
                  <c:v>4.0441014925373135</c:v>
                </c:pt>
                <c:pt idx="737">
                  <c:v>4.0440205962059617</c:v>
                </c:pt>
                <c:pt idx="738">
                  <c:v>4.043939918809202</c:v>
                </c:pt>
                <c:pt idx="739">
                  <c:v>4.0438594594594592</c:v>
                </c:pt>
                <c:pt idx="740">
                  <c:v>4.0437792172739542</c:v>
                </c:pt>
                <c:pt idx="741">
                  <c:v>4.0436991913746629</c:v>
                </c:pt>
                <c:pt idx="742">
                  <c:v>4.0436193808882903</c:v>
                </c:pt>
                <c:pt idx="743">
                  <c:v>4.0435397849462369</c:v>
                </c:pt>
                <c:pt idx="744">
                  <c:v>4.0434604026845635</c:v>
                </c:pt>
                <c:pt idx="745">
                  <c:v>4.0433812332439674</c:v>
                </c:pt>
                <c:pt idx="746">
                  <c:v>4.0433022757697454</c:v>
                </c:pt>
                <c:pt idx="747">
                  <c:v>4.0432235294117644</c:v>
                </c:pt>
                <c:pt idx="748">
                  <c:v>4.0431449933244323</c:v>
                </c:pt>
                <c:pt idx="749">
                  <c:v>4.0430666666666664</c:v>
                </c:pt>
                <c:pt idx="750">
                  <c:v>4.0429885486018637</c:v>
                </c:pt>
                <c:pt idx="751">
                  <c:v>4.0429106382978723</c:v>
                </c:pt>
                <c:pt idx="752">
                  <c:v>4.0428329349269587</c:v>
                </c:pt>
                <c:pt idx="753">
                  <c:v>4.0427554376657824</c:v>
                </c:pt>
                <c:pt idx="754">
                  <c:v>4.0426781456953638</c:v>
                </c:pt>
                <c:pt idx="755">
                  <c:v>4.0426010582010585</c:v>
                </c:pt>
                <c:pt idx="756">
                  <c:v>4.0425241743725229</c:v>
                </c:pt>
                <c:pt idx="757">
                  <c:v>4.042447493403694</c:v>
                </c:pt>
                <c:pt idx="758">
                  <c:v>4.0423710144927538</c:v>
                </c:pt>
                <c:pt idx="759">
                  <c:v>4.0422947368421056</c:v>
                </c:pt>
                <c:pt idx="760">
                  <c:v>4.042218659658344</c:v>
                </c:pt>
                <c:pt idx="761">
                  <c:v>4.0421427821522311</c:v>
                </c:pt>
                <c:pt idx="762">
                  <c:v>4.0420671035386633</c:v>
                </c:pt>
                <c:pt idx="763">
                  <c:v>4.0419916230366493</c:v>
                </c:pt>
                <c:pt idx="764">
                  <c:v>4.0419163398692808</c:v>
                </c:pt>
                <c:pt idx="765">
                  <c:v>4.0418412532637076</c:v>
                </c:pt>
                <c:pt idx="766">
                  <c:v>4.0417663624511082</c:v>
                </c:pt>
                <c:pt idx="767">
                  <c:v>4.0416916666666669</c:v>
                </c:pt>
                <c:pt idx="768">
                  <c:v>4.0416171651495452</c:v>
                </c:pt>
                <c:pt idx="769">
                  <c:v>4.0415428571428569</c:v>
                </c:pt>
                <c:pt idx="770">
                  <c:v>4.0414687418936444</c:v>
                </c:pt>
                <c:pt idx="771">
                  <c:v>4.0413948186528499</c:v>
                </c:pt>
                <c:pt idx="772">
                  <c:v>4.0413210866752909</c:v>
                </c:pt>
                <c:pt idx="773">
                  <c:v>4.0412475452196386</c:v>
                </c:pt>
                <c:pt idx="774">
                  <c:v>4.0411741935483869</c:v>
                </c:pt>
                <c:pt idx="775">
                  <c:v>4.0411010309278348</c:v>
                </c:pt>
                <c:pt idx="776">
                  <c:v>4.0410280566280568</c:v>
                </c:pt>
                <c:pt idx="777">
                  <c:v>4.040955269922879</c:v>
                </c:pt>
                <c:pt idx="778">
                  <c:v>4.040882670089859</c:v>
                </c:pt>
                <c:pt idx="779">
                  <c:v>4.0408102564102562</c:v>
                </c:pt>
                <c:pt idx="780">
                  <c:v>4.040738028169014</c:v>
                </c:pt>
                <c:pt idx="781">
                  <c:v>4.0406659846547317</c:v>
                </c:pt>
                <c:pt idx="782">
                  <c:v>4.0405941251596422</c:v>
                </c:pt>
                <c:pt idx="783">
                  <c:v>4.0405224489795915</c:v>
                </c:pt>
                <c:pt idx="784">
                  <c:v>4.0404509554140127</c:v>
                </c:pt>
                <c:pt idx="785">
                  <c:v>4.0403796437659034</c:v>
                </c:pt>
                <c:pt idx="786">
                  <c:v>4.0403085133418042</c:v>
                </c:pt>
                <c:pt idx="787">
                  <c:v>4.0402375634517762</c:v>
                </c:pt>
                <c:pt idx="788">
                  <c:v>4.0401667934093792</c:v>
                </c:pt>
                <c:pt idx="789">
                  <c:v>4.0400962025316458</c:v>
                </c:pt>
                <c:pt idx="790">
                  <c:v>4.0400257901390644</c:v>
                </c:pt>
                <c:pt idx="791">
                  <c:v>4.0399555555555553</c:v>
                </c:pt>
                <c:pt idx="792">
                  <c:v>4.0398854981084487</c:v>
                </c:pt>
                <c:pt idx="793">
                  <c:v>4.0398156171284638</c:v>
                </c:pt>
                <c:pt idx="794">
                  <c:v>4.0397459119496855</c:v>
                </c:pt>
                <c:pt idx="795">
                  <c:v>4.0396763819095476</c:v>
                </c:pt>
                <c:pt idx="796">
                  <c:v>4.0396070263488078</c:v>
                </c:pt>
                <c:pt idx="797">
                  <c:v>4.0395378446115284</c:v>
                </c:pt>
                <c:pt idx="798">
                  <c:v>4.0394688360450566</c:v>
                </c:pt>
                <c:pt idx="799">
                  <c:v>4.0393999999999997</c:v>
                </c:pt>
                <c:pt idx="800">
                  <c:v>4.0393313358302123</c:v>
                </c:pt>
                <c:pt idx="801">
                  <c:v>4.0392628428927679</c:v>
                </c:pt>
                <c:pt idx="802">
                  <c:v>4.0391945205479454</c:v>
                </c:pt>
                <c:pt idx="803">
                  <c:v>4.039126368159204</c:v>
                </c:pt>
                <c:pt idx="804">
                  <c:v>4.0390583850931678</c:v>
                </c:pt>
                <c:pt idx="805">
                  <c:v>4.0389905707196032</c:v>
                </c:pt>
                <c:pt idx="806">
                  <c:v>4.0389229244114002</c:v>
                </c:pt>
                <c:pt idx="807">
                  <c:v>4.038855445544554</c:v>
                </c:pt>
                <c:pt idx="808">
                  <c:v>4.0387881334981461</c:v>
                </c:pt>
                <c:pt idx="809">
                  <c:v>4.0387209876543206</c:v>
                </c:pt>
                <c:pt idx="810">
                  <c:v>4.0386540073982733</c:v>
                </c:pt>
                <c:pt idx="811">
                  <c:v>4.0385871921182268</c:v>
                </c:pt>
                <c:pt idx="812">
                  <c:v>4.0385205412054122</c:v>
                </c:pt>
                <c:pt idx="813">
                  <c:v>4.0384540540540543</c:v>
                </c:pt>
                <c:pt idx="814">
                  <c:v>4.0383877300613493</c:v>
                </c:pt>
                <c:pt idx="815">
                  <c:v>4.0383215686274507</c:v>
                </c:pt>
                <c:pt idx="816">
                  <c:v>4.0382555691554467</c:v>
                </c:pt>
                <c:pt idx="817">
                  <c:v>4.0381897310513448</c:v>
                </c:pt>
                <c:pt idx="818">
                  <c:v>4.0381240537240535</c:v>
                </c:pt>
                <c:pt idx="819">
                  <c:v>4.0380585365853658</c:v>
                </c:pt>
                <c:pt idx="820">
                  <c:v>4.0379931790499395</c:v>
                </c:pt>
                <c:pt idx="821">
                  <c:v>4.0379279805352795</c:v>
                </c:pt>
                <c:pt idx="822">
                  <c:v>4.037862940461725</c:v>
                </c:pt>
                <c:pt idx="823">
                  <c:v>4.0377980582524273</c:v>
                </c:pt>
                <c:pt idx="824">
                  <c:v>4.0377333333333336</c:v>
                </c:pt>
                <c:pt idx="825">
                  <c:v>4.037668765133172</c:v>
                </c:pt>
                <c:pt idx="826">
                  <c:v>4.0376043530834345</c:v>
                </c:pt>
                <c:pt idx="827">
                  <c:v>4.0375400966183577</c:v>
                </c:pt>
                <c:pt idx="828">
                  <c:v>4.0374759951749093</c:v>
                </c:pt>
                <c:pt idx="829">
                  <c:v>4.0374120481927713</c:v>
                </c:pt>
                <c:pt idx="830">
                  <c:v>4.0373482551143196</c:v>
                </c:pt>
                <c:pt idx="831">
                  <c:v>4.0372846153846149</c:v>
                </c:pt>
                <c:pt idx="832">
                  <c:v>4.0372211284513808</c:v>
                </c:pt>
                <c:pt idx="833">
                  <c:v>4.0371577937649876</c:v>
                </c:pt>
                <c:pt idx="834">
                  <c:v>4.0370946107784427</c:v>
                </c:pt>
                <c:pt idx="835">
                  <c:v>4.0370315789473681</c:v>
                </c:pt>
                <c:pt idx="836">
                  <c:v>4.0369686977299883</c:v>
                </c:pt>
                <c:pt idx="837">
                  <c:v>4.0369059665871125</c:v>
                </c:pt>
                <c:pt idx="838">
                  <c:v>4.0368433849821219</c:v>
                </c:pt>
                <c:pt idx="839">
                  <c:v>4.0367809523809521</c:v>
                </c:pt>
                <c:pt idx="840">
                  <c:v>4.0367186682520808</c:v>
                </c:pt>
                <c:pt idx="841">
                  <c:v>4.036656532066508</c:v>
                </c:pt>
                <c:pt idx="842">
                  <c:v>4.0365945432977464</c:v>
                </c:pt>
                <c:pt idx="843">
                  <c:v>4.0365327014218009</c:v>
                </c:pt>
                <c:pt idx="844">
                  <c:v>4.0364710059171598</c:v>
                </c:pt>
                <c:pt idx="845">
                  <c:v>4.0364094562647752</c:v>
                </c:pt>
                <c:pt idx="846">
                  <c:v>4.0363480519480515</c:v>
                </c:pt>
                <c:pt idx="847">
                  <c:v>4.0362867924528301</c:v>
                </c:pt>
                <c:pt idx="848">
                  <c:v>4.0362256772673737</c:v>
                </c:pt>
                <c:pt idx="849">
                  <c:v>4.0361647058823529</c:v>
                </c:pt>
                <c:pt idx="850">
                  <c:v>4.0361038777908345</c:v>
                </c:pt>
                <c:pt idx="851">
                  <c:v>4.0360431924882629</c:v>
                </c:pt>
                <c:pt idx="852">
                  <c:v>4.0359826494724498</c:v>
                </c:pt>
                <c:pt idx="853">
                  <c:v>4.0359222482435593</c:v>
                </c:pt>
                <c:pt idx="854">
                  <c:v>4.0358619883040934</c:v>
                </c:pt>
                <c:pt idx="855">
                  <c:v>4.0358018691588784</c:v>
                </c:pt>
                <c:pt idx="856">
                  <c:v>4.0357418903150526</c:v>
                </c:pt>
                <c:pt idx="857">
                  <c:v>4.035682051282051</c:v>
                </c:pt>
                <c:pt idx="858">
                  <c:v>4.035622351571595</c:v>
                </c:pt>
                <c:pt idx="859">
                  <c:v>4.0355627906976741</c:v>
                </c:pt>
                <c:pt idx="860">
                  <c:v>4.0355033681765384</c:v>
                </c:pt>
                <c:pt idx="861">
                  <c:v>4.0354440835266825</c:v>
                </c:pt>
                <c:pt idx="862">
                  <c:v>4.0353849362688292</c:v>
                </c:pt>
                <c:pt idx="863">
                  <c:v>4.0353259259259255</c:v>
                </c:pt>
                <c:pt idx="864">
                  <c:v>4.0352670520231211</c:v>
                </c:pt>
                <c:pt idx="865">
                  <c:v>4.0352083140877602</c:v>
                </c:pt>
                <c:pt idx="866">
                  <c:v>4.0351497116493658</c:v>
                </c:pt>
                <c:pt idx="867">
                  <c:v>4.0350912442396316</c:v>
                </c:pt>
                <c:pt idx="868">
                  <c:v>4.0350329113924053</c:v>
                </c:pt>
                <c:pt idx="869">
                  <c:v>4.0349747126436784</c:v>
                </c:pt>
                <c:pt idx="870">
                  <c:v>4.0349166475315732</c:v>
                </c:pt>
                <c:pt idx="871">
                  <c:v>4.0348587155963305</c:v>
                </c:pt>
                <c:pt idx="872">
                  <c:v>4.0348009163802976</c:v>
                </c:pt>
                <c:pt idx="873">
                  <c:v>4.0347432494279172</c:v>
                </c:pt>
                <c:pt idx="874">
                  <c:v>4.0346857142857147</c:v>
                </c:pt>
                <c:pt idx="875">
                  <c:v>4.0346283105022831</c:v>
                </c:pt>
                <c:pt idx="876">
                  <c:v>4.034571037628278</c:v>
                </c:pt>
                <c:pt idx="877">
                  <c:v>4.034513895216401</c:v>
                </c:pt>
                <c:pt idx="878">
                  <c:v>4.034456882821388</c:v>
                </c:pt>
                <c:pt idx="879">
                  <c:v>4.0343999999999998</c:v>
                </c:pt>
                <c:pt idx="880">
                  <c:v>4.0343432463110105</c:v>
                </c:pt>
                <c:pt idx="881">
                  <c:v>4.0342866213151929</c:v>
                </c:pt>
                <c:pt idx="882">
                  <c:v>4.0342301245753109</c:v>
                </c:pt>
                <c:pt idx="883">
                  <c:v>4.0341737556561084</c:v>
                </c:pt>
                <c:pt idx="884">
                  <c:v>4.0341175141242935</c:v>
                </c:pt>
                <c:pt idx="885">
                  <c:v>4.0340613995485324</c:v>
                </c:pt>
                <c:pt idx="886">
                  <c:v>4.0340054114994359</c:v>
                </c:pt>
                <c:pt idx="887">
                  <c:v>4.0339495495495497</c:v>
                </c:pt>
                <c:pt idx="888">
                  <c:v>4.0338938132733411</c:v>
                </c:pt>
                <c:pt idx="889">
                  <c:v>4.0338382022471908</c:v>
                </c:pt>
                <c:pt idx="890">
                  <c:v>4.0337827160493829</c:v>
                </c:pt>
                <c:pt idx="891">
                  <c:v>4.0337273542600895</c:v>
                </c:pt>
                <c:pt idx="892">
                  <c:v>4.033672116461366</c:v>
                </c:pt>
                <c:pt idx="893">
                  <c:v>4.0336170022371363</c:v>
                </c:pt>
                <c:pt idx="894">
                  <c:v>4.033562011173184</c:v>
                </c:pt>
                <c:pt idx="895">
                  <c:v>4.0335071428571432</c:v>
                </c:pt>
                <c:pt idx="896">
                  <c:v>4.0334523968784834</c:v>
                </c:pt>
                <c:pt idx="897">
                  <c:v>4.0333977728285078</c:v>
                </c:pt>
                <c:pt idx="898">
                  <c:v>4.0333432703003336</c:v>
                </c:pt>
                <c:pt idx="899">
                  <c:v>4.0332888888888885</c:v>
                </c:pt>
                <c:pt idx="900">
                  <c:v>4.0332346281908986</c:v>
                </c:pt>
                <c:pt idx="901">
                  <c:v>4.033180487804878</c:v>
                </c:pt>
                <c:pt idx="902">
                  <c:v>4.033126467331118</c:v>
                </c:pt>
                <c:pt idx="903">
                  <c:v>4.0330725663716818</c:v>
                </c:pt>
                <c:pt idx="904">
                  <c:v>4.0330187845303866</c:v>
                </c:pt>
                <c:pt idx="905">
                  <c:v>4.0329651214128033</c:v>
                </c:pt>
                <c:pt idx="906">
                  <c:v>4.0329115766262404</c:v>
                </c:pt>
                <c:pt idx="907">
                  <c:v>4.0328581497797353</c:v>
                </c:pt>
                <c:pt idx="908">
                  <c:v>4.0328048404840482</c:v>
                </c:pt>
                <c:pt idx="909">
                  <c:v>4.0327516483516481</c:v>
                </c:pt>
                <c:pt idx="910">
                  <c:v>4.0326985729967069</c:v>
                </c:pt>
                <c:pt idx="911">
                  <c:v>4.0326456140350873</c:v>
                </c:pt>
                <c:pt idx="912">
                  <c:v>4.032592771084337</c:v>
                </c:pt>
                <c:pt idx="913">
                  <c:v>4.0325400437636763</c:v>
                </c:pt>
                <c:pt idx="914">
                  <c:v>4.0324874316939887</c:v>
                </c:pt>
                <c:pt idx="915">
                  <c:v>4.0324349344978163</c:v>
                </c:pt>
                <c:pt idx="916">
                  <c:v>4.0323825517993459</c:v>
                </c:pt>
                <c:pt idx="917">
                  <c:v>4.0323302832244012</c:v>
                </c:pt>
                <c:pt idx="918">
                  <c:v>4.032278128400435</c:v>
                </c:pt>
                <c:pt idx="919">
                  <c:v>4.0322260869565216</c:v>
                </c:pt>
                <c:pt idx="920">
                  <c:v>4.0321741585233442</c:v>
                </c:pt>
                <c:pt idx="921">
                  <c:v>4.0321223427331887</c:v>
                </c:pt>
                <c:pt idx="922">
                  <c:v>4.0320706392199348</c:v>
                </c:pt>
                <c:pt idx="923">
                  <c:v>4.0320190476190474</c:v>
                </c:pt>
                <c:pt idx="924">
                  <c:v>4.0319675675675679</c:v>
                </c:pt>
                <c:pt idx="925">
                  <c:v>4.0319161987041037</c:v>
                </c:pt>
                <c:pt idx="926">
                  <c:v>4.0318649406688243</c:v>
                </c:pt>
                <c:pt idx="927">
                  <c:v>4.0318137931034483</c:v>
                </c:pt>
                <c:pt idx="928">
                  <c:v>4.0317627556512381</c:v>
                </c:pt>
                <c:pt idx="929">
                  <c:v>4.0317118279569888</c:v>
                </c:pt>
                <c:pt idx="930">
                  <c:v>4.0316610096670242</c:v>
                </c:pt>
                <c:pt idx="931">
                  <c:v>4.0316103004291843</c:v>
                </c:pt>
                <c:pt idx="932">
                  <c:v>4.0315596998928189</c:v>
                </c:pt>
                <c:pt idx="933">
                  <c:v>4.0315092077087797</c:v>
                </c:pt>
                <c:pt idx="934">
                  <c:v>4.0314588235294115</c:v>
                </c:pt>
                <c:pt idx="935">
                  <c:v>4.0314085470085468</c:v>
                </c:pt>
                <c:pt idx="936">
                  <c:v>4.0313583778014941</c:v>
                </c:pt>
                <c:pt idx="937">
                  <c:v>4.031308315565032</c:v>
                </c:pt>
                <c:pt idx="938">
                  <c:v>4.031258359957401</c:v>
                </c:pt>
                <c:pt idx="939">
                  <c:v>4.0312085106382982</c:v>
                </c:pt>
                <c:pt idx="940">
                  <c:v>4.0311587672688631</c:v>
                </c:pt>
                <c:pt idx="941">
                  <c:v>4.0311091295116777</c:v>
                </c:pt>
                <c:pt idx="942">
                  <c:v>4.0310595970307528</c:v>
                </c:pt>
                <c:pt idx="943">
                  <c:v>4.031010169491525</c:v>
                </c:pt>
                <c:pt idx="944">
                  <c:v>4.0309608465608466</c:v>
                </c:pt>
                <c:pt idx="945">
                  <c:v>4.0309116279069768</c:v>
                </c:pt>
                <c:pt idx="946">
                  <c:v>4.0308625131995779</c:v>
                </c:pt>
                <c:pt idx="947">
                  <c:v>4.0308135021097042</c:v>
                </c:pt>
                <c:pt idx="948">
                  <c:v>4.0307645943098001</c:v>
                </c:pt>
                <c:pt idx="949">
                  <c:v>4.0307157894736845</c:v>
                </c:pt>
                <c:pt idx="950">
                  <c:v>4.0306670872765507</c:v>
                </c:pt>
                <c:pt idx="951">
                  <c:v>4.0306184873949578</c:v>
                </c:pt>
                <c:pt idx="952">
                  <c:v>4.0305699895068203</c:v>
                </c:pt>
                <c:pt idx="953">
                  <c:v>4.0305215932914047</c:v>
                </c:pt>
                <c:pt idx="954">
                  <c:v>4.0304732984293192</c:v>
                </c:pt>
                <c:pt idx="955">
                  <c:v>4.0304251046025108</c:v>
                </c:pt>
                <c:pt idx="956">
                  <c:v>4.0303770114942532</c:v>
                </c:pt>
                <c:pt idx="957">
                  <c:v>4.0303290187891436</c:v>
                </c:pt>
                <c:pt idx="958">
                  <c:v>4.0302811261730973</c:v>
                </c:pt>
                <c:pt idx="959">
                  <c:v>4.0302333333333333</c:v>
                </c:pt>
                <c:pt idx="960">
                  <c:v>4.0301856399583764</c:v>
                </c:pt>
                <c:pt idx="961">
                  <c:v>4.0301380457380453</c:v>
                </c:pt>
                <c:pt idx="962">
                  <c:v>4.0300905503634477</c:v>
                </c:pt>
                <c:pt idx="963">
                  <c:v>4.0300431535269707</c:v>
                </c:pt>
                <c:pt idx="964">
                  <c:v>4.0299958549222801</c:v>
                </c:pt>
                <c:pt idx="965">
                  <c:v>4.0299486542443059</c:v>
                </c:pt>
                <c:pt idx="966">
                  <c:v>4.0299015511892451</c:v>
                </c:pt>
                <c:pt idx="967">
                  <c:v>4.0298545454545458</c:v>
                </c:pt>
                <c:pt idx="968">
                  <c:v>4.029807636738906</c:v>
                </c:pt>
                <c:pt idx="969">
                  <c:v>4.0297608247422678</c:v>
                </c:pt>
                <c:pt idx="970">
                  <c:v>4.0297141091658082</c:v>
                </c:pt>
                <c:pt idx="971">
                  <c:v>4.029667489711934</c:v>
                </c:pt>
                <c:pt idx="972">
                  <c:v>4.0296209660842752</c:v>
                </c:pt>
                <c:pt idx="973">
                  <c:v>4.0295745379876795</c:v>
                </c:pt>
                <c:pt idx="974">
                  <c:v>4.0295282051282051</c:v>
                </c:pt>
                <c:pt idx="975">
                  <c:v>4.0294819672131146</c:v>
                </c:pt>
                <c:pt idx="976">
                  <c:v>4.0294358239508696</c:v>
                </c:pt>
                <c:pt idx="977">
                  <c:v>4.0293897750511247</c:v>
                </c:pt>
                <c:pt idx="978">
                  <c:v>4.0293438202247192</c:v>
                </c:pt>
                <c:pt idx="979">
                  <c:v>4.0292979591836735</c:v>
                </c:pt>
                <c:pt idx="980">
                  <c:v>4.0292521916411825</c:v>
                </c:pt>
                <c:pt idx="981">
                  <c:v>4.0292065173116089</c:v>
                </c:pt>
                <c:pt idx="982">
                  <c:v>4.0291609359104781</c:v>
                </c:pt>
                <c:pt idx="983">
                  <c:v>4.0291154471544717</c:v>
                </c:pt>
                <c:pt idx="984">
                  <c:v>4.0290700507614217</c:v>
                </c:pt>
                <c:pt idx="985">
                  <c:v>4.029024746450304</c:v>
                </c:pt>
                <c:pt idx="986">
                  <c:v>4.0289795339412358</c:v>
                </c:pt>
                <c:pt idx="987">
                  <c:v>4.0289344129554658</c:v>
                </c:pt>
                <c:pt idx="988">
                  <c:v>4.0288893832153692</c:v>
                </c:pt>
                <c:pt idx="989">
                  <c:v>4.0288444444444442</c:v>
                </c:pt>
                <c:pt idx="990">
                  <c:v>4.028799596367306</c:v>
                </c:pt>
                <c:pt idx="991">
                  <c:v>4.028754838709677</c:v>
                </c:pt>
                <c:pt idx="992">
                  <c:v>4.028710171198389</c:v>
                </c:pt>
                <c:pt idx="993">
                  <c:v>4.0286655935613682</c:v>
                </c:pt>
                <c:pt idx="994">
                  <c:v>4.0286211055276384</c:v>
                </c:pt>
                <c:pt idx="995">
                  <c:v>4.0285767068273088</c:v>
                </c:pt>
                <c:pt idx="996">
                  <c:v>4.028532397191575</c:v>
                </c:pt>
                <c:pt idx="997">
                  <c:v>4.0284881763527052</c:v>
                </c:pt>
                <c:pt idx="998">
                  <c:v>4.0284440440440443</c:v>
                </c:pt>
                <c:pt idx="999">
                  <c:v>4.0283999999999995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80-4FE9-9772-DE600384299E}"/>
            </c:ext>
          </c:extLst>
        </c:ser>
        <c:ser>
          <c:idx val="1"/>
          <c:order val="1"/>
          <c:tx>
            <c:strRef>
              <c:f>ChartData!$L$9</c:f>
              <c:strCache>
                <c:ptCount val="1"/>
                <c:pt idx="0">
                  <c:v>Proposed Small General Service: 500-999 Mcf Base Rates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ChartData!$J$10:$J$1009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ChartData!$L$10:$L$1009</c:f>
              <c:numCache>
                <c:formatCode>_("$"* #,##0.00_);_("$"* \(#,##0.00\);_("$"* "-"??_);_(@_)</c:formatCode>
                <c:ptCount val="1000"/>
                <c:pt idx="0">
                  <c:v>69.989500000000007</c:v>
                </c:pt>
                <c:pt idx="1">
                  <c:v>37.849499999999999</c:v>
                </c:pt>
                <c:pt idx="2">
                  <c:v>27.136166666666668</c:v>
                </c:pt>
                <c:pt idx="3">
                  <c:v>21.779499999999999</c:v>
                </c:pt>
                <c:pt idx="4">
                  <c:v>18.5655</c:v>
                </c:pt>
                <c:pt idx="5">
                  <c:v>16.422833333333333</c:v>
                </c:pt>
                <c:pt idx="6">
                  <c:v>14.892357142857144</c:v>
                </c:pt>
                <c:pt idx="7">
                  <c:v>13.7445</c:v>
                </c:pt>
                <c:pt idx="8">
                  <c:v>12.851722222222222</c:v>
                </c:pt>
                <c:pt idx="9">
                  <c:v>12.137499999999999</c:v>
                </c:pt>
                <c:pt idx="10">
                  <c:v>11.553136363636364</c:v>
                </c:pt>
                <c:pt idx="11">
                  <c:v>11.066166666666668</c:v>
                </c:pt>
                <c:pt idx="12">
                  <c:v>10.654115384615384</c:v>
                </c:pt>
                <c:pt idx="13">
                  <c:v>10.300928571428571</c:v>
                </c:pt>
                <c:pt idx="14">
                  <c:v>9.9948333333333323</c:v>
                </c:pt>
                <c:pt idx="15">
                  <c:v>9.7270000000000003</c:v>
                </c:pt>
                <c:pt idx="16">
                  <c:v>9.4906764705882356</c:v>
                </c:pt>
                <c:pt idx="17">
                  <c:v>9.2806111111111118</c:v>
                </c:pt>
                <c:pt idx="18">
                  <c:v>9.0926578947368419</c:v>
                </c:pt>
                <c:pt idx="19">
                  <c:v>8.9235000000000007</c:v>
                </c:pt>
                <c:pt idx="20">
                  <c:v>8.7704523809523813</c:v>
                </c:pt>
                <c:pt idx="21">
                  <c:v>8.6313181818181821</c:v>
                </c:pt>
                <c:pt idx="22">
                  <c:v>8.504282608695652</c:v>
                </c:pt>
                <c:pt idx="23">
                  <c:v>8.387833333333333</c:v>
                </c:pt>
                <c:pt idx="24">
                  <c:v>8.2806999999999995</c:v>
                </c:pt>
                <c:pt idx="25">
                  <c:v>8.181807692307693</c:v>
                </c:pt>
                <c:pt idx="26">
                  <c:v>8.0902407407407413</c:v>
                </c:pt>
                <c:pt idx="27">
                  <c:v>8.0052142857142865</c:v>
                </c:pt>
                <c:pt idx="28">
                  <c:v>7.9260517241379311</c:v>
                </c:pt>
                <c:pt idx="29">
                  <c:v>7.8521666666666672</c:v>
                </c:pt>
                <c:pt idx="30">
                  <c:v>7.783048387096775</c:v>
                </c:pt>
                <c:pt idx="31">
                  <c:v>7.7182500000000003</c:v>
                </c:pt>
                <c:pt idx="32">
                  <c:v>7.6573787878787885</c:v>
                </c:pt>
                <c:pt idx="33">
                  <c:v>7.6000882352941179</c:v>
                </c:pt>
                <c:pt idx="34">
                  <c:v>7.5460714285714285</c:v>
                </c:pt>
                <c:pt idx="35">
                  <c:v>7.495055555555556</c:v>
                </c:pt>
                <c:pt idx="36">
                  <c:v>7.446797297297298</c:v>
                </c:pt>
                <c:pt idx="37">
                  <c:v>7.4010789473684211</c:v>
                </c:pt>
                <c:pt idx="38">
                  <c:v>7.3577051282051285</c:v>
                </c:pt>
                <c:pt idx="39">
                  <c:v>7.3165000000000004</c:v>
                </c:pt>
                <c:pt idx="40">
                  <c:v>7.2773048780487812</c:v>
                </c:pt>
                <c:pt idx="41">
                  <c:v>7.2399761904761908</c:v>
                </c:pt>
                <c:pt idx="42">
                  <c:v>7.2043837209302328</c:v>
                </c:pt>
                <c:pt idx="43">
                  <c:v>7.1704090909090912</c:v>
                </c:pt>
                <c:pt idx="44">
                  <c:v>7.1379444444444449</c:v>
                </c:pt>
                <c:pt idx="45">
                  <c:v>7.1068913043478261</c:v>
                </c:pt>
                <c:pt idx="46">
                  <c:v>7.0771595744680855</c:v>
                </c:pt>
                <c:pt idx="47">
                  <c:v>7.0486666666666666</c:v>
                </c:pt>
                <c:pt idx="48">
                  <c:v>7.021336734693878</c:v>
                </c:pt>
                <c:pt idx="49">
                  <c:v>6.9951000000000008</c:v>
                </c:pt>
                <c:pt idx="50">
                  <c:v>6.9698921568627457</c:v>
                </c:pt>
                <c:pt idx="51">
                  <c:v>6.9456538461538466</c:v>
                </c:pt>
                <c:pt idx="52">
                  <c:v>6.9223301886792452</c:v>
                </c:pt>
                <c:pt idx="53">
                  <c:v>6.8998703703703708</c:v>
                </c:pt>
                <c:pt idx="54">
                  <c:v>6.8782272727272726</c:v>
                </c:pt>
                <c:pt idx="55">
                  <c:v>6.8573571428571434</c:v>
                </c:pt>
                <c:pt idx="56">
                  <c:v>6.8372192982456141</c:v>
                </c:pt>
                <c:pt idx="57">
                  <c:v>6.8177758620689657</c:v>
                </c:pt>
                <c:pt idx="58">
                  <c:v>6.7989915254237285</c:v>
                </c:pt>
                <c:pt idx="59">
                  <c:v>6.7808333333333337</c:v>
                </c:pt>
                <c:pt idx="60">
                  <c:v>6.7632704918032793</c:v>
                </c:pt>
                <c:pt idx="61">
                  <c:v>6.7462741935483876</c:v>
                </c:pt>
                <c:pt idx="62">
                  <c:v>6.7298174603174603</c:v>
                </c:pt>
                <c:pt idx="63">
                  <c:v>6.7138749999999998</c:v>
                </c:pt>
                <c:pt idx="64">
                  <c:v>6.6984230769230768</c:v>
                </c:pt>
                <c:pt idx="65">
                  <c:v>6.6834393939393939</c:v>
                </c:pt>
                <c:pt idx="66">
                  <c:v>6.6689029850746273</c:v>
                </c:pt>
                <c:pt idx="67">
                  <c:v>6.6547941176470591</c:v>
                </c:pt>
                <c:pt idx="68">
                  <c:v>6.6410942028985511</c:v>
                </c:pt>
                <c:pt idx="69">
                  <c:v>6.6277857142857144</c:v>
                </c:pt>
                <c:pt idx="70">
                  <c:v>6.6148521126760569</c:v>
                </c:pt>
                <c:pt idx="71">
                  <c:v>6.6022777777777781</c:v>
                </c:pt>
                <c:pt idx="72">
                  <c:v>6.5900479452054794</c:v>
                </c:pt>
                <c:pt idx="73">
                  <c:v>6.5781486486486491</c:v>
                </c:pt>
                <c:pt idx="74">
                  <c:v>6.5665666666666667</c:v>
                </c:pt>
                <c:pt idx="75">
                  <c:v>6.5552894736842111</c:v>
                </c:pt>
                <c:pt idx="76">
                  <c:v>6.5443051948051947</c:v>
                </c:pt>
                <c:pt idx="77">
                  <c:v>6.5336025641025639</c:v>
                </c:pt>
                <c:pt idx="78">
                  <c:v>6.5231708860759499</c:v>
                </c:pt>
                <c:pt idx="79">
                  <c:v>6.5129999999999999</c:v>
                </c:pt>
                <c:pt idx="80">
                  <c:v>6.5030802469135809</c:v>
                </c:pt>
                <c:pt idx="81">
                  <c:v>6.4934024390243907</c:v>
                </c:pt>
                <c:pt idx="82">
                  <c:v>6.4839578313253012</c:v>
                </c:pt>
                <c:pt idx="83">
                  <c:v>6.4747380952380951</c:v>
                </c:pt>
                <c:pt idx="84">
                  <c:v>6.4657352941176471</c:v>
                </c:pt>
                <c:pt idx="85">
                  <c:v>6.4569418604651165</c:v>
                </c:pt>
                <c:pt idx="86">
                  <c:v>6.4483505747126442</c:v>
                </c:pt>
                <c:pt idx="87">
                  <c:v>6.4399545454545457</c:v>
                </c:pt>
                <c:pt idx="88">
                  <c:v>6.4317471910112367</c:v>
                </c:pt>
                <c:pt idx="89">
                  <c:v>6.4237222222222226</c:v>
                </c:pt>
                <c:pt idx="90">
                  <c:v>6.4158736263736262</c:v>
                </c:pt>
                <c:pt idx="91">
                  <c:v>6.4081956521739132</c:v>
                </c:pt>
                <c:pt idx="92">
                  <c:v>6.4006827956989252</c:v>
                </c:pt>
                <c:pt idx="93">
                  <c:v>6.3933297872340429</c:v>
                </c:pt>
                <c:pt idx="94">
                  <c:v>6.3861315789473689</c:v>
                </c:pt>
                <c:pt idx="95">
                  <c:v>6.3790833333333339</c:v>
                </c:pt>
                <c:pt idx="96">
                  <c:v>6.3721804123711348</c:v>
                </c:pt>
                <c:pt idx="97">
                  <c:v>6.3654183673469387</c:v>
                </c:pt>
                <c:pt idx="98">
                  <c:v>6.3587929292929299</c:v>
                </c:pt>
                <c:pt idx="99">
                  <c:v>6.3523000000000005</c:v>
                </c:pt>
                <c:pt idx="100">
                  <c:v>6.3459356435643564</c:v>
                </c:pt>
                <c:pt idx="101">
                  <c:v>6.3396960784313725</c:v>
                </c:pt>
                <c:pt idx="102">
                  <c:v>6.3335776699029127</c:v>
                </c:pt>
                <c:pt idx="103">
                  <c:v>6.327576923076923</c:v>
                </c:pt>
                <c:pt idx="104">
                  <c:v>6.3216904761904766</c:v>
                </c:pt>
                <c:pt idx="105">
                  <c:v>6.3159150943396227</c:v>
                </c:pt>
                <c:pt idx="106">
                  <c:v>6.3102476635514018</c:v>
                </c:pt>
                <c:pt idx="107">
                  <c:v>6.3046851851851855</c:v>
                </c:pt>
                <c:pt idx="108">
                  <c:v>6.2992247706422022</c:v>
                </c:pt>
                <c:pt idx="109">
                  <c:v>6.2938636363636364</c:v>
                </c:pt>
                <c:pt idx="110">
                  <c:v>6.2885990990990992</c:v>
                </c:pt>
                <c:pt idx="111">
                  <c:v>6.2834285714285718</c:v>
                </c:pt>
                <c:pt idx="112">
                  <c:v>6.278349557522124</c:v>
                </c:pt>
                <c:pt idx="113">
                  <c:v>6.2733596491228072</c:v>
                </c:pt>
                <c:pt idx="114">
                  <c:v>6.2684565217391306</c:v>
                </c:pt>
                <c:pt idx="115">
                  <c:v>6.2636379310344825</c:v>
                </c:pt>
                <c:pt idx="116">
                  <c:v>6.2589017094017096</c:v>
                </c:pt>
                <c:pt idx="117">
                  <c:v>6.2542457627118644</c:v>
                </c:pt>
                <c:pt idx="118">
                  <c:v>6.2496680672268914</c:v>
                </c:pt>
                <c:pt idx="119">
                  <c:v>6.245166666666667</c:v>
                </c:pt>
                <c:pt idx="120">
                  <c:v>6.2407396694214876</c:v>
                </c:pt>
                <c:pt idx="121">
                  <c:v>6.2363852459016398</c:v>
                </c:pt>
                <c:pt idx="122">
                  <c:v>6.2321016260162603</c:v>
                </c:pt>
                <c:pt idx="123">
                  <c:v>6.2278870967741939</c:v>
                </c:pt>
                <c:pt idx="124">
                  <c:v>6.2237400000000003</c:v>
                </c:pt>
                <c:pt idx="125">
                  <c:v>6.2196587301587307</c:v>
                </c:pt>
                <c:pt idx="126">
                  <c:v>6.2156417322834647</c:v>
                </c:pt>
                <c:pt idx="127">
                  <c:v>6.2116875</c:v>
                </c:pt>
                <c:pt idx="128">
                  <c:v>6.2077945736434108</c:v>
                </c:pt>
                <c:pt idx="129">
                  <c:v>6.203961538461539</c:v>
                </c:pt>
                <c:pt idx="130">
                  <c:v>6.2001870229007636</c:v>
                </c:pt>
                <c:pt idx="131">
                  <c:v>6.1964696969696975</c:v>
                </c:pt>
                <c:pt idx="132">
                  <c:v>6.192808270676692</c:v>
                </c:pt>
                <c:pt idx="133">
                  <c:v>6.1892014925373138</c:v>
                </c:pt>
                <c:pt idx="134">
                  <c:v>6.1856481481481485</c:v>
                </c:pt>
                <c:pt idx="135">
                  <c:v>6.1821470588235297</c:v>
                </c:pt>
                <c:pt idx="136">
                  <c:v>6.178697080291971</c:v>
                </c:pt>
                <c:pt idx="137">
                  <c:v>6.1752971014492752</c:v>
                </c:pt>
                <c:pt idx="138">
                  <c:v>6.1719460431654678</c:v>
                </c:pt>
                <c:pt idx="139">
                  <c:v>6.1686428571428573</c:v>
                </c:pt>
                <c:pt idx="140">
                  <c:v>6.1653865248226953</c:v>
                </c:pt>
                <c:pt idx="141">
                  <c:v>6.1621760563380281</c:v>
                </c:pt>
                <c:pt idx="142">
                  <c:v>6.1590104895104894</c:v>
                </c:pt>
                <c:pt idx="143">
                  <c:v>6.1558888888888887</c:v>
                </c:pt>
                <c:pt idx="144">
                  <c:v>6.1528103448275866</c:v>
                </c:pt>
                <c:pt idx="145">
                  <c:v>6.1497739726027403</c:v>
                </c:pt>
                <c:pt idx="146">
                  <c:v>6.1467789115646259</c:v>
                </c:pt>
                <c:pt idx="147">
                  <c:v>6.1438243243243242</c:v>
                </c:pt>
                <c:pt idx="148">
                  <c:v>6.1409093959731544</c:v>
                </c:pt>
                <c:pt idx="149">
                  <c:v>6.1380333333333335</c:v>
                </c:pt>
                <c:pt idx="150">
                  <c:v>6.1351953642384105</c:v>
                </c:pt>
                <c:pt idx="151">
                  <c:v>6.1323947368421052</c:v>
                </c:pt>
                <c:pt idx="152">
                  <c:v>6.1296307189542487</c:v>
                </c:pt>
                <c:pt idx="153">
                  <c:v>6.1269025974025979</c:v>
                </c:pt>
                <c:pt idx="154">
                  <c:v>6.1242096774193548</c:v>
                </c:pt>
                <c:pt idx="155">
                  <c:v>6.1215512820512821</c:v>
                </c:pt>
                <c:pt idx="156">
                  <c:v>6.1189267515923573</c:v>
                </c:pt>
                <c:pt idx="157">
                  <c:v>6.1163354430379746</c:v>
                </c:pt>
                <c:pt idx="158">
                  <c:v>6.1137767295597483</c:v>
                </c:pt>
                <c:pt idx="159">
                  <c:v>6.1112500000000001</c:v>
                </c:pt>
                <c:pt idx="160">
                  <c:v>6.1087546583850934</c:v>
                </c:pt>
                <c:pt idx="161">
                  <c:v>6.1062901234567901</c:v>
                </c:pt>
                <c:pt idx="162">
                  <c:v>6.1038558282208593</c:v>
                </c:pt>
                <c:pt idx="163">
                  <c:v>6.101451219512195</c:v>
                </c:pt>
                <c:pt idx="164">
                  <c:v>6.0990757575757577</c:v>
                </c:pt>
                <c:pt idx="165">
                  <c:v>6.0967289156626512</c:v>
                </c:pt>
                <c:pt idx="166">
                  <c:v>6.0944101796407191</c:v>
                </c:pt>
                <c:pt idx="167">
                  <c:v>6.0921190476190477</c:v>
                </c:pt>
                <c:pt idx="168">
                  <c:v>6.0898550295857987</c:v>
                </c:pt>
                <c:pt idx="169">
                  <c:v>6.0876176470588241</c:v>
                </c:pt>
                <c:pt idx="170">
                  <c:v>6.0854064327485382</c:v>
                </c:pt>
                <c:pt idx="171">
                  <c:v>6.0832209302325584</c:v>
                </c:pt>
                <c:pt idx="172">
                  <c:v>6.0810606936416187</c:v>
                </c:pt>
                <c:pt idx="173">
                  <c:v>6.0789252873563218</c:v>
                </c:pt>
                <c:pt idx="174">
                  <c:v>6.0768142857142857</c:v>
                </c:pt>
                <c:pt idx="175">
                  <c:v>6.074727272727273</c:v>
                </c:pt>
                <c:pt idx="176">
                  <c:v>6.07266384180791</c:v>
                </c:pt>
                <c:pt idx="177">
                  <c:v>6.0706235955056185</c:v>
                </c:pt>
                <c:pt idx="178">
                  <c:v>6.0686061452513966</c:v>
                </c:pt>
                <c:pt idx="179">
                  <c:v>6.0666111111111114</c:v>
                </c:pt>
                <c:pt idx="180">
                  <c:v>6.0646381215469614</c:v>
                </c:pt>
                <c:pt idx="181">
                  <c:v>6.0626868131868132</c:v>
                </c:pt>
                <c:pt idx="182">
                  <c:v>6.0607568306010933</c:v>
                </c:pt>
                <c:pt idx="183">
                  <c:v>6.0588478260869572</c:v>
                </c:pt>
                <c:pt idx="184">
                  <c:v>6.0569594594594598</c:v>
                </c:pt>
                <c:pt idx="185">
                  <c:v>6.0550913978494627</c:v>
                </c:pt>
                <c:pt idx="186">
                  <c:v>6.0532433155080216</c:v>
                </c:pt>
                <c:pt idx="187">
                  <c:v>6.0514148936170216</c:v>
                </c:pt>
                <c:pt idx="188">
                  <c:v>6.0496058201058203</c:v>
                </c:pt>
                <c:pt idx="189">
                  <c:v>6.0478157894736846</c:v>
                </c:pt>
                <c:pt idx="190">
                  <c:v>6.0460445026178009</c:v>
                </c:pt>
                <c:pt idx="191">
                  <c:v>6.0442916666666671</c:v>
                </c:pt>
                <c:pt idx="192">
                  <c:v>6.0425569948186535</c:v>
                </c:pt>
                <c:pt idx="193">
                  <c:v>6.0408402061855675</c:v>
                </c:pt>
                <c:pt idx="194">
                  <c:v>6.0391410256410261</c:v>
                </c:pt>
                <c:pt idx="195">
                  <c:v>6.0374591836734695</c:v>
                </c:pt>
                <c:pt idx="196">
                  <c:v>6.0357944162436548</c:v>
                </c:pt>
                <c:pt idx="197">
                  <c:v>6.0341464646464651</c:v>
                </c:pt>
                <c:pt idx="198">
                  <c:v>6.0325150753768844</c:v>
                </c:pt>
                <c:pt idx="199">
                  <c:v>6.0308999999999999</c:v>
                </c:pt>
                <c:pt idx="200">
                  <c:v>6.0293009950248759</c:v>
                </c:pt>
                <c:pt idx="201">
                  <c:v>6.0277178217821783</c:v>
                </c:pt>
                <c:pt idx="202">
                  <c:v>6.0261502463054191</c:v>
                </c:pt>
                <c:pt idx="203">
                  <c:v>6.0245980392156868</c:v>
                </c:pt>
                <c:pt idx="204">
                  <c:v>6.0230609756097566</c:v>
                </c:pt>
                <c:pt idx="205">
                  <c:v>6.0215388349514569</c:v>
                </c:pt>
                <c:pt idx="206">
                  <c:v>6.0200314009661842</c:v>
                </c:pt>
                <c:pt idx="207">
                  <c:v>6.0185384615384621</c:v>
                </c:pt>
                <c:pt idx="208">
                  <c:v>6.0170598086124407</c:v>
                </c:pt>
                <c:pt idx="209">
                  <c:v>6.015595238095238</c:v>
                </c:pt>
                <c:pt idx="210">
                  <c:v>6.0141445497630333</c:v>
                </c:pt>
                <c:pt idx="211">
                  <c:v>6.0127075471698115</c:v>
                </c:pt>
                <c:pt idx="212">
                  <c:v>6.0112840375586858</c:v>
                </c:pt>
                <c:pt idx="213">
                  <c:v>6.0098738317757014</c:v>
                </c:pt>
                <c:pt idx="214">
                  <c:v>6.0084767441860469</c:v>
                </c:pt>
                <c:pt idx="215">
                  <c:v>6.0070925925925929</c:v>
                </c:pt>
                <c:pt idx="216">
                  <c:v>6.0057211981566825</c:v>
                </c:pt>
                <c:pt idx="217">
                  <c:v>6.0043623853211008</c:v>
                </c:pt>
                <c:pt idx="218">
                  <c:v>6.0030159817351603</c:v>
                </c:pt>
                <c:pt idx="219">
                  <c:v>6.0016818181818188</c:v>
                </c:pt>
                <c:pt idx="220">
                  <c:v>6.0003597285067878</c:v>
                </c:pt>
                <c:pt idx="221">
                  <c:v>5.9990495495495502</c:v>
                </c:pt>
                <c:pt idx="222">
                  <c:v>5.9977511210762335</c:v>
                </c:pt>
                <c:pt idx="223">
                  <c:v>5.9964642857142856</c:v>
                </c:pt>
                <c:pt idx="224">
                  <c:v>5.9951888888888893</c:v>
                </c:pt>
                <c:pt idx="225">
                  <c:v>5.9939247787610626</c:v>
                </c:pt>
                <c:pt idx="226">
                  <c:v>5.9926718061674009</c:v>
                </c:pt>
                <c:pt idx="227">
                  <c:v>5.9914298245614042</c:v>
                </c:pt>
                <c:pt idx="228">
                  <c:v>5.9901986899563324</c:v>
                </c:pt>
                <c:pt idx="229">
                  <c:v>5.9889782608695654</c:v>
                </c:pt>
                <c:pt idx="230">
                  <c:v>5.9877683982683987</c:v>
                </c:pt>
                <c:pt idx="231">
                  <c:v>5.9865689655172414</c:v>
                </c:pt>
                <c:pt idx="232">
                  <c:v>5.9853798283261801</c:v>
                </c:pt>
                <c:pt idx="233">
                  <c:v>5.9842008547008554</c:v>
                </c:pt>
                <c:pt idx="234">
                  <c:v>5.9830319148936173</c:v>
                </c:pt>
                <c:pt idx="235">
                  <c:v>5.9818728813559323</c:v>
                </c:pt>
                <c:pt idx="236">
                  <c:v>5.9807236286919832</c:v>
                </c:pt>
                <c:pt idx="237">
                  <c:v>5.9795840336134454</c:v>
                </c:pt>
                <c:pt idx="238">
                  <c:v>5.9784539748953982</c:v>
                </c:pt>
                <c:pt idx="239">
                  <c:v>5.9773333333333332</c:v>
                </c:pt>
                <c:pt idx="240">
                  <c:v>5.9762219917012454</c:v>
                </c:pt>
                <c:pt idx="241">
                  <c:v>5.9751198347107444</c:v>
                </c:pt>
                <c:pt idx="242">
                  <c:v>5.9740267489711938</c:v>
                </c:pt>
                <c:pt idx="243">
                  <c:v>5.9729426229508196</c:v>
                </c:pt>
                <c:pt idx="244">
                  <c:v>5.971867346938776</c:v>
                </c:pt>
                <c:pt idx="245">
                  <c:v>5.9708008130081307</c:v>
                </c:pt>
                <c:pt idx="246">
                  <c:v>5.969742914979757</c:v>
                </c:pt>
                <c:pt idx="247">
                  <c:v>5.9686935483870966</c:v>
                </c:pt>
                <c:pt idx="248">
                  <c:v>5.9676526104417675</c:v>
                </c:pt>
                <c:pt idx="249">
                  <c:v>5.9666200000000007</c:v>
                </c:pt>
                <c:pt idx="250">
                  <c:v>5.965595617529881</c:v>
                </c:pt>
                <c:pt idx="251">
                  <c:v>5.9645793650793655</c:v>
                </c:pt>
                <c:pt idx="252">
                  <c:v>5.9635711462450596</c:v>
                </c:pt>
                <c:pt idx="253">
                  <c:v>5.9625708661417329</c:v>
                </c:pt>
                <c:pt idx="254">
                  <c:v>5.9615784313725495</c:v>
                </c:pt>
                <c:pt idx="255">
                  <c:v>5.9605937500000001</c:v>
                </c:pt>
                <c:pt idx="256">
                  <c:v>5.9596167315175101</c:v>
                </c:pt>
                <c:pt idx="257">
                  <c:v>5.958647286821706</c:v>
                </c:pt>
                <c:pt idx="258">
                  <c:v>5.9576853281853284</c:v>
                </c:pt>
                <c:pt idx="259">
                  <c:v>5.9567307692307692</c:v>
                </c:pt>
                <c:pt idx="260">
                  <c:v>5.9557835249042146</c:v>
                </c:pt>
                <c:pt idx="261">
                  <c:v>5.9548435114503819</c:v>
                </c:pt>
                <c:pt idx="262">
                  <c:v>5.9539106463878326</c:v>
                </c:pt>
                <c:pt idx="263">
                  <c:v>5.9529848484848484</c:v>
                </c:pt>
                <c:pt idx="264">
                  <c:v>5.9520660377358494</c:v>
                </c:pt>
                <c:pt idx="265">
                  <c:v>5.9511541353383457</c:v>
                </c:pt>
                <c:pt idx="266">
                  <c:v>5.9502490636704124</c:v>
                </c:pt>
                <c:pt idx="267">
                  <c:v>5.9493507462686566</c:v>
                </c:pt>
                <c:pt idx="268">
                  <c:v>5.9484591078066913</c:v>
                </c:pt>
                <c:pt idx="269">
                  <c:v>5.9475740740740743</c:v>
                </c:pt>
                <c:pt idx="270">
                  <c:v>5.9466955719557202</c:v>
                </c:pt>
                <c:pt idx="271">
                  <c:v>5.945823529411765</c:v>
                </c:pt>
                <c:pt idx="272">
                  <c:v>5.9449578754578756</c:v>
                </c:pt>
                <c:pt idx="273">
                  <c:v>5.944098540145986</c:v>
                </c:pt>
                <c:pt idx="274">
                  <c:v>5.9432454545454547</c:v>
                </c:pt>
                <c:pt idx="275">
                  <c:v>5.9423985507246382</c:v>
                </c:pt>
                <c:pt idx="276">
                  <c:v>5.9415577617328523</c:v>
                </c:pt>
                <c:pt idx="277">
                  <c:v>5.940723021582734</c:v>
                </c:pt>
                <c:pt idx="278">
                  <c:v>5.9398942652329749</c:v>
                </c:pt>
                <c:pt idx="279">
                  <c:v>5.9390714285714292</c:v>
                </c:pt>
                <c:pt idx="280">
                  <c:v>5.9382544483985766</c:v>
                </c:pt>
                <c:pt idx="281">
                  <c:v>5.9374432624113478</c:v>
                </c:pt>
                <c:pt idx="282">
                  <c:v>5.9366378091872791</c:v>
                </c:pt>
                <c:pt idx="283">
                  <c:v>5.9358380281690142</c:v>
                </c:pt>
                <c:pt idx="284">
                  <c:v>5.9350438596491228</c:v>
                </c:pt>
                <c:pt idx="285">
                  <c:v>5.9342552447552448</c:v>
                </c:pt>
                <c:pt idx="286">
                  <c:v>5.9334721254355403</c:v>
                </c:pt>
                <c:pt idx="287">
                  <c:v>5.9326944444444445</c:v>
                </c:pt>
                <c:pt idx="288">
                  <c:v>5.9319221453287199</c:v>
                </c:pt>
                <c:pt idx="289">
                  <c:v>5.931155172413793</c:v>
                </c:pt>
                <c:pt idx="290">
                  <c:v>5.9303934707903778</c:v>
                </c:pt>
                <c:pt idx="291">
                  <c:v>5.9296369863013698</c:v>
                </c:pt>
                <c:pt idx="292">
                  <c:v>5.9288856655290108</c:v>
                </c:pt>
                <c:pt idx="293">
                  <c:v>5.928139455782313</c:v>
                </c:pt>
                <c:pt idx="294">
                  <c:v>5.9273983050847461</c:v>
                </c:pt>
                <c:pt idx="295">
                  <c:v>5.9266621621621622</c:v>
                </c:pt>
                <c:pt idx="296">
                  <c:v>5.9259309764309771</c:v>
                </c:pt>
                <c:pt idx="297">
                  <c:v>5.9252046979865778</c:v>
                </c:pt>
                <c:pt idx="298">
                  <c:v>5.9244832775919738</c:v>
                </c:pt>
                <c:pt idx="299">
                  <c:v>5.9237666666666673</c:v>
                </c:pt>
                <c:pt idx="300">
                  <c:v>5.923054817275748</c:v>
                </c:pt>
                <c:pt idx="301">
                  <c:v>5.9223476821192058</c:v>
                </c:pt>
                <c:pt idx="302">
                  <c:v>5.921645214521452</c:v>
                </c:pt>
                <c:pt idx="303">
                  <c:v>5.9209473684210527</c:v>
                </c:pt>
                <c:pt idx="304">
                  <c:v>5.9202540983606564</c:v>
                </c:pt>
                <c:pt idx="305">
                  <c:v>5.919565359477124</c:v>
                </c:pt>
                <c:pt idx="306">
                  <c:v>5.918881107491857</c:v>
                </c:pt>
                <c:pt idx="307">
                  <c:v>5.9182012987012991</c:v>
                </c:pt>
                <c:pt idx="308">
                  <c:v>5.9175258899676377</c:v>
                </c:pt>
                <c:pt idx="309">
                  <c:v>5.9168548387096775</c:v>
                </c:pt>
                <c:pt idx="310">
                  <c:v>5.9161881028938907</c:v>
                </c:pt>
                <c:pt idx="311">
                  <c:v>5.9155256410256412</c:v>
                </c:pt>
                <c:pt idx="312">
                  <c:v>5.9148674121405751</c:v>
                </c:pt>
                <c:pt idx="313">
                  <c:v>5.9142133757961783</c:v>
                </c:pt>
                <c:pt idx="314">
                  <c:v>5.9135634920634921</c:v>
                </c:pt>
                <c:pt idx="315">
                  <c:v>5.9129177215189879</c:v>
                </c:pt>
                <c:pt idx="316">
                  <c:v>5.9122760252365936</c:v>
                </c:pt>
                <c:pt idx="317">
                  <c:v>5.9116383647798747</c:v>
                </c:pt>
                <c:pt idx="318">
                  <c:v>5.9110047021943579</c:v>
                </c:pt>
                <c:pt idx="319">
                  <c:v>5.9103750000000002</c:v>
                </c:pt>
                <c:pt idx="320">
                  <c:v>5.9097492211838007</c:v>
                </c:pt>
                <c:pt idx="321">
                  <c:v>5.9091273291925468</c:v>
                </c:pt>
                <c:pt idx="322">
                  <c:v>5.9085092879256971</c:v>
                </c:pt>
                <c:pt idx="323">
                  <c:v>5.9078950617283956</c:v>
                </c:pt>
                <c:pt idx="324">
                  <c:v>5.9072846153846159</c:v>
                </c:pt>
                <c:pt idx="325">
                  <c:v>5.9066779141104293</c:v>
                </c:pt>
                <c:pt idx="326">
                  <c:v>5.9060749235474006</c:v>
                </c:pt>
                <c:pt idx="327">
                  <c:v>5.9054756097560981</c:v>
                </c:pt>
                <c:pt idx="328">
                  <c:v>5.9048799392097271</c:v>
                </c:pt>
                <c:pt idx="329">
                  <c:v>5.904287878787879</c:v>
                </c:pt>
                <c:pt idx="330">
                  <c:v>5.9036993957703929</c:v>
                </c:pt>
                <c:pt idx="331">
                  <c:v>5.9031144578313253</c:v>
                </c:pt>
                <c:pt idx="332">
                  <c:v>5.9025330330330332</c:v>
                </c:pt>
                <c:pt idx="333">
                  <c:v>5.9019550898203592</c:v>
                </c:pt>
                <c:pt idx="334">
                  <c:v>5.901380597014926</c:v>
                </c:pt>
                <c:pt idx="335">
                  <c:v>5.9008095238095244</c:v>
                </c:pt>
                <c:pt idx="336">
                  <c:v>5.9002418397626117</c:v>
                </c:pt>
                <c:pt idx="337">
                  <c:v>5.8996775147928995</c:v>
                </c:pt>
                <c:pt idx="338">
                  <c:v>5.8991165191740418</c:v>
                </c:pt>
                <c:pt idx="339">
                  <c:v>5.8985588235294122</c:v>
                </c:pt>
                <c:pt idx="340">
                  <c:v>5.8980043988269797</c:v>
                </c:pt>
                <c:pt idx="341">
                  <c:v>5.8974532163742692</c:v>
                </c:pt>
                <c:pt idx="342">
                  <c:v>5.896905247813411</c:v>
                </c:pt>
                <c:pt idx="343">
                  <c:v>5.8963604651162793</c:v>
                </c:pt>
                <c:pt idx="344">
                  <c:v>5.8958188405797101</c:v>
                </c:pt>
                <c:pt idx="345">
                  <c:v>5.8952803468208099</c:v>
                </c:pt>
                <c:pt idx="346">
                  <c:v>5.8947449567723345</c:v>
                </c:pt>
                <c:pt idx="347">
                  <c:v>5.894212643678161</c:v>
                </c:pt>
                <c:pt idx="348">
                  <c:v>5.8936833810888256</c:v>
                </c:pt>
                <c:pt idx="349">
                  <c:v>5.8931571428571434</c:v>
                </c:pt>
                <c:pt idx="350">
                  <c:v>5.8926339031339037</c:v>
                </c:pt>
                <c:pt idx="351">
                  <c:v>5.8921136363636366</c:v>
                </c:pt>
                <c:pt idx="352">
                  <c:v>5.8915963172804533</c:v>
                </c:pt>
                <c:pt idx="353">
                  <c:v>5.8910819209039547</c:v>
                </c:pt>
                <c:pt idx="354">
                  <c:v>5.8905704225352116</c:v>
                </c:pt>
                <c:pt idx="355">
                  <c:v>5.8900617977528089</c:v>
                </c:pt>
                <c:pt idx="356">
                  <c:v>5.8895560224089643</c:v>
                </c:pt>
                <c:pt idx="357">
                  <c:v>5.8890530726256989</c:v>
                </c:pt>
                <c:pt idx="358">
                  <c:v>5.8885529247910871</c:v>
                </c:pt>
                <c:pt idx="359">
                  <c:v>5.8880555555555558</c:v>
                </c:pt>
                <c:pt idx="360">
                  <c:v>5.8875609418282551</c:v>
                </c:pt>
                <c:pt idx="361">
                  <c:v>5.8870690607734808</c:v>
                </c:pt>
                <c:pt idx="362">
                  <c:v>5.8865798898071624</c:v>
                </c:pt>
                <c:pt idx="363">
                  <c:v>5.8860934065934067</c:v>
                </c:pt>
                <c:pt idx="364">
                  <c:v>5.8856095890410964</c:v>
                </c:pt>
                <c:pt idx="365">
                  <c:v>5.8851284153005468</c:v>
                </c:pt>
                <c:pt idx="366">
                  <c:v>5.8846498637602185</c:v>
                </c:pt>
                <c:pt idx="367">
                  <c:v>5.8841739130434787</c:v>
                </c:pt>
                <c:pt idx="368">
                  <c:v>5.8837005420054203</c:v>
                </c:pt>
                <c:pt idx="369">
                  <c:v>5.88322972972973</c:v>
                </c:pt>
                <c:pt idx="370">
                  <c:v>5.8827614555256069</c:v>
                </c:pt>
                <c:pt idx="371">
                  <c:v>5.8822956989247315</c:v>
                </c:pt>
                <c:pt idx="372">
                  <c:v>5.8818324396782842</c:v>
                </c:pt>
                <c:pt idx="373">
                  <c:v>5.8813716577540109</c:v>
                </c:pt>
                <c:pt idx="374">
                  <c:v>5.8809133333333339</c:v>
                </c:pt>
                <c:pt idx="375">
                  <c:v>5.8804574468085109</c:v>
                </c:pt>
                <c:pt idx="376">
                  <c:v>5.8800039787798415</c:v>
                </c:pt>
                <c:pt idx="377">
                  <c:v>5.8795529100529107</c:v>
                </c:pt>
                <c:pt idx="378">
                  <c:v>5.8791042216358838</c:v>
                </c:pt>
                <c:pt idx="379">
                  <c:v>5.8786578947368424</c:v>
                </c:pt>
                <c:pt idx="380">
                  <c:v>5.8782139107611551</c:v>
                </c:pt>
                <c:pt idx="381">
                  <c:v>5.877772251308901</c:v>
                </c:pt>
                <c:pt idx="382">
                  <c:v>5.8773328981723241</c:v>
                </c:pt>
                <c:pt idx="383">
                  <c:v>5.8768958333333332</c:v>
                </c:pt>
                <c:pt idx="384">
                  <c:v>5.8764610389610397</c:v>
                </c:pt>
                <c:pt idx="385">
                  <c:v>5.8760284974093269</c:v>
                </c:pt>
                <c:pt idx="386">
                  <c:v>5.8755981912144701</c:v>
                </c:pt>
                <c:pt idx="387">
                  <c:v>5.8751701030927839</c:v>
                </c:pt>
                <c:pt idx="388">
                  <c:v>5.8747442159383034</c:v>
                </c:pt>
                <c:pt idx="389">
                  <c:v>5.8743205128205132</c:v>
                </c:pt>
                <c:pt idx="390">
                  <c:v>5.8738989769820975</c:v>
                </c:pt>
                <c:pt idx="391">
                  <c:v>5.8734795918367348</c:v>
                </c:pt>
                <c:pt idx="392">
                  <c:v>5.8730623409669214</c:v>
                </c:pt>
                <c:pt idx="393">
                  <c:v>5.8726472081218279</c:v>
                </c:pt>
                <c:pt idx="394">
                  <c:v>5.8722341772151898</c:v>
                </c:pt>
                <c:pt idx="395">
                  <c:v>5.8718232323232327</c:v>
                </c:pt>
                <c:pt idx="396">
                  <c:v>5.8714143576826201</c:v>
                </c:pt>
                <c:pt idx="397">
                  <c:v>5.8710075376884427</c:v>
                </c:pt>
                <c:pt idx="398">
                  <c:v>5.8706027568922305</c:v>
                </c:pt>
                <c:pt idx="399">
                  <c:v>5.8702000000000005</c:v>
                </c:pt>
                <c:pt idx="400">
                  <c:v>5.8697992518703241</c:v>
                </c:pt>
                <c:pt idx="401">
                  <c:v>5.8694004975124381</c:v>
                </c:pt>
                <c:pt idx="402">
                  <c:v>5.8690037220843676</c:v>
                </c:pt>
                <c:pt idx="403">
                  <c:v>5.8686089108910897</c:v>
                </c:pt>
                <c:pt idx="404">
                  <c:v>5.868216049382716</c:v>
                </c:pt>
                <c:pt idx="405">
                  <c:v>5.8678251231527092</c:v>
                </c:pt>
                <c:pt idx="406">
                  <c:v>5.8674361179361183</c:v>
                </c:pt>
                <c:pt idx="407">
                  <c:v>5.8670490196078431</c:v>
                </c:pt>
                <c:pt idx="408">
                  <c:v>5.8666638141809297</c:v>
                </c:pt>
                <c:pt idx="409">
                  <c:v>5.866280487804878</c:v>
                </c:pt>
                <c:pt idx="410">
                  <c:v>5.8658990267639908</c:v>
                </c:pt>
                <c:pt idx="411">
                  <c:v>5.8655194174757286</c:v>
                </c:pt>
                <c:pt idx="412">
                  <c:v>5.8651416464891044</c:v>
                </c:pt>
                <c:pt idx="413">
                  <c:v>5.8647657004830922</c:v>
                </c:pt>
                <c:pt idx="414">
                  <c:v>5.8643915662650601</c:v>
                </c:pt>
                <c:pt idx="415">
                  <c:v>5.8640192307692312</c:v>
                </c:pt>
                <c:pt idx="416">
                  <c:v>5.8636486810551558</c:v>
                </c:pt>
                <c:pt idx="417">
                  <c:v>5.8632799043062205</c:v>
                </c:pt>
                <c:pt idx="418">
                  <c:v>5.8629128878281627</c:v>
                </c:pt>
                <c:pt idx="419">
                  <c:v>5.8625476190476196</c:v>
                </c:pt>
                <c:pt idx="420">
                  <c:v>5.8621840855106893</c:v>
                </c:pt>
                <c:pt idx="421">
                  <c:v>5.8618222748815167</c:v>
                </c:pt>
                <c:pt idx="422">
                  <c:v>5.8614621749408986</c:v>
                </c:pt>
                <c:pt idx="423">
                  <c:v>5.8611037735849063</c:v>
                </c:pt>
                <c:pt idx="424">
                  <c:v>5.86074705882353</c:v>
                </c:pt>
                <c:pt idx="425">
                  <c:v>5.8603920187793426</c:v>
                </c:pt>
                <c:pt idx="426">
                  <c:v>5.8600386416861827</c:v>
                </c:pt>
                <c:pt idx="427">
                  <c:v>5.8596869158878508</c:v>
                </c:pt>
                <c:pt idx="428">
                  <c:v>5.8593368298368302</c:v>
                </c:pt>
                <c:pt idx="429">
                  <c:v>5.8589883720930231</c:v>
                </c:pt>
                <c:pt idx="430">
                  <c:v>5.8586415313225064</c:v>
                </c:pt>
                <c:pt idx="431">
                  <c:v>5.8582962962962961</c:v>
                </c:pt>
                <c:pt idx="432">
                  <c:v>5.8579526558891457</c:v>
                </c:pt>
                <c:pt idx="433">
                  <c:v>5.8576105990783409</c:v>
                </c:pt>
                <c:pt idx="434">
                  <c:v>5.857270114942529</c:v>
                </c:pt>
                <c:pt idx="435">
                  <c:v>5.856931192660551</c:v>
                </c:pt>
                <c:pt idx="436">
                  <c:v>5.8565938215102982</c:v>
                </c:pt>
                <c:pt idx="437">
                  <c:v>5.8562579908675803</c:v>
                </c:pt>
                <c:pt idx="438">
                  <c:v>5.855923690205012</c:v>
                </c:pt>
                <c:pt idx="439">
                  <c:v>5.8555909090909095</c:v>
                </c:pt>
                <c:pt idx="440">
                  <c:v>5.8552596371882091</c:v>
                </c:pt>
                <c:pt idx="441">
                  <c:v>5.8549298642533936</c:v>
                </c:pt>
                <c:pt idx="442">
                  <c:v>5.8546015801354407</c:v>
                </c:pt>
                <c:pt idx="443">
                  <c:v>5.8542747747747752</c:v>
                </c:pt>
                <c:pt idx="444">
                  <c:v>5.8539494382022479</c:v>
                </c:pt>
                <c:pt idx="445">
                  <c:v>5.8536255605381164</c:v>
                </c:pt>
                <c:pt idx="446">
                  <c:v>5.8533031319910513</c:v>
                </c:pt>
                <c:pt idx="447">
                  <c:v>5.8529821428571429</c:v>
                </c:pt>
                <c:pt idx="448">
                  <c:v>5.8526625835189314</c:v>
                </c:pt>
                <c:pt idx="449">
                  <c:v>5.8523444444444443</c:v>
                </c:pt>
                <c:pt idx="450">
                  <c:v>5.8520277161862531</c:v>
                </c:pt>
                <c:pt idx="451">
                  <c:v>5.8517123893805314</c:v>
                </c:pt>
                <c:pt idx="452">
                  <c:v>5.8513984547461373</c:v>
                </c:pt>
                <c:pt idx="453">
                  <c:v>5.8510859030837006</c:v>
                </c:pt>
                <c:pt idx="454">
                  <c:v>5.8507747252747251</c:v>
                </c:pt>
                <c:pt idx="455">
                  <c:v>5.8504649122807022</c:v>
                </c:pt>
                <c:pt idx="456">
                  <c:v>5.8501564551422325</c:v>
                </c:pt>
                <c:pt idx="457">
                  <c:v>5.8498493449781659</c:v>
                </c:pt>
                <c:pt idx="458">
                  <c:v>5.84954357298475</c:v>
                </c:pt>
                <c:pt idx="459">
                  <c:v>5.8492391304347828</c:v>
                </c:pt>
                <c:pt idx="460">
                  <c:v>5.8489360086767901</c:v>
                </c:pt>
                <c:pt idx="461">
                  <c:v>5.8486341991341995</c:v>
                </c:pt>
                <c:pt idx="462">
                  <c:v>5.8483336933045358</c:v>
                </c:pt>
                <c:pt idx="463">
                  <c:v>5.8480344827586208</c:v>
                </c:pt>
                <c:pt idx="464">
                  <c:v>5.8477365591397854</c:v>
                </c:pt>
                <c:pt idx="465">
                  <c:v>5.8474399141630906</c:v>
                </c:pt>
                <c:pt idx="466">
                  <c:v>5.8471445396145612</c:v>
                </c:pt>
                <c:pt idx="467">
                  <c:v>5.8468504273504278</c:v>
                </c:pt>
                <c:pt idx="468">
                  <c:v>5.8465575692963752</c:v>
                </c:pt>
                <c:pt idx="469">
                  <c:v>5.8462659574468088</c:v>
                </c:pt>
                <c:pt idx="470">
                  <c:v>5.845975583864119</c:v>
                </c:pt>
                <c:pt idx="471">
                  <c:v>5.8456864406779667</c:v>
                </c:pt>
                <c:pt idx="472">
                  <c:v>5.8453985200845668</c:v>
                </c:pt>
                <c:pt idx="473">
                  <c:v>5.8451118143459917</c:v>
                </c:pt>
                <c:pt idx="474">
                  <c:v>5.844826315789474</c:v>
                </c:pt>
                <c:pt idx="475">
                  <c:v>5.8445420168067228</c:v>
                </c:pt>
                <c:pt idx="476">
                  <c:v>5.8442589098532496</c:v>
                </c:pt>
                <c:pt idx="477">
                  <c:v>5.8439769874476992</c:v>
                </c:pt>
                <c:pt idx="478">
                  <c:v>5.8436962421711902</c:v>
                </c:pt>
                <c:pt idx="479">
                  <c:v>5.8434166666666671</c:v>
                </c:pt>
                <c:pt idx="480">
                  <c:v>5.8431382536382541</c:v>
                </c:pt>
                <c:pt idx="481">
                  <c:v>5.8428609958506224</c:v>
                </c:pt>
                <c:pt idx="482">
                  <c:v>5.8425848861283649</c:v>
                </c:pt>
                <c:pt idx="483">
                  <c:v>5.8423099173553723</c:v>
                </c:pt>
                <c:pt idx="484">
                  <c:v>5.8420360824742268</c:v>
                </c:pt>
                <c:pt idx="485">
                  <c:v>5.8417633744855966</c:v>
                </c:pt>
                <c:pt idx="486">
                  <c:v>5.841491786447639</c:v>
                </c:pt>
                <c:pt idx="487">
                  <c:v>5.8412213114754099</c:v>
                </c:pt>
                <c:pt idx="488">
                  <c:v>5.8409519427402863</c:v>
                </c:pt>
                <c:pt idx="489">
                  <c:v>5.8406836734693881</c:v>
                </c:pt>
                <c:pt idx="490">
                  <c:v>5.8404164969450107</c:v>
                </c:pt>
                <c:pt idx="491">
                  <c:v>5.8401504065040655</c:v>
                </c:pt>
                <c:pt idx="492">
                  <c:v>5.8398853955375252</c:v>
                </c:pt>
                <c:pt idx="493">
                  <c:v>5.839621457489879</c:v>
                </c:pt>
                <c:pt idx="494">
                  <c:v>5.8393585858585864</c:v>
                </c:pt>
                <c:pt idx="495">
                  <c:v>5.8390967741935489</c:v>
                </c:pt>
                <c:pt idx="496">
                  <c:v>5.8388360160965798</c:v>
                </c:pt>
                <c:pt idx="497">
                  <c:v>5.8385763052208839</c:v>
                </c:pt>
                <c:pt idx="498">
                  <c:v>5.838317635270541</c:v>
                </c:pt>
                <c:pt idx="499">
                  <c:v>5.8380600000000005</c:v>
                </c:pt>
                <c:pt idx="500">
                  <c:v>5.8378033932135729</c:v>
                </c:pt>
                <c:pt idx="501">
                  <c:v>5.8375478087649402</c:v>
                </c:pt>
                <c:pt idx="502">
                  <c:v>5.8372932405566607</c:v>
                </c:pt>
                <c:pt idx="503">
                  <c:v>5.8370396825396824</c:v>
                </c:pt>
                <c:pt idx="504">
                  <c:v>5.8367871287128716</c:v>
                </c:pt>
                <c:pt idx="505">
                  <c:v>5.8365355731225295</c:v>
                </c:pt>
                <c:pt idx="506">
                  <c:v>5.8362850098619328</c:v>
                </c:pt>
                <c:pt idx="507">
                  <c:v>5.8360354330708661</c:v>
                </c:pt>
                <c:pt idx="508">
                  <c:v>5.8357868369351671</c:v>
                </c:pt>
                <c:pt idx="509">
                  <c:v>5.8355392156862749</c:v>
                </c:pt>
                <c:pt idx="510">
                  <c:v>5.8352925636007829</c:v>
                </c:pt>
                <c:pt idx="511">
                  <c:v>5.8350468750000006</c:v>
                </c:pt>
                <c:pt idx="512">
                  <c:v>5.8348021442495126</c:v>
                </c:pt>
                <c:pt idx="513">
                  <c:v>5.8345583657587552</c:v>
                </c:pt>
                <c:pt idx="514">
                  <c:v>5.8343155339805826</c:v>
                </c:pt>
                <c:pt idx="515">
                  <c:v>5.8340736434108527</c:v>
                </c:pt>
                <c:pt idx="516">
                  <c:v>5.8338326885880081</c:v>
                </c:pt>
                <c:pt idx="517">
                  <c:v>5.8335926640926647</c:v>
                </c:pt>
                <c:pt idx="518">
                  <c:v>5.8333535645472061</c:v>
                </c:pt>
                <c:pt idx="519">
                  <c:v>5.8331153846153851</c:v>
                </c:pt>
                <c:pt idx="520">
                  <c:v>5.8328781190019194</c:v>
                </c:pt>
                <c:pt idx="521">
                  <c:v>5.8326417624521074</c:v>
                </c:pt>
                <c:pt idx="522">
                  <c:v>5.832406309751434</c:v>
                </c:pt>
                <c:pt idx="523">
                  <c:v>5.8321717557251915</c:v>
                </c:pt>
                <c:pt idx="524">
                  <c:v>5.8319380952380957</c:v>
                </c:pt>
                <c:pt idx="525">
                  <c:v>5.8317053231939164</c:v>
                </c:pt>
                <c:pt idx="526">
                  <c:v>5.8314734345351047</c:v>
                </c:pt>
                <c:pt idx="527">
                  <c:v>5.8312424242424248</c:v>
                </c:pt>
                <c:pt idx="528">
                  <c:v>5.8310122873345938</c:v>
                </c:pt>
                <c:pt idx="529">
                  <c:v>5.8307830188679244</c:v>
                </c:pt>
                <c:pt idx="530">
                  <c:v>5.8305546139359699</c:v>
                </c:pt>
                <c:pt idx="531">
                  <c:v>5.830327067669173</c:v>
                </c:pt>
                <c:pt idx="532">
                  <c:v>5.8301003752345215</c:v>
                </c:pt>
                <c:pt idx="533">
                  <c:v>5.8298745318352063</c:v>
                </c:pt>
                <c:pt idx="534">
                  <c:v>5.8296495327102802</c:v>
                </c:pt>
                <c:pt idx="535">
                  <c:v>5.8294253731343284</c:v>
                </c:pt>
                <c:pt idx="536">
                  <c:v>5.8292020484171321</c:v>
                </c:pt>
                <c:pt idx="537">
                  <c:v>5.8289795539033458</c:v>
                </c:pt>
                <c:pt idx="538">
                  <c:v>5.8287578849721706</c:v>
                </c:pt>
                <c:pt idx="539">
                  <c:v>5.8285370370370373</c:v>
                </c:pt>
                <c:pt idx="540">
                  <c:v>5.8283170055452871</c:v>
                </c:pt>
                <c:pt idx="541">
                  <c:v>5.8280977859778602</c:v>
                </c:pt>
                <c:pt idx="542">
                  <c:v>5.8278793738489876</c:v>
                </c:pt>
                <c:pt idx="543">
                  <c:v>5.8276617647058826</c:v>
                </c:pt>
                <c:pt idx="544">
                  <c:v>5.827444954128441</c:v>
                </c:pt>
                <c:pt idx="545">
                  <c:v>5.8272289377289379</c:v>
                </c:pt>
                <c:pt idx="546">
                  <c:v>5.8270137111517366</c:v>
                </c:pt>
                <c:pt idx="547">
                  <c:v>5.8267992700729927</c:v>
                </c:pt>
                <c:pt idx="548">
                  <c:v>5.8265856102003646</c:v>
                </c:pt>
                <c:pt idx="549">
                  <c:v>5.8263727272727275</c:v>
                </c:pt>
                <c:pt idx="550">
                  <c:v>5.826160617059891</c:v>
                </c:pt>
                <c:pt idx="551">
                  <c:v>5.8259492753623192</c:v>
                </c:pt>
                <c:pt idx="552">
                  <c:v>5.8257386980108503</c:v>
                </c:pt>
                <c:pt idx="553">
                  <c:v>5.8255288808664263</c:v>
                </c:pt>
                <c:pt idx="554">
                  <c:v>5.8253198198198204</c:v>
                </c:pt>
                <c:pt idx="555">
                  <c:v>5.8251115107913671</c:v>
                </c:pt>
                <c:pt idx="556">
                  <c:v>5.8249039497307002</c:v>
                </c:pt>
                <c:pt idx="557">
                  <c:v>5.824697132616488</c:v>
                </c:pt>
                <c:pt idx="558">
                  <c:v>5.8244910554561722</c:v>
                </c:pt>
                <c:pt idx="559">
                  <c:v>5.8242857142857147</c:v>
                </c:pt>
                <c:pt idx="560">
                  <c:v>5.8240811051693404</c:v>
                </c:pt>
                <c:pt idx="561">
                  <c:v>5.8238772241992889</c:v>
                </c:pt>
                <c:pt idx="562">
                  <c:v>5.8236740674955598</c:v>
                </c:pt>
                <c:pt idx="563">
                  <c:v>5.823471631205674</c:v>
                </c:pt>
                <c:pt idx="564">
                  <c:v>5.8232699115044246</c:v>
                </c:pt>
                <c:pt idx="565">
                  <c:v>5.8230689045936401</c:v>
                </c:pt>
                <c:pt idx="566">
                  <c:v>5.82286860670194</c:v>
                </c:pt>
                <c:pt idx="567">
                  <c:v>5.8226690140845072</c:v>
                </c:pt>
                <c:pt idx="568">
                  <c:v>5.8224701230228471</c:v>
                </c:pt>
                <c:pt idx="569">
                  <c:v>5.822271929824562</c:v>
                </c:pt>
                <c:pt idx="570">
                  <c:v>5.8220744308231174</c:v>
                </c:pt>
                <c:pt idx="571">
                  <c:v>5.821877622377623</c:v>
                </c:pt>
                <c:pt idx="572">
                  <c:v>5.8216815008726002</c:v>
                </c:pt>
                <c:pt idx="573">
                  <c:v>5.8214860627177707</c:v>
                </c:pt>
                <c:pt idx="574">
                  <c:v>5.8212913043478265</c:v>
                </c:pt>
                <c:pt idx="575">
                  <c:v>5.8210972222222228</c:v>
                </c:pt>
                <c:pt idx="576">
                  <c:v>5.8209038128249571</c:v>
                </c:pt>
                <c:pt idx="577">
                  <c:v>5.8207110726643601</c:v>
                </c:pt>
                <c:pt idx="578">
                  <c:v>5.8205189982728847</c:v>
                </c:pt>
                <c:pt idx="579">
                  <c:v>5.8203275862068971</c:v>
                </c:pt>
                <c:pt idx="580">
                  <c:v>5.8201368330464716</c:v>
                </c:pt>
                <c:pt idx="581">
                  <c:v>5.819946735395189</c:v>
                </c:pt>
                <c:pt idx="582">
                  <c:v>5.8197572898799317</c:v>
                </c:pt>
                <c:pt idx="583">
                  <c:v>5.819568493150685</c:v>
                </c:pt>
                <c:pt idx="584">
                  <c:v>5.8193803418803425</c:v>
                </c:pt>
                <c:pt idx="585">
                  <c:v>5.8191928327645055</c:v>
                </c:pt>
                <c:pt idx="586">
                  <c:v>5.8190059625212953</c:v>
                </c:pt>
                <c:pt idx="587">
                  <c:v>5.8188197278911566</c:v>
                </c:pt>
                <c:pt idx="588">
                  <c:v>5.8186341256366729</c:v>
                </c:pt>
                <c:pt idx="589">
                  <c:v>5.8184491525423727</c:v>
                </c:pt>
                <c:pt idx="590">
                  <c:v>5.818264805414552</c:v>
                </c:pt>
                <c:pt idx="591">
                  <c:v>5.8180810810810817</c:v>
                </c:pt>
                <c:pt idx="592">
                  <c:v>5.8178979763912313</c:v>
                </c:pt>
                <c:pt idx="593">
                  <c:v>5.8177154882154882</c:v>
                </c:pt>
                <c:pt idx="594">
                  <c:v>5.8175336134453781</c:v>
                </c:pt>
                <c:pt idx="595">
                  <c:v>5.817352348993289</c:v>
                </c:pt>
                <c:pt idx="596">
                  <c:v>5.8171716917922947</c:v>
                </c:pt>
                <c:pt idx="597">
                  <c:v>5.8169916387959866</c:v>
                </c:pt>
                <c:pt idx="598">
                  <c:v>5.8168121869782974</c:v>
                </c:pt>
                <c:pt idx="599">
                  <c:v>5.8166333333333338</c:v>
                </c:pt>
                <c:pt idx="600">
                  <c:v>5.8164550748752086</c:v>
                </c:pt>
                <c:pt idx="601">
                  <c:v>5.8162774086378741</c:v>
                </c:pt>
                <c:pt idx="602">
                  <c:v>5.8161003316749591</c:v>
                </c:pt>
                <c:pt idx="603">
                  <c:v>5.815923841059603</c:v>
                </c:pt>
                <c:pt idx="604">
                  <c:v>5.8157479338842979</c:v>
                </c:pt>
                <c:pt idx="605">
                  <c:v>5.8155726072607266</c:v>
                </c:pt>
                <c:pt idx="606">
                  <c:v>5.8153978583196047</c:v>
                </c:pt>
                <c:pt idx="607">
                  <c:v>5.8152236842105269</c:v>
                </c:pt>
                <c:pt idx="608">
                  <c:v>5.8150500821018065</c:v>
                </c:pt>
                <c:pt idx="609">
                  <c:v>5.8148770491803283</c:v>
                </c:pt>
                <c:pt idx="610">
                  <c:v>5.814704582651391</c:v>
                </c:pt>
                <c:pt idx="611">
                  <c:v>5.8145326797385621</c:v>
                </c:pt>
                <c:pt idx="612">
                  <c:v>5.8143613376835237</c:v>
                </c:pt>
                <c:pt idx="613">
                  <c:v>5.8141905537459282</c:v>
                </c:pt>
                <c:pt idx="614">
                  <c:v>5.8140203252032521</c:v>
                </c:pt>
                <c:pt idx="615">
                  <c:v>5.8138506493506492</c:v>
                </c:pt>
                <c:pt idx="616">
                  <c:v>5.8136815235008106</c:v>
                </c:pt>
                <c:pt idx="617">
                  <c:v>5.8135129449838194</c:v>
                </c:pt>
                <c:pt idx="618">
                  <c:v>5.8133449111470119</c:v>
                </c:pt>
                <c:pt idx="619">
                  <c:v>5.8131774193548393</c:v>
                </c:pt>
                <c:pt idx="620">
                  <c:v>5.8130104669887279</c:v>
                </c:pt>
                <c:pt idx="621">
                  <c:v>5.8128440514469455</c:v>
                </c:pt>
                <c:pt idx="622">
                  <c:v>5.8126781701444621</c:v>
                </c:pt>
                <c:pt idx="623">
                  <c:v>5.8125128205128211</c:v>
                </c:pt>
                <c:pt idx="624">
                  <c:v>5.8123480000000001</c:v>
                </c:pt>
                <c:pt idx="625">
                  <c:v>5.8121837060702877</c:v>
                </c:pt>
                <c:pt idx="626">
                  <c:v>5.8120199362041474</c:v>
                </c:pt>
                <c:pt idx="627">
                  <c:v>5.8118566878980893</c:v>
                </c:pt>
                <c:pt idx="628">
                  <c:v>5.8116939586645469</c:v>
                </c:pt>
                <c:pt idx="629">
                  <c:v>5.8115317460317462</c:v>
                </c:pt>
                <c:pt idx="630">
                  <c:v>5.8113700475435817</c:v>
                </c:pt>
                <c:pt idx="631">
                  <c:v>5.8112088607594936</c:v>
                </c:pt>
                <c:pt idx="632">
                  <c:v>5.8110481832543446</c:v>
                </c:pt>
                <c:pt idx="633">
                  <c:v>5.8108880126182969</c:v>
                </c:pt>
                <c:pt idx="634">
                  <c:v>5.8107283464566928</c:v>
                </c:pt>
                <c:pt idx="635">
                  <c:v>5.810569182389937</c:v>
                </c:pt>
                <c:pt idx="636">
                  <c:v>5.8104105180533754</c:v>
                </c:pt>
                <c:pt idx="637">
                  <c:v>5.8102523510971791</c:v>
                </c:pt>
                <c:pt idx="638">
                  <c:v>5.8100946791862285</c:v>
                </c:pt>
                <c:pt idx="639">
                  <c:v>5.8099375000000002</c:v>
                </c:pt>
                <c:pt idx="640">
                  <c:v>5.8097808112324492</c:v>
                </c:pt>
                <c:pt idx="641">
                  <c:v>5.8096246105919009</c:v>
                </c:pt>
                <c:pt idx="642">
                  <c:v>5.8094688958009337</c:v>
                </c:pt>
                <c:pt idx="643">
                  <c:v>5.8093136645962735</c:v>
                </c:pt>
                <c:pt idx="644">
                  <c:v>5.8091589147286822</c:v>
                </c:pt>
                <c:pt idx="645">
                  <c:v>5.8090046439628482</c:v>
                </c:pt>
                <c:pt idx="646">
                  <c:v>5.8088508500772802</c:v>
                </c:pt>
                <c:pt idx="647">
                  <c:v>5.8086975308641975</c:v>
                </c:pt>
                <c:pt idx="648">
                  <c:v>5.8085446841294299</c:v>
                </c:pt>
                <c:pt idx="649">
                  <c:v>5.8083923076923076</c:v>
                </c:pt>
                <c:pt idx="650">
                  <c:v>5.8082403993855607</c:v>
                </c:pt>
                <c:pt idx="651">
                  <c:v>5.8080889570552152</c:v>
                </c:pt>
                <c:pt idx="652">
                  <c:v>5.8079379785604903</c:v>
                </c:pt>
                <c:pt idx="653">
                  <c:v>5.8077874617737004</c:v>
                </c:pt>
                <c:pt idx="654">
                  <c:v>5.8076374045801531</c:v>
                </c:pt>
                <c:pt idx="655">
                  <c:v>5.8074878048780487</c:v>
                </c:pt>
                <c:pt idx="656">
                  <c:v>5.8073386605783872</c:v>
                </c:pt>
                <c:pt idx="657">
                  <c:v>5.8071899696048632</c:v>
                </c:pt>
                <c:pt idx="658">
                  <c:v>5.8070417298937791</c:v>
                </c:pt>
                <c:pt idx="659">
                  <c:v>5.8068939393939401</c:v>
                </c:pt>
                <c:pt idx="660">
                  <c:v>5.8067465960665663</c:v>
                </c:pt>
                <c:pt idx="661">
                  <c:v>5.806599697885197</c:v>
                </c:pt>
                <c:pt idx="662">
                  <c:v>5.8064532428355964</c:v>
                </c:pt>
                <c:pt idx="663">
                  <c:v>5.8063072289156628</c:v>
                </c:pt>
                <c:pt idx="664">
                  <c:v>5.8061616541353382</c:v>
                </c:pt>
                <c:pt idx="665">
                  <c:v>5.8060165165165172</c:v>
                </c:pt>
                <c:pt idx="666">
                  <c:v>5.8058718140929537</c:v>
                </c:pt>
                <c:pt idx="667">
                  <c:v>5.8057275449101802</c:v>
                </c:pt>
                <c:pt idx="668">
                  <c:v>5.805583707025411</c:v>
                </c:pt>
                <c:pt idx="669">
                  <c:v>5.8054402985074631</c:v>
                </c:pt>
                <c:pt idx="670">
                  <c:v>5.8052973174366622</c:v>
                </c:pt>
                <c:pt idx="671">
                  <c:v>5.8051547619047623</c:v>
                </c:pt>
                <c:pt idx="672">
                  <c:v>5.8050126300148595</c:v>
                </c:pt>
                <c:pt idx="673">
                  <c:v>5.8048709198813055</c:v>
                </c:pt>
                <c:pt idx="674">
                  <c:v>5.8047296296296302</c:v>
                </c:pt>
                <c:pt idx="675">
                  <c:v>5.8045887573964503</c:v>
                </c:pt>
                <c:pt idx="676">
                  <c:v>5.804448301329395</c:v>
                </c:pt>
                <c:pt idx="677">
                  <c:v>5.804308259587021</c:v>
                </c:pt>
                <c:pt idx="678">
                  <c:v>5.8041686303387339</c:v>
                </c:pt>
                <c:pt idx="679">
                  <c:v>5.8040294117647058</c:v>
                </c:pt>
                <c:pt idx="680">
                  <c:v>5.8038906020558008</c:v>
                </c:pt>
                <c:pt idx="681">
                  <c:v>5.8037521994134904</c:v>
                </c:pt>
                <c:pt idx="682">
                  <c:v>5.803614202049781</c:v>
                </c:pt>
                <c:pt idx="683">
                  <c:v>5.8034766081871352</c:v>
                </c:pt>
                <c:pt idx="684">
                  <c:v>5.8033394160583942</c:v>
                </c:pt>
                <c:pt idx="685">
                  <c:v>5.8032026239067056</c:v>
                </c:pt>
                <c:pt idx="686">
                  <c:v>5.8030662299854443</c:v>
                </c:pt>
                <c:pt idx="687">
                  <c:v>5.8029302325581398</c:v>
                </c:pt>
                <c:pt idx="688">
                  <c:v>5.8027946298984041</c:v>
                </c:pt>
                <c:pt idx="689">
                  <c:v>5.8026594202898556</c:v>
                </c:pt>
                <c:pt idx="690">
                  <c:v>5.8025246020260495</c:v>
                </c:pt>
                <c:pt idx="691">
                  <c:v>5.8023901734104051</c:v>
                </c:pt>
                <c:pt idx="692">
                  <c:v>5.8022561327561331</c:v>
                </c:pt>
                <c:pt idx="693">
                  <c:v>5.8021224783861678</c:v>
                </c:pt>
                <c:pt idx="694">
                  <c:v>5.8019892086330938</c:v>
                </c:pt>
                <c:pt idx="695">
                  <c:v>5.8018563218390806</c:v>
                </c:pt>
                <c:pt idx="696">
                  <c:v>5.8017238163558105</c:v>
                </c:pt>
                <c:pt idx="697">
                  <c:v>5.8015916905444129</c:v>
                </c:pt>
                <c:pt idx="698">
                  <c:v>5.8014599427753932</c:v>
                </c:pt>
                <c:pt idx="699">
                  <c:v>5.8013285714285718</c:v>
                </c:pt>
                <c:pt idx="700">
                  <c:v>5.8011975748930098</c:v>
                </c:pt>
                <c:pt idx="701">
                  <c:v>5.801066951566952</c:v>
                </c:pt>
                <c:pt idx="702">
                  <c:v>5.8009366998577523</c:v>
                </c:pt>
                <c:pt idx="703">
                  <c:v>5.8008068181818189</c:v>
                </c:pt>
                <c:pt idx="704">
                  <c:v>5.8006773049645393</c:v>
                </c:pt>
                <c:pt idx="705">
                  <c:v>5.8005481586402272</c:v>
                </c:pt>
                <c:pt idx="706">
                  <c:v>5.8004193776520507</c:v>
                </c:pt>
                <c:pt idx="707">
                  <c:v>5.8002909604519779</c:v>
                </c:pt>
                <c:pt idx="708">
                  <c:v>5.8001629055007058</c:v>
                </c:pt>
                <c:pt idx="709">
                  <c:v>5.8000352112676055</c:v>
                </c:pt>
                <c:pt idx="710">
                  <c:v>5.7999078762306615</c:v>
                </c:pt>
                <c:pt idx="711">
                  <c:v>5.7997808988764046</c:v>
                </c:pt>
                <c:pt idx="712">
                  <c:v>5.7996542776998599</c:v>
                </c:pt>
                <c:pt idx="713">
                  <c:v>5.7995280112044822</c:v>
                </c:pt>
                <c:pt idx="714">
                  <c:v>5.7994020979020977</c:v>
                </c:pt>
                <c:pt idx="715">
                  <c:v>5.7992765363128491</c:v>
                </c:pt>
                <c:pt idx="716">
                  <c:v>5.7991513249651323</c:v>
                </c:pt>
                <c:pt idx="717">
                  <c:v>5.7990264623955436</c:v>
                </c:pt>
                <c:pt idx="718">
                  <c:v>5.7989019471488179</c:v>
                </c:pt>
                <c:pt idx="719">
                  <c:v>5.7987777777777776</c:v>
                </c:pt>
                <c:pt idx="720">
                  <c:v>5.7986539528432735</c:v>
                </c:pt>
                <c:pt idx="721">
                  <c:v>5.7985304709141277</c:v>
                </c:pt>
                <c:pt idx="722">
                  <c:v>5.7984073305670822</c:v>
                </c:pt>
                <c:pt idx="723">
                  <c:v>5.7982845303867405</c:v>
                </c:pt>
                <c:pt idx="724">
                  <c:v>5.7981620689655173</c:v>
                </c:pt>
                <c:pt idx="725">
                  <c:v>5.7980399449035813</c:v>
                </c:pt>
                <c:pt idx="726">
                  <c:v>5.7979181568088034</c:v>
                </c:pt>
                <c:pt idx="727">
                  <c:v>5.7977967032967035</c:v>
                </c:pt>
                <c:pt idx="728">
                  <c:v>5.7976755829903981</c:v>
                </c:pt>
                <c:pt idx="729">
                  <c:v>5.7975547945205479</c:v>
                </c:pt>
                <c:pt idx="730">
                  <c:v>5.797434336525308</c:v>
                </c:pt>
                <c:pt idx="731">
                  <c:v>5.7973142076502731</c:v>
                </c:pt>
                <c:pt idx="732">
                  <c:v>5.7971944065484315</c:v>
                </c:pt>
                <c:pt idx="733">
                  <c:v>5.7970749318801094</c:v>
                </c:pt>
                <c:pt idx="734">
                  <c:v>5.7969557823129252</c:v>
                </c:pt>
                <c:pt idx="735">
                  <c:v>5.796836956521739</c:v>
                </c:pt>
                <c:pt idx="736">
                  <c:v>5.7967184531886025</c:v>
                </c:pt>
                <c:pt idx="737">
                  <c:v>5.7966002710027107</c:v>
                </c:pt>
                <c:pt idx="738">
                  <c:v>5.7964824086603519</c:v>
                </c:pt>
                <c:pt idx="739">
                  <c:v>5.7963648648648647</c:v>
                </c:pt>
                <c:pt idx="740">
                  <c:v>5.7962476383265855</c:v>
                </c:pt>
                <c:pt idx="741">
                  <c:v>5.7961307277628036</c:v>
                </c:pt>
                <c:pt idx="742">
                  <c:v>5.7960141318977119</c:v>
                </c:pt>
                <c:pt idx="743">
                  <c:v>5.7958978494623654</c:v>
                </c:pt>
                <c:pt idx="744">
                  <c:v>5.7957818791946307</c:v>
                </c:pt>
                <c:pt idx="745">
                  <c:v>5.7956662198391422</c:v>
                </c:pt>
                <c:pt idx="746">
                  <c:v>5.795550870147256</c:v>
                </c:pt>
                <c:pt idx="747">
                  <c:v>5.7954358288770056</c:v>
                </c:pt>
                <c:pt idx="748">
                  <c:v>5.7953210947930573</c:v>
                </c:pt>
                <c:pt idx="749">
                  <c:v>5.7952066666666671</c:v>
                </c:pt>
                <c:pt idx="750">
                  <c:v>5.7950925432756328</c:v>
                </c:pt>
                <c:pt idx="751">
                  <c:v>5.7949787234042551</c:v>
                </c:pt>
                <c:pt idx="752">
                  <c:v>5.7948652058432941</c:v>
                </c:pt>
                <c:pt idx="753">
                  <c:v>5.7947519893899209</c:v>
                </c:pt>
                <c:pt idx="754">
                  <c:v>5.7946390728476826</c:v>
                </c:pt>
                <c:pt idx="755">
                  <c:v>5.794526455026455</c:v>
                </c:pt>
                <c:pt idx="756">
                  <c:v>5.7944141347424045</c:v>
                </c:pt>
                <c:pt idx="757">
                  <c:v>5.7943021108179424</c:v>
                </c:pt>
                <c:pt idx="758">
                  <c:v>5.7941903820816867</c:v>
                </c:pt>
                <c:pt idx="759">
                  <c:v>5.7940789473684209</c:v>
                </c:pt>
                <c:pt idx="760">
                  <c:v>5.7939678055190544</c:v>
                </c:pt>
                <c:pt idx="761">
                  <c:v>5.7938569553805781</c:v>
                </c:pt>
                <c:pt idx="762">
                  <c:v>5.7937463958060293</c:v>
                </c:pt>
                <c:pt idx="763">
                  <c:v>5.7936361256544506</c:v>
                </c:pt>
                <c:pt idx="764">
                  <c:v>5.7935261437908503</c:v>
                </c:pt>
                <c:pt idx="765">
                  <c:v>5.7934164490861617</c:v>
                </c:pt>
                <c:pt idx="766">
                  <c:v>5.7933070404172105</c:v>
                </c:pt>
                <c:pt idx="767">
                  <c:v>5.7931979166666672</c:v>
                </c:pt>
                <c:pt idx="768">
                  <c:v>5.7930890767230174</c:v>
                </c:pt>
                <c:pt idx="769">
                  <c:v>5.79298051948052</c:v>
                </c:pt>
                <c:pt idx="770">
                  <c:v>5.7928722438391702</c:v>
                </c:pt>
                <c:pt idx="771">
                  <c:v>5.7927642487046631</c:v>
                </c:pt>
                <c:pt idx="772">
                  <c:v>5.7926565329883575</c:v>
                </c:pt>
                <c:pt idx="773">
                  <c:v>5.7925490956072352</c:v>
                </c:pt>
                <c:pt idx="774">
                  <c:v>5.792441935483871</c:v>
                </c:pt>
                <c:pt idx="775">
                  <c:v>5.7923350515463916</c:v>
                </c:pt>
                <c:pt idx="776">
                  <c:v>5.7922284427284429</c:v>
                </c:pt>
                <c:pt idx="777">
                  <c:v>5.7921221079691518</c:v>
                </c:pt>
                <c:pt idx="778">
                  <c:v>5.7920160462130941</c:v>
                </c:pt>
                <c:pt idx="779">
                  <c:v>5.7919102564102563</c:v>
                </c:pt>
                <c:pt idx="780">
                  <c:v>5.7918047375160056</c:v>
                </c:pt>
                <c:pt idx="781">
                  <c:v>5.7916994884910489</c:v>
                </c:pt>
                <c:pt idx="782">
                  <c:v>5.7915945083014053</c:v>
                </c:pt>
                <c:pt idx="783">
                  <c:v>5.791489795918368</c:v>
                </c:pt>
                <c:pt idx="784">
                  <c:v>5.791385350318472</c:v>
                </c:pt>
                <c:pt idx="785">
                  <c:v>5.7912811704834608</c:v>
                </c:pt>
                <c:pt idx="786">
                  <c:v>5.7911772554002541</c:v>
                </c:pt>
                <c:pt idx="787">
                  <c:v>5.7910736040609141</c:v>
                </c:pt>
                <c:pt idx="788">
                  <c:v>5.790970215462611</c:v>
                </c:pt>
                <c:pt idx="789">
                  <c:v>5.7908670886075955</c:v>
                </c:pt>
                <c:pt idx="790">
                  <c:v>5.790764222503161</c:v>
                </c:pt>
                <c:pt idx="791">
                  <c:v>5.790661616161616</c:v>
                </c:pt>
                <c:pt idx="792">
                  <c:v>5.7905592686002523</c:v>
                </c:pt>
                <c:pt idx="793">
                  <c:v>5.7904571788413097</c:v>
                </c:pt>
                <c:pt idx="794">
                  <c:v>5.7903553459119497</c:v>
                </c:pt>
                <c:pt idx="795">
                  <c:v>5.790253768844221</c:v>
                </c:pt>
                <c:pt idx="796">
                  <c:v>5.790152446675032</c:v>
                </c:pt>
                <c:pt idx="797">
                  <c:v>5.7900513784461154</c:v>
                </c:pt>
                <c:pt idx="798">
                  <c:v>5.7899505632040054</c:v>
                </c:pt>
                <c:pt idx="799">
                  <c:v>5.7898500000000004</c:v>
                </c:pt>
                <c:pt idx="800">
                  <c:v>5.7897496878901373</c:v>
                </c:pt>
                <c:pt idx="801">
                  <c:v>5.7896496259351622</c:v>
                </c:pt>
                <c:pt idx="802">
                  <c:v>5.7895498132004981</c:v>
                </c:pt>
                <c:pt idx="803">
                  <c:v>5.7894502487562187</c:v>
                </c:pt>
                <c:pt idx="804">
                  <c:v>5.7893509316770189</c:v>
                </c:pt>
                <c:pt idx="805">
                  <c:v>5.7892518610421835</c:v>
                </c:pt>
                <c:pt idx="806">
                  <c:v>5.7891530359355636</c:v>
                </c:pt>
                <c:pt idx="807">
                  <c:v>5.7890544554455445</c:v>
                </c:pt>
                <c:pt idx="808">
                  <c:v>5.7889561186650189</c:v>
                </c:pt>
                <c:pt idx="809">
                  <c:v>5.7888580246913586</c:v>
                </c:pt>
                <c:pt idx="810">
                  <c:v>5.7887601726263878</c:v>
                </c:pt>
                <c:pt idx="811">
                  <c:v>5.7886625615763547</c:v>
                </c:pt>
                <c:pt idx="812">
                  <c:v>5.7885651906519069</c:v>
                </c:pt>
                <c:pt idx="813">
                  <c:v>5.7884680589680588</c:v>
                </c:pt>
                <c:pt idx="814">
                  <c:v>5.7883711656441719</c:v>
                </c:pt>
                <c:pt idx="815">
                  <c:v>5.7882745098039221</c:v>
                </c:pt>
                <c:pt idx="816">
                  <c:v>5.7881780905752755</c:v>
                </c:pt>
                <c:pt idx="817">
                  <c:v>5.788081907090465</c:v>
                </c:pt>
                <c:pt idx="818">
                  <c:v>5.787985958485959</c:v>
                </c:pt>
                <c:pt idx="819">
                  <c:v>5.7878902439024396</c:v>
                </c:pt>
                <c:pt idx="820">
                  <c:v>5.7877947624847748</c:v>
                </c:pt>
                <c:pt idx="821">
                  <c:v>5.7876995133819955</c:v>
                </c:pt>
                <c:pt idx="822">
                  <c:v>5.7876044957472663</c:v>
                </c:pt>
                <c:pt idx="823">
                  <c:v>5.787509708737864</c:v>
                </c:pt>
                <c:pt idx="824">
                  <c:v>5.7874151515151517</c:v>
                </c:pt>
                <c:pt idx="825">
                  <c:v>5.7873208232445519</c:v>
                </c:pt>
                <c:pt idx="826">
                  <c:v>5.7872267230955261</c:v>
                </c:pt>
                <c:pt idx="827">
                  <c:v>5.7871328502415462</c:v>
                </c:pt>
                <c:pt idx="828">
                  <c:v>5.7870392038600729</c:v>
                </c:pt>
                <c:pt idx="829">
                  <c:v>5.7869457831325306</c:v>
                </c:pt>
                <c:pt idx="830">
                  <c:v>5.786852587244284</c:v>
                </c:pt>
                <c:pt idx="831">
                  <c:v>5.7867596153846153</c:v>
                </c:pt>
                <c:pt idx="832">
                  <c:v>5.7866668667466987</c:v>
                </c:pt>
                <c:pt idx="833">
                  <c:v>5.7865743405275785</c:v>
                </c:pt>
                <c:pt idx="834">
                  <c:v>5.7864820359281444</c:v>
                </c:pt>
                <c:pt idx="835">
                  <c:v>5.7863899521531099</c:v>
                </c:pt>
                <c:pt idx="836">
                  <c:v>5.7862980884109918</c:v>
                </c:pt>
                <c:pt idx="837">
                  <c:v>5.7862064439140815</c:v>
                </c:pt>
                <c:pt idx="838">
                  <c:v>5.7861150178784273</c:v>
                </c:pt>
                <c:pt idx="839">
                  <c:v>5.7860238095238099</c:v>
                </c:pt>
                <c:pt idx="840">
                  <c:v>5.7859328180737224</c:v>
                </c:pt>
                <c:pt idx="841">
                  <c:v>5.7858420427553447</c:v>
                </c:pt>
                <c:pt idx="842">
                  <c:v>5.785751482799526</c:v>
                </c:pt>
                <c:pt idx="843">
                  <c:v>5.7856611374407585</c:v>
                </c:pt>
                <c:pt idx="844">
                  <c:v>5.7855710059171601</c:v>
                </c:pt>
                <c:pt idx="845">
                  <c:v>5.7854810874704494</c:v>
                </c:pt>
                <c:pt idx="846">
                  <c:v>5.785391381345927</c:v>
                </c:pt>
                <c:pt idx="847">
                  <c:v>5.7853018867924533</c:v>
                </c:pt>
                <c:pt idx="848">
                  <c:v>5.7852126030624262</c:v>
                </c:pt>
                <c:pt idx="849">
                  <c:v>5.7851235294117647</c:v>
                </c:pt>
                <c:pt idx="850">
                  <c:v>5.7850346650998823</c:v>
                </c:pt>
                <c:pt idx="851">
                  <c:v>5.7849460093896719</c:v>
                </c:pt>
                <c:pt idx="852">
                  <c:v>5.7848575615474793</c:v>
                </c:pt>
                <c:pt idx="853">
                  <c:v>5.7847693208430915</c:v>
                </c:pt>
                <c:pt idx="854">
                  <c:v>5.7846812865497075</c:v>
                </c:pt>
                <c:pt idx="855">
                  <c:v>5.7845934579439255</c:v>
                </c:pt>
                <c:pt idx="856">
                  <c:v>5.7845058343057181</c:v>
                </c:pt>
                <c:pt idx="857">
                  <c:v>5.7844184149184148</c:v>
                </c:pt>
                <c:pt idx="858">
                  <c:v>5.784331199068685</c:v>
                </c:pt>
                <c:pt idx="859">
                  <c:v>5.7842441860465117</c:v>
                </c:pt>
                <c:pt idx="860">
                  <c:v>5.7841573751451802</c:v>
                </c:pt>
                <c:pt idx="861">
                  <c:v>5.7840707656612533</c:v>
                </c:pt>
                <c:pt idx="862">
                  <c:v>5.7839843568945541</c:v>
                </c:pt>
                <c:pt idx="863">
                  <c:v>5.7838981481481486</c:v>
                </c:pt>
                <c:pt idx="864">
                  <c:v>5.7838121387283241</c:v>
                </c:pt>
                <c:pt idx="865">
                  <c:v>5.7837263279445734</c:v>
                </c:pt>
                <c:pt idx="866">
                  <c:v>5.7836407151095734</c:v>
                </c:pt>
                <c:pt idx="867">
                  <c:v>5.783555299539171</c:v>
                </c:pt>
                <c:pt idx="868">
                  <c:v>5.7834700805523589</c:v>
                </c:pt>
                <c:pt idx="869">
                  <c:v>5.7833850574712642</c:v>
                </c:pt>
                <c:pt idx="870">
                  <c:v>5.7833002296211253</c:v>
                </c:pt>
                <c:pt idx="871">
                  <c:v>5.7832155963302752</c:v>
                </c:pt>
                <c:pt idx="872">
                  <c:v>5.7831311569301267</c:v>
                </c:pt>
                <c:pt idx="873">
                  <c:v>5.7830469107551492</c:v>
                </c:pt>
                <c:pt idx="874">
                  <c:v>5.7829628571428575</c:v>
                </c:pt>
                <c:pt idx="875">
                  <c:v>5.7828789954337898</c:v>
                </c:pt>
                <c:pt idx="876">
                  <c:v>5.7827953249714943</c:v>
                </c:pt>
                <c:pt idx="877">
                  <c:v>5.7827118451025061</c:v>
                </c:pt>
                <c:pt idx="878">
                  <c:v>5.7826285551763368</c:v>
                </c:pt>
                <c:pt idx="879">
                  <c:v>5.7825454545454544</c:v>
                </c:pt>
                <c:pt idx="880">
                  <c:v>5.7824625425652671</c:v>
                </c:pt>
                <c:pt idx="881">
                  <c:v>5.7823798185941042</c:v>
                </c:pt>
                <c:pt idx="882">
                  <c:v>5.7822972819932055</c:v>
                </c:pt>
                <c:pt idx="883">
                  <c:v>5.7822149321266973</c:v>
                </c:pt>
                <c:pt idx="884">
                  <c:v>5.7821327683615822</c:v>
                </c:pt>
                <c:pt idx="885">
                  <c:v>5.7820507900677205</c:v>
                </c:pt>
                <c:pt idx="886">
                  <c:v>5.7819689966178132</c:v>
                </c:pt>
                <c:pt idx="887">
                  <c:v>5.7818873873873873</c:v>
                </c:pt>
                <c:pt idx="888">
                  <c:v>5.781805961754781</c:v>
                </c:pt>
                <c:pt idx="889">
                  <c:v>5.7817247191011241</c:v>
                </c:pt>
                <c:pt idx="890">
                  <c:v>5.7816436588103262</c:v>
                </c:pt>
                <c:pt idx="891">
                  <c:v>5.7815627802690583</c:v>
                </c:pt>
                <c:pt idx="892">
                  <c:v>5.7814820828667415</c:v>
                </c:pt>
                <c:pt idx="893">
                  <c:v>5.7814015659955258</c:v>
                </c:pt>
                <c:pt idx="894">
                  <c:v>5.7813212290502793</c:v>
                </c:pt>
                <c:pt idx="895">
                  <c:v>5.781241071428572</c:v>
                </c:pt>
                <c:pt idx="896">
                  <c:v>5.7811610925306578</c:v>
                </c:pt>
                <c:pt idx="897">
                  <c:v>5.7810812917594658</c:v>
                </c:pt>
                <c:pt idx="898">
                  <c:v>5.7810016685205783</c:v>
                </c:pt>
                <c:pt idx="899">
                  <c:v>5.7809222222222223</c:v>
                </c:pt>
                <c:pt idx="900">
                  <c:v>5.7808429522752496</c:v>
                </c:pt>
                <c:pt idx="901">
                  <c:v>5.7807638580931267</c:v>
                </c:pt>
                <c:pt idx="902">
                  <c:v>5.7806849390919162</c:v>
                </c:pt>
                <c:pt idx="903">
                  <c:v>5.7806061946902654</c:v>
                </c:pt>
                <c:pt idx="904">
                  <c:v>5.7805276243093928</c:v>
                </c:pt>
                <c:pt idx="905">
                  <c:v>5.7804492273730688</c:v>
                </c:pt>
                <c:pt idx="906">
                  <c:v>5.7803710033076081</c:v>
                </c:pt>
                <c:pt idx="907">
                  <c:v>5.7802929515418509</c:v>
                </c:pt>
                <c:pt idx="908">
                  <c:v>5.7802150715071505</c:v>
                </c:pt>
                <c:pt idx="909">
                  <c:v>5.7801373626373627</c:v>
                </c:pt>
                <c:pt idx="910">
                  <c:v>5.7800598243688253</c:v>
                </c:pt>
                <c:pt idx="911">
                  <c:v>5.7799824561403508</c:v>
                </c:pt>
                <c:pt idx="912">
                  <c:v>5.7799052573932093</c:v>
                </c:pt>
                <c:pt idx="913">
                  <c:v>5.7798282275711159</c:v>
                </c:pt>
                <c:pt idx="914">
                  <c:v>5.7797513661202187</c:v>
                </c:pt>
                <c:pt idx="915">
                  <c:v>5.7796746724890831</c:v>
                </c:pt>
                <c:pt idx="916">
                  <c:v>5.7795981461286807</c:v>
                </c:pt>
                <c:pt idx="917">
                  <c:v>5.7795217864923751</c:v>
                </c:pt>
                <c:pt idx="918">
                  <c:v>5.7794455930359092</c:v>
                </c:pt>
                <c:pt idx="919">
                  <c:v>5.779369565217392</c:v>
                </c:pt>
                <c:pt idx="920">
                  <c:v>5.7792937024972861</c:v>
                </c:pt>
                <c:pt idx="921">
                  <c:v>5.7792180043383947</c:v>
                </c:pt>
                <c:pt idx="922">
                  <c:v>5.7791424702058505</c:v>
                </c:pt>
                <c:pt idx="923">
                  <c:v>5.7790670995670999</c:v>
                </c:pt>
                <c:pt idx="924">
                  <c:v>5.7789918918918923</c:v>
                </c:pt>
                <c:pt idx="925">
                  <c:v>5.778916846652268</c:v>
                </c:pt>
                <c:pt idx="926">
                  <c:v>5.7788419633225461</c:v>
                </c:pt>
                <c:pt idx="927">
                  <c:v>5.7787672413793105</c:v>
                </c:pt>
                <c:pt idx="928">
                  <c:v>5.7786926803013996</c:v>
                </c:pt>
                <c:pt idx="929">
                  <c:v>5.7786182795698924</c:v>
                </c:pt>
                <c:pt idx="930">
                  <c:v>5.7785440386680991</c:v>
                </c:pt>
                <c:pt idx="931">
                  <c:v>5.778469957081545</c:v>
                </c:pt>
                <c:pt idx="932">
                  <c:v>5.7783960342979634</c:v>
                </c:pt>
                <c:pt idx="933">
                  <c:v>5.7783222698072807</c:v>
                </c:pt>
                <c:pt idx="934">
                  <c:v>5.7782486631016043</c:v>
                </c:pt>
                <c:pt idx="935">
                  <c:v>5.7781752136752136</c:v>
                </c:pt>
                <c:pt idx="936">
                  <c:v>5.7781019210245468</c:v>
                </c:pt>
                <c:pt idx="937">
                  <c:v>5.7780287846481881</c:v>
                </c:pt>
                <c:pt idx="938">
                  <c:v>5.7779558040468588</c:v>
                </c:pt>
                <c:pt idx="939">
                  <c:v>5.7778829787234045</c:v>
                </c:pt>
                <c:pt idx="940">
                  <c:v>5.7778103081827847</c:v>
                </c:pt>
                <c:pt idx="941">
                  <c:v>5.7777377919320596</c:v>
                </c:pt>
                <c:pt idx="942">
                  <c:v>5.7776654294803818</c:v>
                </c:pt>
                <c:pt idx="943">
                  <c:v>5.777593220338983</c:v>
                </c:pt>
                <c:pt idx="944">
                  <c:v>5.7775211640211639</c:v>
                </c:pt>
                <c:pt idx="945">
                  <c:v>5.7774492600422835</c:v>
                </c:pt>
                <c:pt idx="946">
                  <c:v>5.7773775079197467</c:v>
                </c:pt>
                <c:pt idx="947">
                  <c:v>5.7773059071729964</c:v>
                </c:pt>
                <c:pt idx="948">
                  <c:v>5.7772344573234991</c:v>
                </c:pt>
                <c:pt idx="949">
                  <c:v>5.7771631578947371</c:v>
                </c:pt>
                <c:pt idx="950">
                  <c:v>5.7770920084121977</c:v>
                </c:pt>
                <c:pt idx="951">
                  <c:v>5.777021008403362</c:v>
                </c:pt>
                <c:pt idx="952">
                  <c:v>5.7769501573976916</c:v>
                </c:pt>
                <c:pt idx="953">
                  <c:v>5.7768794549266254</c:v>
                </c:pt>
                <c:pt idx="954">
                  <c:v>5.7768089005235606</c:v>
                </c:pt>
                <c:pt idx="955">
                  <c:v>5.7767384937238493</c:v>
                </c:pt>
                <c:pt idx="956">
                  <c:v>5.7766682340647861</c:v>
                </c:pt>
                <c:pt idx="957">
                  <c:v>5.7765981210855948</c:v>
                </c:pt>
                <c:pt idx="958">
                  <c:v>5.7765281543274245</c:v>
                </c:pt>
                <c:pt idx="959">
                  <c:v>5.7764583333333333</c:v>
                </c:pt>
                <c:pt idx="960">
                  <c:v>5.7763886576482832</c:v>
                </c:pt>
                <c:pt idx="961">
                  <c:v>5.7763191268191267</c:v>
                </c:pt>
                <c:pt idx="962">
                  <c:v>5.7762497403946007</c:v>
                </c:pt>
                <c:pt idx="963">
                  <c:v>5.7761804979253117</c:v>
                </c:pt>
                <c:pt idx="964">
                  <c:v>5.7761113989637307</c:v>
                </c:pt>
                <c:pt idx="965">
                  <c:v>5.7760424430641821</c:v>
                </c:pt>
                <c:pt idx="966">
                  <c:v>5.7759736297828335</c:v>
                </c:pt>
                <c:pt idx="967">
                  <c:v>5.7759049586776863</c:v>
                </c:pt>
                <c:pt idx="968">
                  <c:v>5.7758364293085656</c:v>
                </c:pt>
                <c:pt idx="969">
                  <c:v>5.7757680412371135</c:v>
                </c:pt>
                <c:pt idx="970">
                  <c:v>5.7756997940267771</c:v>
                </c:pt>
                <c:pt idx="971">
                  <c:v>5.7756316872427984</c:v>
                </c:pt>
                <c:pt idx="972">
                  <c:v>5.7755637204522099</c:v>
                </c:pt>
                <c:pt idx="973">
                  <c:v>5.7754958932238196</c:v>
                </c:pt>
                <c:pt idx="974">
                  <c:v>5.7754282051282058</c:v>
                </c:pt>
                <c:pt idx="975">
                  <c:v>5.7753606557377051</c:v>
                </c:pt>
                <c:pt idx="976">
                  <c:v>5.7752932446264076</c:v>
                </c:pt>
                <c:pt idx="977">
                  <c:v>5.7752259713701433</c:v>
                </c:pt>
                <c:pt idx="978">
                  <c:v>5.7751588355464758</c:v>
                </c:pt>
                <c:pt idx="979">
                  <c:v>5.7750918367346937</c:v>
                </c:pt>
                <c:pt idx="980">
                  <c:v>5.7750249745158007</c:v>
                </c:pt>
                <c:pt idx="981">
                  <c:v>5.7749582484725055</c:v>
                </c:pt>
                <c:pt idx="982">
                  <c:v>5.7748916581892171</c:v>
                </c:pt>
                <c:pt idx="983">
                  <c:v>5.7748252032520329</c:v>
                </c:pt>
                <c:pt idx="984">
                  <c:v>5.7747588832487313</c:v>
                </c:pt>
                <c:pt idx="985">
                  <c:v>5.7746926977687627</c:v>
                </c:pt>
                <c:pt idx="986">
                  <c:v>5.7746266464032425</c:v>
                </c:pt>
                <c:pt idx="987">
                  <c:v>5.7745607287449392</c:v>
                </c:pt>
                <c:pt idx="988">
                  <c:v>5.7744949443882714</c:v>
                </c:pt>
                <c:pt idx="989">
                  <c:v>5.7744292929292929</c:v>
                </c:pt>
                <c:pt idx="990">
                  <c:v>5.7743637739656917</c:v>
                </c:pt>
                <c:pt idx="991">
                  <c:v>5.7742983870967741</c:v>
                </c:pt>
                <c:pt idx="992">
                  <c:v>5.7742331319234648</c:v>
                </c:pt>
                <c:pt idx="993">
                  <c:v>5.7741680080482896</c:v>
                </c:pt>
                <c:pt idx="994">
                  <c:v>5.7741030150753767</c:v>
                </c:pt>
                <c:pt idx="995">
                  <c:v>5.7740381526104416</c:v>
                </c:pt>
                <c:pt idx="996">
                  <c:v>5.7739734202607824</c:v>
                </c:pt>
                <c:pt idx="997">
                  <c:v>5.7739088176352711</c:v>
                </c:pt>
                <c:pt idx="998">
                  <c:v>5.7738443443443446</c:v>
                </c:pt>
                <c:pt idx="999">
                  <c:v>5.7737800000000004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80-4FE9-9772-DE6003842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ChartData!$M$7</c:f>
          <c:strCache>
            <c:ptCount val="1"/>
            <c:pt idx="0">
              <c:v>PEOPLES NATURAL GAS COMPANY LLC 
Present and Proposed Base Rates
Medium General Service: 1,000-2,499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ChartData!$N$9</c:f>
              <c:strCache>
                <c:ptCount val="1"/>
                <c:pt idx="0">
                  <c:v>Present Medium General Service: 1,000-2,499 Mcf Base Rates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ChartData!$M$10:$M$1009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103</c:v>
                </c:pt>
                <c:pt idx="101">
                  <c:v>106</c:v>
                </c:pt>
                <c:pt idx="102">
                  <c:v>109</c:v>
                </c:pt>
                <c:pt idx="103">
                  <c:v>112</c:v>
                </c:pt>
                <c:pt idx="104">
                  <c:v>115</c:v>
                </c:pt>
                <c:pt idx="105">
                  <c:v>118</c:v>
                </c:pt>
                <c:pt idx="106">
                  <c:v>121</c:v>
                </c:pt>
                <c:pt idx="107">
                  <c:v>124</c:v>
                </c:pt>
                <c:pt idx="108">
                  <c:v>127</c:v>
                </c:pt>
                <c:pt idx="109">
                  <c:v>130</c:v>
                </c:pt>
                <c:pt idx="110">
                  <c:v>133</c:v>
                </c:pt>
                <c:pt idx="111">
                  <c:v>136</c:v>
                </c:pt>
                <c:pt idx="112">
                  <c:v>139</c:v>
                </c:pt>
                <c:pt idx="113">
                  <c:v>142</c:v>
                </c:pt>
                <c:pt idx="114">
                  <c:v>145</c:v>
                </c:pt>
                <c:pt idx="115">
                  <c:v>148</c:v>
                </c:pt>
                <c:pt idx="116">
                  <c:v>151</c:v>
                </c:pt>
                <c:pt idx="117">
                  <c:v>154</c:v>
                </c:pt>
                <c:pt idx="118">
                  <c:v>157</c:v>
                </c:pt>
                <c:pt idx="119">
                  <c:v>160</c:v>
                </c:pt>
                <c:pt idx="120">
                  <c:v>163</c:v>
                </c:pt>
                <c:pt idx="121">
                  <c:v>166</c:v>
                </c:pt>
                <c:pt idx="122">
                  <c:v>169</c:v>
                </c:pt>
                <c:pt idx="123">
                  <c:v>172</c:v>
                </c:pt>
                <c:pt idx="124">
                  <c:v>175</c:v>
                </c:pt>
                <c:pt idx="125">
                  <c:v>178</c:v>
                </c:pt>
                <c:pt idx="126">
                  <c:v>181</c:v>
                </c:pt>
                <c:pt idx="127">
                  <c:v>184</c:v>
                </c:pt>
                <c:pt idx="128">
                  <c:v>187</c:v>
                </c:pt>
                <c:pt idx="129">
                  <c:v>190</c:v>
                </c:pt>
                <c:pt idx="130">
                  <c:v>193</c:v>
                </c:pt>
                <c:pt idx="131">
                  <c:v>196</c:v>
                </c:pt>
                <c:pt idx="132">
                  <c:v>199</c:v>
                </c:pt>
                <c:pt idx="133">
                  <c:v>202</c:v>
                </c:pt>
                <c:pt idx="134">
                  <c:v>205</c:v>
                </c:pt>
                <c:pt idx="135">
                  <c:v>208</c:v>
                </c:pt>
                <c:pt idx="136">
                  <c:v>211</c:v>
                </c:pt>
                <c:pt idx="137">
                  <c:v>214</c:v>
                </c:pt>
                <c:pt idx="138">
                  <c:v>217</c:v>
                </c:pt>
                <c:pt idx="139">
                  <c:v>220</c:v>
                </c:pt>
                <c:pt idx="140">
                  <c:v>223</c:v>
                </c:pt>
                <c:pt idx="141">
                  <c:v>226</c:v>
                </c:pt>
                <c:pt idx="142">
                  <c:v>229</c:v>
                </c:pt>
                <c:pt idx="143">
                  <c:v>232</c:v>
                </c:pt>
                <c:pt idx="144">
                  <c:v>235</c:v>
                </c:pt>
                <c:pt idx="145">
                  <c:v>238</c:v>
                </c:pt>
                <c:pt idx="146">
                  <c:v>241</c:v>
                </c:pt>
                <c:pt idx="147">
                  <c:v>244</c:v>
                </c:pt>
                <c:pt idx="148">
                  <c:v>247</c:v>
                </c:pt>
                <c:pt idx="149">
                  <c:v>250</c:v>
                </c:pt>
                <c:pt idx="150">
                  <c:v>253</c:v>
                </c:pt>
                <c:pt idx="151">
                  <c:v>256</c:v>
                </c:pt>
                <c:pt idx="152">
                  <c:v>259</c:v>
                </c:pt>
                <c:pt idx="153">
                  <c:v>262</c:v>
                </c:pt>
                <c:pt idx="154">
                  <c:v>265</c:v>
                </c:pt>
                <c:pt idx="155">
                  <c:v>268</c:v>
                </c:pt>
                <c:pt idx="156">
                  <c:v>271</c:v>
                </c:pt>
                <c:pt idx="157">
                  <c:v>274</c:v>
                </c:pt>
                <c:pt idx="158">
                  <c:v>277</c:v>
                </c:pt>
                <c:pt idx="159">
                  <c:v>280</c:v>
                </c:pt>
                <c:pt idx="160">
                  <c:v>283</c:v>
                </c:pt>
                <c:pt idx="161">
                  <c:v>286</c:v>
                </c:pt>
                <c:pt idx="162">
                  <c:v>289</c:v>
                </c:pt>
                <c:pt idx="163">
                  <c:v>292</c:v>
                </c:pt>
                <c:pt idx="164">
                  <c:v>295</c:v>
                </c:pt>
                <c:pt idx="165">
                  <c:v>298</c:v>
                </c:pt>
                <c:pt idx="166">
                  <c:v>301</c:v>
                </c:pt>
                <c:pt idx="167">
                  <c:v>304</c:v>
                </c:pt>
                <c:pt idx="168">
                  <c:v>307</c:v>
                </c:pt>
                <c:pt idx="169">
                  <c:v>310</c:v>
                </c:pt>
                <c:pt idx="170">
                  <c:v>313</c:v>
                </c:pt>
                <c:pt idx="171">
                  <c:v>316</c:v>
                </c:pt>
                <c:pt idx="172">
                  <c:v>319</c:v>
                </c:pt>
                <c:pt idx="173">
                  <c:v>322</c:v>
                </c:pt>
                <c:pt idx="174">
                  <c:v>325</c:v>
                </c:pt>
                <c:pt idx="175">
                  <c:v>328</c:v>
                </c:pt>
                <c:pt idx="176">
                  <c:v>331</c:v>
                </c:pt>
                <c:pt idx="177">
                  <c:v>334</c:v>
                </c:pt>
                <c:pt idx="178">
                  <c:v>337</c:v>
                </c:pt>
                <c:pt idx="179">
                  <c:v>340</c:v>
                </c:pt>
                <c:pt idx="180">
                  <c:v>343</c:v>
                </c:pt>
                <c:pt idx="181">
                  <c:v>346</c:v>
                </c:pt>
                <c:pt idx="182">
                  <c:v>349</c:v>
                </c:pt>
                <c:pt idx="183">
                  <c:v>352</c:v>
                </c:pt>
                <c:pt idx="184">
                  <c:v>355</c:v>
                </c:pt>
                <c:pt idx="185">
                  <c:v>358</c:v>
                </c:pt>
                <c:pt idx="186">
                  <c:v>361</c:v>
                </c:pt>
                <c:pt idx="187">
                  <c:v>364</c:v>
                </c:pt>
                <c:pt idx="188">
                  <c:v>367</c:v>
                </c:pt>
                <c:pt idx="189">
                  <c:v>370</c:v>
                </c:pt>
                <c:pt idx="190">
                  <c:v>373</c:v>
                </c:pt>
                <c:pt idx="191">
                  <c:v>376</c:v>
                </c:pt>
                <c:pt idx="192">
                  <c:v>379</c:v>
                </c:pt>
                <c:pt idx="193">
                  <c:v>382</c:v>
                </c:pt>
                <c:pt idx="194">
                  <c:v>385</c:v>
                </c:pt>
                <c:pt idx="195">
                  <c:v>388</c:v>
                </c:pt>
                <c:pt idx="196">
                  <c:v>391</c:v>
                </c:pt>
                <c:pt idx="197">
                  <c:v>394</c:v>
                </c:pt>
                <c:pt idx="198">
                  <c:v>397</c:v>
                </c:pt>
                <c:pt idx="199">
                  <c:v>400</c:v>
                </c:pt>
                <c:pt idx="200">
                  <c:v>403</c:v>
                </c:pt>
                <c:pt idx="201">
                  <c:v>406</c:v>
                </c:pt>
                <c:pt idx="202">
                  <c:v>409</c:v>
                </c:pt>
                <c:pt idx="203">
                  <c:v>412</c:v>
                </c:pt>
                <c:pt idx="204">
                  <c:v>415</c:v>
                </c:pt>
                <c:pt idx="205">
                  <c:v>418</c:v>
                </c:pt>
                <c:pt idx="206">
                  <c:v>421</c:v>
                </c:pt>
                <c:pt idx="207">
                  <c:v>424</c:v>
                </c:pt>
                <c:pt idx="208">
                  <c:v>427</c:v>
                </c:pt>
                <c:pt idx="209">
                  <c:v>430</c:v>
                </c:pt>
                <c:pt idx="210">
                  <c:v>433</c:v>
                </c:pt>
                <c:pt idx="211">
                  <c:v>436</c:v>
                </c:pt>
                <c:pt idx="212">
                  <c:v>439</c:v>
                </c:pt>
                <c:pt idx="213">
                  <c:v>442</c:v>
                </c:pt>
                <c:pt idx="214">
                  <c:v>445</c:v>
                </c:pt>
                <c:pt idx="215">
                  <c:v>448</c:v>
                </c:pt>
                <c:pt idx="216">
                  <c:v>451</c:v>
                </c:pt>
                <c:pt idx="217">
                  <c:v>454</c:v>
                </c:pt>
                <c:pt idx="218">
                  <c:v>457</c:v>
                </c:pt>
                <c:pt idx="219">
                  <c:v>460</c:v>
                </c:pt>
                <c:pt idx="220">
                  <c:v>463</c:v>
                </c:pt>
                <c:pt idx="221">
                  <c:v>466</c:v>
                </c:pt>
                <c:pt idx="222">
                  <c:v>469</c:v>
                </c:pt>
                <c:pt idx="223">
                  <c:v>472</c:v>
                </c:pt>
                <c:pt idx="224">
                  <c:v>475</c:v>
                </c:pt>
                <c:pt idx="225">
                  <c:v>478</c:v>
                </c:pt>
                <c:pt idx="226">
                  <c:v>481</c:v>
                </c:pt>
                <c:pt idx="227">
                  <c:v>484</c:v>
                </c:pt>
                <c:pt idx="228">
                  <c:v>487</c:v>
                </c:pt>
                <c:pt idx="229">
                  <c:v>490</c:v>
                </c:pt>
                <c:pt idx="230">
                  <c:v>493</c:v>
                </c:pt>
                <c:pt idx="231">
                  <c:v>496</c:v>
                </c:pt>
                <c:pt idx="232">
                  <c:v>499</c:v>
                </c:pt>
                <c:pt idx="233">
                  <c:v>502</c:v>
                </c:pt>
                <c:pt idx="234">
                  <c:v>505</c:v>
                </c:pt>
                <c:pt idx="235">
                  <c:v>508</c:v>
                </c:pt>
                <c:pt idx="236">
                  <c:v>511</c:v>
                </c:pt>
                <c:pt idx="237">
                  <c:v>514</c:v>
                </c:pt>
                <c:pt idx="238">
                  <c:v>517</c:v>
                </c:pt>
                <c:pt idx="239">
                  <c:v>520</c:v>
                </c:pt>
                <c:pt idx="240">
                  <c:v>523</c:v>
                </c:pt>
                <c:pt idx="241">
                  <c:v>526</c:v>
                </c:pt>
                <c:pt idx="242">
                  <c:v>529</c:v>
                </c:pt>
                <c:pt idx="243">
                  <c:v>532</c:v>
                </c:pt>
                <c:pt idx="244">
                  <c:v>535</c:v>
                </c:pt>
                <c:pt idx="245">
                  <c:v>538</c:v>
                </c:pt>
                <c:pt idx="246">
                  <c:v>541</c:v>
                </c:pt>
                <c:pt idx="247">
                  <c:v>544</c:v>
                </c:pt>
                <c:pt idx="248">
                  <c:v>547</c:v>
                </c:pt>
                <c:pt idx="249">
                  <c:v>550</c:v>
                </c:pt>
                <c:pt idx="250">
                  <c:v>553</c:v>
                </c:pt>
                <c:pt idx="251">
                  <c:v>556</c:v>
                </c:pt>
                <c:pt idx="252">
                  <c:v>559</c:v>
                </c:pt>
                <c:pt idx="253">
                  <c:v>562</c:v>
                </c:pt>
                <c:pt idx="254">
                  <c:v>565</c:v>
                </c:pt>
                <c:pt idx="255">
                  <c:v>568</c:v>
                </c:pt>
                <c:pt idx="256">
                  <c:v>571</c:v>
                </c:pt>
                <c:pt idx="257">
                  <c:v>574</c:v>
                </c:pt>
                <c:pt idx="258">
                  <c:v>577</c:v>
                </c:pt>
                <c:pt idx="259">
                  <c:v>580</c:v>
                </c:pt>
                <c:pt idx="260">
                  <c:v>583</c:v>
                </c:pt>
                <c:pt idx="261">
                  <c:v>586</c:v>
                </c:pt>
                <c:pt idx="262">
                  <c:v>589</c:v>
                </c:pt>
                <c:pt idx="263">
                  <c:v>592</c:v>
                </c:pt>
                <c:pt idx="264">
                  <c:v>595</c:v>
                </c:pt>
                <c:pt idx="265">
                  <c:v>598</c:v>
                </c:pt>
                <c:pt idx="266">
                  <c:v>601</c:v>
                </c:pt>
                <c:pt idx="267">
                  <c:v>604</c:v>
                </c:pt>
                <c:pt idx="268">
                  <c:v>607</c:v>
                </c:pt>
                <c:pt idx="269">
                  <c:v>610</c:v>
                </c:pt>
                <c:pt idx="270">
                  <c:v>613</c:v>
                </c:pt>
                <c:pt idx="271">
                  <c:v>616</c:v>
                </c:pt>
                <c:pt idx="272">
                  <c:v>619</c:v>
                </c:pt>
                <c:pt idx="273">
                  <c:v>622</c:v>
                </c:pt>
                <c:pt idx="274">
                  <c:v>625</c:v>
                </c:pt>
                <c:pt idx="275">
                  <c:v>628</c:v>
                </c:pt>
                <c:pt idx="276">
                  <c:v>631</c:v>
                </c:pt>
                <c:pt idx="277">
                  <c:v>634</c:v>
                </c:pt>
                <c:pt idx="278">
                  <c:v>637</c:v>
                </c:pt>
                <c:pt idx="279">
                  <c:v>640</c:v>
                </c:pt>
                <c:pt idx="280">
                  <c:v>643</c:v>
                </c:pt>
                <c:pt idx="281">
                  <c:v>646</c:v>
                </c:pt>
                <c:pt idx="282">
                  <c:v>649</c:v>
                </c:pt>
                <c:pt idx="283">
                  <c:v>652</c:v>
                </c:pt>
                <c:pt idx="284">
                  <c:v>655</c:v>
                </c:pt>
                <c:pt idx="285">
                  <c:v>658</c:v>
                </c:pt>
                <c:pt idx="286">
                  <c:v>661</c:v>
                </c:pt>
                <c:pt idx="287">
                  <c:v>664</c:v>
                </c:pt>
                <c:pt idx="288">
                  <c:v>667</c:v>
                </c:pt>
                <c:pt idx="289">
                  <c:v>670</c:v>
                </c:pt>
                <c:pt idx="290">
                  <c:v>673</c:v>
                </c:pt>
                <c:pt idx="291">
                  <c:v>676</c:v>
                </c:pt>
                <c:pt idx="292">
                  <c:v>679</c:v>
                </c:pt>
                <c:pt idx="293">
                  <c:v>682</c:v>
                </c:pt>
                <c:pt idx="294">
                  <c:v>685</c:v>
                </c:pt>
                <c:pt idx="295">
                  <c:v>688</c:v>
                </c:pt>
                <c:pt idx="296">
                  <c:v>691</c:v>
                </c:pt>
                <c:pt idx="297">
                  <c:v>694</c:v>
                </c:pt>
                <c:pt idx="298">
                  <c:v>697</c:v>
                </c:pt>
                <c:pt idx="299">
                  <c:v>700</c:v>
                </c:pt>
                <c:pt idx="300">
                  <c:v>703</c:v>
                </c:pt>
                <c:pt idx="301">
                  <c:v>706</c:v>
                </c:pt>
                <c:pt idx="302">
                  <c:v>709</c:v>
                </c:pt>
                <c:pt idx="303">
                  <c:v>712</c:v>
                </c:pt>
                <c:pt idx="304">
                  <c:v>715</c:v>
                </c:pt>
                <c:pt idx="305">
                  <c:v>718</c:v>
                </c:pt>
                <c:pt idx="306">
                  <c:v>721</c:v>
                </c:pt>
                <c:pt idx="307">
                  <c:v>724</c:v>
                </c:pt>
                <c:pt idx="308">
                  <c:v>727</c:v>
                </c:pt>
                <c:pt idx="309">
                  <c:v>730</c:v>
                </c:pt>
                <c:pt idx="310">
                  <c:v>733</c:v>
                </c:pt>
                <c:pt idx="311">
                  <c:v>736</c:v>
                </c:pt>
                <c:pt idx="312">
                  <c:v>739</c:v>
                </c:pt>
                <c:pt idx="313">
                  <c:v>742</c:v>
                </c:pt>
                <c:pt idx="314">
                  <c:v>745</c:v>
                </c:pt>
                <c:pt idx="315">
                  <c:v>748</c:v>
                </c:pt>
                <c:pt idx="316">
                  <c:v>751</c:v>
                </c:pt>
                <c:pt idx="317">
                  <c:v>754</c:v>
                </c:pt>
                <c:pt idx="318">
                  <c:v>757</c:v>
                </c:pt>
                <c:pt idx="319">
                  <c:v>760</c:v>
                </c:pt>
                <c:pt idx="320">
                  <c:v>763</c:v>
                </c:pt>
                <c:pt idx="321">
                  <c:v>766</c:v>
                </c:pt>
                <c:pt idx="322">
                  <c:v>769</c:v>
                </c:pt>
                <c:pt idx="323">
                  <c:v>772</c:v>
                </c:pt>
                <c:pt idx="324">
                  <c:v>775</c:v>
                </c:pt>
                <c:pt idx="325">
                  <c:v>778</c:v>
                </c:pt>
                <c:pt idx="326">
                  <c:v>781</c:v>
                </c:pt>
                <c:pt idx="327">
                  <c:v>784</c:v>
                </c:pt>
                <c:pt idx="328">
                  <c:v>787</c:v>
                </c:pt>
                <c:pt idx="329">
                  <c:v>790</c:v>
                </c:pt>
                <c:pt idx="330">
                  <c:v>793</c:v>
                </c:pt>
                <c:pt idx="331">
                  <c:v>796</c:v>
                </c:pt>
                <c:pt idx="332">
                  <c:v>799</c:v>
                </c:pt>
                <c:pt idx="333">
                  <c:v>802</c:v>
                </c:pt>
                <c:pt idx="334">
                  <c:v>805</c:v>
                </c:pt>
                <c:pt idx="335">
                  <c:v>808</c:v>
                </c:pt>
                <c:pt idx="336">
                  <c:v>811</c:v>
                </c:pt>
                <c:pt idx="337">
                  <c:v>814</c:v>
                </c:pt>
                <c:pt idx="338">
                  <c:v>817</c:v>
                </c:pt>
                <c:pt idx="339">
                  <c:v>820</c:v>
                </c:pt>
                <c:pt idx="340">
                  <c:v>823</c:v>
                </c:pt>
                <c:pt idx="341">
                  <c:v>826</c:v>
                </c:pt>
                <c:pt idx="342">
                  <c:v>829</c:v>
                </c:pt>
                <c:pt idx="343">
                  <c:v>832</c:v>
                </c:pt>
                <c:pt idx="344">
                  <c:v>835</c:v>
                </c:pt>
                <c:pt idx="345">
                  <c:v>838</c:v>
                </c:pt>
                <c:pt idx="346">
                  <c:v>841</c:v>
                </c:pt>
                <c:pt idx="347">
                  <c:v>844</c:v>
                </c:pt>
                <c:pt idx="348">
                  <c:v>847</c:v>
                </c:pt>
                <c:pt idx="349">
                  <c:v>850</c:v>
                </c:pt>
                <c:pt idx="350">
                  <c:v>853</c:v>
                </c:pt>
                <c:pt idx="351">
                  <c:v>856</c:v>
                </c:pt>
                <c:pt idx="352">
                  <c:v>859</c:v>
                </c:pt>
                <c:pt idx="353">
                  <c:v>862</c:v>
                </c:pt>
                <c:pt idx="354">
                  <c:v>865</c:v>
                </c:pt>
                <c:pt idx="355">
                  <c:v>868</c:v>
                </c:pt>
                <c:pt idx="356">
                  <c:v>871</c:v>
                </c:pt>
                <c:pt idx="357">
                  <c:v>874</c:v>
                </c:pt>
                <c:pt idx="358">
                  <c:v>877</c:v>
                </c:pt>
                <c:pt idx="359">
                  <c:v>880</c:v>
                </c:pt>
                <c:pt idx="360">
                  <c:v>883</c:v>
                </c:pt>
                <c:pt idx="361">
                  <c:v>886</c:v>
                </c:pt>
                <c:pt idx="362">
                  <c:v>889</c:v>
                </c:pt>
                <c:pt idx="363">
                  <c:v>892</c:v>
                </c:pt>
                <c:pt idx="364">
                  <c:v>895</c:v>
                </c:pt>
                <c:pt idx="365">
                  <c:v>898</c:v>
                </c:pt>
                <c:pt idx="366">
                  <c:v>901</c:v>
                </c:pt>
                <c:pt idx="367">
                  <c:v>904</c:v>
                </c:pt>
                <c:pt idx="368">
                  <c:v>907</c:v>
                </c:pt>
                <c:pt idx="369">
                  <c:v>910</c:v>
                </c:pt>
                <c:pt idx="370">
                  <c:v>913</c:v>
                </c:pt>
                <c:pt idx="371">
                  <c:v>916</c:v>
                </c:pt>
                <c:pt idx="372">
                  <c:v>919</c:v>
                </c:pt>
                <c:pt idx="373">
                  <c:v>922</c:v>
                </c:pt>
                <c:pt idx="374">
                  <c:v>925</c:v>
                </c:pt>
                <c:pt idx="375">
                  <c:v>928</c:v>
                </c:pt>
                <c:pt idx="376">
                  <c:v>931</c:v>
                </c:pt>
                <c:pt idx="377">
                  <c:v>934</c:v>
                </c:pt>
                <c:pt idx="378">
                  <c:v>937</c:v>
                </c:pt>
                <c:pt idx="379">
                  <c:v>940</c:v>
                </c:pt>
                <c:pt idx="380">
                  <c:v>943</c:v>
                </c:pt>
                <c:pt idx="381">
                  <c:v>946</c:v>
                </c:pt>
                <c:pt idx="382">
                  <c:v>949</c:v>
                </c:pt>
                <c:pt idx="383">
                  <c:v>952</c:v>
                </c:pt>
                <c:pt idx="384">
                  <c:v>955</c:v>
                </c:pt>
                <c:pt idx="385">
                  <c:v>958</c:v>
                </c:pt>
                <c:pt idx="386">
                  <c:v>961</c:v>
                </c:pt>
                <c:pt idx="387">
                  <c:v>964</c:v>
                </c:pt>
                <c:pt idx="388">
                  <c:v>967</c:v>
                </c:pt>
                <c:pt idx="389">
                  <c:v>970</c:v>
                </c:pt>
                <c:pt idx="390">
                  <c:v>973</c:v>
                </c:pt>
                <c:pt idx="391">
                  <c:v>976</c:v>
                </c:pt>
                <c:pt idx="392">
                  <c:v>979</c:v>
                </c:pt>
                <c:pt idx="393">
                  <c:v>982</c:v>
                </c:pt>
                <c:pt idx="394">
                  <c:v>985</c:v>
                </c:pt>
                <c:pt idx="395">
                  <c:v>988</c:v>
                </c:pt>
                <c:pt idx="396">
                  <c:v>991</c:v>
                </c:pt>
                <c:pt idx="397">
                  <c:v>994</c:v>
                </c:pt>
                <c:pt idx="398">
                  <c:v>997</c:v>
                </c:pt>
                <c:pt idx="399">
                  <c:v>1000</c:v>
                </c:pt>
                <c:pt idx="400">
                  <c:v>1003</c:v>
                </c:pt>
                <c:pt idx="401">
                  <c:v>1006</c:v>
                </c:pt>
                <c:pt idx="402">
                  <c:v>1009</c:v>
                </c:pt>
                <c:pt idx="403">
                  <c:v>1012</c:v>
                </c:pt>
                <c:pt idx="404">
                  <c:v>1015</c:v>
                </c:pt>
                <c:pt idx="405">
                  <c:v>1018</c:v>
                </c:pt>
                <c:pt idx="406">
                  <c:v>1021</c:v>
                </c:pt>
                <c:pt idx="407">
                  <c:v>1024</c:v>
                </c:pt>
                <c:pt idx="408">
                  <c:v>1027</c:v>
                </c:pt>
                <c:pt idx="409">
                  <c:v>1030</c:v>
                </c:pt>
                <c:pt idx="410">
                  <c:v>1033</c:v>
                </c:pt>
                <c:pt idx="411">
                  <c:v>1036</c:v>
                </c:pt>
                <c:pt idx="412">
                  <c:v>1039</c:v>
                </c:pt>
                <c:pt idx="413">
                  <c:v>1042</c:v>
                </c:pt>
                <c:pt idx="414">
                  <c:v>1045</c:v>
                </c:pt>
                <c:pt idx="415">
                  <c:v>1048</c:v>
                </c:pt>
                <c:pt idx="416">
                  <c:v>1051</c:v>
                </c:pt>
                <c:pt idx="417">
                  <c:v>1054</c:v>
                </c:pt>
                <c:pt idx="418">
                  <c:v>1057</c:v>
                </c:pt>
                <c:pt idx="419">
                  <c:v>1060</c:v>
                </c:pt>
                <c:pt idx="420">
                  <c:v>1063</c:v>
                </c:pt>
                <c:pt idx="421">
                  <c:v>1066</c:v>
                </c:pt>
                <c:pt idx="422">
                  <c:v>1069</c:v>
                </c:pt>
                <c:pt idx="423">
                  <c:v>1072</c:v>
                </c:pt>
                <c:pt idx="424">
                  <c:v>1075</c:v>
                </c:pt>
                <c:pt idx="425">
                  <c:v>1078</c:v>
                </c:pt>
                <c:pt idx="426">
                  <c:v>1081</c:v>
                </c:pt>
                <c:pt idx="427">
                  <c:v>1084</c:v>
                </c:pt>
                <c:pt idx="428">
                  <c:v>1087</c:v>
                </c:pt>
                <c:pt idx="429">
                  <c:v>1090</c:v>
                </c:pt>
                <c:pt idx="430">
                  <c:v>1093</c:v>
                </c:pt>
                <c:pt idx="431">
                  <c:v>1096</c:v>
                </c:pt>
                <c:pt idx="432">
                  <c:v>1099</c:v>
                </c:pt>
                <c:pt idx="433">
                  <c:v>1102</c:v>
                </c:pt>
                <c:pt idx="434">
                  <c:v>1105</c:v>
                </c:pt>
                <c:pt idx="435">
                  <c:v>1108</c:v>
                </c:pt>
                <c:pt idx="436">
                  <c:v>1111</c:v>
                </c:pt>
                <c:pt idx="437">
                  <c:v>1114</c:v>
                </c:pt>
                <c:pt idx="438">
                  <c:v>1117</c:v>
                </c:pt>
                <c:pt idx="439">
                  <c:v>1120</c:v>
                </c:pt>
                <c:pt idx="440">
                  <c:v>1123</c:v>
                </c:pt>
                <c:pt idx="441">
                  <c:v>1126</c:v>
                </c:pt>
                <c:pt idx="442">
                  <c:v>1129</c:v>
                </c:pt>
                <c:pt idx="443">
                  <c:v>1132</c:v>
                </c:pt>
                <c:pt idx="444">
                  <c:v>1135</c:v>
                </c:pt>
                <c:pt idx="445">
                  <c:v>1138</c:v>
                </c:pt>
                <c:pt idx="446">
                  <c:v>1141</c:v>
                </c:pt>
                <c:pt idx="447">
                  <c:v>1144</c:v>
                </c:pt>
                <c:pt idx="448">
                  <c:v>1147</c:v>
                </c:pt>
                <c:pt idx="449">
                  <c:v>1150</c:v>
                </c:pt>
                <c:pt idx="450">
                  <c:v>1153</c:v>
                </c:pt>
                <c:pt idx="451">
                  <c:v>1156</c:v>
                </c:pt>
                <c:pt idx="452">
                  <c:v>1159</c:v>
                </c:pt>
                <c:pt idx="453">
                  <c:v>1162</c:v>
                </c:pt>
                <c:pt idx="454">
                  <c:v>1165</c:v>
                </c:pt>
                <c:pt idx="455">
                  <c:v>1168</c:v>
                </c:pt>
                <c:pt idx="456">
                  <c:v>1171</c:v>
                </c:pt>
                <c:pt idx="457">
                  <c:v>1174</c:v>
                </c:pt>
                <c:pt idx="458">
                  <c:v>1177</c:v>
                </c:pt>
                <c:pt idx="459">
                  <c:v>1180</c:v>
                </c:pt>
                <c:pt idx="460">
                  <c:v>1183</c:v>
                </c:pt>
                <c:pt idx="461">
                  <c:v>1186</c:v>
                </c:pt>
                <c:pt idx="462">
                  <c:v>1189</c:v>
                </c:pt>
                <c:pt idx="463">
                  <c:v>1192</c:v>
                </c:pt>
                <c:pt idx="464">
                  <c:v>1195</c:v>
                </c:pt>
                <c:pt idx="465">
                  <c:v>1198</c:v>
                </c:pt>
                <c:pt idx="466">
                  <c:v>1201</c:v>
                </c:pt>
                <c:pt idx="467">
                  <c:v>1204</c:v>
                </c:pt>
                <c:pt idx="468">
                  <c:v>1207</c:v>
                </c:pt>
                <c:pt idx="469">
                  <c:v>1210</c:v>
                </c:pt>
                <c:pt idx="470">
                  <c:v>1213</c:v>
                </c:pt>
                <c:pt idx="471">
                  <c:v>1216</c:v>
                </c:pt>
                <c:pt idx="472">
                  <c:v>1219</c:v>
                </c:pt>
                <c:pt idx="473">
                  <c:v>1222</c:v>
                </c:pt>
                <c:pt idx="474">
                  <c:v>1225</c:v>
                </c:pt>
                <c:pt idx="475">
                  <c:v>1228</c:v>
                </c:pt>
                <c:pt idx="476">
                  <c:v>1231</c:v>
                </c:pt>
                <c:pt idx="477">
                  <c:v>1234</c:v>
                </c:pt>
                <c:pt idx="478">
                  <c:v>1237</c:v>
                </c:pt>
                <c:pt idx="479">
                  <c:v>1240</c:v>
                </c:pt>
                <c:pt idx="480">
                  <c:v>1243</c:v>
                </c:pt>
                <c:pt idx="481">
                  <c:v>1246</c:v>
                </c:pt>
                <c:pt idx="482">
                  <c:v>1249</c:v>
                </c:pt>
                <c:pt idx="483">
                  <c:v>1252</c:v>
                </c:pt>
                <c:pt idx="484">
                  <c:v>1255</c:v>
                </c:pt>
                <c:pt idx="485">
                  <c:v>1258</c:v>
                </c:pt>
                <c:pt idx="486">
                  <c:v>1261</c:v>
                </c:pt>
                <c:pt idx="487">
                  <c:v>1264</c:v>
                </c:pt>
                <c:pt idx="488">
                  <c:v>1267</c:v>
                </c:pt>
                <c:pt idx="489">
                  <c:v>1270</c:v>
                </c:pt>
                <c:pt idx="490">
                  <c:v>1273</c:v>
                </c:pt>
                <c:pt idx="491">
                  <c:v>1276</c:v>
                </c:pt>
                <c:pt idx="492">
                  <c:v>1279</c:v>
                </c:pt>
                <c:pt idx="493">
                  <c:v>1282</c:v>
                </c:pt>
                <c:pt idx="494">
                  <c:v>1285</c:v>
                </c:pt>
                <c:pt idx="495">
                  <c:v>1288</c:v>
                </c:pt>
                <c:pt idx="496">
                  <c:v>1291</c:v>
                </c:pt>
                <c:pt idx="497">
                  <c:v>1294</c:v>
                </c:pt>
                <c:pt idx="498">
                  <c:v>1297</c:v>
                </c:pt>
                <c:pt idx="499">
                  <c:v>1300</c:v>
                </c:pt>
                <c:pt idx="500">
                  <c:v>1303</c:v>
                </c:pt>
                <c:pt idx="501">
                  <c:v>1306</c:v>
                </c:pt>
                <c:pt idx="502">
                  <c:v>1309</c:v>
                </c:pt>
                <c:pt idx="503">
                  <c:v>1312</c:v>
                </c:pt>
                <c:pt idx="504">
                  <c:v>1315</c:v>
                </c:pt>
                <c:pt idx="505">
                  <c:v>1318</c:v>
                </c:pt>
                <c:pt idx="506">
                  <c:v>1321</c:v>
                </c:pt>
                <c:pt idx="507">
                  <c:v>1324</c:v>
                </c:pt>
                <c:pt idx="508">
                  <c:v>1327</c:v>
                </c:pt>
                <c:pt idx="509">
                  <c:v>1330</c:v>
                </c:pt>
                <c:pt idx="510">
                  <c:v>1333</c:v>
                </c:pt>
                <c:pt idx="511">
                  <c:v>1336</c:v>
                </c:pt>
                <c:pt idx="512">
                  <c:v>1339</c:v>
                </c:pt>
                <c:pt idx="513">
                  <c:v>1342</c:v>
                </c:pt>
                <c:pt idx="514">
                  <c:v>1345</c:v>
                </c:pt>
                <c:pt idx="515">
                  <c:v>1348</c:v>
                </c:pt>
                <c:pt idx="516">
                  <c:v>1351</c:v>
                </c:pt>
                <c:pt idx="517">
                  <c:v>1354</c:v>
                </c:pt>
                <c:pt idx="518">
                  <c:v>1357</c:v>
                </c:pt>
                <c:pt idx="519">
                  <c:v>1360</c:v>
                </c:pt>
                <c:pt idx="520">
                  <c:v>1363</c:v>
                </c:pt>
                <c:pt idx="521">
                  <c:v>1366</c:v>
                </c:pt>
                <c:pt idx="522">
                  <c:v>1369</c:v>
                </c:pt>
                <c:pt idx="523">
                  <c:v>1372</c:v>
                </c:pt>
                <c:pt idx="524">
                  <c:v>1375</c:v>
                </c:pt>
                <c:pt idx="525">
                  <c:v>1378</c:v>
                </c:pt>
                <c:pt idx="526">
                  <c:v>1381</c:v>
                </c:pt>
                <c:pt idx="527">
                  <c:v>1384</c:v>
                </c:pt>
                <c:pt idx="528">
                  <c:v>1387</c:v>
                </c:pt>
                <c:pt idx="529">
                  <c:v>1390</c:v>
                </c:pt>
                <c:pt idx="530">
                  <c:v>1393</c:v>
                </c:pt>
                <c:pt idx="531">
                  <c:v>1396</c:v>
                </c:pt>
                <c:pt idx="532">
                  <c:v>1399</c:v>
                </c:pt>
                <c:pt idx="533">
                  <c:v>1402</c:v>
                </c:pt>
                <c:pt idx="534">
                  <c:v>1405</c:v>
                </c:pt>
                <c:pt idx="535">
                  <c:v>1408</c:v>
                </c:pt>
                <c:pt idx="536">
                  <c:v>1411</c:v>
                </c:pt>
                <c:pt idx="537">
                  <c:v>1414</c:v>
                </c:pt>
                <c:pt idx="538">
                  <c:v>1417</c:v>
                </c:pt>
                <c:pt idx="539">
                  <c:v>1420</c:v>
                </c:pt>
                <c:pt idx="540">
                  <c:v>1423</c:v>
                </c:pt>
                <c:pt idx="541">
                  <c:v>1426</c:v>
                </c:pt>
                <c:pt idx="542">
                  <c:v>1429</c:v>
                </c:pt>
                <c:pt idx="543">
                  <c:v>1432</c:v>
                </c:pt>
                <c:pt idx="544">
                  <c:v>1435</c:v>
                </c:pt>
                <c:pt idx="545">
                  <c:v>1438</c:v>
                </c:pt>
                <c:pt idx="546">
                  <c:v>1441</c:v>
                </c:pt>
                <c:pt idx="547">
                  <c:v>1444</c:v>
                </c:pt>
                <c:pt idx="548">
                  <c:v>1447</c:v>
                </c:pt>
                <c:pt idx="549">
                  <c:v>1450</c:v>
                </c:pt>
                <c:pt idx="550">
                  <c:v>1453</c:v>
                </c:pt>
                <c:pt idx="551">
                  <c:v>1456</c:v>
                </c:pt>
                <c:pt idx="552">
                  <c:v>1459</c:v>
                </c:pt>
                <c:pt idx="553">
                  <c:v>1462</c:v>
                </c:pt>
                <c:pt idx="554">
                  <c:v>1465</c:v>
                </c:pt>
                <c:pt idx="555">
                  <c:v>1468</c:v>
                </c:pt>
                <c:pt idx="556">
                  <c:v>1471</c:v>
                </c:pt>
                <c:pt idx="557">
                  <c:v>1474</c:v>
                </c:pt>
                <c:pt idx="558">
                  <c:v>1477</c:v>
                </c:pt>
                <c:pt idx="559">
                  <c:v>1480</c:v>
                </c:pt>
                <c:pt idx="560">
                  <c:v>1483</c:v>
                </c:pt>
                <c:pt idx="561">
                  <c:v>1486</c:v>
                </c:pt>
                <c:pt idx="562">
                  <c:v>1489</c:v>
                </c:pt>
                <c:pt idx="563">
                  <c:v>1492</c:v>
                </c:pt>
                <c:pt idx="564">
                  <c:v>1495</c:v>
                </c:pt>
                <c:pt idx="565">
                  <c:v>1498</c:v>
                </c:pt>
                <c:pt idx="566">
                  <c:v>1501</c:v>
                </c:pt>
                <c:pt idx="567">
                  <c:v>1504</c:v>
                </c:pt>
                <c:pt idx="568">
                  <c:v>1507</c:v>
                </c:pt>
                <c:pt idx="569">
                  <c:v>1510</c:v>
                </c:pt>
                <c:pt idx="570">
                  <c:v>1513</c:v>
                </c:pt>
                <c:pt idx="571">
                  <c:v>1516</c:v>
                </c:pt>
                <c:pt idx="572">
                  <c:v>1519</c:v>
                </c:pt>
                <c:pt idx="573">
                  <c:v>1522</c:v>
                </c:pt>
                <c:pt idx="574">
                  <c:v>1525</c:v>
                </c:pt>
                <c:pt idx="575">
                  <c:v>1528</c:v>
                </c:pt>
                <c:pt idx="576">
                  <c:v>1531</c:v>
                </c:pt>
                <c:pt idx="577">
                  <c:v>1534</c:v>
                </c:pt>
                <c:pt idx="578">
                  <c:v>1537</c:v>
                </c:pt>
                <c:pt idx="579">
                  <c:v>1540</c:v>
                </c:pt>
                <c:pt idx="580">
                  <c:v>1543</c:v>
                </c:pt>
                <c:pt idx="581">
                  <c:v>1546</c:v>
                </c:pt>
                <c:pt idx="582">
                  <c:v>1549</c:v>
                </c:pt>
                <c:pt idx="583">
                  <c:v>1552</c:v>
                </c:pt>
                <c:pt idx="584">
                  <c:v>1555</c:v>
                </c:pt>
                <c:pt idx="585">
                  <c:v>1558</c:v>
                </c:pt>
                <c:pt idx="586">
                  <c:v>1561</c:v>
                </c:pt>
                <c:pt idx="587">
                  <c:v>1564</c:v>
                </c:pt>
                <c:pt idx="588">
                  <c:v>1567</c:v>
                </c:pt>
                <c:pt idx="589">
                  <c:v>1570</c:v>
                </c:pt>
                <c:pt idx="590">
                  <c:v>1573</c:v>
                </c:pt>
                <c:pt idx="591">
                  <c:v>1576</c:v>
                </c:pt>
                <c:pt idx="592">
                  <c:v>1579</c:v>
                </c:pt>
                <c:pt idx="593">
                  <c:v>1582</c:v>
                </c:pt>
                <c:pt idx="594">
                  <c:v>1585</c:v>
                </c:pt>
                <c:pt idx="595">
                  <c:v>1588</c:v>
                </c:pt>
                <c:pt idx="596">
                  <c:v>1591</c:v>
                </c:pt>
                <c:pt idx="597">
                  <c:v>1594</c:v>
                </c:pt>
                <c:pt idx="598">
                  <c:v>1597</c:v>
                </c:pt>
                <c:pt idx="599">
                  <c:v>1600</c:v>
                </c:pt>
                <c:pt idx="600">
                  <c:v>1603</c:v>
                </c:pt>
                <c:pt idx="601">
                  <c:v>1606</c:v>
                </c:pt>
                <c:pt idx="602">
                  <c:v>1609</c:v>
                </c:pt>
                <c:pt idx="603">
                  <c:v>1612</c:v>
                </c:pt>
                <c:pt idx="604">
                  <c:v>1615</c:v>
                </c:pt>
                <c:pt idx="605">
                  <c:v>1618</c:v>
                </c:pt>
                <c:pt idx="606">
                  <c:v>1621</c:v>
                </c:pt>
                <c:pt idx="607">
                  <c:v>1624</c:v>
                </c:pt>
                <c:pt idx="608">
                  <c:v>1627</c:v>
                </c:pt>
                <c:pt idx="609">
                  <c:v>1630</c:v>
                </c:pt>
                <c:pt idx="610">
                  <c:v>1633</c:v>
                </c:pt>
                <c:pt idx="611">
                  <c:v>1636</c:v>
                </c:pt>
                <c:pt idx="612">
                  <c:v>1639</c:v>
                </c:pt>
                <c:pt idx="613">
                  <c:v>1642</c:v>
                </c:pt>
                <c:pt idx="614">
                  <c:v>1645</c:v>
                </c:pt>
                <c:pt idx="615">
                  <c:v>1648</c:v>
                </c:pt>
                <c:pt idx="616">
                  <c:v>1651</c:v>
                </c:pt>
                <c:pt idx="617">
                  <c:v>1654</c:v>
                </c:pt>
                <c:pt idx="618">
                  <c:v>1657</c:v>
                </c:pt>
                <c:pt idx="619">
                  <c:v>1660</c:v>
                </c:pt>
                <c:pt idx="620">
                  <c:v>1663</c:v>
                </c:pt>
                <c:pt idx="621">
                  <c:v>1666</c:v>
                </c:pt>
                <c:pt idx="622">
                  <c:v>1669</c:v>
                </c:pt>
                <c:pt idx="623">
                  <c:v>1672</c:v>
                </c:pt>
                <c:pt idx="624">
                  <c:v>1675</c:v>
                </c:pt>
                <c:pt idx="625">
                  <c:v>1678</c:v>
                </c:pt>
                <c:pt idx="626">
                  <c:v>1681</c:v>
                </c:pt>
                <c:pt idx="627">
                  <c:v>1684</c:v>
                </c:pt>
                <c:pt idx="628">
                  <c:v>1687</c:v>
                </c:pt>
                <c:pt idx="629">
                  <c:v>1690</c:v>
                </c:pt>
                <c:pt idx="630">
                  <c:v>1693</c:v>
                </c:pt>
                <c:pt idx="631">
                  <c:v>1696</c:v>
                </c:pt>
                <c:pt idx="632">
                  <c:v>1699</c:v>
                </c:pt>
                <c:pt idx="633">
                  <c:v>1702</c:v>
                </c:pt>
                <c:pt idx="634">
                  <c:v>1705</c:v>
                </c:pt>
                <c:pt idx="635">
                  <c:v>1708</c:v>
                </c:pt>
                <c:pt idx="636">
                  <c:v>1711</c:v>
                </c:pt>
                <c:pt idx="637">
                  <c:v>1714</c:v>
                </c:pt>
                <c:pt idx="638">
                  <c:v>1717</c:v>
                </c:pt>
                <c:pt idx="639">
                  <c:v>1720</c:v>
                </c:pt>
                <c:pt idx="640">
                  <c:v>1723</c:v>
                </c:pt>
                <c:pt idx="641">
                  <c:v>1726</c:v>
                </c:pt>
                <c:pt idx="642">
                  <c:v>1729</c:v>
                </c:pt>
                <c:pt idx="643">
                  <c:v>1732</c:v>
                </c:pt>
                <c:pt idx="644">
                  <c:v>1735</c:v>
                </c:pt>
                <c:pt idx="645">
                  <c:v>1738</c:v>
                </c:pt>
                <c:pt idx="646">
                  <c:v>1741</c:v>
                </c:pt>
                <c:pt idx="647">
                  <c:v>1744</c:v>
                </c:pt>
                <c:pt idx="648">
                  <c:v>1747</c:v>
                </c:pt>
                <c:pt idx="649">
                  <c:v>1750</c:v>
                </c:pt>
                <c:pt idx="650">
                  <c:v>1753</c:v>
                </c:pt>
                <c:pt idx="651">
                  <c:v>1756</c:v>
                </c:pt>
                <c:pt idx="652">
                  <c:v>1759</c:v>
                </c:pt>
                <c:pt idx="653">
                  <c:v>1762</c:v>
                </c:pt>
                <c:pt idx="654">
                  <c:v>1765</c:v>
                </c:pt>
                <c:pt idx="655">
                  <c:v>1768</c:v>
                </c:pt>
                <c:pt idx="656">
                  <c:v>1771</c:v>
                </c:pt>
                <c:pt idx="657">
                  <c:v>1774</c:v>
                </c:pt>
                <c:pt idx="658">
                  <c:v>1777</c:v>
                </c:pt>
                <c:pt idx="659">
                  <c:v>1780</c:v>
                </c:pt>
                <c:pt idx="660">
                  <c:v>1783</c:v>
                </c:pt>
                <c:pt idx="661">
                  <c:v>1786</c:v>
                </c:pt>
                <c:pt idx="662">
                  <c:v>1789</c:v>
                </c:pt>
                <c:pt idx="663">
                  <c:v>1792</c:v>
                </c:pt>
                <c:pt idx="664">
                  <c:v>1795</c:v>
                </c:pt>
                <c:pt idx="665">
                  <c:v>1798</c:v>
                </c:pt>
                <c:pt idx="666">
                  <c:v>1801</c:v>
                </c:pt>
                <c:pt idx="667">
                  <c:v>1804</c:v>
                </c:pt>
                <c:pt idx="668">
                  <c:v>1807</c:v>
                </c:pt>
                <c:pt idx="669">
                  <c:v>1810</c:v>
                </c:pt>
                <c:pt idx="670">
                  <c:v>1813</c:v>
                </c:pt>
                <c:pt idx="671">
                  <c:v>1816</c:v>
                </c:pt>
                <c:pt idx="672">
                  <c:v>1819</c:v>
                </c:pt>
                <c:pt idx="673">
                  <c:v>1822</c:v>
                </c:pt>
                <c:pt idx="674">
                  <c:v>1825</c:v>
                </c:pt>
                <c:pt idx="675">
                  <c:v>1828</c:v>
                </c:pt>
                <c:pt idx="676">
                  <c:v>1831</c:v>
                </c:pt>
                <c:pt idx="677">
                  <c:v>1834</c:v>
                </c:pt>
                <c:pt idx="678">
                  <c:v>1837</c:v>
                </c:pt>
                <c:pt idx="679">
                  <c:v>1840</c:v>
                </c:pt>
                <c:pt idx="680">
                  <c:v>1843</c:v>
                </c:pt>
                <c:pt idx="681">
                  <c:v>1846</c:v>
                </c:pt>
                <c:pt idx="682">
                  <c:v>1849</c:v>
                </c:pt>
                <c:pt idx="683">
                  <c:v>1852</c:v>
                </c:pt>
                <c:pt idx="684">
                  <c:v>1855</c:v>
                </c:pt>
                <c:pt idx="685">
                  <c:v>1858</c:v>
                </c:pt>
                <c:pt idx="686">
                  <c:v>1861</c:v>
                </c:pt>
                <c:pt idx="687">
                  <c:v>1864</c:v>
                </c:pt>
                <c:pt idx="688">
                  <c:v>1867</c:v>
                </c:pt>
                <c:pt idx="689">
                  <c:v>1870</c:v>
                </c:pt>
                <c:pt idx="690">
                  <c:v>1873</c:v>
                </c:pt>
                <c:pt idx="691">
                  <c:v>1876</c:v>
                </c:pt>
                <c:pt idx="692">
                  <c:v>1879</c:v>
                </c:pt>
                <c:pt idx="693">
                  <c:v>1882</c:v>
                </c:pt>
                <c:pt idx="694">
                  <c:v>1885</c:v>
                </c:pt>
                <c:pt idx="695">
                  <c:v>1888</c:v>
                </c:pt>
                <c:pt idx="696">
                  <c:v>1891</c:v>
                </c:pt>
                <c:pt idx="697">
                  <c:v>1894</c:v>
                </c:pt>
                <c:pt idx="698">
                  <c:v>1897</c:v>
                </c:pt>
                <c:pt idx="699">
                  <c:v>1900</c:v>
                </c:pt>
                <c:pt idx="700">
                  <c:v>1903</c:v>
                </c:pt>
                <c:pt idx="701">
                  <c:v>1906</c:v>
                </c:pt>
                <c:pt idx="702">
                  <c:v>1909</c:v>
                </c:pt>
                <c:pt idx="703">
                  <c:v>1912</c:v>
                </c:pt>
                <c:pt idx="704">
                  <c:v>1915</c:v>
                </c:pt>
                <c:pt idx="705">
                  <c:v>1918</c:v>
                </c:pt>
                <c:pt idx="706">
                  <c:v>1921</c:v>
                </c:pt>
                <c:pt idx="707">
                  <c:v>1924</c:v>
                </c:pt>
                <c:pt idx="708">
                  <c:v>1927</c:v>
                </c:pt>
                <c:pt idx="709">
                  <c:v>1930</c:v>
                </c:pt>
                <c:pt idx="710">
                  <c:v>1933</c:v>
                </c:pt>
                <c:pt idx="711">
                  <c:v>1936</c:v>
                </c:pt>
                <c:pt idx="712">
                  <c:v>1939</c:v>
                </c:pt>
                <c:pt idx="713">
                  <c:v>1942</c:v>
                </c:pt>
                <c:pt idx="714">
                  <c:v>1945</c:v>
                </c:pt>
                <c:pt idx="715">
                  <c:v>1948</c:v>
                </c:pt>
                <c:pt idx="716">
                  <c:v>1951</c:v>
                </c:pt>
                <c:pt idx="717">
                  <c:v>1954</c:v>
                </c:pt>
                <c:pt idx="718">
                  <c:v>1957</c:v>
                </c:pt>
                <c:pt idx="719">
                  <c:v>1960</c:v>
                </c:pt>
                <c:pt idx="720">
                  <c:v>1963</c:v>
                </c:pt>
                <c:pt idx="721">
                  <c:v>1966</c:v>
                </c:pt>
                <c:pt idx="722">
                  <c:v>1969</c:v>
                </c:pt>
                <c:pt idx="723">
                  <c:v>1972</c:v>
                </c:pt>
                <c:pt idx="724">
                  <c:v>1975</c:v>
                </c:pt>
                <c:pt idx="725">
                  <c:v>1978</c:v>
                </c:pt>
                <c:pt idx="726">
                  <c:v>1981</c:v>
                </c:pt>
                <c:pt idx="727">
                  <c:v>1984</c:v>
                </c:pt>
                <c:pt idx="728">
                  <c:v>1987</c:v>
                </c:pt>
                <c:pt idx="729">
                  <c:v>1990</c:v>
                </c:pt>
                <c:pt idx="730">
                  <c:v>1993</c:v>
                </c:pt>
                <c:pt idx="731">
                  <c:v>1996</c:v>
                </c:pt>
                <c:pt idx="732">
                  <c:v>1999</c:v>
                </c:pt>
                <c:pt idx="733">
                  <c:v>2002</c:v>
                </c:pt>
                <c:pt idx="734">
                  <c:v>2005</c:v>
                </c:pt>
                <c:pt idx="735">
                  <c:v>2008</c:v>
                </c:pt>
                <c:pt idx="736">
                  <c:v>2011</c:v>
                </c:pt>
                <c:pt idx="737">
                  <c:v>2014</c:v>
                </c:pt>
                <c:pt idx="738">
                  <c:v>2017</c:v>
                </c:pt>
                <c:pt idx="739">
                  <c:v>2020</c:v>
                </c:pt>
                <c:pt idx="740">
                  <c:v>2023</c:v>
                </c:pt>
                <c:pt idx="741">
                  <c:v>2026</c:v>
                </c:pt>
                <c:pt idx="742">
                  <c:v>2029</c:v>
                </c:pt>
                <c:pt idx="743">
                  <c:v>2032</c:v>
                </c:pt>
                <c:pt idx="744">
                  <c:v>2035</c:v>
                </c:pt>
                <c:pt idx="745">
                  <c:v>2038</c:v>
                </c:pt>
                <c:pt idx="746">
                  <c:v>2041</c:v>
                </c:pt>
                <c:pt idx="747">
                  <c:v>2044</c:v>
                </c:pt>
                <c:pt idx="748">
                  <c:v>2047</c:v>
                </c:pt>
                <c:pt idx="749">
                  <c:v>2050</c:v>
                </c:pt>
                <c:pt idx="750">
                  <c:v>2053</c:v>
                </c:pt>
                <c:pt idx="751">
                  <c:v>2056</c:v>
                </c:pt>
                <c:pt idx="752">
                  <c:v>2059</c:v>
                </c:pt>
                <c:pt idx="753">
                  <c:v>2062</c:v>
                </c:pt>
                <c:pt idx="754">
                  <c:v>2065</c:v>
                </c:pt>
                <c:pt idx="755">
                  <c:v>2068</c:v>
                </c:pt>
                <c:pt idx="756">
                  <c:v>2071</c:v>
                </c:pt>
                <c:pt idx="757">
                  <c:v>2074</c:v>
                </c:pt>
                <c:pt idx="758">
                  <c:v>2077</c:v>
                </c:pt>
                <c:pt idx="759">
                  <c:v>2080</c:v>
                </c:pt>
                <c:pt idx="760">
                  <c:v>2083</c:v>
                </c:pt>
                <c:pt idx="761">
                  <c:v>2086</c:v>
                </c:pt>
                <c:pt idx="762">
                  <c:v>2089</c:v>
                </c:pt>
                <c:pt idx="763">
                  <c:v>2092</c:v>
                </c:pt>
                <c:pt idx="764">
                  <c:v>2095</c:v>
                </c:pt>
                <c:pt idx="765">
                  <c:v>2098</c:v>
                </c:pt>
                <c:pt idx="766">
                  <c:v>2101</c:v>
                </c:pt>
                <c:pt idx="767">
                  <c:v>2104</c:v>
                </c:pt>
                <c:pt idx="768">
                  <c:v>2107</c:v>
                </c:pt>
                <c:pt idx="769">
                  <c:v>2110</c:v>
                </c:pt>
                <c:pt idx="770">
                  <c:v>2113</c:v>
                </c:pt>
                <c:pt idx="771">
                  <c:v>2116</c:v>
                </c:pt>
                <c:pt idx="772">
                  <c:v>2119</c:v>
                </c:pt>
                <c:pt idx="773">
                  <c:v>2122</c:v>
                </c:pt>
                <c:pt idx="774">
                  <c:v>2125</c:v>
                </c:pt>
                <c:pt idx="775">
                  <c:v>2128</c:v>
                </c:pt>
                <c:pt idx="776">
                  <c:v>2131</c:v>
                </c:pt>
                <c:pt idx="777">
                  <c:v>2134</c:v>
                </c:pt>
                <c:pt idx="778">
                  <c:v>2137</c:v>
                </c:pt>
                <c:pt idx="779">
                  <c:v>2140</c:v>
                </c:pt>
                <c:pt idx="780">
                  <c:v>2143</c:v>
                </c:pt>
                <c:pt idx="781">
                  <c:v>2146</c:v>
                </c:pt>
                <c:pt idx="782">
                  <c:v>2149</c:v>
                </c:pt>
                <c:pt idx="783">
                  <c:v>2152</c:v>
                </c:pt>
                <c:pt idx="784">
                  <c:v>2155</c:v>
                </c:pt>
                <c:pt idx="785">
                  <c:v>2158</c:v>
                </c:pt>
                <c:pt idx="786">
                  <c:v>2161</c:v>
                </c:pt>
                <c:pt idx="787">
                  <c:v>2164</c:v>
                </c:pt>
                <c:pt idx="788">
                  <c:v>2167</c:v>
                </c:pt>
                <c:pt idx="789">
                  <c:v>2170</c:v>
                </c:pt>
                <c:pt idx="790">
                  <c:v>2173</c:v>
                </c:pt>
                <c:pt idx="791">
                  <c:v>2176</c:v>
                </c:pt>
                <c:pt idx="792">
                  <c:v>2179</c:v>
                </c:pt>
                <c:pt idx="793">
                  <c:v>2182</c:v>
                </c:pt>
                <c:pt idx="794">
                  <c:v>2185</c:v>
                </c:pt>
                <c:pt idx="795">
                  <c:v>2188</c:v>
                </c:pt>
                <c:pt idx="796">
                  <c:v>2191</c:v>
                </c:pt>
                <c:pt idx="797">
                  <c:v>2194</c:v>
                </c:pt>
                <c:pt idx="798">
                  <c:v>2197</c:v>
                </c:pt>
                <c:pt idx="799">
                  <c:v>2200</c:v>
                </c:pt>
                <c:pt idx="800">
                  <c:v>2203</c:v>
                </c:pt>
                <c:pt idx="801">
                  <c:v>2206</c:v>
                </c:pt>
                <c:pt idx="802">
                  <c:v>2209</c:v>
                </c:pt>
                <c:pt idx="803">
                  <c:v>2212</c:v>
                </c:pt>
                <c:pt idx="804">
                  <c:v>2215</c:v>
                </c:pt>
                <c:pt idx="805">
                  <c:v>2218</c:v>
                </c:pt>
                <c:pt idx="806">
                  <c:v>2221</c:v>
                </c:pt>
                <c:pt idx="807">
                  <c:v>2224</c:v>
                </c:pt>
                <c:pt idx="808">
                  <c:v>2227</c:v>
                </c:pt>
                <c:pt idx="809">
                  <c:v>2230</c:v>
                </c:pt>
                <c:pt idx="810">
                  <c:v>2233</c:v>
                </c:pt>
                <c:pt idx="811">
                  <c:v>2236</c:v>
                </c:pt>
                <c:pt idx="812">
                  <c:v>2239</c:v>
                </c:pt>
                <c:pt idx="813">
                  <c:v>2242</c:v>
                </c:pt>
                <c:pt idx="814">
                  <c:v>2245</c:v>
                </c:pt>
                <c:pt idx="815">
                  <c:v>2248</c:v>
                </c:pt>
                <c:pt idx="816">
                  <c:v>2251</c:v>
                </c:pt>
                <c:pt idx="817">
                  <c:v>2254</c:v>
                </c:pt>
                <c:pt idx="818">
                  <c:v>2257</c:v>
                </c:pt>
                <c:pt idx="819">
                  <c:v>2260</c:v>
                </c:pt>
                <c:pt idx="820">
                  <c:v>2263</c:v>
                </c:pt>
                <c:pt idx="821">
                  <c:v>2266</c:v>
                </c:pt>
                <c:pt idx="822">
                  <c:v>2269</c:v>
                </c:pt>
                <c:pt idx="823">
                  <c:v>2272</c:v>
                </c:pt>
                <c:pt idx="824">
                  <c:v>2275</c:v>
                </c:pt>
                <c:pt idx="825">
                  <c:v>2278</c:v>
                </c:pt>
                <c:pt idx="826">
                  <c:v>2281</c:v>
                </c:pt>
                <c:pt idx="827">
                  <c:v>2284</c:v>
                </c:pt>
                <c:pt idx="828">
                  <c:v>2287</c:v>
                </c:pt>
                <c:pt idx="829">
                  <c:v>2290</c:v>
                </c:pt>
                <c:pt idx="830">
                  <c:v>2293</c:v>
                </c:pt>
                <c:pt idx="831">
                  <c:v>2296</c:v>
                </c:pt>
                <c:pt idx="832">
                  <c:v>2299</c:v>
                </c:pt>
                <c:pt idx="833">
                  <c:v>2302</c:v>
                </c:pt>
                <c:pt idx="834">
                  <c:v>2305</c:v>
                </c:pt>
                <c:pt idx="835">
                  <c:v>2308</c:v>
                </c:pt>
                <c:pt idx="836">
                  <c:v>2311</c:v>
                </c:pt>
                <c:pt idx="837">
                  <c:v>2314</c:v>
                </c:pt>
                <c:pt idx="838">
                  <c:v>2317</c:v>
                </c:pt>
                <c:pt idx="839">
                  <c:v>2320</c:v>
                </c:pt>
                <c:pt idx="840">
                  <c:v>2323</c:v>
                </c:pt>
                <c:pt idx="841">
                  <c:v>2326</c:v>
                </c:pt>
                <c:pt idx="842">
                  <c:v>2329</c:v>
                </c:pt>
                <c:pt idx="843">
                  <c:v>2332</c:v>
                </c:pt>
                <c:pt idx="844">
                  <c:v>2335</c:v>
                </c:pt>
                <c:pt idx="845">
                  <c:v>2338</c:v>
                </c:pt>
                <c:pt idx="846">
                  <c:v>2341</c:v>
                </c:pt>
                <c:pt idx="847">
                  <c:v>2344</c:v>
                </c:pt>
                <c:pt idx="848">
                  <c:v>2347</c:v>
                </c:pt>
                <c:pt idx="849">
                  <c:v>2350</c:v>
                </c:pt>
                <c:pt idx="850">
                  <c:v>2353</c:v>
                </c:pt>
                <c:pt idx="851">
                  <c:v>2356</c:v>
                </c:pt>
                <c:pt idx="852">
                  <c:v>2359</c:v>
                </c:pt>
                <c:pt idx="853">
                  <c:v>2362</c:v>
                </c:pt>
                <c:pt idx="854">
                  <c:v>2365</c:v>
                </c:pt>
                <c:pt idx="855">
                  <c:v>2368</c:v>
                </c:pt>
                <c:pt idx="856">
                  <c:v>2371</c:v>
                </c:pt>
                <c:pt idx="857">
                  <c:v>2374</c:v>
                </c:pt>
                <c:pt idx="858">
                  <c:v>2377</c:v>
                </c:pt>
                <c:pt idx="859">
                  <c:v>2380</c:v>
                </c:pt>
                <c:pt idx="860">
                  <c:v>2383</c:v>
                </c:pt>
                <c:pt idx="861">
                  <c:v>2386</c:v>
                </c:pt>
                <c:pt idx="862">
                  <c:v>2389</c:v>
                </c:pt>
                <c:pt idx="863">
                  <c:v>2392</c:v>
                </c:pt>
                <c:pt idx="864">
                  <c:v>2395</c:v>
                </c:pt>
                <c:pt idx="865">
                  <c:v>2398</c:v>
                </c:pt>
                <c:pt idx="866">
                  <c:v>2401</c:v>
                </c:pt>
                <c:pt idx="867">
                  <c:v>2404</c:v>
                </c:pt>
                <c:pt idx="868">
                  <c:v>2407</c:v>
                </c:pt>
                <c:pt idx="869">
                  <c:v>2410</c:v>
                </c:pt>
                <c:pt idx="870">
                  <c:v>2413</c:v>
                </c:pt>
                <c:pt idx="871">
                  <c:v>2416</c:v>
                </c:pt>
                <c:pt idx="872">
                  <c:v>2419</c:v>
                </c:pt>
                <c:pt idx="873">
                  <c:v>2422</c:v>
                </c:pt>
                <c:pt idx="874">
                  <c:v>2425</c:v>
                </c:pt>
                <c:pt idx="875">
                  <c:v>2428</c:v>
                </c:pt>
                <c:pt idx="876">
                  <c:v>2431</c:v>
                </c:pt>
                <c:pt idx="877">
                  <c:v>2434</c:v>
                </c:pt>
                <c:pt idx="878">
                  <c:v>2437</c:v>
                </c:pt>
                <c:pt idx="879">
                  <c:v>2440</c:v>
                </c:pt>
                <c:pt idx="880">
                  <c:v>2443</c:v>
                </c:pt>
                <c:pt idx="881">
                  <c:v>2446</c:v>
                </c:pt>
                <c:pt idx="882">
                  <c:v>2449</c:v>
                </c:pt>
                <c:pt idx="883">
                  <c:v>2452</c:v>
                </c:pt>
                <c:pt idx="884">
                  <c:v>2455</c:v>
                </c:pt>
                <c:pt idx="885">
                  <c:v>2458</c:v>
                </c:pt>
                <c:pt idx="886">
                  <c:v>2461</c:v>
                </c:pt>
                <c:pt idx="887">
                  <c:v>2464</c:v>
                </c:pt>
                <c:pt idx="888">
                  <c:v>2467</c:v>
                </c:pt>
                <c:pt idx="889">
                  <c:v>2470</c:v>
                </c:pt>
                <c:pt idx="890">
                  <c:v>2473</c:v>
                </c:pt>
                <c:pt idx="891">
                  <c:v>2476</c:v>
                </c:pt>
                <c:pt idx="892">
                  <c:v>2479</c:v>
                </c:pt>
                <c:pt idx="893">
                  <c:v>2482</c:v>
                </c:pt>
                <c:pt idx="894">
                  <c:v>2485</c:v>
                </c:pt>
                <c:pt idx="895">
                  <c:v>2488</c:v>
                </c:pt>
                <c:pt idx="896">
                  <c:v>2491</c:v>
                </c:pt>
                <c:pt idx="897">
                  <c:v>2494</c:v>
                </c:pt>
                <c:pt idx="898">
                  <c:v>2497</c:v>
                </c:pt>
                <c:pt idx="899">
                  <c:v>2500</c:v>
                </c:pt>
                <c:pt idx="900">
                  <c:v>2503</c:v>
                </c:pt>
                <c:pt idx="901">
                  <c:v>2506</c:v>
                </c:pt>
                <c:pt idx="902">
                  <c:v>2509</c:v>
                </c:pt>
                <c:pt idx="903">
                  <c:v>2512</c:v>
                </c:pt>
                <c:pt idx="904">
                  <c:v>2515</c:v>
                </c:pt>
                <c:pt idx="905">
                  <c:v>2518</c:v>
                </c:pt>
                <c:pt idx="906">
                  <c:v>2521</c:v>
                </c:pt>
                <c:pt idx="907">
                  <c:v>2524</c:v>
                </c:pt>
                <c:pt idx="908">
                  <c:v>2527</c:v>
                </c:pt>
                <c:pt idx="909">
                  <c:v>2530</c:v>
                </c:pt>
                <c:pt idx="910">
                  <c:v>2533</c:v>
                </c:pt>
                <c:pt idx="911">
                  <c:v>2536</c:v>
                </c:pt>
                <c:pt idx="912">
                  <c:v>2539</c:v>
                </c:pt>
                <c:pt idx="913">
                  <c:v>2542</c:v>
                </c:pt>
                <c:pt idx="914">
                  <c:v>2545</c:v>
                </c:pt>
                <c:pt idx="915">
                  <c:v>2548</c:v>
                </c:pt>
                <c:pt idx="916">
                  <c:v>2551</c:v>
                </c:pt>
                <c:pt idx="917">
                  <c:v>2554</c:v>
                </c:pt>
                <c:pt idx="918">
                  <c:v>2557</c:v>
                </c:pt>
                <c:pt idx="919">
                  <c:v>2560</c:v>
                </c:pt>
                <c:pt idx="920">
                  <c:v>2563</c:v>
                </c:pt>
                <c:pt idx="921">
                  <c:v>2566</c:v>
                </c:pt>
                <c:pt idx="922">
                  <c:v>2569</c:v>
                </c:pt>
                <c:pt idx="923">
                  <c:v>2572</c:v>
                </c:pt>
                <c:pt idx="924">
                  <c:v>2575</c:v>
                </c:pt>
                <c:pt idx="925">
                  <c:v>2578</c:v>
                </c:pt>
                <c:pt idx="926">
                  <c:v>2581</c:v>
                </c:pt>
                <c:pt idx="927">
                  <c:v>2584</c:v>
                </c:pt>
                <c:pt idx="928">
                  <c:v>2587</c:v>
                </c:pt>
                <c:pt idx="929">
                  <c:v>2590</c:v>
                </c:pt>
                <c:pt idx="930">
                  <c:v>2593</c:v>
                </c:pt>
                <c:pt idx="931">
                  <c:v>2596</c:v>
                </c:pt>
                <c:pt idx="932">
                  <c:v>2599</c:v>
                </c:pt>
                <c:pt idx="933">
                  <c:v>2602</c:v>
                </c:pt>
                <c:pt idx="934">
                  <c:v>2605</c:v>
                </c:pt>
                <c:pt idx="935">
                  <c:v>2608</c:v>
                </c:pt>
                <c:pt idx="936">
                  <c:v>2611</c:v>
                </c:pt>
                <c:pt idx="937">
                  <c:v>2614</c:v>
                </c:pt>
                <c:pt idx="938">
                  <c:v>2617</c:v>
                </c:pt>
                <c:pt idx="939">
                  <c:v>2620</c:v>
                </c:pt>
                <c:pt idx="940">
                  <c:v>2623</c:v>
                </c:pt>
                <c:pt idx="941">
                  <c:v>2626</c:v>
                </c:pt>
                <c:pt idx="942">
                  <c:v>2629</c:v>
                </c:pt>
                <c:pt idx="943">
                  <c:v>2632</c:v>
                </c:pt>
                <c:pt idx="944">
                  <c:v>2635</c:v>
                </c:pt>
                <c:pt idx="945">
                  <c:v>2638</c:v>
                </c:pt>
                <c:pt idx="946">
                  <c:v>2641</c:v>
                </c:pt>
                <c:pt idx="947">
                  <c:v>2644</c:v>
                </c:pt>
                <c:pt idx="948">
                  <c:v>2647</c:v>
                </c:pt>
                <c:pt idx="949">
                  <c:v>2650</c:v>
                </c:pt>
                <c:pt idx="950">
                  <c:v>2653</c:v>
                </c:pt>
                <c:pt idx="951">
                  <c:v>2656</c:v>
                </c:pt>
                <c:pt idx="952">
                  <c:v>2659</c:v>
                </c:pt>
                <c:pt idx="953">
                  <c:v>2662</c:v>
                </c:pt>
                <c:pt idx="954">
                  <c:v>2665</c:v>
                </c:pt>
                <c:pt idx="955">
                  <c:v>2668</c:v>
                </c:pt>
                <c:pt idx="956">
                  <c:v>2671</c:v>
                </c:pt>
                <c:pt idx="957">
                  <c:v>2674</c:v>
                </c:pt>
                <c:pt idx="958">
                  <c:v>2677</c:v>
                </c:pt>
                <c:pt idx="959">
                  <c:v>2680</c:v>
                </c:pt>
                <c:pt idx="960">
                  <c:v>2683</c:v>
                </c:pt>
                <c:pt idx="961">
                  <c:v>2686</c:v>
                </c:pt>
                <c:pt idx="962">
                  <c:v>2689</c:v>
                </c:pt>
                <c:pt idx="963">
                  <c:v>2692</c:v>
                </c:pt>
                <c:pt idx="964">
                  <c:v>2695</c:v>
                </c:pt>
                <c:pt idx="965">
                  <c:v>2698</c:v>
                </c:pt>
                <c:pt idx="966">
                  <c:v>2701</c:v>
                </c:pt>
                <c:pt idx="967">
                  <c:v>2704</c:v>
                </c:pt>
                <c:pt idx="968">
                  <c:v>2707</c:v>
                </c:pt>
                <c:pt idx="969">
                  <c:v>2710</c:v>
                </c:pt>
                <c:pt idx="970">
                  <c:v>2713</c:v>
                </c:pt>
                <c:pt idx="971">
                  <c:v>2716</c:v>
                </c:pt>
                <c:pt idx="972">
                  <c:v>2719</c:v>
                </c:pt>
                <c:pt idx="973">
                  <c:v>2722</c:v>
                </c:pt>
                <c:pt idx="974">
                  <c:v>2725</c:v>
                </c:pt>
                <c:pt idx="975">
                  <c:v>2728</c:v>
                </c:pt>
                <c:pt idx="976">
                  <c:v>2731</c:v>
                </c:pt>
                <c:pt idx="977">
                  <c:v>2734</c:v>
                </c:pt>
                <c:pt idx="978">
                  <c:v>2737</c:v>
                </c:pt>
                <c:pt idx="979">
                  <c:v>2740</c:v>
                </c:pt>
                <c:pt idx="980">
                  <c:v>2743</c:v>
                </c:pt>
                <c:pt idx="981">
                  <c:v>2746</c:v>
                </c:pt>
                <c:pt idx="982">
                  <c:v>2749</c:v>
                </c:pt>
                <c:pt idx="983">
                  <c:v>2752</c:v>
                </c:pt>
                <c:pt idx="984">
                  <c:v>2755</c:v>
                </c:pt>
                <c:pt idx="985">
                  <c:v>2758</c:v>
                </c:pt>
                <c:pt idx="986">
                  <c:v>2761</c:v>
                </c:pt>
                <c:pt idx="987">
                  <c:v>2764</c:v>
                </c:pt>
                <c:pt idx="988">
                  <c:v>2767</c:v>
                </c:pt>
                <c:pt idx="989">
                  <c:v>2770</c:v>
                </c:pt>
                <c:pt idx="990">
                  <c:v>2773</c:v>
                </c:pt>
                <c:pt idx="991">
                  <c:v>2776</c:v>
                </c:pt>
                <c:pt idx="992">
                  <c:v>2779</c:v>
                </c:pt>
                <c:pt idx="993">
                  <c:v>2782</c:v>
                </c:pt>
                <c:pt idx="994">
                  <c:v>2785</c:v>
                </c:pt>
                <c:pt idx="995">
                  <c:v>2788</c:v>
                </c:pt>
                <c:pt idx="996">
                  <c:v>2791</c:v>
                </c:pt>
                <c:pt idx="997">
                  <c:v>2794</c:v>
                </c:pt>
                <c:pt idx="998">
                  <c:v>2797</c:v>
                </c:pt>
                <c:pt idx="999">
                  <c:v>2800</c:v>
                </c:pt>
              </c:numCache>
            </c:numRef>
          </c:xVal>
          <c:yVal>
            <c:numRef>
              <c:f>ChartData!$N$10:$N$1009</c:f>
              <c:numCache>
                <c:formatCode>_("$"* #,##0_);_("$"* \(#,##0\);_("$"* "-"??_);_(@_)</c:formatCode>
                <c:ptCount val="1000"/>
                <c:pt idx="0">
                  <c:v>104.69409999999999</c:v>
                </c:pt>
                <c:pt idx="1">
                  <c:v>54.194099999999992</c:v>
                </c:pt>
                <c:pt idx="2">
                  <c:v>37.360766666666663</c:v>
                </c:pt>
                <c:pt idx="3">
                  <c:v>28.944099999999995</c:v>
                </c:pt>
                <c:pt idx="4">
                  <c:v>23.894099999999995</c:v>
                </c:pt>
                <c:pt idx="5">
                  <c:v>20.527433333333331</c:v>
                </c:pt>
                <c:pt idx="6">
                  <c:v>18.122671428571426</c:v>
                </c:pt>
                <c:pt idx="7">
                  <c:v>16.319099999999999</c:v>
                </c:pt>
                <c:pt idx="8">
                  <c:v>14.916322222222222</c:v>
                </c:pt>
                <c:pt idx="9">
                  <c:v>13.794099999999998</c:v>
                </c:pt>
                <c:pt idx="10">
                  <c:v>12.87591818181818</c:v>
                </c:pt>
                <c:pt idx="11">
                  <c:v>12.110766666666667</c:v>
                </c:pt>
                <c:pt idx="12">
                  <c:v>11.463330769230769</c:v>
                </c:pt>
                <c:pt idx="13">
                  <c:v>10.908385714285714</c:v>
                </c:pt>
                <c:pt idx="14">
                  <c:v>10.427433333333333</c:v>
                </c:pt>
                <c:pt idx="15">
                  <c:v>10.006599999999999</c:v>
                </c:pt>
                <c:pt idx="16">
                  <c:v>9.6352764705882343</c:v>
                </c:pt>
                <c:pt idx="17">
                  <c:v>9.3052111111111113</c:v>
                </c:pt>
                <c:pt idx="18">
                  <c:v>9.0098894736842094</c:v>
                </c:pt>
                <c:pt idx="19">
                  <c:v>8.7440999999999995</c:v>
                </c:pt>
                <c:pt idx="20">
                  <c:v>8.503623809523809</c:v>
                </c:pt>
                <c:pt idx="21">
                  <c:v>8.2850090909090905</c:v>
                </c:pt>
                <c:pt idx="22">
                  <c:v>8.0854043478260866</c:v>
                </c:pt>
                <c:pt idx="23">
                  <c:v>7.9024333333333328</c:v>
                </c:pt>
                <c:pt idx="24">
                  <c:v>7.7340999999999998</c:v>
                </c:pt>
                <c:pt idx="25">
                  <c:v>7.5787153846153839</c:v>
                </c:pt>
                <c:pt idx="26">
                  <c:v>7.4348407407407402</c:v>
                </c:pt>
                <c:pt idx="27">
                  <c:v>7.3012428571428565</c:v>
                </c:pt>
                <c:pt idx="28">
                  <c:v>7.1768586206896554</c:v>
                </c:pt>
                <c:pt idx="29">
                  <c:v>7.060766666666666</c:v>
                </c:pt>
                <c:pt idx="30">
                  <c:v>6.9521645161290317</c:v>
                </c:pt>
                <c:pt idx="31">
                  <c:v>6.8503499999999997</c:v>
                </c:pt>
                <c:pt idx="32">
                  <c:v>6.7547060606060603</c:v>
                </c:pt>
                <c:pt idx="33">
                  <c:v>6.6646882352941175</c:v>
                </c:pt>
                <c:pt idx="34">
                  <c:v>6.5798142857142849</c:v>
                </c:pt>
                <c:pt idx="35">
                  <c:v>6.499655555555556</c:v>
                </c:pt>
                <c:pt idx="36">
                  <c:v>6.4238297297297295</c:v>
                </c:pt>
                <c:pt idx="37">
                  <c:v>6.351994736842105</c:v>
                </c:pt>
                <c:pt idx="38">
                  <c:v>6.28384358974359</c:v>
                </c:pt>
                <c:pt idx="39">
                  <c:v>6.2190999999999992</c:v>
                </c:pt>
                <c:pt idx="40">
                  <c:v>6.1575146341463416</c:v>
                </c:pt>
                <c:pt idx="41">
                  <c:v>6.0988619047619039</c:v>
                </c:pt>
                <c:pt idx="42">
                  <c:v>6.042937209302325</c:v>
                </c:pt>
                <c:pt idx="43">
                  <c:v>5.9895545454545456</c:v>
                </c:pt>
                <c:pt idx="44">
                  <c:v>5.9385444444444442</c:v>
                </c:pt>
                <c:pt idx="45">
                  <c:v>5.8897521739130436</c:v>
                </c:pt>
                <c:pt idx="46">
                  <c:v>5.8430361702127662</c:v>
                </c:pt>
                <c:pt idx="47">
                  <c:v>5.7982666666666667</c:v>
                </c:pt>
                <c:pt idx="48">
                  <c:v>5.7553244897959184</c:v>
                </c:pt>
                <c:pt idx="49">
                  <c:v>5.7141000000000002</c:v>
                </c:pt>
                <c:pt idx="50">
                  <c:v>5.6744921568627449</c:v>
                </c:pt>
                <c:pt idx="51">
                  <c:v>5.6364076923076922</c:v>
                </c:pt>
                <c:pt idx="52">
                  <c:v>5.599760377358491</c:v>
                </c:pt>
                <c:pt idx="53">
                  <c:v>5.56447037037037</c:v>
                </c:pt>
                <c:pt idx="54">
                  <c:v>5.5304636363636366</c:v>
                </c:pt>
                <c:pt idx="55">
                  <c:v>5.4976714285714285</c:v>
                </c:pt>
                <c:pt idx="56">
                  <c:v>5.466029824561403</c:v>
                </c:pt>
                <c:pt idx="57">
                  <c:v>5.435479310344828</c:v>
                </c:pt>
                <c:pt idx="58">
                  <c:v>5.4059644067796606</c:v>
                </c:pt>
                <c:pt idx="59">
                  <c:v>5.3774333333333333</c:v>
                </c:pt>
                <c:pt idx="60">
                  <c:v>5.3498377049180323</c:v>
                </c:pt>
                <c:pt idx="61">
                  <c:v>5.3231322580645157</c:v>
                </c:pt>
                <c:pt idx="62">
                  <c:v>5.2972746031746034</c:v>
                </c:pt>
                <c:pt idx="63">
                  <c:v>5.2722249999999997</c:v>
                </c:pt>
                <c:pt idx="64">
                  <c:v>5.2479461538461543</c:v>
                </c:pt>
                <c:pt idx="65">
                  <c:v>5.22440303030303</c:v>
                </c:pt>
                <c:pt idx="66">
                  <c:v>5.201562686567164</c:v>
                </c:pt>
                <c:pt idx="67">
                  <c:v>5.1793941176470586</c:v>
                </c:pt>
                <c:pt idx="68">
                  <c:v>5.157868115942029</c:v>
                </c:pt>
                <c:pt idx="69">
                  <c:v>5.1369571428571428</c:v>
                </c:pt>
                <c:pt idx="70">
                  <c:v>5.1166352112676057</c:v>
                </c:pt>
                <c:pt idx="71">
                  <c:v>5.0968777777777774</c:v>
                </c:pt>
                <c:pt idx="72">
                  <c:v>5.0776616438356168</c:v>
                </c:pt>
                <c:pt idx="73">
                  <c:v>5.0589648648648646</c:v>
                </c:pt>
                <c:pt idx="74">
                  <c:v>5.0407666666666664</c:v>
                </c:pt>
                <c:pt idx="75">
                  <c:v>5.0230473684210528</c:v>
                </c:pt>
                <c:pt idx="76">
                  <c:v>5.0057883116883115</c:v>
                </c:pt>
                <c:pt idx="77">
                  <c:v>4.9889717948717944</c:v>
                </c:pt>
                <c:pt idx="78">
                  <c:v>4.9725810126582282</c:v>
                </c:pt>
                <c:pt idx="79">
                  <c:v>4.9565999999999999</c:v>
                </c:pt>
                <c:pt idx="80">
                  <c:v>4.9410135802469135</c:v>
                </c:pt>
                <c:pt idx="81">
                  <c:v>4.9258073170731702</c:v>
                </c:pt>
                <c:pt idx="82">
                  <c:v>4.9109674698795178</c:v>
                </c:pt>
                <c:pt idx="83">
                  <c:v>4.8964809523809523</c:v>
                </c:pt>
                <c:pt idx="84">
                  <c:v>4.882335294117647</c:v>
                </c:pt>
                <c:pt idx="85">
                  <c:v>4.8685186046511628</c:v>
                </c:pt>
                <c:pt idx="86">
                  <c:v>4.8550195402298852</c:v>
                </c:pt>
                <c:pt idx="87">
                  <c:v>4.8418272727272722</c:v>
                </c:pt>
                <c:pt idx="88">
                  <c:v>4.8289314606741573</c:v>
                </c:pt>
                <c:pt idx="89">
                  <c:v>4.8163222222222224</c:v>
                </c:pt>
                <c:pt idx="90">
                  <c:v>4.8039901098901101</c:v>
                </c:pt>
                <c:pt idx="91">
                  <c:v>4.7919260869565221</c:v>
                </c:pt>
                <c:pt idx="92">
                  <c:v>4.7801215053763446</c:v>
                </c:pt>
                <c:pt idx="93">
                  <c:v>4.7685680851063825</c:v>
                </c:pt>
                <c:pt idx="94">
                  <c:v>4.757257894736842</c:v>
                </c:pt>
                <c:pt idx="95">
                  <c:v>4.7461833333333336</c:v>
                </c:pt>
                <c:pt idx="96">
                  <c:v>4.7353371134020623</c:v>
                </c:pt>
                <c:pt idx="97">
                  <c:v>4.724712244897959</c:v>
                </c:pt>
                <c:pt idx="98">
                  <c:v>4.7143020202020205</c:v>
                </c:pt>
                <c:pt idx="99">
                  <c:v>4.7041000000000004</c:v>
                </c:pt>
                <c:pt idx="100">
                  <c:v>4.6746825242718444</c:v>
                </c:pt>
                <c:pt idx="101">
                  <c:v>4.6469301886792458</c:v>
                </c:pt>
                <c:pt idx="102">
                  <c:v>4.6207055045871561</c:v>
                </c:pt>
                <c:pt idx="103">
                  <c:v>4.5958857142857141</c:v>
                </c:pt>
                <c:pt idx="104">
                  <c:v>4.5723608695652178</c:v>
                </c:pt>
                <c:pt idx="105">
                  <c:v>4.5500322033898302</c:v>
                </c:pt>
                <c:pt idx="106">
                  <c:v>4.5288107438016532</c:v>
                </c:pt>
                <c:pt idx="107">
                  <c:v>4.5086161290322577</c:v>
                </c:pt>
                <c:pt idx="108">
                  <c:v>4.4893755905511812</c:v>
                </c:pt>
                <c:pt idx="109">
                  <c:v>4.4710230769230765</c:v>
                </c:pt>
                <c:pt idx="110">
                  <c:v>4.4534984962406012</c:v>
                </c:pt>
                <c:pt idx="111">
                  <c:v>4.4367470588235296</c:v>
                </c:pt>
                <c:pt idx="112">
                  <c:v>4.4207187050359718</c:v>
                </c:pt>
                <c:pt idx="113">
                  <c:v>4.4053676056338027</c:v>
                </c:pt>
                <c:pt idx="114">
                  <c:v>4.390651724137931</c:v>
                </c:pt>
                <c:pt idx="115">
                  <c:v>4.3765324324324322</c:v>
                </c:pt>
                <c:pt idx="116">
                  <c:v>4.3629741721854307</c:v>
                </c:pt>
                <c:pt idx="117">
                  <c:v>4.3499441558441561</c:v>
                </c:pt>
                <c:pt idx="118">
                  <c:v>4.3374121019108278</c:v>
                </c:pt>
                <c:pt idx="119">
                  <c:v>4.3253500000000003</c:v>
                </c:pt>
                <c:pt idx="120">
                  <c:v>4.3137319018404909</c:v>
                </c:pt>
                <c:pt idx="121">
                  <c:v>4.3025337349397592</c:v>
                </c:pt>
                <c:pt idx="122">
                  <c:v>4.2917331360946749</c:v>
                </c:pt>
                <c:pt idx="123">
                  <c:v>4.2813093023255817</c:v>
                </c:pt>
                <c:pt idx="124">
                  <c:v>4.2712428571428571</c:v>
                </c:pt>
                <c:pt idx="125">
                  <c:v>4.261515730337079</c:v>
                </c:pt>
                <c:pt idx="126">
                  <c:v>4.2521110497237569</c:v>
                </c:pt>
                <c:pt idx="127">
                  <c:v>4.2430130434782605</c:v>
                </c:pt>
                <c:pt idx="128">
                  <c:v>4.2342069518716574</c:v>
                </c:pt>
                <c:pt idx="129">
                  <c:v>4.2256789473684213</c:v>
                </c:pt>
                <c:pt idx="130">
                  <c:v>4.2174160621761656</c:v>
                </c:pt>
                <c:pt idx="131">
                  <c:v>4.2094061224489794</c:v>
                </c:pt>
                <c:pt idx="132">
                  <c:v>4.2016376884422115</c:v>
                </c:pt>
                <c:pt idx="133">
                  <c:v>4.1940999999999997</c:v>
                </c:pt>
                <c:pt idx="134">
                  <c:v>4.1867829268292684</c:v>
                </c:pt>
                <c:pt idx="135">
                  <c:v>4.1796769230769231</c:v>
                </c:pt>
                <c:pt idx="136">
                  <c:v>4.1727729857819904</c:v>
                </c:pt>
                <c:pt idx="137">
                  <c:v>4.1660626168224297</c:v>
                </c:pt>
                <c:pt idx="138">
                  <c:v>4.159537788018433</c:v>
                </c:pt>
                <c:pt idx="139">
                  <c:v>4.1531909090909096</c:v>
                </c:pt>
                <c:pt idx="140">
                  <c:v>4.1470147982062784</c:v>
                </c:pt>
                <c:pt idx="141">
                  <c:v>4.1410026548672567</c:v>
                </c:pt>
                <c:pt idx="142">
                  <c:v>4.135148034934498</c:v>
                </c:pt>
                <c:pt idx="143">
                  <c:v>4.129444827586207</c:v>
                </c:pt>
                <c:pt idx="144">
                  <c:v>4.1238872340425532</c:v>
                </c:pt>
                <c:pt idx="145">
                  <c:v>4.1184697478991596</c:v>
                </c:pt>
                <c:pt idx="146">
                  <c:v>4.1131871369294606</c:v>
                </c:pt>
                <c:pt idx="147">
                  <c:v>4.1080344262295085</c:v>
                </c:pt>
                <c:pt idx="148">
                  <c:v>4.1030068825910933</c:v>
                </c:pt>
                <c:pt idx="149">
                  <c:v>4.0981000000000005</c:v>
                </c:pt>
                <c:pt idx="150">
                  <c:v>4.0933094861660084</c:v>
                </c:pt>
                <c:pt idx="151">
                  <c:v>4.0886312499999997</c:v>
                </c:pt>
                <c:pt idx="152">
                  <c:v>4.0840613899613905</c:v>
                </c:pt>
                <c:pt idx="153">
                  <c:v>4.0795961832061067</c:v>
                </c:pt>
                <c:pt idx="154">
                  <c:v>4.075232075471698</c:v>
                </c:pt>
                <c:pt idx="155">
                  <c:v>4.0709656716417912</c:v>
                </c:pt>
                <c:pt idx="156">
                  <c:v>4.0667937269372691</c:v>
                </c:pt>
                <c:pt idx="157">
                  <c:v>4.0627131386861315</c:v>
                </c:pt>
                <c:pt idx="158">
                  <c:v>4.0587209386281593</c:v>
                </c:pt>
                <c:pt idx="159">
                  <c:v>4.0548142857142855</c:v>
                </c:pt>
                <c:pt idx="160">
                  <c:v>4.0509904593639581</c:v>
                </c:pt>
                <c:pt idx="161">
                  <c:v>4.0472468531468531</c:v>
                </c:pt>
                <c:pt idx="162">
                  <c:v>4.0435809688581319</c:v>
                </c:pt>
                <c:pt idx="163">
                  <c:v>4.0399904109589038</c:v>
                </c:pt>
                <c:pt idx="164">
                  <c:v>4.0364728813559321</c:v>
                </c:pt>
                <c:pt idx="165">
                  <c:v>4.0330261744966442</c:v>
                </c:pt>
                <c:pt idx="166">
                  <c:v>4.0296481727574749</c:v>
                </c:pt>
                <c:pt idx="167">
                  <c:v>4.0263368421052634</c:v>
                </c:pt>
                <c:pt idx="168">
                  <c:v>4.0230902280130296</c:v>
                </c:pt>
                <c:pt idx="169">
                  <c:v>4.0199064516129033</c:v>
                </c:pt>
                <c:pt idx="170">
                  <c:v>4.0167837060702878</c:v>
                </c:pt>
                <c:pt idx="171">
                  <c:v>4.0137202531645571</c:v>
                </c:pt>
                <c:pt idx="172">
                  <c:v>4.0107144200626959</c:v>
                </c:pt>
                <c:pt idx="173">
                  <c:v>4.007764596273292</c:v>
                </c:pt>
                <c:pt idx="174">
                  <c:v>4.0048692307692306</c:v>
                </c:pt>
                <c:pt idx="175">
                  <c:v>4.002026829268293</c:v>
                </c:pt>
                <c:pt idx="176">
                  <c:v>3.9992359516616314</c:v>
                </c:pt>
                <c:pt idx="177">
                  <c:v>3.9964952095808384</c:v>
                </c:pt>
                <c:pt idx="178">
                  <c:v>3.9938032640949555</c:v>
                </c:pt>
                <c:pt idx="179">
                  <c:v>3.9911588235294118</c:v>
                </c:pt>
                <c:pt idx="180">
                  <c:v>3.9885606413994168</c:v>
                </c:pt>
                <c:pt idx="181">
                  <c:v>3.9860075144508671</c:v>
                </c:pt>
                <c:pt idx="182">
                  <c:v>3.9834982808022925</c:v>
                </c:pt>
                <c:pt idx="183">
                  <c:v>3.9810318181818181</c:v>
                </c:pt>
                <c:pt idx="184">
                  <c:v>3.9786070422535214</c:v>
                </c:pt>
                <c:pt idx="185">
                  <c:v>3.976222905027933</c:v>
                </c:pt>
                <c:pt idx="186">
                  <c:v>3.9738783933518005</c:v>
                </c:pt>
                <c:pt idx="187">
                  <c:v>3.9715725274725275</c:v>
                </c:pt>
                <c:pt idx="188">
                  <c:v>3.9693043596730249</c:v>
                </c:pt>
                <c:pt idx="189">
                  <c:v>3.9670729729729732</c:v>
                </c:pt>
                <c:pt idx="190">
                  <c:v>3.9648774798927615</c:v>
                </c:pt>
                <c:pt idx="191">
                  <c:v>3.9627170212765961</c:v>
                </c:pt>
                <c:pt idx="192">
                  <c:v>3.9605907651715042</c:v>
                </c:pt>
                <c:pt idx="193">
                  <c:v>3.9584979057591623</c:v>
                </c:pt>
                <c:pt idx="194">
                  <c:v>3.9564376623376623</c:v>
                </c:pt>
                <c:pt idx="195">
                  <c:v>3.9544092783505156</c:v>
                </c:pt>
                <c:pt idx="196">
                  <c:v>3.9524120204603581</c:v>
                </c:pt>
                <c:pt idx="197">
                  <c:v>3.9504451776649749</c:v>
                </c:pt>
                <c:pt idx="198">
                  <c:v>3.9485080604534009</c:v>
                </c:pt>
                <c:pt idx="199">
                  <c:v>3.9466000000000001</c:v>
                </c:pt>
                <c:pt idx="200">
                  <c:v>3.9447203473945409</c:v>
                </c:pt>
                <c:pt idx="201">
                  <c:v>3.9428684729064041</c:v>
                </c:pt>
                <c:pt idx="202">
                  <c:v>3.9410437652811736</c:v>
                </c:pt>
                <c:pt idx="203">
                  <c:v>3.9392456310679611</c:v>
                </c:pt>
                <c:pt idx="204">
                  <c:v>3.9374734939759035</c:v>
                </c:pt>
                <c:pt idx="205">
                  <c:v>3.9357267942583731</c:v>
                </c:pt>
                <c:pt idx="206">
                  <c:v>3.9340049881235157</c:v>
                </c:pt>
                <c:pt idx="207">
                  <c:v>3.9323075471698115</c:v>
                </c:pt>
                <c:pt idx="208">
                  <c:v>3.9306339578454335</c:v>
                </c:pt>
                <c:pt idx="209">
                  <c:v>3.9289837209302325</c:v>
                </c:pt>
                <c:pt idx="210">
                  <c:v>3.9273563510392613</c:v>
                </c:pt>
                <c:pt idx="211">
                  <c:v>3.9257513761467893</c:v>
                </c:pt>
                <c:pt idx="212">
                  <c:v>3.9241683371298408</c:v>
                </c:pt>
                <c:pt idx="213">
                  <c:v>3.922606787330317</c:v>
                </c:pt>
                <c:pt idx="214">
                  <c:v>3.9210662921348316</c:v>
                </c:pt>
                <c:pt idx="215">
                  <c:v>3.9195464285714285</c:v>
                </c:pt>
                <c:pt idx="216">
                  <c:v>3.918046784922395</c:v>
                </c:pt>
                <c:pt idx="217">
                  <c:v>3.9165669603524229</c:v>
                </c:pt>
                <c:pt idx="218">
                  <c:v>3.9151065645514223</c:v>
                </c:pt>
                <c:pt idx="219">
                  <c:v>3.9136652173913045</c:v>
                </c:pt>
                <c:pt idx="220">
                  <c:v>3.9122425485961125</c:v>
                </c:pt>
                <c:pt idx="221">
                  <c:v>3.9108381974248929</c:v>
                </c:pt>
                <c:pt idx="222">
                  <c:v>3.9094518123667377</c:v>
                </c:pt>
                <c:pt idx="223">
                  <c:v>3.9080830508474578</c:v>
                </c:pt>
                <c:pt idx="224">
                  <c:v>3.9067315789473684</c:v>
                </c:pt>
                <c:pt idx="225">
                  <c:v>3.9053970711297072</c:v>
                </c:pt>
                <c:pt idx="226">
                  <c:v>3.9040792099792103</c:v>
                </c:pt>
                <c:pt idx="227">
                  <c:v>3.9027776859504133</c:v>
                </c:pt>
                <c:pt idx="228">
                  <c:v>3.9014921971252567</c:v>
                </c:pt>
                <c:pt idx="229">
                  <c:v>3.900222448979592</c:v>
                </c:pt>
                <c:pt idx="230">
                  <c:v>3.8989681541582151</c:v>
                </c:pt>
                <c:pt idx="231">
                  <c:v>3.8977290322580647</c:v>
                </c:pt>
                <c:pt idx="232">
                  <c:v>3.8965048096192385</c:v>
                </c:pt>
                <c:pt idx="233">
                  <c:v>3.895295219123506</c:v>
                </c:pt>
                <c:pt idx="234">
                  <c:v>3.8941000000000003</c:v>
                </c:pt>
                <c:pt idx="235">
                  <c:v>3.8929188976377955</c:v>
                </c:pt>
                <c:pt idx="236">
                  <c:v>3.8917516634050884</c:v>
                </c:pt>
                <c:pt idx="237">
                  <c:v>3.8905980544747081</c:v>
                </c:pt>
                <c:pt idx="238">
                  <c:v>3.889457833655706</c:v>
                </c:pt>
                <c:pt idx="239">
                  <c:v>3.8883307692307696</c:v>
                </c:pt>
                <c:pt idx="240">
                  <c:v>3.8872166347992354</c:v>
                </c:pt>
                <c:pt idx="241">
                  <c:v>3.8861152091254754</c:v>
                </c:pt>
                <c:pt idx="242">
                  <c:v>3.8850262759924385</c:v>
                </c:pt>
                <c:pt idx="243">
                  <c:v>3.8839496240601505</c:v>
                </c:pt>
                <c:pt idx="244">
                  <c:v>3.8828850467289722</c:v>
                </c:pt>
                <c:pt idx="245">
                  <c:v>3.881832342007435</c:v>
                </c:pt>
                <c:pt idx="246">
                  <c:v>3.8807913123844733</c:v>
                </c:pt>
                <c:pt idx="247">
                  <c:v>3.8797617647058824</c:v>
                </c:pt>
                <c:pt idx="248">
                  <c:v>3.8787435100548446</c:v>
                </c:pt>
                <c:pt idx="249">
                  <c:v>3.8777363636363638</c:v>
                </c:pt>
                <c:pt idx="250">
                  <c:v>3.8767401446654612</c:v>
                </c:pt>
                <c:pt idx="251">
                  <c:v>3.8757546762589929</c:v>
                </c:pt>
                <c:pt idx="252">
                  <c:v>3.874779785330948</c:v>
                </c:pt>
                <c:pt idx="253">
                  <c:v>3.8738153024911033</c:v>
                </c:pt>
                <c:pt idx="254">
                  <c:v>3.8728610619469026</c:v>
                </c:pt>
                <c:pt idx="255">
                  <c:v>3.8719169014084507</c:v>
                </c:pt>
                <c:pt idx="256">
                  <c:v>3.8709826619964973</c:v>
                </c:pt>
                <c:pt idx="257">
                  <c:v>3.87005818815331</c:v>
                </c:pt>
                <c:pt idx="258">
                  <c:v>3.8691433275563258</c:v>
                </c:pt>
                <c:pt idx="259">
                  <c:v>3.868237931034483</c:v>
                </c:pt>
                <c:pt idx="260">
                  <c:v>3.8673418524871357</c:v>
                </c:pt>
                <c:pt idx="261">
                  <c:v>3.8664549488054609</c:v>
                </c:pt>
                <c:pt idx="262">
                  <c:v>3.8655770797962652</c:v>
                </c:pt>
                <c:pt idx="263">
                  <c:v>3.8647081081081081</c:v>
                </c:pt>
                <c:pt idx="264">
                  <c:v>3.8638478991596639</c:v>
                </c:pt>
                <c:pt idx="265">
                  <c:v>3.8629963210702343</c:v>
                </c:pt>
                <c:pt idx="266">
                  <c:v>3.8621532445923461</c:v>
                </c:pt>
                <c:pt idx="267">
                  <c:v>3.8613185430463579</c:v>
                </c:pt>
                <c:pt idx="268">
                  <c:v>3.8604920922570019</c:v>
                </c:pt>
                <c:pt idx="269">
                  <c:v>3.8596737704918036</c:v>
                </c:pt>
                <c:pt idx="270">
                  <c:v>3.8588634584013053</c:v>
                </c:pt>
                <c:pt idx="271">
                  <c:v>3.858061038961039</c:v>
                </c:pt>
                <c:pt idx="272">
                  <c:v>3.8572663974151857</c:v>
                </c:pt>
                <c:pt idx="273">
                  <c:v>3.8564794212218652</c:v>
                </c:pt>
                <c:pt idx="274">
                  <c:v>3.8557000000000001</c:v>
                </c:pt>
                <c:pt idx="275">
                  <c:v>3.8549280254777072</c:v>
                </c:pt>
                <c:pt idx="276">
                  <c:v>3.8541633914421554</c:v>
                </c:pt>
                <c:pt idx="277">
                  <c:v>3.8534059936908518</c:v>
                </c:pt>
                <c:pt idx="278">
                  <c:v>3.8526557299843014</c:v>
                </c:pt>
                <c:pt idx="279">
                  <c:v>3.8519125000000001</c:v>
                </c:pt>
                <c:pt idx="280">
                  <c:v>3.8511762052877141</c:v>
                </c:pt>
                <c:pt idx="281">
                  <c:v>3.8504467492260064</c:v>
                </c:pt>
                <c:pt idx="282">
                  <c:v>3.8497240369799695</c:v>
                </c:pt>
                <c:pt idx="283">
                  <c:v>3.8490079754601227</c:v>
                </c:pt>
                <c:pt idx="284">
                  <c:v>3.8482984732824428</c:v>
                </c:pt>
                <c:pt idx="285">
                  <c:v>3.8475954407294832</c:v>
                </c:pt>
                <c:pt idx="286">
                  <c:v>3.8468987897125571</c:v>
                </c:pt>
                <c:pt idx="287">
                  <c:v>3.8462084337349398</c:v>
                </c:pt>
                <c:pt idx="288">
                  <c:v>3.845524287856072</c:v>
                </c:pt>
                <c:pt idx="289">
                  <c:v>3.8448462686567164</c:v>
                </c:pt>
                <c:pt idx="290">
                  <c:v>3.8441742942050521</c:v>
                </c:pt>
                <c:pt idx="291">
                  <c:v>3.843508284023669</c:v>
                </c:pt>
                <c:pt idx="292">
                  <c:v>3.8428481590574375</c:v>
                </c:pt>
                <c:pt idx="293">
                  <c:v>3.8421938416422288</c:v>
                </c:pt>
                <c:pt idx="294">
                  <c:v>3.8415452554744527</c:v>
                </c:pt>
                <c:pt idx="295">
                  <c:v>3.8409023255813954</c:v>
                </c:pt>
                <c:pt idx="296">
                  <c:v>3.8402649782923302</c:v>
                </c:pt>
                <c:pt idx="297">
                  <c:v>3.8396331412103746</c:v>
                </c:pt>
                <c:pt idx="298">
                  <c:v>3.8390067431850792</c:v>
                </c:pt>
                <c:pt idx="299">
                  <c:v>3.8383857142857143</c:v>
                </c:pt>
                <c:pt idx="300">
                  <c:v>3.8377699857752492</c:v>
                </c:pt>
                <c:pt idx="301">
                  <c:v>3.8371594900849861</c:v>
                </c:pt>
                <c:pt idx="302">
                  <c:v>3.836554160789845</c:v>
                </c:pt>
                <c:pt idx="303">
                  <c:v>3.8359539325842698</c:v>
                </c:pt>
                <c:pt idx="304">
                  <c:v>3.8353587412587413</c:v>
                </c:pt>
                <c:pt idx="305">
                  <c:v>3.8347685236768805</c:v>
                </c:pt>
                <c:pt idx="306">
                  <c:v>3.8341832177531208</c:v>
                </c:pt>
                <c:pt idx="307">
                  <c:v>3.8336027624309392</c:v>
                </c:pt>
                <c:pt idx="308">
                  <c:v>3.8330270976616232</c:v>
                </c:pt>
                <c:pt idx="309">
                  <c:v>3.832456164383562</c:v>
                </c:pt>
                <c:pt idx="310">
                  <c:v>3.8318899045020465</c:v>
                </c:pt>
                <c:pt idx="311">
                  <c:v>3.8313282608695651</c:v>
                </c:pt>
                <c:pt idx="312">
                  <c:v>3.8307711772665765</c:v>
                </c:pt>
                <c:pt idx="313">
                  <c:v>3.8302185983827495</c:v>
                </c:pt>
                <c:pt idx="314">
                  <c:v>3.8296704697986579</c:v>
                </c:pt>
                <c:pt idx="315">
                  <c:v>3.8291267379679148</c:v>
                </c:pt>
                <c:pt idx="316">
                  <c:v>3.8285873501997338</c:v>
                </c:pt>
                <c:pt idx="317">
                  <c:v>3.8280522546419098</c:v>
                </c:pt>
                <c:pt idx="318">
                  <c:v>3.8275214002642008</c:v>
                </c:pt>
                <c:pt idx="319">
                  <c:v>3.8269947368421056</c:v>
                </c:pt>
                <c:pt idx="320">
                  <c:v>3.8264722149410222</c:v>
                </c:pt>
                <c:pt idx="321">
                  <c:v>3.8259537859007833</c:v>
                </c:pt>
                <c:pt idx="322">
                  <c:v>3.8254394018205464</c:v>
                </c:pt>
                <c:pt idx="323">
                  <c:v>3.8249290155440416</c:v>
                </c:pt>
                <c:pt idx="324">
                  <c:v>3.8244225806451615</c:v>
                </c:pt>
                <c:pt idx="325">
                  <c:v>3.8239200514138818</c:v>
                </c:pt>
                <c:pt idx="326">
                  <c:v>3.8234213828425099</c:v>
                </c:pt>
                <c:pt idx="327">
                  <c:v>3.8229265306122451</c:v>
                </c:pt>
                <c:pt idx="328">
                  <c:v>3.8224354510800511</c:v>
                </c:pt>
                <c:pt idx="329">
                  <c:v>3.8219481012658227</c:v>
                </c:pt>
                <c:pt idx="330">
                  <c:v>3.8214644388398487</c:v>
                </c:pt>
                <c:pt idx="331">
                  <c:v>3.8209844221105529</c:v>
                </c:pt>
                <c:pt idx="332">
                  <c:v>3.8205080100125159</c:v>
                </c:pt>
                <c:pt idx="333">
                  <c:v>3.8200351620947632</c:v>
                </c:pt>
                <c:pt idx="334">
                  <c:v>3.819565838509317</c:v>
                </c:pt>
                <c:pt idx="335">
                  <c:v>3.8191000000000002</c:v>
                </c:pt>
                <c:pt idx="336">
                  <c:v>3.8186376078914921</c:v>
                </c:pt>
                <c:pt idx="337">
                  <c:v>3.8181786240786244</c:v>
                </c:pt>
                <c:pt idx="338">
                  <c:v>3.8177230110159122</c:v>
                </c:pt>
                <c:pt idx="339">
                  <c:v>3.8172707317073171</c:v>
                </c:pt>
                <c:pt idx="340">
                  <c:v>3.8168217496962336</c:v>
                </c:pt>
                <c:pt idx="341">
                  <c:v>3.8163760290556903</c:v>
                </c:pt>
                <c:pt idx="342">
                  <c:v>3.8159335343787699</c:v>
                </c:pt>
                <c:pt idx="343">
                  <c:v>3.815494230769231</c:v>
                </c:pt>
                <c:pt idx="344">
                  <c:v>3.8150580838323354</c:v>
                </c:pt>
                <c:pt idx="345">
                  <c:v>3.8146250596658713</c:v>
                </c:pt>
                <c:pt idx="346">
                  <c:v>3.8141951248513677</c:v>
                </c:pt>
                <c:pt idx="347">
                  <c:v>3.8137682464454978</c:v>
                </c:pt>
                <c:pt idx="348">
                  <c:v>3.8133443919716647</c:v>
                </c:pt>
                <c:pt idx="349">
                  <c:v>3.8129235294117647</c:v>
                </c:pt>
                <c:pt idx="350">
                  <c:v>3.8125056271981244</c:v>
                </c:pt>
                <c:pt idx="351">
                  <c:v>3.8120906542056074</c:v>
                </c:pt>
                <c:pt idx="352">
                  <c:v>3.8116785797438886</c:v>
                </c:pt>
                <c:pt idx="353">
                  <c:v>3.8112693735498842</c:v>
                </c:pt>
                <c:pt idx="354">
                  <c:v>3.8108630057803468</c:v>
                </c:pt>
                <c:pt idx="355">
                  <c:v>3.8104594470046083</c:v>
                </c:pt>
                <c:pt idx="356">
                  <c:v>3.8100586681974744</c:v>
                </c:pt>
                <c:pt idx="357">
                  <c:v>3.8096606407322655</c:v>
                </c:pt>
                <c:pt idx="358">
                  <c:v>3.8092653363740023</c:v>
                </c:pt>
                <c:pt idx="359">
                  <c:v>3.8088727272727274</c:v>
                </c:pt>
                <c:pt idx="360">
                  <c:v>3.808482785956965</c:v>
                </c:pt>
                <c:pt idx="361">
                  <c:v>3.8080954853273141</c:v>
                </c:pt>
                <c:pt idx="362">
                  <c:v>3.8077107986501688</c:v>
                </c:pt>
                <c:pt idx="363">
                  <c:v>3.8073286995515696</c:v>
                </c:pt>
                <c:pt idx="364">
                  <c:v>3.8069491620111733</c:v>
                </c:pt>
                <c:pt idx="365">
                  <c:v>3.8065721603563474</c:v>
                </c:pt>
                <c:pt idx="366">
                  <c:v>3.8061976692563819</c:v>
                </c:pt>
                <c:pt idx="367">
                  <c:v>3.8058256637168144</c:v>
                </c:pt>
                <c:pt idx="368">
                  <c:v>3.8054561190738703</c:v>
                </c:pt>
                <c:pt idx="369">
                  <c:v>3.8050890109890112</c:v>
                </c:pt>
                <c:pt idx="370">
                  <c:v>3.8047243154435928</c:v>
                </c:pt>
                <c:pt idx="371">
                  <c:v>3.8043620087336247</c:v>
                </c:pt>
                <c:pt idx="372">
                  <c:v>3.8040020674646358</c:v>
                </c:pt>
                <c:pt idx="373">
                  <c:v>3.8036444685466377</c:v>
                </c:pt>
                <c:pt idx="374">
                  <c:v>3.8032891891891891</c:v>
                </c:pt>
                <c:pt idx="375">
                  <c:v>3.8029362068965518</c:v>
                </c:pt>
                <c:pt idx="376">
                  <c:v>3.8025854994629431</c:v>
                </c:pt>
                <c:pt idx="377">
                  <c:v>3.8022370449678804</c:v>
                </c:pt>
                <c:pt idx="378">
                  <c:v>3.8018908217716119</c:v>
                </c:pt>
                <c:pt idx="379">
                  <c:v>3.8015468085106385</c:v>
                </c:pt>
                <c:pt idx="380">
                  <c:v>3.8012049840933195</c:v>
                </c:pt>
                <c:pt idx="381">
                  <c:v>3.8008653276955604</c:v>
                </c:pt>
                <c:pt idx="382">
                  <c:v>3.8005278187565859</c:v>
                </c:pt>
                <c:pt idx="383">
                  <c:v>3.8001924369747901</c:v>
                </c:pt>
                <c:pt idx="384">
                  <c:v>3.7998591623036653</c:v>
                </c:pt>
                <c:pt idx="385">
                  <c:v>3.7995279749478081</c:v>
                </c:pt>
                <c:pt idx="386">
                  <c:v>3.799198855359001</c:v>
                </c:pt>
                <c:pt idx="387">
                  <c:v>3.7988717842323654</c:v>
                </c:pt>
                <c:pt idx="388">
                  <c:v>3.7985467425025856</c:v>
                </c:pt>
                <c:pt idx="389">
                  <c:v>3.7982237113402064</c:v>
                </c:pt>
                <c:pt idx="390">
                  <c:v>3.797902672147996</c:v>
                </c:pt>
                <c:pt idx="391">
                  <c:v>3.7975836065573771</c:v>
                </c:pt>
                <c:pt idx="392">
                  <c:v>3.7972664964249234</c:v>
                </c:pt>
                <c:pt idx="393">
                  <c:v>3.7969513238289205</c:v>
                </c:pt>
                <c:pt idx="394">
                  <c:v>3.7966380710659902</c:v>
                </c:pt>
                <c:pt idx="395">
                  <c:v>3.7963267206477735</c:v>
                </c:pt>
                <c:pt idx="396">
                  <c:v>3.7960172552976794</c:v>
                </c:pt>
                <c:pt idx="397">
                  <c:v>3.7957096579476861</c:v>
                </c:pt>
                <c:pt idx="398">
                  <c:v>3.7954039117352059</c:v>
                </c:pt>
                <c:pt idx="399">
                  <c:v>3.7951000000000001</c:v>
                </c:pt>
                <c:pt idx="400">
                  <c:v>3.7947979062811568</c:v>
                </c:pt>
                <c:pt idx="401">
                  <c:v>3.7944976143141154</c:v>
                </c:pt>
                <c:pt idx="402">
                  <c:v>3.7941991080277502</c:v>
                </c:pt>
                <c:pt idx="403">
                  <c:v>3.7939023715415021</c:v>
                </c:pt>
                <c:pt idx="404">
                  <c:v>3.7936073891625619</c:v>
                </c:pt>
                <c:pt idx="405">
                  <c:v>3.7933141453831043</c:v>
                </c:pt>
                <c:pt idx="406">
                  <c:v>3.7930226248775711</c:v>
                </c:pt>
                <c:pt idx="407">
                  <c:v>3.7927328125000002</c:v>
                </c:pt>
                <c:pt idx="408">
                  <c:v>3.7924446932814022</c:v>
                </c:pt>
                <c:pt idx="409">
                  <c:v>3.7921582524271846</c:v>
                </c:pt>
                <c:pt idx="410">
                  <c:v>3.7918734753146177</c:v>
                </c:pt>
                <c:pt idx="411">
                  <c:v>3.7915903474903478</c:v>
                </c:pt>
                <c:pt idx="412">
                  <c:v>3.7913088546679501</c:v>
                </c:pt>
                <c:pt idx="413">
                  <c:v>3.7910289827255279</c:v>
                </c:pt>
                <c:pt idx="414">
                  <c:v>3.7907507177033493</c:v>
                </c:pt>
                <c:pt idx="415">
                  <c:v>3.7904740458015267</c:v>
                </c:pt>
                <c:pt idx="416">
                  <c:v>3.7901989533777356</c:v>
                </c:pt>
                <c:pt idx="417">
                  <c:v>3.7899254269449716</c:v>
                </c:pt>
                <c:pt idx="418">
                  <c:v>3.7896534531693473</c:v>
                </c:pt>
                <c:pt idx="419">
                  <c:v>3.7893830188679245</c:v>
                </c:pt>
                <c:pt idx="420">
                  <c:v>3.7891141110065854</c:v>
                </c:pt>
                <c:pt idx="421">
                  <c:v>3.7888467166979365</c:v>
                </c:pt>
                <c:pt idx="422">
                  <c:v>3.7885808231992519</c:v>
                </c:pt>
                <c:pt idx="423">
                  <c:v>3.788316417910448</c:v>
                </c:pt>
                <c:pt idx="424">
                  <c:v>3.7880534883720931</c:v>
                </c:pt>
                <c:pt idx="425">
                  <c:v>3.7877920222634511</c:v>
                </c:pt>
                <c:pt idx="426">
                  <c:v>3.7875320074005554</c:v>
                </c:pt>
                <c:pt idx="427">
                  <c:v>3.7872734317343175</c:v>
                </c:pt>
                <c:pt idx="428">
                  <c:v>3.7870162833486662</c:v>
                </c:pt>
                <c:pt idx="429">
                  <c:v>3.7867605504587156</c:v>
                </c:pt>
                <c:pt idx="430">
                  <c:v>3.7865062214089664</c:v>
                </c:pt>
                <c:pt idx="431">
                  <c:v>3.7862532846715329</c:v>
                </c:pt>
                <c:pt idx="432">
                  <c:v>3.7860017288444041</c:v>
                </c:pt>
                <c:pt idx="433">
                  <c:v>3.7857515426497281</c:v>
                </c:pt>
                <c:pt idx="434">
                  <c:v>3.785502714932127</c:v>
                </c:pt>
                <c:pt idx="435">
                  <c:v>3.7852552346570398</c:v>
                </c:pt>
                <c:pt idx="436">
                  <c:v>3.785009090909091</c:v>
                </c:pt>
                <c:pt idx="437">
                  <c:v>3.7847642728904849</c:v>
                </c:pt>
                <c:pt idx="438">
                  <c:v>3.784520769919427</c:v>
                </c:pt>
                <c:pt idx="439">
                  <c:v>3.7842785714285716</c:v>
                </c:pt>
                <c:pt idx="440">
                  <c:v>3.7840376669634908</c:v>
                </c:pt>
                <c:pt idx="441">
                  <c:v>3.7837980461811727</c:v>
                </c:pt>
                <c:pt idx="442">
                  <c:v>3.7835596988485385</c:v>
                </c:pt>
                <c:pt idx="443">
                  <c:v>3.7833226148409898</c:v>
                </c:pt>
                <c:pt idx="444">
                  <c:v>3.7830867841409694</c:v>
                </c:pt>
                <c:pt idx="445">
                  <c:v>3.7828521968365556</c:v>
                </c:pt>
                <c:pt idx="446">
                  <c:v>3.7826188431200705</c:v>
                </c:pt>
                <c:pt idx="447">
                  <c:v>3.7823867132867135</c:v>
                </c:pt>
                <c:pt idx="448">
                  <c:v>3.7821557977332172</c:v>
                </c:pt>
                <c:pt idx="449">
                  <c:v>3.7819260869565219</c:v>
                </c:pt>
                <c:pt idx="450">
                  <c:v>3.7816975715524719</c:v>
                </c:pt>
                <c:pt idx="451">
                  <c:v>3.781470242214533</c:v>
                </c:pt>
                <c:pt idx="452">
                  <c:v>3.7812440897325281</c:v>
                </c:pt>
                <c:pt idx="453">
                  <c:v>3.7810191049913944</c:v>
                </c:pt>
                <c:pt idx="454">
                  <c:v>3.7807952789699573</c:v>
                </c:pt>
                <c:pt idx="455">
                  <c:v>3.780572602739726</c:v>
                </c:pt>
                <c:pt idx="456">
                  <c:v>3.7803510674637062</c:v>
                </c:pt>
                <c:pt idx="457">
                  <c:v>3.7801306643952302</c:v>
                </c:pt>
                <c:pt idx="458">
                  <c:v>3.7799113848768058</c:v>
                </c:pt>
                <c:pt idx="459">
                  <c:v>3.779693220338983</c:v>
                </c:pt>
                <c:pt idx="460">
                  <c:v>3.7794761622992392</c:v>
                </c:pt>
                <c:pt idx="461">
                  <c:v>3.7792602023608772</c:v>
                </c:pt>
                <c:pt idx="462">
                  <c:v>3.7790453322119428</c:v>
                </c:pt>
                <c:pt idx="463">
                  <c:v>3.7788315436241611</c:v>
                </c:pt>
                <c:pt idx="464">
                  <c:v>3.7786188284518829</c:v>
                </c:pt>
                <c:pt idx="465">
                  <c:v>3.7784071786310518</c:v>
                </c:pt>
                <c:pt idx="466">
                  <c:v>3.778196586178185</c:v>
                </c:pt>
                <c:pt idx="467">
                  <c:v>3.777987043189369</c:v>
                </c:pt>
                <c:pt idx="468">
                  <c:v>3.7777785418392709</c:v>
                </c:pt>
                <c:pt idx="469">
                  <c:v>3.7775710743801656</c:v>
                </c:pt>
                <c:pt idx="470">
                  <c:v>3.7773646331409729</c:v>
                </c:pt>
                <c:pt idx="471">
                  <c:v>3.7771592105263161</c:v>
                </c:pt>
                <c:pt idx="472">
                  <c:v>3.7769547990155865</c:v>
                </c:pt>
                <c:pt idx="473">
                  <c:v>3.7767513911620294</c:v>
                </c:pt>
                <c:pt idx="474">
                  <c:v>3.776548979591837</c:v>
                </c:pt>
                <c:pt idx="475">
                  <c:v>3.7763475570032576</c:v>
                </c:pt>
                <c:pt idx="476">
                  <c:v>3.7761471161657192</c:v>
                </c:pt>
                <c:pt idx="477">
                  <c:v>3.775947649918963</c:v>
                </c:pt>
                <c:pt idx="478">
                  <c:v>3.775749151172191</c:v>
                </c:pt>
                <c:pt idx="479">
                  <c:v>3.7755516129032261</c:v>
                </c:pt>
                <c:pt idx="480">
                  <c:v>3.7753550281576831</c:v>
                </c:pt>
                <c:pt idx="481">
                  <c:v>3.7751593900481542</c:v>
                </c:pt>
                <c:pt idx="482">
                  <c:v>3.7749646917534028</c:v>
                </c:pt>
                <c:pt idx="483">
                  <c:v>3.7747709265175722</c:v>
                </c:pt>
                <c:pt idx="484">
                  <c:v>3.7745780876494024</c:v>
                </c:pt>
                <c:pt idx="485">
                  <c:v>3.7743861685214628</c:v>
                </c:pt>
                <c:pt idx="486">
                  <c:v>3.7741951625693897</c:v>
                </c:pt>
                <c:pt idx="487">
                  <c:v>3.7740050632911393</c:v>
                </c:pt>
                <c:pt idx="488">
                  <c:v>3.7738158642462509</c:v>
                </c:pt>
                <c:pt idx="489">
                  <c:v>3.773627559055118</c:v>
                </c:pt>
                <c:pt idx="490">
                  <c:v>3.7734401413982721</c:v>
                </c:pt>
                <c:pt idx="491">
                  <c:v>3.773253605015674</c:v>
                </c:pt>
                <c:pt idx="492">
                  <c:v>3.7730679437060206</c:v>
                </c:pt>
                <c:pt idx="493">
                  <c:v>3.7728831513260532</c:v>
                </c:pt>
                <c:pt idx="494">
                  <c:v>3.7726992217898836</c:v>
                </c:pt>
                <c:pt idx="495">
                  <c:v>3.772516149068323</c:v>
                </c:pt>
                <c:pt idx="496">
                  <c:v>3.7723339271882264</c:v>
                </c:pt>
                <c:pt idx="497">
                  <c:v>3.7721525502318394</c:v>
                </c:pt>
                <c:pt idx="498">
                  <c:v>3.7719720123361604</c:v>
                </c:pt>
                <c:pt idx="499">
                  <c:v>3.7717923076923077</c:v>
                </c:pt>
                <c:pt idx="500">
                  <c:v>3.7716134305448965</c:v>
                </c:pt>
                <c:pt idx="501">
                  <c:v>3.7714353751914245</c:v>
                </c:pt>
                <c:pt idx="502">
                  <c:v>3.7712581359816655</c:v>
                </c:pt>
                <c:pt idx="503">
                  <c:v>3.7710817073170735</c:v>
                </c:pt>
                <c:pt idx="504">
                  <c:v>3.7709060836501904</c:v>
                </c:pt>
                <c:pt idx="505">
                  <c:v>3.7707312594840667</c:v>
                </c:pt>
                <c:pt idx="506">
                  <c:v>3.7705572293716885</c:v>
                </c:pt>
                <c:pt idx="507">
                  <c:v>3.770383987915408</c:v>
                </c:pt>
                <c:pt idx="508">
                  <c:v>3.7702115297663905</c:v>
                </c:pt>
                <c:pt idx="509">
                  <c:v>3.7700398496240601</c:v>
                </c:pt>
                <c:pt idx="510">
                  <c:v>3.7698689422355591</c:v>
                </c:pt>
                <c:pt idx="511">
                  <c:v>3.7696988023952098</c:v>
                </c:pt>
                <c:pt idx="512">
                  <c:v>3.7695294249439883</c:v>
                </c:pt>
                <c:pt idx="513">
                  <c:v>3.7693608047690015</c:v>
                </c:pt>
                <c:pt idx="514">
                  <c:v>3.7691929368029742</c:v>
                </c:pt>
                <c:pt idx="515">
                  <c:v>3.7690258160237389</c:v>
                </c:pt>
                <c:pt idx="516">
                  <c:v>3.7688594374537381</c:v>
                </c:pt>
                <c:pt idx="517">
                  <c:v>3.7686937961595275</c:v>
                </c:pt>
                <c:pt idx="518">
                  <c:v>3.7685288872512896</c:v>
                </c:pt>
                <c:pt idx="519">
                  <c:v>3.7683647058823531</c:v>
                </c:pt>
                <c:pt idx="520">
                  <c:v>3.7682012472487161</c:v>
                </c:pt>
                <c:pt idx="521">
                  <c:v>3.7680385065885798</c:v>
                </c:pt>
                <c:pt idx="522">
                  <c:v>3.7678764791818846</c:v>
                </c:pt>
                <c:pt idx="523">
                  <c:v>3.7677151603498542</c:v>
                </c:pt>
                <c:pt idx="524">
                  <c:v>3.7675545454545456</c:v>
                </c:pt>
                <c:pt idx="525">
                  <c:v>3.7673946298984036</c:v>
                </c:pt>
                <c:pt idx="526">
                  <c:v>3.7672354091238236</c:v>
                </c:pt>
                <c:pt idx="527">
                  <c:v>3.7670768786127171</c:v>
                </c:pt>
                <c:pt idx="528">
                  <c:v>3.7669190338860852</c:v>
                </c:pt>
                <c:pt idx="529">
                  <c:v>3.7667618705035975</c:v>
                </c:pt>
                <c:pt idx="530">
                  <c:v>3.766605384063173</c:v>
                </c:pt>
                <c:pt idx="531">
                  <c:v>3.7664495702005731</c:v>
                </c:pt>
                <c:pt idx="532">
                  <c:v>3.7662944245889922</c:v>
                </c:pt>
                <c:pt idx="533">
                  <c:v>3.7661399429386591</c:v>
                </c:pt>
                <c:pt idx="534">
                  <c:v>3.7659861209964416</c:v>
                </c:pt>
                <c:pt idx="535">
                  <c:v>3.7658329545454547</c:v>
                </c:pt>
                <c:pt idx="536">
                  <c:v>3.7656804394046777</c:v>
                </c:pt>
                <c:pt idx="537">
                  <c:v>3.7655285714285718</c:v>
                </c:pt>
                <c:pt idx="538">
                  <c:v>3.7653773465067046</c:v>
                </c:pt>
                <c:pt idx="539">
                  <c:v>3.7652267605633805</c:v>
                </c:pt>
                <c:pt idx="540">
                  <c:v>3.7650768095572733</c:v>
                </c:pt>
                <c:pt idx="541">
                  <c:v>3.764927489481066</c:v>
                </c:pt>
                <c:pt idx="542">
                  <c:v>3.7647787963610919</c:v>
                </c:pt>
                <c:pt idx="543">
                  <c:v>3.7646307262569834</c:v>
                </c:pt>
                <c:pt idx="544">
                  <c:v>3.7644832752613242</c:v>
                </c:pt>
                <c:pt idx="545">
                  <c:v>3.7643364394993046</c:v>
                </c:pt>
                <c:pt idx="546">
                  <c:v>3.7641902151283833</c:v>
                </c:pt>
                <c:pt idx="547">
                  <c:v>3.7640445983379505</c:v>
                </c:pt>
                <c:pt idx="548">
                  <c:v>3.763899585348998</c:v>
                </c:pt>
                <c:pt idx="549">
                  <c:v>3.7637551724137932</c:v>
                </c:pt>
                <c:pt idx="550">
                  <c:v>3.7636113558155539</c:v>
                </c:pt>
                <c:pt idx="551">
                  <c:v>3.763468131868132</c:v>
                </c:pt>
                <c:pt idx="552">
                  <c:v>3.7633254969156957</c:v>
                </c:pt>
                <c:pt idx="553">
                  <c:v>3.7631834473324215</c:v>
                </c:pt>
                <c:pt idx="554">
                  <c:v>3.7630419795221846</c:v>
                </c:pt>
                <c:pt idx="555">
                  <c:v>3.7629010899182562</c:v>
                </c:pt>
                <c:pt idx="556">
                  <c:v>3.762760774983005</c:v>
                </c:pt>
                <c:pt idx="557">
                  <c:v>3.7626210312075985</c:v>
                </c:pt>
                <c:pt idx="558">
                  <c:v>3.7624818551117132</c:v>
                </c:pt>
                <c:pt idx="559">
                  <c:v>3.7623432432432433</c:v>
                </c:pt>
                <c:pt idx="560">
                  <c:v>3.7622051921780177</c:v>
                </c:pt>
                <c:pt idx="561">
                  <c:v>3.7620676985195156</c:v>
                </c:pt>
                <c:pt idx="562">
                  <c:v>3.7619307588985897</c:v>
                </c:pt>
                <c:pt idx="563">
                  <c:v>3.7617943699731904</c:v>
                </c:pt>
                <c:pt idx="564">
                  <c:v>3.7616585284280939</c:v>
                </c:pt>
                <c:pt idx="565">
                  <c:v>3.7615232309746331</c:v>
                </c:pt>
                <c:pt idx="566">
                  <c:v>3.7613884743504333</c:v>
                </c:pt>
                <c:pt idx="567">
                  <c:v>3.761254255319149</c:v>
                </c:pt>
                <c:pt idx="568">
                  <c:v>3.7611205706702058</c:v>
                </c:pt>
                <c:pt idx="569">
                  <c:v>3.7609874172185433</c:v>
                </c:pt>
                <c:pt idx="570">
                  <c:v>3.7608547918043622</c:v>
                </c:pt>
                <c:pt idx="571">
                  <c:v>3.7607226912928762</c:v>
                </c:pt>
                <c:pt idx="572">
                  <c:v>3.7605911125740619</c:v>
                </c:pt>
                <c:pt idx="573">
                  <c:v>3.7604600525624181</c:v>
                </c:pt>
                <c:pt idx="574">
                  <c:v>3.7603295081967216</c:v>
                </c:pt>
                <c:pt idx="575">
                  <c:v>3.7601994764397908</c:v>
                </c:pt>
                <c:pt idx="576">
                  <c:v>3.7600699542782499</c:v>
                </c:pt>
                <c:pt idx="577">
                  <c:v>3.7599409387222948</c:v>
                </c:pt>
                <c:pt idx="578">
                  <c:v>3.7598124268054653</c:v>
                </c:pt>
                <c:pt idx="579">
                  <c:v>3.7596844155844158</c:v>
                </c:pt>
                <c:pt idx="580">
                  <c:v>3.7595569021386912</c:v>
                </c:pt>
                <c:pt idx="581">
                  <c:v>3.7594298835705047</c:v>
                </c:pt>
                <c:pt idx="582">
                  <c:v>3.7593033570045193</c:v>
                </c:pt>
                <c:pt idx="583">
                  <c:v>3.759177319587629</c:v>
                </c:pt>
                <c:pt idx="584">
                  <c:v>3.7590517684887463</c:v>
                </c:pt>
                <c:pt idx="585">
                  <c:v>3.7589267008985883</c:v>
                </c:pt>
                <c:pt idx="586">
                  <c:v>3.7588021140294683</c:v>
                </c:pt>
                <c:pt idx="587">
                  <c:v>3.7586780051150899</c:v>
                </c:pt>
                <c:pt idx="588">
                  <c:v>3.7585543714103382</c:v>
                </c:pt>
                <c:pt idx="589">
                  <c:v>3.7584312101910831</c:v>
                </c:pt>
                <c:pt idx="590">
                  <c:v>3.7583085187539735</c:v>
                </c:pt>
                <c:pt idx="591">
                  <c:v>3.7581862944162436</c:v>
                </c:pt>
                <c:pt idx="592">
                  <c:v>3.7580645345155164</c:v>
                </c:pt>
                <c:pt idx="593">
                  <c:v>3.7579432364096084</c:v>
                </c:pt>
                <c:pt idx="594">
                  <c:v>3.7578223974763407</c:v>
                </c:pt>
                <c:pt idx="595">
                  <c:v>3.7577020151133502</c:v>
                </c:pt>
                <c:pt idx="596">
                  <c:v>3.7575820867379006</c:v>
                </c:pt>
                <c:pt idx="597">
                  <c:v>3.7574626097867001</c:v>
                </c:pt>
                <c:pt idx="598">
                  <c:v>3.757343581715717</c:v>
                </c:pt>
                <c:pt idx="599">
                  <c:v>3.757225</c:v>
                </c:pt>
                <c:pt idx="600">
                  <c:v>3.7571068621335</c:v>
                </c:pt>
                <c:pt idx="601">
                  <c:v>3.7569891656288918</c:v>
                </c:pt>
                <c:pt idx="602">
                  <c:v>3.7568719080174025</c:v>
                </c:pt>
                <c:pt idx="603">
                  <c:v>3.7567550868486355</c:v>
                </c:pt>
                <c:pt idx="604">
                  <c:v>3.7566386996904026</c:v>
                </c:pt>
                <c:pt idx="605">
                  <c:v>3.7565227441285538</c:v>
                </c:pt>
                <c:pt idx="606">
                  <c:v>3.7564072177668106</c:v>
                </c:pt>
                <c:pt idx="607">
                  <c:v>3.7562921182266011</c:v>
                </c:pt>
                <c:pt idx="608">
                  <c:v>3.7561774431468962</c:v>
                </c:pt>
                <c:pt idx="609">
                  <c:v>3.7560631901840491</c:v>
                </c:pt>
                <c:pt idx="610">
                  <c:v>3.7559493570116351</c:v>
                </c:pt>
                <c:pt idx="611">
                  <c:v>3.7558359413202935</c:v>
                </c:pt>
                <c:pt idx="612">
                  <c:v>3.7557229408175719</c:v>
                </c:pt>
                <c:pt idx="613">
                  <c:v>3.7556103532277714</c:v>
                </c:pt>
                <c:pt idx="614">
                  <c:v>3.7554981762917934</c:v>
                </c:pt>
                <c:pt idx="615">
                  <c:v>3.7553864077669905</c:v>
                </c:pt>
                <c:pt idx="616">
                  <c:v>3.7552750454270143</c:v>
                </c:pt>
                <c:pt idx="617">
                  <c:v>3.7551640870616687</c:v>
                </c:pt>
                <c:pt idx="618">
                  <c:v>3.7550535304767654</c:v>
                </c:pt>
                <c:pt idx="619">
                  <c:v>3.7549433734939761</c:v>
                </c:pt>
                <c:pt idx="620">
                  <c:v>3.7548336139506917</c:v>
                </c:pt>
                <c:pt idx="621">
                  <c:v>3.7547242496998803</c:v>
                </c:pt>
                <c:pt idx="622">
                  <c:v>3.754615278609946</c:v>
                </c:pt>
                <c:pt idx="623">
                  <c:v>3.7545066985645934</c:v>
                </c:pt>
                <c:pt idx="624">
                  <c:v>3.7543985074626867</c:v>
                </c:pt>
                <c:pt idx="625">
                  <c:v>3.7542907032181168</c:v>
                </c:pt>
                <c:pt idx="626">
                  <c:v>3.7541832837596671</c:v>
                </c:pt>
                <c:pt idx="627">
                  <c:v>3.7540762470308788</c:v>
                </c:pt>
                <c:pt idx="628">
                  <c:v>3.7539695909899229</c:v>
                </c:pt>
                <c:pt idx="629">
                  <c:v>3.7538633136094677</c:v>
                </c:pt>
                <c:pt idx="630">
                  <c:v>3.7537574128765505</c:v>
                </c:pt>
                <c:pt idx="631">
                  <c:v>3.7536518867924529</c:v>
                </c:pt>
                <c:pt idx="632">
                  <c:v>3.7535467333725721</c:v>
                </c:pt>
                <c:pt idx="633">
                  <c:v>3.7534419506462986</c:v>
                </c:pt>
                <c:pt idx="634">
                  <c:v>3.7533375366568915</c:v>
                </c:pt>
                <c:pt idx="635">
                  <c:v>3.7532334894613584</c:v>
                </c:pt>
                <c:pt idx="636">
                  <c:v>3.7531298071303332</c:v>
                </c:pt>
                <c:pt idx="637">
                  <c:v>3.7530264877479582</c:v>
                </c:pt>
                <c:pt idx="638">
                  <c:v>3.7529235294117647</c:v>
                </c:pt>
                <c:pt idx="639">
                  <c:v>3.7528209302325584</c:v>
                </c:pt>
                <c:pt idx="640">
                  <c:v>3.7527186883343009</c:v>
                </c:pt>
                <c:pt idx="641">
                  <c:v>3.752616801853998</c:v>
                </c:pt>
                <c:pt idx="642">
                  <c:v>3.7525152689415848</c:v>
                </c:pt>
                <c:pt idx="643">
                  <c:v>3.7524140877598153</c:v>
                </c:pt>
                <c:pt idx="644">
                  <c:v>3.7523132564841499</c:v>
                </c:pt>
                <c:pt idx="645">
                  <c:v>3.7522127733026469</c:v>
                </c:pt>
                <c:pt idx="646">
                  <c:v>3.7521126364158532</c:v>
                </c:pt>
                <c:pt idx="647">
                  <c:v>3.7520128440366975</c:v>
                </c:pt>
                <c:pt idx="648">
                  <c:v>3.7519133943903835</c:v>
                </c:pt>
                <c:pt idx="649">
                  <c:v>3.751814285714286</c:v>
                </c:pt>
                <c:pt idx="650">
                  <c:v>3.7517155162578439</c:v>
                </c:pt>
                <c:pt idx="651">
                  <c:v>3.7516170842824601</c:v>
                </c:pt>
                <c:pt idx="652">
                  <c:v>3.7515189880613988</c:v>
                </c:pt>
                <c:pt idx="653">
                  <c:v>3.7514212258796822</c:v>
                </c:pt>
                <c:pt idx="654">
                  <c:v>3.7513237960339945</c:v>
                </c:pt>
                <c:pt idx="655">
                  <c:v>3.7512266968325791</c:v>
                </c:pt>
                <c:pt idx="656">
                  <c:v>3.7511299265951443</c:v>
                </c:pt>
                <c:pt idx="657">
                  <c:v>3.7510334836527623</c:v>
                </c:pt>
                <c:pt idx="658">
                  <c:v>3.7509373663477774</c:v>
                </c:pt>
                <c:pt idx="659">
                  <c:v>3.7508415730337079</c:v>
                </c:pt>
                <c:pt idx="660">
                  <c:v>3.7507461020751545</c:v>
                </c:pt>
                <c:pt idx="661">
                  <c:v>3.7506509518477045</c:v>
                </c:pt>
                <c:pt idx="662">
                  <c:v>3.7505561207378424</c:v>
                </c:pt>
                <c:pt idx="663">
                  <c:v>3.7504616071428574</c:v>
                </c:pt>
                <c:pt idx="664">
                  <c:v>3.7503674094707522</c:v>
                </c:pt>
                <c:pt idx="665">
                  <c:v>3.7502735261401559</c:v>
                </c:pt>
                <c:pt idx="666">
                  <c:v>3.7501799555802333</c:v>
                </c:pt>
                <c:pt idx="667">
                  <c:v>3.750086696230599</c:v>
                </c:pt>
                <c:pt idx="668">
                  <c:v>3.7499937465412287</c:v>
                </c:pt>
                <c:pt idx="669">
                  <c:v>3.7499011049723761</c:v>
                </c:pt>
                <c:pt idx="670">
                  <c:v>3.7498087699944844</c:v>
                </c:pt>
                <c:pt idx="671">
                  <c:v>3.7497167400881057</c:v>
                </c:pt>
                <c:pt idx="672">
                  <c:v>3.7496250137438154</c:v>
                </c:pt>
                <c:pt idx="673">
                  <c:v>3.7495335894621298</c:v>
                </c:pt>
                <c:pt idx="674">
                  <c:v>3.7494424657534249</c:v>
                </c:pt>
                <c:pt idx="675">
                  <c:v>3.7493516411378556</c:v>
                </c:pt>
                <c:pt idx="676">
                  <c:v>3.7492611141452761</c:v>
                </c:pt>
                <c:pt idx="677">
                  <c:v>3.7491708833151582</c:v>
                </c:pt>
                <c:pt idx="678">
                  <c:v>3.7490809471965161</c:v>
                </c:pt>
                <c:pt idx="679">
                  <c:v>3.7489913043478262</c:v>
                </c:pt>
                <c:pt idx="680">
                  <c:v>3.7489019533369508</c:v>
                </c:pt>
                <c:pt idx="681">
                  <c:v>3.748812892741062</c:v>
                </c:pt>
                <c:pt idx="682">
                  <c:v>3.7487241211465658</c:v>
                </c:pt>
                <c:pt idx="683">
                  <c:v>3.7486356371490284</c:v>
                </c:pt>
                <c:pt idx="684">
                  <c:v>3.7485474393531</c:v>
                </c:pt>
                <c:pt idx="685">
                  <c:v>3.7484595263724438</c:v>
                </c:pt>
                <c:pt idx="686">
                  <c:v>3.7483718968296618</c:v>
                </c:pt>
                <c:pt idx="687">
                  <c:v>3.7482845493562231</c:v>
                </c:pt>
                <c:pt idx="688">
                  <c:v>3.7481974825923943</c:v>
                </c:pt>
                <c:pt idx="689">
                  <c:v>3.7481106951871661</c:v>
                </c:pt>
                <c:pt idx="690">
                  <c:v>3.7480241857981849</c:v>
                </c:pt>
                <c:pt idx="691">
                  <c:v>3.7479379530916845</c:v>
                </c:pt>
                <c:pt idx="692">
                  <c:v>3.7478519957424163</c:v>
                </c:pt>
                <c:pt idx="693">
                  <c:v>3.7477663124335816</c:v>
                </c:pt>
                <c:pt idx="694">
                  <c:v>3.7476809018567643</c:v>
                </c:pt>
                <c:pt idx="695">
                  <c:v>3.7475957627118643</c:v>
                </c:pt>
                <c:pt idx="696">
                  <c:v>3.7475108937070334</c:v>
                </c:pt>
                <c:pt idx="697">
                  <c:v>3.7474262935586062</c:v>
                </c:pt>
                <c:pt idx="698">
                  <c:v>3.7473419609910388</c:v>
                </c:pt>
                <c:pt idx="699">
                  <c:v>3.7472578947368422</c:v>
                </c:pt>
                <c:pt idx="700">
                  <c:v>3.7471740935365214</c:v>
                </c:pt>
                <c:pt idx="701">
                  <c:v>3.7470905561385099</c:v>
                </c:pt>
                <c:pt idx="702">
                  <c:v>3.7470072812991098</c:v>
                </c:pt>
                <c:pt idx="703">
                  <c:v>3.7469242677824268</c:v>
                </c:pt>
                <c:pt idx="704">
                  <c:v>3.7468415143603133</c:v>
                </c:pt>
                <c:pt idx="705">
                  <c:v>3.7467590198123046</c:v>
                </c:pt>
                <c:pt idx="706">
                  <c:v>3.7466767829255598</c:v>
                </c:pt>
                <c:pt idx="707">
                  <c:v>3.7465948024948026</c:v>
                </c:pt>
                <c:pt idx="708">
                  <c:v>3.7465130773222626</c:v>
                </c:pt>
                <c:pt idx="709">
                  <c:v>3.7464316062176168</c:v>
                </c:pt>
                <c:pt idx="710">
                  <c:v>3.7463503879979307</c:v>
                </c:pt>
                <c:pt idx="711">
                  <c:v>3.7462694214876033</c:v>
                </c:pt>
                <c:pt idx="712">
                  <c:v>3.7461887055183087</c:v>
                </c:pt>
                <c:pt idx="713">
                  <c:v>3.7461082389289393</c:v>
                </c:pt>
                <c:pt idx="714">
                  <c:v>3.7460280205655527</c:v>
                </c:pt>
                <c:pt idx="715">
                  <c:v>3.7459480492813144</c:v>
                </c:pt>
                <c:pt idx="716">
                  <c:v>3.7458683239364432</c:v>
                </c:pt>
                <c:pt idx="717">
                  <c:v>3.7457888433981577</c:v>
                </c:pt>
                <c:pt idx="718">
                  <c:v>3.7457096065406237</c:v>
                </c:pt>
                <c:pt idx="719">
                  <c:v>3.7456306122448981</c:v>
                </c:pt>
                <c:pt idx="720">
                  <c:v>3.7455518593988795</c:v>
                </c:pt>
                <c:pt idx="721">
                  <c:v>3.7454733468972536</c:v>
                </c:pt>
                <c:pt idx="722">
                  <c:v>3.7453950736414425</c:v>
                </c:pt>
                <c:pt idx="723">
                  <c:v>3.7453170385395538</c:v>
                </c:pt>
                <c:pt idx="724">
                  <c:v>3.7452392405063293</c:v>
                </c:pt>
                <c:pt idx="725">
                  <c:v>3.7451616784630941</c:v>
                </c:pt>
                <c:pt idx="726">
                  <c:v>3.7450843513377086</c:v>
                </c:pt>
                <c:pt idx="727">
                  <c:v>3.7450072580645162</c:v>
                </c:pt>
                <c:pt idx="728">
                  <c:v>3.744930397584298</c:v>
                </c:pt>
                <c:pt idx="729">
                  <c:v>3.7448537688442212</c:v>
                </c:pt>
                <c:pt idx="730">
                  <c:v>3.7447773707977925</c:v>
                </c:pt>
                <c:pt idx="731">
                  <c:v>3.7447012024048099</c:v>
                </c:pt>
                <c:pt idx="732">
                  <c:v>3.7446252626313159</c:v>
                </c:pt>
                <c:pt idx="733">
                  <c:v>3.7445495504495505</c:v>
                </c:pt>
                <c:pt idx="734">
                  <c:v>3.7444740648379056</c:v>
                </c:pt>
                <c:pt idx="735">
                  <c:v>3.7443988047808765</c:v>
                </c:pt>
                <c:pt idx="736">
                  <c:v>3.7443237692690206</c:v>
                </c:pt>
                <c:pt idx="737">
                  <c:v>3.7442489572989079</c:v>
                </c:pt>
                <c:pt idx="738">
                  <c:v>3.7441743678730788</c:v>
                </c:pt>
                <c:pt idx="739">
                  <c:v>3.7441</c:v>
                </c:pt>
                <c:pt idx="740">
                  <c:v>3.7440258526940191</c:v>
                </c:pt>
                <c:pt idx="741">
                  <c:v>3.7439519249753208</c:v>
                </c:pt>
                <c:pt idx="742">
                  <c:v>3.7438782158698869</c:v>
                </c:pt>
                <c:pt idx="743">
                  <c:v>3.7438047244094488</c:v>
                </c:pt>
                <c:pt idx="744">
                  <c:v>3.7437314496314498</c:v>
                </c:pt>
                <c:pt idx="745">
                  <c:v>3.7436583905789993</c:v>
                </c:pt>
                <c:pt idx="746">
                  <c:v>3.743585546300833</c:v>
                </c:pt>
                <c:pt idx="747">
                  <c:v>3.7435129158512721</c:v>
                </c:pt>
                <c:pt idx="748">
                  <c:v>3.7434404982901808</c:v>
                </c:pt>
                <c:pt idx="749">
                  <c:v>3.743368292682927</c:v>
                </c:pt>
                <c:pt idx="750">
                  <c:v>3.7432962981003413</c:v>
                </c:pt>
                <c:pt idx="751">
                  <c:v>3.743224513618677</c:v>
                </c:pt>
                <c:pt idx="752">
                  <c:v>3.743152938319573</c:v>
                </c:pt>
                <c:pt idx="753">
                  <c:v>3.7430815712900101</c:v>
                </c:pt>
                <c:pt idx="754">
                  <c:v>3.7430104116222762</c:v>
                </c:pt>
                <c:pt idx="755">
                  <c:v>3.7429394584139266</c:v>
                </c:pt>
                <c:pt idx="756">
                  <c:v>3.7428687107677452</c:v>
                </c:pt>
                <c:pt idx="757">
                  <c:v>3.7427981677917068</c:v>
                </c:pt>
                <c:pt idx="758">
                  <c:v>3.7427278285989409</c:v>
                </c:pt>
                <c:pt idx="759">
                  <c:v>3.7426576923076924</c:v>
                </c:pt>
                <c:pt idx="760">
                  <c:v>3.742587758041287</c:v>
                </c:pt>
                <c:pt idx="761">
                  <c:v>3.742518024928092</c:v>
                </c:pt>
                <c:pt idx="762">
                  <c:v>3.742448492101484</c:v>
                </c:pt>
                <c:pt idx="763">
                  <c:v>3.742379158699809</c:v>
                </c:pt>
                <c:pt idx="764">
                  <c:v>3.7423100238663487</c:v>
                </c:pt>
                <c:pt idx="765">
                  <c:v>3.742241086749285</c:v>
                </c:pt>
                <c:pt idx="766">
                  <c:v>3.7421723465016661</c:v>
                </c:pt>
                <c:pt idx="767">
                  <c:v>3.7421038022813691</c:v>
                </c:pt>
                <c:pt idx="768">
                  <c:v>3.7420354532510682</c:v>
                </c:pt>
                <c:pt idx="769">
                  <c:v>3.7419672985781993</c:v>
                </c:pt>
                <c:pt idx="770">
                  <c:v>3.7418993374349268</c:v>
                </c:pt>
                <c:pt idx="771">
                  <c:v>3.7418315689981099</c:v>
                </c:pt>
                <c:pt idx="772">
                  <c:v>3.7417639924492687</c:v>
                </c:pt>
                <c:pt idx="773">
                  <c:v>3.7416966069745525</c:v>
                </c:pt>
                <c:pt idx="774">
                  <c:v>3.741629411764706</c:v>
                </c:pt>
                <c:pt idx="775">
                  <c:v>3.7415624060150376</c:v>
                </c:pt>
                <c:pt idx="776">
                  <c:v>3.7414955889253871</c:v>
                </c:pt>
                <c:pt idx="777">
                  <c:v>3.741428959700094</c:v>
                </c:pt>
                <c:pt idx="778">
                  <c:v>3.7413625175479646</c:v>
                </c:pt>
                <c:pt idx="779">
                  <c:v>3.7412962616822432</c:v>
                </c:pt>
                <c:pt idx="780">
                  <c:v>3.7412301913205788</c:v>
                </c:pt>
                <c:pt idx="781">
                  <c:v>3.7411643056849955</c:v>
                </c:pt>
                <c:pt idx="782">
                  <c:v>3.7410986040018614</c:v>
                </c:pt>
                <c:pt idx="783">
                  <c:v>3.7410330855018588</c:v>
                </c:pt>
                <c:pt idx="784">
                  <c:v>3.7409677494199536</c:v>
                </c:pt>
                <c:pt idx="785">
                  <c:v>3.740902594995366</c:v>
                </c:pt>
                <c:pt idx="786">
                  <c:v>3.7408376214715413</c:v>
                </c:pt>
                <c:pt idx="787">
                  <c:v>3.7407728280961186</c:v>
                </c:pt>
                <c:pt idx="788">
                  <c:v>3.7407082141209047</c:v>
                </c:pt>
                <c:pt idx="789">
                  <c:v>3.7406437788018434</c:v>
                </c:pt>
                <c:pt idx="790">
                  <c:v>3.7405795213989879</c:v>
                </c:pt>
                <c:pt idx="791">
                  <c:v>3.7405154411764707</c:v>
                </c:pt>
                <c:pt idx="792">
                  <c:v>3.7404515374024783</c:v>
                </c:pt>
                <c:pt idx="793">
                  <c:v>3.7403878093492211</c:v>
                </c:pt>
                <c:pt idx="794">
                  <c:v>3.7403242562929062</c:v>
                </c:pt>
                <c:pt idx="795">
                  <c:v>3.7402608775137112</c:v>
                </c:pt>
                <c:pt idx="796">
                  <c:v>3.7401976722957557</c:v>
                </c:pt>
                <c:pt idx="797">
                  <c:v>3.7401346399270738</c:v>
                </c:pt>
                <c:pt idx="798">
                  <c:v>3.7400717796995906</c:v>
                </c:pt>
                <c:pt idx="799">
                  <c:v>3.7400090909090911</c:v>
                </c:pt>
                <c:pt idx="800">
                  <c:v>3.7399465728551977</c:v>
                </c:pt>
                <c:pt idx="801">
                  <c:v>3.739884224841342</c:v>
                </c:pt>
                <c:pt idx="802">
                  <c:v>3.7398220461747398</c:v>
                </c:pt>
                <c:pt idx="803">
                  <c:v>3.7397600361663654</c:v>
                </c:pt>
                <c:pt idx="804">
                  <c:v>3.7396981941309257</c:v>
                </c:pt>
                <c:pt idx="805">
                  <c:v>3.7396365193868353</c:v>
                </c:pt>
                <c:pt idx="806">
                  <c:v>3.739575011256191</c:v>
                </c:pt>
                <c:pt idx="807">
                  <c:v>3.7395136690647481</c:v>
                </c:pt>
                <c:pt idx="808">
                  <c:v>3.7394524921418952</c:v>
                </c:pt>
                <c:pt idx="809">
                  <c:v>3.739391479820628</c:v>
                </c:pt>
                <c:pt idx="810">
                  <c:v>3.7393306314375283</c:v>
                </c:pt>
                <c:pt idx="811">
                  <c:v>3.7392699463327372</c:v>
                </c:pt>
                <c:pt idx="812">
                  <c:v>3.7392094238499332</c:v>
                </c:pt>
                <c:pt idx="813">
                  <c:v>3.7391490633363071</c:v>
                </c:pt>
                <c:pt idx="814">
                  <c:v>3.739088864142539</c:v>
                </c:pt>
                <c:pt idx="815">
                  <c:v>3.7390288256227762</c:v>
                </c:pt>
                <c:pt idx="816">
                  <c:v>3.738968947134607</c:v>
                </c:pt>
                <c:pt idx="817">
                  <c:v>3.7389092280390419</c:v>
                </c:pt>
                <c:pt idx="818">
                  <c:v>3.7388496677004874</c:v>
                </c:pt>
                <c:pt idx="819">
                  <c:v>3.7387902654867258</c:v>
                </c:pt>
                <c:pt idx="820">
                  <c:v>3.7387310207688911</c:v>
                </c:pt>
                <c:pt idx="821">
                  <c:v>3.7386719329214477</c:v>
                </c:pt>
                <c:pt idx="822">
                  <c:v>3.7386130013221686</c:v>
                </c:pt>
                <c:pt idx="823">
                  <c:v>3.7385542253521127</c:v>
                </c:pt>
                <c:pt idx="824">
                  <c:v>3.7384956043956046</c:v>
                </c:pt>
                <c:pt idx="825">
                  <c:v>3.738437137840211</c:v>
                </c:pt>
                <c:pt idx="826">
                  <c:v>3.7383788250767207</c:v>
                </c:pt>
                <c:pt idx="827">
                  <c:v>3.7383206654991246</c:v>
                </c:pt>
                <c:pt idx="828">
                  <c:v>3.7382626585045915</c:v>
                </c:pt>
                <c:pt idx="829">
                  <c:v>3.7382048034934501</c:v>
                </c:pt>
                <c:pt idx="830">
                  <c:v>3.7381470998691673</c:v>
                </c:pt>
                <c:pt idx="831">
                  <c:v>3.7380895470383275</c:v>
                </c:pt>
                <c:pt idx="832">
                  <c:v>3.7380321444106133</c:v>
                </c:pt>
                <c:pt idx="833">
                  <c:v>3.737974891398784</c:v>
                </c:pt>
                <c:pt idx="834">
                  <c:v>3.7379177874186551</c:v>
                </c:pt>
                <c:pt idx="835">
                  <c:v>3.7378608318890816</c:v>
                </c:pt>
                <c:pt idx="836">
                  <c:v>3.7378040242319344</c:v>
                </c:pt>
                <c:pt idx="837">
                  <c:v>3.7377473638720833</c:v>
                </c:pt>
                <c:pt idx="838">
                  <c:v>3.7376908502373762</c:v>
                </c:pt>
                <c:pt idx="839">
                  <c:v>3.737634482758621</c:v>
                </c:pt>
                <c:pt idx="840">
                  <c:v>3.7375782608695656</c:v>
                </c:pt>
                <c:pt idx="841">
                  <c:v>3.7375221840068789</c:v>
                </c:pt>
                <c:pt idx="842">
                  <c:v>3.7374662516101331</c:v>
                </c:pt>
                <c:pt idx="843">
                  <c:v>3.7374104631217842</c:v>
                </c:pt>
                <c:pt idx="844">
                  <c:v>3.7373548179871521</c:v>
                </c:pt>
                <c:pt idx="845">
                  <c:v>3.7372993156544054</c:v>
                </c:pt>
                <c:pt idx="846">
                  <c:v>3.7372439555745411</c:v>
                </c:pt>
                <c:pt idx="847">
                  <c:v>3.7371887372013655</c:v>
                </c:pt>
                <c:pt idx="848">
                  <c:v>3.7371336599914788</c:v>
                </c:pt>
                <c:pt idx="849">
                  <c:v>3.7370787234042555</c:v>
                </c:pt>
                <c:pt idx="850">
                  <c:v>3.7370239269018275</c:v>
                </c:pt>
                <c:pt idx="851">
                  <c:v>3.7369692699490664</c:v>
                </c:pt>
                <c:pt idx="852">
                  <c:v>3.7369147520135653</c:v>
                </c:pt>
                <c:pt idx="853">
                  <c:v>3.7368603725656224</c:v>
                </c:pt>
                <c:pt idx="854">
                  <c:v>3.7368061310782243</c:v>
                </c:pt>
                <c:pt idx="855">
                  <c:v>3.7367520270270274</c:v>
                </c:pt>
                <c:pt idx="856">
                  <c:v>3.7366980598903416</c:v>
                </c:pt>
                <c:pt idx="857">
                  <c:v>3.7366442291491158</c:v>
                </c:pt>
                <c:pt idx="858">
                  <c:v>3.7365905342869166</c:v>
                </c:pt>
                <c:pt idx="859">
                  <c:v>3.736536974789916</c:v>
                </c:pt>
                <c:pt idx="860">
                  <c:v>3.7364835501468741</c:v>
                </c:pt>
                <c:pt idx="861">
                  <c:v>3.7364302598491199</c:v>
                </c:pt>
                <c:pt idx="862">
                  <c:v>3.7363771033905402</c:v>
                </c:pt>
                <c:pt idx="863">
                  <c:v>3.7363240802675586</c:v>
                </c:pt>
                <c:pt idx="864">
                  <c:v>3.7362711899791234</c:v>
                </c:pt>
                <c:pt idx="865">
                  <c:v>3.7362184320266891</c:v>
                </c:pt>
                <c:pt idx="866">
                  <c:v>3.7361658059142027</c:v>
                </c:pt>
                <c:pt idx="867">
                  <c:v>3.7361133111480869</c:v>
                </c:pt>
                <c:pt idx="868">
                  <c:v>3.7360609472372248</c:v>
                </c:pt>
                <c:pt idx="869">
                  <c:v>3.7360087136929461</c:v>
                </c:pt>
                <c:pt idx="870">
                  <c:v>3.7359566100290098</c:v>
                </c:pt>
                <c:pt idx="871">
                  <c:v>3.7359046357615897</c:v>
                </c:pt>
                <c:pt idx="872">
                  <c:v>3.7358527904092602</c:v>
                </c:pt>
                <c:pt idx="873">
                  <c:v>3.735801073492981</c:v>
                </c:pt>
                <c:pt idx="874">
                  <c:v>3.7357494845360826</c:v>
                </c:pt>
                <c:pt idx="875">
                  <c:v>3.7356980230642507</c:v>
                </c:pt>
                <c:pt idx="876">
                  <c:v>3.7356466886055122</c:v>
                </c:pt>
                <c:pt idx="877">
                  <c:v>3.7355954806902218</c:v>
                </c:pt>
                <c:pt idx="878">
                  <c:v>3.7355443988510464</c:v>
                </c:pt>
                <c:pt idx="879">
                  <c:v>3.7354934426229511</c:v>
                </c:pt>
                <c:pt idx="880">
                  <c:v>3.7354426115431849</c:v>
                </c:pt>
                <c:pt idx="881">
                  <c:v>3.7353919051512676</c:v>
                </c:pt>
                <c:pt idx="882">
                  <c:v>3.7353413229889751</c:v>
                </c:pt>
                <c:pt idx="883">
                  <c:v>3.7352908646003264</c:v>
                </c:pt>
                <c:pt idx="884">
                  <c:v>3.7352405295315685</c:v>
                </c:pt>
                <c:pt idx="885">
                  <c:v>3.7351903173311638</c:v>
                </c:pt>
                <c:pt idx="886">
                  <c:v>3.7351402275497767</c:v>
                </c:pt>
                <c:pt idx="887">
                  <c:v>3.73509025974026</c:v>
                </c:pt>
                <c:pt idx="888">
                  <c:v>3.7350404134576412</c:v>
                </c:pt>
                <c:pt idx="889">
                  <c:v>3.7349906882591095</c:v>
                </c:pt>
                <c:pt idx="890">
                  <c:v>3.7349410837040034</c:v>
                </c:pt>
                <c:pt idx="891">
                  <c:v>3.7348915993537966</c:v>
                </c:pt>
                <c:pt idx="892">
                  <c:v>3.7348422347720858</c:v>
                </c:pt>
                <c:pt idx="893">
                  <c:v>3.7347929895245771</c:v>
                </c:pt>
                <c:pt idx="894">
                  <c:v>3.7347438631790748</c:v>
                </c:pt>
                <c:pt idx="895">
                  <c:v>3.7346948553054662</c:v>
                </c:pt>
                <c:pt idx="896">
                  <c:v>3.7346459654757127</c:v>
                </c:pt>
                <c:pt idx="897">
                  <c:v>3.7345971932638333</c:v>
                </c:pt>
                <c:pt idx="898">
                  <c:v>3.7345485382458952</c:v>
                </c:pt>
                <c:pt idx="899">
                  <c:v>3.7345000000000002</c:v>
                </c:pt>
                <c:pt idx="900">
                  <c:v>3.7344515781062726</c:v>
                </c:pt>
                <c:pt idx="901">
                  <c:v>3.7344032721468476</c:v>
                </c:pt>
                <c:pt idx="902">
                  <c:v>3.7343550817058593</c:v>
                </c:pt>
                <c:pt idx="903">
                  <c:v>3.734307006369427</c:v>
                </c:pt>
                <c:pt idx="904">
                  <c:v>3.7342590457256462</c:v>
                </c:pt>
                <c:pt idx="905">
                  <c:v>3.7342111993645752</c:v>
                </c:pt>
                <c:pt idx="906">
                  <c:v>3.7341634668782229</c:v>
                </c:pt>
                <c:pt idx="907">
                  <c:v>3.7341158478605392</c:v>
                </c:pt>
                <c:pt idx="908">
                  <c:v>3.7340683419074003</c:v>
                </c:pt>
                <c:pt idx="909">
                  <c:v>3.7340209486166009</c:v>
                </c:pt>
                <c:pt idx="910">
                  <c:v>3.7339736675878408</c:v>
                </c:pt>
                <c:pt idx="911">
                  <c:v>3.7339264984227132</c:v>
                </c:pt>
                <c:pt idx="912">
                  <c:v>3.7338794407246949</c:v>
                </c:pt>
                <c:pt idx="913">
                  <c:v>3.7338324940991345</c:v>
                </c:pt>
                <c:pt idx="914">
                  <c:v>3.7337856581532418</c:v>
                </c:pt>
                <c:pt idx="915">
                  <c:v>3.7337389324960757</c:v>
                </c:pt>
                <c:pt idx="916">
                  <c:v>3.7336923167385341</c:v>
                </c:pt>
                <c:pt idx="917">
                  <c:v>3.7336458104933441</c:v>
                </c:pt>
                <c:pt idx="918">
                  <c:v>3.7335994133750492</c:v>
                </c:pt>
                <c:pt idx="919">
                  <c:v>3.7335531250000003</c:v>
                </c:pt>
                <c:pt idx="920">
                  <c:v>3.7335069449863445</c:v>
                </c:pt>
                <c:pt idx="921">
                  <c:v>3.733460872954014</c:v>
                </c:pt>
                <c:pt idx="922">
                  <c:v>3.7334149085247179</c:v>
                </c:pt>
                <c:pt idx="923">
                  <c:v>3.7333690513219286</c:v>
                </c:pt>
                <c:pt idx="924">
                  <c:v>3.7333233009708739</c:v>
                </c:pt>
                <c:pt idx="925">
                  <c:v>3.733277657098526</c:v>
                </c:pt>
                <c:pt idx="926">
                  <c:v>3.733232119333592</c:v>
                </c:pt>
                <c:pt idx="927">
                  <c:v>3.7331866873065018</c:v>
                </c:pt>
                <c:pt idx="928">
                  <c:v>3.7331413606494008</c:v>
                </c:pt>
                <c:pt idx="929">
                  <c:v>3.7330961389961392</c:v>
                </c:pt>
                <c:pt idx="930">
                  <c:v>3.7330510219822601</c:v>
                </c:pt>
                <c:pt idx="931">
                  <c:v>3.7330060092449924</c:v>
                </c:pt>
                <c:pt idx="932">
                  <c:v>3.7329611004232399</c:v>
                </c:pt>
                <c:pt idx="933">
                  <c:v>3.7329162951575712</c:v>
                </c:pt>
                <c:pt idx="934">
                  <c:v>3.7328715930902114</c:v>
                </c:pt>
                <c:pt idx="935">
                  <c:v>3.7328269938650309</c:v>
                </c:pt>
                <c:pt idx="936">
                  <c:v>3.7327824971275376</c:v>
                </c:pt>
                <c:pt idx="937">
                  <c:v>3.7327381025248663</c:v>
                </c:pt>
                <c:pt idx="938">
                  <c:v>3.7326938097057702</c:v>
                </c:pt>
                <c:pt idx="939">
                  <c:v>3.732649618320611</c:v>
                </c:pt>
                <c:pt idx="940">
                  <c:v>3.7326055280213497</c:v>
                </c:pt>
                <c:pt idx="941">
                  <c:v>3.7325615384615385</c:v>
                </c:pt>
                <c:pt idx="942">
                  <c:v>3.7325176492963106</c:v>
                </c:pt>
                <c:pt idx="943">
                  <c:v>3.7324738601823708</c:v>
                </c:pt>
                <c:pt idx="944">
                  <c:v>3.7324301707779886</c:v>
                </c:pt>
                <c:pt idx="945">
                  <c:v>3.7323865807429875</c:v>
                </c:pt>
                <c:pt idx="946">
                  <c:v>3.7323430897387353</c:v>
                </c:pt>
                <c:pt idx="947">
                  <c:v>3.7322996974281395</c:v>
                </c:pt>
                <c:pt idx="948">
                  <c:v>3.7322564034756329</c:v>
                </c:pt>
                <c:pt idx="949">
                  <c:v>3.7322132075471699</c:v>
                </c:pt>
                <c:pt idx="950">
                  <c:v>3.7321701093102151</c:v>
                </c:pt>
                <c:pt idx="951">
                  <c:v>3.7321271084337351</c:v>
                </c:pt>
                <c:pt idx="952">
                  <c:v>3.7320842045881912</c:v>
                </c:pt>
                <c:pt idx="953">
                  <c:v>3.73204139744553</c:v>
                </c:pt>
                <c:pt idx="954">
                  <c:v>3.7319986866791748</c:v>
                </c:pt>
                <c:pt idx="955">
                  <c:v>3.7319560719640181</c:v>
                </c:pt>
                <c:pt idx="956">
                  <c:v>3.7319135529764136</c:v>
                </c:pt>
                <c:pt idx="957">
                  <c:v>3.731871129394166</c:v>
                </c:pt>
                <c:pt idx="958">
                  <c:v>3.7318288008965261</c:v>
                </c:pt>
                <c:pt idx="959">
                  <c:v>3.7317865671641792</c:v>
                </c:pt>
                <c:pt idx="960">
                  <c:v>3.73174442787924</c:v>
                </c:pt>
                <c:pt idx="961">
                  <c:v>3.731702382725242</c:v>
                </c:pt>
                <c:pt idx="962">
                  <c:v>3.7316604313871329</c:v>
                </c:pt>
                <c:pt idx="963">
                  <c:v>3.731618573551263</c:v>
                </c:pt>
                <c:pt idx="964">
                  <c:v>3.7315768089053805</c:v>
                </c:pt>
                <c:pt idx="965">
                  <c:v>3.7315351371386214</c:v>
                </c:pt>
                <c:pt idx="966">
                  <c:v>3.7314935579415032</c:v>
                </c:pt>
                <c:pt idx="967">
                  <c:v>3.7314520710059171</c:v>
                </c:pt>
                <c:pt idx="968">
                  <c:v>3.7314106760251202</c:v>
                </c:pt>
                <c:pt idx="969">
                  <c:v>3.7313693726937269</c:v>
                </c:pt>
                <c:pt idx="970">
                  <c:v>3.731328160707704</c:v>
                </c:pt>
                <c:pt idx="971">
                  <c:v>3.7312870397643594</c:v>
                </c:pt>
                <c:pt idx="972">
                  <c:v>3.7312460095623394</c:v>
                </c:pt>
                <c:pt idx="973">
                  <c:v>3.7312050698016166</c:v>
                </c:pt>
                <c:pt idx="974">
                  <c:v>3.7311642201834863</c:v>
                </c:pt>
                <c:pt idx="975">
                  <c:v>3.7311234604105574</c:v>
                </c:pt>
                <c:pt idx="976">
                  <c:v>3.7310827901867452</c:v>
                </c:pt>
                <c:pt idx="977">
                  <c:v>3.7310422092172644</c:v>
                </c:pt>
                <c:pt idx="978">
                  <c:v>3.7310017172086227</c:v>
                </c:pt>
                <c:pt idx="979">
                  <c:v>3.7309613138686135</c:v>
                </c:pt>
                <c:pt idx="980">
                  <c:v>3.7309209989063072</c:v>
                </c:pt>
                <c:pt idx="981">
                  <c:v>3.7308807720320467</c:v>
                </c:pt>
                <c:pt idx="982">
                  <c:v>3.7308406329574391</c:v>
                </c:pt>
                <c:pt idx="983">
                  <c:v>3.7308005813953491</c:v>
                </c:pt>
                <c:pt idx="984">
                  <c:v>3.7307606170598913</c:v>
                </c:pt>
                <c:pt idx="985">
                  <c:v>3.7307207396664253</c:v>
                </c:pt>
                <c:pt idx="986">
                  <c:v>3.7306809489315467</c:v>
                </c:pt>
                <c:pt idx="987">
                  <c:v>3.7306412445730825</c:v>
                </c:pt>
                <c:pt idx="988">
                  <c:v>3.7306016263100834</c:v>
                </c:pt>
                <c:pt idx="989">
                  <c:v>3.7305620938628161</c:v>
                </c:pt>
                <c:pt idx="990">
                  <c:v>3.730522646952759</c:v>
                </c:pt>
                <c:pt idx="991">
                  <c:v>3.730483285302594</c:v>
                </c:pt>
                <c:pt idx="992">
                  <c:v>3.7304440086362001</c:v>
                </c:pt>
                <c:pt idx="993">
                  <c:v>3.7304048166786488</c:v>
                </c:pt>
                <c:pt idx="994">
                  <c:v>3.7303657091561941</c:v>
                </c:pt>
                <c:pt idx="995">
                  <c:v>3.7303266857962698</c:v>
                </c:pt>
                <c:pt idx="996">
                  <c:v>3.7302877463274813</c:v>
                </c:pt>
                <c:pt idx="997">
                  <c:v>3.7302488904795994</c:v>
                </c:pt>
                <c:pt idx="998">
                  <c:v>3.7302101179835541</c:v>
                </c:pt>
                <c:pt idx="999">
                  <c:v>3.7301714285714289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9F-4DB0-973D-C2CD13812854}"/>
            </c:ext>
          </c:extLst>
        </c:ser>
        <c:ser>
          <c:idx val="1"/>
          <c:order val="1"/>
          <c:tx>
            <c:strRef>
              <c:f>ChartData!$O$9</c:f>
              <c:strCache>
                <c:ptCount val="1"/>
                <c:pt idx="0">
                  <c:v>Proposed Medium General Service: 1,000-2,499 Mcf Base Rates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ChartData!$M$10:$M$1009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103</c:v>
                </c:pt>
                <c:pt idx="101">
                  <c:v>106</c:v>
                </c:pt>
                <c:pt idx="102">
                  <c:v>109</c:v>
                </c:pt>
                <c:pt idx="103">
                  <c:v>112</c:v>
                </c:pt>
                <c:pt idx="104">
                  <c:v>115</c:v>
                </c:pt>
                <c:pt idx="105">
                  <c:v>118</c:v>
                </c:pt>
                <c:pt idx="106">
                  <c:v>121</c:v>
                </c:pt>
                <c:pt idx="107">
                  <c:v>124</c:v>
                </c:pt>
                <c:pt idx="108">
                  <c:v>127</c:v>
                </c:pt>
                <c:pt idx="109">
                  <c:v>130</c:v>
                </c:pt>
                <c:pt idx="110">
                  <c:v>133</c:v>
                </c:pt>
                <c:pt idx="111">
                  <c:v>136</c:v>
                </c:pt>
                <c:pt idx="112">
                  <c:v>139</c:v>
                </c:pt>
                <c:pt idx="113">
                  <c:v>142</c:v>
                </c:pt>
                <c:pt idx="114">
                  <c:v>145</c:v>
                </c:pt>
                <c:pt idx="115">
                  <c:v>148</c:v>
                </c:pt>
                <c:pt idx="116">
                  <c:v>151</c:v>
                </c:pt>
                <c:pt idx="117">
                  <c:v>154</c:v>
                </c:pt>
                <c:pt idx="118">
                  <c:v>157</c:v>
                </c:pt>
                <c:pt idx="119">
                  <c:v>160</c:v>
                </c:pt>
                <c:pt idx="120">
                  <c:v>163</c:v>
                </c:pt>
                <c:pt idx="121">
                  <c:v>166</c:v>
                </c:pt>
                <c:pt idx="122">
                  <c:v>169</c:v>
                </c:pt>
                <c:pt idx="123">
                  <c:v>172</c:v>
                </c:pt>
                <c:pt idx="124">
                  <c:v>175</c:v>
                </c:pt>
                <c:pt idx="125">
                  <c:v>178</c:v>
                </c:pt>
                <c:pt idx="126">
                  <c:v>181</c:v>
                </c:pt>
                <c:pt idx="127">
                  <c:v>184</c:v>
                </c:pt>
                <c:pt idx="128">
                  <c:v>187</c:v>
                </c:pt>
                <c:pt idx="129">
                  <c:v>190</c:v>
                </c:pt>
                <c:pt idx="130">
                  <c:v>193</c:v>
                </c:pt>
                <c:pt idx="131">
                  <c:v>196</c:v>
                </c:pt>
                <c:pt idx="132">
                  <c:v>199</c:v>
                </c:pt>
                <c:pt idx="133">
                  <c:v>202</c:v>
                </c:pt>
                <c:pt idx="134">
                  <c:v>205</c:v>
                </c:pt>
                <c:pt idx="135">
                  <c:v>208</c:v>
                </c:pt>
                <c:pt idx="136">
                  <c:v>211</c:v>
                </c:pt>
                <c:pt idx="137">
                  <c:v>214</c:v>
                </c:pt>
                <c:pt idx="138">
                  <c:v>217</c:v>
                </c:pt>
                <c:pt idx="139">
                  <c:v>220</c:v>
                </c:pt>
                <c:pt idx="140">
                  <c:v>223</c:v>
                </c:pt>
                <c:pt idx="141">
                  <c:v>226</c:v>
                </c:pt>
                <c:pt idx="142">
                  <c:v>229</c:v>
                </c:pt>
                <c:pt idx="143">
                  <c:v>232</c:v>
                </c:pt>
                <c:pt idx="144">
                  <c:v>235</c:v>
                </c:pt>
                <c:pt idx="145">
                  <c:v>238</c:v>
                </c:pt>
                <c:pt idx="146">
                  <c:v>241</c:v>
                </c:pt>
                <c:pt idx="147">
                  <c:v>244</c:v>
                </c:pt>
                <c:pt idx="148">
                  <c:v>247</c:v>
                </c:pt>
                <c:pt idx="149">
                  <c:v>250</c:v>
                </c:pt>
                <c:pt idx="150">
                  <c:v>253</c:v>
                </c:pt>
                <c:pt idx="151">
                  <c:v>256</c:v>
                </c:pt>
                <c:pt idx="152">
                  <c:v>259</c:v>
                </c:pt>
                <c:pt idx="153">
                  <c:v>262</c:v>
                </c:pt>
                <c:pt idx="154">
                  <c:v>265</c:v>
                </c:pt>
                <c:pt idx="155">
                  <c:v>268</c:v>
                </c:pt>
                <c:pt idx="156">
                  <c:v>271</c:v>
                </c:pt>
                <c:pt idx="157">
                  <c:v>274</c:v>
                </c:pt>
                <c:pt idx="158">
                  <c:v>277</c:v>
                </c:pt>
                <c:pt idx="159">
                  <c:v>280</c:v>
                </c:pt>
                <c:pt idx="160">
                  <c:v>283</c:v>
                </c:pt>
                <c:pt idx="161">
                  <c:v>286</c:v>
                </c:pt>
                <c:pt idx="162">
                  <c:v>289</c:v>
                </c:pt>
                <c:pt idx="163">
                  <c:v>292</c:v>
                </c:pt>
                <c:pt idx="164">
                  <c:v>295</c:v>
                </c:pt>
                <c:pt idx="165">
                  <c:v>298</c:v>
                </c:pt>
                <c:pt idx="166">
                  <c:v>301</c:v>
                </c:pt>
                <c:pt idx="167">
                  <c:v>304</c:v>
                </c:pt>
                <c:pt idx="168">
                  <c:v>307</c:v>
                </c:pt>
                <c:pt idx="169">
                  <c:v>310</c:v>
                </c:pt>
                <c:pt idx="170">
                  <c:v>313</c:v>
                </c:pt>
                <c:pt idx="171">
                  <c:v>316</c:v>
                </c:pt>
                <c:pt idx="172">
                  <c:v>319</c:v>
                </c:pt>
                <c:pt idx="173">
                  <c:v>322</c:v>
                </c:pt>
                <c:pt idx="174">
                  <c:v>325</c:v>
                </c:pt>
                <c:pt idx="175">
                  <c:v>328</c:v>
                </c:pt>
                <c:pt idx="176">
                  <c:v>331</c:v>
                </c:pt>
                <c:pt idx="177">
                  <c:v>334</c:v>
                </c:pt>
                <c:pt idx="178">
                  <c:v>337</c:v>
                </c:pt>
                <c:pt idx="179">
                  <c:v>340</c:v>
                </c:pt>
                <c:pt idx="180">
                  <c:v>343</c:v>
                </c:pt>
                <c:pt idx="181">
                  <c:v>346</c:v>
                </c:pt>
                <c:pt idx="182">
                  <c:v>349</c:v>
                </c:pt>
                <c:pt idx="183">
                  <c:v>352</c:v>
                </c:pt>
                <c:pt idx="184">
                  <c:v>355</c:v>
                </c:pt>
                <c:pt idx="185">
                  <c:v>358</c:v>
                </c:pt>
                <c:pt idx="186">
                  <c:v>361</c:v>
                </c:pt>
                <c:pt idx="187">
                  <c:v>364</c:v>
                </c:pt>
                <c:pt idx="188">
                  <c:v>367</c:v>
                </c:pt>
                <c:pt idx="189">
                  <c:v>370</c:v>
                </c:pt>
                <c:pt idx="190">
                  <c:v>373</c:v>
                </c:pt>
                <c:pt idx="191">
                  <c:v>376</c:v>
                </c:pt>
                <c:pt idx="192">
                  <c:v>379</c:v>
                </c:pt>
                <c:pt idx="193">
                  <c:v>382</c:v>
                </c:pt>
                <c:pt idx="194">
                  <c:v>385</c:v>
                </c:pt>
                <c:pt idx="195">
                  <c:v>388</c:v>
                </c:pt>
                <c:pt idx="196">
                  <c:v>391</c:v>
                </c:pt>
                <c:pt idx="197">
                  <c:v>394</c:v>
                </c:pt>
                <c:pt idx="198">
                  <c:v>397</c:v>
                </c:pt>
                <c:pt idx="199">
                  <c:v>400</c:v>
                </c:pt>
                <c:pt idx="200">
                  <c:v>403</c:v>
                </c:pt>
                <c:pt idx="201">
                  <c:v>406</c:v>
                </c:pt>
                <c:pt idx="202">
                  <c:v>409</c:v>
                </c:pt>
                <c:pt idx="203">
                  <c:v>412</c:v>
                </c:pt>
                <c:pt idx="204">
                  <c:v>415</c:v>
                </c:pt>
                <c:pt idx="205">
                  <c:v>418</c:v>
                </c:pt>
                <c:pt idx="206">
                  <c:v>421</c:v>
                </c:pt>
                <c:pt idx="207">
                  <c:v>424</c:v>
                </c:pt>
                <c:pt idx="208">
                  <c:v>427</c:v>
                </c:pt>
                <c:pt idx="209">
                  <c:v>430</c:v>
                </c:pt>
                <c:pt idx="210">
                  <c:v>433</c:v>
                </c:pt>
                <c:pt idx="211">
                  <c:v>436</c:v>
                </c:pt>
                <c:pt idx="212">
                  <c:v>439</c:v>
                </c:pt>
                <c:pt idx="213">
                  <c:v>442</c:v>
                </c:pt>
                <c:pt idx="214">
                  <c:v>445</c:v>
                </c:pt>
                <c:pt idx="215">
                  <c:v>448</c:v>
                </c:pt>
                <c:pt idx="216">
                  <c:v>451</c:v>
                </c:pt>
                <c:pt idx="217">
                  <c:v>454</c:v>
                </c:pt>
                <c:pt idx="218">
                  <c:v>457</c:v>
                </c:pt>
                <c:pt idx="219">
                  <c:v>460</c:v>
                </c:pt>
                <c:pt idx="220">
                  <c:v>463</c:v>
                </c:pt>
                <c:pt idx="221">
                  <c:v>466</c:v>
                </c:pt>
                <c:pt idx="222">
                  <c:v>469</c:v>
                </c:pt>
                <c:pt idx="223">
                  <c:v>472</c:v>
                </c:pt>
                <c:pt idx="224">
                  <c:v>475</c:v>
                </c:pt>
                <c:pt idx="225">
                  <c:v>478</c:v>
                </c:pt>
                <c:pt idx="226">
                  <c:v>481</c:v>
                </c:pt>
                <c:pt idx="227">
                  <c:v>484</c:v>
                </c:pt>
                <c:pt idx="228">
                  <c:v>487</c:v>
                </c:pt>
                <c:pt idx="229">
                  <c:v>490</c:v>
                </c:pt>
                <c:pt idx="230">
                  <c:v>493</c:v>
                </c:pt>
                <c:pt idx="231">
                  <c:v>496</c:v>
                </c:pt>
                <c:pt idx="232">
                  <c:v>499</c:v>
                </c:pt>
                <c:pt idx="233">
                  <c:v>502</c:v>
                </c:pt>
                <c:pt idx="234">
                  <c:v>505</c:v>
                </c:pt>
                <c:pt idx="235">
                  <c:v>508</c:v>
                </c:pt>
                <c:pt idx="236">
                  <c:v>511</c:v>
                </c:pt>
                <c:pt idx="237">
                  <c:v>514</c:v>
                </c:pt>
                <c:pt idx="238">
                  <c:v>517</c:v>
                </c:pt>
                <c:pt idx="239">
                  <c:v>520</c:v>
                </c:pt>
                <c:pt idx="240">
                  <c:v>523</c:v>
                </c:pt>
                <c:pt idx="241">
                  <c:v>526</c:v>
                </c:pt>
                <c:pt idx="242">
                  <c:v>529</c:v>
                </c:pt>
                <c:pt idx="243">
                  <c:v>532</c:v>
                </c:pt>
                <c:pt idx="244">
                  <c:v>535</c:v>
                </c:pt>
                <c:pt idx="245">
                  <c:v>538</c:v>
                </c:pt>
                <c:pt idx="246">
                  <c:v>541</c:v>
                </c:pt>
                <c:pt idx="247">
                  <c:v>544</c:v>
                </c:pt>
                <c:pt idx="248">
                  <c:v>547</c:v>
                </c:pt>
                <c:pt idx="249">
                  <c:v>550</c:v>
                </c:pt>
                <c:pt idx="250">
                  <c:v>553</c:v>
                </c:pt>
                <c:pt idx="251">
                  <c:v>556</c:v>
                </c:pt>
                <c:pt idx="252">
                  <c:v>559</c:v>
                </c:pt>
                <c:pt idx="253">
                  <c:v>562</c:v>
                </c:pt>
                <c:pt idx="254">
                  <c:v>565</c:v>
                </c:pt>
                <c:pt idx="255">
                  <c:v>568</c:v>
                </c:pt>
                <c:pt idx="256">
                  <c:v>571</c:v>
                </c:pt>
                <c:pt idx="257">
                  <c:v>574</c:v>
                </c:pt>
                <c:pt idx="258">
                  <c:v>577</c:v>
                </c:pt>
                <c:pt idx="259">
                  <c:v>580</c:v>
                </c:pt>
                <c:pt idx="260">
                  <c:v>583</c:v>
                </c:pt>
                <c:pt idx="261">
                  <c:v>586</c:v>
                </c:pt>
                <c:pt idx="262">
                  <c:v>589</c:v>
                </c:pt>
                <c:pt idx="263">
                  <c:v>592</c:v>
                </c:pt>
                <c:pt idx="264">
                  <c:v>595</c:v>
                </c:pt>
                <c:pt idx="265">
                  <c:v>598</c:v>
                </c:pt>
                <c:pt idx="266">
                  <c:v>601</c:v>
                </c:pt>
                <c:pt idx="267">
                  <c:v>604</c:v>
                </c:pt>
                <c:pt idx="268">
                  <c:v>607</c:v>
                </c:pt>
                <c:pt idx="269">
                  <c:v>610</c:v>
                </c:pt>
                <c:pt idx="270">
                  <c:v>613</c:v>
                </c:pt>
                <c:pt idx="271">
                  <c:v>616</c:v>
                </c:pt>
                <c:pt idx="272">
                  <c:v>619</c:v>
                </c:pt>
                <c:pt idx="273">
                  <c:v>622</c:v>
                </c:pt>
                <c:pt idx="274">
                  <c:v>625</c:v>
                </c:pt>
                <c:pt idx="275">
                  <c:v>628</c:v>
                </c:pt>
                <c:pt idx="276">
                  <c:v>631</c:v>
                </c:pt>
                <c:pt idx="277">
                  <c:v>634</c:v>
                </c:pt>
                <c:pt idx="278">
                  <c:v>637</c:v>
                </c:pt>
                <c:pt idx="279">
                  <c:v>640</c:v>
                </c:pt>
                <c:pt idx="280">
                  <c:v>643</c:v>
                </c:pt>
                <c:pt idx="281">
                  <c:v>646</c:v>
                </c:pt>
                <c:pt idx="282">
                  <c:v>649</c:v>
                </c:pt>
                <c:pt idx="283">
                  <c:v>652</c:v>
                </c:pt>
                <c:pt idx="284">
                  <c:v>655</c:v>
                </c:pt>
                <c:pt idx="285">
                  <c:v>658</c:v>
                </c:pt>
                <c:pt idx="286">
                  <c:v>661</c:v>
                </c:pt>
                <c:pt idx="287">
                  <c:v>664</c:v>
                </c:pt>
                <c:pt idx="288">
                  <c:v>667</c:v>
                </c:pt>
                <c:pt idx="289">
                  <c:v>670</c:v>
                </c:pt>
                <c:pt idx="290">
                  <c:v>673</c:v>
                </c:pt>
                <c:pt idx="291">
                  <c:v>676</c:v>
                </c:pt>
                <c:pt idx="292">
                  <c:v>679</c:v>
                </c:pt>
                <c:pt idx="293">
                  <c:v>682</c:v>
                </c:pt>
                <c:pt idx="294">
                  <c:v>685</c:v>
                </c:pt>
                <c:pt idx="295">
                  <c:v>688</c:v>
                </c:pt>
                <c:pt idx="296">
                  <c:v>691</c:v>
                </c:pt>
                <c:pt idx="297">
                  <c:v>694</c:v>
                </c:pt>
                <c:pt idx="298">
                  <c:v>697</c:v>
                </c:pt>
                <c:pt idx="299">
                  <c:v>700</c:v>
                </c:pt>
                <c:pt idx="300">
                  <c:v>703</c:v>
                </c:pt>
                <c:pt idx="301">
                  <c:v>706</c:v>
                </c:pt>
                <c:pt idx="302">
                  <c:v>709</c:v>
                </c:pt>
                <c:pt idx="303">
                  <c:v>712</c:v>
                </c:pt>
                <c:pt idx="304">
                  <c:v>715</c:v>
                </c:pt>
                <c:pt idx="305">
                  <c:v>718</c:v>
                </c:pt>
                <c:pt idx="306">
                  <c:v>721</c:v>
                </c:pt>
                <c:pt idx="307">
                  <c:v>724</c:v>
                </c:pt>
                <c:pt idx="308">
                  <c:v>727</c:v>
                </c:pt>
                <c:pt idx="309">
                  <c:v>730</c:v>
                </c:pt>
                <c:pt idx="310">
                  <c:v>733</c:v>
                </c:pt>
                <c:pt idx="311">
                  <c:v>736</c:v>
                </c:pt>
                <c:pt idx="312">
                  <c:v>739</c:v>
                </c:pt>
                <c:pt idx="313">
                  <c:v>742</c:v>
                </c:pt>
                <c:pt idx="314">
                  <c:v>745</c:v>
                </c:pt>
                <c:pt idx="315">
                  <c:v>748</c:v>
                </c:pt>
                <c:pt idx="316">
                  <c:v>751</c:v>
                </c:pt>
                <c:pt idx="317">
                  <c:v>754</c:v>
                </c:pt>
                <c:pt idx="318">
                  <c:v>757</c:v>
                </c:pt>
                <c:pt idx="319">
                  <c:v>760</c:v>
                </c:pt>
                <c:pt idx="320">
                  <c:v>763</c:v>
                </c:pt>
                <c:pt idx="321">
                  <c:v>766</c:v>
                </c:pt>
                <c:pt idx="322">
                  <c:v>769</c:v>
                </c:pt>
                <c:pt idx="323">
                  <c:v>772</c:v>
                </c:pt>
                <c:pt idx="324">
                  <c:v>775</c:v>
                </c:pt>
                <c:pt idx="325">
                  <c:v>778</c:v>
                </c:pt>
                <c:pt idx="326">
                  <c:v>781</c:v>
                </c:pt>
                <c:pt idx="327">
                  <c:v>784</c:v>
                </c:pt>
                <c:pt idx="328">
                  <c:v>787</c:v>
                </c:pt>
                <c:pt idx="329">
                  <c:v>790</c:v>
                </c:pt>
                <c:pt idx="330">
                  <c:v>793</c:v>
                </c:pt>
                <c:pt idx="331">
                  <c:v>796</c:v>
                </c:pt>
                <c:pt idx="332">
                  <c:v>799</c:v>
                </c:pt>
                <c:pt idx="333">
                  <c:v>802</c:v>
                </c:pt>
                <c:pt idx="334">
                  <c:v>805</c:v>
                </c:pt>
                <c:pt idx="335">
                  <c:v>808</c:v>
                </c:pt>
                <c:pt idx="336">
                  <c:v>811</c:v>
                </c:pt>
                <c:pt idx="337">
                  <c:v>814</c:v>
                </c:pt>
                <c:pt idx="338">
                  <c:v>817</c:v>
                </c:pt>
                <c:pt idx="339">
                  <c:v>820</c:v>
                </c:pt>
                <c:pt idx="340">
                  <c:v>823</c:v>
                </c:pt>
                <c:pt idx="341">
                  <c:v>826</c:v>
                </c:pt>
                <c:pt idx="342">
                  <c:v>829</c:v>
                </c:pt>
                <c:pt idx="343">
                  <c:v>832</c:v>
                </c:pt>
                <c:pt idx="344">
                  <c:v>835</c:v>
                </c:pt>
                <c:pt idx="345">
                  <c:v>838</c:v>
                </c:pt>
                <c:pt idx="346">
                  <c:v>841</c:v>
                </c:pt>
                <c:pt idx="347">
                  <c:v>844</c:v>
                </c:pt>
                <c:pt idx="348">
                  <c:v>847</c:v>
                </c:pt>
                <c:pt idx="349">
                  <c:v>850</c:v>
                </c:pt>
                <c:pt idx="350">
                  <c:v>853</c:v>
                </c:pt>
                <c:pt idx="351">
                  <c:v>856</c:v>
                </c:pt>
                <c:pt idx="352">
                  <c:v>859</c:v>
                </c:pt>
                <c:pt idx="353">
                  <c:v>862</c:v>
                </c:pt>
                <c:pt idx="354">
                  <c:v>865</c:v>
                </c:pt>
                <c:pt idx="355">
                  <c:v>868</c:v>
                </c:pt>
                <c:pt idx="356">
                  <c:v>871</c:v>
                </c:pt>
                <c:pt idx="357">
                  <c:v>874</c:v>
                </c:pt>
                <c:pt idx="358">
                  <c:v>877</c:v>
                </c:pt>
                <c:pt idx="359">
                  <c:v>880</c:v>
                </c:pt>
                <c:pt idx="360">
                  <c:v>883</c:v>
                </c:pt>
                <c:pt idx="361">
                  <c:v>886</c:v>
                </c:pt>
                <c:pt idx="362">
                  <c:v>889</c:v>
                </c:pt>
                <c:pt idx="363">
                  <c:v>892</c:v>
                </c:pt>
                <c:pt idx="364">
                  <c:v>895</c:v>
                </c:pt>
                <c:pt idx="365">
                  <c:v>898</c:v>
                </c:pt>
                <c:pt idx="366">
                  <c:v>901</c:v>
                </c:pt>
                <c:pt idx="367">
                  <c:v>904</c:v>
                </c:pt>
                <c:pt idx="368">
                  <c:v>907</c:v>
                </c:pt>
                <c:pt idx="369">
                  <c:v>910</c:v>
                </c:pt>
                <c:pt idx="370">
                  <c:v>913</c:v>
                </c:pt>
                <c:pt idx="371">
                  <c:v>916</c:v>
                </c:pt>
                <c:pt idx="372">
                  <c:v>919</c:v>
                </c:pt>
                <c:pt idx="373">
                  <c:v>922</c:v>
                </c:pt>
                <c:pt idx="374">
                  <c:v>925</c:v>
                </c:pt>
                <c:pt idx="375">
                  <c:v>928</c:v>
                </c:pt>
                <c:pt idx="376">
                  <c:v>931</c:v>
                </c:pt>
                <c:pt idx="377">
                  <c:v>934</c:v>
                </c:pt>
                <c:pt idx="378">
                  <c:v>937</c:v>
                </c:pt>
                <c:pt idx="379">
                  <c:v>940</c:v>
                </c:pt>
                <c:pt idx="380">
                  <c:v>943</c:v>
                </c:pt>
                <c:pt idx="381">
                  <c:v>946</c:v>
                </c:pt>
                <c:pt idx="382">
                  <c:v>949</c:v>
                </c:pt>
                <c:pt idx="383">
                  <c:v>952</c:v>
                </c:pt>
                <c:pt idx="384">
                  <c:v>955</c:v>
                </c:pt>
                <c:pt idx="385">
                  <c:v>958</c:v>
                </c:pt>
                <c:pt idx="386">
                  <c:v>961</c:v>
                </c:pt>
                <c:pt idx="387">
                  <c:v>964</c:v>
                </c:pt>
                <c:pt idx="388">
                  <c:v>967</c:v>
                </c:pt>
                <c:pt idx="389">
                  <c:v>970</c:v>
                </c:pt>
                <c:pt idx="390">
                  <c:v>973</c:v>
                </c:pt>
                <c:pt idx="391">
                  <c:v>976</c:v>
                </c:pt>
                <c:pt idx="392">
                  <c:v>979</c:v>
                </c:pt>
                <c:pt idx="393">
                  <c:v>982</c:v>
                </c:pt>
                <c:pt idx="394">
                  <c:v>985</c:v>
                </c:pt>
                <c:pt idx="395">
                  <c:v>988</c:v>
                </c:pt>
                <c:pt idx="396">
                  <c:v>991</c:v>
                </c:pt>
                <c:pt idx="397">
                  <c:v>994</c:v>
                </c:pt>
                <c:pt idx="398">
                  <c:v>997</c:v>
                </c:pt>
                <c:pt idx="399">
                  <c:v>1000</c:v>
                </c:pt>
                <c:pt idx="400">
                  <c:v>1003</c:v>
                </c:pt>
                <c:pt idx="401">
                  <c:v>1006</c:v>
                </c:pt>
                <c:pt idx="402">
                  <c:v>1009</c:v>
                </c:pt>
                <c:pt idx="403">
                  <c:v>1012</c:v>
                </c:pt>
                <c:pt idx="404">
                  <c:v>1015</c:v>
                </c:pt>
                <c:pt idx="405">
                  <c:v>1018</c:v>
                </c:pt>
                <c:pt idx="406">
                  <c:v>1021</c:v>
                </c:pt>
                <c:pt idx="407">
                  <c:v>1024</c:v>
                </c:pt>
                <c:pt idx="408">
                  <c:v>1027</c:v>
                </c:pt>
                <c:pt idx="409">
                  <c:v>1030</c:v>
                </c:pt>
                <c:pt idx="410">
                  <c:v>1033</c:v>
                </c:pt>
                <c:pt idx="411">
                  <c:v>1036</c:v>
                </c:pt>
                <c:pt idx="412">
                  <c:v>1039</c:v>
                </c:pt>
                <c:pt idx="413">
                  <c:v>1042</c:v>
                </c:pt>
                <c:pt idx="414">
                  <c:v>1045</c:v>
                </c:pt>
                <c:pt idx="415">
                  <c:v>1048</c:v>
                </c:pt>
                <c:pt idx="416">
                  <c:v>1051</c:v>
                </c:pt>
                <c:pt idx="417">
                  <c:v>1054</c:v>
                </c:pt>
                <c:pt idx="418">
                  <c:v>1057</c:v>
                </c:pt>
                <c:pt idx="419">
                  <c:v>1060</c:v>
                </c:pt>
                <c:pt idx="420">
                  <c:v>1063</c:v>
                </c:pt>
                <c:pt idx="421">
                  <c:v>1066</c:v>
                </c:pt>
                <c:pt idx="422">
                  <c:v>1069</c:v>
                </c:pt>
                <c:pt idx="423">
                  <c:v>1072</c:v>
                </c:pt>
                <c:pt idx="424">
                  <c:v>1075</c:v>
                </c:pt>
                <c:pt idx="425">
                  <c:v>1078</c:v>
                </c:pt>
                <c:pt idx="426">
                  <c:v>1081</c:v>
                </c:pt>
                <c:pt idx="427">
                  <c:v>1084</c:v>
                </c:pt>
                <c:pt idx="428">
                  <c:v>1087</c:v>
                </c:pt>
                <c:pt idx="429">
                  <c:v>1090</c:v>
                </c:pt>
                <c:pt idx="430">
                  <c:v>1093</c:v>
                </c:pt>
                <c:pt idx="431">
                  <c:v>1096</c:v>
                </c:pt>
                <c:pt idx="432">
                  <c:v>1099</c:v>
                </c:pt>
                <c:pt idx="433">
                  <c:v>1102</c:v>
                </c:pt>
                <c:pt idx="434">
                  <c:v>1105</c:v>
                </c:pt>
                <c:pt idx="435">
                  <c:v>1108</c:v>
                </c:pt>
                <c:pt idx="436">
                  <c:v>1111</c:v>
                </c:pt>
                <c:pt idx="437">
                  <c:v>1114</c:v>
                </c:pt>
                <c:pt idx="438">
                  <c:v>1117</c:v>
                </c:pt>
                <c:pt idx="439">
                  <c:v>1120</c:v>
                </c:pt>
                <c:pt idx="440">
                  <c:v>1123</c:v>
                </c:pt>
                <c:pt idx="441">
                  <c:v>1126</c:v>
                </c:pt>
                <c:pt idx="442">
                  <c:v>1129</c:v>
                </c:pt>
                <c:pt idx="443">
                  <c:v>1132</c:v>
                </c:pt>
                <c:pt idx="444">
                  <c:v>1135</c:v>
                </c:pt>
                <c:pt idx="445">
                  <c:v>1138</c:v>
                </c:pt>
                <c:pt idx="446">
                  <c:v>1141</c:v>
                </c:pt>
                <c:pt idx="447">
                  <c:v>1144</c:v>
                </c:pt>
                <c:pt idx="448">
                  <c:v>1147</c:v>
                </c:pt>
                <c:pt idx="449">
                  <c:v>1150</c:v>
                </c:pt>
                <c:pt idx="450">
                  <c:v>1153</c:v>
                </c:pt>
                <c:pt idx="451">
                  <c:v>1156</c:v>
                </c:pt>
                <c:pt idx="452">
                  <c:v>1159</c:v>
                </c:pt>
                <c:pt idx="453">
                  <c:v>1162</c:v>
                </c:pt>
                <c:pt idx="454">
                  <c:v>1165</c:v>
                </c:pt>
                <c:pt idx="455">
                  <c:v>1168</c:v>
                </c:pt>
                <c:pt idx="456">
                  <c:v>1171</c:v>
                </c:pt>
                <c:pt idx="457">
                  <c:v>1174</c:v>
                </c:pt>
                <c:pt idx="458">
                  <c:v>1177</c:v>
                </c:pt>
                <c:pt idx="459">
                  <c:v>1180</c:v>
                </c:pt>
                <c:pt idx="460">
                  <c:v>1183</c:v>
                </c:pt>
                <c:pt idx="461">
                  <c:v>1186</c:v>
                </c:pt>
                <c:pt idx="462">
                  <c:v>1189</c:v>
                </c:pt>
                <c:pt idx="463">
                  <c:v>1192</c:v>
                </c:pt>
                <c:pt idx="464">
                  <c:v>1195</c:v>
                </c:pt>
                <c:pt idx="465">
                  <c:v>1198</c:v>
                </c:pt>
                <c:pt idx="466">
                  <c:v>1201</c:v>
                </c:pt>
                <c:pt idx="467">
                  <c:v>1204</c:v>
                </c:pt>
                <c:pt idx="468">
                  <c:v>1207</c:v>
                </c:pt>
                <c:pt idx="469">
                  <c:v>1210</c:v>
                </c:pt>
                <c:pt idx="470">
                  <c:v>1213</c:v>
                </c:pt>
                <c:pt idx="471">
                  <c:v>1216</c:v>
                </c:pt>
                <c:pt idx="472">
                  <c:v>1219</c:v>
                </c:pt>
                <c:pt idx="473">
                  <c:v>1222</c:v>
                </c:pt>
                <c:pt idx="474">
                  <c:v>1225</c:v>
                </c:pt>
                <c:pt idx="475">
                  <c:v>1228</c:v>
                </c:pt>
                <c:pt idx="476">
                  <c:v>1231</c:v>
                </c:pt>
                <c:pt idx="477">
                  <c:v>1234</c:v>
                </c:pt>
                <c:pt idx="478">
                  <c:v>1237</c:v>
                </c:pt>
                <c:pt idx="479">
                  <c:v>1240</c:v>
                </c:pt>
                <c:pt idx="480">
                  <c:v>1243</c:v>
                </c:pt>
                <c:pt idx="481">
                  <c:v>1246</c:v>
                </c:pt>
                <c:pt idx="482">
                  <c:v>1249</c:v>
                </c:pt>
                <c:pt idx="483">
                  <c:v>1252</c:v>
                </c:pt>
                <c:pt idx="484">
                  <c:v>1255</c:v>
                </c:pt>
                <c:pt idx="485">
                  <c:v>1258</c:v>
                </c:pt>
                <c:pt idx="486">
                  <c:v>1261</c:v>
                </c:pt>
                <c:pt idx="487">
                  <c:v>1264</c:v>
                </c:pt>
                <c:pt idx="488">
                  <c:v>1267</c:v>
                </c:pt>
                <c:pt idx="489">
                  <c:v>1270</c:v>
                </c:pt>
                <c:pt idx="490">
                  <c:v>1273</c:v>
                </c:pt>
                <c:pt idx="491">
                  <c:v>1276</c:v>
                </c:pt>
                <c:pt idx="492">
                  <c:v>1279</c:v>
                </c:pt>
                <c:pt idx="493">
                  <c:v>1282</c:v>
                </c:pt>
                <c:pt idx="494">
                  <c:v>1285</c:v>
                </c:pt>
                <c:pt idx="495">
                  <c:v>1288</c:v>
                </c:pt>
                <c:pt idx="496">
                  <c:v>1291</c:v>
                </c:pt>
                <c:pt idx="497">
                  <c:v>1294</c:v>
                </c:pt>
                <c:pt idx="498">
                  <c:v>1297</c:v>
                </c:pt>
                <c:pt idx="499">
                  <c:v>1300</c:v>
                </c:pt>
                <c:pt idx="500">
                  <c:v>1303</c:v>
                </c:pt>
                <c:pt idx="501">
                  <c:v>1306</c:v>
                </c:pt>
                <c:pt idx="502">
                  <c:v>1309</c:v>
                </c:pt>
                <c:pt idx="503">
                  <c:v>1312</c:v>
                </c:pt>
                <c:pt idx="504">
                  <c:v>1315</c:v>
                </c:pt>
                <c:pt idx="505">
                  <c:v>1318</c:v>
                </c:pt>
                <c:pt idx="506">
                  <c:v>1321</c:v>
                </c:pt>
                <c:pt idx="507">
                  <c:v>1324</c:v>
                </c:pt>
                <c:pt idx="508">
                  <c:v>1327</c:v>
                </c:pt>
                <c:pt idx="509">
                  <c:v>1330</c:v>
                </c:pt>
                <c:pt idx="510">
                  <c:v>1333</c:v>
                </c:pt>
                <c:pt idx="511">
                  <c:v>1336</c:v>
                </c:pt>
                <c:pt idx="512">
                  <c:v>1339</c:v>
                </c:pt>
                <c:pt idx="513">
                  <c:v>1342</c:v>
                </c:pt>
                <c:pt idx="514">
                  <c:v>1345</c:v>
                </c:pt>
                <c:pt idx="515">
                  <c:v>1348</c:v>
                </c:pt>
                <c:pt idx="516">
                  <c:v>1351</c:v>
                </c:pt>
                <c:pt idx="517">
                  <c:v>1354</c:v>
                </c:pt>
                <c:pt idx="518">
                  <c:v>1357</c:v>
                </c:pt>
                <c:pt idx="519">
                  <c:v>1360</c:v>
                </c:pt>
                <c:pt idx="520">
                  <c:v>1363</c:v>
                </c:pt>
                <c:pt idx="521">
                  <c:v>1366</c:v>
                </c:pt>
                <c:pt idx="522">
                  <c:v>1369</c:v>
                </c:pt>
                <c:pt idx="523">
                  <c:v>1372</c:v>
                </c:pt>
                <c:pt idx="524">
                  <c:v>1375</c:v>
                </c:pt>
                <c:pt idx="525">
                  <c:v>1378</c:v>
                </c:pt>
                <c:pt idx="526">
                  <c:v>1381</c:v>
                </c:pt>
                <c:pt idx="527">
                  <c:v>1384</c:v>
                </c:pt>
                <c:pt idx="528">
                  <c:v>1387</c:v>
                </c:pt>
                <c:pt idx="529">
                  <c:v>1390</c:v>
                </c:pt>
                <c:pt idx="530">
                  <c:v>1393</c:v>
                </c:pt>
                <c:pt idx="531">
                  <c:v>1396</c:v>
                </c:pt>
                <c:pt idx="532">
                  <c:v>1399</c:v>
                </c:pt>
                <c:pt idx="533">
                  <c:v>1402</c:v>
                </c:pt>
                <c:pt idx="534">
                  <c:v>1405</c:v>
                </c:pt>
                <c:pt idx="535">
                  <c:v>1408</c:v>
                </c:pt>
                <c:pt idx="536">
                  <c:v>1411</c:v>
                </c:pt>
                <c:pt idx="537">
                  <c:v>1414</c:v>
                </c:pt>
                <c:pt idx="538">
                  <c:v>1417</c:v>
                </c:pt>
                <c:pt idx="539">
                  <c:v>1420</c:v>
                </c:pt>
                <c:pt idx="540">
                  <c:v>1423</c:v>
                </c:pt>
                <c:pt idx="541">
                  <c:v>1426</c:v>
                </c:pt>
                <c:pt idx="542">
                  <c:v>1429</c:v>
                </c:pt>
                <c:pt idx="543">
                  <c:v>1432</c:v>
                </c:pt>
                <c:pt idx="544">
                  <c:v>1435</c:v>
                </c:pt>
                <c:pt idx="545">
                  <c:v>1438</c:v>
                </c:pt>
                <c:pt idx="546">
                  <c:v>1441</c:v>
                </c:pt>
                <c:pt idx="547">
                  <c:v>1444</c:v>
                </c:pt>
                <c:pt idx="548">
                  <c:v>1447</c:v>
                </c:pt>
                <c:pt idx="549">
                  <c:v>1450</c:v>
                </c:pt>
                <c:pt idx="550">
                  <c:v>1453</c:v>
                </c:pt>
                <c:pt idx="551">
                  <c:v>1456</c:v>
                </c:pt>
                <c:pt idx="552">
                  <c:v>1459</c:v>
                </c:pt>
                <c:pt idx="553">
                  <c:v>1462</c:v>
                </c:pt>
                <c:pt idx="554">
                  <c:v>1465</c:v>
                </c:pt>
                <c:pt idx="555">
                  <c:v>1468</c:v>
                </c:pt>
                <c:pt idx="556">
                  <c:v>1471</c:v>
                </c:pt>
                <c:pt idx="557">
                  <c:v>1474</c:v>
                </c:pt>
                <c:pt idx="558">
                  <c:v>1477</c:v>
                </c:pt>
                <c:pt idx="559">
                  <c:v>1480</c:v>
                </c:pt>
                <c:pt idx="560">
                  <c:v>1483</c:v>
                </c:pt>
                <c:pt idx="561">
                  <c:v>1486</c:v>
                </c:pt>
                <c:pt idx="562">
                  <c:v>1489</c:v>
                </c:pt>
                <c:pt idx="563">
                  <c:v>1492</c:v>
                </c:pt>
                <c:pt idx="564">
                  <c:v>1495</c:v>
                </c:pt>
                <c:pt idx="565">
                  <c:v>1498</c:v>
                </c:pt>
                <c:pt idx="566">
                  <c:v>1501</c:v>
                </c:pt>
                <c:pt idx="567">
                  <c:v>1504</c:v>
                </c:pt>
                <c:pt idx="568">
                  <c:v>1507</c:v>
                </c:pt>
                <c:pt idx="569">
                  <c:v>1510</c:v>
                </c:pt>
                <c:pt idx="570">
                  <c:v>1513</c:v>
                </c:pt>
                <c:pt idx="571">
                  <c:v>1516</c:v>
                </c:pt>
                <c:pt idx="572">
                  <c:v>1519</c:v>
                </c:pt>
                <c:pt idx="573">
                  <c:v>1522</c:v>
                </c:pt>
                <c:pt idx="574">
                  <c:v>1525</c:v>
                </c:pt>
                <c:pt idx="575">
                  <c:v>1528</c:v>
                </c:pt>
                <c:pt idx="576">
                  <c:v>1531</c:v>
                </c:pt>
                <c:pt idx="577">
                  <c:v>1534</c:v>
                </c:pt>
                <c:pt idx="578">
                  <c:v>1537</c:v>
                </c:pt>
                <c:pt idx="579">
                  <c:v>1540</c:v>
                </c:pt>
                <c:pt idx="580">
                  <c:v>1543</c:v>
                </c:pt>
                <c:pt idx="581">
                  <c:v>1546</c:v>
                </c:pt>
                <c:pt idx="582">
                  <c:v>1549</c:v>
                </c:pt>
                <c:pt idx="583">
                  <c:v>1552</c:v>
                </c:pt>
                <c:pt idx="584">
                  <c:v>1555</c:v>
                </c:pt>
                <c:pt idx="585">
                  <c:v>1558</c:v>
                </c:pt>
                <c:pt idx="586">
                  <c:v>1561</c:v>
                </c:pt>
                <c:pt idx="587">
                  <c:v>1564</c:v>
                </c:pt>
                <c:pt idx="588">
                  <c:v>1567</c:v>
                </c:pt>
                <c:pt idx="589">
                  <c:v>1570</c:v>
                </c:pt>
                <c:pt idx="590">
                  <c:v>1573</c:v>
                </c:pt>
                <c:pt idx="591">
                  <c:v>1576</c:v>
                </c:pt>
                <c:pt idx="592">
                  <c:v>1579</c:v>
                </c:pt>
                <c:pt idx="593">
                  <c:v>1582</c:v>
                </c:pt>
                <c:pt idx="594">
                  <c:v>1585</c:v>
                </c:pt>
                <c:pt idx="595">
                  <c:v>1588</c:v>
                </c:pt>
                <c:pt idx="596">
                  <c:v>1591</c:v>
                </c:pt>
                <c:pt idx="597">
                  <c:v>1594</c:v>
                </c:pt>
                <c:pt idx="598">
                  <c:v>1597</c:v>
                </c:pt>
                <c:pt idx="599">
                  <c:v>1600</c:v>
                </c:pt>
                <c:pt idx="600">
                  <c:v>1603</c:v>
                </c:pt>
                <c:pt idx="601">
                  <c:v>1606</c:v>
                </c:pt>
                <c:pt idx="602">
                  <c:v>1609</c:v>
                </c:pt>
                <c:pt idx="603">
                  <c:v>1612</c:v>
                </c:pt>
                <c:pt idx="604">
                  <c:v>1615</c:v>
                </c:pt>
                <c:pt idx="605">
                  <c:v>1618</c:v>
                </c:pt>
                <c:pt idx="606">
                  <c:v>1621</c:v>
                </c:pt>
                <c:pt idx="607">
                  <c:v>1624</c:v>
                </c:pt>
                <c:pt idx="608">
                  <c:v>1627</c:v>
                </c:pt>
                <c:pt idx="609">
                  <c:v>1630</c:v>
                </c:pt>
                <c:pt idx="610">
                  <c:v>1633</c:v>
                </c:pt>
                <c:pt idx="611">
                  <c:v>1636</c:v>
                </c:pt>
                <c:pt idx="612">
                  <c:v>1639</c:v>
                </c:pt>
                <c:pt idx="613">
                  <c:v>1642</c:v>
                </c:pt>
                <c:pt idx="614">
                  <c:v>1645</c:v>
                </c:pt>
                <c:pt idx="615">
                  <c:v>1648</c:v>
                </c:pt>
                <c:pt idx="616">
                  <c:v>1651</c:v>
                </c:pt>
                <c:pt idx="617">
                  <c:v>1654</c:v>
                </c:pt>
                <c:pt idx="618">
                  <c:v>1657</c:v>
                </c:pt>
                <c:pt idx="619">
                  <c:v>1660</c:v>
                </c:pt>
                <c:pt idx="620">
                  <c:v>1663</c:v>
                </c:pt>
                <c:pt idx="621">
                  <c:v>1666</c:v>
                </c:pt>
                <c:pt idx="622">
                  <c:v>1669</c:v>
                </c:pt>
                <c:pt idx="623">
                  <c:v>1672</c:v>
                </c:pt>
                <c:pt idx="624">
                  <c:v>1675</c:v>
                </c:pt>
                <c:pt idx="625">
                  <c:v>1678</c:v>
                </c:pt>
                <c:pt idx="626">
                  <c:v>1681</c:v>
                </c:pt>
                <c:pt idx="627">
                  <c:v>1684</c:v>
                </c:pt>
                <c:pt idx="628">
                  <c:v>1687</c:v>
                </c:pt>
                <c:pt idx="629">
                  <c:v>1690</c:v>
                </c:pt>
                <c:pt idx="630">
                  <c:v>1693</c:v>
                </c:pt>
                <c:pt idx="631">
                  <c:v>1696</c:v>
                </c:pt>
                <c:pt idx="632">
                  <c:v>1699</c:v>
                </c:pt>
                <c:pt idx="633">
                  <c:v>1702</c:v>
                </c:pt>
                <c:pt idx="634">
                  <c:v>1705</c:v>
                </c:pt>
                <c:pt idx="635">
                  <c:v>1708</c:v>
                </c:pt>
                <c:pt idx="636">
                  <c:v>1711</c:v>
                </c:pt>
                <c:pt idx="637">
                  <c:v>1714</c:v>
                </c:pt>
                <c:pt idx="638">
                  <c:v>1717</c:v>
                </c:pt>
                <c:pt idx="639">
                  <c:v>1720</c:v>
                </c:pt>
                <c:pt idx="640">
                  <c:v>1723</c:v>
                </c:pt>
                <c:pt idx="641">
                  <c:v>1726</c:v>
                </c:pt>
                <c:pt idx="642">
                  <c:v>1729</c:v>
                </c:pt>
                <c:pt idx="643">
                  <c:v>1732</c:v>
                </c:pt>
                <c:pt idx="644">
                  <c:v>1735</c:v>
                </c:pt>
                <c:pt idx="645">
                  <c:v>1738</c:v>
                </c:pt>
                <c:pt idx="646">
                  <c:v>1741</c:v>
                </c:pt>
                <c:pt idx="647">
                  <c:v>1744</c:v>
                </c:pt>
                <c:pt idx="648">
                  <c:v>1747</c:v>
                </c:pt>
                <c:pt idx="649">
                  <c:v>1750</c:v>
                </c:pt>
                <c:pt idx="650">
                  <c:v>1753</c:v>
                </c:pt>
                <c:pt idx="651">
                  <c:v>1756</c:v>
                </c:pt>
                <c:pt idx="652">
                  <c:v>1759</c:v>
                </c:pt>
                <c:pt idx="653">
                  <c:v>1762</c:v>
                </c:pt>
                <c:pt idx="654">
                  <c:v>1765</c:v>
                </c:pt>
                <c:pt idx="655">
                  <c:v>1768</c:v>
                </c:pt>
                <c:pt idx="656">
                  <c:v>1771</c:v>
                </c:pt>
                <c:pt idx="657">
                  <c:v>1774</c:v>
                </c:pt>
                <c:pt idx="658">
                  <c:v>1777</c:v>
                </c:pt>
                <c:pt idx="659">
                  <c:v>1780</c:v>
                </c:pt>
                <c:pt idx="660">
                  <c:v>1783</c:v>
                </c:pt>
                <c:pt idx="661">
                  <c:v>1786</c:v>
                </c:pt>
                <c:pt idx="662">
                  <c:v>1789</c:v>
                </c:pt>
                <c:pt idx="663">
                  <c:v>1792</c:v>
                </c:pt>
                <c:pt idx="664">
                  <c:v>1795</c:v>
                </c:pt>
                <c:pt idx="665">
                  <c:v>1798</c:v>
                </c:pt>
                <c:pt idx="666">
                  <c:v>1801</c:v>
                </c:pt>
                <c:pt idx="667">
                  <c:v>1804</c:v>
                </c:pt>
                <c:pt idx="668">
                  <c:v>1807</c:v>
                </c:pt>
                <c:pt idx="669">
                  <c:v>1810</c:v>
                </c:pt>
                <c:pt idx="670">
                  <c:v>1813</c:v>
                </c:pt>
                <c:pt idx="671">
                  <c:v>1816</c:v>
                </c:pt>
                <c:pt idx="672">
                  <c:v>1819</c:v>
                </c:pt>
                <c:pt idx="673">
                  <c:v>1822</c:v>
                </c:pt>
                <c:pt idx="674">
                  <c:v>1825</c:v>
                </c:pt>
                <c:pt idx="675">
                  <c:v>1828</c:v>
                </c:pt>
                <c:pt idx="676">
                  <c:v>1831</c:v>
                </c:pt>
                <c:pt idx="677">
                  <c:v>1834</c:v>
                </c:pt>
                <c:pt idx="678">
                  <c:v>1837</c:v>
                </c:pt>
                <c:pt idx="679">
                  <c:v>1840</c:v>
                </c:pt>
                <c:pt idx="680">
                  <c:v>1843</c:v>
                </c:pt>
                <c:pt idx="681">
                  <c:v>1846</c:v>
                </c:pt>
                <c:pt idx="682">
                  <c:v>1849</c:v>
                </c:pt>
                <c:pt idx="683">
                  <c:v>1852</c:v>
                </c:pt>
                <c:pt idx="684">
                  <c:v>1855</c:v>
                </c:pt>
                <c:pt idx="685">
                  <c:v>1858</c:v>
                </c:pt>
                <c:pt idx="686">
                  <c:v>1861</c:v>
                </c:pt>
                <c:pt idx="687">
                  <c:v>1864</c:v>
                </c:pt>
                <c:pt idx="688">
                  <c:v>1867</c:v>
                </c:pt>
                <c:pt idx="689">
                  <c:v>1870</c:v>
                </c:pt>
                <c:pt idx="690">
                  <c:v>1873</c:v>
                </c:pt>
                <c:pt idx="691">
                  <c:v>1876</c:v>
                </c:pt>
                <c:pt idx="692">
                  <c:v>1879</c:v>
                </c:pt>
                <c:pt idx="693">
                  <c:v>1882</c:v>
                </c:pt>
                <c:pt idx="694">
                  <c:v>1885</c:v>
                </c:pt>
                <c:pt idx="695">
                  <c:v>1888</c:v>
                </c:pt>
                <c:pt idx="696">
                  <c:v>1891</c:v>
                </c:pt>
                <c:pt idx="697">
                  <c:v>1894</c:v>
                </c:pt>
                <c:pt idx="698">
                  <c:v>1897</c:v>
                </c:pt>
                <c:pt idx="699">
                  <c:v>1900</c:v>
                </c:pt>
                <c:pt idx="700">
                  <c:v>1903</c:v>
                </c:pt>
                <c:pt idx="701">
                  <c:v>1906</c:v>
                </c:pt>
                <c:pt idx="702">
                  <c:v>1909</c:v>
                </c:pt>
                <c:pt idx="703">
                  <c:v>1912</c:v>
                </c:pt>
                <c:pt idx="704">
                  <c:v>1915</c:v>
                </c:pt>
                <c:pt idx="705">
                  <c:v>1918</c:v>
                </c:pt>
                <c:pt idx="706">
                  <c:v>1921</c:v>
                </c:pt>
                <c:pt idx="707">
                  <c:v>1924</c:v>
                </c:pt>
                <c:pt idx="708">
                  <c:v>1927</c:v>
                </c:pt>
                <c:pt idx="709">
                  <c:v>1930</c:v>
                </c:pt>
                <c:pt idx="710">
                  <c:v>1933</c:v>
                </c:pt>
                <c:pt idx="711">
                  <c:v>1936</c:v>
                </c:pt>
                <c:pt idx="712">
                  <c:v>1939</c:v>
                </c:pt>
                <c:pt idx="713">
                  <c:v>1942</c:v>
                </c:pt>
                <c:pt idx="714">
                  <c:v>1945</c:v>
                </c:pt>
                <c:pt idx="715">
                  <c:v>1948</c:v>
                </c:pt>
                <c:pt idx="716">
                  <c:v>1951</c:v>
                </c:pt>
                <c:pt idx="717">
                  <c:v>1954</c:v>
                </c:pt>
                <c:pt idx="718">
                  <c:v>1957</c:v>
                </c:pt>
                <c:pt idx="719">
                  <c:v>1960</c:v>
                </c:pt>
                <c:pt idx="720">
                  <c:v>1963</c:v>
                </c:pt>
                <c:pt idx="721">
                  <c:v>1966</c:v>
                </c:pt>
                <c:pt idx="722">
                  <c:v>1969</c:v>
                </c:pt>
                <c:pt idx="723">
                  <c:v>1972</c:v>
                </c:pt>
                <c:pt idx="724">
                  <c:v>1975</c:v>
                </c:pt>
                <c:pt idx="725">
                  <c:v>1978</c:v>
                </c:pt>
                <c:pt idx="726">
                  <c:v>1981</c:v>
                </c:pt>
                <c:pt idx="727">
                  <c:v>1984</c:v>
                </c:pt>
                <c:pt idx="728">
                  <c:v>1987</c:v>
                </c:pt>
                <c:pt idx="729">
                  <c:v>1990</c:v>
                </c:pt>
                <c:pt idx="730">
                  <c:v>1993</c:v>
                </c:pt>
                <c:pt idx="731">
                  <c:v>1996</c:v>
                </c:pt>
                <c:pt idx="732">
                  <c:v>1999</c:v>
                </c:pt>
                <c:pt idx="733">
                  <c:v>2002</c:v>
                </c:pt>
                <c:pt idx="734">
                  <c:v>2005</c:v>
                </c:pt>
                <c:pt idx="735">
                  <c:v>2008</c:v>
                </c:pt>
                <c:pt idx="736">
                  <c:v>2011</c:v>
                </c:pt>
                <c:pt idx="737">
                  <c:v>2014</c:v>
                </c:pt>
                <c:pt idx="738">
                  <c:v>2017</c:v>
                </c:pt>
                <c:pt idx="739">
                  <c:v>2020</c:v>
                </c:pt>
                <c:pt idx="740">
                  <c:v>2023</c:v>
                </c:pt>
                <c:pt idx="741">
                  <c:v>2026</c:v>
                </c:pt>
                <c:pt idx="742">
                  <c:v>2029</c:v>
                </c:pt>
                <c:pt idx="743">
                  <c:v>2032</c:v>
                </c:pt>
                <c:pt idx="744">
                  <c:v>2035</c:v>
                </c:pt>
                <c:pt idx="745">
                  <c:v>2038</c:v>
                </c:pt>
                <c:pt idx="746">
                  <c:v>2041</c:v>
                </c:pt>
                <c:pt idx="747">
                  <c:v>2044</c:v>
                </c:pt>
                <c:pt idx="748">
                  <c:v>2047</c:v>
                </c:pt>
                <c:pt idx="749">
                  <c:v>2050</c:v>
                </c:pt>
                <c:pt idx="750">
                  <c:v>2053</c:v>
                </c:pt>
                <c:pt idx="751">
                  <c:v>2056</c:v>
                </c:pt>
                <c:pt idx="752">
                  <c:v>2059</c:v>
                </c:pt>
                <c:pt idx="753">
                  <c:v>2062</c:v>
                </c:pt>
                <c:pt idx="754">
                  <c:v>2065</c:v>
                </c:pt>
                <c:pt idx="755">
                  <c:v>2068</c:v>
                </c:pt>
                <c:pt idx="756">
                  <c:v>2071</c:v>
                </c:pt>
                <c:pt idx="757">
                  <c:v>2074</c:v>
                </c:pt>
                <c:pt idx="758">
                  <c:v>2077</c:v>
                </c:pt>
                <c:pt idx="759">
                  <c:v>2080</c:v>
                </c:pt>
                <c:pt idx="760">
                  <c:v>2083</c:v>
                </c:pt>
                <c:pt idx="761">
                  <c:v>2086</c:v>
                </c:pt>
                <c:pt idx="762">
                  <c:v>2089</c:v>
                </c:pt>
                <c:pt idx="763">
                  <c:v>2092</c:v>
                </c:pt>
                <c:pt idx="764">
                  <c:v>2095</c:v>
                </c:pt>
                <c:pt idx="765">
                  <c:v>2098</c:v>
                </c:pt>
                <c:pt idx="766">
                  <c:v>2101</c:v>
                </c:pt>
                <c:pt idx="767">
                  <c:v>2104</c:v>
                </c:pt>
                <c:pt idx="768">
                  <c:v>2107</c:v>
                </c:pt>
                <c:pt idx="769">
                  <c:v>2110</c:v>
                </c:pt>
                <c:pt idx="770">
                  <c:v>2113</c:v>
                </c:pt>
                <c:pt idx="771">
                  <c:v>2116</c:v>
                </c:pt>
                <c:pt idx="772">
                  <c:v>2119</c:v>
                </c:pt>
                <c:pt idx="773">
                  <c:v>2122</c:v>
                </c:pt>
                <c:pt idx="774">
                  <c:v>2125</c:v>
                </c:pt>
                <c:pt idx="775">
                  <c:v>2128</c:v>
                </c:pt>
                <c:pt idx="776">
                  <c:v>2131</c:v>
                </c:pt>
                <c:pt idx="777">
                  <c:v>2134</c:v>
                </c:pt>
                <c:pt idx="778">
                  <c:v>2137</c:v>
                </c:pt>
                <c:pt idx="779">
                  <c:v>2140</c:v>
                </c:pt>
                <c:pt idx="780">
                  <c:v>2143</c:v>
                </c:pt>
                <c:pt idx="781">
                  <c:v>2146</c:v>
                </c:pt>
                <c:pt idx="782">
                  <c:v>2149</c:v>
                </c:pt>
                <c:pt idx="783">
                  <c:v>2152</c:v>
                </c:pt>
                <c:pt idx="784">
                  <c:v>2155</c:v>
                </c:pt>
                <c:pt idx="785">
                  <c:v>2158</c:v>
                </c:pt>
                <c:pt idx="786">
                  <c:v>2161</c:v>
                </c:pt>
                <c:pt idx="787">
                  <c:v>2164</c:v>
                </c:pt>
                <c:pt idx="788">
                  <c:v>2167</c:v>
                </c:pt>
                <c:pt idx="789">
                  <c:v>2170</c:v>
                </c:pt>
                <c:pt idx="790">
                  <c:v>2173</c:v>
                </c:pt>
                <c:pt idx="791">
                  <c:v>2176</c:v>
                </c:pt>
                <c:pt idx="792">
                  <c:v>2179</c:v>
                </c:pt>
                <c:pt idx="793">
                  <c:v>2182</c:v>
                </c:pt>
                <c:pt idx="794">
                  <c:v>2185</c:v>
                </c:pt>
                <c:pt idx="795">
                  <c:v>2188</c:v>
                </c:pt>
                <c:pt idx="796">
                  <c:v>2191</c:v>
                </c:pt>
                <c:pt idx="797">
                  <c:v>2194</c:v>
                </c:pt>
                <c:pt idx="798">
                  <c:v>2197</c:v>
                </c:pt>
                <c:pt idx="799">
                  <c:v>2200</c:v>
                </c:pt>
                <c:pt idx="800">
                  <c:v>2203</c:v>
                </c:pt>
                <c:pt idx="801">
                  <c:v>2206</c:v>
                </c:pt>
                <c:pt idx="802">
                  <c:v>2209</c:v>
                </c:pt>
                <c:pt idx="803">
                  <c:v>2212</c:v>
                </c:pt>
                <c:pt idx="804">
                  <c:v>2215</c:v>
                </c:pt>
                <c:pt idx="805">
                  <c:v>2218</c:v>
                </c:pt>
                <c:pt idx="806">
                  <c:v>2221</c:v>
                </c:pt>
                <c:pt idx="807">
                  <c:v>2224</c:v>
                </c:pt>
                <c:pt idx="808">
                  <c:v>2227</c:v>
                </c:pt>
                <c:pt idx="809">
                  <c:v>2230</c:v>
                </c:pt>
                <c:pt idx="810">
                  <c:v>2233</c:v>
                </c:pt>
                <c:pt idx="811">
                  <c:v>2236</c:v>
                </c:pt>
                <c:pt idx="812">
                  <c:v>2239</c:v>
                </c:pt>
                <c:pt idx="813">
                  <c:v>2242</c:v>
                </c:pt>
                <c:pt idx="814">
                  <c:v>2245</c:v>
                </c:pt>
                <c:pt idx="815">
                  <c:v>2248</c:v>
                </c:pt>
                <c:pt idx="816">
                  <c:v>2251</c:v>
                </c:pt>
                <c:pt idx="817">
                  <c:v>2254</c:v>
                </c:pt>
                <c:pt idx="818">
                  <c:v>2257</c:v>
                </c:pt>
                <c:pt idx="819">
                  <c:v>2260</c:v>
                </c:pt>
                <c:pt idx="820">
                  <c:v>2263</c:v>
                </c:pt>
                <c:pt idx="821">
                  <c:v>2266</c:v>
                </c:pt>
                <c:pt idx="822">
                  <c:v>2269</c:v>
                </c:pt>
                <c:pt idx="823">
                  <c:v>2272</c:v>
                </c:pt>
                <c:pt idx="824">
                  <c:v>2275</c:v>
                </c:pt>
                <c:pt idx="825">
                  <c:v>2278</c:v>
                </c:pt>
                <c:pt idx="826">
                  <c:v>2281</c:v>
                </c:pt>
                <c:pt idx="827">
                  <c:v>2284</c:v>
                </c:pt>
                <c:pt idx="828">
                  <c:v>2287</c:v>
                </c:pt>
                <c:pt idx="829">
                  <c:v>2290</c:v>
                </c:pt>
                <c:pt idx="830">
                  <c:v>2293</c:v>
                </c:pt>
                <c:pt idx="831">
                  <c:v>2296</c:v>
                </c:pt>
                <c:pt idx="832">
                  <c:v>2299</c:v>
                </c:pt>
                <c:pt idx="833">
                  <c:v>2302</c:v>
                </c:pt>
                <c:pt idx="834">
                  <c:v>2305</c:v>
                </c:pt>
                <c:pt idx="835">
                  <c:v>2308</c:v>
                </c:pt>
                <c:pt idx="836">
                  <c:v>2311</c:v>
                </c:pt>
                <c:pt idx="837">
                  <c:v>2314</c:v>
                </c:pt>
                <c:pt idx="838">
                  <c:v>2317</c:v>
                </c:pt>
                <c:pt idx="839">
                  <c:v>2320</c:v>
                </c:pt>
                <c:pt idx="840">
                  <c:v>2323</c:v>
                </c:pt>
                <c:pt idx="841">
                  <c:v>2326</c:v>
                </c:pt>
                <c:pt idx="842">
                  <c:v>2329</c:v>
                </c:pt>
                <c:pt idx="843">
                  <c:v>2332</c:v>
                </c:pt>
                <c:pt idx="844">
                  <c:v>2335</c:v>
                </c:pt>
                <c:pt idx="845">
                  <c:v>2338</c:v>
                </c:pt>
                <c:pt idx="846">
                  <c:v>2341</c:v>
                </c:pt>
                <c:pt idx="847">
                  <c:v>2344</c:v>
                </c:pt>
                <c:pt idx="848">
                  <c:v>2347</c:v>
                </c:pt>
                <c:pt idx="849">
                  <c:v>2350</c:v>
                </c:pt>
                <c:pt idx="850">
                  <c:v>2353</c:v>
                </c:pt>
                <c:pt idx="851">
                  <c:v>2356</c:v>
                </c:pt>
                <c:pt idx="852">
                  <c:v>2359</c:v>
                </c:pt>
                <c:pt idx="853">
                  <c:v>2362</c:v>
                </c:pt>
                <c:pt idx="854">
                  <c:v>2365</c:v>
                </c:pt>
                <c:pt idx="855">
                  <c:v>2368</c:v>
                </c:pt>
                <c:pt idx="856">
                  <c:v>2371</c:v>
                </c:pt>
                <c:pt idx="857">
                  <c:v>2374</c:v>
                </c:pt>
                <c:pt idx="858">
                  <c:v>2377</c:v>
                </c:pt>
                <c:pt idx="859">
                  <c:v>2380</c:v>
                </c:pt>
                <c:pt idx="860">
                  <c:v>2383</c:v>
                </c:pt>
                <c:pt idx="861">
                  <c:v>2386</c:v>
                </c:pt>
                <c:pt idx="862">
                  <c:v>2389</c:v>
                </c:pt>
                <c:pt idx="863">
                  <c:v>2392</c:v>
                </c:pt>
                <c:pt idx="864">
                  <c:v>2395</c:v>
                </c:pt>
                <c:pt idx="865">
                  <c:v>2398</c:v>
                </c:pt>
                <c:pt idx="866">
                  <c:v>2401</c:v>
                </c:pt>
                <c:pt idx="867">
                  <c:v>2404</c:v>
                </c:pt>
                <c:pt idx="868">
                  <c:v>2407</c:v>
                </c:pt>
                <c:pt idx="869">
                  <c:v>2410</c:v>
                </c:pt>
                <c:pt idx="870">
                  <c:v>2413</c:v>
                </c:pt>
                <c:pt idx="871">
                  <c:v>2416</c:v>
                </c:pt>
                <c:pt idx="872">
                  <c:v>2419</c:v>
                </c:pt>
                <c:pt idx="873">
                  <c:v>2422</c:v>
                </c:pt>
                <c:pt idx="874">
                  <c:v>2425</c:v>
                </c:pt>
                <c:pt idx="875">
                  <c:v>2428</c:v>
                </c:pt>
                <c:pt idx="876">
                  <c:v>2431</c:v>
                </c:pt>
                <c:pt idx="877">
                  <c:v>2434</c:v>
                </c:pt>
                <c:pt idx="878">
                  <c:v>2437</c:v>
                </c:pt>
                <c:pt idx="879">
                  <c:v>2440</c:v>
                </c:pt>
                <c:pt idx="880">
                  <c:v>2443</c:v>
                </c:pt>
                <c:pt idx="881">
                  <c:v>2446</c:v>
                </c:pt>
                <c:pt idx="882">
                  <c:v>2449</c:v>
                </c:pt>
                <c:pt idx="883">
                  <c:v>2452</c:v>
                </c:pt>
                <c:pt idx="884">
                  <c:v>2455</c:v>
                </c:pt>
                <c:pt idx="885">
                  <c:v>2458</c:v>
                </c:pt>
                <c:pt idx="886">
                  <c:v>2461</c:v>
                </c:pt>
                <c:pt idx="887">
                  <c:v>2464</c:v>
                </c:pt>
                <c:pt idx="888">
                  <c:v>2467</c:v>
                </c:pt>
                <c:pt idx="889">
                  <c:v>2470</c:v>
                </c:pt>
                <c:pt idx="890">
                  <c:v>2473</c:v>
                </c:pt>
                <c:pt idx="891">
                  <c:v>2476</c:v>
                </c:pt>
                <c:pt idx="892">
                  <c:v>2479</c:v>
                </c:pt>
                <c:pt idx="893">
                  <c:v>2482</c:v>
                </c:pt>
                <c:pt idx="894">
                  <c:v>2485</c:v>
                </c:pt>
                <c:pt idx="895">
                  <c:v>2488</c:v>
                </c:pt>
                <c:pt idx="896">
                  <c:v>2491</c:v>
                </c:pt>
                <c:pt idx="897">
                  <c:v>2494</c:v>
                </c:pt>
                <c:pt idx="898">
                  <c:v>2497</c:v>
                </c:pt>
                <c:pt idx="899">
                  <c:v>2500</c:v>
                </c:pt>
                <c:pt idx="900">
                  <c:v>2503</c:v>
                </c:pt>
                <c:pt idx="901">
                  <c:v>2506</c:v>
                </c:pt>
                <c:pt idx="902">
                  <c:v>2509</c:v>
                </c:pt>
                <c:pt idx="903">
                  <c:v>2512</c:v>
                </c:pt>
                <c:pt idx="904">
                  <c:v>2515</c:v>
                </c:pt>
                <c:pt idx="905">
                  <c:v>2518</c:v>
                </c:pt>
                <c:pt idx="906">
                  <c:v>2521</c:v>
                </c:pt>
                <c:pt idx="907">
                  <c:v>2524</c:v>
                </c:pt>
                <c:pt idx="908">
                  <c:v>2527</c:v>
                </c:pt>
                <c:pt idx="909">
                  <c:v>2530</c:v>
                </c:pt>
                <c:pt idx="910">
                  <c:v>2533</c:v>
                </c:pt>
                <c:pt idx="911">
                  <c:v>2536</c:v>
                </c:pt>
                <c:pt idx="912">
                  <c:v>2539</c:v>
                </c:pt>
                <c:pt idx="913">
                  <c:v>2542</c:v>
                </c:pt>
                <c:pt idx="914">
                  <c:v>2545</c:v>
                </c:pt>
                <c:pt idx="915">
                  <c:v>2548</c:v>
                </c:pt>
                <c:pt idx="916">
                  <c:v>2551</c:v>
                </c:pt>
                <c:pt idx="917">
                  <c:v>2554</c:v>
                </c:pt>
                <c:pt idx="918">
                  <c:v>2557</c:v>
                </c:pt>
                <c:pt idx="919">
                  <c:v>2560</c:v>
                </c:pt>
                <c:pt idx="920">
                  <c:v>2563</c:v>
                </c:pt>
                <c:pt idx="921">
                  <c:v>2566</c:v>
                </c:pt>
                <c:pt idx="922">
                  <c:v>2569</c:v>
                </c:pt>
                <c:pt idx="923">
                  <c:v>2572</c:v>
                </c:pt>
                <c:pt idx="924">
                  <c:v>2575</c:v>
                </c:pt>
                <c:pt idx="925">
                  <c:v>2578</c:v>
                </c:pt>
                <c:pt idx="926">
                  <c:v>2581</c:v>
                </c:pt>
                <c:pt idx="927">
                  <c:v>2584</c:v>
                </c:pt>
                <c:pt idx="928">
                  <c:v>2587</c:v>
                </c:pt>
                <c:pt idx="929">
                  <c:v>2590</c:v>
                </c:pt>
                <c:pt idx="930">
                  <c:v>2593</c:v>
                </c:pt>
                <c:pt idx="931">
                  <c:v>2596</c:v>
                </c:pt>
                <c:pt idx="932">
                  <c:v>2599</c:v>
                </c:pt>
                <c:pt idx="933">
                  <c:v>2602</c:v>
                </c:pt>
                <c:pt idx="934">
                  <c:v>2605</c:v>
                </c:pt>
                <c:pt idx="935">
                  <c:v>2608</c:v>
                </c:pt>
                <c:pt idx="936">
                  <c:v>2611</c:v>
                </c:pt>
                <c:pt idx="937">
                  <c:v>2614</c:v>
                </c:pt>
                <c:pt idx="938">
                  <c:v>2617</c:v>
                </c:pt>
                <c:pt idx="939">
                  <c:v>2620</c:v>
                </c:pt>
                <c:pt idx="940">
                  <c:v>2623</c:v>
                </c:pt>
                <c:pt idx="941">
                  <c:v>2626</c:v>
                </c:pt>
                <c:pt idx="942">
                  <c:v>2629</c:v>
                </c:pt>
                <c:pt idx="943">
                  <c:v>2632</c:v>
                </c:pt>
                <c:pt idx="944">
                  <c:v>2635</c:v>
                </c:pt>
                <c:pt idx="945">
                  <c:v>2638</c:v>
                </c:pt>
                <c:pt idx="946">
                  <c:v>2641</c:v>
                </c:pt>
                <c:pt idx="947">
                  <c:v>2644</c:v>
                </c:pt>
                <c:pt idx="948">
                  <c:v>2647</c:v>
                </c:pt>
                <c:pt idx="949">
                  <c:v>2650</c:v>
                </c:pt>
                <c:pt idx="950">
                  <c:v>2653</c:v>
                </c:pt>
                <c:pt idx="951">
                  <c:v>2656</c:v>
                </c:pt>
                <c:pt idx="952">
                  <c:v>2659</c:v>
                </c:pt>
                <c:pt idx="953">
                  <c:v>2662</c:v>
                </c:pt>
                <c:pt idx="954">
                  <c:v>2665</c:v>
                </c:pt>
                <c:pt idx="955">
                  <c:v>2668</c:v>
                </c:pt>
                <c:pt idx="956">
                  <c:v>2671</c:v>
                </c:pt>
                <c:pt idx="957">
                  <c:v>2674</c:v>
                </c:pt>
                <c:pt idx="958">
                  <c:v>2677</c:v>
                </c:pt>
                <c:pt idx="959">
                  <c:v>2680</c:v>
                </c:pt>
                <c:pt idx="960">
                  <c:v>2683</c:v>
                </c:pt>
                <c:pt idx="961">
                  <c:v>2686</c:v>
                </c:pt>
                <c:pt idx="962">
                  <c:v>2689</c:v>
                </c:pt>
                <c:pt idx="963">
                  <c:v>2692</c:v>
                </c:pt>
                <c:pt idx="964">
                  <c:v>2695</c:v>
                </c:pt>
                <c:pt idx="965">
                  <c:v>2698</c:v>
                </c:pt>
                <c:pt idx="966">
                  <c:v>2701</c:v>
                </c:pt>
                <c:pt idx="967">
                  <c:v>2704</c:v>
                </c:pt>
                <c:pt idx="968">
                  <c:v>2707</c:v>
                </c:pt>
                <c:pt idx="969">
                  <c:v>2710</c:v>
                </c:pt>
                <c:pt idx="970">
                  <c:v>2713</c:v>
                </c:pt>
                <c:pt idx="971">
                  <c:v>2716</c:v>
                </c:pt>
                <c:pt idx="972">
                  <c:v>2719</c:v>
                </c:pt>
                <c:pt idx="973">
                  <c:v>2722</c:v>
                </c:pt>
                <c:pt idx="974">
                  <c:v>2725</c:v>
                </c:pt>
                <c:pt idx="975">
                  <c:v>2728</c:v>
                </c:pt>
                <c:pt idx="976">
                  <c:v>2731</c:v>
                </c:pt>
                <c:pt idx="977">
                  <c:v>2734</c:v>
                </c:pt>
                <c:pt idx="978">
                  <c:v>2737</c:v>
                </c:pt>
                <c:pt idx="979">
                  <c:v>2740</c:v>
                </c:pt>
                <c:pt idx="980">
                  <c:v>2743</c:v>
                </c:pt>
                <c:pt idx="981">
                  <c:v>2746</c:v>
                </c:pt>
                <c:pt idx="982">
                  <c:v>2749</c:v>
                </c:pt>
                <c:pt idx="983">
                  <c:v>2752</c:v>
                </c:pt>
                <c:pt idx="984">
                  <c:v>2755</c:v>
                </c:pt>
                <c:pt idx="985">
                  <c:v>2758</c:v>
                </c:pt>
                <c:pt idx="986">
                  <c:v>2761</c:v>
                </c:pt>
                <c:pt idx="987">
                  <c:v>2764</c:v>
                </c:pt>
                <c:pt idx="988">
                  <c:v>2767</c:v>
                </c:pt>
                <c:pt idx="989">
                  <c:v>2770</c:v>
                </c:pt>
                <c:pt idx="990">
                  <c:v>2773</c:v>
                </c:pt>
                <c:pt idx="991">
                  <c:v>2776</c:v>
                </c:pt>
                <c:pt idx="992">
                  <c:v>2779</c:v>
                </c:pt>
                <c:pt idx="993">
                  <c:v>2782</c:v>
                </c:pt>
                <c:pt idx="994">
                  <c:v>2785</c:v>
                </c:pt>
                <c:pt idx="995">
                  <c:v>2788</c:v>
                </c:pt>
                <c:pt idx="996">
                  <c:v>2791</c:v>
                </c:pt>
                <c:pt idx="997">
                  <c:v>2794</c:v>
                </c:pt>
                <c:pt idx="998">
                  <c:v>2797</c:v>
                </c:pt>
                <c:pt idx="999">
                  <c:v>2800</c:v>
                </c:pt>
              </c:numCache>
            </c:numRef>
          </c:xVal>
          <c:yVal>
            <c:numRef>
              <c:f>ChartData!$O$10:$O$1009</c:f>
              <c:numCache>
                <c:formatCode>_("$"* #,##0_);_("$"* \(#,##0\);_("$"* "-"??_);_(@_)</c:formatCode>
                <c:ptCount val="1000"/>
                <c:pt idx="0">
                  <c:v>115.2072</c:v>
                </c:pt>
                <c:pt idx="1">
                  <c:v>60.2072</c:v>
                </c:pt>
                <c:pt idx="2">
                  <c:v>41.873866666666665</c:v>
                </c:pt>
                <c:pt idx="3">
                  <c:v>32.7072</c:v>
                </c:pt>
                <c:pt idx="4">
                  <c:v>27.2072</c:v>
                </c:pt>
                <c:pt idx="5">
                  <c:v>23.540533333333332</c:v>
                </c:pt>
                <c:pt idx="6">
                  <c:v>20.921485714285716</c:v>
                </c:pt>
                <c:pt idx="7">
                  <c:v>18.9572</c:v>
                </c:pt>
                <c:pt idx="8">
                  <c:v>17.429422222222222</c:v>
                </c:pt>
                <c:pt idx="9">
                  <c:v>16.2072</c:v>
                </c:pt>
                <c:pt idx="10">
                  <c:v>15.2072</c:v>
                </c:pt>
                <c:pt idx="11">
                  <c:v>14.373866666666666</c:v>
                </c:pt>
                <c:pt idx="12">
                  <c:v>13.668738461538462</c:v>
                </c:pt>
                <c:pt idx="13">
                  <c:v>13.064342857142858</c:v>
                </c:pt>
                <c:pt idx="14">
                  <c:v>12.540533333333332</c:v>
                </c:pt>
                <c:pt idx="15">
                  <c:v>12.0822</c:v>
                </c:pt>
                <c:pt idx="16">
                  <c:v>11.677788235294118</c:v>
                </c:pt>
                <c:pt idx="17">
                  <c:v>11.318311111111111</c:v>
                </c:pt>
                <c:pt idx="18">
                  <c:v>10.996673684210528</c:v>
                </c:pt>
                <c:pt idx="19">
                  <c:v>10.7072</c:v>
                </c:pt>
                <c:pt idx="20">
                  <c:v>10.445295238095238</c:v>
                </c:pt>
                <c:pt idx="21">
                  <c:v>10.2072</c:v>
                </c:pt>
                <c:pt idx="22">
                  <c:v>9.9898086956521741</c:v>
                </c:pt>
                <c:pt idx="23">
                  <c:v>9.7905333333333324</c:v>
                </c:pt>
                <c:pt idx="24">
                  <c:v>9.6072000000000006</c:v>
                </c:pt>
                <c:pt idx="25">
                  <c:v>9.4379692307692302</c:v>
                </c:pt>
                <c:pt idx="26">
                  <c:v>9.2812740740740747</c:v>
                </c:pt>
                <c:pt idx="27">
                  <c:v>9.1357714285714291</c:v>
                </c:pt>
                <c:pt idx="28">
                  <c:v>9.0003034482758615</c:v>
                </c:pt>
                <c:pt idx="29">
                  <c:v>8.8738666666666663</c:v>
                </c:pt>
                <c:pt idx="30">
                  <c:v>8.7555870967741942</c:v>
                </c:pt>
                <c:pt idx="31">
                  <c:v>8.6447000000000003</c:v>
                </c:pt>
                <c:pt idx="32">
                  <c:v>8.5405333333333342</c:v>
                </c:pt>
                <c:pt idx="33">
                  <c:v>8.4424941176470583</c:v>
                </c:pt>
                <c:pt idx="34">
                  <c:v>8.3500571428571426</c:v>
                </c:pt>
                <c:pt idx="35">
                  <c:v>8.2627555555555556</c:v>
                </c:pt>
                <c:pt idx="36">
                  <c:v>8.1801729729729722</c:v>
                </c:pt>
                <c:pt idx="37">
                  <c:v>8.101936842105264</c:v>
                </c:pt>
                <c:pt idx="38">
                  <c:v>8.0277128205128214</c:v>
                </c:pt>
                <c:pt idx="39">
                  <c:v>7.9572000000000003</c:v>
                </c:pt>
                <c:pt idx="40">
                  <c:v>7.8901268292682936</c:v>
                </c:pt>
                <c:pt idx="41">
                  <c:v>7.8262476190476189</c:v>
                </c:pt>
                <c:pt idx="42">
                  <c:v>7.7653395348837213</c:v>
                </c:pt>
                <c:pt idx="43">
                  <c:v>7.7072000000000003</c:v>
                </c:pt>
                <c:pt idx="44">
                  <c:v>7.6516444444444449</c:v>
                </c:pt>
                <c:pt idx="45">
                  <c:v>7.5985043478260872</c:v>
                </c:pt>
                <c:pt idx="46">
                  <c:v>7.5476255319148944</c:v>
                </c:pt>
                <c:pt idx="47">
                  <c:v>7.4988666666666663</c:v>
                </c:pt>
                <c:pt idx="48">
                  <c:v>7.4520979591836731</c:v>
                </c:pt>
                <c:pt idx="49">
                  <c:v>7.4072000000000005</c:v>
                </c:pt>
                <c:pt idx="50">
                  <c:v>7.3640627450980389</c:v>
                </c:pt>
                <c:pt idx="51">
                  <c:v>7.3225846153846152</c:v>
                </c:pt>
                <c:pt idx="52">
                  <c:v>7.2826716981132078</c:v>
                </c:pt>
                <c:pt idx="53">
                  <c:v>7.2442370370370375</c:v>
                </c:pt>
                <c:pt idx="54">
                  <c:v>7.2072000000000003</c:v>
                </c:pt>
                <c:pt idx="55">
                  <c:v>7.1714857142857147</c:v>
                </c:pt>
                <c:pt idx="56">
                  <c:v>7.1370245614035088</c:v>
                </c:pt>
                <c:pt idx="57">
                  <c:v>7.1037517241379309</c:v>
                </c:pt>
                <c:pt idx="58">
                  <c:v>7.0716067796610176</c:v>
                </c:pt>
                <c:pt idx="59">
                  <c:v>7.0405333333333333</c:v>
                </c:pt>
                <c:pt idx="60">
                  <c:v>7.0104786885245902</c:v>
                </c:pt>
                <c:pt idx="61">
                  <c:v>6.9813935483870972</c:v>
                </c:pt>
                <c:pt idx="62">
                  <c:v>6.9532317460317463</c:v>
                </c:pt>
                <c:pt idx="63">
                  <c:v>6.9259500000000003</c:v>
                </c:pt>
                <c:pt idx="64">
                  <c:v>6.8995076923076928</c:v>
                </c:pt>
                <c:pt idx="65">
                  <c:v>6.8738666666666672</c:v>
                </c:pt>
                <c:pt idx="66">
                  <c:v>6.8489910447761195</c:v>
                </c:pt>
                <c:pt idx="67">
                  <c:v>6.8248470588235293</c:v>
                </c:pt>
                <c:pt idx="68">
                  <c:v>6.8014028985507249</c:v>
                </c:pt>
                <c:pt idx="69">
                  <c:v>6.7786285714285714</c:v>
                </c:pt>
                <c:pt idx="70">
                  <c:v>6.7564957746478873</c:v>
                </c:pt>
                <c:pt idx="71">
                  <c:v>6.734977777777778</c:v>
                </c:pt>
                <c:pt idx="72">
                  <c:v>6.7140493150684932</c:v>
                </c:pt>
                <c:pt idx="73">
                  <c:v>6.6936864864864862</c:v>
                </c:pt>
                <c:pt idx="74">
                  <c:v>6.6738666666666671</c:v>
                </c:pt>
                <c:pt idx="75">
                  <c:v>6.6545684210526321</c:v>
                </c:pt>
                <c:pt idx="76">
                  <c:v>6.6357714285714291</c:v>
                </c:pt>
                <c:pt idx="77">
                  <c:v>6.6174564102564108</c:v>
                </c:pt>
                <c:pt idx="78">
                  <c:v>6.5996050632911398</c:v>
                </c:pt>
                <c:pt idx="79">
                  <c:v>6.5822000000000003</c:v>
                </c:pt>
                <c:pt idx="80">
                  <c:v>6.5652246913580248</c:v>
                </c:pt>
                <c:pt idx="81">
                  <c:v>6.5486634146341469</c:v>
                </c:pt>
                <c:pt idx="82">
                  <c:v>6.5325012048192779</c:v>
                </c:pt>
                <c:pt idx="83">
                  <c:v>6.5167238095238096</c:v>
                </c:pt>
                <c:pt idx="84">
                  <c:v>6.5013176470588236</c:v>
                </c:pt>
                <c:pt idx="85">
                  <c:v>6.4862697674418612</c:v>
                </c:pt>
                <c:pt idx="86">
                  <c:v>6.4715678160919543</c:v>
                </c:pt>
                <c:pt idx="87">
                  <c:v>6.4572000000000003</c:v>
                </c:pt>
                <c:pt idx="88">
                  <c:v>6.4431550561797755</c:v>
                </c:pt>
                <c:pt idx="89">
                  <c:v>6.4294222222222226</c:v>
                </c:pt>
                <c:pt idx="90">
                  <c:v>6.4159912087912092</c:v>
                </c:pt>
                <c:pt idx="91">
                  <c:v>6.4028521739130433</c:v>
                </c:pt>
                <c:pt idx="92">
                  <c:v>6.3899956989247313</c:v>
                </c:pt>
                <c:pt idx="93">
                  <c:v>6.3774127659574473</c:v>
                </c:pt>
                <c:pt idx="94">
                  <c:v>6.3650947368421056</c:v>
                </c:pt>
                <c:pt idx="95">
                  <c:v>6.3530333333333333</c:v>
                </c:pt>
                <c:pt idx="96">
                  <c:v>6.3412206185567008</c:v>
                </c:pt>
                <c:pt idx="97">
                  <c:v>6.3296489795918367</c:v>
                </c:pt>
                <c:pt idx="98">
                  <c:v>6.318311111111111</c:v>
                </c:pt>
                <c:pt idx="99">
                  <c:v>6.3071999999999999</c:v>
                </c:pt>
                <c:pt idx="100">
                  <c:v>6.2751611650485444</c:v>
                </c:pt>
                <c:pt idx="101">
                  <c:v>6.2449358490566045</c:v>
                </c:pt>
                <c:pt idx="102">
                  <c:v>6.2163743119266055</c:v>
                </c:pt>
                <c:pt idx="103">
                  <c:v>6.189342857142857</c:v>
                </c:pt>
                <c:pt idx="104">
                  <c:v>6.1637217391304349</c:v>
                </c:pt>
                <c:pt idx="105">
                  <c:v>6.1394033898305089</c:v>
                </c:pt>
                <c:pt idx="106">
                  <c:v>6.1162909090909094</c:v>
                </c:pt>
                <c:pt idx="107">
                  <c:v>6.0942967741935483</c:v>
                </c:pt>
                <c:pt idx="108">
                  <c:v>6.0733417322834651</c:v>
                </c:pt>
                <c:pt idx="109">
                  <c:v>6.0533538461538461</c:v>
                </c:pt>
                <c:pt idx="110">
                  <c:v>6.0342676691729329</c:v>
                </c:pt>
                <c:pt idx="111">
                  <c:v>6.0160235294117648</c:v>
                </c:pt>
                <c:pt idx="112">
                  <c:v>5.9985669064748208</c:v>
                </c:pt>
                <c:pt idx="113">
                  <c:v>5.9818478873239442</c:v>
                </c:pt>
                <c:pt idx="114">
                  <c:v>5.9658206896551729</c:v>
                </c:pt>
                <c:pt idx="115">
                  <c:v>5.9504432432432433</c:v>
                </c:pt>
                <c:pt idx="116">
                  <c:v>5.935676821192053</c:v>
                </c:pt>
                <c:pt idx="117">
                  <c:v>5.9214857142857147</c:v>
                </c:pt>
                <c:pt idx="118">
                  <c:v>5.9078369426751598</c:v>
                </c:pt>
                <c:pt idx="119">
                  <c:v>5.8947000000000003</c:v>
                </c:pt>
                <c:pt idx="120">
                  <c:v>5.8820466257668711</c:v>
                </c:pt>
                <c:pt idx="121">
                  <c:v>5.8698506024096391</c:v>
                </c:pt>
                <c:pt idx="122">
                  <c:v>5.8580875739644975</c:v>
                </c:pt>
                <c:pt idx="123">
                  <c:v>5.8467348837209308</c:v>
                </c:pt>
                <c:pt idx="124">
                  <c:v>5.8357714285714284</c:v>
                </c:pt>
                <c:pt idx="125">
                  <c:v>5.8251775280898883</c:v>
                </c:pt>
                <c:pt idx="126">
                  <c:v>5.8149348066298341</c:v>
                </c:pt>
                <c:pt idx="127">
                  <c:v>5.8050260869565218</c:v>
                </c:pt>
                <c:pt idx="128">
                  <c:v>5.795435294117647</c:v>
                </c:pt>
                <c:pt idx="129">
                  <c:v>5.7861473684210534</c:v>
                </c:pt>
                <c:pt idx="130">
                  <c:v>5.7771481865284979</c:v>
                </c:pt>
                <c:pt idx="131">
                  <c:v>5.7684244897959189</c:v>
                </c:pt>
                <c:pt idx="132">
                  <c:v>5.7599638190954776</c:v>
                </c:pt>
                <c:pt idx="133">
                  <c:v>5.7517544554455444</c:v>
                </c:pt>
                <c:pt idx="134">
                  <c:v>5.7437853658536593</c:v>
                </c:pt>
                <c:pt idx="135">
                  <c:v>5.7360461538461545</c:v>
                </c:pt>
                <c:pt idx="136">
                  <c:v>5.7285270142180096</c:v>
                </c:pt>
                <c:pt idx="137">
                  <c:v>5.7212186915887848</c:v>
                </c:pt>
                <c:pt idx="138">
                  <c:v>5.7141124423963134</c:v>
                </c:pt>
                <c:pt idx="139">
                  <c:v>5.7072000000000003</c:v>
                </c:pt>
                <c:pt idx="140">
                  <c:v>5.7004735426008972</c:v>
                </c:pt>
                <c:pt idx="141">
                  <c:v>5.6939256637168141</c:v>
                </c:pt>
                <c:pt idx="142">
                  <c:v>5.6875493449781658</c:v>
                </c:pt>
                <c:pt idx="143">
                  <c:v>5.6813379310344834</c:v>
                </c:pt>
                <c:pt idx="144">
                  <c:v>5.6752851063829794</c:v>
                </c:pt>
                <c:pt idx="145">
                  <c:v>5.6693848739495802</c:v>
                </c:pt>
                <c:pt idx="146">
                  <c:v>5.66363153526971</c:v>
                </c:pt>
                <c:pt idx="147">
                  <c:v>5.6580196721311475</c:v>
                </c:pt>
                <c:pt idx="148">
                  <c:v>5.6525441295546557</c:v>
                </c:pt>
                <c:pt idx="149">
                  <c:v>5.6472000000000007</c:v>
                </c:pt>
                <c:pt idx="150">
                  <c:v>5.6419826086956526</c:v>
                </c:pt>
                <c:pt idx="151">
                  <c:v>5.6368875000000003</c:v>
                </c:pt>
                <c:pt idx="152">
                  <c:v>5.6319104247104246</c:v>
                </c:pt>
                <c:pt idx="153">
                  <c:v>5.6270473282442754</c:v>
                </c:pt>
                <c:pt idx="154">
                  <c:v>5.6222943396226421</c:v>
                </c:pt>
                <c:pt idx="155">
                  <c:v>5.6176477611940303</c:v>
                </c:pt>
                <c:pt idx="156">
                  <c:v>5.613104059040591</c:v>
                </c:pt>
                <c:pt idx="157">
                  <c:v>5.6086598540145989</c:v>
                </c:pt>
                <c:pt idx="158">
                  <c:v>5.6043119133574013</c:v>
                </c:pt>
                <c:pt idx="159">
                  <c:v>5.6000571428571435</c:v>
                </c:pt>
                <c:pt idx="160">
                  <c:v>5.5958925795053007</c:v>
                </c:pt>
                <c:pt idx="161">
                  <c:v>5.5918153846153853</c:v>
                </c:pt>
                <c:pt idx="162">
                  <c:v>5.5878228373702425</c:v>
                </c:pt>
                <c:pt idx="163">
                  <c:v>5.5839123287671235</c:v>
                </c:pt>
                <c:pt idx="164">
                  <c:v>5.5800813559322036</c:v>
                </c:pt>
                <c:pt idx="165">
                  <c:v>5.576327516778524</c:v>
                </c:pt>
                <c:pt idx="166">
                  <c:v>5.5726485049833894</c:v>
                </c:pt>
                <c:pt idx="167">
                  <c:v>5.5690421052631578</c:v>
                </c:pt>
                <c:pt idx="168">
                  <c:v>5.5655061889250819</c:v>
                </c:pt>
                <c:pt idx="169">
                  <c:v>5.5620387096774193</c:v>
                </c:pt>
                <c:pt idx="170">
                  <c:v>5.5586376996805118</c:v>
                </c:pt>
                <c:pt idx="171">
                  <c:v>5.5553012658227852</c:v>
                </c:pt>
                <c:pt idx="172">
                  <c:v>5.5520275862068971</c:v>
                </c:pt>
                <c:pt idx="173">
                  <c:v>5.5488149068322983</c:v>
                </c:pt>
                <c:pt idx="174">
                  <c:v>5.5456615384615384</c:v>
                </c:pt>
                <c:pt idx="175">
                  <c:v>5.5425658536585365</c:v>
                </c:pt>
                <c:pt idx="176">
                  <c:v>5.5395262839879154</c:v>
                </c:pt>
                <c:pt idx="177">
                  <c:v>5.5365413173652698</c:v>
                </c:pt>
                <c:pt idx="178">
                  <c:v>5.5336094955489621</c:v>
                </c:pt>
                <c:pt idx="179">
                  <c:v>5.5307294117647059</c:v>
                </c:pt>
                <c:pt idx="180">
                  <c:v>5.5278997084548109</c:v>
                </c:pt>
                <c:pt idx="181">
                  <c:v>5.5251190751445094</c:v>
                </c:pt>
                <c:pt idx="182">
                  <c:v>5.5223862464183382</c:v>
                </c:pt>
                <c:pt idx="183">
                  <c:v>5.5197000000000003</c:v>
                </c:pt>
                <c:pt idx="184">
                  <c:v>5.5170591549295773</c:v>
                </c:pt>
                <c:pt idx="185">
                  <c:v>5.5144625698324026</c:v>
                </c:pt>
                <c:pt idx="186">
                  <c:v>5.5119091412742387</c:v>
                </c:pt>
                <c:pt idx="187">
                  <c:v>5.5093978021978023</c:v>
                </c:pt>
                <c:pt idx="188">
                  <c:v>5.5069275204359673</c:v>
                </c:pt>
                <c:pt idx="189">
                  <c:v>5.5044972972972976</c:v>
                </c:pt>
                <c:pt idx="190">
                  <c:v>5.5021061662198392</c:v>
                </c:pt>
                <c:pt idx="191">
                  <c:v>5.4997531914893623</c:v>
                </c:pt>
                <c:pt idx="192">
                  <c:v>5.4974374670184698</c:v>
                </c:pt>
                <c:pt idx="193">
                  <c:v>5.495158115183246</c:v>
                </c:pt>
                <c:pt idx="194">
                  <c:v>5.4929142857142859</c:v>
                </c:pt>
                <c:pt idx="195">
                  <c:v>5.4907051546391754</c:v>
                </c:pt>
                <c:pt idx="196">
                  <c:v>5.4885299232736573</c:v>
                </c:pt>
                <c:pt idx="197">
                  <c:v>5.4863878172588834</c:v>
                </c:pt>
                <c:pt idx="198">
                  <c:v>5.4842780856423179</c:v>
                </c:pt>
                <c:pt idx="199">
                  <c:v>5.4822000000000006</c:v>
                </c:pt>
                <c:pt idx="200">
                  <c:v>5.4801528535980149</c:v>
                </c:pt>
                <c:pt idx="201">
                  <c:v>5.4781359605911337</c:v>
                </c:pt>
                <c:pt idx="202">
                  <c:v>5.4761486552567238</c:v>
                </c:pt>
                <c:pt idx="203">
                  <c:v>5.4741902912621363</c:v>
                </c:pt>
                <c:pt idx="204">
                  <c:v>5.4722602409638554</c:v>
                </c:pt>
                <c:pt idx="205">
                  <c:v>5.4703578947368428</c:v>
                </c:pt>
                <c:pt idx="206">
                  <c:v>5.4684826603325423</c:v>
                </c:pt>
                <c:pt idx="207">
                  <c:v>5.4666339622641509</c:v>
                </c:pt>
                <c:pt idx="208">
                  <c:v>5.4648112412177987</c:v>
                </c:pt>
                <c:pt idx="209">
                  <c:v>5.4630139534883728</c:v>
                </c:pt>
                <c:pt idx="210">
                  <c:v>5.4612415704387995</c:v>
                </c:pt>
                <c:pt idx="211">
                  <c:v>5.459493577981652</c:v>
                </c:pt>
                <c:pt idx="212">
                  <c:v>5.4577694760820048</c:v>
                </c:pt>
                <c:pt idx="213">
                  <c:v>5.4560687782805433</c:v>
                </c:pt>
                <c:pt idx="214">
                  <c:v>5.4543910112359555</c:v>
                </c:pt>
                <c:pt idx="215">
                  <c:v>5.4527357142857147</c:v>
                </c:pt>
                <c:pt idx="216">
                  <c:v>5.4511024390243907</c:v>
                </c:pt>
                <c:pt idx="217">
                  <c:v>5.449490748898679</c:v>
                </c:pt>
                <c:pt idx="218">
                  <c:v>5.4479002188183809</c:v>
                </c:pt>
                <c:pt idx="219">
                  <c:v>5.4463304347826087</c:v>
                </c:pt>
                <c:pt idx="220">
                  <c:v>5.4447809935205189</c:v>
                </c:pt>
                <c:pt idx="221">
                  <c:v>5.4432515021459231</c:v>
                </c:pt>
                <c:pt idx="222">
                  <c:v>5.4417415778251605</c:v>
                </c:pt>
                <c:pt idx="223">
                  <c:v>5.4402508474576274</c:v>
                </c:pt>
                <c:pt idx="224">
                  <c:v>5.4387789473684212</c:v>
                </c:pt>
                <c:pt idx="225">
                  <c:v>5.4373255230125528</c:v>
                </c:pt>
                <c:pt idx="226">
                  <c:v>5.4358902286902291</c:v>
                </c:pt>
                <c:pt idx="227">
                  <c:v>5.4344727272727278</c:v>
                </c:pt>
                <c:pt idx="228">
                  <c:v>5.433072689938399</c:v>
                </c:pt>
                <c:pt idx="229">
                  <c:v>5.4316897959183672</c:v>
                </c:pt>
                <c:pt idx="230">
                  <c:v>5.4303237322515212</c:v>
                </c:pt>
                <c:pt idx="231">
                  <c:v>5.4289741935483873</c:v>
                </c:pt>
                <c:pt idx="232">
                  <c:v>5.4276408817635273</c:v>
                </c:pt>
                <c:pt idx="233">
                  <c:v>5.4263235059760957</c:v>
                </c:pt>
                <c:pt idx="234">
                  <c:v>5.4250217821782183</c:v>
                </c:pt>
                <c:pt idx="235">
                  <c:v>5.423735433070866</c:v>
                </c:pt>
                <c:pt idx="236">
                  <c:v>5.422464187866928</c:v>
                </c:pt>
                <c:pt idx="237">
                  <c:v>5.4212077821011677</c:v>
                </c:pt>
                <c:pt idx="238">
                  <c:v>5.4199659574468084</c:v>
                </c:pt>
                <c:pt idx="239">
                  <c:v>5.4187384615384619</c:v>
                </c:pt>
                <c:pt idx="240">
                  <c:v>5.4175250478011474</c:v>
                </c:pt>
                <c:pt idx="241">
                  <c:v>5.4163254752851717</c:v>
                </c:pt>
                <c:pt idx="242">
                  <c:v>5.4151395085066163</c:v>
                </c:pt>
                <c:pt idx="243">
                  <c:v>5.4139669172932336</c:v>
                </c:pt>
                <c:pt idx="244">
                  <c:v>5.4128074766355141</c:v>
                </c:pt>
                <c:pt idx="245">
                  <c:v>5.4116609665427511</c:v>
                </c:pt>
                <c:pt idx="246">
                  <c:v>5.4105271719038823</c:v>
                </c:pt>
                <c:pt idx="247">
                  <c:v>5.4094058823529414</c:v>
                </c:pt>
                <c:pt idx="248">
                  <c:v>5.4082968921389396</c:v>
                </c:pt>
                <c:pt idx="249">
                  <c:v>5.4072000000000005</c:v>
                </c:pt>
                <c:pt idx="250">
                  <c:v>5.4061150090415913</c:v>
                </c:pt>
                <c:pt idx="251">
                  <c:v>5.4050417266187054</c:v>
                </c:pt>
                <c:pt idx="252">
                  <c:v>5.4039799642218247</c:v>
                </c:pt>
                <c:pt idx="253">
                  <c:v>5.402929537366548</c:v>
                </c:pt>
                <c:pt idx="254">
                  <c:v>5.4018902654867258</c:v>
                </c:pt>
                <c:pt idx="255">
                  <c:v>5.4008619718309863</c:v>
                </c:pt>
                <c:pt idx="256">
                  <c:v>5.3998444833625223</c:v>
                </c:pt>
                <c:pt idx="257">
                  <c:v>5.3988376306620216</c:v>
                </c:pt>
                <c:pt idx="258">
                  <c:v>5.3978412478336226</c:v>
                </c:pt>
                <c:pt idx="259">
                  <c:v>5.396855172413793</c:v>
                </c:pt>
                <c:pt idx="260">
                  <c:v>5.3958792452830195</c:v>
                </c:pt>
                <c:pt idx="261">
                  <c:v>5.394913310580205</c:v>
                </c:pt>
                <c:pt idx="262">
                  <c:v>5.3939572156196949</c:v>
                </c:pt>
                <c:pt idx="263">
                  <c:v>5.3930108108108108</c:v>
                </c:pt>
                <c:pt idx="264">
                  <c:v>5.3920739495798324</c:v>
                </c:pt>
                <c:pt idx="265">
                  <c:v>5.3911464882943143</c:v>
                </c:pt>
                <c:pt idx="266">
                  <c:v>5.390228286189684</c:v>
                </c:pt>
                <c:pt idx="267">
                  <c:v>5.3893192052980137</c:v>
                </c:pt>
                <c:pt idx="268">
                  <c:v>5.388419110378913</c:v>
                </c:pt>
                <c:pt idx="269">
                  <c:v>5.3875278688524597</c:v>
                </c:pt>
                <c:pt idx="270">
                  <c:v>5.3866453507340948</c:v>
                </c:pt>
                <c:pt idx="271">
                  <c:v>5.3857714285714291</c:v>
                </c:pt>
                <c:pt idx="272">
                  <c:v>5.3849059773828758</c:v>
                </c:pt>
                <c:pt idx="273">
                  <c:v>5.3840488745980712</c:v>
                </c:pt>
                <c:pt idx="274">
                  <c:v>5.3832000000000004</c:v>
                </c:pt>
                <c:pt idx="275">
                  <c:v>5.3823592356687904</c:v>
                </c:pt>
                <c:pt idx="276">
                  <c:v>5.3815264659271005</c:v>
                </c:pt>
                <c:pt idx="277">
                  <c:v>5.3807015772870663</c:v>
                </c:pt>
                <c:pt idx="278">
                  <c:v>5.3798844583987444</c:v>
                </c:pt>
                <c:pt idx="279">
                  <c:v>5.3790750000000003</c:v>
                </c:pt>
                <c:pt idx="280">
                  <c:v>5.378273094867807</c:v>
                </c:pt>
                <c:pt idx="281">
                  <c:v>5.3774786377708983</c:v>
                </c:pt>
                <c:pt idx="282">
                  <c:v>5.3766915254237286</c:v>
                </c:pt>
                <c:pt idx="283">
                  <c:v>5.3759116564417182</c:v>
                </c:pt>
                <c:pt idx="284">
                  <c:v>5.3751389312977098</c:v>
                </c:pt>
                <c:pt idx="285">
                  <c:v>5.3743732522796357</c:v>
                </c:pt>
                <c:pt idx="286">
                  <c:v>5.3736145234493193</c:v>
                </c:pt>
                <c:pt idx="287">
                  <c:v>5.3728626506024098</c:v>
                </c:pt>
                <c:pt idx="288">
                  <c:v>5.372117541229386</c:v>
                </c:pt>
                <c:pt idx="289">
                  <c:v>5.3713791044776125</c:v>
                </c:pt>
                <c:pt idx="290">
                  <c:v>5.3706472511144137</c:v>
                </c:pt>
                <c:pt idx="291">
                  <c:v>5.3699218934911244</c:v>
                </c:pt>
                <c:pt idx="292">
                  <c:v>5.3692029455081007</c:v>
                </c:pt>
                <c:pt idx="293">
                  <c:v>5.3684903225806453</c:v>
                </c:pt>
                <c:pt idx="294">
                  <c:v>5.3677839416058397</c:v>
                </c:pt>
                <c:pt idx="295">
                  <c:v>5.3670837209302329</c:v>
                </c:pt>
                <c:pt idx="296">
                  <c:v>5.3663895803183799</c:v>
                </c:pt>
                <c:pt idx="297">
                  <c:v>5.3657014409221908</c:v>
                </c:pt>
                <c:pt idx="298">
                  <c:v>5.3650192252510767</c:v>
                </c:pt>
                <c:pt idx="299">
                  <c:v>5.3643428571428577</c:v>
                </c:pt>
                <c:pt idx="300">
                  <c:v>5.3636722617354202</c:v>
                </c:pt>
                <c:pt idx="301">
                  <c:v>5.3630073654390937</c:v>
                </c:pt>
                <c:pt idx="302">
                  <c:v>5.3623480959097325</c:v>
                </c:pt>
                <c:pt idx="303">
                  <c:v>5.3616943820224723</c:v>
                </c:pt>
                <c:pt idx="304">
                  <c:v>5.3610461538461545</c:v>
                </c:pt>
                <c:pt idx="305">
                  <c:v>5.360403342618385</c:v>
                </c:pt>
                <c:pt idx="306">
                  <c:v>5.3597658807212207</c:v>
                </c:pt>
                <c:pt idx="307">
                  <c:v>5.3591337016574592</c:v>
                </c:pt>
                <c:pt idx="308">
                  <c:v>5.3585067400275106</c:v>
                </c:pt>
                <c:pt idx="309">
                  <c:v>5.3578849315068497</c:v>
                </c:pt>
                <c:pt idx="310">
                  <c:v>5.3572682128240112</c:v>
                </c:pt>
                <c:pt idx="311">
                  <c:v>5.3566565217391311</c:v>
                </c:pt>
                <c:pt idx="312">
                  <c:v>5.3560497970230045</c:v>
                </c:pt>
                <c:pt idx="313">
                  <c:v>5.3554479784366578</c:v>
                </c:pt>
                <c:pt idx="314">
                  <c:v>5.3548510067114101</c:v>
                </c:pt>
                <c:pt idx="315">
                  <c:v>5.3542588235294124</c:v>
                </c:pt>
                <c:pt idx="316">
                  <c:v>5.3536713715046611</c:v>
                </c:pt>
                <c:pt idx="317">
                  <c:v>5.3530885941644568</c:v>
                </c:pt>
                <c:pt idx="318">
                  <c:v>5.3525104359313085</c:v>
                </c:pt>
                <c:pt idx="319">
                  <c:v>5.3519368421052631</c:v>
                </c:pt>
                <c:pt idx="320">
                  <c:v>5.3513677588466582</c:v>
                </c:pt>
                <c:pt idx="321">
                  <c:v>5.3508031331592694</c:v>
                </c:pt>
                <c:pt idx="322">
                  <c:v>5.3502429128738624</c:v>
                </c:pt>
                <c:pt idx="323">
                  <c:v>5.3496870466321242</c:v>
                </c:pt>
                <c:pt idx="324">
                  <c:v>5.3491354838709677</c:v>
                </c:pt>
                <c:pt idx="325">
                  <c:v>5.3485881748071984</c:v>
                </c:pt>
                <c:pt idx="326">
                  <c:v>5.3480450704225353</c:v>
                </c:pt>
                <c:pt idx="327">
                  <c:v>5.3475061224489799</c:v>
                </c:pt>
                <c:pt idx="328">
                  <c:v>5.3469712833545113</c:v>
                </c:pt>
                <c:pt idx="329">
                  <c:v>5.3464405063291141</c:v>
                </c:pt>
                <c:pt idx="330">
                  <c:v>5.3459137452711225</c:v>
                </c:pt>
                <c:pt idx="331">
                  <c:v>5.3453909547738698</c:v>
                </c:pt>
                <c:pt idx="332">
                  <c:v>5.3448720901126414</c:v>
                </c:pt>
                <c:pt idx="333">
                  <c:v>5.3443571072319207</c:v>
                </c:pt>
                <c:pt idx="334">
                  <c:v>5.3438459627329191</c:v>
                </c:pt>
                <c:pt idx="335">
                  <c:v>5.3433386138613868</c:v>
                </c:pt>
                <c:pt idx="336">
                  <c:v>5.342835018495685</c:v>
                </c:pt>
                <c:pt idx="337">
                  <c:v>5.3423351351351354</c:v>
                </c:pt>
                <c:pt idx="338">
                  <c:v>5.3418389228886172</c:v>
                </c:pt>
                <c:pt idx="339">
                  <c:v>5.3413463414634146</c:v>
                </c:pt>
                <c:pt idx="340">
                  <c:v>5.3408573511543134</c:v>
                </c:pt>
                <c:pt idx="341">
                  <c:v>5.3403719128329303</c:v>
                </c:pt>
                <c:pt idx="342">
                  <c:v>5.3398899879372745</c:v>
                </c:pt>
                <c:pt idx="343">
                  <c:v>5.3394115384615386</c:v>
                </c:pt>
                <c:pt idx="344">
                  <c:v>5.3389365269461084</c:v>
                </c:pt>
                <c:pt idx="345">
                  <c:v>5.3384649164677809</c:v>
                </c:pt>
                <c:pt idx="346">
                  <c:v>5.3379966706302024</c:v>
                </c:pt>
                <c:pt idx="347">
                  <c:v>5.3375317535545026</c:v>
                </c:pt>
                <c:pt idx="348">
                  <c:v>5.3370701298701304</c:v>
                </c:pt>
                <c:pt idx="349">
                  <c:v>5.3366117647058831</c:v>
                </c:pt>
                <c:pt idx="350">
                  <c:v>5.3361566236811253</c:v>
                </c:pt>
                <c:pt idx="351">
                  <c:v>5.3357046728971964</c:v>
                </c:pt>
                <c:pt idx="352">
                  <c:v>5.3352558789289874</c:v>
                </c:pt>
                <c:pt idx="353">
                  <c:v>5.3348102088167053</c:v>
                </c:pt>
                <c:pt idx="354">
                  <c:v>5.3343676300578036</c:v>
                </c:pt>
                <c:pt idx="355">
                  <c:v>5.3339281105990786</c:v>
                </c:pt>
                <c:pt idx="356">
                  <c:v>5.3334916188289325</c:v>
                </c:pt>
                <c:pt idx="357">
                  <c:v>5.3330581235697947</c:v>
                </c:pt>
                <c:pt idx="358">
                  <c:v>5.3326275940706962</c:v>
                </c:pt>
                <c:pt idx="359">
                  <c:v>5.3322000000000003</c:v>
                </c:pt>
                <c:pt idx="360">
                  <c:v>5.3317753114382791</c:v>
                </c:pt>
                <c:pt idx="361">
                  <c:v>5.3313534988713318</c:v>
                </c:pt>
                <c:pt idx="362">
                  <c:v>5.3309345331833526</c:v>
                </c:pt>
                <c:pt idx="363">
                  <c:v>5.3305183856502243</c:v>
                </c:pt>
                <c:pt idx="364">
                  <c:v>5.3301050279329614</c:v>
                </c:pt>
                <c:pt idx="365">
                  <c:v>5.3296944320712694</c:v>
                </c:pt>
                <c:pt idx="366">
                  <c:v>5.3292865704772474</c:v>
                </c:pt>
                <c:pt idx="367">
                  <c:v>5.3288814159292039</c:v>
                </c:pt>
                <c:pt idx="368">
                  <c:v>5.3284789415656011</c:v>
                </c:pt>
                <c:pt idx="369">
                  <c:v>5.3280791208791207</c:v>
                </c:pt>
                <c:pt idx="370">
                  <c:v>5.3276819277108434</c:v>
                </c:pt>
                <c:pt idx="371">
                  <c:v>5.3272873362445416</c:v>
                </c:pt>
                <c:pt idx="372">
                  <c:v>5.3268953210010883</c:v>
                </c:pt>
                <c:pt idx="373">
                  <c:v>5.3265058568329717</c:v>
                </c:pt>
                <c:pt idx="374">
                  <c:v>5.3261189189189189</c:v>
                </c:pt>
                <c:pt idx="375">
                  <c:v>5.3257344827586213</c:v>
                </c:pt>
                <c:pt idx="376">
                  <c:v>5.3253525241675623</c:v>
                </c:pt>
                <c:pt idx="377">
                  <c:v>5.3249730192719493</c:v>
                </c:pt>
                <c:pt idx="378">
                  <c:v>5.3245959445037352</c:v>
                </c:pt>
                <c:pt idx="379">
                  <c:v>5.3242212765957451</c:v>
                </c:pt>
                <c:pt idx="380">
                  <c:v>5.3238489925768828</c:v>
                </c:pt>
                <c:pt idx="381">
                  <c:v>5.3234790697674423</c:v>
                </c:pt>
                <c:pt idx="382">
                  <c:v>5.3231114857744997</c:v>
                </c:pt>
                <c:pt idx="383">
                  <c:v>5.3227462184873948</c:v>
                </c:pt>
                <c:pt idx="384">
                  <c:v>5.3223832460732989</c:v>
                </c:pt>
                <c:pt idx="385">
                  <c:v>5.3220225469728604</c:v>
                </c:pt>
                <c:pt idx="386">
                  <c:v>5.3216640998959424</c:v>
                </c:pt>
                <c:pt idx="387">
                  <c:v>5.3213078838174273</c:v>
                </c:pt>
                <c:pt idx="388">
                  <c:v>5.3209538779731131</c:v>
                </c:pt>
                <c:pt idx="389">
                  <c:v>5.32060206185567</c:v>
                </c:pt>
                <c:pt idx="390">
                  <c:v>5.3202524152106889</c:v>
                </c:pt>
                <c:pt idx="391">
                  <c:v>5.3199049180327869</c:v>
                </c:pt>
                <c:pt idx="392">
                  <c:v>5.3195595505617979</c:v>
                </c:pt>
                <c:pt idx="393">
                  <c:v>5.3192162932790223</c:v>
                </c:pt>
                <c:pt idx="394">
                  <c:v>5.3188751269035537</c:v>
                </c:pt>
                <c:pt idx="395">
                  <c:v>5.3185360323886641</c:v>
                </c:pt>
                <c:pt idx="396">
                  <c:v>5.3181989909182645</c:v>
                </c:pt>
                <c:pt idx="397">
                  <c:v>5.317863983903421</c:v>
                </c:pt>
                <c:pt idx="398">
                  <c:v>5.3175309929789369</c:v>
                </c:pt>
                <c:pt idx="399">
                  <c:v>5.3172000000000006</c:v>
                </c:pt>
                <c:pt idx="400">
                  <c:v>5.3168709870388833</c:v>
                </c:pt>
                <c:pt idx="401">
                  <c:v>5.3165439363817102</c:v>
                </c:pt>
                <c:pt idx="402">
                  <c:v>5.3162188305252727</c:v>
                </c:pt>
                <c:pt idx="403">
                  <c:v>5.3158956521739134</c:v>
                </c:pt>
                <c:pt idx="404">
                  <c:v>5.3155743842364531</c:v>
                </c:pt>
                <c:pt idx="405">
                  <c:v>5.3152550098231828</c:v>
                </c:pt>
                <c:pt idx="406">
                  <c:v>5.3149375122428992</c:v>
                </c:pt>
                <c:pt idx="407">
                  <c:v>5.3146218750000003</c:v>
                </c:pt>
                <c:pt idx="408">
                  <c:v>5.3143080817916264</c:v>
                </c:pt>
                <c:pt idx="409">
                  <c:v>5.313996116504855</c:v>
                </c:pt>
                <c:pt idx="410">
                  <c:v>5.3136859632139402</c:v>
                </c:pt>
                <c:pt idx="411">
                  <c:v>5.3133776061776068</c:v>
                </c:pt>
                <c:pt idx="412">
                  <c:v>5.3130710298363812</c:v>
                </c:pt>
                <c:pt idx="413">
                  <c:v>5.3127662188099807</c:v>
                </c:pt>
                <c:pt idx="414">
                  <c:v>5.3124631578947374</c:v>
                </c:pt>
                <c:pt idx="415">
                  <c:v>5.3121618320610686</c:v>
                </c:pt>
                <c:pt idx="416">
                  <c:v>5.3118622264509989</c:v>
                </c:pt>
                <c:pt idx="417">
                  <c:v>5.311564326375712</c:v>
                </c:pt>
                <c:pt idx="418">
                  <c:v>5.3112681173131504</c:v>
                </c:pt>
                <c:pt idx="419">
                  <c:v>5.3109735849056605</c:v>
                </c:pt>
                <c:pt idx="420">
                  <c:v>5.3106807149576669</c:v>
                </c:pt>
                <c:pt idx="421">
                  <c:v>5.3103894934333962</c:v>
                </c:pt>
                <c:pt idx="422">
                  <c:v>5.3100999064546306</c:v>
                </c:pt>
                <c:pt idx="423">
                  <c:v>5.3098119402985073</c:v>
                </c:pt>
                <c:pt idx="424">
                  <c:v>5.3095255813953495</c:v>
                </c:pt>
                <c:pt idx="425">
                  <c:v>5.3092408163265308</c:v>
                </c:pt>
                <c:pt idx="426">
                  <c:v>5.3089576318223868</c:v>
                </c:pt>
                <c:pt idx="427">
                  <c:v>5.3086760147601479</c:v>
                </c:pt>
                <c:pt idx="428">
                  <c:v>5.3083959521619137</c:v>
                </c:pt>
                <c:pt idx="429">
                  <c:v>5.3081174311926604</c:v>
                </c:pt>
                <c:pt idx="430">
                  <c:v>5.3078404391582801</c:v>
                </c:pt>
                <c:pt idx="431">
                  <c:v>5.3075649635036495</c:v>
                </c:pt>
                <c:pt idx="432">
                  <c:v>5.3072909918107376</c:v>
                </c:pt>
                <c:pt idx="433">
                  <c:v>5.3070185117967332</c:v>
                </c:pt>
                <c:pt idx="434">
                  <c:v>5.3067475113122171</c:v>
                </c:pt>
                <c:pt idx="435">
                  <c:v>5.3064779783393501</c:v>
                </c:pt>
                <c:pt idx="436">
                  <c:v>5.3062099009900994</c:v>
                </c:pt>
                <c:pt idx="437">
                  <c:v>5.3059432675044889</c:v>
                </c:pt>
                <c:pt idx="438">
                  <c:v>5.3056780662488814</c:v>
                </c:pt>
                <c:pt idx="439">
                  <c:v>5.3054142857142859</c:v>
                </c:pt>
                <c:pt idx="440">
                  <c:v>5.3051519145146928</c:v>
                </c:pt>
                <c:pt idx="441">
                  <c:v>5.3048909413854357</c:v>
                </c:pt>
                <c:pt idx="442">
                  <c:v>5.3046313551815771</c:v>
                </c:pt>
                <c:pt idx="443">
                  <c:v>5.3043731448763252</c:v>
                </c:pt>
                <c:pt idx="444">
                  <c:v>5.3041162995594719</c:v>
                </c:pt>
                <c:pt idx="445">
                  <c:v>5.3038608084358527</c:v>
                </c:pt>
                <c:pt idx="446">
                  <c:v>5.3036066608238386</c:v>
                </c:pt>
                <c:pt idx="447">
                  <c:v>5.3033538461538461</c:v>
                </c:pt>
                <c:pt idx="448">
                  <c:v>5.30310235396687</c:v>
                </c:pt>
                <c:pt idx="449">
                  <c:v>5.3028521739130436</c:v>
                </c:pt>
                <c:pt idx="450">
                  <c:v>5.3026032957502167</c:v>
                </c:pt>
                <c:pt idx="451">
                  <c:v>5.3023557093425611</c:v>
                </c:pt>
                <c:pt idx="452">
                  <c:v>5.3021094046591895</c:v>
                </c:pt>
                <c:pt idx="453">
                  <c:v>5.3018643717728056</c:v>
                </c:pt>
                <c:pt idx="454">
                  <c:v>5.3016206008583691</c:v>
                </c:pt>
                <c:pt idx="455">
                  <c:v>5.3013780821917811</c:v>
                </c:pt>
                <c:pt idx="456">
                  <c:v>5.3011368061485911</c:v>
                </c:pt>
                <c:pt idx="457">
                  <c:v>5.3008967632027257</c:v>
                </c:pt>
                <c:pt idx="458">
                  <c:v>5.3006579439252342</c:v>
                </c:pt>
                <c:pt idx="459">
                  <c:v>5.3004203389830513</c:v>
                </c:pt>
                <c:pt idx="460">
                  <c:v>5.3001839391377858</c:v>
                </c:pt>
                <c:pt idx="461">
                  <c:v>5.29994873524452</c:v>
                </c:pt>
                <c:pt idx="462">
                  <c:v>5.2997147182506312</c:v>
                </c:pt>
                <c:pt idx="463">
                  <c:v>5.299481879194631</c:v>
                </c:pt>
                <c:pt idx="464">
                  <c:v>5.2992502092050211</c:v>
                </c:pt>
                <c:pt idx="465">
                  <c:v>5.2990196994991656</c:v>
                </c:pt>
                <c:pt idx="466">
                  <c:v>5.2987903413821815</c:v>
                </c:pt>
                <c:pt idx="467">
                  <c:v>5.2985621262458471</c:v>
                </c:pt>
                <c:pt idx="468">
                  <c:v>5.2983350455675229</c:v>
                </c:pt>
                <c:pt idx="469">
                  <c:v>5.2981090909090911</c:v>
                </c:pt>
                <c:pt idx="470">
                  <c:v>5.2978842539159112</c:v>
                </c:pt>
                <c:pt idx="471">
                  <c:v>5.2976605263157897</c:v>
                </c:pt>
                <c:pt idx="472">
                  <c:v>5.2974378999179654</c:v>
                </c:pt>
                <c:pt idx="473">
                  <c:v>5.2972163666121119</c:v>
                </c:pt>
                <c:pt idx="474">
                  <c:v>5.2969959183673474</c:v>
                </c:pt>
                <c:pt idx="475">
                  <c:v>5.2967765472312704</c:v>
                </c:pt>
                <c:pt idx="476">
                  <c:v>5.2965582453290008</c:v>
                </c:pt>
                <c:pt idx="477">
                  <c:v>5.2963410048622368</c:v>
                </c:pt>
                <c:pt idx="478">
                  <c:v>5.2961248181083267</c:v>
                </c:pt>
                <c:pt idx="479">
                  <c:v>5.2959096774193553</c:v>
                </c:pt>
                <c:pt idx="480">
                  <c:v>5.2956955752212389</c:v>
                </c:pt>
                <c:pt idx="481">
                  <c:v>5.295482504012841</c:v>
                </c:pt>
                <c:pt idx="482">
                  <c:v>5.2952704563650927</c:v>
                </c:pt>
                <c:pt idx="483">
                  <c:v>5.2950594249201277</c:v>
                </c:pt>
                <c:pt idx="484">
                  <c:v>5.2948494023904384</c:v>
                </c:pt>
                <c:pt idx="485">
                  <c:v>5.294640381558029</c:v>
                </c:pt>
                <c:pt idx="486">
                  <c:v>5.2944323552735923</c:v>
                </c:pt>
                <c:pt idx="487">
                  <c:v>5.2942253164556963</c:v>
                </c:pt>
                <c:pt idx="488">
                  <c:v>5.2940192580899765</c:v>
                </c:pt>
                <c:pt idx="489">
                  <c:v>5.2938141732283466</c:v>
                </c:pt>
                <c:pt idx="490">
                  <c:v>5.2936100549882168</c:v>
                </c:pt>
                <c:pt idx="491">
                  <c:v>5.2934068965517245</c:v>
                </c:pt>
                <c:pt idx="492">
                  <c:v>5.2932046911649726</c:v>
                </c:pt>
                <c:pt idx="493">
                  <c:v>5.2930034321372856</c:v>
                </c:pt>
                <c:pt idx="494">
                  <c:v>5.2928031128404669</c:v>
                </c:pt>
                <c:pt idx="495">
                  <c:v>5.2926037267080748</c:v>
                </c:pt>
                <c:pt idx="496">
                  <c:v>5.2924052672347024</c:v>
                </c:pt>
                <c:pt idx="497">
                  <c:v>5.2922077279752706</c:v>
                </c:pt>
                <c:pt idx="498">
                  <c:v>5.2920111025443335</c:v>
                </c:pt>
                <c:pt idx="499">
                  <c:v>5.2918153846153846</c:v>
                </c:pt>
                <c:pt idx="500">
                  <c:v>5.2916205679201846</c:v>
                </c:pt>
                <c:pt idx="501">
                  <c:v>5.2914266462480857</c:v>
                </c:pt>
                <c:pt idx="502">
                  <c:v>5.2912336134453781</c:v>
                </c:pt>
                <c:pt idx="503">
                  <c:v>5.2910414634146345</c:v>
                </c:pt>
                <c:pt idx="504">
                  <c:v>5.2908501901140683</c:v>
                </c:pt>
                <c:pt idx="505">
                  <c:v>5.2906597875569048</c:v>
                </c:pt>
                <c:pt idx="506">
                  <c:v>5.2904702498107499</c:v>
                </c:pt>
                <c:pt idx="507">
                  <c:v>5.2902815709969788</c:v>
                </c:pt>
                <c:pt idx="508">
                  <c:v>5.290093745290128</c:v>
                </c:pt>
                <c:pt idx="509">
                  <c:v>5.2899067669172934</c:v>
                </c:pt>
                <c:pt idx="510">
                  <c:v>5.2897206301575395</c:v>
                </c:pt>
                <c:pt idx="511">
                  <c:v>5.2895353293413176</c:v>
                </c:pt>
                <c:pt idx="512">
                  <c:v>5.2893508588498879</c:v>
                </c:pt>
                <c:pt idx="513">
                  <c:v>5.2891672131147542</c:v>
                </c:pt>
                <c:pt idx="514">
                  <c:v>5.2889843866171002</c:v>
                </c:pt>
                <c:pt idx="515">
                  <c:v>5.2888023738872407</c:v>
                </c:pt>
                <c:pt idx="516">
                  <c:v>5.2886211695040712</c:v>
                </c:pt>
                <c:pt idx="517">
                  <c:v>5.2884407680945351</c:v>
                </c:pt>
                <c:pt idx="518">
                  <c:v>5.2882611643330879</c:v>
                </c:pt>
                <c:pt idx="519">
                  <c:v>5.2880823529411769</c:v>
                </c:pt>
                <c:pt idx="520">
                  <c:v>5.2879043286867207</c:v>
                </c:pt>
                <c:pt idx="521">
                  <c:v>5.2877270863836019</c:v>
                </c:pt>
                <c:pt idx="522">
                  <c:v>5.287550620891162</c:v>
                </c:pt>
                <c:pt idx="523">
                  <c:v>5.2873749271137029</c:v>
                </c:pt>
                <c:pt idx="524">
                  <c:v>5.2872000000000003</c:v>
                </c:pt>
                <c:pt idx="525">
                  <c:v>5.287025834542816</c:v>
                </c:pt>
                <c:pt idx="526">
                  <c:v>5.286852425778422</c:v>
                </c:pt>
                <c:pt idx="527">
                  <c:v>5.2866797687861276</c:v>
                </c:pt>
                <c:pt idx="528">
                  <c:v>5.2865078586878154</c:v>
                </c:pt>
                <c:pt idx="529">
                  <c:v>5.2863366906474827</c:v>
                </c:pt>
                <c:pt idx="530">
                  <c:v>5.2861662598707824</c:v>
                </c:pt>
                <c:pt idx="531">
                  <c:v>5.285996561604585</c:v>
                </c:pt>
                <c:pt idx="532">
                  <c:v>5.2858275911365267</c:v>
                </c:pt>
                <c:pt idx="533">
                  <c:v>5.2856593437945794</c:v>
                </c:pt>
                <c:pt idx="534">
                  <c:v>5.2854918149466199</c:v>
                </c:pt>
                <c:pt idx="535">
                  <c:v>5.2853250000000003</c:v>
                </c:pt>
                <c:pt idx="536">
                  <c:v>5.2851588944011345</c:v>
                </c:pt>
                <c:pt idx="537">
                  <c:v>5.2849934936350778</c:v>
                </c:pt>
                <c:pt idx="538">
                  <c:v>5.2848287932251239</c:v>
                </c:pt>
                <c:pt idx="539">
                  <c:v>5.2846647887323943</c:v>
                </c:pt>
                <c:pt idx="540">
                  <c:v>5.2845014757554463</c:v>
                </c:pt>
                <c:pt idx="541">
                  <c:v>5.284338849929874</c:v>
                </c:pt>
                <c:pt idx="542">
                  <c:v>5.2841769069279216</c:v>
                </c:pt>
                <c:pt idx="543">
                  <c:v>5.2840156424581011</c:v>
                </c:pt>
                <c:pt idx="544">
                  <c:v>5.2838550522648084</c:v>
                </c:pt>
                <c:pt idx="545">
                  <c:v>5.2836951321279555</c:v>
                </c:pt>
                <c:pt idx="546">
                  <c:v>5.2835358778625956</c:v>
                </c:pt>
                <c:pt idx="547">
                  <c:v>5.2833772853185597</c:v>
                </c:pt>
                <c:pt idx="548">
                  <c:v>5.2832193503800973</c:v>
                </c:pt>
                <c:pt idx="549">
                  <c:v>5.2830620689655179</c:v>
                </c:pt>
                <c:pt idx="550">
                  <c:v>5.2829054370268409</c:v>
                </c:pt>
                <c:pt idx="551">
                  <c:v>5.282749450549451</c:v>
                </c:pt>
                <c:pt idx="552">
                  <c:v>5.2825941055517482</c:v>
                </c:pt>
                <c:pt idx="553">
                  <c:v>5.2824393980848159</c:v>
                </c:pt>
                <c:pt idx="554">
                  <c:v>5.282285324232082</c:v>
                </c:pt>
                <c:pt idx="555">
                  <c:v>5.2821318801089925</c:v>
                </c:pt>
                <c:pt idx="556">
                  <c:v>5.2819790618626783</c:v>
                </c:pt>
                <c:pt idx="557">
                  <c:v>5.2818268656716416</c:v>
                </c:pt>
                <c:pt idx="558">
                  <c:v>5.28167528774543</c:v>
                </c:pt>
                <c:pt idx="559">
                  <c:v>5.2815243243243248</c:v>
                </c:pt>
                <c:pt idx="560">
                  <c:v>5.2813739716790291</c:v>
                </c:pt>
                <c:pt idx="561">
                  <c:v>5.2812242261103632</c:v>
                </c:pt>
                <c:pt idx="562">
                  <c:v>5.2810750839489593</c:v>
                </c:pt>
                <c:pt idx="563">
                  <c:v>5.28092654155496</c:v>
                </c:pt>
                <c:pt idx="564">
                  <c:v>5.2807785953177264</c:v>
                </c:pt>
                <c:pt idx="565">
                  <c:v>5.2806312416555414</c:v>
                </c:pt>
                <c:pt idx="566">
                  <c:v>5.2804844770153236</c:v>
                </c:pt>
                <c:pt idx="567">
                  <c:v>5.2803382978723405</c:v>
                </c:pt>
                <c:pt idx="568">
                  <c:v>5.280192700729927</c:v>
                </c:pt>
                <c:pt idx="569">
                  <c:v>5.2800476821192053</c:v>
                </c:pt>
                <c:pt idx="570">
                  <c:v>5.2799032385988109</c:v>
                </c:pt>
                <c:pt idx="571">
                  <c:v>5.2797593667546181</c:v>
                </c:pt>
                <c:pt idx="572">
                  <c:v>5.279616063199474</c:v>
                </c:pt>
                <c:pt idx="573">
                  <c:v>5.2794733245729306</c:v>
                </c:pt>
                <c:pt idx="574">
                  <c:v>5.2793311475409839</c:v>
                </c:pt>
                <c:pt idx="575">
                  <c:v>5.2791895287958122</c:v>
                </c:pt>
                <c:pt idx="576">
                  <c:v>5.2790484650555198</c:v>
                </c:pt>
                <c:pt idx="577">
                  <c:v>5.2789079530638858</c:v>
                </c:pt>
                <c:pt idx="578">
                  <c:v>5.2787679895901105</c:v>
                </c:pt>
                <c:pt idx="579">
                  <c:v>5.2786285714285714</c:v>
                </c:pt>
                <c:pt idx="580">
                  <c:v>5.2784896953985747</c:v>
                </c:pt>
                <c:pt idx="581">
                  <c:v>5.2783513583441142</c:v>
                </c:pt>
                <c:pt idx="582">
                  <c:v>5.2782135571336353</c:v>
                </c:pt>
                <c:pt idx="583">
                  <c:v>5.2780762886597943</c:v>
                </c:pt>
                <c:pt idx="584">
                  <c:v>5.2779395498392283</c:v>
                </c:pt>
                <c:pt idx="585">
                  <c:v>5.2778033376123235</c:v>
                </c:pt>
                <c:pt idx="586">
                  <c:v>5.2776676489429857</c:v>
                </c:pt>
                <c:pt idx="587">
                  <c:v>5.2775324808184143</c:v>
                </c:pt>
                <c:pt idx="588">
                  <c:v>5.2773978302488835</c:v>
                </c:pt>
                <c:pt idx="589">
                  <c:v>5.277263694267516</c:v>
                </c:pt>
                <c:pt idx="590">
                  <c:v>5.2771300699300703</c:v>
                </c:pt>
                <c:pt idx="591">
                  <c:v>5.276996954314721</c:v>
                </c:pt>
                <c:pt idx="592">
                  <c:v>5.2768643445218499</c:v>
                </c:pt>
                <c:pt idx="593">
                  <c:v>5.2767322376738308</c:v>
                </c:pt>
                <c:pt idx="594">
                  <c:v>5.2766006309148263</c:v>
                </c:pt>
                <c:pt idx="595">
                  <c:v>5.2764695214105792</c:v>
                </c:pt>
                <c:pt idx="596">
                  <c:v>5.2763389063482089</c:v>
                </c:pt>
                <c:pt idx="597">
                  <c:v>5.2762087829360107</c:v>
                </c:pt>
                <c:pt idx="598">
                  <c:v>5.2760791484032561</c:v>
                </c:pt>
                <c:pt idx="599">
                  <c:v>5.2759499999999999</c:v>
                </c:pt>
                <c:pt idx="600">
                  <c:v>5.2758213349968814</c:v>
                </c:pt>
                <c:pt idx="601">
                  <c:v>5.2756931506849316</c:v>
                </c:pt>
                <c:pt idx="602">
                  <c:v>5.2755654443753883</c:v>
                </c:pt>
                <c:pt idx="603">
                  <c:v>5.2754382133995037</c:v>
                </c:pt>
                <c:pt idx="604">
                  <c:v>5.2753114551083593</c:v>
                </c:pt>
                <c:pt idx="605">
                  <c:v>5.2751851668726824</c:v>
                </c:pt>
                <c:pt idx="606">
                  <c:v>5.2750593460826654</c:v>
                </c:pt>
                <c:pt idx="607">
                  <c:v>5.2749339901477832</c:v>
                </c:pt>
                <c:pt idx="608">
                  <c:v>5.2748090964966199</c:v>
                </c:pt>
                <c:pt idx="609">
                  <c:v>5.2746846625766874</c:v>
                </c:pt>
                <c:pt idx="610">
                  <c:v>5.2745606858542562</c:v>
                </c:pt>
                <c:pt idx="611">
                  <c:v>5.2744371638141816</c:v>
                </c:pt>
                <c:pt idx="612">
                  <c:v>5.2743140939597319</c:v>
                </c:pt>
                <c:pt idx="613">
                  <c:v>5.274191473812424</c:v>
                </c:pt>
                <c:pt idx="614">
                  <c:v>5.2740693009118544</c:v>
                </c:pt>
                <c:pt idx="615">
                  <c:v>5.2739475728155343</c:v>
                </c:pt>
                <c:pt idx="616">
                  <c:v>5.2738262870987285</c:v>
                </c:pt>
                <c:pt idx="617">
                  <c:v>5.2737054413542932</c:v>
                </c:pt>
                <c:pt idx="618">
                  <c:v>5.2735850331925169</c:v>
                </c:pt>
                <c:pt idx="619">
                  <c:v>5.2734650602409641</c:v>
                </c:pt>
                <c:pt idx="620">
                  <c:v>5.2733455201443178</c:v>
                </c:pt>
                <c:pt idx="621">
                  <c:v>5.2732264105642264</c:v>
                </c:pt>
                <c:pt idx="622">
                  <c:v>5.2731077291791495</c:v>
                </c:pt>
                <c:pt idx="623">
                  <c:v>5.2729894736842109</c:v>
                </c:pt>
                <c:pt idx="624">
                  <c:v>5.2728716417910446</c:v>
                </c:pt>
                <c:pt idx="625">
                  <c:v>5.2727542312276521</c:v>
                </c:pt>
                <c:pt idx="626">
                  <c:v>5.272637239738251</c:v>
                </c:pt>
                <c:pt idx="627">
                  <c:v>5.2725206650831353</c:v>
                </c:pt>
                <c:pt idx="628">
                  <c:v>5.27240450503853</c:v>
                </c:pt>
                <c:pt idx="629">
                  <c:v>5.2722887573964501</c:v>
                </c:pt>
                <c:pt idx="630">
                  <c:v>5.2721734199645605</c:v>
                </c:pt>
                <c:pt idx="631">
                  <c:v>5.2720584905660379</c:v>
                </c:pt>
                <c:pt idx="632">
                  <c:v>5.2719439670394355</c:v>
                </c:pt>
                <c:pt idx="633">
                  <c:v>5.2718298472385428</c:v>
                </c:pt>
                <c:pt idx="634">
                  <c:v>5.2717161290322583</c:v>
                </c:pt>
                <c:pt idx="635">
                  <c:v>5.2716028103044499</c:v>
                </c:pt>
                <c:pt idx="636">
                  <c:v>5.2714898889538286</c:v>
                </c:pt>
                <c:pt idx="637">
                  <c:v>5.2713773628938156</c:v>
                </c:pt>
                <c:pt idx="638">
                  <c:v>5.2712652300524176</c:v>
                </c:pt>
                <c:pt idx="639">
                  <c:v>5.271153488372093</c:v>
                </c:pt>
                <c:pt idx="640">
                  <c:v>5.2710421358096342</c:v>
                </c:pt>
                <c:pt idx="641">
                  <c:v>5.2709311703360378</c:v>
                </c:pt>
                <c:pt idx="642">
                  <c:v>5.2708205899363794</c:v>
                </c:pt>
                <c:pt idx="643">
                  <c:v>5.2707103926096996</c:v>
                </c:pt>
                <c:pt idx="644">
                  <c:v>5.2706005763688761</c:v>
                </c:pt>
                <c:pt idx="645">
                  <c:v>5.2704911392405069</c:v>
                </c:pt>
                <c:pt idx="646">
                  <c:v>5.2703820792647909</c:v>
                </c:pt>
                <c:pt idx="647">
                  <c:v>5.2702733944954128</c:v>
                </c:pt>
                <c:pt idx="648">
                  <c:v>5.2701650829994282</c:v>
                </c:pt>
                <c:pt idx="649">
                  <c:v>5.2700571428571434</c:v>
                </c:pt>
                <c:pt idx="650">
                  <c:v>5.269949572162008</c:v>
                </c:pt>
                <c:pt idx="651">
                  <c:v>5.2698423690205018</c:v>
                </c:pt>
                <c:pt idx="652">
                  <c:v>5.2697355315520182</c:v>
                </c:pt>
                <c:pt idx="653">
                  <c:v>5.2696290578887632</c:v>
                </c:pt>
                <c:pt idx="654">
                  <c:v>5.2695229461756377</c:v>
                </c:pt>
                <c:pt idx="655">
                  <c:v>5.2694171945701358</c:v>
                </c:pt>
                <c:pt idx="656">
                  <c:v>5.2693118012422362</c:v>
                </c:pt>
                <c:pt idx="657">
                  <c:v>5.2692067643742959</c:v>
                </c:pt>
                <c:pt idx="658">
                  <c:v>5.2691020821609458</c:v>
                </c:pt>
                <c:pt idx="659">
                  <c:v>5.2689977528089891</c:v>
                </c:pt>
                <c:pt idx="660">
                  <c:v>5.2688937745372968</c:v>
                </c:pt>
                <c:pt idx="661">
                  <c:v>5.2687901455767081</c:v>
                </c:pt>
                <c:pt idx="662">
                  <c:v>5.2686868641699274</c:v>
                </c:pt>
                <c:pt idx="663">
                  <c:v>5.2685839285714291</c:v>
                </c:pt>
                <c:pt idx="664">
                  <c:v>5.268481337047354</c:v>
                </c:pt>
                <c:pt idx="665">
                  <c:v>5.2683790878754175</c:v>
                </c:pt>
                <c:pt idx="666">
                  <c:v>5.2682771793448087</c:v>
                </c:pt>
                <c:pt idx="667">
                  <c:v>5.2681756097560974</c:v>
                </c:pt>
                <c:pt idx="668">
                  <c:v>5.26807437742114</c:v>
                </c:pt>
                <c:pt idx="669">
                  <c:v>5.2679734806629837</c:v>
                </c:pt>
                <c:pt idx="670">
                  <c:v>5.267872917815775</c:v>
                </c:pt>
                <c:pt idx="671">
                  <c:v>5.26777268722467</c:v>
                </c:pt>
                <c:pt idx="672">
                  <c:v>5.2676727872457398</c:v>
                </c:pt>
                <c:pt idx="673">
                  <c:v>5.2675732162458839</c:v>
                </c:pt>
                <c:pt idx="674">
                  <c:v>5.2674739726027404</c:v>
                </c:pt>
                <c:pt idx="675">
                  <c:v>5.2673750547045959</c:v>
                </c:pt>
                <c:pt idx="676">
                  <c:v>5.2672764609503009</c:v>
                </c:pt>
                <c:pt idx="677">
                  <c:v>5.2671781897491821</c:v>
                </c:pt>
                <c:pt idx="678">
                  <c:v>5.2670802395209586</c:v>
                </c:pt>
                <c:pt idx="679">
                  <c:v>5.2669826086956526</c:v>
                </c:pt>
                <c:pt idx="680">
                  <c:v>5.2668852957135108</c:v>
                </c:pt>
                <c:pt idx="681">
                  <c:v>5.2667882990249186</c:v>
                </c:pt>
                <c:pt idx="682">
                  <c:v>5.2666916170903191</c:v>
                </c:pt>
                <c:pt idx="683">
                  <c:v>5.2665952483801295</c:v>
                </c:pt>
                <c:pt idx="684">
                  <c:v>5.2664991913746633</c:v>
                </c:pt>
                <c:pt idx="685">
                  <c:v>5.2664034445640473</c:v>
                </c:pt>
                <c:pt idx="686">
                  <c:v>5.2663080064481465</c:v>
                </c:pt>
                <c:pt idx="687">
                  <c:v>5.266212875536481</c:v>
                </c:pt>
                <c:pt idx="688">
                  <c:v>5.2661180503481528</c:v>
                </c:pt>
                <c:pt idx="689">
                  <c:v>5.2660235294117648</c:v>
                </c:pt>
                <c:pt idx="690">
                  <c:v>5.2659293112653502</c:v>
                </c:pt>
                <c:pt idx="691">
                  <c:v>5.2658353944562899</c:v>
                </c:pt>
                <c:pt idx="692">
                  <c:v>5.2657417775412458</c:v>
                </c:pt>
                <c:pt idx="693">
                  <c:v>5.265648459086079</c:v>
                </c:pt>
                <c:pt idx="694">
                  <c:v>5.2655554376657827</c:v>
                </c:pt>
                <c:pt idx="695">
                  <c:v>5.2654627118644068</c:v>
                </c:pt>
                <c:pt idx="696">
                  <c:v>5.2653702802749871</c:v>
                </c:pt>
                <c:pt idx="697">
                  <c:v>5.265278141499472</c:v>
                </c:pt>
                <c:pt idx="698">
                  <c:v>5.2651862941486565</c:v>
                </c:pt>
                <c:pt idx="699">
                  <c:v>5.2650947368421059</c:v>
                </c:pt>
                <c:pt idx="700">
                  <c:v>5.2650034682080928</c:v>
                </c:pt>
                <c:pt idx="701">
                  <c:v>5.2649124868835262</c:v>
                </c:pt>
                <c:pt idx="702">
                  <c:v>5.2648217915138815</c:v>
                </c:pt>
                <c:pt idx="703">
                  <c:v>5.2647313807531386</c:v>
                </c:pt>
                <c:pt idx="704">
                  <c:v>5.2646412532637079</c:v>
                </c:pt>
                <c:pt idx="705">
                  <c:v>5.2645514077163718</c:v>
                </c:pt>
                <c:pt idx="706">
                  <c:v>5.2644618427902135</c:v>
                </c:pt>
                <c:pt idx="707">
                  <c:v>5.2643725571725577</c:v>
                </c:pt>
                <c:pt idx="708">
                  <c:v>5.2642835495589004</c:v>
                </c:pt>
                <c:pt idx="709">
                  <c:v>5.2641948186528502</c:v>
                </c:pt>
                <c:pt idx="710">
                  <c:v>5.2641063631660634</c:v>
                </c:pt>
                <c:pt idx="711">
                  <c:v>5.2640181818181819</c:v>
                </c:pt>
                <c:pt idx="712">
                  <c:v>5.2639302733367721</c:v>
                </c:pt>
                <c:pt idx="713">
                  <c:v>5.2638426364572606</c:v>
                </c:pt>
                <c:pt idx="714">
                  <c:v>5.2637552699228793</c:v>
                </c:pt>
                <c:pt idx="715">
                  <c:v>5.2636681724845999</c:v>
                </c:pt>
                <c:pt idx="716">
                  <c:v>5.2635813429010767</c:v>
                </c:pt>
                <c:pt idx="717">
                  <c:v>5.2634947799385881</c:v>
                </c:pt>
                <c:pt idx="718">
                  <c:v>5.2634084823709761</c:v>
                </c:pt>
                <c:pt idx="719">
                  <c:v>5.2633224489795918</c:v>
                </c:pt>
                <c:pt idx="720">
                  <c:v>5.263236678553235</c:v>
                </c:pt>
                <c:pt idx="721">
                  <c:v>5.2631511698880979</c:v>
                </c:pt>
                <c:pt idx="722">
                  <c:v>5.2630659217877094</c:v>
                </c:pt>
                <c:pt idx="723">
                  <c:v>5.262980933062881</c:v>
                </c:pt>
                <c:pt idx="724">
                  <c:v>5.2628962025316461</c:v>
                </c:pt>
                <c:pt idx="725">
                  <c:v>5.2628117290192113</c:v>
                </c:pt>
                <c:pt idx="726">
                  <c:v>5.2627275113579</c:v>
                </c:pt>
                <c:pt idx="727">
                  <c:v>5.2626435483870972</c:v>
                </c:pt>
                <c:pt idx="728">
                  <c:v>5.2625598389531962</c:v>
                </c:pt>
                <c:pt idx="729">
                  <c:v>5.2624763819095479</c:v>
                </c:pt>
                <c:pt idx="730">
                  <c:v>5.262393176116408</c:v>
                </c:pt>
                <c:pt idx="731">
                  <c:v>5.2623102204408818</c:v>
                </c:pt>
                <c:pt idx="732">
                  <c:v>5.262227513756879</c:v>
                </c:pt>
                <c:pt idx="733">
                  <c:v>5.262145054945055</c:v>
                </c:pt>
                <c:pt idx="734">
                  <c:v>5.2620628428927683</c:v>
                </c:pt>
                <c:pt idx="735">
                  <c:v>5.2619808764940244</c:v>
                </c:pt>
                <c:pt idx="736">
                  <c:v>5.261899154649428</c:v>
                </c:pt>
                <c:pt idx="737">
                  <c:v>5.2618176762661371</c:v>
                </c:pt>
                <c:pt idx="738">
                  <c:v>5.2617364402578088</c:v>
                </c:pt>
                <c:pt idx="739">
                  <c:v>5.2616554455445543</c:v>
                </c:pt>
                <c:pt idx="740">
                  <c:v>5.2615746910528918</c:v>
                </c:pt>
                <c:pt idx="741">
                  <c:v>5.2614941757156961</c:v>
                </c:pt>
                <c:pt idx="742">
                  <c:v>5.2614138984721537</c:v>
                </c:pt>
                <c:pt idx="743">
                  <c:v>5.2613338582677169</c:v>
                </c:pt>
                <c:pt idx="744">
                  <c:v>5.2612540540540547</c:v>
                </c:pt>
                <c:pt idx="745">
                  <c:v>5.2611744847890094</c:v>
                </c:pt>
                <c:pt idx="746">
                  <c:v>5.2610951494365512</c:v>
                </c:pt>
                <c:pt idx="747">
                  <c:v>5.2610160469667324</c:v>
                </c:pt>
                <c:pt idx="748">
                  <c:v>5.2609371763556423</c:v>
                </c:pt>
                <c:pt idx="749">
                  <c:v>5.2608585365853662</c:v>
                </c:pt>
                <c:pt idx="750">
                  <c:v>5.2607801266439358</c:v>
                </c:pt>
                <c:pt idx="751">
                  <c:v>5.2607019455252919</c:v>
                </c:pt>
                <c:pt idx="752">
                  <c:v>5.2606239922292382</c:v>
                </c:pt>
                <c:pt idx="753">
                  <c:v>5.2605462657613966</c:v>
                </c:pt>
                <c:pt idx="754">
                  <c:v>5.2604687651331723</c:v>
                </c:pt>
                <c:pt idx="755">
                  <c:v>5.2603914893617025</c:v>
                </c:pt>
                <c:pt idx="756">
                  <c:v>5.2603144374698214</c:v>
                </c:pt>
                <c:pt idx="757">
                  <c:v>5.2602376084860181</c:v>
                </c:pt>
                <c:pt idx="758">
                  <c:v>5.2601610014443914</c:v>
                </c:pt>
                <c:pt idx="759">
                  <c:v>5.2600846153846152</c:v>
                </c:pt>
                <c:pt idx="760">
                  <c:v>5.2600084493518962</c:v>
                </c:pt>
                <c:pt idx="761">
                  <c:v>5.2599325023969321</c:v>
                </c:pt>
                <c:pt idx="762">
                  <c:v>5.2598567735758737</c:v>
                </c:pt>
                <c:pt idx="763">
                  <c:v>5.2597812619502875</c:v>
                </c:pt>
                <c:pt idx="764">
                  <c:v>5.2597059665871129</c:v>
                </c:pt>
                <c:pt idx="765">
                  <c:v>5.2596308865586279</c:v>
                </c:pt>
                <c:pt idx="766">
                  <c:v>5.2595560209424086</c:v>
                </c:pt>
                <c:pt idx="767">
                  <c:v>5.2594813688212927</c:v>
                </c:pt>
                <c:pt idx="768">
                  <c:v>5.2594069292833412</c:v>
                </c:pt>
                <c:pt idx="769">
                  <c:v>5.2593327014218012</c:v>
                </c:pt>
                <c:pt idx="770">
                  <c:v>5.2592586843350686</c:v>
                </c:pt>
                <c:pt idx="771">
                  <c:v>5.2591848771266543</c:v>
                </c:pt>
                <c:pt idx="772">
                  <c:v>5.2591112789051442</c:v>
                </c:pt>
                <c:pt idx="773">
                  <c:v>5.2590378887841664</c:v>
                </c:pt>
                <c:pt idx="774">
                  <c:v>5.2589647058823532</c:v>
                </c:pt>
                <c:pt idx="775">
                  <c:v>5.2588917293233086</c:v>
                </c:pt>
                <c:pt idx="776">
                  <c:v>5.2588189582355707</c:v>
                </c:pt>
                <c:pt idx="777">
                  <c:v>5.2587463917525774</c:v>
                </c:pt>
                <c:pt idx="778">
                  <c:v>5.258674029012635</c:v>
                </c:pt>
                <c:pt idx="779">
                  <c:v>5.2586018691588787</c:v>
                </c:pt>
                <c:pt idx="780">
                  <c:v>5.2585299113392443</c:v>
                </c:pt>
                <c:pt idx="781">
                  <c:v>5.2584581547064309</c:v>
                </c:pt>
                <c:pt idx="782">
                  <c:v>5.2583865984178688</c:v>
                </c:pt>
                <c:pt idx="783">
                  <c:v>5.258315241635688</c:v>
                </c:pt>
                <c:pt idx="784">
                  <c:v>5.2582440835266828</c:v>
                </c:pt>
                <c:pt idx="785">
                  <c:v>5.2581731232622806</c:v>
                </c:pt>
                <c:pt idx="786">
                  <c:v>5.2581023600185102</c:v>
                </c:pt>
                <c:pt idx="787">
                  <c:v>5.258031792975971</c:v>
                </c:pt>
                <c:pt idx="788">
                  <c:v>5.2579614213197976</c:v>
                </c:pt>
                <c:pt idx="789">
                  <c:v>5.2578912442396319</c:v>
                </c:pt>
                <c:pt idx="790">
                  <c:v>5.2578212609295907</c:v>
                </c:pt>
                <c:pt idx="791">
                  <c:v>5.2577514705882358</c:v>
                </c:pt>
                <c:pt idx="792">
                  <c:v>5.2576818724185408</c:v>
                </c:pt>
                <c:pt idx="793">
                  <c:v>5.2576124656278642</c:v>
                </c:pt>
                <c:pt idx="794">
                  <c:v>5.2575432494279175</c:v>
                </c:pt>
                <c:pt idx="795">
                  <c:v>5.2574742230347349</c:v>
                </c:pt>
                <c:pt idx="796">
                  <c:v>5.2574053856686449</c:v>
                </c:pt>
                <c:pt idx="797">
                  <c:v>5.2573367365542394</c:v>
                </c:pt>
                <c:pt idx="798">
                  <c:v>5.2572682749203459</c:v>
                </c:pt>
                <c:pt idx="799">
                  <c:v>5.2572000000000001</c:v>
                </c:pt>
                <c:pt idx="800">
                  <c:v>5.2571319110304131</c:v>
                </c:pt>
                <c:pt idx="801">
                  <c:v>5.2570640072529464</c:v>
                </c:pt>
                <c:pt idx="802">
                  <c:v>5.2569962879130827</c:v>
                </c:pt>
                <c:pt idx="803">
                  <c:v>5.2569287522603982</c:v>
                </c:pt>
                <c:pt idx="804">
                  <c:v>5.2568613995485327</c:v>
                </c:pt>
                <c:pt idx="805">
                  <c:v>5.256794229035167</c:v>
                </c:pt>
                <c:pt idx="806">
                  <c:v>5.2567272399819904</c:v>
                </c:pt>
                <c:pt idx="807">
                  <c:v>5.2566604316546766</c:v>
                </c:pt>
                <c:pt idx="808">
                  <c:v>5.2565938033228559</c:v>
                </c:pt>
                <c:pt idx="809">
                  <c:v>5.2565273542600899</c:v>
                </c:pt>
                <c:pt idx="810">
                  <c:v>5.2564610837438428</c:v>
                </c:pt>
                <c:pt idx="811">
                  <c:v>5.2563949910554566</c:v>
                </c:pt>
                <c:pt idx="812">
                  <c:v>5.2563290754801253</c:v>
                </c:pt>
                <c:pt idx="813">
                  <c:v>5.2562633363068691</c:v>
                </c:pt>
                <c:pt idx="814">
                  <c:v>5.2561977728285081</c:v>
                </c:pt>
                <c:pt idx="815">
                  <c:v>5.2561323843416377</c:v>
                </c:pt>
                <c:pt idx="816">
                  <c:v>5.2560671701466015</c:v>
                </c:pt>
                <c:pt idx="817">
                  <c:v>5.256002129547471</c:v>
                </c:pt>
                <c:pt idx="818">
                  <c:v>5.2559372618520159</c:v>
                </c:pt>
                <c:pt idx="819">
                  <c:v>5.2558725663716821</c:v>
                </c:pt>
                <c:pt idx="820">
                  <c:v>5.255808042421565</c:v>
                </c:pt>
                <c:pt idx="821">
                  <c:v>5.255743689320389</c:v>
                </c:pt>
                <c:pt idx="822">
                  <c:v>5.2556795063904804</c:v>
                </c:pt>
                <c:pt idx="823">
                  <c:v>5.2556154929577463</c:v>
                </c:pt>
                <c:pt idx="824">
                  <c:v>5.2555516483516485</c:v>
                </c:pt>
                <c:pt idx="825">
                  <c:v>5.2554879719051799</c:v>
                </c:pt>
                <c:pt idx="826">
                  <c:v>5.2554244629548448</c:v>
                </c:pt>
                <c:pt idx="827">
                  <c:v>5.2553611208406306</c:v>
                </c:pt>
                <c:pt idx="828">
                  <c:v>5.2552979449059904</c:v>
                </c:pt>
                <c:pt idx="829">
                  <c:v>5.2552349344978166</c:v>
                </c:pt>
                <c:pt idx="830">
                  <c:v>5.25517208896642</c:v>
                </c:pt>
                <c:pt idx="831">
                  <c:v>5.2551094076655058</c:v>
                </c:pt>
                <c:pt idx="832">
                  <c:v>5.255046889952153</c:v>
                </c:pt>
                <c:pt idx="833">
                  <c:v>5.2549845351867948</c:v>
                </c:pt>
                <c:pt idx="834">
                  <c:v>5.254922342733189</c:v>
                </c:pt>
                <c:pt idx="835">
                  <c:v>5.2548603119584056</c:v>
                </c:pt>
                <c:pt idx="836">
                  <c:v>5.2547984422327998</c:v>
                </c:pt>
                <c:pt idx="837">
                  <c:v>5.2547367329299917</c:v>
                </c:pt>
                <c:pt idx="838">
                  <c:v>5.254675183426845</c:v>
                </c:pt>
                <c:pt idx="839">
                  <c:v>5.2546137931034487</c:v>
                </c:pt>
                <c:pt idx="840">
                  <c:v>5.2545525613430915</c:v>
                </c:pt>
                <c:pt idx="841">
                  <c:v>5.2544914875322446</c:v>
                </c:pt>
                <c:pt idx="842">
                  <c:v>5.2544305710605412</c:v>
                </c:pt>
                <c:pt idx="843">
                  <c:v>5.2543698113207551</c:v>
                </c:pt>
                <c:pt idx="844">
                  <c:v>5.2543092077087801</c:v>
                </c:pt>
                <c:pt idx="845">
                  <c:v>5.2542487596236098</c:v>
                </c:pt>
                <c:pt idx="846">
                  <c:v>5.2541884664673217</c:v>
                </c:pt>
                <c:pt idx="847">
                  <c:v>5.2541283276450512</c:v>
                </c:pt>
                <c:pt idx="848">
                  <c:v>5.2540683425649766</c:v>
                </c:pt>
                <c:pt idx="849">
                  <c:v>5.2540085106382985</c:v>
                </c:pt>
                <c:pt idx="850">
                  <c:v>5.2539488312792182</c:v>
                </c:pt>
                <c:pt idx="851">
                  <c:v>5.2538893039049235</c:v>
                </c:pt>
                <c:pt idx="852">
                  <c:v>5.2538299279355662</c:v>
                </c:pt>
                <c:pt idx="853">
                  <c:v>5.2537707027942426</c:v>
                </c:pt>
                <c:pt idx="854">
                  <c:v>5.2537116279069771</c:v>
                </c:pt>
                <c:pt idx="855">
                  <c:v>5.2536527027027029</c:v>
                </c:pt>
                <c:pt idx="856">
                  <c:v>5.2535939266132434</c:v>
                </c:pt>
                <c:pt idx="857">
                  <c:v>5.2535352990732944</c:v>
                </c:pt>
                <c:pt idx="858">
                  <c:v>5.2534768195204045</c:v>
                </c:pt>
                <c:pt idx="859">
                  <c:v>5.2534184873949581</c:v>
                </c:pt>
                <c:pt idx="860">
                  <c:v>5.2533603021401598</c:v>
                </c:pt>
                <c:pt idx="861">
                  <c:v>5.2533022632020119</c:v>
                </c:pt>
                <c:pt idx="862">
                  <c:v>5.253244370029301</c:v>
                </c:pt>
                <c:pt idx="863">
                  <c:v>5.2531866220735788</c:v>
                </c:pt>
                <c:pt idx="864">
                  <c:v>5.253129018789144</c:v>
                </c:pt>
                <c:pt idx="865">
                  <c:v>5.2530715596330282</c:v>
                </c:pt>
                <c:pt idx="866">
                  <c:v>5.253014244064973</c:v>
                </c:pt>
                <c:pt idx="867">
                  <c:v>5.2529570715474216</c:v>
                </c:pt>
                <c:pt idx="868">
                  <c:v>5.2529000415454927</c:v>
                </c:pt>
                <c:pt idx="869">
                  <c:v>5.2528431535269711</c:v>
                </c:pt>
                <c:pt idx="870">
                  <c:v>5.2527864069622883</c:v>
                </c:pt>
                <c:pt idx="871">
                  <c:v>5.2527298013245032</c:v>
                </c:pt>
                <c:pt idx="872">
                  <c:v>5.252673336089293</c:v>
                </c:pt>
                <c:pt idx="873">
                  <c:v>5.2526170107349301</c:v>
                </c:pt>
                <c:pt idx="874">
                  <c:v>5.2525608247422682</c:v>
                </c:pt>
                <c:pt idx="875">
                  <c:v>5.2525047775947282</c:v>
                </c:pt>
                <c:pt idx="876">
                  <c:v>5.2524488687782807</c:v>
                </c:pt>
                <c:pt idx="877">
                  <c:v>5.2523930977814297</c:v>
                </c:pt>
                <c:pt idx="878">
                  <c:v>5.2523374640951994</c:v>
                </c:pt>
                <c:pt idx="879">
                  <c:v>5.2522819672131149</c:v>
                </c:pt>
                <c:pt idx="880">
                  <c:v>5.2522266066311918</c:v>
                </c:pt>
                <c:pt idx="881">
                  <c:v>5.2521713818479157</c:v>
                </c:pt>
                <c:pt idx="882">
                  <c:v>5.2521162923642306</c:v>
                </c:pt>
                <c:pt idx="883">
                  <c:v>5.2520613376835241</c:v>
                </c:pt>
                <c:pt idx="884">
                  <c:v>5.2520065173116093</c:v>
                </c:pt>
                <c:pt idx="885">
                  <c:v>5.2519518307567132</c:v>
                </c:pt>
                <c:pt idx="886">
                  <c:v>5.2518972775294595</c:v>
                </c:pt>
                <c:pt idx="887">
                  <c:v>5.251842857142857</c:v>
                </c:pt>
                <c:pt idx="888">
                  <c:v>5.2517885691122821</c:v>
                </c:pt>
                <c:pt idx="889">
                  <c:v>5.2517344129554662</c:v>
                </c:pt>
                <c:pt idx="890">
                  <c:v>5.2516803881924794</c:v>
                </c:pt>
                <c:pt idx="891">
                  <c:v>5.2516264943457189</c:v>
                </c:pt>
                <c:pt idx="892">
                  <c:v>5.2515727309398956</c:v>
                </c:pt>
                <c:pt idx="893">
                  <c:v>5.2515190975020145</c:v>
                </c:pt>
                <c:pt idx="894">
                  <c:v>5.2514655935613686</c:v>
                </c:pt>
                <c:pt idx="895">
                  <c:v>5.2514122186495182</c:v>
                </c:pt>
                <c:pt idx="896">
                  <c:v>5.2513589723002809</c:v>
                </c:pt>
                <c:pt idx="897">
                  <c:v>5.2513058540497193</c:v>
                </c:pt>
                <c:pt idx="898">
                  <c:v>5.2512528634361235</c:v>
                </c:pt>
                <c:pt idx="899">
                  <c:v>5.2511999999999999</c:v>
                </c:pt>
                <c:pt idx="900">
                  <c:v>5.251147263284059</c:v>
                </c:pt>
                <c:pt idx="901">
                  <c:v>5.251094652833201</c:v>
                </c:pt>
                <c:pt idx="902">
                  <c:v>5.2510421681945001</c:v>
                </c:pt>
                <c:pt idx="903">
                  <c:v>5.2509898089171978</c:v>
                </c:pt>
                <c:pt idx="904">
                  <c:v>5.2509375745526841</c:v>
                </c:pt>
                <c:pt idx="905">
                  <c:v>5.2508854646544876</c:v>
                </c:pt>
                <c:pt idx="906">
                  <c:v>5.2508334787782625</c:v>
                </c:pt>
                <c:pt idx="907">
                  <c:v>5.2507816164817749</c:v>
                </c:pt>
                <c:pt idx="908">
                  <c:v>5.2507298773248916</c:v>
                </c:pt>
                <c:pt idx="909">
                  <c:v>5.2506782608695657</c:v>
                </c:pt>
                <c:pt idx="910">
                  <c:v>5.2506267666798268</c:v>
                </c:pt>
                <c:pt idx="911">
                  <c:v>5.2505753943217668</c:v>
                </c:pt>
                <c:pt idx="912">
                  <c:v>5.2505241433635295</c:v>
                </c:pt>
                <c:pt idx="913">
                  <c:v>5.250473013375295</c:v>
                </c:pt>
                <c:pt idx="914">
                  <c:v>5.2504220039292733</c:v>
                </c:pt>
                <c:pt idx="915">
                  <c:v>5.2503711145996865</c:v>
                </c:pt>
                <c:pt idx="916">
                  <c:v>5.25032034496276</c:v>
                </c:pt>
                <c:pt idx="917">
                  <c:v>5.2502696945967111</c:v>
                </c:pt>
                <c:pt idx="918">
                  <c:v>5.250219163081737</c:v>
                </c:pt>
                <c:pt idx="919">
                  <c:v>5.2501687500000003</c:v>
                </c:pt>
                <c:pt idx="920">
                  <c:v>5.250118454935623</c:v>
                </c:pt>
                <c:pt idx="921">
                  <c:v>5.2500682774746688</c:v>
                </c:pt>
                <c:pt idx="922">
                  <c:v>5.2500182172051382</c:v>
                </c:pt>
                <c:pt idx="923">
                  <c:v>5.2499682737169522</c:v>
                </c:pt>
                <c:pt idx="924">
                  <c:v>5.2499184466019422</c:v>
                </c:pt>
                <c:pt idx="925">
                  <c:v>5.2498687354538403</c:v>
                </c:pt>
                <c:pt idx="926">
                  <c:v>5.2498191398682685</c:v>
                </c:pt>
                <c:pt idx="927">
                  <c:v>5.249769659442725</c:v>
                </c:pt>
                <c:pt idx="928">
                  <c:v>5.2497202937765755</c:v>
                </c:pt>
                <c:pt idx="929">
                  <c:v>5.2496710424710429</c:v>
                </c:pt>
                <c:pt idx="930">
                  <c:v>5.2496219051291941</c:v>
                </c:pt>
                <c:pt idx="931">
                  <c:v>5.2495728813559328</c:v>
                </c:pt>
                <c:pt idx="932">
                  <c:v>5.2495239707579842</c:v>
                </c:pt>
                <c:pt idx="933">
                  <c:v>5.2494751729438898</c:v>
                </c:pt>
                <c:pt idx="934">
                  <c:v>5.2494264875239924</c:v>
                </c:pt>
                <c:pt idx="935">
                  <c:v>5.24937791411043</c:v>
                </c:pt>
                <c:pt idx="936">
                  <c:v>5.2493294523171201</c:v>
                </c:pt>
                <c:pt idx="937">
                  <c:v>5.2492811017597552</c:v>
                </c:pt>
                <c:pt idx="938">
                  <c:v>5.2492328620557895</c:v>
                </c:pt>
                <c:pt idx="939">
                  <c:v>5.2491847328244274</c:v>
                </c:pt>
                <c:pt idx="940">
                  <c:v>5.2491367136866183</c:v>
                </c:pt>
                <c:pt idx="941">
                  <c:v>5.2490888042650425</c:v>
                </c:pt>
                <c:pt idx="942">
                  <c:v>5.2490410041841002</c:v>
                </c:pt>
                <c:pt idx="943">
                  <c:v>5.2489933130699091</c:v>
                </c:pt>
                <c:pt idx="944">
                  <c:v>5.2489457305502851</c:v>
                </c:pt>
                <c:pt idx="945">
                  <c:v>5.2488982562547388</c:v>
                </c:pt>
                <c:pt idx="946">
                  <c:v>5.2488508898144648</c:v>
                </c:pt>
                <c:pt idx="947">
                  <c:v>5.24880363086233</c:v>
                </c:pt>
                <c:pt idx="948">
                  <c:v>5.2487564790328678</c:v>
                </c:pt>
                <c:pt idx="949">
                  <c:v>5.2487094339622642</c:v>
                </c:pt>
                <c:pt idx="950">
                  <c:v>5.2486624952883529</c:v>
                </c:pt>
                <c:pt idx="951">
                  <c:v>5.2486156626506029</c:v>
                </c:pt>
                <c:pt idx="952">
                  <c:v>5.2485689356901091</c:v>
                </c:pt>
                <c:pt idx="953">
                  <c:v>5.2485223140495867</c:v>
                </c:pt>
                <c:pt idx="954">
                  <c:v>5.2484757973733585</c:v>
                </c:pt>
                <c:pt idx="955">
                  <c:v>5.2484293853073467</c:v>
                </c:pt>
                <c:pt idx="956">
                  <c:v>5.2483830774990645</c:v>
                </c:pt>
                <c:pt idx="957">
                  <c:v>5.2483368735976068</c:v>
                </c:pt>
                <c:pt idx="958">
                  <c:v>5.2482907732536423</c:v>
                </c:pt>
                <c:pt idx="959">
                  <c:v>5.2482447761194031</c:v>
                </c:pt>
                <c:pt idx="960">
                  <c:v>5.2481988818486771</c:v>
                </c:pt>
                <c:pt idx="961">
                  <c:v>5.2481530900967988</c:v>
                </c:pt>
                <c:pt idx="962">
                  <c:v>5.2481074005206398</c:v>
                </c:pt>
                <c:pt idx="963">
                  <c:v>5.2480618127786034</c:v>
                </c:pt>
                <c:pt idx="964">
                  <c:v>5.2480163265306121</c:v>
                </c:pt>
                <c:pt idx="965">
                  <c:v>5.2479709414381022</c:v>
                </c:pt>
                <c:pt idx="966">
                  <c:v>5.2479256571640134</c:v>
                </c:pt>
                <c:pt idx="967">
                  <c:v>5.2478804733727813</c:v>
                </c:pt>
                <c:pt idx="968">
                  <c:v>5.2478353897303291</c:v>
                </c:pt>
                <c:pt idx="969">
                  <c:v>5.247790405904059</c:v>
                </c:pt>
                <c:pt idx="970">
                  <c:v>5.2477455215628455</c:v>
                </c:pt>
                <c:pt idx="971">
                  <c:v>5.2477007363770252</c:v>
                </c:pt>
                <c:pt idx="972">
                  <c:v>5.2476560500183895</c:v>
                </c:pt>
                <c:pt idx="973">
                  <c:v>5.2476114621601768</c:v>
                </c:pt>
                <c:pt idx="974">
                  <c:v>5.2475669724770642</c:v>
                </c:pt>
                <c:pt idx="975">
                  <c:v>5.2475225806451613</c:v>
                </c:pt>
                <c:pt idx="976">
                  <c:v>5.247478286342</c:v>
                </c:pt>
                <c:pt idx="977">
                  <c:v>5.2474340892465259</c:v>
                </c:pt>
                <c:pt idx="978">
                  <c:v>5.2473899890390943</c:v>
                </c:pt>
                <c:pt idx="979">
                  <c:v>5.2473459854014601</c:v>
                </c:pt>
                <c:pt idx="980">
                  <c:v>5.2473020780167703</c:v>
                </c:pt>
                <c:pt idx="981">
                  <c:v>5.2472582665695562</c:v>
                </c:pt>
                <c:pt idx="982">
                  <c:v>5.247214550745726</c:v>
                </c:pt>
                <c:pt idx="983">
                  <c:v>5.2471709302325582</c:v>
                </c:pt>
                <c:pt idx="984">
                  <c:v>5.247127404718694</c:v>
                </c:pt>
                <c:pt idx="985">
                  <c:v>5.2470839738941262</c:v>
                </c:pt>
                <c:pt idx="986">
                  <c:v>5.2470406374501994</c:v>
                </c:pt>
                <c:pt idx="987">
                  <c:v>5.2469973950795952</c:v>
                </c:pt>
                <c:pt idx="988">
                  <c:v>5.2469542464763288</c:v>
                </c:pt>
                <c:pt idx="989">
                  <c:v>5.24691119133574</c:v>
                </c:pt>
                <c:pt idx="990">
                  <c:v>5.2468682293544902</c:v>
                </c:pt>
                <c:pt idx="991">
                  <c:v>5.2468253602305479</c:v>
                </c:pt>
                <c:pt idx="992">
                  <c:v>5.2467825836631885</c:v>
                </c:pt>
                <c:pt idx="993">
                  <c:v>5.2467398993529839</c:v>
                </c:pt>
                <c:pt idx="994">
                  <c:v>5.2466973070017957</c:v>
                </c:pt>
                <c:pt idx="995">
                  <c:v>5.2466548063127689</c:v>
                </c:pt>
                <c:pt idx="996">
                  <c:v>5.2466123969903267</c:v>
                </c:pt>
                <c:pt idx="997">
                  <c:v>5.2465700787401577</c:v>
                </c:pt>
                <c:pt idx="998">
                  <c:v>5.2465278512692173</c:v>
                </c:pt>
                <c:pt idx="999">
                  <c:v>5.2464857142857149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9F-4DB0-973D-C2CD13812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25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ChartData!$P$7</c:f>
          <c:strCache>
            <c:ptCount val="1"/>
            <c:pt idx="0">
              <c:v>PEOPLES NATURAL GAS COMPANY LLC 
Present and Proposed Base Rates
Medium General Service: 2,500-24,999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ChartData!$Q$9</c:f>
              <c:strCache>
                <c:ptCount val="1"/>
                <c:pt idx="0">
                  <c:v>Present Medium General Service: 2,500-24,999 Mcf Base Rates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ChartData!$P$10:$P$1009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130</c:v>
                </c:pt>
                <c:pt idx="101">
                  <c:v>160</c:v>
                </c:pt>
                <c:pt idx="102">
                  <c:v>190</c:v>
                </c:pt>
                <c:pt idx="103">
                  <c:v>220</c:v>
                </c:pt>
                <c:pt idx="104">
                  <c:v>250</c:v>
                </c:pt>
                <c:pt idx="105">
                  <c:v>280</c:v>
                </c:pt>
                <c:pt idx="106">
                  <c:v>310</c:v>
                </c:pt>
                <c:pt idx="107">
                  <c:v>340</c:v>
                </c:pt>
                <c:pt idx="108">
                  <c:v>370</c:v>
                </c:pt>
                <c:pt idx="109">
                  <c:v>400</c:v>
                </c:pt>
                <c:pt idx="110">
                  <c:v>430</c:v>
                </c:pt>
                <c:pt idx="111">
                  <c:v>460</c:v>
                </c:pt>
                <c:pt idx="112">
                  <c:v>490</c:v>
                </c:pt>
                <c:pt idx="113">
                  <c:v>520</c:v>
                </c:pt>
                <c:pt idx="114">
                  <c:v>550</c:v>
                </c:pt>
                <c:pt idx="115">
                  <c:v>580</c:v>
                </c:pt>
                <c:pt idx="116">
                  <c:v>610</c:v>
                </c:pt>
                <c:pt idx="117">
                  <c:v>640</c:v>
                </c:pt>
                <c:pt idx="118">
                  <c:v>670</c:v>
                </c:pt>
                <c:pt idx="119">
                  <c:v>700</c:v>
                </c:pt>
                <c:pt idx="120">
                  <c:v>730</c:v>
                </c:pt>
                <c:pt idx="121">
                  <c:v>760</c:v>
                </c:pt>
                <c:pt idx="122">
                  <c:v>790</c:v>
                </c:pt>
                <c:pt idx="123">
                  <c:v>820</c:v>
                </c:pt>
                <c:pt idx="124">
                  <c:v>850</c:v>
                </c:pt>
                <c:pt idx="125">
                  <c:v>880</c:v>
                </c:pt>
                <c:pt idx="126">
                  <c:v>910</c:v>
                </c:pt>
                <c:pt idx="127">
                  <c:v>940</c:v>
                </c:pt>
                <c:pt idx="128">
                  <c:v>970</c:v>
                </c:pt>
                <c:pt idx="129">
                  <c:v>1000</c:v>
                </c:pt>
                <c:pt idx="130">
                  <c:v>1030</c:v>
                </c:pt>
                <c:pt idx="131">
                  <c:v>1060</c:v>
                </c:pt>
                <c:pt idx="132">
                  <c:v>1090</c:v>
                </c:pt>
                <c:pt idx="133">
                  <c:v>1120</c:v>
                </c:pt>
                <c:pt idx="134">
                  <c:v>1150</c:v>
                </c:pt>
                <c:pt idx="135">
                  <c:v>1180</c:v>
                </c:pt>
                <c:pt idx="136">
                  <c:v>1210</c:v>
                </c:pt>
                <c:pt idx="137">
                  <c:v>1240</c:v>
                </c:pt>
                <c:pt idx="138">
                  <c:v>1270</c:v>
                </c:pt>
                <c:pt idx="139">
                  <c:v>1300</c:v>
                </c:pt>
                <c:pt idx="140">
                  <c:v>1330</c:v>
                </c:pt>
                <c:pt idx="141">
                  <c:v>1360</c:v>
                </c:pt>
                <c:pt idx="142">
                  <c:v>1390</c:v>
                </c:pt>
                <c:pt idx="143">
                  <c:v>1420</c:v>
                </c:pt>
                <c:pt idx="144">
                  <c:v>1450</c:v>
                </c:pt>
                <c:pt idx="145">
                  <c:v>1480</c:v>
                </c:pt>
                <c:pt idx="146">
                  <c:v>1510</c:v>
                </c:pt>
                <c:pt idx="147">
                  <c:v>1540</c:v>
                </c:pt>
                <c:pt idx="148">
                  <c:v>1570</c:v>
                </c:pt>
                <c:pt idx="149">
                  <c:v>1600</c:v>
                </c:pt>
                <c:pt idx="150">
                  <c:v>1630</c:v>
                </c:pt>
                <c:pt idx="151">
                  <c:v>1660</c:v>
                </c:pt>
                <c:pt idx="152">
                  <c:v>1690</c:v>
                </c:pt>
                <c:pt idx="153">
                  <c:v>1720</c:v>
                </c:pt>
                <c:pt idx="154">
                  <c:v>1750</c:v>
                </c:pt>
                <c:pt idx="155">
                  <c:v>1780</c:v>
                </c:pt>
                <c:pt idx="156">
                  <c:v>1810</c:v>
                </c:pt>
                <c:pt idx="157">
                  <c:v>1840</c:v>
                </c:pt>
                <c:pt idx="158">
                  <c:v>1870</c:v>
                </c:pt>
                <c:pt idx="159">
                  <c:v>1900</c:v>
                </c:pt>
                <c:pt idx="160">
                  <c:v>1930</c:v>
                </c:pt>
                <c:pt idx="161">
                  <c:v>1960</c:v>
                </c:pt>
                <c:pt idx="162">
                  <c:v>1990</c:v>
                </c:pt>
                <c:pt idx="163">
                  <c:v>2020</c:v>
                </c:pt>
                <c:pt idx="164">
                  <c:v>2050</c:v>
                </c:pt>
                <c:pt idx="165">
                  <c:v>2080</c:v>
                </c:pt>
                <c:pt idx="166">
                  <c:v>2110</c:v>
                </c:pt>
                <c:pt idx="167">
                  <c:v>2140</c:v>
                </c:pt>
                <c:pt idx="168">
                  <c:v>2170</c:v>
                </c:pt>
                <c:pt idx="169">
                  <c:v>2200</c:v>
                </c:pt>
                <c:pt idx="170">
                  <c:v>2230</c:v>
                </c:pt>
                <c:pt idx="171">
                  <c:v>2260</c:v>
                </c:pt>
                <c:pt idx="172">
                  <c:v>2290</c:v>
                </c:pt>
                <c:pt idx="173">
                  <c:v>2320</c:v>
                </c:pt>
                <c:pt idx="174">
                  <c:v>2350</c:v>
                </c:pt>
                <c:pt idx="175">
                  <c:v>2380</c:v>
                </c:pt>
                <c:pt idx="176">
                  <c:v>2410</c:v>
                </c:pt>
                <c:pt idx="177">
                  <c:v>2440</c:v>
                </c:pt>
                <c:pt idx="178">
                  <c:v>2470</c:v>
                </c:pt>
                <c:pt idx="179">
                  <c:v>2500</c:v>
                </c:pt>
                <c:pt idx="180">
                  <c:v>2530</c:v>
                </c:pt>
                <c:pt idx="181">
                  <c:v>2560</c:v>
                </c:pt>
                <c:pt idx="182">
                  <c:v>2590</c:v>
                </c:pt>
                <c:pt idx="183">
                  <c:v>2620</c:v>
                </c:pt>
                <c:pt idx="184">
                  <c:v>2650</c:v>
                </c:pt>
                <c:pt idx="185">
                  <c:v>2680</c:v>
                </c:pt>
                <c:pt idx="186">
                  <c:v>2710</c:v>
                </c:pt>
                <c:pt idx="187">
                  <c:v>2740</c:v>
                </c:pt>
                <c:pt idx="188">
                  <c:v>2770</c:v>
                </c:pt>
                <c:pt idx="189">
                  <c:v>2800</c:v>
                </c:pt>
                <c:pt idx="190">
                  <c:v>2830</c:v>
                </c:pt>
                <c:pt idx="191">
                  <c:v>2860</c:v>
                </c:pt>
                <c:pt idx="192">
                  <c:v>2890</c:v>
                </c:pt>
                <c:pt idx="193">
                  <c:v>2920</c:v>
                </c:pt>
                <c:pt idx="194">
                  <c:v>2950</c:v>
                </c:pt>
                <c:pt idx="195">
                  <c:v>2980</c:v>
                </c:pt>
                <c:pt idx="196">
                  <c:v>3010</c:v>
                </c:pt>
                <c:pt idx="197">
                  <c:v>3040</c:v>
                </c:pt>
                <c:pt idx="198">
                  <c:v>3070</c:v>
                </c:pt>
                <c:pt idx="199">
                  <c:v>3100</c:v>
                </c:pt>
                <c:pt idx="200">
                  <c:v>3130</c:v>
                </c:pt>
                <c:pt idx="201">
                  <c:v>3160</c:v>
                </c:pt>
                <c:pt idx="202">
                  <c:v>3190</c:v>
                </c:pt>
                <c:pt idx="203">
                  <c:v>3220</c:v>
                </c:pt>
                <c:pt idx="204">
                  <c:v>3250</c:v>
                </c:pt>
                <c:pt idx="205">
                  <c:v>3280</c:v>
                </c:pt>
                <c:pt idx="206">
                  <c:v>3310</c:v>
                </c:pt>
                <c:pt idx="207">
                  <c:v>3340</c:v>
                </c:pt>
                <c:pt idx="208">
                  <c:v>3370</c:v>
                </c:pt>
                <c:pt idx="209">
                  <c:v>3400</c:v>
                </c:pt>
                <c:pt idx="210">
                  <c:v>3430</c:v>
                </c:pt>
                <c:pt idx="211">
                  <c:v>3460</c:v>
                </c:pt>
                <c:pt idx="212">
                  <c:v>3490</c:v>
                </c:pt>
                <c:pt idx="213">
                  <c:v>3520</c:v>
                </c:pt>
                <c:pt idx="214">
                  <c:v>3550</c:v>
                </c:pt>
                <c:pt idx="215">
                  <c:v>3580</c:v>
                </c:pt>
                <c:pt idx="216">
                  <c:v>3610</c:v>
                </c:pt>
                <c:pt idx="217">
                  <c:v>3640</c:v>
                </c:pt>
                <c:pt idx="218">
                  <c:v>3670</c:v>
                </c:pt>
                <c:pt idx="219">
                  <c:v>3700</c:v>
                </c:pt>
                <c:pt idx="220">
                  <c:v>3730</c:v>
                </c:pt>
                <c:pt idx="221">
                  <c:v>3760</c:v>
                </c:pt>
                <c:pt idx="222">
                  <c:v>3790</c:v>
                </c:pt>
                <c:pt idx="223">
                  <c:v>3820</c:v>
                </c:pt>
                <c:pt idx="224">
                  <c:v>3850</c:v>
                </c:pt>
                <c:pt idx="225">
                  <c:v>3880</c:v>
                </c:pt>
                <c:pt idx="226">
                  <c:v>3910</c:v>
                </c:pt>
                <c:pt idx="227">
                  <c:v>3940</c:v>
                </c:pt>
                <c:pt idx="228">
                  <c:v>3970</c:v>
                </c:pt>
                <c:pt idx="229">
                  <c:v>4000</c:v>
                </c:pt>
                <c:pt idx="230">
                  <c:v>4030</c:v>
                </c:pt>
                <c:pt idx="231">
                  <c:v>4060</c:v>
                </c:pt>
                <c:pt idx="232">
                  <c:v>4090</c:v>
                </c:pt>
                <c:pt idx="233">
                  <c:v>4120</c:v>
                </c:pt>
                <c:pt idx="234">
                  <c:v>4150</c:v>
                </c:pt>
                <c:pt idx="235">
                  <c:v>4180</c:v>
                </c:pt>
                <c:pt idx="236">
                  <c:v>4210</c:v>
                </c:pt>
                <c:pt idx="237">
                  <c:v>4240</c:v>
                </c:pt>
                <c:pt idx="238">
                  <c:v>4270</c:v>
                </c:pt>
                <c:pt idx="239">
                  <c:v>4300</c:v>
                </c:pt>
                <c:pt idx="240">
                  <c:v>4330</c:v>
                </c:pt>
                <c:pt idx="241">
                  <c:v>4360</c:v>
                </c:pt>
                <c:pt idx="242">
                  <c:v>4390</c:v>
                </c:pt>
                <c:pt idx="243">
                  <c:v>4420</c:v>
                </c:pt>
                <c:pt idx="244">
                  <c:v>4450</c:v>
                </c:pt>
                <c:pt idx="245">
                  <c:v>4480</c:v>
                </c:pt>
                <c:pt idx="246">
                  <c:v>4510</c:v>
                </c:pt>
                <c:pt idx="247">
                  <c:v>4540</c:v>
                </c:pt>
                <c:pt idx="248">
                  <c:v>4570</c:v>
                </c:pt>
                <c:pt idx="249">
                  <c:v>4600</c:v>
                </c:pt>
                <c:pt idx="250">
                  <c:v>4630</c:v>
                </c:pt>
                <c:pt idx="251">
                  <c:v>4660</c:v>
                </c:pt>
                <c:pt idx="252">
                  <c:v>4690</c:v>
                </c:pt>
                <c:pt idx="253">
                  <c:v>4720</c:v>
                </c:pt>
                <c:pt idx="254">
                  <c:v>4750</c:v>
                </c:pt>
                <c:pt idx="255">
                  <c:v>4780</c:v>
                </c:pt>
                <c:pt idx="256">
                  <c:v>4810</c:v>
                </c:pt>
                <c:pt idx="257">
                  <c:v>4840</c:v>
                </c:pt>
                <c:pt idx="258">
                  <c:v>4870</c:v>
                </c:pt>
                <c:pt idx="259">
                  <c:v>4900</c:v>
                </c:pt>
                <c:pt idx="260">
                  <c:v>4930</c:v>
                </c:pt>
                <c:pt idx="261">
                  <c:v>4960</c:v>
                </c:pt>
                <c:pt idx="262">
                  <c:v>4990</c:v>
                </c:pt>
                <c:pt idx="263">
                  <c:v>5020</c:v>
                </c:pt>
                <c:pt idx="264">
                  <c:v>5050</c:v>
                </c:pt>
                <c:pt idx="265">
                  <c:v>5080</c:v>
                </c:pt>
                <c:pt idx="266">
                  <c:v>5110</c:v>
                </c:pt>
                <c:pt idx="267">
                  <c:v>5140</c:v>
                </c:pt>
                <c:pt idx="268">
                  <c:v>5170</c:v>
                </c:pt>
                <c:pt idx="269">
                  <c:v>5200</c:v>
                </c:pt>
                <c:pt idx="270">
                  <c:v>5230</c:v>
                </c:pt>
                <c:pt idx="271">
                  <c:v>5260</c:v>
                </c:pt>
                <c:pt idx="272">
                  <c:v>5290</c:v>
                </c:pt>
                <c:pt idx="273">
                  <c:v>5320</c:v>
                </c:pt>
                <c:pt idx="274">
                  <c:v>5350</c:v>
                </c:pt>
                <c:pt idx="275">
                  <c:v>5380</c:v>
                </c:pt>
                <c:pt idx="276">
                  <c:v>5410</c:v>
                </c:pt>
                <c:pt idx="277">
                  <c:v>5440</c:v>
                </c:pt>
                <c:pt idx="278">
                  <c:v>5470</c:v>
                </c:pt>
                <c:pt idx="279">
                  <c:v>5500</c:v>
                </c:pt>
                <c:pt idx="280">
                  <c:v>5530</c:v>
                </c:pt>
                <c:pt idx="281">
                  <c:v>5560</c:v>
                </c:pt>
                <c:pt idx="282">
                  <c:v>5590</c:v>
                </c:pt>
                <c:pt idx="283">
                  <c:v>5620</c:v>
                </c:pt>
                <c:pt idx="284">
                  <c:v>5650</c:v>
                </c:pt>
                <c:pt idx="285">
                  <c:v>5680</c:v>
                </c:pt>
                <c:pt idx="286">
                  <c:v>5710</c:v>
                </c:pt>
                <c:pt idx="287">
                  <c:v>5740</c:v>
                </c:pt>
                <c:pt idx="288">
                  <c:v>5770</c:v>
                </c:pt>
                <c:pt idx="289">
                  <c:v>5800</c:v>
                </c:pt>
                <c:pt idx="290">
                  <c:v>5830</c:v>
                </c:pt>
                <c:pt idx="291">
                  <c:v>5860</c:v>
                </c:pt>
                <c:pt idx="292">
                  <c:v>5890</c:v>
                </c:pt>
                <c:pt idx="293">
                  <c:v>5920</c:v>
                </c:pt>
                <c:pt idx="294">
                  <c:v>5950</c:v>
                </c:pt>
                <c:pt idx="295">
                  <c:v>5980</c:v>
                </c:pt>
                <c:pt idx="296">
                  <c:v>6010</c:v>
                </c:pt>
                <c:pt idx="297">
                  <c:v>6040</c:v>
                </c:pt>
                <c:pt idx="298">
                  <c:v>6070</c:v>
                </c:pt>
                <c:pt idx="299">
                  <c:v>6100</c:v>
                </c:pt>
                <c:pt idx="300">
                  <c:v>6130</c:v>
                </c:pt>
                <c:pt idx="301">
                  <c:v>6160</c:v>
                </c:pt>
                <c:pt idx="302">
                  <c:v>6190</c:v>
                </c:pt>
                <c:pt idx="303">
                  <c:v>6220</c:v>
                </c:pt>
                <c:pt idx="304">
                  <c:v>6250</c:v>
                </c:pt>
                <c:pt idx="305">
                  <c:v>6280</c:v>
                </c:pt>
                <c:pt idx="306">
                  <c:v>6310</c:v>
                </c:pt>
                <c:pt idx="307">
                  <c:v>6340</c:v>
                </c:pt>
                <c:pt idx="308">
                  <c:v>6370</c:v>
                </c:pt>
                <c:pt idx="309">
                  <c:v>6400</c:v>
                </c:pt>
                <c:pt idx="310">
                  <c:v>6430</c:v>
                </c:pt>
                <c:pt idx="311">
                  <c:v>6460</c:v>
                </c:pt>
                <c:pt idx="312">
                  <c:v>6490</c:v>
                </c:pt>
                <c:pt idx="313">
                  <c:v>6520</c:v>
                </c:pt>
                <c:pt idx="314">
                  <c:v>6550</c:v>
                </c:pt>
                <c:pt idx="315">
                  <c:v>6580</c:v>
                </c:pt>
                <c:pt idx="316">
                  <c:v>6610</c:v>
                </c:pt>
                <c:pt idx="317">
                  <c:v>6640</c:v>
                </c:pt>
                <c:pt idx="318">
                  <c:v>6670</c:v>
                </c:pt>
                <c:pt idx="319">
                  <c:v>6700</c:v>
                </c:pt>
                <c:pt idx="320">
                  <c:v>6730</c:v>
                </c:pt>
                <c:pt idx="321">
                  <c:v>6760</c:v>
                </c:pt>
                <c:pt idx="322">
                  <c:v>6790</c:v>
                </c:pt>
                <c:pt idx="323">
                  <c:v>6820</c:v>
                </c:pt>
                <c:pt idx="324">
                  <c:v>6850</c:v>
                </c:pt>
                <c:pt idx="325">
                  <c:v>6880</c:v>
                </c:pt>
                <c:pt idx="326">
                  <c:v>6910</c:v>
                </c:pt>
                <c:pt idx="327">
                  <c:v>6940</c:v>
                </c:pt>
                <c:pt idx="328">
                  <c:v>6970</c:v>
                </c:pt>
                <c:pt idx="329">
                  <c:v>7000</c:v>
                </c:pt>
                <c:pt idx="330">
                  <c:v>7030</c:v>
                </c:pt>
                <c:pt idx="331">
                  <c:v>7060</c:v>
                </c:pt>
                <c:pt idx="332">
                  <c:v>7090</c:v>
                </c:pt>
                <c:pt idx="333">
                  <c:v>7120</c:v>
                </c:pt>
                <c:pt idx="334">
                  <c:v>7150</c:v>
                </c:pt>
                <c:pt idx="335">
                  <c:v>7180</c:v>
                </c:pt>
                <c:pt idx="336">
                  <c:v>7210</c:v>
                </c:pt>
                <c:pt idx="337">
                  <c:v>7240</c:v>
                </c:pt>
                <c:pt idx="338">
                  <c:v>7270</c:v>
                </c:pt>
                <c:pt idx="339">
                  <c:v>7300</c:v>
                </c:pt>
                <c:pt idx="340">
                  <c:v>7330</c:v>
                </c:pt>
                <c:pt idx="341">
                  <c:v>7360</c:v>
                </c:pt>
                <c:pt idx="342">
                  <c:v>7390</c:v>
                </c:pt>
                <c:pt idx="343">
                  <c:v>7420</c:v>
                </c:pt>
                <c:pt idx="344">
                  <c:v>7450</c:v>
                </c:pt>
                <c:pt idx="345">
                  <c:v>7480</c:v>
                </c:pt>
                <c:pt idx="346">
                  <c:v>7510</c:v>
                </c:pt>
                <c:pt idx="347">
                  <c:v>7540</c:v>
                </c:pt>
                <c:pt idx="348">
                  <c:v>7570</c:v>
                </c:pt>
                <c:pt idx="349">
                  <c:v>7600</c:v>
                </c:pt>
                <c:pt idx="350">
                  <c:v>7630</c:v>
                </c:pt>
                <c:pt idx="351">
                  <c:v>7660</c:v>
                </c:pt>
                <c:pt idx="352">
                  <c:v>7690</c:v>
                </c:pt>
                <c:pt idx="353">
                  <c:v>7720</c:v>
                </c:pt>
                <c:pt idx="354">
                  <c:v>7750</c:v>
                </c:pt>
                <c:pt idx="355">
                  <c:v>7780</c:v>
                </c:pt>
                <c:pt idx="356">
                  <c:v>7810</c:v>
                </c:pt>
                <c:pt idx="357">
                  <c:v>7840</c:v>
                </c:pt>
                <c:pt idx="358">
                  <c:v>7870</c:v>
                </c:pt>
                <c:pt idx="359">
                  <c:v>7900</c:v>
                </c:pt>
                <c:pt idx="360">
                  <c:v>7930</c:v>
                </c:pt>
                <c:pt idx="361">
                  <c:v>7960</c:v>
                </c:pt>
                <c:pt idx="362">
                  <c:v>7990</c:v>
                </c:pt>
                <c:pt idx="363">
                  <c:v>8020</c:v>
                </c:pt>
                <c:pt idx="364">
                  <c:v>8050</c:v>
                </c:pt>
                <c:pt idx="365">
                  <c:v>8080</c:v>
                </c:pt>
                <c:pt idx="366">
                  <c:v>8110</c:v>
                </c:pt>
                <c:pt idx="367">
                  <c:v>8140</c:v>
                </c:pt>
                <c:pt idx="368">
                  <c:v>8170</c:v>
                </c:pt>
                <c:pt idx="369">
                  <c:v>8200</c:v>
                </c:pt>
                <c:pt idx="370">
                  <c:v>8230</c:v>
                </c:pt>
                <c:pt idx="371">
                  <c:v>8260</c:v>
                </c:pt>
                <c:pt idx="372">
                  <c:v>8290</c:v>
                </c:pt>
                <c:pt idx="373">
                  <c:v>8320</c:v>
                </c:pt>
                <c:pt idx="374">
                  <c:v>8350</c:v>
                </c:pt>
                <c:pt idx="375">
                  <c:v>8380</c:v>
                </c:pt>
                <c:pt idx="376">
                  <c:v>8410</c:v>
                </c:pt>
                <c:pt idx="377">
                  <c:v>8440</c:v>
                </c:pt>
                <c:pt idx="378">
                  <c:v>8470</c:v>
                </c:pt>
                <c:pt idx="379">
                  <c:v>8500</c:v>
                </c:pt>
                <c:pt idx="380">
                  <c:v>8530</c:v>
                </c:pt>
                <c:pt idx="381">
                  <c:v>8560</c:v>
                </c:pt>
                <c:pt idx="382">
                  <c:v>8590</c:v>
                </c:pt>
                <c:pt idx="383">
                  <c:v>8620</c:v>
                </c:pt>
                <c:pt idx="384">
                  <c:v>8650</c:v>
                </c:pt>
                <c:pt idx="385">
                  <c:v>8680</c:v>
                </c:pt>
                <c:pt idx="386">
                  <c:v>8710</c:v>
                </c:pt>
                <c:pt idx="387">
                  <c:v>8740</c:v>
                </c:pt>
                <c:pt idx="388">
                  <c:v>8770</c:v>
                </c:pt>
                <c:pt idx="389">
                  <c:v>8800</c:v>
                </c:pt>
                <c:pt idx="390">
                  <c:v>8830</c:v>
                </c:pt>
                <c:pt idx="391">
                  <c:v>8860</c:v>
                </c:pt>
                <c:pt idx="392">
                  <c:v>8890</c:v>
                </c:pt>
                <c:pt idx="393">
                  <c:v>8920</c:v>
                </c:pt>
                <c:pt idx="394">
                  <c:v>8950</c:v>
                </c:pt>
                <c:pt idx="395">
                  <c:v>8980</c:v>
                </c:pt>
                <c:pt idx="396">
                  <c:v>9010</c:v>
                </c:pt>
                <c:pt idx="397">
                  <c:v>9040</c:v>
                </c:pt>
                <c:pt idx="398">
                  <c:v>9070</c:v>
                </c:pt>
                <c:pt idx="399">
                  <c:v>9100</c:v>
                </c:pt>
                <c:pt idx="400">
                  <c:v>9130</c:v>
                </c:pt>
                <c:pt idx="401">
                  <c:v>9160</c:v>
                </c:pt>
                <c:pt idx="402">
                  <c:v>9190</c:v>
                </c:pt>
                <c:pt idx="403">
                  <c:v>9220</c:v>
                </c:pt>
                <c:pt idx="404">
                  <c:v>9250</c:v>
                </c:pt>
                <c:pt idx="405">
                  <c:v>9280</c:v>
                </c:pt>
                <c:pt idx="406">
                  <c:v>9310</c:v>
                </c:pt>
                <c:pt idx="407">
                  <c:v>9340</c:v>
                </c:pt>
                <c:pt idx="408">
                  <c:v>9370</c:v>
                </c:pt>
                <c:pt idx="409">
                  <c:v>9400</c:v>
                </c:pt>
                <c:pt idx="410">
                  <c:v>9430</c:v>
                </c:pt>
                <c:pt idx="411">
                  <c:v>9460</c:v>
                </c:pt>
                <c:pt idx="412">
                  <c:v>9490</c:v>
                </c:pt>
                <c:pt idx="413">
                  <c:v>9520</c:v>
                </c:pt>
                <c:pt idx="414">
                  <c:v>9550</c:v>
                </c:pt>
                <c:pt idx="415">
                  <c:v>9580</c:v>
                </c:pt>
                <c:pt idx="416">
                  <c:v>9610</c:v>
                </c:pt>
                <c:pt idx="417">
                  <c:v>9640</c:v>
                </c:pt>
                <c:pt idx="418">
                  <c:v>9670</c:v>
                </c:pt>
                <c:pt idx="419">
                  <c:v>9700</c:v>
                </c:pt>
                <c:pt idx="420">
                  <c:v>9730</c:v>
                </c:pt>
                <c:pt idx="421">
                  <c:v>9760</c:v>
                </c:pt>
                <c:pt idx="422">
                  <c:v>9790</c:v>
                </c:pt>
                <c:pt idx="423">
                  <c:v>9820</c:v>
                </c:pt>
                <c:pt idx="424">
                  <c:v>9850</c:v>
                </c:pt>
                <c:pt idx="425">
                  <c:v>9880</c:v>
                </c:pt>
                <c:pt idx="426">
                  <c:v>9910</c:v>
                </c:pt>
                <c:pt idx="427">
                  <c:v>9940</c:v>
                </c:pt>
                <c:pt idx="428">
                  <c:v>9970</c:v>
                </c:pt>
                <c:pt idx="429">
                  <c:v>10000</c:v>
                </c:pt>
                <c:pt idx="430">
                  <c:v>10030</c:v>
                </c:pt>
                <c:pt idx="431">
                  <c:v>10060</c:v>
                </c:pt>
                <c:pt idx="432">
                  <c:v>10090</c:v>
                </c:pt>
                <c:pt idx="433">
                  <c:v>10120</c:v>
                </c:pt>
                <c:pt idx="434">
                  <c:v>10150</c:v>
                </c:pt>
                <c:pt idx="435">
                  <c:v>10180</c:v>
                </c:pt>
                <c:pt idx="436">
                  <c:v>10210</c:v>
                </c:pt>
                <c:pt idx="437">
                  <c:v>10240</c:v>
                </c:pt>
                <c:pt idx="438">
                  <c:v>10270</c:v>
                </c:pt>
                <c:pt idx="439">
                  <c:v>10300</c:v>
                </c:pt>
                <c:pt idx="440">
                  <c:v>10330</c:v>
                </c:pt>
                <c:pt idx="441">
                  <c:v>10360</c:v>
                </c:pt>
                <c:pt idx="442">
                  <c:v>10390</c:v>
                </c:pt>
                <c:pt idx="443">
                  <c:v>10420</c:v>
                </c:pt>
                <c:pt idx="444">
                  <c:v>10450</c:v>
                </c:pt>
                <c:pt idx="445">
                  <c:v>10480</c:v>
                </c:pt>
                <c:pt idx="446">
                  <c:v>10510</c:v>
                </c:pt>
                <c:pt idx="447">
                  <c:v>10540</c:v>
                </c:pt>
                <c:pt idx="448">
                  <c:v>10570</c:v>
                </c:pt>
                <c:pt idx="449">
                  <c:v>10600</c:v>
                </c:pt>
                <c:pt idx="450">
                  <c:v>10630</c:v>
                </c:pt>
                <c:pt idx="451">
                  <c:v>10660</c:v>
                </c:pt>
                <c:pt idx="452">
                  <c:v>10690</c:v>
                </c:pt>
                <c:pt idx="453">
                  <c:v>10720</c:v>
                </c:pt>
                <c:pt idx="454">
                  <c:v>10750</c:v>
                </c:pt>
                <c:pt idx="455">
                  <c:v>10780</c:v>
                </c:pt>
                <c:pt idx="456">
                  <c:v>10810</c:v>
                </c:pt>
                <c:pt idx="457">
                  <c:v>10840</c:v>
                </c:pt>
                <c:pt idx="458">
                  <c:v>10870</c:v>
                </c:pt>
                <c:pt idx="459">
                  <c:v>10900</c:v>
                </c:pt>
                <c:pt idx="460">
                  <c:v>10930</c:v>
                </c:pt>
                <c:pt idx="461">
                  <c:v>10960</c:v>
                </c:pt>
                <c:pt idx="462">
                  <c:v>10990</c:v>
                </c:pt>
                <c:pt idx="463">
                  <c:v>11020</c:v>
                </c:pt>
                <c:pt idx="464">
                  <c:v>11050</c:v>
                </c:pt>
                <c:pt idx="465">
                  <c:v>11080</c:v>
                </c:pt>
                <c:pt idx="466">
                  <c:v>11110</c:v>
                </c:pt>
                <c:pt idx="467">
                  <c:v>11140</c:v>
                </c:pt>
                <c:pt idx="468">
                  <c:v>11170</c:v>
                </c:pt>
                <c:pt idx="469">
                  <c:v>11200</c:v>
                </c:pt>
                <c:pt idx="470">
                  <c:v>11230</c:v>
                </c:pt>
                <c:pt idx="471">
                  <c:v>11260</c:v>
                </c:pt>
                <c:pt idx="472">
                  <c:v>11290</c:v>
                </c:pt>
                <c:pt idx="473">
                  <c:v>11320</c:v>
                </c:pt>
                <c:pt idx="474">
                  <c:v>11350</c:v>
                </c:pt>
                <c:pt idx="475">
                  <c:v>11380</c:v>
                </c:pt>
                <c:pt idx="476">
                  <c:v>11410</c:v>
                </c:pt>
                <c:pt idx="477">
                  <c:v>11440</c:v>
                </c:pt>
                <c:pt idx="478">
                  <c:v>11470</c:v>
                </c:pt>
                <c:pt idx="479">
                  <c:v>11500</c:v>
                </c:pt>
                <c:pt idx="480">
                  <c:v>11530</c:v>
                </c:pt>
                <c:pt idx="481">
                  <c:v>11560</c:v>
                </c:pt>
                <c:pt idx="482">
                  <c:v>11590</c:v>
                </c:pt>
                <c:pt idx="483">
                  <c:v>11620</c:v>
                </c:pt>
                <c:pt idx="484">
                  <c:v>11650</c:v>
                </c:pt>
                <c:pt idx="485">
                  <c:v>11680</c:v>
                </c:pt>
                <c:pt idx="486">
                  <c:v>11710</c:v>
                </c:pt>
                <c:pt idx="487">
                  <c:v>11740</c:v>
                </c:pt>
                <c:pt idx="488">
                  <c:v>11770</c:v>
                </c:pt>
                <c:pt idx="489">
                  <c:v>11800</c:v>
                </c:pt>
                <c:pt idx="490">
                  <c:v>11830</c:v>
                </c:pt>
                <c:pt idx="491">
                  <c:v>11860</c:v>
                </c:pt>
                <c:pt idx="492">
                  <c:v>11890</c:v>
                </c:pt>
                <c:pt idx="493">
                  <c:v>11920</c:v>
                </c:pt>
                <c:pt idx="494">
                  <c:v>11950</c:v>
                </c:pt>
                <c:pt idx="495">
                  <c:v>11980</c:v>
                </c:pt>
                <c:pt idx="496">
                  <c:v>12010</c:v>
                </c:pt>
                <c:pt idx="497">
                  <c:v>12040</c:v>
                </c:pt>
                <c:pt idx="498">
                  <c:v>12070</c:v>
                </c:pt>
                <c:pt idx="499">
                  <c:v>12100</c:v>
                </c:pt>
                <c:pt idx="500">
                  <c:v>12130</c:v>
                </c:pt>
                <c:pt idx="501">
                  <c:v>12160</c:v>
                </c:pt>
                <c:pt idx="502">
                  <c:v>12190</c:v>
                </c:pt>
                <c:pt idx="503">
                  <c:v>12220</c:v>
                </c:pt>
                <c:pt idx="504">
                  <c:v>12250</c:v>
                </c:pt>
                <c:pt idx="505">
                  <c:v>12280</c:v>
                </c:pt>
                <c:pt idx="506">
                  <c:v>12310</c:v>
                </c:pt>
                <c:pt idx="507">
                  <c:v>12340</c:v>
                </c:pt>
                <c:pt idx="508">
                  <c:v>12370</c:v>
                </c:pt>
                <c:pt idx="509">
                  <c:v>12400</c:v>
                </c:pt>
                <c:pt idx="510">
                  <c:v>12430</c:v>
                </c:pt>
                <c:pt idx="511">
                  <c:v>12460</c:v>
                </c:pt>
                <c:pt idx="512">
                  <c:v>12490</c:v>
                </c:pt>
                <c:pt idx="513">
                  <c:v>12520</c:v>
                </c:pt>
                <c:pt idx="514">
                  <c:v>12550</c:v>
                </c:pt>
                <c:pt idx="515">
                  <c:v>12580</c:v>
                </c:pt>
                <c:pt idx="516">
                  <c:v>12610</c:v>
                </c:pt>
                <c:pt idx="517">
                  <c:v>12640</c:v>
                </c:pt>
                <c:pt idx="518">
                  <c:v>12670</c:v>
                </c:pt>
                <c:pt idx="519">
                  <c:v>12700</c:v>
                </c:pt>
                <c:pt idx="520">
                  <c:v>12730</c:v>
                </c:pt>
                <c:pt idx="521">
                  <c:v>12760</c:v>
                </c:pt>
                <c:pt idx="522">
                  <c:v>12790</c:v>
                </c:pt>
                <c:pt idx="523">
                  <c:v>12820</c:v>
                </c:pt>
                <c:pt idx="524">
                  <c:v>12850</c:v>
                </c:pt>
                <c:pt idx="525">
                  <c:v>12880</c:v>
                </c:pt>
                <c:pt idx="526">
                  <c:v>12910</c:v>
                </c:pt>
                <c:pt idx="527">
                  <c:v>12940</c:v>
                </c:pt>
                <c:pt idx="528">
                  <c:v>12970</c:v>
                </c:pt>
                <c:pt idx="529">
                  <c:v>13000</c:v>
                </c:pt>
                <c:pt idx="530">
                  <c:v>13030</c:v>
                </c:pt>
                <c:pt idx="531">
                  <c:v>13060</c:v>
                </c:pt>
                <c:pt idx="532">
                  <c:v>13090</c:v>
                </c:pt>
                <c:pt idx="533">
                  <c:v>13120</c:v>
                </c:pt>
                <c:pt idx="534">
                  <c:v>13150</c:v>
                </c:pt>
                <c:pt idx="535">
                  <c:v>13180</c:v>
                </c:pt>
                <c:pt idx="536">
                  <c:v>13210</c:v>
                </c:pt>
                <c:pt idx="537">
                  <c:v>13240</c:v>
                </c:pt>
                <c:pt idx="538">
                  <c:v>13270</c:v>
                </c:pt>
                <c:pt idx="539">
                  <c:v>13300</c:v>
                </c:pt>
                <c:pt idx="540">
                  <c:v>13330</c:v>
                </c:pt>
                <c:pt idx="541">
                  <c:v>13360</c:v>
                </c:pt>
                <c:pt idx="542">
                  <c:v>13390</c:v>
                </c:pt>
                <c:pt idx="543">
                  <c:v>13420</c:v>
                </c:pt>
                <c:pt idx="544">
                  <c:v>13450</c:v>
                </c:pt>
                <c:pt idx="545">
                  <c:v>13480</c:v>
                </c:pt>
                <c:pt idx="546">
                  <c:v>13510</c:v>
                </c:pt>
                <c:pt idx="547">
                  <c:v>13540</c:v>
                </c:pt>
                <c:pt idx="548">
                  <c:v>13570</c:v>
                </c:pt>
                <c:pt idx="549">
                  <c:v>13600</c:v>
                </c:pt>
                <c:pt idx="550">
                  <c:v>13630</c:v>
                </c:pt>
                <c:pt idx="551">
                  <c:v>13660</c:v>
                </c:pt>
                <c:pt idx="552">
                  <c:v>13690</c:v>
                </c:pt>
                <c:pt idx="553">
                  <c:v>13720</c:v>
                </c:pt>
                <c:pt idx="554">
                  <c:v>13750</c:v>
                </c:pt>
                <c:pt idx="555">
                  <c:v>13780</c:v>
                </c:pt>
                <c:pt idx="556">
                  <c:v>13810</c:v>
                </c:pt>
                <c:pt idx="557">
                  <c:v>13840</c:v>
                </c:pt>
                <c:pt idx="558">
                  <c:v>13870</c:v>
                </c:pt>
                <c:pt idx="559">
                  <c:v>13900</c:v>
                </c:pt>
                <c:pt idx="560">
                  <c:v>13930</c:v>
                </c:pt>
                <c:pt idx="561">
                  <c:v>13960</c:v>
                </c:pt>
                <c:pt idx="562">
                  <c:v>13990</c:v>
                </c:pt>
                <c:pt idx="563">
                  <c:v>14020</c:v>
                </c:pt>
                <c:pt idx="564">
                  <c:v>14050</c:v>
                </c:pt>
                <c:pt idx="565">
                  <c:v>14080</c:v>
                </c:pt>
                <c:pt idx="566">
                  <c:v>14110</c:v>
                </c:pt>
                <c:pt idx="567">
                  <c:v>14140</c:v>
                </c:pt>
                <c:pt idx="568">
                  <c:v>14170</c:v>
                </c:pt>
                <c:pt idx="569">
                  <c:v>14200</c:v>
                </c:pt>
                <c:pt idx="570">
                  <c:v>14230</c:v>
                </c:pt>
                <c:pt idx="571">
                  <c:v>14260</c:v>
                </c:pt>
                <c:pt idx="572">
                  <c:v>14290</c:v>
                </c:pt>
                <c:pt idx="573">
                  <c:v>14320</c:v>
                </c:pt>
                <c:pt idx="574">
                  <c:v>14350</c:v>
                </c:pt>
                <c:pt idx="575">
                  <c:v>14380</c:v>
                </c:pt>
                <c:pt idx="576">
                  <c:v>14410</c:v>
                </c:pt>
                <c:pt idx="577">
                  <c:v>14440</c:v>
                </c:pt>
                <c:pt idx="578">
                  <c:v>14470</c:v>
                </c:pt>
                <c:pt idx="579">
                  <c:v>14500</c:v>
                </c:pt>
                <c:pt idx="580">
                  <c:v>14530</c:v>
                </c:pt>
                <c:pt idx="581">
                  <c:v>14560</c:v>
                </c:pt>
                <c:pt idx="582">
                  <c:v>14590</c:v>
                </c:pt>
                <c:pt idx="583">
                  <c:v>14620</c:v>
                </c:pt>
                <c:pt idx="584">
                  <c:v>14650</c:v>
                </c:pt>
                <c:pt idx="585">
                  <c:v>14680</c:v>
                </c:pt>
                <c:pt idx="586">
                  <c:v>14710</c:v>
                </c:pt>
                <c:pt idx="587">
                  <c:v>14740</c:v>
                </c:pt>
                <c:pt idx="588">
                  <c:v>14770</c:v>
                </c:pt>
                <c:pt idx="589">
                  <c:v>14800</c:v>
                </c:pt>
                <c:pt idx="590">
                  <c:v>14830</c:v>
                </c:pt>
                <c:pt idx="591">
                  <c:v>14860</c:v>
                </c:pt>
                <c:pt idx="592">
                  <c:v>14890</c:v>
                </c:pt>
                <c:pt idx="593">
                  <c:v>14920</c:v>
                </c:pt>
                <c:pt idx="594">
                  <c:v>14950</c:v>
                </c:pt>
                <c:pt idx="595">
                  <c:v>14980</c:v>
                </c:pt>
                <c:pt idx="596">
                  <c:v>15010</c:v>
                </c:pt>
                <c:pt idx="597">
                  <c:v>15040</c:v>
                </c:pt>
                <c:pt idx="598">
                  <c:v>15070</c:v>
                </c:pt>
                <c:pt idx="599">
                  <c:v>15100</c:v>
                </c:pt>
                <c:pt idx="600">
                  <c:v>15130</c:v>
                </c:pt>
                <c:pt idx="601">
                  <c:v>15160</c:v>
                </c:pt>
                <c:pt idx="602">
                  <c:v>15190</c:v>
                </c:pt>
                <c:pt idx="603">
                  <c:v>15220</c:v>
                </c:pt>
                <c:pt idx="604">
                  <c:v>15250</c:v>
                </c:pt>
                <c:pt idx="605">
                  <c:v>15280</c:v>
                </c:pt>
                <c:pt idx="606">
                  <c:v>15310</c:v>
                </c:pt>
                <c:pt idx="607">
                  <c:v>15340</c:v>
                </c:pt>
                <c:pt idx="608">
                  <c:v>15370</c:v>
                </c:pt>
                <c:pt idx="609">
                  <c:v>15400</c:v>
                </c:pt>
                <c:pt idx="610">
                  <c:v>15430</c:v>
                </c:pt>
                <c:pt idx="611">
                  <c:v>15460</c:v>
                </c:pt>
                <c:pt idx="612">
                  <c:v>15490</c:v>
                </c:pt>
                <c:pt idx="613">
                  <c:v>15520</c:v>
                </c:pt>
                <c:pt idx="614">
                  <c:v>15550</c:v>
                </c:pt>
                <c:pt idx="615">
                  <c:v>15580</c:v>
                </c:pt>
                <c:pt idx="616">
                  <c:v>15610</c:v>
                </c:pt>
                <c:pt idx="617">
                  <c:v>15640</c:v>
                </c:pt>
                <c:pt idx="618">
                  <c:v>15670</c:v>
                </c:pt>
                <c:pt idx="619">
                  <c:v>15700</c:v>
                </c:pt>
                <c:pt idx="620">
                  <c:v>15730</c:v>
                </c:pt>
                <c:pt idx="621">
                  <c:v>15760</c:v>
                </c:pt>
                <c:pt idx="622">
                  <c:v>15790</c:v>
                </c:pt>
                <c:pt idx="623">
                  <c:v>15820</c:v>
                </c:pt>
                <c:pt idx="624">
                  <c:v>15850</c:v>
                </c:pt>
                <c:pt idx="625">
                  <c:v>15880</c:v>
                </c:pt>
                <c:pt idx="626">
                  <c:v>15910</c:v>
                </c:pt>
                <c:pt idx="627">
                  <c:v>15940</c:v>
                </c:pt>
                <c:pt idx="628">
                  <c:v>15970</c:v>
                </c:pt>
                <c:pt idx="629">
                  <c:v>16000</c:v>
                </c:pt>
                <c:pt idx="630">
                  <c:v>16030</c:v>
                </c:pt>
                <c:pt idx="631">
                  <c:v>16060</c:v>
                </c:pt>
                <c:pt idx="632">
                  <c:v>16090</c:v>
                </c:pt>
                <c:pt idx="633">
                  <c:v>16120</c:v>
                </c:pt>
                <c:pt idx="634">
                  <c:v>16150</c:v>
                </c:pt>
                <c:pt idx="635">
                  <c:v>16180</c:v>
                </c:pt>
                <c:pt idx="636">
                  <c:v>16210</c:v>
                </c:pt>
                <c:pt idx="637">
                  <c:v>16240</c:v>
                </c:pt>
                <c:pt idx="638">
                  <c:v>16270</c:v>
                </c:pt>
                <c:pt idx="639">
                  <c:v>16300</c:v>
                </c:pt>
                <c:pt idx="640">
                  <c:v>16330</c:v>
                </c:pt>
                <c:pt idx="641">
                  <c:v>16360</c:v>
                </c:pt>
                <c:pt idx="642">
                  <c:v>16390</c:v>
                </c:pt>
                <c:pt idx="643">
                  <c:v>16420</c:v>
                </c:pt>
                <c:pt idx="644">
                  <c:v>16450</c:v>
                </c:pt>
                <c:pt idx="645">
                  <c:v>16480</c:v>
                </c:pt>
                <c:pt idx="646">
                  <c:v>16510</c:v>
                </c:pt>
                <c:pt idx="647">
                  <c:v>16540</c:v>
                </c:pt>
                <c:pt idx="648">
                  <c:v>16570</c:v>
                </c:pt>
                <c:pt idx="649">
                  <c:v>16600</c:v>
                </c:pt>
                <c:pt idx="650">
                  <c:v>16630</c:v>
                </c:pt>
                <c:pt idx="651">
                  <c:v>16660</c:v>
                </c:pt>
                <c:pt idx="652">
                  <c:v>16690</c:v>
                </c:pt>
                <c:pt idx="653">
                  <c:v>16720</c:v>
                </c:pt>
                <c:pt idx="654">
                  <c:v>16750</c:v>
                </c:pt>
                <c:pt idx="655">
                  <c:v>16780</c:v>
                </c:pt>
                <c:pt idx="656">
                  <c:v>16810</c:v>
                </c:pt>
                <c:pt idx="657">
                  <c:v>16840</c:v>
                </c:pt>
                <c:pt idx="658">
                  <c:v>16870</c:v>
                </c:pt>
                <c:pt idx="659">
                  <c:v>16900</c:v>
                </c:pt>
                <c:pt idx="660">
                  <c:v>16930</c:v>
                </c:pt>
                <c:pt idx="661">
                  <c:v>16960</c:v>
                </c:pt>
                <c:pt idx="662">
                  <c:v>16990</c:v>
                </c:pt>
                <c:pt idx="663">
                  <c:v>17020</c:v>
                </c:pt>
                <c:pt idx="664">
                  <c:v>17050</c:v>
                </c:pt>
                <c:pt idx="665">
                  <c:v>17080</c:v>
                </c:pt>
                <c:pt idx="666">
                  <c:v>17110</c:v>
                </c:pt>
                <c:pt idx="667">
                  <c:v>17140</c:v>
                </c:pt>
                <c:pt idx="668">
                  <c:v>17170</c:v>
                </c:pt>
                <c:pt idx="669">
                  <c:v>17200</c:v>
                </c:pt>
                <c:pt idx="670">
                  <c:v>17230</c:v>
                </c:pt>
                <c:pt idx="671">
                  <c:v>17260</c:v>
                </c:pt>
                <c:pt idx="672">
                  <c:v>17290</c:v>
                </c:pt>
                <c:pt idx="673">
                  <c:v>17320</c:v>
                </c:pt>
                <c:pt idx="674">
                  <c:v>17350</c:v>
                </c:pt>
                <c:pt idx="675">
                  <c:v>17380</c:v>
                </c:pt>
                <c:pt idx="676">
                  <c:v>17410</c:v>
                </c:pt>
                <c:pt idx="677">
                  <c:v>17440</c:v>
                </c:pt>
                <c:pt idx="678">
                  <c:v>17470</c:v>
                </c:pt>
                <c:pt idx="679">
                  <c:v>17500</c:v>
                </c:pt>
                <c:pt idx="680">
                  <c:v>17530</c:v>
                </c:pt>
                <c:pt idx="681">
                  <c:v>17560</c:v>
                </c:pt>
                <c:pt idx="682">
                  <c:v>17590</c:v>
                </c:pt>
                <c:pt idx="683">
                  <c:v>17620</c:v>
                </c:pt>
                <c:pt idx="684">
                  <c:v>17650</c:v>
                </c:pt>
                <c:pt idx="685">
                  <c:v>17680</c:v>
                </c:pt>
                <c:pt idx="686">
                  <c:v>17710</c:v>
                </c:pt>
                <c:pt idx="687">
                  <c:v>17740</c:v>
                </c:pt>
                <c:pt idx="688">
                  <c:v>17770</c:v>
                </c:pt>
                <c:pt idx="689">
                  <c:v>17800</c:v>
                </c:pt>
                <c:pt idx="690">
                  <c:v>17830</c:v>
                </c:pt>
                <c:pt idx="691">
                  <c:v>17860</c:v>
                </c:pt>
                <c:pt idx="692">
                  <c:v>17890</c:v>
                </c:pt>
                <c:pt idx="693">
                  <c:v>17920</c:v>
                </c:pt>
                <c:pt idx="694">
                  <c:v>17950</c:v>
                </c:pt>
                <c:pt idx="695">
                  <c:v>17980</c:v>
                </c:pt>
                <c:pt idx="696">
                  <c:v>18010</c:v>
                </c:pt>
                <c:pt idx="697">
                  <c:v>18040</c:v>
                </c:pt>
                <c:pt idx="698">
                  <c:v>18070</c:v>
                </c:pt>
                <c:pt idx="699">
                  <c:v>18100</c:v>
                </c:pt>
                <c:pt idx="700">
                  <c:v>18130</c:v>
                </c:pt>
                <c:pt idx="701">
                  <c:v>18160</c:v>
                </c:pt>
                <c:pt idx="702">
                  <c:v>18190</c:v>
                </c:pt>
                <c:pt idx="703">
                  <c:v>18220</c:v>
                </c:pt>
                <c:pt idx="704">
                  <c:v>18250</c:v>
                </c:pt>
                <c:pt idx="705">
                  <c:v>18280</c:v>
                </c:pt>
                <c:pt idx="706">
                  <c:v>18310</c:v>
                </c:pt>
                <c:pt idx="707">
                  <c:v>18340</c:v>
                </c:pt>
                <c:pt idx="708">
                  <c:v>18370</c:v>
                </c:pt>
                <c:pt idx="709">
                  <c:v>18400</c:v>
                </c:pt>
                <c:pt idx="710">
                  <c:v>18430</c:v>
                </c:pt>
                <c:pt idx="711">
                  <c:v>18460</c:v>
                </c:pt>
                <c:pt idx="712">
                  <c:v>18490</c:v>
                </c:pt>
                <c:pt idx="713">
                  <c:v>18520</c:v>
                </c:pt>
                <c:pt idx="714">
                  <c:v>18550</c:v>
                </c:pt>
                <c:pt idx="715">
                  <c:v>18580</c:v>
                </c:pt>
                <c:pt idx="716">
                  <c:v>18610</c:v>
                </c:pt>
                <c:pt idx="717">
                  <c:v>18640</c:v>
                </c:pt>
                <c:pt idx="718">
                  <c:v>18670</c:v>
                </c:pt>
                <c:pt idx="719">
                  <c:v>18700</c:v>
                </c:pt>
                <c:pt idx="720">
                  <c:v>18730</c:v>
                </c:pt>
                <c:pt idx="721">
                  <c:v>18760</c:v>
                </c:pt>
                <c:pt idx="722">
                  <c:v>18790</c:v>
                </c:pt>
                <c:pt idx="723">
                  <c:v>18820</c:v>
                </c:pt>
                <c:pt idx="724">
                  <c:v>18850</c:v>
                </c:pt>
                <c:pt idx="725">
                  <c:v>18880</c:v>
                </c:pt>
                <c:pt idx="726">
                  <c:v>18910</c:v>
                </c:pt>
                <c:pt idx="727">
                  <c:v>18940</c:v>
                </c:pt>
                <c:pt idx="728">
                  <c:v>18970</c:v>
                </c:pt>
                <c:pt idx="729">
                  <c:v>19000</c:v>
                </c:pt>
                <c:pt idx="730">
                  <c:v>19030</c:v>
                </c:pt>
                <c:pt idx="731">
                  <c:v>19060</c:v>
                </c:pt>
                <c:pt idx="732">
                  <c:v>19090</c:v>
                </c:pt>
                <c:pt idx="733">
                  <c:v>19120</c:v>
                </c:pt>
                <c:pt idx="734">
                  <c:v>19150</c:v>
                </c:pt>
                <c:pt idx="735">
                  <c:v>19180</c:v>
                </c:pt>
                <c:pt idx="736">
                  <c:v>19210</c:v>
                </c:pt>
                <c:pt idx="737">
                  <c:v>19240</c:v>
                </c:pt>
                <c:pt idx="738">
                  <c:v>19270</c:v>
                </c:pt>
                <c:pt idx="739">
                  <c:v>19300</c:v>
                </c:pt>
                <c:pt idx="740">
                  <c:v>19330</c:v>
                </c:pt>
                <c:pt idx="741">
                  <c:v>19360</c:v>
                </c:pt>
                <c:pt idx="742">
                  <c:v>19390</c:v>
                </c:pt>
                <c:pt idx="743">
                  <c:v>19420</c:v>
                </c:pt>
                <c:pt idx="744">
                  <c:v>19450</c:v>
                </c:pt>
                <c:pt idx="745">
                  <c:v>19480</c:v>
                </c:pt>
                <c:pt idx="746">
                  <c:v>19510</c:v>
                </c:pt>
                <c:pt idx="747">
                  <c:v>19540</c:v>
                </c:pt>
                <c:pt idx="748">
                  <c:v>19570</c:v>
                </c:pt>
                <c:pt idx="749">
                  <c:v>19600</c:v>
                </c:pt>
                <c:pt idx="750">
                  <c:v>19630</c:v>
                </c:pt>
                <c:pt idx="751">
                  <c:v>19660</c:v>
                </c:pt>
                <c:pt idx="752">
                  <c:v>19690</c:v>
                </c:pt>
                <c:pt idx="753">
                  <c:v>19720</c:v>
                </c:pt>
                <c:pt idx="754">
                  <c:v>19750</c:v>
                </c:pt>
                <c:pt idx="755">
                  <c:v>19780</c:v>
                </c:pt>
                <c:pt idx="756">
                  <c:v>19810</c:v>
                </c:pt>
                <c:pt idx="757">
                  <c:v>19840</c:v>
                </c:pt>
                <c:pt idx="758">
                  <c:v>19870</c:v>
                </c:pt>
                <c:pt idx="759">
                  <c:v>19900</c:v>
                </c:pt>
                <c:pt idx="760">
                  <c:v>19930</c:v>
                </c:pt>
                <c:pt idx="761">
                  <c:v>19960</c:v>
                </c:pt>
                <c:pt idx="762">
                  <c:v>19990</c:v>
                </c:pt>
                <c:pt idx="763">
                  <c:v>20020</c:v>
                </c:pt>
                <c:pt idx="764">
                  <c:v>20050</c:v>
                </c:pt>
                <c:pt idx="765">
                  <c:v>20080</c:v>
                </c:pt>
                <c:pt idx="766">
                  <c:v>20110</c:v>
                </c:pt>
                <c:pt idx="767">
                  <c:v>20140</c:v>
                </c:pt>
                <c:pt idx="768">
                  <c:v>20170</c:v>
                </c:pt>
                <c:pt idx="769">
                  <c:v>20200</c:v>
                </c:pt>
                <c:pt idx="770">
                  <c:v>20230</c:v>
                </c:pt>
                <c:pt idx="771">
                  <c:v>20260</c:v>
                </c:pt>
                <c:pt idx="772">
                  <c:v>20290</c:v>
                </c:pt>
                <c:pt idx="773">
                  <c:v>20320</c:v>
                </c:pt>
                <c:pt idx="774">
                  <c:v>20350</c:v>
                </c:pt>
                <c:pt idx="775">
                  <c:v>20380</c:v>
                </c:pt>
                <c:pt idx="776">
                  <c:v>20410</c:v>
                </c:pt>
                <c:pt idx="777">
                  <c:v>20440</c:v>
                </c:pt>
                <c:pt idx="778">
                  <c:v>20470</c:v>
                </c:pt>
                <c:pt idx="779">
                  <c:v>20500</c:v>
                </c:pt>
                <c:pt idx="780">
                  <c:v>20530</c:v>
                </c:pt>
                <c:pt idx="781">
                  <c:v>20560</c:v>
                </c:pt>
                <c:pt idx="782">
                  <c:v>20590</c:v>
                </c:pt>
                <c:pt idx="783">
                  <c:v>20620</c:v>
                </c:pt>
                <c:pt idx="784">
                  <c:v>20650</c:v>
                </c:pt>
                <c:pt idx="785">
                  <c:v>20680</c:v>
                </c:pt>
                <c:pt idx="786">
                  <c:v>20710</c:v>
                </c:pt>
                <c:pt idx="787">
                  <c:v>20740</c:v>
                </c:pt>
                <c:pt idx="788">
                  <c:v>20770</c:v>
                </c:pt>
                <c:pt idx="789">
                  <c:v>20800</c:v>
                </c:pt>
                <c:pt idx="790">
                  <c:v>20830</c:v>
                </c:pt>
                <c:pt idx="791">
                  <c:v>20860</c:v>
                </c:pt>
                <c:pt idx="792">
                  <c:v>20890</c:v>
                </c:pt>
                <c:pt idx="793">
                  <c:v>20920</c:v>
                </c:pt>
                <c:pt idx="794">
                  <c:v>20950</c:v>
                </c:pt>
                <c:pt idx="795">
                  <c:v>20980</c:v>
                </c:pt>
                <c:pt idx="796">
                  <c:v>21010</c:v>
                </c:pt>
                <c:pt idx="797">
                  <c:v>21040</c:v>
                </c:pt>
                <c:pt idx="798">
                  <c:v>21070</c:v>
                </c:pt>
                <c:pt idx="799">
                  <c:v>21100</c:v>
                </c:pt>
                <c:pt idx="800">
                  <c:v>21130</c:v>
                </c:pt>
                <c:pt idx="801">
                  <c:v>21160</c:v>
                </c:pt>
                <c:pt idx="802">
                  <c:v>21190</c:v>
                </c:pt>
                <c:pt idx="803">
                  <c:v>21220</c:v>
                </c:pt>
                <c:pt idx="804">
                  <c:v>21250</c:v>
                </c:pt>
                <c:pt idx="805">
                  <c:v>21280</c:v>
                </c:pt>
                <c:pt idx="806">
                  <c:v>21310</c:v>
                </c:pt>
                <c:pt idx="807">
                  <c:v>21340</c:v>
                </c:pt>
                <c:pt idx="808">
                  <c:v>21370</c:v>
                </c:pt>
                <c:pt idx="809">
                  <c:v>21400</c:v>
                </c:pt>
                <c:pt idx="810">
                  <c:v>21430</c:v>
                </c:pt>
                <c:pt idx="811">
                  <c:v>21460</c:v>
                </c:pt>
                <c:pt idx="812">
                  <c:v>21490</c:v>
                </c:pt>
                <c:pt idx="813">
                  <c:v>21520</c:v>
                </c:pt>
                <c:pt idx="814">
                  <c:v>21550</c:v>
                </c:pt>
                <c:pt idx="815">
                  <c:v>21580</c:v>
                </c:pt>
                <c:pt idx="816">
                  <c:v>21610</c:v>
                </c:pt>
                <c:pt idx="817">
                  <c:v>21640</c:v>
                </c:pt>
                <c:pt idx="818">
                  <c:v>21670</c:v>
                </c:pt>
                <c:pt idx="819">
                  <c:v>21700</c:v>
                </c:pt>
                <c:pt idx="820">
                  <c:v>21730</c:v>
                </c:pt>
                <c:pt idx="821">
                  <c:v>21760</c:v>
                </c:pt>
                <c:pt idx="822">
                  <c:v>21790</c:v>
                </c:pt>
                <c:pt idx="823">
                  <c:v>21820</c:v>
                </c:pt>
                <c:pt idx="824">
                  <c:v>21850</c:v>
                </c:pt>
                <c:pt idx="825">
                  <c:v>21880</c:v>
                </c:pt>
                <c:pt idx="826">
                  <c:v>21910</c:v>
                </c:pt>
                <c:pt idx="827">
                  <c:v>21940</c:v>
                </c:pt>
                <c:pt idx="828">
                  <c:v>21970</c:v>
                </c:pt>
                <c:pt idx="829">
                  <c:v>22000</c:v>
                </c:pt>
                <c:pt idx="830">
                  <c:v>22030</c:v>
                </c:pt>
                <c:pt idx="831">
                  <c:v>22060</c:v>
                </c:pt>
                <c:pt idx="832">
                  <c:v>22090</c:v>
                </c:pt>
                <c:pt idx="833">
                  <c:v>22120</c:v>
                </c:pt>
                <c:pt idx="834">
                  <c:v>22150</c:v>
                </c:pt>
                <c:pt idx="835">
                  <c:v>22180</c:v>
                </c:pt>
                <c:pt idx="836">
                  <c:v>22210</c:v>
                </c:pt>
                <c:pt idx="837">
                  <c:v>22240</c:v>
                </c:pt>
                <c:pt idx="838">
                  <c:v>22270</c:v>
                </c:pt>
                <c:pt idx="839">
                  <c:v>22300</c:v>
                </c:pt>
                <c:pt idx="840">
                  <c:v>22330</c:v>
                </c:pt>
                <c:pt idx="841">
                  <c:v>22360</c:v>
                </c:pt>
                <c:pt idx="842">
                  <c:v>22390</c:v>
                </c:pt>
                <c:pt idx="843">
                  <c:v>22420</c:v>
                </c:pt>
                <c:pt idx="844">
                  <c:v>22450</c:v>
                </c:pt>
                <c:pt idx="845">
                  <c:v>22480</c:v>
                </c:pt>
                <c:pt idx="846">
                  <c:v>22510</c:v>
                </c:pt>
                <c:pt idx="847">
                  <c:v>22540</c:v>
                </c:pt>
                <c:pt idx="848">
                  <c:v>22570</c:v>
                </c:pt>
                <c:pt idx="849">
                  <c:v>22600</c:v>
                </c:pt>
                <c:pt idx="850">
                  <c:v>22630</c:v>
                </c:pt>
                <c:pt idx="851">
                  <c:v>22660</c:v>
                </c:pt>
                <c:pt idx="852">
                  <c:v>22690</c:v>
                </c:pt>
                <c:pt idx="853">
                  <c:v>22720</c:v>
                </c:pt>
                <c:pt idx="854">
                  <c:v>22750</c:v>
                </c:pt>
                <c:pt idx="855">
                  <c:v>22780</c:v>
                </c:pt>
                <c:pt idx="856">
                  <c:v>22810</c:v>
                </c:pt>
                <c:pt idx="857">
                  <c:v>22840</c:v>
                </c:pt>
                <c:pt idx="858">
                  <c:v>22870</c:v>
                </c:pt>
                <c:pt idx="859">
                  <c:v>22900</c:v>
                </c:pt>
                <c:pt idx="860">
                  <c:v>22930</c:v>
                </c:pt>
                <c:pt idx="861">
                  <c:v>22960</c:v>
                </c:pt>
                <c:pt idx="862">
                  <c:v>22990</c:v>
                </c:pt>
                <c:pt idx="863">
                  <c:v>23020</c:v>
                </c:pt>
                <c:pt idx="864">
                  <c:v>23050</c:v>
                </c:pt>
                <c:pt idx="865">
                  <c:v>23080</c:v>
                </c:pt>
                <c:pt idx="866">
                  <c:v>23110</c:v>
                </c:pt>
                <c:pt idx="867">
                  <c:v>23140</c:v>
                </c:pt>
                <c:pt idx="868">
                  <c:v>23170</c:v>
                </c:pt>
                <c:pt idx="869">
                  <c:v>23200</c:v>
                </c:pt>
                <c:pt idx="870">
                  <c:v>23230</c:v>
                </c:pt>
                <c:pt idx="871">
                  <c:v>23260</c:v>
                </c:pt>
                <c:pt idx="872">
                  <c:v>23290</c:v>
                </c:pt>
                <c:pt idx="873">
                  <c:v>23320</c:v>
                </c:pt>
                <c:pt idx="874">
                  <c:v>23350</c:v>
                </c:pt>
                <c:pt idx="875">
                  <c:v>23380</c:v>
                </c:pt>
                <c:pt idx="876">
                  <c:v>23410</c:v>
                </c:pt>
                <c:pt idx="877">
                  <c:v>23440</c:v>
                </c:pt>
                <c:pt idx="878">
                  <c:v>23470</c:v>
                </c:pt>
                <c:pt idx="879">
                  <c:v>23500</c:v>
                </c:pt>
                <c:pt idx="880">
                  <c:v>23530</c:v>
                </c:pt>
                <c:pt idx="881">
                  <c:v>23560</c:v>
                </c:pt>
                <c:pt idx="882">
                  <c:v>23590</c:v>
                </c:pt>
                <c:pt idx="883">
                  <c:v>23620</c:v>
                </c:pt>
                <c:pt idx="884">
                  <c:v>23650</c:v>
                </c:pt>
                <c:pt idx="885">
                  <c:v>23680</c:v>
                </c:pt>
                <c:pt idx="886">
                  <c:v>23710</c:v>
                </c:pt>
                <c:pt idx="887">
                  <c:v>23740</c:v>
                </c:pt>
                <c:pt idx="888">
                  <c:v>23770</c:v>
                </c:pt>
                <c:pt idx="889">
                  <c:v>23800</c:v>
                </c:pt>
                <c:pt idx="890">
                  <c:v>23830</c:v>
                </c:pt>
                <c:pt idx="891">
                  <c:v>23860</c:v>
                </c:pt>
                <c:pt idx="892">
                  <c:v>23890</c:v>
                </c:pt>
                <c:pt idx="893">
                  <c:v>23920</c:v>
                </c:pt>
                <c:pt idx="894">
                  <c:v>23950</c:v>
                </c:pt>
                <c:pt idx="895">
                  <c:v>23980</c:v>
                </c:pt>
                <c:pt idx="896">
                  <c:v>24010</c:v>
                </c:pt>
                <c:pt idx="897">
                  <c:v>24040</c:v>
                </c:pt>
                <c:pt idx="898">
                  <c:v>24070</c:v>
                </c:pt>
                <c:pt idx="899">
                  <c:v>24100</c:v>
                </c:pt>
                <c:pt idx="900">
                  <c:v>24130</c:v>
                </c:pt>
                <c:pt idx="901">
                  <c:v>24160</c:v>
                </c:pt>
                <c:pt idx="902">
                  <c:v>24190</c:v>
                </c:pt>
                <c:pt idx="903">
                  <c:v>24220</c:v>
                </c:pt>
                <c:pt idx="904">
                  <c:v>24250</c:v>
                </c:pt>
                <c:pt idx="905">
                  <c:v>24280</c:v>
                </c:pt>
                <c:pt idx="906">
                  <c:v>24310</c:v>
                </c:pt>
                <c:pt idx="907">
                  <c:v>24340</c:v>
                </c:pt>
                <c:pt idx="908">
                  <c:v>24370</c:v>
                </c:pt>
                <c:pt idx="909">
                  <c:v>24400</c:v>
                </c:pt>
                <c:pt idx="910">
                  <c:v>24430</c:v>
                </c:pt>
                <c:pt idx="911">
                  <c:v>24460</c:v>
                </c:pt>
                <c:pt idx="912">
                  <c:v>24490</c:v>
                </c:pt>
                <c:pt idx="913">
                  <c:v>24520</c:v>
                </c:pt>
                <c:pt idx="914">
                  <c:v>24550</c:v>
                </c:pt>
                <c:pt idx="915">
                  <c:v>24580</c:v>
                </c:pt>
                <c:pt idx="916">
                  <c:v>24610</c:v>
                </c:pt>
                <c:pt idx="917">
                  <c:v>24640</c:v>
                </c:pt>
                <c:pt idx="918">
                  <c:v>24670</c:v>
                </c:pt>
                <c:pt idx="919">
                  <c:v>24700</c:v>
                </c:pt>
                <c:pt idx="920">
                  <c:v>24730</c:v>
                </c:pt>
                <c:pt idx="921">
                  <c:v>24760</c:v>
                </c:pt>
                <c:pt idx="922">
                  <c:v>24790</c:v>
                </c:pt>
                <c:pt idx="923">
                  <c:v>24820</c:v>
                </c:pt>
                <c:pt idx="924">
                  <c:v>24850</c:v>
                </c:pt>
                <c:pt idx="925">
                  <c:v>24880</c:v>
                </c:pt>
                <c:pt idx="926">
                  <c:v>24910</c:v>
                </c:pt>
                <c:pt idx="927">
                  <c:v>24940</c:v>
                </c:pt>
                <c:pt idx="928">
                  <c:v>24970</c:v>
                </c:pt>
                <c:pt idx="929">
                  <c:v>25000</c:v>
                </c:pt>
                <c:pt idx="930">
                  <c:v>25030</c:v>
                </c:pt>
                <c:pt idx="931">
                  <c:v>25060</c:v>
                </c:pt>
                <c:pt idx="932">
                  <c:v>25090</c:v>
                </c:pt>
                <c:pt idx="933">
                  <c:v>25120</c:v>
                </c:pt>
                <c:pt idx="934">
                  <c:v>25150</c:v>
                </c:pt>
                <c:pt idx="935">
                  <c:v>25180</c:v>
                </c:pt>
                <c:pt idx="936">
                  <c:v>25210</c:v>
                </c:pt>
                <c:pt idx="937">
                  <c:v>25240</c:v>
                </c:pt>
                <c:pt idx="938">
                  <c:v>25270</c:v>
                </c:pt>
                <c:pt idx="939">
                  <c:v>25300</c:v>
                </c:pt>
                <c:pt idx="940">
                  <c:v>25330</c:v>
                </c:pt>
                <c:pt idx="941">
                  <c:v>25360</c:v>
                </c:pt>
                <c:pt idx="942">
                  <c:v>25390</c:v>
                </c:pt>
                <c:pt idx="943">
                  <c:v>25420</c:v>
                </c:pt>
                <c:pt idx="944">
                  <c:v>25450</c:v>
                </c:pt>
                <c:pt idx="945">
                  <c:v>25480</c:v>
                </c:pt>
                <c:pt idx="946">
                  <c:v>25510</c:v>
                </c:pt>
                <c:pt idx="947">
                  <c:v>25540</c:v>
                </c:pt>
                <c:pt idx="948">
                  <c:v>25570</c:v>
                </c:pt>
                <c:pt idx="949">
                  <c:v>25600</c:v>
                </c:pt>
                <c:pt idx="950">
                  <c:v>25630</c:v>
                </c:pt>
                <c:pt idx="951">
                  <c:v>25660</c:v>
                </c:pt>
                <c:pt idx="952">
                  <c:v>25690</c:v>
                </c:pt>
                <c:pt idx="953">
                  <c:v>25720</c:v>
                </c:pt>
                <c:pt idx="954">
                  <c:v>25750</c:v>
                </c:pt>
                <c:pt idx="955">
                  <c:v>25780</c:v>
                </c:pt>
                <c:pt idx="956">
                  <c:v>25810</c:v>
                </c:pt>
                <c:pt idx="957">
                  <c:v>25840</c:v>
                </c:pt>
                <c:pt idx="958">
                  <c:v>25870</c:v>
                </c:pt>
                <c:pt idx="959">
                  <c:v>25900</c:v>
                </c:pt>
                <c:pt idx="960">
                  <c:v>25930</c:v>
                </c:pt>
                <c:pt idx="961">
                  <c:v>25960</c:v>
                </c:pt>
                <c:pt idx="962">
                  <c:v>25990</c:v>
                </c:pt>
                <c:pt idx="963">
                  <c:v>26020</c:v>
                </c:pt>
                <c:pt idx="964">
                  <c:v>26050</c:v>
                </c:pt>
                <c:pt idx="965">
                  <c:v>26080</c:v>
                </c:pt>
                <c:pt idx="966">
                  <c:v>26110</c:v>
                </c:pt>
                <c:pt idx="967">
                  <c:v>26140</c:v>
                </c:pt>
                <c:pt idx="968">
                  <c:v>26170</c:v>
                </c:pt>
                <c:pt idx="969">
                  <c:v>26200</c:v>
                </c:pt>
                <c:pt idx="970">
                  <c:v>26230</c:v>
                </c:pt>
                <c:pt idx="971">
                  <c:v>26260</c:v>
                </c:pt>
                <c:pt idx="972">
                  <c:v>26290</c:v>
                </c:pt>
                <c:pt idx="973">
                  <c:v>26320</c:v>
                </c:pt>
                <c:pt idx="974">
                  <c:v>26350</c:v>
                </c:pt>
                <c:pt idx="975">
                  <c:v>26380</c:v>
                </c:pt>
                <c:pt idx="976">
                  <c:v>26410</c:v>
                </c:pt>
                <c:pt idx="977">
                  <c:v>26440</c:v>
                </c:pt>
                <c:pt idx="978">
                  <c:v>26470</c:v>
                </c:pt>
                <c:pt idx="979">
                  <c:v>26500</c:v>
                </c:pt>
                <c:pt idx="980">
                  <c:v>26530</c:v>
                </c:pt>
                <c:pt idx="981">
                  <c:v>26560</c:v>
                </c:pt>
                <c:pt idx="982">
                  <c:v>26590</c:v>
                </c:pt>
                <c:pt idx="983">
                  <c:v>26620</c:v>
                </c:pt>
                <c:pt idx="984">
                  <c:v>26650</c:v>
                </c:pt>
                <c:pt idx="985">
                  <c:v>26680</c:v>
                </c:pt>
                <c:pt idx="986">
                  <c:v>26710</c:v>
                </c:pt>
                <c:pt idx="987">
                  <c:v>26740</c:v>
                </c:pt>
                <c:pt idx="988">
                  <c:v>26770</c:v>
                </c:pt>
                <c:pt idx="989">
                  <c:v>26800</c:v>
                </c:pt>
                <c:pt idx="990">
                  <c:v>26830</c:v>
                </c:pt>
                <c:pt idx="991">
                  <c:v>26860</c:v>
                </c:pt>
                <c:pt idx="992">
                  <c:v>26890</c:v>
                </c:pt>
                <c:pt idx="993">
                  <c:v>26920</c:v>
                </c:pt>
                <c:pt idx="994">
                  <c:v>26950</c:v>
                </c:pt>
                <c:pt idx="995">
                  <c:v>26980</c:v>
                </c:pt>
                <c:pt idx="996">
                  <c:v>27010</c:v>
                </c:pt>
                <c:pt idx="997">
                  <c:v>27040</c:v>
                </c:pt>
                <c:pt idx="998">
                  <c:v>27070</c:v>
                </c:pt>
                <c:pt idx="999">
                  <c:v>27100</c:v>
                </c:pt>
              </c:numCache>
            </c:numRef>
          </c:xVal>
          <c:yVal>
            <c:numRef>
              <c:f>ChartData!$Q$10:$Q$1009</c:f>
              <c:numCache>
                <c:formatCode>_("$"* #,##0_);_("$"* \(#,##0\);_("$"* "-"??_);_(@_)</c:formatCode>
                <c:ptCount val="1000"/>
                <c:pt idx="0">
                  <c:v>148.69410000000002</c:v>
                </c:pt>
                <c:pt idx="1">
                  <c:v>76.19410000000002</c:v>
                </c:pt>
                <c:pt idx="2">
                  <c:v>52.027433333333342</c:v>
                </c:pt>
                <c:pt idx="3">
                  <c:v>39.944100000000006</c:v>
                </c:pt>
                <c:pt idx="4">
                  <c:v>32.694100000000006</c:v>
                </c:pt>
                <c:pt idx="5">
                  <c:v>27.86076666666667</c:v>
                </c:pt>
                <c:pt idx="6">
                  <c:v>24.408385714285718</c:v>
                </c:pt>
                <c:pt idx="7">
                  <c:v>21.819100000000002</c:v>
                </c:pt>
                <c:pt idx="8">
                  <c:v>19.805211111111113</c:v>
                </c:pt>
                <c:pt idx="9">
                  <c:v>18.194100000000002</c:v>
                </c:pt>
                <c:pt idx="10">
                  <c:v>16.875918181818186</c:v>
                </c:pt>
                <c:pt idx="11">
                  <c:v>15.777433333333336</c:v>
                </c:pt>
                <c:pt idx="12">
                  <c:v>14.847946153846157</c:v>
                </c:pt>
                <c:pt idx="13">
                  <c:v>14.05124285714286</c:v>
                </c:pt>
                <c:pt idx="14">
                  <c:v>13.360766666666668</c:v>
                </c:pt>
                <c:pt idx="15">
                  <c:v>12.756600000000002</c:v>
                </c:pt>
                <c:pt idx="16">
                  <c:v>12.223511764705885</c:v>
                </c:pt>
                <c:pt idx="17">
                  <c:v>11.749655555555558</c:v>
                </c:pt>
                <c:pt idx="18">
                  <c:v>11.325678947368422</c:v>
                </c:pt>
                <c:pt idx="19">
                  <c:v>10.944100000000002</c:v>
                </c:pt>
                <c:pt idx="20">
                  <c:v>10.598861904761906</c:v>
                </c:pt>
                <c:pt idx="21">
                  <c:v>10.285009090909092</c:v>
                </c:pt>
                <c:pt idx="22">
                  <c:v>9.9984478260869576</c:v>
                </c:pt>
                <c:pt idx="23">
                  <c:v>9.7357666666666685</c:v>
                </c:pt>
                <c:pt idx="24">
                  <c:v>9.4941000000000013</c:v>
                </c:pt>
                <c:pt idx="25">
                  <c:v>9.271023076923079</c:v>
                </c:pt>
                <c:pt idx="26">
                  <c:v>9.0644703703703708</c:v>
                </c:pt>
                <c:pt idx="27">
                  <c:v>8.8726714285714294</c:v>
                </c:pt>
                <c:pt idx="28">
                  <c:v>8.6941000000000006</c:v>
                </c:pt>
                <c:pt idx="29">
                  <c:v>8.5274333333333345</c:v>
                </c:pt>
                <c:pt idx="30">
                  <c:v>8.3715193548387106</c:v>
                </c:pt>
                <c:pt idx="31">
                  <c:v>8.2253500000000006</c:v>
                </c:pt>
                <c:pt idx="32">
                  <c:v>8.0880393939393951</c:v>
                </c:pt>
                <c:pt idx="33">
                  <c:v>7.9588058823529426</c:v>
                </c:pt>
                <c:pt idx="34">
                  <c:v>7.836957142857143</c:v>
                </c:pt>
                <c:pt idx="35">
                  <c:v>7.7218777777777792</c:v>
                </c:pt>
                <c:pt idx="36">
                  <c:v>7.6130189189189199</c:v>
                </c:pt>
                <c:pt idx="37">
                  <c:v>7.5098894736842112</c:v>
                </c:pt>
                <c:pt idx="38">
                  <c:v>7.4120487179487187</c:v>
                </c:pt>
                <c:pt idx="39">
                  <c:v>7.3191000000000006</c:v>
                </c:pt>
                <c:pt idx="40">
                  <c:v>7.2306853658536596</c:v>
                </c:pt>
                <c:pt idx="41">
                  <c:v>7.1464809523809532</c:v>
                </c:pt>
                <c:pt idx="42">
                  <c:v>7.0661930232558152</c:v>
                </c:pt>
                <c:pt idx="43">
                  <c:v>6.9895545454545465</c:v>
                </c:pt>
                <c:pt idx="44">
                  <c:v>6.9163222222222229</c:v>
                </c:pt>
                <c:pt idx="45">
                  <c:v>6.8462739130434791</c:v>
                </c:pt>
                <c:pt idx="46">
                  <c:v>6.7792063829787246</c:v>
                </c:pt>
                <c:pt idx="47">
                  <c:v>6.7149333333333345</c:v>
                </c:pt>
                <c:pt idx="48">
                  <c:v>6.6532836734693888</c:v>
                </c:pt>
                <c:pt idx="49">
                  <c:v>6.594100000000001</c:v>
                </c:pt>
                <c:pt idx="50">
                  <c:v>6.5372372549019619</c:v>
                </c:pt>
                <c:pt idx="51">
                  <c:v>6.4825615384615389</c:v>
                </c:pt>
                <c:pt idx="52">
                  <c:v>6.4299490566037747</c:v>
                </c:pt>
                <c:pt idx="53">
                  <c:v>6.3792851851851857</c:v>
                </c:pt>
                <c:pt idx="54">
                  <c:v>6.3304636363636373</c:v>
                </c:pt>
                <c:pt idx="55">
                  <c:v>6.283385714285715</c:v>
                </c:pt>
                <c:pt idx="56">
                  <c:v>6.2379596491228071</c:v>
                </c:pt>
                <c:pt idx="57">
                  <c:v>6.1941000000000006</c:v>
                </c:pt>
                <c:pt idx="58">
                  <c:v>6.1517271186440681</c:v>
                </c:pt>
                <c:pt idx="59">
                  <c:v>6.1107666666666667</c:v>
                </c:pt>
                <c:pt idx="60">
                  <c:v>6.0711491803278701</c:v>
                </c:pt>
                <c:pt idx="61">
                  <c:v>6.0328096774193556</c:v>
                </c:pt>
                <c:pt idx="62">
                  <c:v>5.995687301587302</c:v>
                </c:pt>
                <c:pt idx="63">
                  <c:v>5.9597250000000006</c:v>
                </c:pt>
                <c:pt idx="64">
                  <c:v>5.9248692307692314</c:v>
                </c:pt>
                <c:pt idx="65">
                  <c:v>5.8910696969696978</c:v>
                </c:pt>
                <c:pt idx="66">
                  <c:v>5.8582791044776119</c:v>
                </c:pt>
                <c:pt idx="67">
                  <c:v>5.8264529411764716</c:v>
                </c:pt>
                <c:pt idx="68">
                  <c:v>5.795549275362319</c:v>
                </c:pt>
                <c:pt idx="69">
                  <c:v>5.7655285714285718</c:v>
                </c:pt>
                <c:pt idx="70">
                  <c:v>5.7363535211267607</c:v>
                </c:pt>
                <c:pt idx="71">
                  <c:v>5.7079888888888899</c:v>
                </c:pt>
                <c:pt idx="72">
                  <c:v>5.6804013698630147</c:v>
                </c:pt>
                <c:pt idx="73">
                  <c:v>5.6535594594594603</c:v>
                </c:pt>
                <c:pt idx="74">
                  <c:v>5.6274333333333342</c:v>
                </c:pt>
                <c:pt idx="75">
                  <c:v>5.6019947368421059</c:v>
                </c:pt>
                <c:pt idx="76">
                  <c:v>5.5772168831168836</c:v>
                </c:pt>
                <c:pt idx="77">
                  <c:v>5.5530743589743592</c:v>
                </c:pt>
                <c:pt idx="78">
                  <c:v>5.5295430379746842</c:v>
                </c:pt>
                <c:pt idx="79">
                  <c:v>5.5066000000000006</c:v>
                </c:pt>
                <c:pt idx="80">
                  <c:v>5.484223456790124</c:v>
                </c:pt>
                <c:pt idx="81">
                  <c:v>5.4623926829268292</c:v>
                </c:pt>
                <c:pt idx="82">
                  <c:v>5.4410879518072299</c:v>
                </c:pt>
                <c:pt idx="83">
                  <c:v>5.4202904761904769</c:v>
                </c:pt>
                <c:pt idx="84">
                  <c:v>5.3999823529411772</c:v>
                </c:pt>
                <c:pt idx="85">
                  <c:v>5.3801465116279079</c:v>
                </c:pt>
                <c:pt idx="86">
                  <c:v>5.3607666666666667</c:v>
                </c:pt>
                <c:pt idx="87">
                  <c:v>5.3418272727272731</c:v>
                </c:pt>
                <c:pt idx="88">
                  <c:v>5.3233134831460678</c:v>
                </c:pt>
                <c:pt idx="89">
                  <c:v>5.3052111111111113</c:v>
                </c:pt>
                <c:pt idx="90">
                  <c:v>5.2875065934065937</c:v>
                </c:pt>
                <c:pt idx="91">
                  <c:v>5.2701869565217399</c:v>
                </c:pt>
                <c:pt idx="92">
                  <c:v>5.2532397849462367</c:v>
                </c:pt>
                <c:pt idx="93">
                  <c:v>5.2366531914893617</c:v>
                </c:pt>
                <c:pt idx="94">
                  <c:v>5.2204157894736847</c:v>
                </c:pt>
                <c:pt idx="95">
                  <c:v>5.2045166666666667</c:v>
                </c:pt>
                <c:pt idx="96">
                  <c:v>5.1889453608247429</c:v>
                </c:pt>
                <c:pt idx="97">
                  <c:v>5.1736918367346938</c:v>
                </c:pt>
                <c:pt idx="98">
                  <c:v>5.1587464646464651</c:v>
                </c:pt>
                <c:pt idx="99">
                  <c:v>5.1440999999999999</c:v>
                </c:pt>
                <c:pt idx="100">
                  <c:v>4.8094846153846156</c:v>
                </c:pt>
                <c:pt idx="101">
                  <c:v>4.6003500000000006</c:v>
                </c:pt>
                <c:pt idx="102">
                  <c:v>4.4572578947368422</c:v>
                </c:pt>
                <c:pt idx="103">
                  <c:v>4.3531909090909089</c:v>
                </c:pt>
                <c:pt idx="104">
                  <c:v>4.2741000000000007</c:v>
                </c:pt>
                <c:pt idx="105">
                  <c:v>4.211957142857143</c:v>
                </c:pt>
                <c:pt idx="106">
                  <c:v>4.1618419354838716</c:v>
                </c:pt>
                <c:pt idx="107">
                  <c:v>4.1205705882352941</c:v>
                </c:pt>
                <c:pt idx="108">
                  <c:v>4.0859918918918918</c:v>
                </c:pt>
                <c:pt idx="109">
                  <c:v>4.0566000000000004</c:v>
                </c:pt>
                <c:pt idx="110">
                  <c:v>4.0313093023255817</c:v>
                </c:pt>
                <c:pt idx="111">
                  <c:v>4.0093173913043483</c:v>
                </c:pt>
                <c:pt idx="112">
                  <c:v>3.9900183673469392</c:v>
                </c:pt>
                <c:pt idx="113">
                  <c:v>3.9729461538461539</c:v>
                </c:pt>
                <c:pt idx="114">
                  <c:v>3.9577363636363638</c:v>
                </c:pt>
                <c:pt idx="115">
                  <c:v>3.9441000000000002</c:v>
                </c:pt>
                <c:pt idx="116">
                  <c:v>3.9318049180327872</c:v>
                </c:pt>
                <c:pt idx="117">
                  <c:v>3.9206625000000002</c:v>
                </c:pt>
                <c:pt idx="118">
                  <c:v>3.9105179104477612</c:v>
                </c:pt>
                <c:pt idx="119">
                  <c:v>3.9012428571428575</c:v>
                </c:pt>
                <c:pt idx="120">
                  <c:v>3.8927301369863017</c:v>
                </c:pt>
                <c:pt idx="121">
                  <c:v>3.8848894736842108</c:v>
                </c:pt>
                <c:pt idx="122">
                  <c:v>3.8776443037974686</c:v>
                </c:pt>
                <c:pt idx="123">
                  <c:v>3.870929268292683</c:v>
                </c:pt>
                <c:pt idx="124">
                  <c:v>3.8646882352941176</c:v>
                </c:pt>
                <c:pt idx="125">
                  <c:v>3.8588727272727272</c:v>
                </c:pt>
                <c:pt idx="126">
                  <c:v>3.8534406593406594</c:v>
                </c:pt>
                <c:pt idx="127">
                  <c:v>3.8483553191489364</c:v>
                </c:pt>
                <c:pt idx="128">
                  <c:v>3.8435845360824743</c:v>
                </c:pt>
                <c:pt idx="129">
                  <c:v>3.8391000000000002</c:v>
                </c:pt>
                <c:pt idx="130">
                  <c:v>3.8348766990291265</c:v>
                </c:pt>
                <c:pt idx="131">
                  <c:v>3.8308924528301889</c:v>
                </c:pt>
                <c:pt idx="132">
                  <c:v>3.82712752293578</c:v>
                </c:pt>
                <c:pt idx="133">
                  <c:v>3.8235642857142857</c:v>
                </c:pt>
                <c:pt idx="134">
                  <c:v>3.8201869565217392</c:v>
                </c:pt>
                <c:pt idx="135">
                  <c:v>3.8169813559322034</c:v>
                </c:pt>
                <c:pt idx="136">
                  <c:v>3.8139347107438017</c:v>
                </c:pt>
                <c:pt idx="137">
                  <c:v>3.8110354838709681</c:v>
                </c:pt>
                <c:pt idx="138">
                  <c:v>3.8082732283464571</c:v>
                </c:pt>
                <c:pt idx="139">
                  <c:v>3.8056384615384617</c:v>
                </c:pt>
                <c:pt idx="140">
                  <c:v>3.8031225563909778</c:v>
                </c:pt>
                <c:pt idx="141">
                  <c:v>3.8007176470588235</c:v>
                </c:pt>
                <c:pt idx="142">
                  <c:v>3.7984165467625903</c:v>
                </c:pt>
                <c:pt idx="143">
                  <c:v>3.7962126760563382</c:v>
                </c:pt>
                <c:pt idx="144">
                  <c:v>3.7941000000000003</c:v>
                </c:pt>
                <c:pt idx="145">
                  <c:v>3.792072972972973</c:v>
                </c:pt>
                <c:pt idx="146">
                  <c:v>3.7901264900662253</c:v>
                </c:pt>
                <c:pt idx="147">
                  <c:v>3.7882558441558443</c:v>
                </c:pt>
                <c:pt idx="148">
                  <c:v>3.7864566878980894</c:v>
                </c:pt>
                <c:pt idx="149">
                  <c:v>3.7847250000000003</c:v>
                </c:pt>
                <c:pt idx="150">
                  <c:v>3.7830570552147242</c:v>
                </c:pt>
                <c:pt idx="151">
                  <c:v>3.7814493975903618</c:v>
                </c:pt>
                <c:pt idx="152">
                  <c:v>3.7798988165680476</c:v>
                </c:pt>
                <c:pt idx="153">
                  <c:v>3.7784023255813954</c:v>
                </c:pt>
                <c:pt idx="154">
                  <c:v>3.7769571428571429</c:v>
                </c:pt>
                <c:pt idx="155">
                  <c:v>3.7755606741573033</c:v>
                </c:pt>
                <c:pt idx="156">
                  <c:v>3.7742104972375694</c:v>
                </c:pt>
                <c:pt idx="157">
                  <c:v>3.7729043478260871</c:v>
                </c:pt>
                <c:pt idx="158">
                  <c:v>3.7716401069518719</c:v>
                </c:pt>
                <c:pt idx="159">
                  <c:v>3.7704157894736845</c:v>
                </c:pt>
                <c:pt idx="160">
                  <c:v>3.7692295336787565</c:v>
                </c:pt>
                <c:pt idx="161">
                  <c:v>3.7680795918367349</c:v>
                </c:pt>
                <c:pt idx="162">
                  <c:v>3.7669643216080404</c:v>
                </c:pt>
                <c:pt idx="163">
                  <c:v>3.7658821782178218</c:v>
                </c:pt>
                <c:pt idx="164">
                  <c:v>3.7648317073170734</c:v>
                </c:pt>
                <c:pt idx="165">
                  <c:v>3.7638115384615385</c:v>
                </c:pt>
                <c:pt idx="166">
                  <c:v>3.7628203791469197</c:v>
                </c:pt>
                <c:pt idx="167">
                  <c:v>3.7618570093457944</c:v>
                </c:pt>
                <c:pt idx="168">
                  <c:v>3.7609202764976959</c:v>
                </c:pt>
                <c:pt idx="169">
                  <c:v>3.7600090909090911</c:v>
                </c:pt>
                <c:pt idx="170">
                  <c:v>3.7591224215246637</c:v>
                </c:pt>
                <c:pt idx="171">
                  <c:v>3.7582592920353983</c:v>
                </c:pt>
                <c:pt idx="172">
                  <c:v>3.7574187772925765</c:v>
                </c:pt>
                <c:pt idx="173">
                  <c:v>3.7566000000000002</c:v>
                </c:pt>
                <c:pt idx="174">
                  <c:v>3.7558021276595746</c:v>
                </c:pt>
                <c:pt idx="175">
                  <c:v>3.7550243697478995</c:v>
                </c:pt>
                <c:pt idx="176">
                  <c:v>3.7542659751037348</c:v>
                </c:pt>
                <c:pt idx="177">
                  <c:v>3.7535262295081968</c:v>
                </c:pt>
                <c:pt idx="178">
                  <c:v>3.7528044534412959</c:v>
                </c:pt>
                <c:pt idx="179">
                  <c:v>3.7521</c:v>
                </c:pt>
                <c:pt idx="180">
                  <c:v>3.7514122529644269</c:v>
                </c:pt>
                <c:pt idx="181">
                  <c:v>3.7507406250000002</c:v>
                </c:pt>
                <c:pt idx="182">
                  <c:v>3.7500845559845564</c:v>
                </c:pt>
                <c:pt idx="183">
                  <c:v>3.7494435114503819</c:v>
                </c:pt>
                <c:pt idx="184">
                  <c:v>3.7488169811320757</c:v>
                </c:pt>
                <c:pt idx="185">
                  <c:v>3.7482044776119405</c:v>
                </c:pt>
                <c:pt idx="186">
                  <c:v>3.7476055350553508</c:v>
                </c:pt>
                <c:pt idx="187">
                  <c:v>3.7470197080291974</c:v>
                </c:pt>
                <c:pt idx="188">
                  <c:v>3.7464465703971119</c:v>
                </c:pt>
                <c:pt idx="189">
                  <c:v>3.7458857142857145</c:v>
                </c:pt>
                <c:pt idx="190">
                  <c:v>3.7453367491166079</c:v>
                </c:pt>
                <c:pt idx="191">
                  <c:v>3.744799300699301</c:v>
                </c:pt>
                <c:pt idx="192">
                  <c:v>3.7442730103806232</c:v>
                </c:pt>
                <c:pt idx="193">
                  <c:v>3.7437575342465754</c:v>
                </c:pt>
                <c:pt idx="194">
                  <c:v>3.7432525423728817</c:v>
                </c:pt>
                <c:pt idx="195">
                  <c:v>3.7427577181208056</c:v>
                </c:pt>
                <c:pt idx="196">
                  <c:v>3.7422727574750834</c:v>
                </c:pt>
                <c:pt idx="197">
                  <c:v>3.7417973684210528</c:v>
                </c:pt>
                <c:pt idx="198">
                  <c:v>3.7413312703583061</c:v>
                </c:pt>
                <c:pt idx="199">
                  <c:v>3.7408741935483873</c:v>
                </c:pt>
                <c:pt idx="200">
                  <c:v>3.7404258785942495</c:v>
                </c:pt>
                <c:pt idx="201">
                  <c:v>3.7399860759493673</c:v>
                </c:pt>
                <c:pt idx="202">
                  <c:v>3.7395545454545456</c:v>
                </c:pt>
                <c:pt idx="203">
                  <c:v>3.7391310559006214</c:v>
                </c:pt>
                <c:pt idx="204">
                  <c:v>3.7387153846153849</c:v>
                </c:pt>
                <c:pt idx="205">
                  <c:v>3.7383073170731711</c:v>
                </c:pt>
                <c:pt idx="206">
                  <c:v>3.7379066465256798</c:v>
                </c:pt>
                <c:pt idx="207">
                  <c:v>3.7375131736526948</c:v>
                </c:pt>
                <c:pt idx="208">
                  <c:v>3.7371267062314542</c:v>
                </c:pt>
                <c:pt idx="209">
                  <c:v>3.7367470588235294</c:v>
                </c:pt>
                <c:pt idx="210">
                  <c:v>3.7363740524781344</c:v>
                </c:pt>
                <c:pt idx="211">
                  <c:v>3.7360075144508671</c:v>
                </c:pt>
                <c:pt idx="212">
                  <c:v>3.7356472779369629</c:v>
                </c:pt>
                <c:pt idx="213">
                  <c:v>3.7352931818181818</c:v>
                </c:pt>
                <c:pt idx="214">
                  <c:v>3.7349450704225355</c:v>
                </c:pt>
                <c:pt idx="215">
                  <c:v>3.7346027932960895</c:v>
                </c:pt>
                <c:pt idx="216">
                  <c:v>3.7342662049861497</c:v>
                </c:pt>
                <c:pt idx="217">
                  <c:v>3.7339351648351649</c:v>
                </c:pt>
                <c:pt idx="218">
                  <c:v>3.7336095367847415</c:v>
                </c:pt>
                <c:pt idx="219">
                  <c:v>3.7332891891891893</c:v>
                </c:pt>
                <c:pt idx="220">
                  <c:v>3.73297399463807</c:v>
                </c:pt>
                <c:pt idx="221">
                  <c:v>3.7326638297872341</c:v>
                </c:pt>
                <c:pt idx="222">
                  <c:v>3.7323585751978894</c:v>
                </c:pt>
                <c:pt idx="223">
                  <c:v>3.7320581151832464</c:v>
                </c:pt>
                <c:pt idx="224">
                  <c:v>3.7317623376623379</c:v>
                </c:pt>
                <c:pt idx="225">
                  <c:v>3.7314711340206186</c:v>
                </c:pt>
                <c:pt idx="226">
                  <c:v>3.7311843989769824</c:v>
                </c:pt>
                <c:pt idx="227">
                  <c:v>3.730902030456853</c:v>
                </c:pt>
                <c:pt idx="228">
                  <c:v>3.7306239294710331</c:v>
                </c:pt>
                <c:pt idx="229">
                  <c:v>3.7303500000000001</c:v>
                </c:pt>
                <c:pt idx="230">
                  <c:v>3.730080148883375</c:v>
                </c:pt>
                <c:pt idx="231">
                  <c:v>3.7298142857142857</c:v>
                </c:pt>
                <c:pt idx="232">
                  <c:v>3.7295523227383867</c:v>
                </c:pt>
                <c:pt idx="233">
                  <c:v>3.7292941747572819</c:v>
                </c:pt>
                <c:pt idx="234">
                  <c:v>3.7290397590361448</c:v>
                </c:pt>
                <c:pt idx="235">
                  <c:v>3.7287889952153113</c:v>
                </c:pt>
                <c:pt idx="236">
                  <c:v>3.7285418052256531</c:v>
                </c:pt>
                <c:pt idx="237">
                  <c:v>3.7282981132075474</c:v>
                </c:pt>
                <c:pt idx="238">
                  <c:v>3.7280578454332556</c:v>
                </c:pt>
                <c:pt idx="239">
                  <c:v>3.7278209302325584</c:v>
                </c:pt>
                <c:pt idx="240">
                  <c:v>3.7275872979214784</c:v>
                </c:pt>
                <c:pt idx="241">
                  <c:v>3.7273568807339452</c:v>
                </c:pt>
                <c:pt idx="242">
                  <c:v>3.7271296127562645</c:v>
                </c:pt>
                <c:pt idx="243">
                  <c:v>3.7269054298642534</c:v>
                </c:pt>
                <c:pt idx="244">
                  <c:v>3.7266842696629214</c:v>
                </c:pt>
                <c:pt idx="245">
                  <c:v>3.7264660714285718</c:v>
                </c:pt>
                <c:pt idx="246">
                  <c:v>3.7262507760532153</c:v>
                </c:pt>
                <c:pt idx="247">
                  <c:v>3.7260383259911896</c:v>
                </c:pt>
                <c:pt idx="248">
                  <c:v>3.7258286652078776</c:v>
                </c:pt>
                <c:pt idx="249">
                  <c:v>3.7256217391304349</c:v>
                </c:pt>
                <c:pt idx="250">
                  <c:v>3.7254174946004319</c:v>
                </c:pt>
                <c:pt idx="251">
                  <c:v>3.7252158798283261</c:v>
                </c:pt>
                <c:pt idx="252">
                  <c:v>3.7250168443496805</c:v>
                </c:pt>
                <c:pt idx="253">
                  <c:v>3.7248203389830512</c:v>
                </c:pt>
                <c:pt idx="254">
                  <c:v>3.7246263157894739</c:v>
                </c:pt>
                <c:pt idx="255">
                  <c:v>3.7244347280334731</c:v>
                </c:pt>
                <c:pt idx="256">
                  <c:v>3.7242455301455304</c:v>
                </c:pt>
                <c:pt idx="257">
                  <c:v>3.7240586776859508</c:v>
                </c:pt>
                <c:pt idx="258">
                  <c:v>3.723874127310062</c:v>
                </c:pt>
                <c:pt idx="259">
                  <c:v>3.7236918367346941</c:v>
                </c:pt>
                <c:pt idx="260">
                  <c:v>3.7235117647058824</c:v>
                </c:pt>
                <c:pt idx="261">
                  <c:v>3.7233338709677422</c:v>
                </c:pt>
                <c:pt idx="262">
                  <c:v>3.7231581162324652</c:v>
                </c:pt>
                <c:pt idx="263">
                  <c:v>3.7229844621513948</c:v>
                </c:pt>
                <c:pt idx="264">
                  <c:v>3.7228128712871289</c:v>
                </c:pt>
                <c:pt idx="265">
                  <c:v>3.7226433070866145</c:v>
                </c:pt>
                <c:pt idx="266">
                  <c:v>3.7224757338551862</c:v>
                </c:pt>
                <c:pt idx="267">
                  <c:v>3.7223101167315176</c:v>
                </c:pt>
                <c:pt idx="268">
                  <c:v>3.7221464216634432</c:v>
                </c:pt>
                <c:pt idx="269">
                  <c:v>3.7219846153846157</c:v>
                </c:pt>
                <c:pt idx="270">
                  <c:v>3.7218246653919698</c:v>
                </c:pt>
                <c:pt idx="271">
                  <c:v>3.7216665399239544</c:v>
                </c:pt>
                <c:pt idx="272">
                  <c:v>3.7215102079395086</c:v>
                </c:pt>
                <c:pt idx="273">
                  <c:v>3.7213556390977445</c:v>
                </c:pt>
                <c:pt idx="274">
                  <c:v>3.721202803738318</c:v>
                </c:pt>
                <c:pt idx="275">
                  <c:v>3.7210516728624539</c:v>
                </c:pt>
                <c:pt idx="276">
                  <c:v>3.7209022181146025</c:v>
                </c:pt>
                <c:pt idx="277">
                  <c:v>3.7207544117647062</c:v>
                </c:pt>
                <c:pt idx="278">
                  <c:v>3.7206082266910423</c:v>
                </c:pt>
                <c:pt idx="279">
                  <c:v>3.7204636363636365</c:v>
                </c:pt>
                <c:pt idx="280">
                  <c:v>3.7203206148282097</c:v>
                </c:pt>
                <c:pt idx="281">
                  <c:v>3.7201791366906476</c:v>
                </c:pt>
                <c:pt idx="282">
                  <c:v>3.7200391771019681</c:v>
                </c:pt>
                <c:pt idx="283">
                  <c:v>3.7199007117437723</c:v>
                </c:pt>
                <c:pt idx="284">
                  <c:v>3.7197637168141595</c:v>
                </c:pt>
                <c:pt idx="285">
                  <c:v>3.7196281690140847</c:v>
                </c:pt>
                <c:pt idx="286">
                  <c:v>3.7194940455341508</c:v>
                </c:pt>
                <c:pt idx="287">
                  <c:v>3.7193613240418122</c:v>
                </c:pt>
                <c:pt idx="288">
                  <c:v>3.7192299826689776</c:v>
                </c:pt>
                <c:pt idx="289">
                  <c:v>3.7191000000000001</c:v>
                </c:pt>
                <c:pt idx="290">
                  <c:v>3.7189713550600345</c:v>
                </c:pt>
                <c:pt idx="291">
                  <c:v>3.7188440273037546</c:v>
                </c:pt>
                <c:pt idx="292">
                  <c:v>3.7187179966044144</c:v>
                </c:pt>
                <c:pt idx="293">
                  <c:v>3.7185932432432436</c:v>
                </c:pt>
                <c:pt idx="294">
                  <c:v>3.7184697478991597</c:v>
                </c:pt>
                <c:pt idx="295">
                  <c:v>3.718347491638796</c:v>
                </c:pt>
                <c:pt idx="296">
                  <c:v>3.7182264559068221</c:v>
                </c:pt>
                <c:pt idx="297">
                  <c:v>3.7181066225165567</c:v>
                </c:pt>
                <c:pt idx="298">
                  <c:v>3.7179879736408568</c:v>
                </c:pt>
                <c:pt idx="299">
                  <c:v>3.717870491803279</c:v>
                </c:pt>
                <c:pt idx="300">
                  <c:v>3.7177541598694943</c:v>
                </c:pt>
                <c:pt idx="301">
                  <c:v>3.7176389610389613</c:v>
                </c:pt>
                <c:pt idx="302">
                  <c:v>3.7175248788368336</c:v>
                </c:pt>
                <c:pt idx="303">
                  <c:v>3.7174118971061096</c:v>
                </c:pt>
                <c:pt idx="304">
                  <c:v>3.7173000000000003</c:v>
                </c:pt>
                <c:pt idx="305">
                  <c:v>3.7171891719745225</c:v>
                </c:pt>
                <c:pt idx="306">
                  <c:v>3.7170793977812995</c:v>
                </c:pt>
                <c:pt idx="307">
                  <c:v>3.7169706624605681</c:v>
                </c:pt>
                <c:pt idx="308">
                  <c:v>3.71686295133438</c:v>
                </c:pt>
                <c:pt idx="309">
                  <c:v>3.71675625</c:v>
                </c:pt>
                <c:pt idx="310">
                  <c:v>3.7166505443234836</c:v>
                </c:pt>
                <c:pt idx="311">
                  <c:v>3.7165458204334367</c:v>
                </c:pt>
                <c:pt idx="312">
                  <c:v>3.7164420647149461</c:v>
                </c:pt>
                <c:pt idx="313">
                  <c:v>3.7163392638036812</c:v>
                </c:pt>
                <c:pt idx="314">
                  <c:v>3.7162374045801529</c:v>
                </c:pt>
                <c:pt idx="315">
                  <c:v>3.7161364741641338</c:v>
                </c:pt>
                <c:pt idx="316">
                  <c:v>3.7160364599092288</c:v>
                </c:pt>
                <c:pt idx="317">
                  <c:v>3.7159373493975907</c:v>
                </c:pt>
                <c:pt idx="318">
                  <c:v>3.7158391304347829</c:v>
                </c:pt>
                <c:pt idx="319">
                  <c:v>3.7157417910447763</c:v>
                </c:pt>
                <c:pt idx="320">
                  <c:v>3.7156453194650818</c:v>
                </c:pt>
                <c:pt idx="321">
                  <c:v>3.715549704142012</c:v>
                </c:pt>
                <c:pt idx="322">
                  <c:v>3.7154549337260678</c:v>
                </c:pt>
                <c:pt idx="323">
                  <c:v>3.715360997067449</c:v>
                </c:pt>
                <c:pt idx="324">
                  <c:v>3.7152678832116788</c:v>
                </c:pt>
                <c:pt idx="325">
                  <c:v>3.7151755813953491</c:v>
                </c:pt>
                <c:pt idx="326">
                  <c:v>3.7150840810419683</c:v>
                </c:pt>
                <c:pt idx="327">
                  <c:v>3.7149933717579251</c:v>
                </c:pt>
                <c:pt idx="328">
                  <c:v>3.7149034433285513</c:v>
                </c:pt>
                <c:pt idx="329">
                  <c:v>3.7148142857142861</c:v>
                </c:pt>
                <c:pt idx="330">
                  <c:v>3.7147258890469419</c:v>
                </c:pt>
                <c:pt idx="331">
                  <c:v>3.7146382436260623</c:v>
                </c:pt>
                <c:pt idx="332">
                  <c:v>3.7145513399153738</c:v>
                </c:pt>
                <c:pt idx="333">
                  <c:v>3.7144651685393262</c:v>
                </c:pt>
                <c:pt idx="334">
                  <c:v>3.7143797202797204</c:v>
                </c:pt>
                <c:pt idx="335">
                  <c:v>3.7142949860724235</c:v>
                </c:pt>
                <c:pt idx="336">
                  <c:v>3.7142109570041613</c:v>
                </c:pt>
                <c:pt idx="337">
                  <c:v>3.7141276243093926</c:v>
                </c:pt>
                <c:pt idx="338">
                  <c:v>3.7140449793672627</c:v>
                </c:pt>
                <c:pt idx="339">
                  <c:v>3.7139630136986304</c:v>
                </c:pt>
                <c:pt idx="340">
                  <c:v>3.7138817189631652</c:v>
                </c:pt>
                <c:pt idx="341">
                  <c:v>3.7138010869565221</c:v>
                </c:pt>
                <c:pt idx="342">
                  <c:v>3.7137211096075782</c:v>
                </c:pt>
                <c:pt idx="343">
                  <c:v>3.7136417789757412</c:v>
                </c:pt>
                <c:pt idx="344">
                  <c:v>3.7135630872483225</c:v>
                </c:pt>
                <c:pt idx="345">
                  <c:v>3.7134850267379682</c:v>
                </c:pt>
                <c:pt idx="346">
                  <c:v>3.71340758988016</c:v>
                </c:pt>
                <c:pt idx="347">
                  <c:v>3.7133307692307693</c:v>
                </c:pt>
                <c:pt idx="348">
                  <c:v>3.7132545574636726</c:v>
                </c:pt>
                <c:pt idx="349">
                  <c:v>3.7131789473684211</c:v>
                </c:pt>
                <c:pt idx="350">
                  <c:v>3.7131039318479688</c:v>
                </c:pt>
                <c:pt idx="351">
                  <c:v>3.7130295039164491</c:v>
                </c:pt>
                <c:pt idx="352">
                  <c:v>3.7129556566970092</c:v>
                </c:pt>
                <c:pt idx="353">
                  <c:v>3.7128823834196893</c:v>
                </c:pt>
                <c:pt idx="354">
                  <c:v>3.7128096774193549</c:v>
                </c:pt>
                <c:pt idx="355">
                  <c:v>3.7127375321336764</c:v>
                </c:pt>
                <c:pt idx="356">
                  <c:v>3.7126659411011524</c:v>
                </c:pt>
                <c:pt idx="357">
                  <c:v>3.7125948979591836</c:v>
                </c:pt>
                <c:pt idx="358">
                  <c:v>3.7125243964421855</c:v>
                </c:pt>
                <c:pt idx="359">
                  <c:v>3.7124544303797471</c:v>
                </c:pt>
                <c:pt idx="360">
                  <c:v>3.7123849936948301</c:v>
                </c:pt>
                <c:pt idx="361">
                  <c:v>3.7123160804020103</c:v>
                </c:pt>
                <c:pt idx="362">
                  <c:v>3.7122476846057575</c:v>
                </c:pt>
                <c:pt idx="363">
                  <c:v>3.7121798004987534</c:v>
                </c:pt>
                <c:pt idx="364">
                  <c:v>3.7121124223602484</c:v>
                </c:pt>
                <c:pt idx="365">
                  <c:v>3.7120455445544556</c:v>
                </c:pt>
                <c:pt idx="366">
                  <c:v>3.7119791615289768</c:v>
                </c:pt>
                <c:pt idx="367">
                  <c:v>3.711913267813268</c:v>
                </c:pt>
                <c:pt idx="368">
                  <c:v>3.7118478580171361</c:v>
                </c:pt>
                <c:pt idx="369">
                  <c:v>3.7117829268292684</c:v>
                </c:pt>
                <c:pt idx="370">
                  <c:v>3.7117184690157958</c:v>
                </c:pt>
                <c:pt idx="371">
                  <c:v>3.7116544794188862</c:v>
                </c:pt>
                <c:pt idx="372">
                  <c:v>3.7115909529553681</c:v>
                </c:pt>
                <c:pt idx="373">
                  <c:v>3.7115278846153847</c:v>
                </c:pt>
                <c:pt idx="374">
                  <c:v>3.7114652694610779</c:v>
                </c:pt>
                <c:pt idx="375">
                  <c:v>3.7114031026252987</c:v>
                </c:pt>
                <c:pt idx="376">
                  <c:v>3.7113413793103449</c:v>
                </c:pt>
                <c:pt idx="377">
                  <c:v>3.7112800947867299</c:v>
                </c:pt>
                <c:pt idx="378">
                  <c:v>3.7112192443919718</c:v>
                </c:pt>
                <c:pt idx="379">
                  <c:v>3.711158823529412</c:v>
                </c:pt>
                <c:pt idx="380">
                  <c:v>3.7110988276670578</c:v>
                </c:pt>
                <c:pt idx="381">
                  <c:v>3.7110392523364486</c:v>
                </c:pt>
                <c:pt idx="382">
                  <c:v>3.7109800931315484</c:v>
                </c:pt>
                <c:pt idx="383">
                  <c:v>3.7109213457076566</c:v>
                </c:pt>
                <c:pt idx="384">
                  <c:v>3.7108630057803471</c:v>
                </c:pt>
                <c:pt idx="385">
                  <c:v>3.7108050691244241</c:v>
                </c:pt>
                <c:pt idx="386">
                  <c:v>3.7107475315729048</c:v>
                </c:pt>
                <c:pt idx="387">
                  <c:v>3.7106903890160186</c:v>
                </c:pt>
                <c:pt idx="388">
                  <c:v>3.7106336374002282</c:v>
                </c:pt>
                <c:pt idx="389">
                  <c:v>3.710577272727273</c:v>
                </c:pt>
                <c:pt idx="390">
                  <c:v>3.7105212910532277</c:v>
                </c:pt>
                <c:pt idx="391">
                  <c:v>3.7104656884875848</c:v>
                </c:pt>
                <c:pt idx="392">
                  <c:v>3.710410461192351</c:v>
                </c:pt>
                <c:pt idx="393">
                  <c:v>3.7103556053811659</c:v>
                </c:pt>
                <c:pt idx="394">
                  <c:v>3.7103011173184357</c:v>
                </c:pt>
                <c:pt idx="395">
                  <c:v>3.7102469933184858</c:v>
                </c:pt>
                <c:pt idx="396">
                  <c:v>3.7101932297447284</c:v>
                </c:pt>
                <c:pt idx="397">
                  <c:v>3.7101398230088498</c:v>
                </c:pt>
                <c:pt idx="398">
                  <c:v>3.7100867695700113</c:v>
                </c:pt>
                <c:pt idx="399">
                  <c:v>3.710034065934066</c:v>
                </c:pt>
                <c:pt idx="400">
                  <c:v>3.7099817086527933</c:v>
                </c:pt>
                <c:pt idx="401">
                  <c:v>3.7099296943231441</c:v>
                </c:pt>
                <c:pt idx="402">
                  <c:v>3.7098780195865073</c:v>
                </c:pt>
                <c:pt idx="403">
                  <c:v>3.709826681127983</c:v>
                </c:pt>
                <c:pt idx="404">
                  <c:v>3.7097756756756759</c:v>
                </c:pt>
                <c:pt idx="405">
                  <c:v>3.7097250000000002</c:v>
                </c:pt>
                <c:pt idx="406">
                  <c:v>3.709674650912997</c:v>
                </c:pt>
                <c:pt idx="407">
                  <c:v>3.7096246252676659</c:v>
                </c:pt>
                <c:pt idx="408">
                  <c:v>3.7095749199573107</c:v>
                </c:pt>
                <c:pt idx="409">
                  <c:v>3.7095255319148936</c:v>
                </c:pt>
                <c:pt idx="410">
                  <c:v>3.7094764581124076</c:v>
                </c:pt>
                <c:pt idx="411">
                  <c:v>3.7094276955602536</c:v>
                </c:pt>
                <c:pt idx="412">
                  <c:v>3.7093792413066389</c:v>
                </c:pt>
                <c:pt idx="413">
                  <c:v>3.7093310924369751</c:v>
                </c:pt>
                <c:pt idx="414">
                  <c:v>3.7092832460732987</c:v>
                </c:pt>
                <c:pt idx="415">
                  <c:v>3.7092356993736955</c:v>
                </c:pt>
                <c:pt idx="416">
                  <c:v>3.7091884495317378</c:v>
                </c:pt>
                <c:pt idx="417">
                  <c:v>3.7091414937759337</c:v>
                </c:pt>
                <c:pt idx="418">
                  <c:v>3.709094829369183</c:v>
                </c:pt>
                <c:pt idx="419">
                  <c:v>3.7090484536082475</c:v>
                </c:pt>
                <c:pt idx="420">
                  <c:v>3.7090023638232275</c:v>
                </c:pt>
                <c:pt idx="421">
                  <c:v>3.7089565573770495</c:v>
                </c:pt>
                <c:pt idx="422">
                  <c:v>3.7089110316649645</c:v>
                </c:pt>
                <c:pt idx="423">
                  <c:v>3.7088657841140531</c:v>
                </c:pt>
                <c:pt idx="424">
                  <c:v>3.7088208121827413</c:v>
                </c:pt>
                <c:pt idx="425">
                  <c:v>3.7087761133603241</c:v>
                </c:pt>
                <c:pt idx="426">
                  <c:v>3.7087316851664989</c:v>
                </c:pt>
                <c:pt idx="427">
                  <c:v>3.7086875251509057</c:v>
                </c:pt>
                <c:pt idx="428">
                  <c:v>3.708643630892678</c:v>
                </c:pt>
                <c:pt idx="429">
                  <c:v>3.7086000000000001</c:v>
                </c:pt>
                <c:pt idx="430">
                  <c:v>3.7085566301096713</c:v>
                </c:pt>
                <c:pt idx="431">
                  <c:v>3.7085135188866802</c:v>
                </c:pt>
                <c:pt idx="432">
                  <c:v>3.7084706640237859</c:v>
                </c:pt>
                <c:pt idx="433">
                  <c:v>3.7084280632411071</c:v>
                </c:pt>
                <c:pt idx="434">
                  <c:v>3.7083857142857144</c:v>
                </c:pt>
                <c:pt idx="435">
                  <c:v>3.7083436149312381</c:v>
                </c:pt>
                <c:pt idx="436">
                  <c:v>3.7083017629774733</c:v>
                </c:pt>
                <c:pt idx="437">
                  <c:v>3.7082601562500002</c:v>
                </c:pt>
                <c:pt idx="438">
                  <c:v>3.7082187925998054</c:v>
                </c:pt>
                <c:pt idx="439">
                  <c:v>3.7081776699029128</c:v>
                </c:pt>
                <c:pt idx="440">
                  <c:v>3.7081367860600194</c:v>
                </c:pt>
                <c:pt idx="441">
                  <c:v>3.7080961389961393</c:v>
                </c:pt>
                <c:pt idx="442">
                  <c:v>3.7080557266602505</c:v>
                </c:pt>
                <c:pt idx="443">
                  <c:v>3.7080155470249521</c:v>
                </c:pt>
                <c:pt idx="444">
                  <c:v>3.7079755980861244</c:v>
                </c:pt>
                <c:pt idx="445">
                  <c:v>3.7079358778625955</c:v>
                </c:pt>
                <c:pt idx="446">
                  <c:v>3.7078963843958137</c:v>
                </c:pt>
                <c:pt idx="447">
                  <c:v>3.7078571157495257</c:v>
                </c:pt>
                <c:pt idx="448">
                  <c:v>3.707818070009461</c:v>
                </c:pt>
                <c:pt idx="449">
                  <c:v>3.7077792452830192</c:v>
                </c:pt>
                <c:pt idx="450">
                  <c:v>3.7077406396989652</c:v>
                </c:pt>
                <c:pt idx="451">
                  <c:v>3.7077022514071296</c:v>
                </c:pt>
                <c:pt idx="452">
                  <c:v>3.7076640785781105</c:v>
                </c:pt>
                <c:pt idx="453">
                  <c:v>3.7076261194029851</c:v>
                </c:pt>
                <c:pt idx="454">
                  <c:v>3.7075883720930234</c:v>
                </c:pt>
                <c:pt idx="455">
                  <c:v>3.7075508348794064</c:v>
                </c:pt>
                <c:pt idx="456">
                  <c:v>3.7075135060129512</c:v>
                </c:pt>
                <c:pt idx="457">
                  <c:v>3.7074763837638378</c:v>
                </c:pt>
                <c:pt idx="458">
                  <c:v>3.7074394664213433</c:v>
                </c:pt>
                <c:pt idx="459">
                  <c:v>3.7074027522935782</c:v>
                </c:pt>
                <c:pt idx="460">
                  <c:v>3.7073662397072278</c:v>
                </c:pt>
                <c:pt idx="461">
                  <c:v>3.7073299270072995</c:v>
                </c:pt>
                <c:pt idx="462">
                  <c:v>3.7072938125568702</c:v>
                </c:pt>
                <c:pt idx="463">
                  <c:v>3.7072578947368422</c:v>
                </c:pt>
                <c:pt idx="464">
                  <c:v>3.7072221719457015</c:v>
                </c:pt>
                <c:pt idx="465">
                  <c:v>3.7071866425992783</c:v>
                </c:pt>
                <c:pt idx="466">
                  <c:v>3.7071513051305134</c:v>
                </c:pt>
                <c:pt idx="467">
                  <c:v>3.707116157989228</c:v>
                </c:pt>
                <c:pt idx="468">
                  <c:v>3.7070811996418982</c:v>
                </c:pt>
                <c:pt idx="469">
                  <c:v>3.7070464285714286</c:v>
                </c:pt>
                <c:pt idx="470">
                  <c:v>3.7070118432769368</c:v>
                </c:pt>
                <c:pt idx="471">
                  <c:v>3.7069774422735349</c:v>
                </c:pt>
                <c:pt idx="472">
                  <c:v>3.7069432240921172</c:v>
                </c:pt>
                <c:pt idx="473">
                  <c:v>3.7069091872791522</c:v>
                </c:pt>
                <c:pt idx="474">
                  <c:v>3.7068753303964761</c:v>
                </c:pt>
                <c:pt idx="475">
                  <c:v>3.7068416520210898</c:v>
                </c:pt>
                <c:pt idx="476">
                  <c:v>3.7068081507449606</c:v>
                </c:pt>
                <c:pt idx="477">
                  <c:v>3.7067748251748251</c:v>
                </c:pt>
                <c:pt idx="478">
                  <c:v>3.7067416739319965</c:v>
                </c:pt>
                <c:pt idx="479">
                  <c:v>3.706708695652174</c:v>
                </c:pt>
                <c:pt idx="480">
                  <c:v>3.7066758889852558</c:v>
                </c:pt>
                <c:pt idx="481">
                  <c:v>3.706643252595156</c:v>
                </c:pt>
                <c:pt idx="482">
                  <c:v>3.7066107851596204</c:v>
                </c:pt>
                <c:pt idx="483">
                  <c:v>3.7065784853700516</c:v>
                </c:pt>
                <c:pt idx="484">
                  <c:v>3.7065463519313306</c:v>
                </c:pt>
                <c:pt idx="485">
                  <c:v>3.7065143835616441</c:v>
                </c:pt>
                <c:pt idx="486">
                  <c:v>3.7064825789923144</c:v>
                </c:pt>
                <c:pt idx="487">
                  <c:v>3.7064509369676322</c:v>
                </c:pt>
                <c:pt idx="488">
                  <c:v>3.7064194562446899</c:v>
                </c:pt>
                <c:pt idx="489">
                  <c:v>3.7063881355932207</c:v>
                </c:pt>
                <c:pt idx="490">
                  <c:v>3.7063569737954354</c:v>
                </c:pt>
                <c:pt idx="491">
                  <c:v>3.7063259696458686</c:v>
                </c:pt>
                <c:pt idx="492">
                  <c:v>3.7062951219512197</c:v>
                </c:pt>
                <c:pt idx="493">
                  <c:v>3.7062644295302016</c:v>
                </c:pt>
                <c:pt idx="494">
                  <c:v>3.7062338912133894</c:v>
                </c:pt>
                <c:pt idx="495">
                  <c:v>3.7062035058430718</c:v>
                </c:pt>
                <c:pt idx="496">
                  <c:v>3.706173272273106</c:v>
                </c:pt>
                <c:pt idx="497">
                  <c:v>3.7061431893687709</c:v>
                </c:pt>
                <c:pt idx="498">
                  <c:v>3.7061132560066281</c:v>
                </c:pt>
                <c:pt idx="499">
                  <c:v>3.7060834710743804</c:v>
                </c:pt>
                <c:pt idx="500">
                  <c:v>3.706053833470734</c:v>
                </c:pt>
                <c:pt idx="501">
                  <c:v>3.7060243421052634</c:v>
                </c:pt>
                <c:pt idx="502">
                  <c:v>3.7059949958982776</c:v>
                </c:pt>
                <c:pt idx="503">
                  <c:v>3.7059657937806874</c:v>
                </c:pt>
                <c:pt idx="504">
                  <c:v>3.7059367346938776</c:v>
                </c:pt>
                <c:pt idx="505">
                  <c:v>3.7059078175895768</c:v>
                </c:pt>
                <c:pt idx="506">
                  <c:v>3.705879041429732</c:v>
                </c:pt>
                <c:pt idx="507">
                  <c:v>3.7058504051863861</c:v>
                </c:pt>
                <c:pt idx="508">
                  <c:v>3.7058219078415524</c:v>
                </c:pt>
                <c:pt idx="509">
                  <c:v>3.705793548387097</c:v>
                </c:pt>
                <c:pt idx="510">
                  <c:v>3.7057653258246179</c:v>
                </c:pt>
                <c:pt idx="511">
                  <c:v>3.7057372391653294</c:v>
                </c:pt>
                <c:pt idx="512">
                  <c:v>3.705709287429944</c:v>
                </c:pt>
                <c:pt idx="513">
                  <c:v>3.7056814696485625</c:v>
                </c:pt>
                <c:pt idx="514">
                  <c:v>3.7056537848605577</c:v>
                </c:pt>
                <c:pt idx="515">
                  <c:v>3.7056262321144677</c:v>
                </c:pt>
                <c:pt idx="516">
                  <c:v>3.7055988104678828</c:v>
                </c:pt>
                <c:pt idx="517">
                  <c:v>3.7055715189873419</c:v>
                </c:pt>
                <c:pt idx="518">
                  <c:v>3.7055443567482245</c:v>
                </c:pt>
                <c:pt idx="519">
                  <c:v>3.7055173228346456</c:v>
                </c:pt>
                <c:pt idx="520">
                  <c:v>3.7054904163393561</c:v>
                </c:pt>
                <c:pt idx="521">
                  <c:v>3.7054636363636364</c:v>
                </c:pt>
                <c:pt idx="522">
                  <c:v>3.7054369820172011</c:v>
                </c:pt>
                <c:pt idx="523">
                  <c:v>3.7054104524180969</c:v>
                </c:pt>
                <c:pt idx="524">
                  <c:v>3.7053840466926071</c:v>
                </c:pt>
                <c:pt idx="525">
                  <c:v>3.7053577639751554</c:v>
                </c:pt>
                <c:pt idx="526">
                  <c:v>3.7053316034082107</c:v>
                </c:pt>
                <c:pt idx="527">
                  <c:v>3.7053055641421948</c:v>
                </c:pt>
                <c:pt idx="528">
                  <c:v>3.7052796453353896</c:v>
                </c:pt>
                <c:pt idx="529">
                  <c:v>3.7052538461538465</c:v>
                </c:pt>
                <c:pt idx="530">
                  <c:v>3.7052281657712971</c:v>
                </c:pt>
                <c:pt idx="531">
                  <c:v>3.7052026033690661</c:v>
                </c:pt>
                <c:pt idx="532">
                  <c:v>3.705177158135982</c:v>
                </c:pt>
                <c:pt idx="533">
                  <c:v>3.705151829268293</c:v>
                </c:pt>
                <c:pt idx="534">
                  <c:v>3.7051266159695819</c:v>
                </c:pt>
                <c:pt idx="535">
                  <c:v>3.7051015174506832</c:v>
                </c:pt>
                <c:pt idx="536">
                  <c:v>3.7050765329295992</c:v>
                </c:pt>
                <c:pt idx="537">
                  <c:v>3.70505166163142</c:v>
                </c:pt>
                <c:pt idx="538">
                  <c:v>3.7050269027882443</c:v>
                </c:pt>
                <c:pt idx="539">
                  <c:v>3.7050022556390978</c:v>
                </c:pt>
                <c:pt idx="540">
                  <c:v>3.7049777194298574</c:v>
                </c:pt>
                <c:pt idx="541">
                  <c:v>3.7049532934131739</c:v>
                </c:pt>
                <c:pt idx="542">
                  <c:v>3.7049289768483944</c:v>
                </c:pt>
                <c:pt idx="543">
                  <c:v>3.7049047690014905</c:v>
                </c:pt>
                <c:pt idx="544">
                  <c:v>3.7048806691449814</c:v>
                </c:pt>
                <c:pt idx="545">
                  <c:v>3.7048566765578639</c:v>
                </c:pt>
                <c:pt idx="546">
                  <c:v>3.7048327905255367</c:v>
                </c:pt>
                <c:pt idx="547">
                  <c:v>3.7048090103397344</c:v>
                </c:pt>
                <c:pt idx="548">
                  <c:v>3.7047853352984528</c:v>
                </c:pt>
                <c:pt idx="549">
                  <c:v>3.7047617647058826</c:v>
                </c:pt>
                <c:pt idx="550">
                  <c:v>3.7047382978723404</c:v>
                </c:pt>
                <c:pt idx="551">
                  <c:v>3.7047149341142021</c:v>
                </c:pt>
                <c:pt idx="552">
                  <c:v>3.7046916727538353</c:v>
                </c:pt>
                <c:pt idx="553">
                  <c:v>3.7046685131195338</c:v>
                </c:pt>
                <c:pt idx="554">
                  <c:v>3.7046454545454548</c:v>
                </c:pt>
                <c:pt idx="555">
                  <c:v>3.7046224963715533</c:v>
                </c:pt>
                <c:pt idx="556">
                  <c:v>3.7045996379435193</c:v>
                </c:pt>
                <c:pt idx="557">
                  <c:v>3.7045768786127171</c:v>
                </c:pt>
                <c:pt idx="558">
                  <c:v>3.7045542177361215</c:v>
                </c:pt>
                <c:pt idx="559">
                  <c:v>3.7045316546762592</c:v>
                </c:pt>
                <c:pt idx="560">
                  <c:v>3.7045091888011488</c:v>
                </c:pt>
                <c:pt idx="561">
                  <c:v>3.7044868194842406</c:v>
                </c:pt>
                <c:pt idx="562">
                  <c:v>3.7044645461043606</c:v>
                </c:pt>
                <c:pt idx="563">
                  <c:v>3.7044423680456493</c:v>
                </c:pt>
                <c:pt idx="564">
                  <c:v>3.7044202846975089</c:v>
                </c:pt>
                <c:pt idx="565">
                  <c:v>3.7043982954545456</c:v>
                </c:pt>
                <c:pt idx="566">
                  <c:v>3.7043763997165131</c:v>
                </c:pt>
                <c:pt idx="567">
                  <c:v>3.7043545968882605</c:v>
                </c:pt>
                <c:pt idx="568">
                  <c:v>3.7043328863796754</c:v>
                </c:pt>
                <c:pt idx="569">
                  <c:v>3.7043112676056338</c:v>
                </c:pt>
                <c:pt idx="570">
                  <c:v>3.7042897399859451</c:v>
                </c:pt>
                <c:pt idx="571">
                  <c:v>3.7042683029453016</c:v>
                </c:pt>
                <c:pt idx="572">
                  <c:v>3.7042469559132263</c:v>
                </c:pt>
                <c:pt idx="573">
                  <c:v>3.7042256983240227</c:v>
                </c:pt>
                <c:pt idx="574">
                  <c:v>3.704204529616725</c:v>
                </c:pt>
                <c:pt idx="575">
                  <c:v>3.7041834492350487</c:v>
                </c:pt>
                <c:pt idx="576">
                  <c:v>3.7041624566273423</c:v>
                </c:pt>
                <c:pt idx="577">
                  <c:v>3.7041415512465377</c:v>
                </c:pt>
                <c:pt idx="578">
                  <c:v>3.7041207325501038</c:v>
                </c:pt>
                <c:pt idx="579">
                  <c:v>3.7040999999999999</c:v>
                </c:pt>
                <c:pt idx="580">
                  <c:v>3.704079353062629</c:v>
                </c:pt>
                <c:pt idx="581">
                  <c:v>3.7040587912087912</c:v>
                </c:pt>
                <c:pt idx="582">
                  <c:v>3.7040383139136397</c:v>
                </c:pt>
                <c:pt idx="583">
                  <c:v>3.7040179206566348</c:v>
                </c:pt>
                <c:pt idx="584">
                  <c:v>3.703997610921502</c:v>
                </c:pt>
                <c:pt idx="585">
                  <c:v>3.7039773841961856</c:v>
                </c:pt>
                <c:pt idx="586">
                  <c:v>3.7039572399728078</c:v>
                </c:pt>
                <c:pt idx="587">
                  <c:v>3.7039371777476258</c:v>
                </c:pt>
                <c:pt idx="588">
                  <c:v>3.7039171970209885</c:v>
                </c:pt>
                <c:pt idx="589">
                  <c:v>3.7038972972972974</c:v>
                </c:pt>
                <c:pt idx="590">
                  <c:v>3.703877478084963</c:v>
                </c:pt>
                <c:pt idx="591">
                  <c:v>3.703857738896366</c:v>
                </c:pt>
                <c:pt idx="592">
                  <c:v>3.7038380792478174</c:v>
                </c:pt>
                <c:pt idx="593">
                  <c:v>3.7038184986595177</c:v>
                </c:pt>
                <c:pt idx="594">
                  <c:v>3.7037989966555185</c:v>
                </c:pt>
                <c:pt idx="595">
                  <c:v>3.7037795727636849</c:v>
                </c:pt>
                <c:pt idx="596">
                  <c:v>3.7037602265156564</c:v>
                </c:pt>
                <c:pt idx="597">
                  <c:v>3.7037409574468088</c:v>
                </c:pt>
                <c:pt idx="598">
                  <c:v>3.7037217650962178</c:v>
                </c:pt>
                <c:pt idx="599">
                  <c:v>3.7037026490066225</c:v>
                </c:pt>
                <c:pt idx="600">
                  <c:v>3.703683608724389</c:v>
                </c:pt>
                <c:pt idx="601">
                  <c:v>3.7036646437994722</c:v>
                </c:pt>
                <c:pt idx="602">
                  <c:v>3.7036457537853851</c:v>
                </c:pt>
                <c:pt idx="603">
                  <c:v>3.7036269382391591</c:v>
                </c:pt>
                <c:pt idx="604">
                  <c:v>3.7036081967213117</c:v>
                </c:pt>
                <c:pt idx="605">
                  <c:v>3.7035895287958116</c:v>
                </c:pt>
                <c:pt idx="606">
                  <c:v>3.7035709340300458</c:v>
                </c:pt>
                <c:pt idx="607">
                  <c:v>3.7035524119947851</c:v>
                </c:pt>
                <c:pt idx="608">
                  <c:v>3.7035339622641512</c:v>
                </c:pt>
                <c:pt idx="609">
                  <c:v>3.7035155844155847</c:v>
                </c:pt>
                <c:pt idx="610">
                  <c:v>3.7034972780298121</c:v>
                </c:pt>
                <c:pt idx="611">
                  <c:v>3.7034790426908151</c:v>
                </c:pt>
                <c:pt idx="612">
                  <c:v>3.7034608779857976</c:v>
                </c:pt>
                <c:pt idx="613">
                  <c:v>3.7034427835051549</c:v>
                </c:pt>
                <c:pt idx="614">
                  <c:v>3.703424758842444</c:v>
                </c:pt>
                <c:pt idx="615">
                  <c:v>3.7034068035943517</c:v>
                </c:pt>
                <c:pt idx="616">
                  <c:v>3.7033889173606664</c:v>
                </c:pt>
                <c:pt idx="617">
                  <c:v>3.7033710997442455</c:v>
                </c:pt>
                <c:pt idx="618">
                  <c:v>3.7033533503509894</c:v>
                </c:pt>
                <c:pt idx="619">
                  <c:v>3.7033356687898089</c:v>
                </c:pt>
                <c:pt idx="620">
                  <c:v>3.7033180546726001</c:v>
                </c:pt>
                <c:pt idx="621">
                  <c:v>3.7033005076142134</c:v>
                </c:pt>
                <c:pt idx="622">
                  <c:v>3.7032830272324255</c:v>
                </c:pt>
                <c:pt idx="623">
                  <c:v>3.7032656131479142</c:v>
                </c:pt>
                <c:pt idx="624">
                  <c:v>3.7032482649842273</c:v>
                </c:pt>
                <c:pt idx="625">
                  <c:v>3.7032309823677583</c:v>
                </c:pt>
                <c:pt idx="626">
                  <c:v>3.7032137649277184</c:v>
                </c:pt>
                <c:pt idx="627">
                  <c:v>3.7031966122961104</c:v>
                </c:pt>
                <c:pt idx="628">
                  <c:v>3.7031795241077021</c:v>
                </c:pt>
                <c:pt idx="629">
                  <c:v>3.7031625000000004</c:v>
                </c:pt>
                <c:pt idx="630">
                  <c:v>3.7031455396132253</c:v>
                </c:pt>
                <c:pt idx="631">
                  <c:v>3.7031286425902867</c:v>
                </c:pt>
                <c:pt idx="632">
                  <c:v>3.703111808576756</c:v>
                </c:pt>
                <c:pt idx="633">
                  <c:v>3.703095037220844</c:v>
                </c:pt>
                <c:pt idx="634">
                  <c:v>3.7030783281733748</c:v>
                </c:pt>
                <c:pt idx="635">
                  <c:v>3.703061681087763</c:v>
                </c:pt>
                <c:pt idx="636">
                  <c:v>3.7030450956199878</c:v>
                </c:pt>
                <c:pt idx="637">
                  <c:v>3.7030285714285718</c:v>
                </c:pt>
                <c:pt idx="638">
                  <c:v>3.7030121081745544</c:v>
                </c:pt>
                <c:pt idx="639">
                  <c:v>3.7029957055214724</c:v>
                </c:pt>
                <c:pt idx="640">
                  <c:v>3.7029793631353338</c:v>
                </c:pt>
                <c:pt idx="641">
                  <c:v>3.7029630806845968</c:v>
                </c:pt>
                <c:pt idx="642">
                  <c:v>3.7029468578401468</c:v>
                </c:pt>
                <c:pt idx="643">
                  <c:v>3.7029306942752744</c:v>
                </c:pt>
                <c:pt idx="644">
                  <c:v>3.7029145896656535</c:v>
                </c:pt>
                <c:pt idx="645">
                  <c:v>3.7028985436893205</c:v>
                </c:pt>
                <c:pt idx="646">
                  <c:v>3.7028825560266507</c:v>
                </c:pt>
                <c:pt idx="647">
                  <c:v>3.7028666263603389</c:v>
                </c:pt>
                <c:pt idx="648">
                  <c:v>3.7028507543753775</c:v>
                </c:pt>
                <c:pt idx="649">
                  <c:v>3.7028349397590361</c:v>
                </c:pt>
                <c:pt idx="650">
                  <c:v>3.7028191822008418</c:v>
                </c:pt>
                <c:pt idx="651">
                  <c:v>3.7028034813925572</c:v>
                </c:pt>
                <c:pt idx="652">
                  <c:v>3.7027878370281608</c:v>
                </c:pt>
                <c:pt idx="653">
                  <c:v>3.7027722488038277</c:v>
                </c:pt>
                <c:pt idx="654">
                  <c:v>3.7027567164179107</c:v>
                </c:pt>
                <c:pt idx="655">
                  <c:v>3.7027412395709178</c:v>
                </c:pt>
                <c:pt idx="656">
                  <c:v>3.7027258179654967</c:v>
                </c:pt>
                <c:pt idx="657">
                  <c:v>3.7027104513064133</c:v>
                </c:pt>
                <c:pt idx="658">
                  <c:v>3.7026951393005336</c:v>
                </c:pt>
                <c:pt idx="659">
                  <c:v>3.7026798816568047</c:v>
                </c:pt>
                <c:pt idx="660">
                  <c:v>3.7026646780862378</c:v>
                </c:pt>
                <c:pt idx="661">
                  <c:v>3.7026495283018868</c:v>
                </c:pt>
                <c:pt idx="662">
                  <c:v>3.7026344320188347</c:v>
                </c:pt>
                <c:pt idx="663">
                  <c:v>3.7026193889541719</c:v>
                </c:pt>
                <c:pt idx="664">
                  <c:v>3.7026043988269794</c:v>
                </c:pt>
                <c:pt idx="665">
                  <c:v>3.7025894613583139</c:v>
                </c:pt>
                <c:pt idx="666">
                  <c:v>3.7025745762711866</c:v>
                </c:pt>
                <c:pt idx="667">
                  <c:v>3.7025597432905486</c:v>
                </c:pt>
                <c:pt idx="668">
                  <c:v>3.7025449621432731</c:v>
                </c:pt>
                <c:pt idx="669">
                  <c:v>3.7025302325581397</c:v>
                </c:pt>
                <c:pt idx="670">
                  <c:v>3.7025155542658155</c:v>
                </c:pt>
                <c:pt idx="671">
                  <c:v>3.7025009269988414</c:v>
                </c:pt>
                <c:pt idx="672">
                  <c:v>3.7024863504916139</c:v>
                </c:pt>
                <c:pt idx="673">
                  <c:v>3.7024718244803698</c:v>
                </c:pt>
                <c:pt idx="674">
                  <c:v>3.7024573487031702</c:v>
                </c:pt>
                <c:pt idx="675">
                  <c:v>3.702442922899885</c:v>
                </c:pt>
                <c:pt idx="676">
                  <c:v>3.7024285468121771</c:v>
                </c:pt>
                <c:pt idx="677">
                  <c:v>3.7024142201834862</c:v>
                </c:pt>
                <c:pt idx="678">
                  <c:v>3.7023999427590155</c:v>
                </c:pt>
                <c:pt idx="679">
                  <c:v>3.7023857142857146</c:v>
                </c:pt>
                <c:pt idx="680">
                  <c:v>3.702371534512265</c:v>
                </c:pt>
                <c:pt idx="681">
                  <c:v>3.7023574031890663</c:v>
                </c:pt>
                <c:pt idx="682">
                  <c:v>3.7023433200682208</c:v>
                </c:pt>
                <c:pt idx="683">
                  <c:v>3.7023292849035188</c:v>
                </c:pt>
                <c:pt idx="684">
                  <c:v>3.7023152974504252</c:v>
                </c:pt>
                <c:pt idx="685">
                  <c:v>3.7023013574660637</c:v>
                </c:pt>
                <c:pt idx="686">
                  <c:v>3.7022874647092041</c:v>
                </c:pt>
                <c:pt idx="687">
                  <c:v>3.7022736189402483</c:v>
                </c:pt>
                <c:pt idx="688">
                  <c:v>3.7022598199212156</c:v>
                </c:pt>
                <c:pt idx="689">
                  <c:v>3.7022460674157305</c:v>
                </c:pt>
                <c:pt idx="690">
                  <c:v>3.7022323611890076</c:v>
                </c:pt>
                <c:pt idx="691">
                  <c:v>3.7022187010078391</c:v>
                </c:pt>
                <c:pt idx="692">
                  <c:v>3.7022050866405816</c:v>
                </c:pt>
                <c:pt idx="693">
                  <c:v>3.702191517857143</c:v>
                </c:pt>
                <c:pt idx="694">
                  <c:v>3.7021779944289697</c:v>
                </c:pt>
                <c:pt idx="695">
                  <c:v>3.7021645161290326</c:v>
                </c:pt>
                <c:pt idx="696">
                  <c:v>3.7021510827318158</c:v>
                </c:pt>
                <c:pt idx="697">
                  <c:v>3.7021376940133037</c:v>
                </c:pt>
                <c:pt idx="698">
                  <c:v>3.7021243497509686</c:v>
                </c:pt>
                <c:pt idx="699">
                  <c:v>3.702111049723757</c:v>
                </c:pt>
                <c:pt idx="700">
                  <c:v>3.7020977937120798</c:v>
                </c:pt>
                <c:pt idx="701">
                  <c:v>3.7020845814977976</c:v>
                </c:pt>
                <c:pt idx="702">
                  <c:v>3.7020714128642114</c:v>
                </c:pt>
                <c:pt idx="703">
                  <c:v>3.7020582875960484</c:v>
                </c:pt>
                <c:pt idx="704">
                  <c:v>3.7020452054794522</c:v>
                </c:pt>
                <c:pt idx="705">
                  <c:v>3.7020321663019695</c:v>
                </c:pt>
                <c:pt idx="706">
                  <c:v>3.70201916985254</c:v>
                </c:pt>
                <c:pt idx="707">
                  <c:v>3.7020062159214833</c:v>
                </c:pt>
                <c:pt idx="708">
                  <c:v>3.70199330430049</c:v>
                </c:pt>
                <c:pt idx="709">
                  <c:v>3.7019804347826089</c:v>
                </c:pt>
                <c:pt idx="710">
                  <c:v>3.7019676071622358</c:v>
                </c:pt>
                <c:pt idx="711">
                  <c:v>3.7019548212351032</c:v>
                </c:pt>
                <c:pt idx="712">
                  <c:v>3.7019420767982694</c:v>
                </c:pt>
                <c:pt idx="713">
                  <c:v>3.701929373650108</c:v>
                </c:pt>
                <c:pt idx="714">
                  <c:v>3.7019167115902967</c:v>
                </c:pt>
                <c:pt idx="715">
                  <c:v>3.7019040904198066</c:v>
                </c:pt>
                <c:pt idx="716">
                  <c:v>3.701891509940892</c:v>
                </c:pt>
                <c:pt idx="717">
                  <c:v>3.7018789699570815</c:v>
                </c:pt>
                <c:pt idx="718">
                  <c:v>3.7018664702731656</c:v>
                </c:pt>
                <c:pt idx="719">
                  <c:v>3.7018540106951874</c:v>
                </c:pt>
                <c:pt idx="720">
                  <c:v>3.7018415910304325</c:v>
                </c:pt>
                <c:pt idx="721">
                  <c:v>3.70182921108742</c:v>
                </c:pt>
                <c:pt idx="722">
                  <c:v>3.7018168706758914</c:v>
                </c:pt>
                <c:pt idx="723">
                  <c:v>3.7018045696068014</c:v>
                </c:pt>
                <c:pt idx="724">
                  <c:v>3.7017923076923078</c:v>
                </c:pt>
                <c:pt idx="725">
                  <c:v>3.7017800847457627</c:v>
                </c:pt>
                <c:pt idx="726">
                  <c:v>3.7017679005817028</c:v>
                </c:pt>
                <c:pt idx="727">
                  <c:v>3.7017557550158395</c:v>
                </c:pt>
                <c:pt idx="728">
                  <c:v>3.7017436478650501</c:v>
                </c:pt>
                <c:pt idx="729">
                  <c:v>3.7017315789473684</c:v>
                </c:pt>
                <c:pt idx="730">
                  <c:v>3.701719548081976</c:v>
                </c:pt>
                <c:pt idx="731">
                  <c:v>3.7017075550891922</c:v>
                </c:pt>
                <c:pt idx="732">
                  <c:v>3.7016955997904666</c:v>
                </c:pt>
                <c:pt idx="733">
                  <c:v>3.7016836820083685</c:v>
                </c:pt>
                <c:pt idx="734">
                  <c:v>3.7016718015665799</c:v>
                </c:pt>
                <c:pt idx="735">
                  <c:v>3.7016599582898855</c:v>
                </c:pt>
                <c:pt idx="736">
                  <c:v>3.7016481520041649</c:v>
                </c:pt>
                <c:pt idx="737">
                  <c:v>3.7016363825363827</c:v>
                </c:pt>
                <c:pt idx="738">
                  <c:v>3.7016246497145824</c:v>
                </c:pt>
                <c:pt idx="739">
                  <c:v>3.7016129533678757</c:v>
                </c:pt>
                <c:pt idx="740">
                  <c:v>3.7016012933264357</c:v>
                </c:pt>
                <c:pt idx="741">
                  <c:v>3.7015896694214878</c:v>
                </c:pt>
                <c:pt idx="742">
                  <c:v>3.7015780814853017</c:v>
                </c:pt>
                <c:pt idx="743">
                  <c:v>3.7015665293511844</c:v>
                </c:pt>
                <c:pt idx="744">
                  <c:v>3.7015550128534707</c:v>
                </c:pt>
                <c:pt idx="745">
                  <c:v>3.7015435318275154</c:v>
                </c:pt>
                <c:pt idx="746">
                  <c:v>3.7015320861096876</c:v>
                </c:pt>
                <c:pt idx="747">
                  <c:v>3.7015206755373593</c:v>
                </c:pt>
                <c:pt idx="748">
                  <c:v>3.7015092999489014</c:v>
                </c:pt>
                <c:pt idx="749">
                  <c:v>3.7014979591836736</c:v>
                </c:pt>
                <c:pt idx="750">
                  <c:v>3.7014866530820174</c:v>
                </c:pt>
                <c:pt idx="751">
                  <c:v>3.7014753814852495</c:v>
                </c:pt>
                <c:pt idx="752">
                  <c:v>3.7014641442356528</c:v>
                </c:pt>
                <c:pt idx="753">
                  <c:v>3.7014529411764707</c:v>
                </c:pt>
                <c:pt idx="754">
                  <c:v>3.7014417721518988</c:v>
                </c:pt>
                <c:pt idx="755">
                  <c:v>3.701430637007078</c:v>
                </c:pt>
                <c:pt idx="756">
                  <c:v>3.7014195355880868</c:v>
                </c:pt>
                <c:pt idx="757">
                  <c:v>3.7014084677419357</c:v>
                </c:pt>
                <c:pt idx="758">
                  <c:v>3.7013974333165578</c:v>
                </c:pt>
                <c:pt idx="759">
                  <c:v>3.7013864321608043</c:v>
                </c:pt>
                <c:pt idx="760">
                  <c:v>3.7013754641244359</c:v>
                </c:pt>
                <c:pt idx="761">
                  <c:v>3.7013645290581163</c:v>
                </c:pt>
                <c:pt idx="762">
                  <c:v>3.7013536268134071</c:v>
                </c:pt>
                <c:pt idx="763">
                  <c:v>3.7013427572427573</c:v>
                </c:pt>
                <c:pt idx="764">
                  <c:v>3.7013319201995012</c:v>
                </c:pt>
                <c:pt idx="765">
                  <c:v>3.7013211155378487</c:v>
                </c:pt>
                <c:pt idx="766">
                  <c:v>3.7013103431128793</c:v>
                </c:pt>
                <c:pt idx="767">
                  <c:v>3.7012996027805363</c:v>
                </c:pt>
                <c:pt idx="768">
                  <c:v>3.7012888943976203</c:v>
                </c:pt>
                <c:pt idx="769">
                  <c:v>3.7012782178217822</c:v>
                </c:pt>
                <c:pt idx="770">
                  <c:v>3.7012675729115179</c:v>
                </c:pt>
                <c:pt idx="771">
                  <c:v>3.7012569595261602</c:v>
                </c:pt>
                <c:pt idx="772">
                  <c:v>3.7012463775258748</c:v>
                </c:pt>
                <c:pt idx="773">
                  <c:v>3.7012358267716539</c:v>
                </c:pt>
                <c:pt idx="774">
                  <c:v>3.7012253071253074</c:v>
                </c:pt>
                <c:pt idx="775">
                  <c:v>3.7012148184494604</c:v>
                </c:pt>
                <c:pt idx="776">
                  <c:v>3.7012043606075453</c:v>
                </c:pt>
                <c:pt idx="777">
                  <c:v>3.7011939334637964</c:v>
                </c:pt>
                <c:pt idx="778">
                  <c:v>3.701183536883244</c:v>
                </c:pt>
                <c:pt idx="779">
                  <c:v>3.7011731707317073</c:v>
                </c:pt>
                <c:pt idx="780">
                  <c:v>3.7011628348757917</c:v>
                </c:pt>
                <c:pt idx="781">
                  <c:v>3.7011525291828797</c:v>
                </c:pt>
                <c:pt idx="782">
                  <c:v>3.7011422535211271</c:v>
                </c:pt>
                <c:pt idx="783">
                  <c:v>3.7011320077594569</c:v>
                </c:pt>
                <c:pt idx="784">
                  <c:v>3.7011217917675547</c:v>
                </c:pt>
                <c:pt idx="785">
                  <c:v>3.701111605415861</c:v>
                </c:pt>
                <c:pt idx="786">
                  <c:v>3.7011014485755673</c:v>
                </c:pt>
                <c:pt idx="787">
                  <c:v>3.7010913211186116</c:v>
                </c:pt>
                <c:pt idx="788">
                  <c:v>3.7010812229176699</c:v>
                </c:pt>
                <c:pt idx="789">
                  <c:v>3.7010711538461538</c:v>
                </c:pt>
                <c:pt idx="790">
                  <c:v>3.7010611137782048</c:v>
                </c:pt>
                <c:pt idx="791">
                  <c:v>3.7010511025886865</c:v>
                </c:pt>
                <c:pt idx="792">
                  <c:v>3.7010411201531834</c:v>
                </c:pt>
                <c:pt idx="793">
                  <c:v>3.7010311663479927</c:v>
                </c:pt>
                <c:pt idx="794">
                  <c:v>3.7010212410501193</c:v>
                </c:pt>
                <c:pt idx="795">
                  <c:v>3.7010113441372736</c:v>
                </c:pt>
                <c:pt idx="796">
                  <c:v>3.7010014754878631</c:v>
                </c:pt>
                <c:pt idx="797">
                  <c:v>3.7009916349809888</c:v>
                </c:pt>
                <c:pt idx="798">
                  <c:v>3.7009818224964408</c:v>
                </c:pt>
                <c:pt idx="799">
                  <c:v>3.700972037914692</c:v>
                </c:pt>
                <c:pt idx="800">
                  <c:v>3.7009622811168956</c:v>
                </c:pt>
                <c:pt idx="801">
                  <c:v>3.7009525519848774</c:v>
                </c:pt>
                <c:pt idx="802">
                  <c:v>3.7009428504011326</c:v>
                </c:pt>
                <c:pt idx="803">
                  <c:v>3.7009331762488222</c:v>
                </c:pt>
                <c:pt idx="804">
                  <c:v>3.7009235294117651</c:v>
                </c:pt>
                <c:pt idx="805">
                  <c:v>3.7009139097744361</c:v>
                </c:pt>
                <c:pt idx="806">
                  <c:v>3.7009043172219616</c:v>
                </c:pt>
                <c:pt idx="807">
                  <c:v>3.7008947516401127</c:v>
                </c:pt>
                <c:pt idx="808">
                  <c:v>3.7008852129153018</c:v>
                </c:pt>
                <c:pt idx="809">
                  <c:v>3.7008757009345796</c:v>
                </c:pt>
                <c:pt idx="810">
                  <c:v>3.700866215585628</c:v>
                </c:pt>
                <c:pt idx="811">
                  <c:v>3.7008567567567567</c:v>
                </c:pt>
                <c:pt idx="812">
                  <c:v>3.7008473243369009</c:v>
                </c:pt>
                <c:pt idx="813">
                  <c:v>3.7008379182156137</c:v>
                </c:pt>
                <c:pt idx="814">
                  <c:v>3.700828538283063</c:v>
                </c:pt>
                <c:pt idx="815">
                  <c:v>3.7008191844300278</c:v>
                </c:pt>
                <c:pt idx="816">
                  <c:v>3.7008098565478948</c:v>
                </c:pt>
                <c:pt idx="817">
                  <c:v>3.7008005545286506</c:v>
                </c:pt>
                <c:pt idx="818">
                  <c:v>3.7007912782648824</c:v>
                </c:pt>
                <c:pt idx="819">
                  <c:v>3.7007820276497698</c:v>
                </c:pt>
                <c:pt idx="820">
                  <c:v>3.7007728025770827</c:v>
                </c:pt>
                <c:pt idx="821">
                  <c:v>3.7007636029411768</c:v>
                </c:pt>
                <c:pt idx="822">
                  <c:v>3.7007544286369898</c:v>
                </c:pt>
                <c:pt idx="823">
                  <c:v>3.7007452795600368</c:v>
                </c:pt>
                <c:pt idx="824">
                  <c:v>3.7007361556064073</c:v>
                </c:pt>
                <c:pt idx="825">
                  <c:v>3.7007270566727608</c:v>
                </c:pt>
                <c:pt idx="826">
                  <c:v>3.7007179826563217</c:v>
                </c:pt>
                <c:pt idx="827">
                  <c:v>3.7007089334548771</c:v>
                </c:pt>
                <c:pt idx="828">
                  <c:v>3.7006999089667731</c:v>
                </c:pt>
                <c:pt idx="829">
                  <c:v>3.7006909090909095</c:v>
                </c:pt>
                <c:pt idx="830">
                  <c:v>3.7006819337267363</c:v>
                </c:pt>
                <c:pt idx="831">
                  <c:v>3.7006729827742522</c:v>
                </c:pt>
                <c:pt idx="832">
                  <c:v>3.7006640561339976</c:v>
                </c:pt>
                <c:pt idx="833">
                  <c:v>3.7006551537070527</c:v>
                </c:pt>
                <c:pt idx="834">
                  <c:v>3.7006462753950342</c:v>
                </c:pt>
                <c:pt idx="835">
                  <c:v>3.7006374211000903</c:v>
                </c:pt>
                <c:pt idx="836">
                  <c:v>3.7006285907248988</c:v>
                </c:pt>
                <c:pt idx="837">
                  <c:v>3.700619784172662</c:v>
                </c:pt>
                <c:pt idx="838">
                  <c:v>3.7006110013471041</c:v>
                </c:pt>
                <c:pt idx="839">
                  <c:v>3.7006022421524665</c:v>
                </c:pt>
                <c:pt idx="840">
                  <c:v>3.7005935064935067</c:v>
                </c:pt>
                <c:pt idx="841">
                  <c:v>3.7005847942754921</c:v>
                </c:pt>
                <c:pt idx="842">
                  <c:v>3.7005761054041986</c:v>
                </c:pt>
                <c:pt idx="843">
                  <c:v>3.7005674397859054</c:v>
                </c:pt>
                <c:pt idx="844">
                  <c:v>3.7005587973273943</c:v>
                </c:pt>
                <c:pt idx="845">
                  <c:v>3.7005501779359431</c:v>
                </c:pt>
                <c:pt idx="846">
                  <c:v>3.700541581519325</c:v>
                </c:pt>
                <c:pt idx="847">
                  <c:v>3.7005330079858032</c:v>
                </c:pt>
                <c:pt idx="848">
                  <c:v>3.7005244572441294</c:v>
                </c:pt>
                <c:pt idx="849">
                  <c:v>3.7005159292035401</c:v>
                </c:pt>
                <c:pt idx="850">
                  <c:v>3.7005074237737516</c:v>
                </c:pt>
                <c:pt idx="851">
                  <c:v>3.7004989408649602</c:v>
                </c:pt>
                <c:pt idx="852">
                  <c:v>3.700490480387836</c:v>
                </c:pt>
                <c:pt idx="853">
                  <c:v>3.7004820422535212</c:v>
                </c:pt>
                <c:pt idx="854">
                  <c:v>3.7004736263736264</c:v>
                </c:pt>
                <c:pt idx="855">
                  <c:v>3.7004652326602283</c:v>
                </c:pt>
                <c:pt idx="856">
                  <c:v>3.7004568610258661</c:v>
                </c:pt>
                <c:pt idx="857">
                  <c:v>3.7004485113835379</c:v>
                </c:pt>
                <c:pt idx="858">
                  <c:v>3.7004401836466987</c:v>
                </c:pt>
                <c:pt idx="859">
                  <c:v>3.7004318777292577</c:v>
                </c:pt>
                <c:pt idx="860">
                  <c:v>3.7004235935455738</c:v>
                </c:pt>
                <c:pt idx="861">
                  <c:v>3.7004153310104533</c:v>
                </c:pt>
                <c:pt idx="862">
                  <c:v>3.7004070900391475</c:v>
                </c:pt>
                <c:pt idx="863">
                  <c:v>3.7003988705473505</c:v>
                </c:pt>
                <c:pt idx="864">
                  <c:v>3.700390672451193</c:v>
                </c:pt>
                <c:pt idx="865">
                  <c:v>3.7003824956672444</c:v>
                </c:pt>
                <c:pt idx="866">
                  <c:v>3.7003743401125058</c:v>
                </c:pt>
                <c:pt idx="867">
                  <c:v>3.700366205704408</c:v>
                </c:pt>
                <c:pt idx="868">
                  <c:v>3.7003580923608115</c:v>
                </c:pt>
                <c:pt idx="869">
                  <c:v>3.7003500000000003</c:v>
                </c:pt>
                <c:pt idx="870">
                  <c:v>3.7003419285406802</c:v>
                </c:pt>
                <c:pt idx="871">
                  <c:v>3.7003338779019779</c:v>
                </c:pt>
                <c:pt idx="872">
                  <c:v>3.7003258480034349</c:v>
                </c:pt>
                <c:pt idx="873">
                  <c:v>3.7003178387650086</c:v>
                </c:pt>
                <c:pt idx="874">
                  <c:v>3.7003098501070664</c:v>
                </c:pt>
                <c:pt idx="875">
                  <c:v>3.7003018819503852</c:v>
                </c:pt>
                <c:pt idx="876">
                  <c:v>3.7002939342161469</c:v>
                </c:pt>
                <c:pt idx="877">
                  <c:v>3.7002860068259387</c:v>
                </c:pt>
                <c:pt idx="878">
                  <c:v>3.7002780997017473</c:v>
                </c:pt>
                <c:pt idx="879">
                  <c:v>3.7002702127659575</c:v>
                </c:pt>
                <c:pt idx="880">
                  <c:v>3.7002623459413515</c:v>
                </c:pt>
                <c:pt idx="881">
                  <c:v>3.7002544991511037</c:v>
                </c:pt>
                <c:pt idx="882">
                  <c:v>3.7002466723187792</c:v>
                </c:pt>
                <c:pt idx="883">
                  <c:v>3.7002388653683322</c:v>
                </c:pt>
                <c:pt idx="884">
                  <c:v>3.7002310782241015</c:v>
                </c:pt>
                <c:pt idx="885">
                  <c:v>3.7002233108108111</c:v>
                </c:pt>
                <c:pt idx="886">
                  <c:v>3.7002155630535642</c:v>
                </c:pt>
                <c:pt idx="887">
                  <c:v>3.7002078348778435</c:v>
                </c:pt>
                <c:pt idx="888">
                  <c:v>3.7002001262095079</c:v>
                </c:pt>
                <c:pt idx="889">
                  <c:v>3.7001924369747901</c:v>
                </c:pt>
                <c:pt idx="890">
                  <c:v>3.7001847671002941</c:v>
                </c:pt>
                <c:pt idx="891">
                  <c:v>3.7001771165129926</c:v>
                </c:pt>
                <c:pt idx="892">
                  <c:v>3.700169485140226</c:v>
                </c:pt>
                <c:pt idx="893">
                  <c:v>3.7001618729096992</c:v>
                </c:pt>
                <c:pt idx="894">
                  <c:v>3.7001542797494782</c:v>
                </c:pt>
                <c:pt idx="895">
                  <c:v>3.70014670558799</c:v>
                </c:pt>
                <c:pt idx="896">
                  <c:v>3.7001391503540195</c:v>
                </c:pt>
                <c:pt idx="897">
                  <c:v>3.7001316139767058</c:v>
                </c:pt>
                <c:pt idx="898">
                  <c:v>3.7001240963855424</c:v>
                </c:pt>
                <c:pt idx="899">
                  <c:v>3.7001165975103736</c:v>
                </c:pt>
                <c:pt idx="900">
                  <c:v>3.7001091172813925</c:v>
                </c:pt>
                <c:pt idx="901">
                  <c:v>3.7001016556291391</c:v>
                </c:pt>
                <c:pt idx="902">
                  <c:v>3.700094212484498</c:v>
                </c:pt>
                <c:pt idx="903">
                  <c:v>3.7000867877786954</c:v>
                </c:pt>
                <c:pt idx="904">
                  <c:v>3.7000793814432993</c:v>
                </c:pt>
                <c:pt idx="905">
                  <c:v>3.7000719934102144</c:v>
                </c:pt>
                <c:pt idx="906">
                  <c:v>3.7000646236116825</c:v>
                </c:pt>
                <c:pt idx="907">
                  <c:v>3.7000572719802793</c:v>
                </c:pt>
                <c:pt idx="908">
                  <c:v>3.7000499384489127</c:v>
                </c:pt>
                <c:pt idx="909">
                  <c:v>3.7000426229508196</c:v>
                </c:pt>
                <c:pt idx="910">
                  <c:v>3.7000353254195661</c:v>
                </c:pt>
                <c:pt idx="911">
                  <c:v>3.7000280457890433</c:v>
                </c:pt>
                <c:pt idx="912">
                  <c:v>3.7000207839934669</c:v>
                </c:pt>
                <c:pt idx="913">
                  <c:v>3.7000135399673737</c:v>
                </c:pt>
                <c:pt idx="914">
                  <c:v>3.7000063136456212</c:v>
                </c:pt>
                <c:pt idx="915">
                  <c:v>3.6999991049633851</c:v>
                </c:pt>
                <c:pt idx="916">
                  <c:v>3.6999919138561563</c:v>
                </c:pt>
                <c:pt idx="917">
                  <c:v>3.6999847402597403</c:v>
                </c:pt>
                <c:pt idx="918">
                  <c:v>3.6999775841102553</c:v>
                </c:pt>
                <c:pt idx="919">
                  <c:v>3.6999704453441296</c:v>
                </c:pt>
                <c:pt idx="920">
                  <c:v>3.6999633238980998</c:v>
                </c:pt>
                <c:pt idx="921">
                  <c:v>3.6999562197092084</c:v>
                </c:pt>
                <c:pt idx="922">
                  <c:v>3.6999491327148046</c:v>
                </c:pt>
                <c:pt idx="923">
                  <c:v>3.6999420628525383</c:v>
                </c:pt>
                <c:pt idx="924">
                  <c:v>3.6999350100603623</c:v>
                </c:pt>
                <c:pt idx="925">
                  <c:v>3.6999279742765276</c:v>
                </c:pt>
                <c:pt idx="926">
                  <c:v>3.6999209554395827</c:v>
                </c:pt>
                <c:pt idx="927">
                  <c:v>3.6999139534883723</c:v>
                </c:pt>
                <c:pt idx="928">
                  <c:v>3.6999069683620345</c:v>
                </c:pt>
                <c:pt idx="929">
                  <c:v>3.6999</c:v>
                </c:pt>
                <c:pt idx="930">
                  <c:v>3.6998930483419898</c:v>
                </c:pt>
                <c:pt idx="931">
                  <c:v>3.699886113328013</c:v>
                </c:pt>
                <c:pt idx="932">
                  <c:v>3.699879194898366</c:v>
                </c:pt>
                <c:pt idx="933">
                  <c:v>3.6998722929936307</c:v>
                </c:pt>
                <c:pt idx="934">
                  <c:v>3.6998654075546722</c:v>
                </c:pt>
                <c:pt idx="935">
                  <c:v>3.699858538522637</c:v>
                </c:pt>
                <c:pt idx="936">
                  <c:v>3.699851685838953</c:v>
                </c:pt>
                <c:pt idx="937">
                  <c:v>3.6998448494453249</c:v>
                </c:pt>
                <c:pt idx="938">
                  <c:v>3.6998380292837356</c:v>
                </c:pt>
                <c:pt idx="939">
                  <c:v>3.6998312252964429</c:v>
                </c:pt>
                <c:pt idx="940">
                  <c:v>3.6998244374259772</c:v>
                </c:pt>
                <c:pt idx="941">
                  <c:v>3.699817665615142</c:v>
                </c:pt>
                <c:pt idx="942">
                  <c:v>3.6998109098070109</c:v>
                </c:pt>
                <c:pt idx="943">
                  <c:v>3.6998041699449256</c:v>
                </c:pt>
                <c:pt idx="944">
                  <c:v>3.6997974459724952</c:v>
                </c:pt>
                <c:pt idx="945">
                  <c:v>3.6997907378335952</c:v>
                </c:pt>
                <c:pt idx="946">
                  <c:v>3.6997840454723638</c:v>
                </c:pt>
                <c:pt idx="947">
                  <c:v>3.6997773688332032</c:v>
                </c:pt>
                <c:pt idx="948">
                  <c:v>3.6997707078607744</c:v>
                </c:pt>
                <c:pt idx="949">
                  <c:v>3.6997640625000003</c:v>
                </c:pt>
                <c:pt idx="950">
                  <c:v>3.6997574326960594</c:v>
                </c:pt>
                <c:pt idx="951">
                  <c:v>3.6997508183943881</c:v>
                </c:pt>
                <c:pt idx="952">
                  <c:v>3.6997442195406776</c:v>
                </c:pt>
                <c:pt idx="953">
                  <c:v>3.6997376360808709</c:v>
                </c:pt>
                <c:pt idx="954">
                  <c:v>3.699731067961165</c:v>
                </c:pt>
                <c:pt idx="955">
                  <c:v>3.6997245151280063</c:v>
                </c:pt>
                <c:pt idx="956">
                  <c:v>3.6997179775280902</c:v>
                </c:pt>
                <c:pt idx="957">
                  <c:v>3.6997114551083592</c:v>
                </c:pt>
                <c:pt idx="958">
                  <c:v>3.6997049478160031</c:v>
                </c:pt>
                <c:pt idx="959">
                  <c:v>3.6996984555984556</c:v>
                </c:pt>
                <c:pt idx="960">
                  <c:v>3.6996919784033939</c:v>
                </c:pt>
                <c:pt idx="961">
                  <c:v>3.6996855161787368</c:v>
                </c:pt>
                <c:pt idx="962">
                  <c:v>3.6996790688726433</c:v>
                </c:pt>
                <c:pt idx="963">
                  <c:v>3.6996726364335126</c:v>
                </c:pt>
                <c:pt idx="964">
                  <c:v>3.6996662188099809</c:v>
                </c:pt>
                <c:pt idx="965">
                  <c:v>3.6996598159509202</c:v>
                </c:pt>
                <c:pt idx="966">
                  <c:v>3.6996534278054387</c:v>
                </c:pt>
                <c:pt idx="967">
                  <c:v>3.699647054322877</c:v>
                </c:pt>
                <c:pt idx="968">
                  <c:v>3.6996406954528087</c:v>
                </c:pt>
                <c:pt idx="969">
                  <c:v>3.6996343511450385</c:v>
                </c:pt>
                <c:pt idx="970">
                  <c:v>3.6996280213496</c:v>
                </c:pt>
                <c:pt idx="971">
                  <c:v>3.6996217060167558</c:v>
                </c:pt>
                <c:pt idx="972">
                  <c:v>3.6996154050969952</c:v>
                </c:pt>
                <c:pt idx="973">
                  <c:v>3.6996091185410336</c:v>
                </c:pt>
                <c:pt idx="974">
                  <c:v>3.6996028462998103</c:v>
                </c:pt>
                <c:pt idx="975">
                  <c:v>3.6995965883244883</c:v>
                </c:pt>
                <c:pt idx="976">
                  <c:v>3.6995903445664524</c:v>
                </c:pt>
                <c:pt idx="977">
                  <c:v>3.6995841149773074</c:v>
                </c:pt>
                <c:pt idx="978">
                  <c:v>3.6995778995088782</c:v>
                </c:pt>
                <c:pt idx="979">
                  <c:v>3.6995716981132079</c:v>
                </c:pt>
                <c:pt idx="980">
                  <c:v>3.6995655107425556</c:v>
                </c:pt>
                <c:pt idx="981">
                  <c:v>3.6995593373493976</c:v>
                </c:pt>
                <c:pt idx="982">
                  <c:v>3.6995531778864237</c:v>
                </c:pt>
                <c:pt idx="983">
                  <c:v>3.6995470323065365</c:v>
                </c:pt>
                <c:pt idx="984">
                  <c:v>3.6995409005628521</c:v>
                </c:pt>
                <c:pt idx="985">
                  <c:v>3.6995347826086959</c:v>
                </c:pt>
                <c:pt idx="986">
                  <c:v>3.6995286783976042</c:v>
                </c:pt>
                <c:pt idx="987">
                  <c:v>3.6995225878833211</c:v>
                </c:pt>
                <c:pt idx="988">
                  <c:v>3.6995165110197985</c:v>
                </c:pt>
                <c:pt idx="989">
                  <c:v>3.699510447761194</c:v>
                </c:pt>
                <c:pt idx="990">
                  <c:v>3.6995043980618711</c:v>
                </c:pt>
                <c:pt idx="991">
                  <c:v>3.6994983618763961</c:v>
                </c:pt>
                <c:pt idx="992">
                  <c:v>3.6994923391595389</c:v>
                </c:pt>
                <c:pt idx="993">
                  <c:v>3.6994863298662706</c:v>
                </c:pt>
                <c:pt idx="994">
                  <c:v>3.6994803339517626</c:v>
                </c:pt>
                <c:pt idx="995">
                  <c:v>3.6994743513713866</c:v>
                </c:pt>
                <c:pt idx="996">
                  <c:v>3.699468382080711</c:v>
                </c:pt>
                <c:pt idx="997">
                  <c:v>3.6994624260355029</c:v>
                </c:pt>
                <c:pt idx="998">
                  <c:v>3.6994564831917254</c:v>
                </c:pt>
                <c:pt idx="999">
                  <c:v>3.6994505535055353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E-4DFF-8AC8-F71D6B247935}"/>
            </c:ext>
          </c:extLst>
        </c:ser>
        <c:ser>
          <c:idx val="1"/>
          <c:order val="1"/>
          <c:tx>
            <c:strRef>
              <c:f>ChartData!$R$9</c:f>
              <c:strCache>
                <c:ptCount val="1"/>
                <c:pt idx="0">
                  <c:v>Proposed Medium General Service: 2,500-24,999 Mcf Base Rates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ChartData!$P$10:$P$1009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130</c:v>
                </c:pt>
                <c:pt idx="101">
                  <c:v>160</c:v>
                </c:pt>
                <c:pt idx="102">
                  <c:v>190</c:v>
                </c:pt>
                <c:pt idx="103">
                  <c:v>220</c:v>
                </c:pt>
                <c:pt idx="104">
                  <c:v>250</c:v>
                </c:pt>
                <c:pt idx="105">
                  <c:v>280</c:v>
                </c:pt>
                <c:pt idx="106">
                  <c:v>310</c:v>
                </c:pt>
                <c:pt idx="107">
                  <c:v>340</c:v>
                </c:pt>
                <c:pt idx="108">
                  <c:v>370</c:v>
                </c:pt>
                <c:pt idx="109">
                  <c:v>400</c:v>
                </c:pt>
                <c:pt idx="110">
                  <c:v>430</c:v>
                </c:pt>
                <c:pt idx="111">
                  <c:v>460</c:v>
                </c:pt>
                <c:pt idx="112">
                  <c:v>490</c:v>
                </c:pt>
                <c:pt idx="113">
                  <c:v>520</c:v>
                </c:pt>
                <c:pt idx="114">
                  <c:v>550</c:v>
                </c:pt>
                <c:pt idx="115">
                  <c:v>580</c:v>
                </c:pt>
                <c:pt idx="116">
                  <c:v>610</c:v>
                </c:pt>
                <c:pt idx="117">
                  <c:v>640</c:v>
                </c:pt>
                <c:pt idx="118">
                  <c:v>670</c:v>
                </c:pt>
                <c:pt idx="119">
                  <c:v>700</c:v>
                </c:pt>
                <c:pt idx="120">
                  <c:v>730</c:v>
                </c:pt>
                <c:pt idx="121">
                  <c:v>760</c:v>
                </c:pt>
                <c:pt idx="122">
                  <c:v>790</c:v>
                </c:pt>
                <c:pt idx="123">
                  <c:v>820</c:v>
                </c:pt>
                <c:pt idx="124">
                  <c:v>850</c:v>
                </c:pt>
                <c:pt idx="125">
                  <c:v>880</c:v>
                </c:pt>
                <c:pt idx="126">
                  <c:v>910</c:v>
                </c:pt>
                <c:pt idx="127">
                  <c:v>940</c:v>
                </c:pt>
                <c:pt idx="128">
                  <c:v>970</c:v>
                </c:pt>
                <c:pt idx="129">
                  <c:v>1000</c:v>
                </c:pt>
                <c:pt idx="130">
                  <c:v>1030</c:v>
                </c:pt>
                <c:pt idx="131">
                  <c:v>1060</c:v>
                </c:pt>
                <c:pt idx="132">
                  <c:v>1090</c:v>
                </c:pt>
                <c:pt idx="133">
                  <c:v>1120</c:v>
                </c:pt>
                <c:pt idx="134">
                  <c:v>1150</c:v>
                </c:pt>
                <c:pt idx="135">
                  <c:v>1180</c:v>
                </c:pt>
                <c:pt idx="136">
                  <c:v>1210</c:v>
                </c:pt>
                <c:pt idx="137">
                  <c:v>1240</c:v>
                </c:pt>
                <c:pt idx="138">
                  <c:v>1270</c:v>
                </c:pt>
                <c:pt idx="139">
                  <c:v>1300</c:v>
                </c:pt>
                <c:pt idx="140">
                  <c:v>1330</c:v>
                </c:pt>
                <c:pt idx="141">
                  <c:v>1360</c:v>
                </c:pt>
                <c:pt idx="142">
                  <c:v>1390</c:v>
                </c:pt>
                <c:pt idx="143">
                  <c:v>1420</c:v>
                </c:pt>
                <c:pt idx="144">
                  <c:v>1450</c:v>
                </c:pt>
                <c:pt idx="145">
                  <c:v>1480</c:v>
                </c:pt>
                <c:pt idx="146">
                  <c:v>1510</c:v>
                </c:pt>
                <c:pt idx="147">
                  <c:v>1540</c:v>
                </c:pt>
                <c:pt idx="148">
                  <c:v>1570</c:v>
                </c:pt>
                <c:pt idx="149">
                  <c:v>1600</c:v>
                </c:pt>
                <c:pt idx="150">
                  <c:v>1630</c:v>
                </c:pt>
                <c:pt idx="151">
                  <c:v>1660</c:v>
                </c:pt>
                <c:pt idx="152">
                  <c:v>1690</c:v>
                </c:pt>
                <c:pt idx="153">
                  <c:v>1720</c:v>
                </c:pt>
                <c:pt idx="154">
                  <c:v>1750</c:v>
                </c:pt>
                <c:pt idx="155">
                  <c:v>1780</c:v>
                </c:pt>
                <c:pt idx="156">
                  <c:v>1810</c:v>
                </c:pt>
                <c:pt idx="157">
                  <c:v>1840</c:v>
                </c:pt>
                <c:pt idx="158">
                  <c:v>1870</c:v>
                </c:pt>
                <c:pt idx="159">
                  <c:v>1900</c:v>
                </c:pt>
                <c:pt idx="160">
                  <c:v>1930</c:v>
                </c:pt>
                <c:pt idx="161">
                  <c:v>1960</c:v>
                </c:pt>
                <c:pt idx="162">
                  <c:v>1990</c:v>
                </c:pt>
                <c:pt idx="163">
                  <c:v>2020</c:v>
                </c:pt>
                <c:pt idx="164">
                  <c:v>2050</c:v>
                </c:pt>
                <c:pt idx="165">
                  <c:v>2080</c:v>
                </c:pt>
                <c:pt idx="166">
                  <c:v>2110</c:v>
                </c:pt>
                <c:pt idx="167">
                  <c:v>2140</c:v>
                </c:pt>
                <c:pt idx="168">
                  <c:v>2170</c:v>
                </c:pt>
                <c:pt idx="169">
                  <c:v>2200</c:v>
                </c:pt>
                <c:pt idx="170">
                  <c:v>2230</c:v>
                </c:pt>
                <c:pt idx="171">
                  <c:v>2260</c:v>
                </c:pt>
                <c:pt idx="172">
                  <c:v>2290</c:v>
                </c:pt>
                <c:pt idx="173">
                  <c:v>2320</c:v>
                </c:pt>
                <c:pt idx="174">
                  <c:v>2350</c:v>
                </c:pt>
                <c:pt idx="175">
                  <c:v>2380</c:v>
                </c:pt>
                <c:pt idx="176">
                  <c:v>2410</c:v>
                </c:pt>
                <c:pt idx="177">
                  <c:v>2440</c:v>
                </c:pt>
                <c:pt idx="178">
                  <c:v>2470</c:v>
                </c:pt>
                <c:pt idx="179">
                  <c:v>2500</c:v>
                </c:pt>
                <c:pt idx="180">
                  <c:v>2530</c:v>
                </c:pt>
                <c:pt idx="181">
                  <c:v>2560</c:v>
                </c:pt>
                <c:pt idx="182">
                  <c:v>2590</c:v>
                </c:pt>
                <c:pt idx="183">
                  <c:v>2620</c:v>
                </c:pt>
                <c:pt idx="184">
                  <c:v>2650</c:v>
                </c:pt>
                <c:pt idx="185">
                  <c:v>2680</c:v>
                </c:pt>
                <c:pt idx="186">
                  <c:v>2710</c:v>
                </c:pt>
                <c:pt idx="187">
                  <c:v>2740</c:v>
                </c:pt>
                <c:pt idx="188">
                  <c:v>2770</c:v>
                </c:pt>
                <c:pt idx="189">
                  <c:v>2800</c:v>
                </c:pt>
                <c:pt idx="190">
                  <c:v>2830</c:v>
                </c:pt>
                <c:pt idx="191">
                  <c:v>2860</c:v>
                </c:pt>
                <c:pt idx="192">
                  <c:v>2890</c:v>
                </c:pt>
                <c:pt idx="193">
                  <c:v>2920</c:v>
                </c:pt>
                <c:pt idx="194">
                  <c:v>2950</c:v>
                </c:pt>
                <c:pt idx="195">
                  <c:v>2980</c:v>
                </c:pt>
                <c:pt idx="196">
                  <c:v>3010</c:v>
                </c:pt>
                <c:pt idx="197">
                  <c:v>3040</c:v>
                </c:pt>
                <c:pt idx="198">
                  <c:v>3070</c:v>
                </c:pt>
                <c:pt idx="199">
                  <c:v>3100</c:v>
                </c:pt>
                <c:pt idx="200">
                  <c:v>3130</c:v>
                </c:pt>
                <c:pt idx="201">
                  <c:v>3160</c:v>
                </c:pt>
                <c:pt idx="202">
                  <c:v>3190</c:v>
                </c:pt>
                <c:pt idx="203">
                  <c:v>3220</c:v>
                </c:pt>
                <c:pt idx="204">
                  <c:v>3250</c:v>
                </c:pt>
                <c:pt idx="205">
                  <c:v>3280</c:v>
                </c:pt>
                <c:pt idx="206">
                  <c:v>3310</c:v>
                </c:pt>
                <c:pt idx="207">
                  <c:v>3340</c:v>
                </c:pt>
                <c:pt idx="208">
                  <c:v>3370</c:v>
                </c:pt>
                <c:pt idx="209">
                  <c:v>3400</c:v>
                </c:pt>
                <c:pt idx="210">
                  <c:v>3430</c:v>
                </c:pt>
                <c:pt idx="211">
                  <c:v>3460</c:v>
                </c:pt>
                <c:pt idx="212">
                  <c:v>3490</c:v>
                </c:pt>
                <c:pt idx="213">
                  <c:v>3520</c:v>
                </c:pt>
                <c:pt idx="214">
                  <c:v>3550</c:v>
                </c:pt>
                <c:pt idx="215">
                  <c:v>3580</c:v>
                </c:pt>
                <c:pt idx="216">
                  <c:v>3610</c:v>
                </c:pt>
                <c:pt idx="217">
                  <c:v>3640</c:v>
                </c:pt>
                <c:pt idx="218">
                  <c:v>3670</c:v>
                </c:pt>
                <c:pt idx="219">
                  <c:v>3700</c:v>
                </c:pt>
                <c:pt idx="220">
                  <c:v>3730</c:v>
                </c:pt>
                <c:pt idx="221">
                  <c:v>3760</c:v>
                </c:pt>
                <c:pt idx="222">
                  <c:v>3790</c:v>
                </c:pt>
                <c:pt idx="223">
                  <c:v>3820</c:v>
                </c:pt>
                <c:pt idx="224">
                  <c:v>3850</c:v>
                </c:pt>
                <c:pt idx="225">
                  <c:v>3880</c:v>
                </c:pt>
                <c:pt idx="226">
                  <c:v>3910</c:v>
                </c:pt>
                <c:pt idx="227">
                  <c:v>3940</c:v>
                </c:pt>
                <c:pt idx="228">
                  <c:v>3970</c:v>
                </c:pt>
                <c:pt idx="229">
                  <c:v>4000</c:v>
                </c:pt>
                <c:pt idx="230">
                  <c:v>4030</c:v>
                </c:pt>
                <c:pt idx="231">
                  <c:v>4060</c:v>
                </c:pt>
                <c:pt idx="232">
                  <c:v>4090</c:v>
                </c:pt>
                <c:pt idx="233">
                  <c:v>4120</c:v>
                </c:pt>
                <c:pt idx="234">
                  <c:v>4150</c:v>
                </c:pt>
                <c:pt idx="235">
                  <c:v>4180</c:v>
                </c:pt>
                <c:pt idx="236">
                  <c:v>4210</c:v>
                </c:pt>
                <c:pt idx="237">
                  <c:v>4240</c:v>
                </c:pt>
                <c:pt idx="238">
                  <c:v>4270</c:v>
                </c:pt>
                <c:pt idx="239">
                  <c:v>4300</c:v>
                </c:pt>
                <c:pt idx="240">
                  <c:v>4330</c:v>
                </c:pt>
                <c:pt idx="241">
                  <c:v>4360</c:v>
                </c:pt>
                <c:pt idx="242">
                  <c:v>4390</c:v>
                </c:pt>
                <c:pt idx="243">
                  <c:v>4420</c:v>
                </c:pt>
                <c:pt idx="244">
                  <c:v>4450</c:v>
                </c:pt>
                <c:pt idx="245">
                  <c:v>4480</c:v>
                </c:pt>
                <c:pt idx="246">
                  <c:v>4510</c:v>
                </c:pt>
                <c:pt idx="247">
                  <c:v>4540</c:v>
                </c:pt>
                <c:pt idx="248">
                  <c:v>4570</c:v>
                </c:pt>
                <c:pt idx="249">
                  <c:v>4600</c:v>
                </c:pt>
                <c:pt idx="250">
                  <c:v>4630</c:v>
                </c:pt>
                <c:pt idx="251">
                  <c:v>4660</c:v>
                </c:pt>
                <c:pt idx="252">
                  <c:v>4690</c:v>
                </c:pt>
                <c:pt idx="253">
                  <c:v>4720</c:v>
                </c:pt>
                <c:pt idx="254">
                  <c:v>4750</c:v>
                </c:pt>
                <c:pt idx="255">
                  <c:v>4780</c:v>
                </c:pt>
                <c:pt idx="256">
                  <c:v>4810</c:v>
                </c:pt>
                <c:pt idx="257">
                  <c:v>4840</c:v>
                </c:pt>
                <c:pt idx="258">
                  <c:v>4870</c:v>
                </c:pt>
                <c:pt idx="259">
                  <c:v>4900</c:v>
                </c:pt>
                <c:pt idx="260">
                  <c:v>4930</c:v>
                </c:pt>
                <c:pt idx="261">
                  <c:v>4960</c:v>
                </c:pt>
                <c:pt idx="262">
                  <c:v>4990</c:v>
                </c:pt>
                <c:pt idx="263">
                  <c:v>5020</c:v>
                </c:pt>
                <c:pt idx="264">
                  <c:v>5050</c:v>
                </c:pt>
                <c:pt idx="265">
                  <c:v>5080</c:v>
                </c:pt>
                <c:pt idx="266">
                  <c:v>5110</c:v>
                </c:pt>
                <c:pt idx="267">
                  <c:v>5140</c:v>
                </c:pt>
                <c:pt idx="268">
                  <c:v>5170</c:v>
                </c:pt>
                <c:pt idx="269">
                  <c:v>5200</c:v>
                </c:pt>
                <c:pt idx="270">
                  <c:v>5230</c:v>
                </c:pt>
                <c:pt idx="271">
                  <c:v>5260</c:v>
                </c:pt>
                <c:pt idx="272">
                  <c:v>5290</c:v>
                </c:pt>
                <c:pt idx="273">
                  <c:v>5320</c:v>
                </c:pt>
                <c:pt idx="274">
                  <c:v>5350</c:v>
                </c:pt>
                <c:pt idx="275">
                  <c:v>5380</c:v>
                </c:pt>
                <c:pt idx="276">
                  <c:v>5410</c:v>
                </c:pt>
                <c:pt idx="277">
                  <c:v>5440</c:v>
                </c:pt>
                <c:pt idx="278">
                  <c:v>5470</c:v>
                </c:pt>
                <c:pt idx="279">
                  <c:v>5500</c:v>
                </c:pt>
                <c:pt idx="280">
                  <c:v>5530</c:v>
                </c:pt>
                <c:pt idx="281">
                  <c:v>5560</c:v>
                </c:pt>
                <c:pt idx="282">
                  <c:v>5590</c:v>
                </c:pt>
                <c:pt idx="283">
                  <c:v>5620</c:v>
                </c:pt>
                <c:pt idx="284">
                  <c:v>5650</c:v>
                </c:pt>
                <c:pt idx="285">
                  <c:v>5680</c:v>
                </c:pt>
                <c:pt idx="286">
                  <c:v>5710</c:v>
                </c:pt>
                <c:pt idx="287">
                  <c:v>5740</c:v>
                </c:pt>
                <c:pt idx="288">
                  <c:v>5770</c:v>
                </c:pt>
                <c:pt idx="289">
                  <c:v>5800</c:v>
                </c:pt>
                <c:pt idx="290">
                  <c:v>5830</c:v>
                </c:pt>
                <c:pt idx="291">
                  <c:v>5860</c:v>
                </c:pt>
                <c:pt idx="292">
                  <c:v>5890</c:v>
                </c:pt>
                <c:pt idx="293">
                  <c:v>5920</c:v>
                </c:pt>
                <c:pt idx="294">
                  <c:v>5950</c:v>
                </c:pt>
                <c:pt idx="295">
                  <c:v>5980</c:v>
                </c:pt>
                <c:pt idx="296">
                  <c:v>6010</c:v>
                </c:pt>
                <c:pt idx="297">
                  <c:v>6040</c:v>
                </c:pt>
                <c:pt idx="298">
                  <c:v>6070</c:v>
                </c:pt>
                <c:pt idx="299">
                  <c:v>6100</c:v>
                </c:pt>
                <c:pt idx="300">
                  <c:v>6130</c:v>
                </c:pt>
                <c:pt idx="301">
                  <c:v>6160</c:v>
                </c:pt>
                <c:pt idx="302">
                  <c:v>6190</c:v>
                </c:pt>
                <c:pt idx="303">
                  <c:v>6220</c:v>
                </c:pt>
                <c:pt idx="304">
                  <c:v>6250</c:v>
                </c:pt>
                <c:pt idx="305">
                  <c:v>6280</c:v>
                </c:pt>
                <c:pt idx="306">
                  <c:v>6310</c:v>
                </c:pt>
                <c:pt idx="307">
                  <c:v>6340</c:v>
                </c:pt>
                <c:pt idx="308">
                  <c:v>6370</c:v>
                </c:pt>
                <c:pt idx="309">
                  <c:v>6400</c:v>
                </c:pt>
                <c:pt idx="310">
                  <c:v>6430</c:v>
                </c:pt>
                <c:pt idx="311">
                  <c:v>6460</c:v>
                </c:pt>
                <c:pt idx="312">
                  <c:v>6490</c:v>
                </c:pt>
                <c:pt idx="313">
                  <c:v>6520</c:v>
                </c:pt>
                <c:pt idx="314">
                  <c:v>6550</c:v>
                </c:pt>
                <c:pt idx="315">
                  <c:v>6580</c:v>
                </c:pt>
                <c:pt idx="316">
                  <c:v>6610</c:v>
                </c:pt>
                <c:pt idx="317">
                  <c:v>6640</c:v>
                </c:pt>
                <c:pt idx="318">
                  <c:v>6670</c:v>
                </c:pt>
                <c:pt idx="319">
                  <c:v>6700</c:v>
                </c:pt>
                <c:pt idx="320">
                  <c:v>6730</c:v>
                </c:pt>
                <c:pt idx="321">
                  <c:v>6760</c:v>
                </c:pt>
                <c:pt idx="322">
                  <c:v>6790</c:v>
                </c:pt>
                <c:pt idx="323">
                  <c:v>6820</c:v>
                </c:pt>
                <c:pt idx="324">
                  <c:v>6850</c:v>
                </c:pt>
                <c:pt idx="325">
                  <c:v>6880</c:v>
                </c:pt>
                <c:pt idx="326">
                  <c:v>6910</c:v>
                </c:pt>
                <c:pt idx="327">
                  <c:v>6940</c:v>
                </c:pt>
                <c:pt idx="328">
                  <c:v>6970</c:v>
                </c:pt>
                <c:pt idx="329">
                  <c:v>7000</c:v>
                </c:pt>
                <c:pt idx="330">
                  <c:v>7030</c:v>
                </c:pt>
                <c:pt idx="331">
                  <c:v>7060</c:v>
                </c:pt>
                <c:pt idx="332">
                  <c:v>7090</c:v>
                </c:pt>
                <c:pt idx="333">
                  <c:v>7120</c:v>
                </c:pt>
                <c:pt idx="334">
                  <c:v>7150</c:v>
                </c:pt>
                <c:pt idx="335">
                  <c:v>7180</c:v>
                </c:pt>
                <c:pt idx="336">
                  <c:v>7210</c:v>
                </c:pt>
                <c:pt idx="337">
                  <c:v>7240</c:v>
                </c:pt>
                <c:pt idx="338">
                  <c:v>7270</c:v>
                </c:pt>
                <c:pt idx="339">
                  <c:v>7300</c:v>
                </c:pt>
                <c:pt idx="340">
                  <c:v>7330</c:v>
                </c:pt>
                <c:pt idx="341">
                  <c:v>7360</c:v>
                </c:pt>
                <c:pt idx="342">
                  <c:v>7390</c:v>
                </c:pt>
                <c:pt idx="343">
                  <c:v>7420</c:v>
                </c:pt>
                <c:pt idx="344">
                  <c:v>7450</c:v>
                </c:pt>
                <c:pt idx="345">
                  <c:v>7480</c:v>
                </c:pt>
                <c:pt idx="346">
                  <c:v>7510</c:v>
                </c:pt>
                <c:pt idx="347">
                  <c:v>7540</c:v>
                </c:pt>
                <c:pt idx="348">
                  <c:v>7570</c:v>
                </c:pt>
                <c:pt idx="349">
                  <c:v>7600</c:v>
                </c:pt>
                <c:pt idx="350">
                  <c:v>7630</c:v>
                </c:pt>
                <c:pt idx="351">
                  <c:v>7660</c:v>
                </c:pt>
                <c:pt idx="352">
                  <c:v>7690</c:v>
                </c:pt>
                <c:pt idx="353">
                  <c:v>7720</c:v>
                </c:pt>
                <c:pt idx="354">
                  <c:v>7750</c:v>
                </c:pt>
                <c:pt idx="355">
                  <c:v>7780</c:v>
                </c:pt>
                <c:pt idx="356">
                  <c:v>7810</c:v>
                </c:pt>
                <c:pt idx="357">
                  <c:v>7840</c:v>
                </c:pt>
                <c:pt idx="358">
                  <c:v>7870</c:v>
                </c:pt>
                <c:pt idx="359">
                  <c:v>7900</c:v>
                </c:pt>
                <c:pt idx="360">
                  <c:v>7930</c:v>
                </c:pt>
                <c:pt idx="361">
                  <c:v>7960</c:v>
                </c:pt>
                <c:pt idx="362">
                  <c:v>7990</c:v>
                </c:pt>
                <c:pt idx="363">
                  <c:v>8020</c:v>
                </c:pt>
                <c:pt idx="364">
                  <c:v>8050</c:v>
                </c:pt>
                <c:pt idx="365">
                  <c:v>8080</c:v>
                </c:pt>
                <c:pt idx="366">
                  <c:v>8110</c:v>
                </c:pt>
                <c:pt idx="367">
                  <c:v>8140</c:v>
                </c:pt>
                <c:pt idx="368">
                  <c:v>8170</c:v>
                </c:pt>
                <c:pt idx="369">
                  <c:v>8200</c:v>
                </c:pt>
                <c:pt idx="370">
                  <c:v>8230</c:v>
                </c:pt>
                <c:pt idx="371">
                  <c:v>8260</c:v>
                </c:pt>
                <c:pt idx="372">
                  <c:v>8290</c:v>
                </c:pt>
                <c:pt idx="373">
                  <c:v>8320</c:v>
                </c:pt>
                <c:pt idx="374">
                  <c:v>8350</c:v>
                </c:pt>
                <c:pt idx="375">
                  <c:v>8380</c:v>
                </c:pt>
                <c:pt idx="376">
                  <c:v>8410</c:v>
                </c:pt>
                <c:pt idx="377">
                  <c:v>8440</c:v>
                </c:pt>
                <c:pt idx="378">
                  <c:v>8470</c:v>
                </c:pt>
                <c:pt idx="379">
                  <c:v>8500</c:v>
                </c:pt>
                <c:pt idx="380">
                  <c:v>8530</c:v>
                </c:pt>
                <c:pt idx="381">
                  <c:v>8560</c:v>
                </c:pt>
                <c:pt idx="382">
                  <c:v>8590</c:v>
                </c:pt>
                <c:pt idx="383">
                  <c:v>8620</c:v>
                </c:pt>
                <c:pt idx="384">
                  <c:v>8650</c:v>
                </c:pt>
                <c:pt idx="385">
                  <c:v>8680</c:v>
                </c:pt>
                <c:pt idx="386">
                  <c:v>8710</c:v>
                </c:pt>
                <c:pt idx="387">
                  <c:v>8740</c:v>
                </c:pt>
                <c:pt idx="388">
                  <c:v>8770</c:v>
                </c:pt>
                <c:pt idx="389">
                  <c:v>8800</c:v>
                </c:pt>
                <c:pt idx="390">
                  <c:v>8830</c:v>
                </c:pt>
                <c:pt idx="391">
                  <c:v>8860</c:v>
                </c:pt>
                <c:pt idx="392">
                  <c:v>8890</c:v>
                </c:pt>
                <c:pt idx="393">
                  <c:v>8920</c:v>
                </c:pt>
                <c:pt idx="394">
                  <c:v>8950</c:v>
                </c:pt>
                <c:pt idx="395">
                  <c:v>8980</c:v>
                </c:pt>
                <c:pt idx="396">
                  <c:v>9010</c:v>
                </c:pt>
                <c:pt idx="397">
                  <c:v>9040</c:v>
                </c:pt>
                <c:pt idx="398">
                  <c:v>9070</c:v>
                </c:pt>
                <c:pt idx="399">
                  <c:v>9100</c:v>
                </c:pt>
                <c:pt idx="400">
                  <c:v>9130</c:v>
                </c:pt>
                <c:pt idx="401">
                  <c:v>9160</c:v>
                </c:pt>
                <c:pt idx="402">
                  <c:v>9190</c:v>
                </c:pt>
                <c:pt idx="403">
                  <c:v>9220</c:v>
                </c:pt>
                <c:pt idx="404">
                  <c:v>9250</c:v>
                </c:pt>
                <c:pt idx="405">
                  <c:v>9280</c:v>
                </c:pt>
                <c:pt idx="406">
                  <c:v>9310</c:v>
                </c:pt>
                <c:pt idx="407">
                  <c:v>9340</c:v>
                </c:pt>
                <c:pt idx="408">
                  <c:v>9370</c:v>
                </c:pt>
                <c:pt idx="409">
                  <c:v>9400</c:v>
                </c:pt>
                <c:pt idx="410">
                  <c:v>9430</c:v>
                </c:pt>
                <c:pt idx="411">
                  <c:v>9460</c:v>
                </c:pt>
                <c:pt idx="412">
                  <c:v>9490</c:v>
                </c:pt>
                <c:pt idx="413">
                  <c:v>9520</c:v>
                </c:pt>
                <c:pt idx="414">
                  <c:v>9550</c:v>
                </c:pt>
                <c:pt idx="415">
                  <c:v>9580</c:v>
                </c:pt>
                <c:pt idx="416">
                  <c:v>9610</c:v>
                </c:pt>
                <c:pt idx="417">
                  <c:v>9640</c:v>
                </c:pt>
                <c:pt idx="418">
                  <c:v>9670</c:v>
                </c:pt>
                <c:pt idx="419">
                  <c:v>9700</c:v>
                </c:pt>
                <c:pt idx="420">
                  <c:v>9730</c:v>
                </c:pt>
                <c:pt idx="421">
                  <c:v>9760</c:v>
                </c:pt>
                <c:pt idx="422">
                  <c:v>9790</c:v>
                </c:pt>
                <c:pt idx="423">
                  <c:v>9820</c:v>
                </c:pt>
                <c:pt idx="424">
                  <c:v>9850</c:v>
                </c:pt>
                <c:pt idx="425">
                  <c:v>9880</c:v>
                </c:pt>
                <c:pt idx="426">
                  <c:v>9910</c:v>
                </c:pt>
                <c:pt idx="427">
                  <c:v>9940</c:v>
                </c:pt>
                <c:pt idx="428">
                  <c:v>9970</c:v>
                </c:pt>
                <c:pt idx="429">
                  <c:v>10000</c:v>
                </c:pt>
                <c:pt idx="430">
                  <c:v>10030</c:v>
                </c:pt>
                <c:pt idx="431">
                  <c:v>10060</c:v>
                </c:pt>
                <c:pt idx="432">
                  <c:v>10090</c:v>
                </c:pt>
                <c:pt idx="433">
                  <c:v>10120</c:v>
                </c:pt>
                <c:pt idx="434">
                  <c:v>10150</c:v>
                </c:pt>
                <c:pt idx="435">
                  <c:v>10180</c:v>
                </c:pt>
                <c:pt idx="436">
                  <c:v>10210</c:v>
                </c:pt>
                <c:pt idx="437">
                  <c:v>10240</c:v>
                </c:pt>
                <c:pt idx="438">
                  <c:v>10270</c:v>
                </c:pt>
                <c:pt idx="439">
                  <c:v>10300</c:v>
                </c:pt>
                <c:pt idx="440">
                  <c:v>10330</c:v>
                </c:pt>
                <c:pt idx="441">
                  <c:v>10360</c:v>
                </c:pt>
                <c:pt idx="442">
                  <c:v>10390</c:v>
                </c:pt>
                <c:pt idx="443">
                  <c:v>10420</c:v>
                </c:pt>
                <c:pt idx="444">
                  <c:v>10450</c:v>
                </c:pt>
                <c:pt idx="445">
                  <c:v>10480</c:v>
                </c:pt>
                <c:pt idx="446">
                  <c:v>10510</c:v>
                </c:pt>
                <c:pt idx="447">
                  <c:v>10540</c:v>
                </c:pt>
                <c:pt idx="448">
                  <c:v>10570</c:v>
                </c:pt>
                <c:pt idx="449">
                  <c:v>10600</c:v>
                </c:pt>
                <c:pt idx="450">
                  <c:v>10630</c:v>
                </c:pt>
                <c:pt idx="451">
                  <c:v>10660</c:v>
                </c:pt>
                <c:pt idx="452">
                  <c:v>10690</c:v>
                </c:pt>
                <c:pt idx="453">
                  <c:v>10720</c:v>
                </c:pt>
                <c:pt idx="454">
                  <c:v>10750</c:v>
                </c:pt>
                <c:pt idx="455">
                  <c:v>10780</c:v>
                </c:pt>
                <c:pt idx="456">
                  <c:v>10810</c:v>
                </c:pt>
                <c:pt idx="457">
                  <c:v>10840</c:v>
                </c:pt>
                <c:pt idx="458">
                  <c:v>10870</c:v>
                </c:pt>
                <c:pt idx="459">
                  <c:v>10900</c:v>
                </c:pt>
                <c:pt idx="460">
                  <c:v>10930</c:v>
                </c:pt>
                <c:pt idx="461">
                  <c:v>10960</c:v>
                </c:pt>
                <c:pt idx="462">
                  <c:v>10990</c:v>
                </c:pt>
                <c:pt idx="463">
                  <c:v>11020</c:v>
                </c:pt>
                <c:pt idx="464">
                  <c:v>11050</c:v>
                </c:pt>
                <c:pt idx="465">
                  <c:v>11080</c:v>
                </c:pt>
                <c:pt idx="466">
                  <c:v>11110</c:v>
                </c:pt>
                <c:pt idx="467">
                  <c:v>11140</c:v>
                </c:pt>
                <c:pt idx="468">
                  <c:v>11170</c:v>
                </c:pt>
                <c:pt idx="469">
                  <c:v>11200</c:v>
                </c:pt>
                <c:pt idx="470">
                  <c:v>11230</c:v>
                </c:pt>
                <c:pt idx="471">
                  <c:v>11260</c:v>
                </c:pt>
                <c:pt idx="472">
                  <c:v>11290</c:v>
                </c:pt>
                <c:pt idx="473">
                  <c:v>11320</c:v>
                </c:pt>
                <c:pt idx="474">
                  <c:v>11350</c:v>
                </c:pt>
                <c:pt idx="475">
                  <c:v>11380</c:v>
                </c:pt>
                <c:pt idx="476">
                  <c:v>11410</c:v>
                </c:pt>
                <c:pt idx="477">
                  <c:v>11440</c:v>
                </c:pt>
                <c:pt idx="478">
                  <c:v>11470</c:v>
                </c:pt>
                <c:pt idx="479">
                  <c:v>11500</c:v>
                </c:pt>
                <c:pt idx="480">
                  <c:v>11530</c:v>
                </c:pt>
                <c:pt idx="481">
                  <c:v>11560</c:v>
                </c:pt>
                <c:pt idx="482">
                  <c:v>11590</c:v>
                </c:pt>
                <c:pt idx="483">
                  <c:v>11620</c:v>
                </c:pt>
                <c:pt idx="484">
                  <c:v>11650</c:v>
                </c:pt>
                <c:pt idx="485">
                  <c:v>11680</c:v>
                </c:pt>
                <c:pt idx="486">
                  <c:v>11710</c:v>
                </c:pt>
                <c:pt idx="487">
                  <c:v>11740</c:v>
                </c:pt>
                <c:pt idx="488">
                  <c:v>11770</c:v>
                </c:pt>
                <c:pt idx="489">
                  <c:v>11800</c:v>
                </c:pt>
                <c:pt idx="490">
                  <c:v>11830</c:v>
                </c:pt>
                <c:pt idx="491">
                  <c:v>11860</c:v>
                </c:pt>
                <c:pt idx="492">
                  <c:v>11890</c:v>
                </c:pt>
                <c:pt idx="493">
                  <c:v>11920</c:v>
                </c:pt>
                <c:pt idx="494">
                  <c:v>11950</c:v>
                </c:pt>
                <c:pt idx="495">
                  <c:v>11980</c:v>
                </c:pt>
                <c:pt idx="496">
                  <c:v>12010</c:v>
                </c:pt>
                <c:pt idx="497">
                  <c:v>12040</c:v>
                </c:pt>
                <c:pt idx="498">
                  <c:v>12070</c:v>
                </c:pt>
                <c:pt idx="499">
                  <c:v>12100</c:v>
                </c:pt>
                <c:pt idx="500">
                  <c:v>12130</c:v>
                </c:pt>
                <c:pt idx="501">
                  <c:v>12160</c:v>
                </c:pt>
                <c:pt idx="502">
                  <c:v>12190</c:v>
                </c:pt>
                <c:pt idx="503">
                  <c:v>12220</c:v>
                </c:pt>
                <c:pt idx="504">
                  <c:v>12250</c:v>
                </c:pt>
                <c:pt idx="505">
                  <c:v>12280</c:v>
                </c:pt>
                <c:pt idx="506">
                  <c:v>12310</c:v>
                </c:pt>
                <c:pt idx="507">
                  <c:v>12340</c:v>
                </c:pt>
                <c:pt idx="508">
                  <c:v>12370</c:v>
                </c:pt>
                <c:pt idx="509">
                  <c:v>12400</c:v>
                </c:pt>
                <c:pt idx="510">
                  <c:v>12430</c:v>
                </c:pt>
                <c:pt idx="511">
                  <c:v>12460</c:v>
                </c:pt>
                <c:pt idx="512">
                  <c:v>12490</c:v>
                </c:pt>
                <c:pt idx="513">
                  <c:v>12520</c:v>
                </c:pt>
                <c:pt idx="514">
                  <c:v>12550</c:v>
                </c:pt>
                <c:pt idx="515">
                  <c:v>12580</c:v>
                </c:pt>
                <c:pt idx="516">
                  <c:v>12610</c:v>
                </c:pt>
                <c:pt idx="517">
                  <c:v>12640</c:v>
                </c:pt>
                <c:pt idx="518">
                  <c:v>12670</c:v>
                </c:pt>
                <c:pt idx="519">
                  <c:v>12700</c:v>
                </c:pt>
                <c:pt idx="520">
                  <c:v>12730</c:v>
                </c:pt>
                <c:pt idx="521">
                  <c:v>12760</c:v>
                </c:pt>
                <c:pt idx="522">
                  <c:v>12790</c:v>
                </c:pt>
                <c:pt idx="523">
                  <c:v>12820</c:v>
                </c:pt>
                <c:pt idx="524">
                  <c:v>12850</c:v>
                </c:pt>
                <c:pt idx="525">
                  <c:v>12880</c:v>
                </c:pt>
                <c:pt idx="526">
                  <c:v>12910</c:v>
                </c:pt>
                <c:pt idx="527">
                  <c:v>12940</c:v>
                </c:pt>
                <c:pt idx="528">
                  <c:v>12970</c:v>
                </c:pt>
                <c:pt idx="529">
                  <c:v>13000</c:v>
                </c:pt>
                <c:pt idx="530">
                  <c:v>13030</c:v>
                </c:pt>
                <c:pt idx="531">
                  <c:v>13060</c:v>
                </c:pt>
                <c:pt idx="532">
                  <c:v>13090</c:v>
                </c:pt>
                <c:pt idx="533">
                  <c:v>13120</c:v>
                </c:pt>
                <c:pt idx="534">
                  <c:v>13150</c:v>
                </c:pt>
                <c:pt idx="535">
                  <c:v>13180</c:v>
                </c:pt>
                <c:pt idx="536">
                  <c:v>13210</c:v>
                </c:pt>
                <c:pt idx="537">
                  <c:v>13240</c:v>
                </c:pt>
                <c:pt idx="538">
                  <c:v>13270</c:v>
                </c:pt>
                <c:pt idx="539">
                  <c:v>13300</c:v>
                </c:pt>
                <c:pt idx="540">
                  <c:v>13330</c:v>
                </c:pt>
                <c:pt idx="541">
                  <c:v>13360</c:v>
                </c:pt>
                <c:pt idx="542">
                  <c:v>13390</c:v>
                </c:pt>
                <c:pt idx="543">
                  <c:v>13420</c:v>
                </c:pt>
                <c:pt idx="544">
                  <c:v>13450</c:v>
                </c:pt>
                <c:pt idx="545">
                  <c:v>13480</c:v>
                </c:pt>
                <c:pt idx="546">
                  <c:v>13510</c:v>
                </c:pt>
                <c:pt idx="547">
                  <c:v>13540</c:v>
                </c:pt>
                <c:pt idx="548">
                  <c:v>13570</c:v>
                </c:pt>
                <c:pt idx="549">
                  <c:v>13600</c:v>
                </c:pt>
                <c:pt idx="550">
                  <c:v>13630</c:v>
                </c:pt>
                <c:pt idx="551">
                  <c:v>13660</c:v>
                </c:pt>
                <c:pt idx="552">
                  <c:v>13690</c:v>
                </c:pt>
                <c:pt idx="553">
                  <c:v>13720</c:v>
                </c:pt>
                <c:pt idx="554">
                  <c:v>13750</c:v>
                </c:pt>
                <c:pt idx="555">
                  <c:v>13780</c:v>
                </c:pt>
                <c:pt idx="556">
                  <c:v>13810</c:v>
                </c:pt>
                <c:pt idx="557">
                  <c:v>13840</c:v>
                </c:pt>
                <c:pt idx="558">
                  <c:v>13870</c:v>
                </c:pt>
                <c:pt idx="559">
                  <c:v>13900</c:v>
                </c:pt>
                <c:pt idx="560">
                  <c:v>13930</c:v>
                </c:pt>
                <c:pt idx="561">
                  <c:v>13960</c:v>
                </c:pt>
                <c:pt idx="562">
                  <c:v>13990</c:v>
                </c:pt>
                <c:pt idx="563">
                  <c:v>14020</c:v>
                </c:pt>
                <c:pt idx="564">
                  <c:v>14050</c:v>
                </c:pt>
                <c:pt idx="565">
                  <c:v>14080</c:v>
                </c:pt>
                <c:pt idx="566">
                  <c:v>14110</c:v>
                </c:pt>
                <c:pt idx="567">
                  <c:v>14140</c:v>
                </c:pt>
                <c:pt idx="568">
                  <c:v>14170</c:v>
                </c:pt>
                <c:pt idx="569">
                  <c:v>14200</c:v>
                </c:pt>
                <c:pt idx="570">
                  <c:v>14230</c:v>
                </c:pt>
                <c:pt idx="571">
                  <c:v>14260</c:v>
                </c:pt>
                <c:pt idx="572">
                  <c:v>14290</c:v>
                </c:pt>
                <c:pt idx="573">
                  <c:v>14320</c:v>
                </c:pt>
                <c:pt idx="574">
                  <c:v>14350</c:v>
                </c:pt>
                <c:pt idx="575">
                  <c:v>14380</c:v>
                </c:pt>
                <c:pt idx="576">
                  <c:v>14410</c:v>
                </c:pt>
                <c:pt idx="577">
                  <c:v>14440</c:v>
                </c:pt>
                <c:pt idx="578">
                  <c:v>14470</c:v>
                </c:pt>
                <c:pt idx="579">
                  <c:v>14500</c:v>
                </c:pt>
                <c:pt idx="580">
                  <c:v>14530</c:v>
                </c:pt>
                <c:pt idx="581">
                  <c:v>14560</c:v>
                </c:pt>
                <c:pt idx="582">
                  <c:v>14590</c:v>
                </c:pt>
                <c:pt idx="583">
                  <c:v>14620</c:v>
                </c:pt>
                <c:pt idx="584">
                  <c:v>14650</c:v>
                </c:pt>
                <c:pt idx="585">
                  <c:v>14680</c:v>
                </c:pt>
                <c:pt idx="586">
                  <c:v>14710</c:v>
                </c:pt>
                <c:pt idx="587">
                  <c:v>14740</c:v>
                </c:pt>
                <c:pt idx="588">
                  <c:v>14770</c:v>
                </c:pt>
                <c:pt idx="589">
                  <c:v>14800</c:v>
                </c:pt>
                <c:pt idx="590">
                  <c:v>14830</c:v>
                </c:pt>
                <c:pt idx="591">
                  <c:v>14860</c:v>
                </c:pt>
                <c:pt idx="592">
                  <c:v>14890</c:v>
                </c:pt>
                <c:pt idx="593">
                  <c:v>14920</c:v>
                </c:pt>
                <c:pt idx="594">
                  <c:v>14950</c:v>
                </c:pt>
                <c:pt idx="595">
                  <c:v>14980</c:v>
                </c:pt>
                <c:pt idx="596">
                  <c:v>15010</c:v>
                </c:pt>
                <c:pt idx="597">
                  <c:v>15040</c:v>
                </c:pt>
                <c:pt idx="598">
                  <c:v>15070</c:v>
                </c:pt>
                <c:pt idx="599">
                  <c:v>15100</c:v>
                </c:pt>
                <c:pt idx="600">
                  <c:v>15130</c:v>
                </c:pt>
                <c:pt idx="601">
                  <c:v>15160</c:v>
                </c:pt>
                <c:pt idx="602">
                  <c:v>15190</c:v>
                </c:pt>
                <c:pt idx="603">
                  <c:v>15220</c:v>
                </c:pt>
                <c:pt idx="604">
                  <c:v>15250</c:v>
                </c:pt>
                <c:pt idx="605">
                  <c:v>15280</c:v>
                </c:pt>
                <c:pt idx="606">
                  <c:v>15310</c:v>
                </c:pt>
                <c:pt idx="607">
                  <c:v>15340</c:v>
                </c:pt>
                <c:pt idx="608">
                  <c:v>15370</c:v>
                </c:pt>
                <c:pt idx="609">
                  <c:v>15400</c:v>
                </c:pt>
                <c:pt idx="610">
                  <c:v>15430</c:v>
                </c:pt>
                <c:pt idx="611">
                  <c:v>15460</c:v>
                </c:pt>
                <c:pt idx="612">
                  <c:v>15490</c:v>
                </c:pt>
                <c:pt idx="613">
                  <c:v>15520</c:v>
                </c:pt>
                <c:pt idx="614">
                  <c:v>15550</c:v>
                </c:pt>
                <c:pt idx="615">
                  <c:v>15580</c:v>
                </c:pt>
                <c:pt idx="616">
                  <c:v>15610</c:v>
                </c:pt>
                <c:pt idx="617">
                  <c:v>15640</c:v>
                </c:pt>
                <c:pt idx="618">
                  <c:v>15670</c:v>
                </c:pt>
                <c:pt idx="619">
                  <c:v>15700</c:v>
                </c:pt>
                <c:pt idx="620">
                  <c:v>15730</c:v>
                </c:pt>
                <c:pt idx="621">
                  <c:v>15760</c:v>
                </c:pt>
                <c:pt idx="622">
                  <c:v>15790</c:v>
                </c:pt>
                <c:pt idx="623">
                  <c:v>15820</c:v>
                </c:pt>
                <c:pt idx="624">
                  <c:v>15850</c:v>
                </c:pt>
                <c:pt idx="625">
                  <c:v>15880</c:v>
                </c:pt>
                <c:pt idx="626">
                  <c:v>15910</c:v>
                </c:pt>
                <c:pt idx="627">
                  <c:v>15940</c:v>
                </c:pt>
                <c:pt idx="628">
                  <c:v>15970</c:v>
                </c:pt>
                <c:pt idx="629">
                  <c:v>16000</c:v>
                </c:pt>
                <c:pt idx="630">
                  <c:v>16030</c:v>
                </c:pt>
                <c:pt idx="631">
                  <c:v>16060</c:v>
                </c:pt>
                <c:pt idx="632">
                  <c:v>16090</c:v>
                </c:pt>
                <c:pt idx="633">
                  <c:v>16120</c:v>
                </c:pt>
                <c:pt idx="634">
                  <c:v>16150</c:v>
                </c:pt>
                <c:pt idx="635">
                  <c:v>16180</c:v>
                </c:pt>
                <c:pt idx="636">
                  <c:v>16210</c:v>
                </c:pt>
                <c:pt idx="637">
                  <c:v>16240</c:v>
                </c:pt>
                <c:pt idx="638">
                  <c:v>16270</c:v>
                </c:pt>
                <c:pt idx="639">
                  <c:v>16300</c:v>
                </c:pt>
                <c:pt idx="640">
                  <c:v>16330</c:v>
                </c:pt>
                <c:pt idx="641">
                  <c:v>16360</c:v>
                </c:pt>
                <c:pt idx="642">
                  <c:v>16390</c:v>
                </c:pt>
                <c:pt idx="643">
                  <c:v>16420</c:v>
                </c:pt>
                <c:pt idx="644">
                  <c:v>16450</c:v>
                </c:pt>
                <c:pt idx="645">
                  <c:v>16480</c:v>
                </c:pt>
                <c:pt idx="646">
                  <c:v>16510</c:v>
                </c:pt>
                <c:pt idx="647">
                  <c:v>16540</c:v>
                </c:pt>
                <c:pt idx="648">
                  <c:v>16570</c:v>
                </c:pt>
                <c:pt idx="649">
                  <c:v>16600</c:v>
                </c:pt>
                <c:pt idx="650">
                  <c:v>16630</c:v>
                </c:pt>
                <c:pt idx="651">
                  <c:v>16660</c:v>
                </c:pt>
                <c:pt idx="652">
                  <c:v>16690</c:v>
                </c:pt>
                <c:pt idx="653">
                  <c:v>16720</c:v>
                </c:pt>
                <c:pt idx="654">
                  <c:v>16750</c:v>
                </c:pt>
                <c:pt idx="655">
                  <c:v>16780</c:v>
                </c:pt>
                <c:pt idx="656">
                  <c:v>16810</c:v>
                </c:pt>
                <c:pt idx="657">
                  <c:v>16840</c:v>
                </c:pt>
                <c:pt idx="658">
                  <c:v>16870</c:v>
                </c:pt>
                <c:pt idx="659">
                  <c:v>16900</c:v>
                </c:pt>
                <c:pt idx="660">
                  <c:v>16930</c:v>
                </c:pt>
                <c:pt idx="661">
                  <c:v>16960</c:v>
                </c:pt>
                <c:pt idx="662">
                  <c:v>16990</c:v>
                </c:pt>
                <c:pt idx="663">
                  <c:v>17020</c:v>
                </c:pt>
                <c:pt idx="664">
                  <c:v>17050</c:v>
                </c:pt>
                <c:pt idx="665">
                  <c:v>17080</c:v>
                </c:pt>
                <c:pt idx="666">
                  <c:v>17110</c:v>
                </c:pt>
                <c:pt idx="667">
                  <c:v>17140</c:v>
                </c:pt>
                <c:pt idx="668">
                  <c:v>17170</c:v>
                </c:pt>
                <c:pt idx="669">
                  <c:v>17200</c:v>
                </c:pt>
                <c:pt idx="670">
                  <c:v>17230</c:v>
                </c:pt>
                <c:pt idx="671">
                  <c:v>17260</c:v>
                </c:pt>
                <c:pt idx="672">
                  <c:v>17290</c:v>
                </c:pt>
                <c:pt idx="673">
                  <c:v>17320</c:v>
                </c:pt>
                <c:pt idx="674">
                  <c:v>17350</c:v>
                </c:pt>
                <c:pt idx="675">
                  <c:v>17380</c:v>
                </c:pt>
                <c:pt idx="676">
                  <c:v>17410</c:v>
                </c:pt>
                <c:pt idx="677">
                  <c:v>17440</c:v>
                </c:pt>
                <c:pt idx="678">
                  <c:v>17470</c:v>
                </c:pt>
                <c:pt idx="679">
                  <c:v>17500</c:v>
                </c:pt>
                <c:pt idx="680">
                  <c:v>17530</c:v>
                </c:pt>
                <c:pt idx="681">
                  <c:v>17560</c:v>
                </c:pt>
                <c:pt idx="682">
                  <c:v>17590</c:v>
                </c:pt>
                <c:pt idx="683">
                  <c:v>17620</c:v>
                </c:pt>
                <c:pt idx="684">
                  <c:v>17650</c:v>
                </c:pt>
                <c:pt idx="685">
                  <c:v>17680</c:v>
                </c:pt>
                <c:pt idx="686">
                  <c:v>17710</c:v>
                </c:pt>
                <c:pt idx="687">
                  <c:v>17740</c:v>
                </c:pt>
                <c:pt idx="688">
                  <c:v>17770</c:v>
                </c:pt>
                <c:pt idx="689">
                  <c:v>17800</c:v>
                </c:pt>
                <c:pt idx="690">
                  <c:v>17830</c:v>
                </c:pt>
                <c:pt idx="691">
                  <c:v>17860</c:v>
                </c:pt>
                <c:pt idx="692">
                  <c:v>17890</c:v>
                </c:pt>
                <c:pt idx="693">
                  <c:v>17920</c:v>
                </c:pt>
                <c:pt idx="694">
                  <c:v>17950</c:v>
                </c:pt>
                <c:pt idx="695">
                  <c:v>17980</c:v>
                </c:pt>
                <c:pt idx="696">
                  <c:v>18010</c:v>
                </c:pt>
                <c:pt idx="697">
                  <c:v>18040</c:v>
                </c:pt>
                <c:pt idx="698">
                  <c:v>18070</c:v>
                </c:pt>
                <c:pt idx="699">
                  <c:v>18100</c:v>
                </c:pt>
                <c:pt idx="700">
                  <c:v>18130</c:v>
                </c:pt>
                <c:pt idx="701">
                  <c:v>18160</c:v>
                </c:pt>
                <c:pt idx="702">
                  <c:v>18190</c:v>
                </c:pt>
                <c:pt idx="703">
                  <c:v>18220</c:v>
                </c:pt>
                <c:pt idx="704">
                  <c:v>18250</c:v>
                </c:pt>
                <c:pt idx="705">
                  <c:v>18280</c:v>
                </c:pt>
                <c:pt idx="706">
                  <c:v>18310</c:v>
                </c:pt>
                <c:pt idx="707">
                  <c:v>18340</c:v>
                </c:pt>
                <c:pt idx="708">
                  <c:v>18370</c:v>
                </c:pt>
                <c:pt idx="709">
                  <c:v>18400</c:v>
                </c:pt>
                <c:pt idx="710">
                  <c:v>18430</c:v>
                </c:pt>
                <c:pt idx="711">
                  <c:v>18460</c:v>
                </c:pt>
                <c:pt idx="712">
                  <c:v>18490</c:v>
                </c:pt>
                <c:pt idx="713">
                  <c:v>18520</c:v>
                </c:pt>
                <c:pt idx="714">
                  <c:v>18550</c:v>
                </c:pt>
                <c:pt idx="715">
                  <c:v>18580</c:v>
                </c:pt>
                <c:pt idx="716">
                  <c:v>18610</c:v>
                </c:pt>
                <c:pt idx="717">
                  <c:v>18640</c:v>
                </c:pt>
                <c:pt idx="718">
                  <c:v>18670</c:v>
                </c:pt>
                <c:pt idx="719">
                  <c:v>18700</c:v>
                </c:pt>
                <c:pt idx="720">
                  <c:v>18730</c:v>
                </c:pt>
                <c:pt idx="721">
                  <c:v>18760</c:v>
                </c:pt>
                <c:pt idx="722">
                  <c:v>18790</c:v>
                </c:pt>
                <c:pt idx="723">
                  <c:v>18820</c:v>
                </c:pt>
                <c:pt idx="724">
                  <c:v>18850</c:v>
                </c:pt>
                <c:pt idx="725">
                  <c:v>18880</c:v>
                </c:pt>
                <c:pt idx="726">
                  <c:v>18910</c:v>
                </c:pt>
                <c:pt idx="727">
                  <c:v>18940</c:v>
                </c:pt>
                <c:pt idx="728">
                  <c:v>18970</c:v>
                </c:pt>
                <c:pt idx="729">
                  <c:v>19000</c:v>
                </c:pt>
                <c:pt idx="730">
                  <c:v>19030</c:v>
                </c:pt>
                <c:pt idx="731">
                  <c:v>19060</c:v>
                </c:pt>
                <c:pt idx="732">
                  <c:v>19090</c:v>
                </c:pt>
                <c:pt idx="733">
                  <c:v>19120</c:v>
                </c:pt>
                <c:pt idx="734">
                  <c:v>19150</c:v>
                </c:pt>
                <c:pt idx="735">
                  <c:v>19180</c:v>
                </c:pt>
                <c:pt idx="736">
                  <c:v>19210</c:v>
                </c:pt>
                <c:pt idx="737">
                  <c:v>19240</c:v>
                </c:pt>
                <c:pt idx="738">
                  <c:v>19270</c:v>
                </c:pt>
                <c:pt idx="739">
                  <c:v>19300</c:v>
                </c:pt>
                <c:pt idx="740">
                  <c:v>19330</c:v>
                </c:pt>
                <c:pt idx="741">
                  <c:v>19360</c:v>
                </c:pt>
                <c:pt idx="742">
                  <c:v>19390</c:v>
                </c:pt>
                <c:pt idx="743">
                  <c:v>19420</c:v>
                </c:pt>
                <c:pt idx="744">
                  <c:v>19450</c:v>
                </c:pt>
                <c:pt idx="745">
                  <c:v>19480</c:v>
                </c:pt>
                <c:pt idx="746">
                  <c:v>19510</c:v>
                </c:pt>
                <c:pt idx="747">
                  <c:v>19540</c:v>
                </c:pt>
                <c:pt idx="748">
                  <c:v>19570</c:v>
                </c:pt>
                <c:pt idx="749">
                  <c:v>19600</c:v>
                </c:pt>
                <c:pt idx="750">
                  <c:v>19630</c:v>
                </c:pt>
                <c:pt idx="751">
                  <c:v>19660</c:v>
                </c:pt>
                <c:pt idx="752">
                  <c:v>19690</c:v>
                </c:pt>
                <c:pt idx="753">
                  <c:v>19720</c:v>
                </c:pt>
                <c:pt idx="754">
                  <c:v>19750</c:v>
                </c:pt>
                <c:pt idx="755">
                  <c:v>19780</c:v>
                </c:pt>
                <c:pt idx="756">
                  <c:v>19810</c:v>
                </c:pt>
                <c:pt idx="757">
                  <c:v>19840</c:v>
                </c:pt>
                <c:pt idx="758">
                  <c:v>19870</c:v>
                </c:pt>
                <c:pt idx="759">
                  <c:v>19900</c:v>
                </c:pt>
                <c:pt idx="760">
                  <c:v>19930</c:v>
                </c:pt>
                <c:pt idx="761">
                  <c:v>19960</c:v>
                </c:pt>
                <c:pt idx="762">
                  <c:v>19990</c:v>
                </c:pt>
                <c:pt idx="763">
                  <c:v>20020</c:v>
                </c:pt>
                <c:pt idx="764">
                  <c:v>20050</c:v>
                </c:pt>
                <c:pt idx="765">
                  <c:v>20080</c:v>
                </c:pt>
                <c:pt idx="766">
                  <c:v>20110</c:v>
                </c:pt>
                <c:pt idx="767">
                  <c:v>20140</c:v>
                </c:pt>
                <c:pt idx="768">
                  <c:v>20170</c:v>
                </c:pt>
                <c:pt idx="769">
                  <c:v>20200</c:v>
                </c:pt>
                <c:pt idx="770">
                  <c:v>20230</c:v>
                </c:pt>
                <c:pt idx="771">
                  <c:v>20260</c:v>
                </c:pt>
                <c:pt idx="772">
                  <c:v>20290</c:v>
                </c:pt>
                <c:pt idx="773">
                  <c:v>20320</c:v>
                </c:pt>
                <c:pt idx="774">
                  <c:v>20350</c:v>
                </c:pt>
                <c:pt idx="775">
                  <c:v>20380</c:v>
                </c:pt>
                <c:pt idx="776">
                  <c:v>20410</c:v>
                </c:pt>
                <c:pt idx="777">
                  <c:v>20440</c:v>
                </c:pt>
                <c:pt idx="778">
                  <c:v>20470</c:v>
                </c:pt>
                <c:pt idx="779">
                  <c:v>20500</c:v>
                </c:pt>
                <c:pt idx="780">
                  <c:v>20530</c:v>
                </c:pt>
                <c:pt idx="781">
                  <c:v>20560</c:v>
                </c:pt>
                <c:pt idx="782">
                  <c:v>20590</c:v>
                </c:pt>
                <c:pt idx="783">
                  <c:v>20620</c:v>
                </c:pt>
                <c:pt idx="784">
                  <c:v>20650</c:v>
                </c:pt>
                <c:pt idx="785">
                  <c:v>20680</c:v>
                </c:pt>
                <c:pt idx="786">
                  <c:v>20710</c:v>
                </c:pt>
                <c:pt idx="787">
                  <c:v>20740</c:v>
                </c:pt>
                <c:pt idx="788">
                  <c:v>20770</c:v>
                </c:pt>
                <c:pt idx="789">
                  <c:v>20800</c:v>
                </c:pt>
                <c:pt idx="790">
                  <c:v>20830</c:v>
                </c:pt>
                <c:pt idx="791">
                  <c:v>20860</c:v>
                </c:pt>
                <c:pt idx="792">
                  <c:v>20890</c:v>
                </c:pt>
                <c:pt idx="793">
                  <c:v>20920</c:v>
                </c:pt>
                <c:pt idx="794">
                  <c:v>20950</c:v>
                </c:pt>
                <c:pt idx="795">
                  <c:v>20980</c:v>
                </c:pt>
                <c:pt idx="796">
                  <c:v>21010</c:v>
                </c:pt>
                <c:pt idx="797">
                  <c:v>21040</c:v>
                </c:pt>
                <c:pt idx="798">
                  <c:v>21070</c:v>
                </c:pt>
                <c:pt idx="799">
                  <c:v>21100</c:v>
                </c:pt>
                <c:pt idx="800">
                  <c:v>21130</c:v>
                </c:pt>
                <c:pt idx="801">
                  <c:v>21160</c:v>
                </c:pt>
                <c:pt idx="802">
                  <c:v>21190</c:v>
                </c:pt>
                <c:pt idx="803">
                  <c:v>21220</c:v>
                </c:pt>
                <c:pt idx="804">
                  <c:v>21250</c:v>
                </c:pt>
                <c:pt idx="805">
                  <c:v>21280</c:v>
                </c:pt>
                <c:pt idx="806">
                  <c:v>21310</c:v>
                </c:pt>
                <c:pt idx="807">
                  <c:v>21340</c:v>
                </c:pt>
                <c:pt idx="808">
                  <c:v>21370</c:v>
                </c:pt>
                <c:pt idx="809">
                  <c:v>21400</c:v>
                </c:pt>
                <c:pt idx="810">
                  <c:v>21430</c:v>
                </c:pt>
                <c:pt idx="811">
                  <c:v>21460</c:v>
                </c:pt>
                <c:pt idx="812">
                  <c:v>21490</c:v>
                </c:pt>
                <c:pt idx="813">
                  <c:v>21520</c:v>
                </c:pt>
                <c:pt idx="814">
                  <c:v>21550</c:v>
                </c:pt>
                <c:pt idx="815">
                  <c:v>21580</c:v>
                </c:pt>
                <c:pt idx="816">
                  <c:v>21610</c:v>
                </c:pt>
                <c:pt idx="817">
                  <c:v>21640</c:v>
                </c:pt>
                <c:pt idx="818">
                  <c:v>21670</c:v>
                </c:pt>
                <c:pt idx="819">
                  <c:v>21700</c:v>
                </c:pt>
                <c:pt idx="820">
                  <c:v>21730</c:v>
                </c:pt>
                <c:pt idx="821">
                  <c:v>21760</c:v>
                </c:pt>
                <c:pt idx="822">
                  <c:v>21790</c:v>
                </c:pt>
                <c:pt idx="823">
                  <c:v>21820</c:v>
                </c:pt>
                <c:pt idx="824">
                  <c:v>21850</c:v>
                </c:pt>
                <c:pt idx="825">
                  <c:v>21880</c:v>
                </c:pt>
                <c:pt idx="826">
                  <c:v>21910</c:v>
                </c:pt>
                <c:pt idx="827">
                  <c:v>21940</c:v>
                </c:pt>
                <c:pt idx="828">
                  <c:v>21970</c:v>
                </c:pt>
                <c:pt idx="829">
                  <c:v>22000</c:v>
                </c:pt>
                <c:pt idx="830">
                  <c:v>22030</c:v>
                </c:pt>
                <c:pt idx="831">
                  <c:v>22060</c:v>
                </c:pt>
                <c:pt idx="832">
                  <c:v>22090</c:v>
                </c:pt>
                <c:pt idx="833">
                  <c:v>22120</c:v>
                </c:pt>
                <c:pt idx="834">
                  <c:v>22150</c:v>
                </c:pt>
                <c:pt idx="835">
                  <c:v>22180</c:v>
                </c:pt>
                <c:pt idx="836">
                  <c:v>22210</c:v>
                </c:pt>
                <c:pt idx="837">
                  <c:v>22240</c:v>
                </c:pt>
                <c:pt idx="838">
                  <c:v>22270</c:v>
                </c:pt>
                <c:pt idx="839">
                  <c:v>22300</c:v>
                </c:pt>
                <c:pt idx="840">
                  <c:v>22330</c:v>
                </c:pt>
                <c:pt idx="841">
                  <c:v>22360</c:v>
                </c:pt>
                <c:pt idx="842">
                  <c:v>22390</c:v>
                </c:pt>
                <c:pt idx="843">
                  <c:v>22420</c:v>
                </c:pt>
                <c:pt idx="844">
                  <c:v>22450</c:v>
                </c:pt>
                <c:pt idx="845">
                  <c:v>22480</c:v>
                </c:pt>
                <c:pt idx="846">
                  <c:v>22510</c:v>
                </c:pt>
                <c:pt idx="847">
                  <c:v>22540</c:v>
                </c:pt>
                <c:pt idx="848">
                  <c:v>22570</c:v>
                </c:pt>
                <c:pt idx="849">
                  <c:v>22600</c:v>
                </c:pt>
                <c:pt idx="850">
                  <c:v>22630</c:v>
                </c:pt>
                <c:pt idx="851">
                  <c:v>22660</c:v>
                </c:pt>
                <c:pt idx="852">
                  <c:v>22690</c:v>
                </c:pt>
                <c:pt idx="853">
                  <c:v>22720</c:v>
                </c:pt>
                <c:pt idx="854">
                  <c:v>22750</c:v>
                </c:pt>
                <c:pt idx="855">
                  <c:v>22780</c:v>
                </c:pt>
                <c:pt idx="856">
                  <c:v>22810</c:v>
                </c:pt>
                <c:pt idx="857">
                  <c:v>22840</c:v>
                </c:pt>
                <c:pt idx="858">
                  <c:v>22870</c:v>
                </c:pt>
                <c:pt idx="859">
                  <c:v>22900</c:v>
                </c:pt>
                <c:pt idx="860">
                  <c:v>22930</c:v>
                </c:pt>
                <c:pt idx="861">
                  <c:v>22960</c:v>
                </c:pt>
                <c:pt idx="862">
                  <c:v>22990</c:v>
                </c:pt>
                <c:pt idx="863">
                  <c:v>23020</c:v>
                </c:pt>
                <c:pt idx="864">
                  <c:v>23050</c:v>
                </c:pt>
                <c:pt idx="865">
                  <c:v>23080</c:v>
                </c:pt>
                <c:pt idx="866">
                  <c:v>23110</c:v>
                </c:pt>
                <c:pt idx="867">
                  <c:v>23140</c:v>
                </c:pt>
                <c:pt idx="868">
                  <c:v>23170</c:v>
                </c:pt>
                <c:pt idx="869">
                  <c:v>23200</c:v>
                </c:pt>
                <c:pt idx="870">
                  <c:v>23230</c:v>
                </c:pt>
                <c:pt idx="871">
                  <c:v>23260</c:v>
                </c:pt>
                <c:pt idx="872">
                  <c:v>23290</c:v>
                </c:pt>
                <c:pt idx="873">
                  <c:v>23320</c:v>
                </c:pt>
                <c:pt idx="874">
                  <c:v>23350</c:v>
                </c:pt>
                <c:pt idx="875">
                  <c:v>23380</c:v>
                </c:pt>
                <c:pt idx="876">
                  <c:v>23410</c:v>
                </c:pt>
                <c:pt idx="877">
                  <c:v>23440</c:v>
                </c:pt>
                <c:pt idx="878">
                  <c:v>23470</c:v>
                </c:pt>
                <c:pt idx="879">
                  <c:v>23500</c:v>
                </c:pt>
                <c:pt idx="880">
                  <c:v>23530</c:v>
                </c:pt>
                <c:pt idx="881">
                  <c:v>23560</c:v>
                </c:pt>
                <c:pt idx="882">
                  <c:v>23590</c:v>
                </c:pt>
                <c:pt idx="883">
                  <c:v>23620</c:v>
                </c:pt>
                <c:pt idx="884">
                  <c:v>23650</c:v>
                </c:pt>
                <c:pt idx="885">
                  <c:v>23680</c:v>
                </c:pt>
                <c:pt idx="886">
                  <c:v>23710</c:v>
                </c:pt>
                <c:pt idx="887">
                  <c:v>23740</c:v>
                </c:pt>
                <c:pt idx="888">
                  <c:v>23770</c:v>
                </c:pt>
                <c:pt idx="889">
                  <c:v>23800</c:v>
                </c:pt>
                <c:pt idx="890">
                  <c:v>23830</c:v>
                </c:pt>
                <c:pt idx="891">
                  <c:v>23860</c:v>
                </c:pt>
                <c:pt idx="892">
                  <c:v>23890</c:v>
                </c:pt>
                <c:pt idx="893">
                  <c:v>23920</c:v>
                </c:pt>
                <c:pt idx="894">
                  <c:v>23950</c:v>
                </c:pt>
                <c:pt idx="895">
                  <c:v>23980</c:v>
                </c:pt>
                <c:pt idx="896">
                  <c:v>24010</c:v>
                </c:pt>
                <c:pt idx="897">
                  <c:v>24040</c:v>
                </c:pt>
                <c:pt idx="898">
                  <c:v>24070</c:v>
                </c:pt>
                <c:pt idx="899">
                  <c:v>24100</c:v>
                </c:pt>
                <c:pt idx="900">
                  <c:v>24130</c:v>
                </c:pt>
                <c:pt idx="901">
                  <c:v>24160</c:v>
                </c:pt>
                <c:pt idx="902">
                  <c:v>24190</c:v>
                </c:pt>
                <c:pt idx="903">
                  <c:v>24220</c:v>
                </c:pt>
                <c:pt idx="904">
                  <c:v>24250</c:v>
                </c:pt>
                <c:pt idx="905">
                  <c:v>24280</c:v>
                </c:pt>
                <c:pt idx="906">
                  <c:v>24310</c:v>
                </c:pt>
                <c:pt idx="907">
                  <c:v>24340</c:v>
                </c:pt>
                <c:pt idx="908">
                  <c:v>24370</c:v>
                </c:pt>
                <c:pt idx="909">
                  <c:v>24400</c:v>
                </c:pt>
                <c:pt idx="910">
                  <c:v>24430</c:v>
                </c:pt>
                <c:pt idx="911">
                  <c:v>24460</c:v>
                </c:pt>
                <c:pt idx="912">
                  <c:v>24490</c:v>
                </c:pt>
                <c:pt idx="913">
                  <c:v>24520</c:v>
                </c:pt>
                <c:pt idx="914">
                  <c:v>24550</c:v>
                </c:pt>
                <c:pt idx="915">
                  <c:v>24580</c:v>
                </c:pt>
                <c:pt idx="916">
                  <c:v>24610</c:v>
                </c:pt>
                <c:pt idx="917">
                  <c:v>24640</c:v>
                </c:pt>
                <c:pt idx="918">
                  <c:v>24670</c:v>
                </c:pt>
                <c:pt idx="919">
                  <c:v>24700</c:v>
                </c:pt>
                <c:pt idx="920">
                  <c:v>24730</c:v>
                </c:pt>
                <c:pt idx="921">
                  <c:v>24760</c:v>
                </c:pt>
                <c:pt idx="922">
                  <c:v>24790</c:v>
                </c:pt>
                <c:pt idx="923">
                  <c:v>24820</c:v>
                </c:pt>
                <c:pt idx="924">
                  <c:v>24850</c:v>
                </c:pt>
                <c:pt idx="925">
                  <c:v>24880</c:v>
                </c:pt>
                <c:pt idx="926">
                  <c:v>24910</c:v>
                </c:pt>
                <c:pt idx="927">
                  <c:v>24940</c:v>
                </c:pt>
                <c:pt idx="928">
                  <c:v>24970</c:v>
                </c:pt>
                <c:pt idx="929">
                  <c:v>25000</c:v>
                </c:pt>
                <c:pt idx="930">
                  <c:v>25030</c:v>
                </c:pt>
                <c:pt idx="931">
                  <c:v>25060</c:v>
                </c:pt>
                <c:pt idx="932">
                  <c:v>25090</c:v>
                </c:pt>
                <c:pt idx="933">
                  <c:v>25120</c:v>
                </c:pt>
                <c:pt idx="934">
                  <c:v>25150</c:v>
                </c:pt>
                <c:pt idx="935">
                  <c:v>25180</c:v>
                </c:pt>
                <c:pt idx="936">
                  <c:v>25210</c:v>
                </c:pt>
                <c:pt idx="937">
                  <c:v>25240</c:v>
                </c:pt>
                <c:pt idx="938">
                  <c:v>25270</c:v>
                </c:pt>
                <c:pt idx="939">
                  <c:v>25300</c:v>
                </c:pt>
                <c:pt idx="940">
                  <c:v>25330</c:v>
                </c:pt>
                <c:pt idx="941">
                  <c:v>25360</c:v>
                </c:pt>
                <c:pt idx="942">
                  <c:v>25390</c:v>
                </c:pt>
                <c:pt idx="943">
                  <c:v>25420</c:v>
                </c:pt>
                <c:pt idx="944">
                  <c:v>25450</c:v>
                </c:pt>
                <c:pt idx="945">
                  <c:v>25480</c:v>
                </c:pt>
                <c:pt idx="946">
                  <c:v>25510</c:v>
                </c:pt>
                <c:pt idx="947">
                  <c:v>25540</c:v>
                </c:pt>
                <c:pt idx="948">
                  <c:v>25570</c:v>
                </c:pt>
                <c:pt idx="949">
                  <c:v>25600</c:v>
                </c:pt>
                <c:pt idx="950">
                  <c:v>25630</c:v>
                </c:pt>
                <c:pt idx="951">
                  <c:v>25660</c:v>
                </c:pt>
                <c:pt idx="952">
                  <c:v>25690</c:v>
                </c:pt>
                <c:pt idx="953">
                  <c:v>25720</c:v>
                </c:pt>
                <c:pt idx="954">
                  <c:v>25750</c:v>
                </c:pt>
                <c:pt idx="955">
                  <c:v>25780</c:v>
                </c:pt>
                <c:pt idx="956">
                  <c:v>25810</c:v>
                </c:pt>
                <c:pt idx="957">
                  <c:v>25840</c:v>
                </c:pt>
                <c:pt idx="958">
                  <c:v>25870</c:v>
                </c:pt>
                <c:pt idx="959">
                  <c:v>25900</c:v>
                </c:pt>
                <c:pt idx="960">
                  <c:v>25930</c:v>
                </c:pt>
                <c:pt idx="961">
                  <c:v>25960</c:v>
                </c:pt>
                <c:pt idx="962">
                  <c:v>25990</c:v>
                </c:pt>
                <c:pt idx="963">
                  <c:v>26020</c:v>
                </c:pt>
                <c:pt idx="964">
                  <c:v>26050</c:v>
                </c:pt>
                <c:pt idx="965">
                  <c:v>26080</c:v>
                </c:pt>
                <c:pt idx="966">
                  <c:v>26110</c:v>
                </c:pt>
                <c:pt idx="967">
                  <c:v>26140</c:v>
                </c:pt>
                <c:pt idx="968">
                  <c:v>26170</c:v>
                </c:pt>
                <c:pt idx="969">
                  <c:v>26200</c:v>
                </c:pt>
                <c:pt idx="970">
                  <c:v>26230</c:v>
                </c:pt>
                <c:pt idx="971">
                  <c:v>26260</c:v>
                </c:pt>
                <c:pt idx="972">
                  <c:v>26290</c:v>
                </c:pt>
                <c:pt idx="973">
                  <c:v>26320</c:v>
                </c:pt>
                <c:pt idx="974">
                  <c:v>26350</c:v>
                </c:pt>
                <c:pt idx="975">
                  <c:v>26380</c:v>
                </c:pt>
                <c:pt idx="976">
                  <c:v>26410</c:v>
                </c:pt>
                <c:pt idx="977">
                  <c:v>26440</c:v>
                </c:pt>
                <c:pt idx="978">
                  <c:v>26470</c:v>
                </c:pt>
                <c:pt idx="979">
                  <c:v>26500</c:v>
                </c:pt>
                <c:pt idx="980">
                  <c:v>26530</c:v>
                </c:pt>
                <c:pt idx="981">
                  <c:v>26560</c:v>
                </c:pt>
                <c:pt idx="982">
                  <c:v>26590</c:v>
                </c:pt>
                <c:pt idx="983">
                  <c:v>26620</c:v>
                </c:pt>
                <c:pt idx="984">
                  <c:v>26650</c:v>
                </c:pt>
                <c:pt idx="985">
                  <c:v>26680</c:v>
                </c:pt>
                <c:pt idx="986">
                  <c:v>26710</c:v>
                </c:pt>
                <c:pt idx="987">
                  <c:v>26740</c:v>
                </c:pt>
                <c:pt idx="988">
                  <c:v>26770</c:v>
                </c:pt>
                <c:pt idx="989">
                  <c:v>26800</c:v>
                </c:pt>
                <c:pt idx="990">
                  <c:v>26830</c:v>
                </c:pt>
                <c:pt idx="991">
                  <c:v>26860</c:v>
                </c:pt>
                <c:pt idx="992">
                  <c:v>26890</c:v>
                </c:pt>
                <c:pt idx="993">
                  <c:v>26920</c:v>
                </c:pt>
                <c:pt idx="994">
                  <c:v>26950</c:v>
                </c:pt>
                <c:pt idx="995">
                  <c:v>26980</c:v>
                </c:pt>
                <c:pt idx="996">
                  <c:v>27010</c:v>
                </c:pt>
                <c:pt idx="997">
                  <c:v>27040</c:v>
                </c:pt>
                <c:pt idx="998">
                  <c:v>27070</c:v>
                </c:pt>
                <c:pt idx="999">
                  <c:v>27100</c:v>
                </c:pt>
              </c:numCache>
            </c:numRef>
          </c:xVal>
          <c:yVal>
            <c:numRef>
              <c:f>ChartData!$R$10:$R$1009</c:f>
              <c:numCache>
                <c:formatCode>_("$"* #,##0_);_("$"* \(#,##0\);_("$"* "-"??_);_(@_)</c:formatCode>
                <c:ptCount val="1000"/>
                <c:pt idx="0">
                  <c:v>163.2072</c:v>
                </c:pt>
                <c:pt idx="1">
                  <c:v>84.2072</c:v>
                </c:pt>
                <c:pt idx="2">
                  <c:v>57.873866666666665</c:v>
                </c:pt>
                <c:pt idx="3">
                  <c:v>44.7072</c:v>
                </c:pt>
                <c:pt idx="4">
                  <c:v>36.807200000000002</c:v>
                </c:pt>
                <c:pt idx="5">
                  <c:v>31.540533333333332</c:v>
                </c:pt>
                <c:pt idx="6">
                  <c:v>27.778628571428573</c:v>
                </c:pt>
                <c:pt idx="7">
                  <c:v>24.9572</c:v>
                </c:pt>
                <c:pt idx="8">
                  <c:v>22.762755555555557</c:v>
                </c:pt>
                <c:pt idx="9">
                  <c:v>21.007200000000001</c:v>
                </c:pt>
                <c:pt idx="10">
                  <c:v>19.570836363636364</c:v>
                </c:pt>
                <c:pt idx="11">
                  <c:v>18.373866666666665</c:v>
                </c:pt>
                <c:pt idx="12">
                  <c:v>17.361046153846154</c:v>
                </c:pt>
                <c:pt idx="13">
                  <c:v>16.492914285714285</c:v>
                </c:pt>
                <c:pt idx="14">
                  <c:v>15.740533333333333</c:v>
                </c:pt>
                <c:pt idx="15">
                  <c:v>15.0822</c:v>
                </c:pt>
                <c:pt idx="16">
                  <c:v>14.501317647058825</c:v>
                </c:pt>
                <c:pt idx="17">
                  <c:v>13.984977777777779</c:v>
                </c:pt>
                <c:pt idx="18">
                  <c:v>13.522989473684211</c:v>
                </c:pt>
                <c:pt idx="19">
                  <c:v>13.107200000000001</c:v>
                </c:pt>
                <c:pt idx="20">
                  <c:v>12.731009523809524</c:v>
                </c:pt>
                <c:pt idx="21">
                  <c:v>12.389018181818182</c:v>
                </c:pt>
                <c:pt idx="22">
                  <c:v>12.076765217391305</c:v>
                </c:pt>
                <c:pt idx="23">
                  <c:v>11.790533333333332</c:v>
                </c:pt>
                <c:pt idx="24">
                  <c:v>11.527200000000001</c:v>
                </c:pt>
                <c:pt idx="25">
                  <c:v>11.284123076923077</c:v>
                </c:pt>
                <c:pt idx="26">
                  <c:v>11.059051851851851</c:v>
                </c:pt>
                <c:pt idx="27">
                  <c:v>10.850057142857143</c:v>
                </c:pt>
                <c:pt idx="28">
                  <c:v>10.655475862068965</c:v>
                </c:pt>
                <c:pt idx="29">
                  <c:v>10.473866666666666</c:v>
                </c:pt>
                <c:pt idx="30">
                  <c:v>10.303974193548388</c:v>
                </c:pt>
                <c:pt idx="31">
                  <c:v>10.1447</c:v>
                </c:pt>
                <c:pt idx="32">
                  <c:v>9.9950787878787892</c:v>
                </c:pt>
                <c:pt idx="33">
                  <c:v>9.8542588235294133</c:v>
                </c:pt>
                <c:pt idx="34">
                  <c:v>9.7214857142857145</c:v>
                </c:pt>
                <c:pt idx="35">
                  <c:v>9.5960888888888896</c:v>
                </c:pt>
                <c:pt idx="36">
                  <c:v>9.4774702702702704</c:v>
                </c:pt>
                <c:pt idx="37">
                  <c:v>9.3650947368421065</c:v>
                </c:pt>
                <c:pt idx="38">
                  <c:v>9.2584820512820514</c:v>
                </c:pt>
                <c:pt idx="39">
                  <c:v>9.1571999999999996</c:v>
                </c:pt>
                <c:pt idx="40">
                  <c:v>9.060858536585366</c:v>
                </c:pt>
                <c:pt idx="41">
                  <c:v>8.969104761904763</c:v>
                </c:pt>
                <c:pt idx="42">
                  <c:v>8.8816186046511625</c:v>
                </c:pt>
                <c:pt idx="43">
                  <c:v>8.7981090909090902</c:v>
                </c:pt>
                <c:pt idx="44">
                  <c:v>8.7183111111111113</c:v>
                </c:pt>
                <c:pt idx="45">
                  <c:v>8.6419826086956526</c:v>
                </c:pt>
                <c:pt idx="46">
                  <c:v>8.5689021276595749</c:v>
                </c:pt>
                <c:pt idx="47">
                  <c:v>8.4988666666666663</c:v>
                </c:pt>
                <c:pt idx="48">
                  <c:v>8.4316897959183681</c:v>
                </c:pt>
                <c:pt idx="49">
                  <c:v>8.3672000000000004</c:v>
                </c:pt>
                <c:pt idx="50">
                  <c:v>8.3052392156862744</c:v>
                </c:pt>
                <c:pt idx="51">
                  <c:v>8.2456615384615386</c:v>
                </c:pt>
                <c:pt idx="52">
                  <c:v>8.1883320754716991</c:v>
                </c:pt>
                <c:pt idx="53">
                  <c:v>8.1331259259259259</c:v>
                </c:pt>
                <c:pt idx="54">
                  <c:v>8.0799272727272733</c:v>
                </c:pt>
                <c:pt idx="55">
                  <c:v>8.0286285714285714</c:v>
                </c:pt>
                <c:pt idx="56">
                  <c:v>7.9791298245614044</c:v>
                </c:pt>
                <c:pt idx="57">
                  <c:v>7.9313379310344825</c:v>
                </c:pt>
                <c:pt idx="58">
                  <c:v>7.8851661016949155</c:v>
                </c:pt>
                <c:pt idx="59">
                  <c:v>7.8405333333333331</c:v>
                </c:pt>
                <c:pt idx="60">
                  <c:v>7.7973639344262295</c:v>
                </c:pt>
                <c:pt idx="61">
                  <c:v>7.7555870967741942</c:v>
                </c:pt>
                <c:pt idx="62">
                  <c:v>7.7151365079365082</c:v>
                </c:pt>
                <c:pt idx="63">
                  <c:v>7.6759500000000003</c:v>
                </c:pt>
                <c:pt idx="64">
                  <c:v>7.6379692307692313</c:v>
                </c:pt>
                <c:pt idx="65">
                  <c:v>7.6011393939393948</c:v>
                </c:pt>
                <c:pt idx="66">
                  <c:v>7.565408955223881</c:v>
                </c:pt>
                <c:pt idx="67">
                  <c:v>7.5307294117647068</c:v>
                </c:pt>
                <c:pt idx="68">
                  <c:v>7.4970550724637679</c:v>
                </c:pt>
                <c:pt idx="69">
                  <c:v>7.4643428571428574</c:v>
                </c:pt>
                <c:pt idx="70">
                  <c:v>7.4325521126760563</c:v>
                </c:pt>
                <c:pt idx="71">
                  <c:v>7.4016444444444449</c:v>
                </c:pt>
                <c:pt idx="72">
                  <c:v>7.3715835616438365</c:v>
                </c:pt>
                <c:pt idx="73">
                  <c:v>7.3423351351351354</c:v>
                </c:pt>
                <c:pt idx="74">
                  <c:v>7.3138666666666667</c:v>
                </c:pt>
                <c:pt idx="75">
                  <c:v>7.2861473684210534</c:v>
                </c:pt>
                <c:pt idx="76">
                  <c:v>7.2591480519480527</c:v>
                </c:pt>
                <c:pt idx="77">
                  <c:v>7.2328410256410258</c:v>
                </c:pt>
                <c:pt idx="78">
                  <c:v>7.2072000000000003</c:v>
                </c:pt>
                <c:pt idx="79">
                  <c:v>7.1821999999999999</c:v>
                </c:pt>
                <c:pt idx="80">
                  <c:v>7.1578172839506173</c:v>
                </c:pt>
                <c:pt idx="81">
                  <c:v>7.1340292682926831</c:v>
                </c:pt>
                <c:pt idx="82">
                  <c:v>7.1108144578313253</c:v>
                </c:pt>
                <c:pt idx="83">
                  <c:v>7.0881523809523816</c:v>
                </c:pt>
                <c:pt idx="84">
                  <c:v>7.0660235294117655</c:v>
                </c:pt>
                <c:pt idx="85">
                  <c:v>7.0444093023255814</c:v>
                </c:pt>
                <c:pt idx="86">
                  <c:v>7.023291954022989</c:v>
                </c:pt>
                <c:pt idx="87">
                  <c:v>7.0026545454545452</c:v>
                </c:pt>
                <c:pt idx="88">
                  <c:v>6.9824808988764051</c:v>
                </c:pt>
                <c:pt idx="89">
                  <c:v>6.9627555555555558</c:v>
                </c:pt>
                <c:pt idx="90">
                  <c:v>6.9434637362637366</c:v>
                </c:pt>
                <c:pt idx="91">
                  <c:v>6.9245913043478264</c:v>
                </c:pt>
                <c:pt idx="92">
                  <c:v>6.9061247311827962</c:v>
                </c:pt>
                <c:pt idx="93">
                  <c:v>6.8880510638297876</c:v>
                </c:pt>
                <c:pt idx="94">
                  <c:v>6.8703578947368422</c:v>
                </c:pt>
                <c:pt idx="95">
                  <c:v>6.8530333333333333</c:v>
                </c:pt>
                <c:pt idx="96">
                  <c:v>6.8360659793814431</c:v>
                </c:pt>
                <c:pt idx="97">
                  <c:v>6.8194448979591842</c:v>
                </c:pt>
                <c:pt idx="98">
                  <c:v>6.8031595959595963</c:v>
                </c:pt>
                <c:pt idx="99">
                  <c:v>6.7872000000000003</c:v>
                </c:pt>
                <c:pt idx="100">
                  <c:v>6.4225846153846158</c:v>
                </c:pt>
                <c:pt idx="101">
                  <c:v>6.1947000000000001</c:v>
                </c:pt>
                <c:pt idx="102">
                  <c:v>6.0387789473684217</c:v>
                </c:pt>
                <c:pt idx="103">
                  <c:v>5.9253818181818181</c:v>
                </c:pt>
                <c:pt idx="104">
                  <c:v>5.8391999999999999</c:v>
                </c:pt>
                <c:pt idx="105">
                  <c:v>5.7714857142857143</c:v>
                </c:pt>
                <c:pt idx="106">
                  <c:v>5.7168774193548391</c:v>
                </c:pt>
                <c:pt idx="107">
                  <c:v>5.6719058823529416</c:v>
                </c:pt>
                <c:pt idx="108">
                  <c:v>5.6342270270270269</c:v>
                </c:pt>
                <c:pt idx="109">
                  <c:v>5.6021999999999998</c:v>
                </c:pt>
                <c:pt idx="110">
                  <c:v>5.5746418604651167</c:v>
                </c:pt>
                <c:pt idx="111">
                  <c:v>5.5506782608695655</c:v>
                </c:pt>
                <c:pt idx="112">
                  <c:v>5.5296489795918369</c:v>
                </c:pt>
                <c:pt idx="113">
                  <c:v>5.5110461538461539</c:v>
                </c:pt>
                <c:pt idx="114">
                  <c:v>5.4944727272727274</c:v>
                </c:pt>
                <c:pt idx="115">
                  <c:v>5.4796137931034483</c:v>
                </c:pt>
                <c:pt idx="116">
                  <c:v>5.4662163934426236</c:v>
                </c:pt>
                <c:pt idx="117">
                  <c:v>5.4540750000000005</c:v>
                </c:pt>
                <c:pt idx="118">
                  <c:v>5.4430208955223884</c:v>
                </c:pt>
                <c:pt idx="119">
                  <c:v>5.4329142857142863</c:v>
                </c:pt>
                <c:pt idx="120">
                  <c:v>5.4236383561643837</c:v>
                </c:pt>
                <c:pt idx="121">
                  <c:v>5.4150947368421054</c:v>
                </c:pt>
                <c:pt idx="122">
                  <c:v>5.4072000000000005</c:v>
                </c:pt>
                <c:pt idx="123">
                  <c:v>5.3998829268292683</c:v>
                </c:pt>
                <c:pt idx="124">
                  <c:v>5.3930823529411764</c:v>
                </c:pt>
                <c:pt idx="125">
                  <c:v>5.3867454545454549</c:v>
                </c:pt>
                <c:pt idx="126">
                  <c:v>5.3808263736263742</c:v>
                </c:pt>
                <c:pt idx="127">
                  <c:v>5.3752851063829787</c:v>
                </c:pt>
                <c:pt idx="128">
                  <c:v>5.3700865979381449</c:v>
                </c:pt>
                <c:pt idx="129">
                  <c:v>5.3652000000000006</c:v>
                </c:pt>
                <c:pt idx="130">
                  <c:v>5.3605980582524273</c:v>
                </c:pt>
                <c:pt idx="131">
                  <c:v>5.356256603773585</c:v>
                </c:pt>
                <c:pt idx="132">
                  <c:v>5.3521541284403673</c:v>
                </c:pt>
                <c:pt idx="133">
                  <c:v>5.3482714285714286</c:v>
                </c:pt>
                <c:pt idx="134">
                  <c:v>5.3445913043478264</c:v>
                </c:pt>
                <c:pt idx="135">
                  <c:v>5.3410983050847456</c:v>
                </c:pt>
                <c:pt idx="136">
                  <c:v>5.3377785123966941</c:v>
                </c:pt>
                <c:pt idx="137">
                  <c:v>5.3346193548387095</c:v>
                </c:pt>
                <c:pt idx="138">
                  <c:v>5.3316094488188979</c:v>
                </c:pt>
                <c:pt idx="139">
                  <c:v>5.3287384615384621</c:v>
                </c:pt>
                <c:pt idx="140">
                  <c:v>5.325996992481203</c:v>
                </c:pt>
                <c:pt idx="141">
                  <c:v>5.3233764705882356</c:v>
                </c:pt>
                <c:pt idx="142">
                  <c:v>5.3208690647482015</c:v>
                </c:pt>
                <c:pt idx="143">
                  <c:v>5.3184676056338027</c:v>
                </c:pt>
                <c:pt idx="144">
                  <c:v>5.3161655172413793</c:v>
                </c:pt>
                <c:pt idx="145">
                  <c:v>5.3139567567567569</c:v>
                </c:pt>
                <c:pt idx="146">
                  <c:v>5.3118357615894043</c:v>
                </c:pt>
                <c:pt idx="147">
                  <c:v>5.3097974025974031</c:v>
                </c:pt>
                <c:pt idx="148">
                  <c:v>5.3078369426751593</c:v>
                </c:pt>
                <c:pt idx="149">
                  <c:v>5.3059500000000002</c:v>
                </c:pt>
                <c:pt idx="150">
                  <c:v>5.3041325153374235</c:v>
                </c:pt>
                <c:pt idx="151">
                  <c:v>5.3023807228915665</c:v>
                </c:pt>
                <c:pt idx="152">
                  <c:v>5.3006911242603554</c:v>
                </c:pt>
                <c:pt idx="153">
                  <c:v>5.2990604651162796</c:v>
                </c:pt>
                <c:pt idx="154">
                  <c:v>5.2974857142857141</c:v>
                </c:pt>
                <c:pt idx="155">
                  <c:v>5.2959640449438208</c:v>
                </c:pt>
                <c:pt idx="156">
                  <c:v>5.2944928176795587</c:v>
                </c:pt>
                <c:pt idx="157">
                  <c:v>5.293069565217392</c:v>
                </c:pt>
                <c:pt idx="158">
                  <c:v>5.2916919786096264</c:v>
                </c:pt>
                <c:pt idx="159">
                  <c:v>5.2903578947368421</c:v>
                </c:pt>
                <c:pt idx="160">
                  <c:v>5.2890652849740931</c:v>
                </c:pt>
                <c:pt idx="161">
                  <c:v>5.2878122448979594</c:v>
                </c:pt>
                <c:pt idx="162">
                  <c:v>5.286596984924623</c:v>
                </c:pt>
                <c:pt idx="163">
                  <c:v>5.2854178217821781</c:v>
                </c:pt>
                <c:pt idx="164">
                  <c:v>5.2842731707317077</c:v>
                </c:pt>
                <c:pt idx="165">
                  <c:v>5.2831615384615391</c:v>
                </c:pt>
                <c:pt idx="166">
                  <c:v>5.2820815165876782</c:v>
                </c:pt>
                <c:pt idx="167">
                  <c:v>5.2810317757009351</c:v>
                </c:pt>
                <c:pt idx="168">
                  <c:v>5.2800110599078343</c:v>
                </c:pt>
                <c:pt idx="169">
                  <c:v>5.2790181818181825</c:v>
                </c:pt>
                <c:pt idx="170">
                  <c:v>5.2780520179372203</c:v>
                </c:pt>
                <c:pt idx="171">
                  <c:v>5.2771115044247789</c:v>
                </c:pt>
                <c:pt idx="172">
                  <c:v>5.2761956331877728</c:v>
                </c:pt>
                <c:pt idx="173">
                  <c:v>5.2753034482758627</c:v>
                </c:pt>
                <c:pt idx="174">
                  <c:v>5.2744340425531915</c:v>
                </c:pt>
                <c:pt idx="175">
                  <c:v>5.2735865546218488</c:v>
                </c:pt>
                <c:pt idx="176">
                  <c:v>5.2727601659751038</c:v>
                </c:pt>
                <c:pt idx="177">
                  <c:v>5.2719540983606556</c:v>
                </c:pt>
                <c:pt idx="178">
                  <c:v>5.2711676113360326</c:v>
                </c:pt>
                <c:pt idx="179">
                  <c:v>5.2704000000000004</c:v>
                </c:pt>
                <c:pt idx="180">
                  <c:v>5.2696505928853759</c:v>
                </c:pt>
                <c:pt idx="181">
                  <c:v>5.2689187500000001</c:v>
                </c:pt>
                <c:pt idx="182">
                  <c:v>5.2682038610038608</c:v>
                </c:pt>
                <c:pt idx="183">
                  <c:v>5.2675053435114503</c:v>
                </c:pt>
                <c:pt idx="184">
                  <c:v>5.2668226415094344</c:v>
                </c:pt>
                <c:pt idx="185">
                  <c:v>5.2661552238805971</c:v>
                </c:pt>
                <c:pt idx="186">
                  <c:v>5.2655025830258309</c:v>
                </c:pt>
                <c:pt idx="187">
                  <c:v>5.2648642335766427</c:v>
                </c:pt>
                <c:pt idx="188">
                  <c:v>5.2642397111913359</c:v>
                </c:pt>
                <c:pt idx="189">
                  <c:v>5.2636285714285718</c:v>
                </c:pt>
                <c:pt idx="190">
                  <c:v>5.26303038869258</c:v>
                </c:pt>
                <c:pt idx="191">
                  <c:v>5.2624447552447551</c:v>
                </c:pt>
                <c:pt idx="192">
                  <c:v>5.2618712802768171</c:v>
                </c:pt>
                <c:pt idx="193">
                  <c:v>5.2613095890410966</c:v>
                </c:pt>
                <c:pt idx="194">
                  <c:v>5.2607593220338984</c:v>
                </c:pt>
                <c:pt idx="195">
                  <c:v>5.260220134228188</c:v>
                </c:pt>
                <c:pt idx="196">
                  <c:v>5.2596916943521599</c:v>
                </c:pt>
                <c:pt idx="197">
                  <c:v>5.259173684210527</c:v>
                </c:pt>
                <c:pt idx="198">
                  <c:v>5.2586657980456026</c:v>
                </c:pt>
                <c:pt idx="199">
                  <c:v>5.258167741935484</c:v>
                </c:pt>
                <c:pt idx="200">
                  <c:v>5.2576792332268374</c:v>
                </c:pt>
                <c:pt idx="201">
                  <c:v>5.2572000000000001</c:v>
                </c:pt>
                <c:pt idx="202">
                  <c:v>5.2567297805642639</c:v>
                </c:pt>
                <c:pt idx="203">
                  <c:v>5.2562683229813665</c:v>
                </c:pt>
                <c:pt idx="204">
                  <c:v>5.255815384615385</c:v>
                </c:pt>
                <c:pt idx="205">
                  <c:v>5.2553707317073171</c:v>
                </c:pt>
                <c:pt idx="206">
                  <c:v>5.2549341389728097</c:v>
                </c:pt>
                <c:pt idx="207">
                  <c:v>5.2545053892215572</c:v>
                </c:pt>
                <c:pt idx="208">
                  <c:v>5.2540842729970327</c:v>
                </c:pt>
                <c:pt idx="209">
                  <c:v>5.2536705882352948</c:v>
                </c:pt>
                <c:pt idx="210">
                  <c:v>5.2532641399416908</c:v>
                </c:pt>
                <c:pt idx="211">
                  <c:v>5.2528647398843935</c:v>
                </c:pt>
                <c:pt idx="212">
                  <c:v>5.2524722063037252</c:v>
                </c:pt>
                <c:pt idx="213">
                  <c:v>5.2520863636363639</c:v>
                </c:pt>
                <c:pt idx="214">
                  <c:v>5.2517070422535213</c:v>
                </c:pt>
                <c:pt idx="215">
                  <c:v>5.2513340782122908</c:v>
                </c:pt>
                <c:pt idx="216">
                  <c:v>5.250967313019391</c:v>
                </c:pt>
                <c:pt idx="217">
                  <c:v>5.2506065934065935</c:v>
                </c:pt>
                <c:pt idx="218">
                  <c:v>5.2502517711171661</c:v>
                </c:pt>
                <c:pt idx="219">
                  <c:v>5.2499027027027028</c:v>
                </c:pt>
                <c:pt idx="220">
                  <c:v>5.2495592493297591</c:v>
                </c:pt>
                <c:pt idx="221">
                  <c:v>5.2492212765957449</c:v>
                </c:pt>
                <c:pt idx="222">
                  <c:v>5.2488886543535624</c:v>
                </c:pt>
                <c:pt idx="223">
                  <c:v>5.2485612565445026</c:v>
                </c:pt>
                <c:pt idx="224">
                  <c:v>5.248238961038961</c:v>
                </c:pt>
                <c:pt idx="225">
                  <c:v>5.2479216494845362</c:v>
                </c:pt>
                <c:pt idx="226">
                  <c:v>5.2476092071611253</c:v>
                </c:pt>
                <c:pt idx="227">
                  <c:v>5.2473015228426396</c:v>
                </c:pt>
                <c:pt idx="228">
                  <c:v>5.2469984886649881</c:v>
                </c:pt>
                <c:pt idx="229">
                  <c:v>5.2467000000000006</c:v>
                </c:pt>
                <c:pt idx="230">
                  <c:v>5.2464059553349882</c:v>
                </c:pt>
                <c:pt idx="231">
                  <c:v>5.2461162561576353</c:v>
                </c:pt>
                <c:pt idx="232">
                  <c:v>5.2458308068459658</c:v>
                </c:pt>
                <c:pt idx="233">
                  <c:v>5.2455495145631073</c:v>
                </c:pt>
                <c:pt idx="234">
                  <c:v>5.2452722891566266</c:v>
                </c:pt>
                <c:pt idx="235">
                  <c:v>5.2449990430622009</c:v>
                </c:pt>
                <c:pt idx="236">
                  <c:v>5.2447296912114014</c:v>
                </c:pt>
                <c:pt idx="237">
                  <c:v>5.2444641509433962</c:v>
                </c:pt>
                <c:pt idx="238">
                  <c:v>5.2442023419203752</c:v>
                </c:pt>
                <c:pt idx="239">
                  <c:v>5.2439441860465115</c:v>
                </c:pt>
                <c:pt idx="240">
                  <c:v>5.2436896073903005</c:v>
                </c:pt>
                <c:pt idx="241">
                  <c:v>5.2434385321100923</c:v>
                </c:pt>
                <c:pt idx="242">
                  <c:v>5.2431908883826885</c:v>
                </c:pt>
                <c:pt idx="243">
                  <c:v>5.2429466063348418</c:v>
                </c:pt>
                <c:pt idx="244">
                  <c:v>5.2427056179775287</c:v>
                </c:pt>
                <c:pt idx="245">
                  <c:v>5.2424678571428576</c:v>
                </c:pt>
                <c:pt idx="246">
                  <c:v>5.2422332594235037</c:v>
                </c:pt>
                <c:pt idx="247">
                  <c:v>5.2420017621145378</c:v>
                </c:pt>
                <c:pt idx="248">
                  <c:v>5.2417733041575492</c:v>
                </c:pt>
                <c:pt idx="249">
                  <c:v>5.2415478260869568</c:v>
                </c:pt>
                <c:pt idx="250">
                  <c:v>5.2413252699784021</c:v>
                </c:pt>
                <c:pt idx="251">
                  <c:v>5.2411055793991421</c:v>
                </c:pt>
                <c:pt idx="252">
                  <c:v>5.2408886993603412</c:v>
                </c:pt>
                <c:pt idx="253">
                  <c:v>5.2406745762711866</c:v>
                </c:pt>
                <c:pt idx="254">
                  <c:v>5.2404631578947374</c:v>
                </c:pt>
                <c:pt idx="255">
                  <c:v>5.24025439330544</c:v>
                </c:pt>
                <c:pt idx="256">
                  <c:v>5.240048232848233</c:v>
                </c:pt>
                <c:pt idx="257">
                  <c:v>5.2398446280991742</c:v>
                </c:pt>
                <c:pt idx="258">
                  <c:v>5.2396435318275154</c:v>
                </c:pt>
                <c:pt idx="259">
                  <c:v>5.2394448979591841</c:v>
                </c:pt>
                <c:pt idx="260">
                  <c:v>5.2392486815415822</c:v>
                </c:pt>
                <c:pt idx="261">
                  <c:v>5.239054838709678</c:v>
                </c:pt>
                <c:pt idx="262">
                  <c:v>5.2388633266533065</c:v>
                </c:pt>
                <c:pt idx="263">
                  <c:v>5.2386741035856579</c:v>
                </c:pt>
                <c:pt idx="264">
                  <c:v>5.2384871287128716</c:v>
                </c:pt>
                <c:pt idx="265">
                  <c:v>5.2383023622047249</c:v>
                </c:pt>
                <c:pt idx="266">
                  <c:v>5.2381197651663411</c:v>
                </c:pt>
                <c:pt idx="267">
                  <c:v>5.2379392996108951</c:v>
                </c:pt>
                <c:pt idx="268">
                  <c:v>5.2377609284332696</c:v>
                </c:pt>
                <c:pt idx="269">
                  <c:v>5.2375846153846153</c:v>
                </c:pt>
                <c:pt idx="270">
                  <c:v>5.2374103250478017</c:v>
                </c:pt>
                <c:pt idx="271">
                  <c:v>5.2372380228136883</c:v>
                </c:pt>
                <c:pt idx="272">
                  <c:v>5.2370676748582232</c:v>
                </c:pt>
                <c:pt idx="273">
                  <c:v>5.2368992481203014</c:v>
                </c:pt>
                <c:pt idx="274">
                  <c:v>5.236732710280374</c:v>
                </c:pt>
                <c:pt idx="275">
                  <c:v>5.236568029739777</c:v>
                </c:pt>
                <c:pt idx="276">
                  <c:v>5.2364051756007397</c:v>
                </c:pt>
                <c:pt idx="277">
                  <c:v>5.2362441176470593</c:v>
                </c:pt>
                <c:pt idx="278">
                  <c:v>5.2360848263254116</c:v>
                </c:pt>
                <c:pt idx="279">
                  <c:v>5.235927272727273</c:v>
                </c:pt>
                <c:pt idx="280">
                  <c:v>5.2357714285714287</c:v>
                </c:pt>
                <c:pt idx="281">
                  <c:v>5.2356172661870506</c:v>
                </c:pt>
                <c:pt idx="282">
                  <c:v>5.2354647584973169</c:v>
                </c:pt>
                <c:pt idx="283">
                  <c:v>5.2353138790035594</c:v>
                </c:pt>
                <c:pt idx="284">
                  <c:v>5.2351646017699114</c:v>
                </c:pt>
                <c:pt idx="285">
                  <c:v>5.2350169014084509</c:v>
                </c:pt>
                <c:pt idx="286">
                  <c:v>5.2348707530647989</c:v>
                </c:pt>
                <c:pt idx="287">
                  <c:v>5.2347261324041812</c:v>
                </c:pt>
                <c:pt idx="288">
                  <c:v>5.2345830155979209</c:v>
                </c:pt>
                <c:pt idx="289">
                  <c:v>5.2344413793103453</c:v>
                </c:pt>
                <c:pt idx="290">
                  <c:v>5.2343012006861063</c:v>
                </c:pt>
                <c:pt idx="291">
                  <c:v>5.2341624573378844</c:v>
                </c:pt>
                <c:pt idx="292">
                  <c:v>5.2340251273344656</c:v>
                </c:pt>
                <c:pt idx="293">
                  <c:v>5.2338891891891892</c:v>
                </c:pt>
                <c:pt idx="294">
                  <c:v>5.2337546218487399</c:v>
                </c:pt>
                <c:pt idx="295">
                  <c:v>5.2336214046822747</c:v>
                </c:pt>
                <c:pt idx="296">
                  <c:v>5.2334895174708818</c:v>
                </c:pt>
                <c:pt idx="297">
                  <c:v>5.2333589403973511</c:v>
                </c:pt>
                <c:pt idx="298">
                  <c:v>5.2332296540362444</c:v>
                </c:pt>
                <c:pt idx="299">
                  <c:v>5.2331016393442624</c:v>
                </c:pt>
                <c:pt idx="300">
                  <c:v>5.2329748776508973</c:v>
                </c:pt>
                <c:pt idx="301">
                  <c:v>5.2328493506493512</c:v>
                </c:pt>
                <c:pt idx="302">
                  <c:v>5.2327250403877228</c:v>
                </c:pt>
                <c:pt idx="303">
                  <c:v>5.2326019292604506</c:v>
                </c:pt>
                <c:pt idx="304">
                  <c:v>5.2324800000000007</c:v>
                </c:pt>
                <c:pt idx="305">
                  <c:v>5.23235923566879</c:v>
                </c:pt>
                <c:pt idx="306">
                  <c:v>5.232239619651347</c:v>
                </c:pt>
                <c:pt idx="307">
                  <c:v>5.2321211356466879</c:v>
                </c:pt>
                <c:pt idx="308">
                  <c:v>5.2320037676609106</c:v>
                </c:pt>
                <c:pt idx="309">
                  <c:v>5.2318875</c:v>
                </c:pt>
                <c:pt idx="310">
                  <c:v>5.2317723172628305</c:v>
                </c:pt>
                <c:pt idx="311">
                  <c:v>5.2316582043343658</c:v>
                </c:pt>
                <c:pt idx="312">
                  <c:v>5.2315451463790446</c:v>
                </c:pt>
                <c:pt idx="313">
                  <c:v>5.2314331288343565</c:v>
                </c:pt>
                <c:pt idx="314">
                  <c:v>5.2313221374045806</c:v>
                </c:pt>
                <c:pt idx="315">
                  <c:v>5.2312121580547117</c:v>
                </c:pt>
                <c:pt idx="316">
                  <c:v>5.2311031770045391</c:v>
                </c:pt>
                <c:pt idx="317">
                  <c:v>5.2309951807228918</c:v>
                </c:pt>
                <c:pt idx="318">
                  <c:v>5.230888155922039</c:v>
                </c:pt>
                <c:pt idx="319">
                  <c:v>5.230782089552239</c:v>
                </c:pt>
                <c:pt idx="320">
                  <c:v>5.2306769687964341</c:v>
                </c:pt>
                <c:pt idx="321">
                  <c:v>5.2305727810650886</c:v>
                </c:pt>
                <c:pt idx="322">
                  <c:v>5.2304695139911637</c:v>
                </c:pt>
                <c:pt idx="323">
                  <c:v>5.2303671554252205</c:v>
                </c:pt>
                <c:pt idx="324">
                  <c:v>5.2302656934306571</c:v>
                </c:pt>
                <c:pt idx="325">
                  <c:v>5.2301651162790703</c:v>
                </c:pt>
                <c:pt idx="326">
                  <c:v>5.2300654124457315</c:v>
                </c:pt>
                <c:pt idx="327">
                  <c:v>5.2299665706051872</c:v>
                </c:pt>
                <c:pt idx="328">
                  <c:v>5.2298685796269728</c:v>
                </c:pt>
                <c:pt idx="329">
                  <c:v>5.2297714285714285</c:v>
                </c:pt>
                <c:pt idx="330">
                  <c:v>5.2296751066856331</c:v>
                </c:pt>
                <c:pt idx="331">
                  <c:v>5.2295796033994337</c:v>
                </c:pt>
                <c:pt idx="332">
                  <c:v>5.22948490832158</c:v>
                </c:pt>
                <c:pt idx="333">
                  <c:v>5.229391011235955</c:v>
                </c:pt>
                <c:pt idx="334">
                  <c:v>5.229297902097902</c:v>
                </c:pt>
                <c:pt idx="335">
                  <c:v>5.2292055710306409</c:v>
                </c:pt>
                <c:pt idx="336">
                  <c:v>5.2291140083217753</c:v>
                </c:pt>
                <c:pt idx="337">
                  <c:v>5.2290232044198897</c:v>
                </c:pt>
                <c:pt idx="338">
                  <c:v>5.2289331499312244</c:v>
                </c:pt>
                <c:pt idx="339">
                  <c:v>5.2288438356164386</c:v>
                </c:pt>
                <c:pt idx="340">
                  <c:v>5.2287552523874492</c:v>
                </c:pt>
                <c:pt idx="341">
                  <c:v>5.2286673913043478</c:v>
                </c:pt>
                <c:pt idx="342">
                  <c:v>5.2285802435723951</c:v>
                </c:pt>
                <c:pt idx="343">
                  <c:v>5.2284938005390842</c:v>
                </c:pt>
                <c:pt idx="344">
                  <c:v>5.2284080536912754</c:v>
                </c:pt>
                <c:pt idx="345">
                  <c:v>5.228322994652407</c:v>
                </c:pt>
                <c:pt idx="346">
                  <c:v>5.2282386151797606</c:v>
                </c:pt>
                <c:pt idx="347">
                  <c:v>5.2281549071618043</c:v>
                </c:pt>
                <c:pt idx="348">
                  <c:v>5.2280718626155878</c:v>
                </c:pt>
                <c:pt idx="349">
                  <c:v>5.227989473684211</c:v>
                </c:pt>
                <c:pt idx="350">
                  <c:v>5.2279077326343382</c:v>
                </c:pt>
                <c:pt idx="351">
                  <c:v>5.2278266318537865</c:v>
                </c:pt>
                <c:pt idx="352">
                  <c:v>5.2277461638491554</c:v>
                </c:pt>
                <c:pt idx="353">
                  <c:v>5.2276663212435235</c:v>
                </c:pt>
                <c:pt idx="354">
                  <c:v>5.2275870967741938</c:v>
                </c:pt>
                <c:pt idx="355">
                  <c:v>5.2275084832904888</c:v>
                </c:pt>
                <c:pt idx="356">
                  <c:v>5.2274304737516006</c:v>
                </c:pt>
                <c:pt idx="357">
                  <c:v>5.2273530612244903</c:v>
                </c:pt>
                <c:pt idx="358">
                  <c:v>5.2272762388818297</c:v>
                </c:pt>
                <c:pt idx="359">
                  <c:v>5.2271999999999998</c:v>
                </c:pt>
                <c:pt idx="360">
                  <c:v>5.2271243379571253</c:v>
                </c:pt>
                <c:pt idx="361">
                  <c:v>5.2270492462311564</c:v>
                </c:pt>
                <c:pt idx="362">
                  <c:v>5.2269747183979982</c:v>
                </c:pt>
                <c:pt idx="363">
                  <c:v>5.2269007481296761</c:v>
                </c:pt>
                <c:pt idx="364">
                  <c:v>5.2268273291925471</c:v>
                </c:pt>
                <c:pt idx="365">
                  <c:v>5.226754455445545</c:v>
                </c:pt>
                <c:pt idx="366">
                  <c:v>5.2266821208384711</c:v>
                </c:pt>
                <c:pt idx="367">
                  <c:v>5.2266103194103195</c:v>
                </c:pt>
                <c:pt idx="368">
                  <c:v>5.2265390452876384</c:v>
                </c:pt>
                <c:pt idx="369">
                  <c:v>5.2264682926829273</c:v>
                </c:pt>
                <c:pt idx="370">
                  <c:v>5.2263980558930747</c:v>
                </c:pt>
                <c:pt idx="371">
                  <c:v>5.2263283292978215</c:v>
                </c:pt>
                <c:pt idx="372">
                  <c:v>5.2262591073582634</c:v>
                </c:pt>
                <c:pt idx="373">
                  <c:v>5.2261903846153848</c:v>
                </c:pt>
                <c:pt idx="374">
                  <c:v>5.226122155688623</c:v>
                </c:pt>
                <c:pt idx="375">
                  <c:v>5.2260544152744632</c:v>
                </c:pt>
                <c:pt idx="376">
                  <c:v>5.2259871581450659</c:v>
                </c:pt>
                <c:pt idx="377">
                  <c:v>5.2259203791469195</c:v>
                </c:pt>
                <c:pt idx="378">
                  <c:v>5.2258540731995282</c:v>
                </c:pt>
                <c:pt idx="379">
                  <c:v>5.2257882352941181</c:v>
                </c:pt>
                <c:pt idx="380">
                  <c:v>5.2257228604923798</c:v>
                </c:pt>
                <c:pt idx="381">
                  <c:v>5.225657943925234</c:v>
                </c:pt>
                <c:pt idx="382">
                  <c:v>5.225593480791618</c:v>
                </c:pt>
                <c:pt idx="383">
                  <c:v>5.2255294663573091</c:v>
                </c:pt>
                <c:pt idx="384">
                  <c:v>5.2254658959537572</c:v>
                </c:pt>
                <c:pt idx="385">
                  <c:v>5.225402764976959</c:v>
                </c:pt>
                <c:pt idx="386">
                  <c:v>5.2253400688863376</c:v>
                </c:pt>
                <c:pt idx="387">
                  <c:v>5.225277803203662</c:v>
                </c:pt>
                <c:pt idx="388">
                  <c:v>5.2252159635119728</c:v>
                </c:pt>
                <c:pt idx="389">
                  <c:v>5.2251545454545454</c:v>
                </c:pt>
                <c:pt idx="390">
                  <c:v>5.2250935447338618</c:v>
                </c:pt>
                <c:pt idx="391">
                  <c:v>5.22503295711061</c:v>
                </c:pt>
                <c:pt idx="392">
                  <c:v>5.2249727784026998</c:v>
                </c:pt>
                <c:pt idx="393">
                  <c:v>5.2249130044843053</c:v>
                </c:pt>
                <c:pt idx="394">
                  <c:v>5.2248536312849163</c:v>
                </c:pt>
                <c:pt idx="395">
                  <c:v>5.2247946547884192</c:v>
                </c:pt>
                <c:pt idx="396">
                  <c:v>5.2247360710321864</c:v>
                </c:pt>
                <c:pt idx="397">
                  <c:v>5.2246778761061954</c:v>
                </c:pt>
                <c:pt idx="398">
                  <c:v>5.2246200661521502</c:v>
                </c:pt>
                <c:pt idx="399">
                  <c:v>5.2245626373626379</c:v>
                </c:pt>
                <c:pt idx="400">
                  <c:v>5.2245055859802854</c:v>
                </c:pt>
                <c:pt idx="401">
                  <c:v>5.2244489082969432</c:v>
                </c:pt>
                <c:pt idx="402">
                  <c:v>5.2243926006528838</c:v>
                </c:pt>
                <c:pt idx="403">
                  <c:v>5.224336659436009</c:v>
                </c:pt>
                <c:pt idx="404">
                  <c:v>5.2242810810810809</c:v>
                </c:pt>
                <c:pt idx="405">
                  <c:v>5.2242258620689661</c:v>
                </c:pt>
                <c:pt idx="406">
                  <c:v>5.224170998925886</c:v>
                </c:pt>
                <c:pt idx="407">
                  <c:v>5.2241164882226983</c:v>
                </c:pt>
                <c:pt idx="408">
                  <c:v>5.224062326574173</c:v>
                </c:pt>
                <c:pt idx="409">
                  <c:v>5.2240085106382983</c:v>
                </c:pt>
                <c:pt idx="410">
                  <c:v>5.223955037115589</c:v>
                </c:pt>
                <c:pt idx="411">
                  <c:v>5.2239019027484144</c:v>
                </c:pt>
                <c:pt idx="412">
                  <c:v>5.2238491043203377</c:v>
                </c:pt>
                <c:pt idx="413">
                  <c:v>5.2237966386554628</c:v>
                </c:pt>
                <c:pt idx="414">
                  <c:v>5.2237445026178015</c:v>
                </c:pt>
                <c:pt idx="415">
                  <c:v>5.2236926931106478</c:v>
                </c:pt>
                <c:pt idx="416">
                  <c:v>5.2236412070759632</c:v>
                </c:pt>
                <c:pt idx="417">
                  <c:v>5.2235900414937761</c:v>
                </c:pt>
                <c:pt idx="418">
                  <c:v>5.2235391933815931</c:v>
                </c:pt>
                <c:pt idx="419">
                  <c:v>5.2234886597938148</c:v>
                </c:pt>
                <c:pt idx="420">
                  <c:v>5.223438437821172</c:v>
                </c:pt>
                <c:pt idx="421">
                  <c:v>5.2233885245901641</c:v>
                </c:pt>
                <c:pt idx="422">
                  <c:v>5.2233389172625131</c:v>
                </c:pt>
                <c:pt idx="423">
                  <c:v>5.2232896130346234</c:v>
                </c:pt>
                <c:pt idx="424">
                  <c:v>5.223240609137056</c:v>
                </c:pt>
                <c:pt idx="425">
                  <c:v>5.2231919028340084</c:v>
                </c:pt>
                <c:pt idx="426">
                  <c:v>5.2231434914228059</c:v>
                </c:pt>
                <c:pt idx="427">
                  <c:v>5.2230953722334004</c:v>
                </c:pt>
                <c:pt idx="428">
                  <c:v>5.2230475426278842</c:v>
                </c:pt>
                <c:pt idx="429">
                  <c:v>5.2229999999999999</c:v>
                </c:pt>
                <c:pt idx="430">
                  <c:v>5.2229527417746766</c:v>
                </c:pt>
                <c:pt idx="431">
                  <c:v>5.222905765407555</c:v>
                </c:pt>
                <c:pt idx="432">
                  <c:v>5.2228590683845395</c:v>
                </c:pt>
                <c:pt idx="433">
                  <c:v>5.2228126482213444</c:v>
                </c:pt>
                <c:pt idx="434">
                  <c:v>5.2227665024630543</c:v>
                </c:pt>
                <c:pt idx="435">
                  <c:v>5.2227206286836934</c:v>
                </c:pt>
                <c:pt idx="436">
                  <c:v>5.2226750244857989</c:v>
                </c:pt>
                <c:pt idx="437">
                  <c:v>5.2226296875000005</c:v>
                </c:pt>
                <c:pt idx="438">
                  <c:v>5.2225846153846156</c:v>
                </c:pt>
                <c:pt idx="439">
                  <c:v>5.2225398058252432</c:v>
                </c:pt>
                <c:pt idx="440">
                  <c:v>5.2224952565343665</c:v>
                </c:pt>
                <c:pt idx="441">
                  <c:v>5.2224509652509656</c:v>
                </c:pt>
                <c:pt idx="442">
                  <c:v>5.222406929740135</c:v>
                </c:pt>
                <c:pt idx="443">
                  <c:v>5.2223631477927066</c:v>
                </c:pt>
                <c:pt idx="444">
                  <c:v>5.2223196172248807</c:v>
                </c:pt>
                <c:pt idx="445">
                  <c:v>5.2222763358778632</c:v>
                </c:pt>
                <c:pt idx="446">
                  <c:v>5.2222333016175071</c:v>
                </c:pt>
                <c:pt idx="447">
                  <c:v>5.2221905123339658</c:v>
                </c:pt>
                <c:pt idx="448">
                  <c:v>5.2221479659413435</c:v>
                </c:pt>
                <c:pt idx="449">
                  <c:v>5.222105660377359</c:v>
                </c:pt>
                <c:pt idx="450">
                  <c:v>5.2220635936030106</c:v>
                </c:pt>
                <c:pt idx="451">
                  <c:v>5.2220217636022515</c:v>
                </c:pt>
                <c:pt idx="452">
                  <c:v>5.2219801683816653</c:v>
                </c:pt>
                <c:pt idx="453">
                  <c:v>5.2219388059701499</c:v>
                </c:pt>
                <c:pt idx="454">
                  <c:v>5.2218976744186048</c:v>
                </c:pt>
                <c:pt idx="455">
                  <c:v>5.2218567717996294</c:v>
                </c:pt>
                <c:pt idx="456">
                  <c:v>5.221816096207216</c:v>
                </c:pt>
                <c:pt idx="457">
                  <c:v>5.2217756457564581</c:v>
                </c:pt>
                <c:pt idx="458">
                  <c:v>5.2217354185832567</c:v>
                </c:pt>
                <c:pt idx="459">
                  <c:v>5.2216954128440367</c:v>
                </c:pt>
                <c:pt idx="460">
                  <c:v>5.2216556267154619</c:v>
                </c:pt>
                <c:pt idx="461">
                  <c:v>5.2216160583941607</c:v>
                </c:pt>
                <c:pt idx="462">
                  <c:v>5.2215767060964513</c:v>
                </c:pt>
                <c:pt idx="463">
                  <c:v>5.2215375680580767</c:v>
                </c:pt>
                <c:pt idx="464">
                  <c:v>5.2214986425339367</c:v>
                </c:pt>
                <c:pt idx="465">
                  <c:v>5.2214599277978344</c:v>
                </c:pt>
                <c:pt idx="466">
                  <c:v>5.2214214221422148</c:v>
                </c:pt>
                <c:pt idx="467">
                  <c:v>5.221383123877918</c:v>
                </c:pt>
                <c:pt idx="468">
                  <c:v>5.2213450313339305</c:v>
                </c:pt>
                <c:pt idx="469">
                  <c:v>5.2213071428571434</c:v>
                </c:pt>
                <c:pt idx="470">
                  <c:v>5.2212694568121103</c:v>
                </c:pt>
                <c:pt idx="471">
                  <c:v>5.2212319715808171</c:v>
                </c:pt>
                <c:pt idx="472">
                  <c:v>5.2211946855624447</c:v>
                </c:pt>
                <c:pt idx="473">
                  <c:v>5.2211575971731454</c:v>
                </c:pt>
                <c:pt idx="474">
                  <c:v>5.2211207048458155</c:v>
                </c:pt>
                <c:pt idx="475">
                  <c:v>5.2210840070298774</c:v>
                </c:pt>
                <c:pt idx="476">
                  <c:v>5.2210475021910607</c:v>
                </c:pt>
                <c:pt idx="477">
                  <c:v>5.2210111888111888</c:v>
                </c:pt>
                <c:pt idx="478">
                  <c:v>5.220975065387969</c:v>
                </c:pt>
                <c:pt idx="479">
                  <c:v>5.2209391304347825</c:v>
                </c:pt>
                <c:pt idx="480">
                  <c:v>5.2209033824804862</c:v>
                </c:pt>
                <c:pt idx="481">
                  <c:v>5.2208678200692047</c:v>
                </c:pt>
                <c:pt idx="482">
                  <c:v>5.2208324417601384</c:v>
                </c:pt>
                <c:pt idx="483">
                  <c:v>5.2207972461273666</c:v>
                </c:pt>
                <c:pt idx="484">
                  <c:v>5.2207622317596574</c:v>
                </c:pt>
                <c:pt idx="485">
                  <c:v>5.2207273972602746</c:v>
                </c:pt>
                <c:pt idx="486">
                  <c:v>5.2206927412467978</c:v>
                </c:pt>
                <c:pt idx="487">
                  <c:v>5.2206582623509377</c:v>
                </c:pt>
                <c:pt idx="488">
                  <c:v>5.2206239592183517</c:v>
                </c:pt>
                <c:pt idx="489">
                  <c:v>5.2205898305084748</c:v>
                </c:pt>
                <c:pt idx="490">
                  <c:v>5.2205558748943366</c:v>
                </c:pt>
                <c:pt idx="491">
                  <c:v>5.2205220910623948</c:v>
                </c:pt>
                <c:pt idx="492">
                  <c:v>5.2204884777123635</c:v>
                </c:pt>
                <c:pt idx="493">
                  <c:v>5.2204550335570472</c:v>
                </c:pt>
                <c:pt idx="494">
                  <c:v>5.2204217573221756</c:v>
                </c:pt>
                <c:pt idx="495">
                  <c:v>5.220388647746244</c:v>
                </c:pt>
                <c:pt idx="496">
                  <c:v>5.2203557035803501</c:v>
                </c:pt>
                <c:pt idx="497">
                  <c:v>5.2203229235880402</c:v>
                </c:pt>
                <c:pt idx="498">
                  <c:v>5.2202903065451531</c:v>
                </c:pt>
                <c:pt idx="499">
                  <c:v>5.22025785123967</c:v>
                </c:pt>
                <c:pt idx="500">
                  <c:v>5.2202255564715587</c:v>
                </c:pt>
                <c:pt idx="501">
                  <c:v>5.220193421052632</c:v>
                </c:pt>
                <c:pt idx="502">
                  <c:v>5.2201614438063988</c:v>
                </c:pt>
                <c:pt idx="503">
                  <c:v>5.2201296235679218</c:v>
                </c:pt>
                <c:pt idx="504">
                  <c:v>5.2200979591836738</c:v>
                </c:pt>
                <c:pt idx="505">
                  <c:v>5.2200664495114006</c:v>
                </c:pt>
                <c:pt idx="506">
                  <c:v>5.220035093419984</c:v>
                </c:pt>
                <c:pt idx="507">
                  <c:v>5.2200038897893037</c:v>
                </c:pt>
                <c:pt idx="508">
                  <c:v>5.2199728375101051</c:v>
                </c:pt>
                <c:pt idx="509">
                  <c:v>5.2199419354838712</c:v>
                </c:pt>
                <c:pt idx="510">
                  <c:v>5.2199111826226874</c:v>
                </c:pt>
                <c:pt idx="511">
                  <c:v>5.2198805778491177</c:v>
                </c:pt>
                <c:pt idx="512">
                  <c:v>5.2198501200960772</c:v>
                </c:pt>
                <c:pt idx="513">
                  <c:v>5.2198198083067098</c:v>
                </c:pt>
                <c:pt idx="514">
                  <c:v>5.2197896414342635</c:v>
                </c:pt>
                <c:pt idx="515">
                  <c:v>5.2197596184419712</c:v>
                </c:pt>
                <c:pt idx="516">
                  <c:v>5.2197297383029344</c:v>
                </c:pt>
                <c:pt idx="517">
                  <c:v>5.2197000000000005</c:v>
                </c:pt>
                <c:pt idx="518">
                  <c:v>5.2196704025256517</c:v>
                </c:pt>
                <c:pt idx="519">
                  <c:v>5.2196409448818901</c:v>
                </c:pt>
                <c:pt idx="520">
                  <c:v>5.219611626080126</c:v>
                </c:pt>
                <c:pt idx="521">
                  <c:v>5.2195824451410662</c:v>
                </c:pt>
                <c:pt idx="522">
                  <c:v>5.2195534010946059</c:v>
                </c:pt>
                <c:pt idx="523">
                  <c:v>5.2195244929797191</c:v>
                </c:pt>
                <c:pt idx="524">
                  <c:v>5.2194957198443586</c:v>
                </c:pt>
                <c:pt idx="525">
                  <c:v>5.2194670807453418</c:v>
                </c:pt>
                <c:pt idx="526">
                  <c:v>5.2194385747482572</c:v>
                </c:pt>
                <c:pt idx="527">
                  <c:v>5.2194102009273573</c:v>
                </c:pt>
                <c:pt idx="528">
                  <c:v>5.2193819583654593</c:v>
                </c:pt>
                <c:pt idx="529">
                  <c:v>5.2193538461538465</c:v>
                </c:pt>
                <c:pt idx="530">
                  <c:v>5.2193258633921724</c:v>
                </c:pt>
                <c:pt idx="531">
                  <c:v>5.2192980091883614</c:v>
                </c:pt>
                <c:pt idx="532">
                  <c:v>5.2192702826585187</c:v>
                </c:pt>
                <c:pt idx="533">
                  <c:v>5.2192426829268292</c:v>
                </c:pt>
                <c:pt idx="534">
                  <c:v>5.2192152091254753</c:v>
                </c:pt>
                <c:pt idx="535">
                  <c:v>5.2191878603945376</c:v>
                </c:pt>
                <c:pt idx="536">
                  <c:v>5.2191606358819076</c:v>
                </c:pt>
                <c:pt idx="537">
                  <c:v>5.2191335347432029</c:v>
                </c:pt>
                <c:pt idx="538">
                  <c:v>5.2191065561416732</c:v>
                </c:pt>
                <c:pt idx="539">
                  <c:v>5.2190796992481205</c:v>
                </c:pt>
                <c:pt idx="540">
                  <c:v>5.2190529632408103</c:v>
                </c:pt>
                <c:pt idx="541">
                  <c:v>5.2190263473053893</c:v>
                </c:pt>
                <c:pt idx="542">
                  <c:v>5.2189998506348028</c:v>
                </c:pt>
                <c:pt idx="543">
                  <c:v>5.2189734724292105</c:v>
                </c:pt>
                <c:pt idx="544">
                  <c:v>5.2189472118959115</c:v>
                </c:pt>
                <c:pt idx="545">
                  <c:v>5.2189210682492586</c:v>
                </c:pt>
                <c:pt idx="546">
                  <c:v>5.218895040710585</c:v>
                </c:pt>
                <c:pt idx="547">
                  <c:v>5.2188691285081248</c:v>
                </c:pt>
                <c:pt idx="548">
                  <c:v>5.2188433308769344</c:v>
                </c:pt>
                <c:pt idx="549">
                  <c:v>5.2188176470588239</c:v>
                </c:pt>
                <c:pt idx="550">
                  <c:v>5.2187920763022744</c:v>
                </c:pt>
                <c:pt idx="551">
                  <c:v>5.2187666178623724</c:v>
                </c:pt>
                <c:pt idx="552">
                  <c:v>5.2187412710007308</c:v>
                </c:pt>
                <c:pt idx="553">
                  <c:v>5.2187160349854231</c:v>
                </c:pt>
                <c:pt idx="554">
                  <c:v>5.2186909090909097</c:v>
                </c:pt>
                <c:pt idx="555">
                  <c:v>5.2186658925979685</c:v>
                </c:pt>
                <c:pt idx="556">
                  <c:v>5.2186409847936277</c:v>
                </c:pt>
                <c:pt idx="557">
                  <c:v>5.2186161849710988</c:v>
                </c:pt>
                <c:pt idx="558">
                  <c:v>5.218591492429705</c:v>
                </c:pt>
                <c:pt idx="559">
                  <c:v>5.2185669064748206</c:v>
                </c:pt>
                <c:pt idx="560">
                  <c:v>5.2185424264178035</c:v>
                </c:pt>
                <c:pt idx="561">
                  <c:v>5.2185180515759315</c:v>
                </c:pt>
                <c:pt idx="562">
                  <c:v>5.218493781272338</c:v>
                </c:pt>
                <c:pt idx="563">
                  <c:v>5.2184696148359491</c:v>
                </c:pt>
                <c:pt idx="564">
                  <c:v>5.2184455516014241</c:v>
                </c:pt>
                <c:pt idx="565">
                  <c:v>5.2184215909090907</c:v>
                </c:pt>
                <c:pt idx="566">
                  <c:v>5.21839773210489</c:v>
                </c:pt>
                <c:pt idx="567">
                  <c:v>5.2183739745403113</c:v>
                </c:pt>
                <c:pt idx="568">
                  <c:v>5.2183503175723365</c:v>
                </c:pt>
                <c:pt idx="569">
                  <c:v>5.2183267605633805</c:v>
                </c:pt>
                <c:pt idx="570">
                  <c:v>5.2183033028812371</c:v>
                </c:pt>
                <c:pt idx="571">
                  <c:v>5.2182799438990184</c:v>
                </c:pt>
                <c:pt idx="572">
                  <c:v>5.2182566829951016</c:v>
                </c:pt>
                <c:pt idx="573">
                  <c:v>5.2182335195530731</c:v>
                </c:pt>
                <c:pt idx="574">
                  <c:v>5.2182104529616726</c:v>
                </c:pt>
                <c:pt idx="575">
                  <c:v>5.2181874826147432</c:v>
                </c:pt>
                <c:pt idx="576">
                  <c:v>5.2181646079111728</c:v>
                </c:pt>
                <c:pt idx="577">
                  <c:v>5.218141828254848</c:v>
                </c:pt>
                <c:pt idx="578">
                  <c:v>5.2181191430545963</c:v>
                </c:pt>
                <c:pt idx="579">
                  <c:v>5.2180965517241384</c:v>
                </c:pt>
                <c:pt idx="580">
                  <c:v>5.2180740536820371</c:v>
                </c:pt>
                <c:pt idx="581">
                  <c:v>5.2180516483516488</c:v>
                </c:pt>
                <c:pt idx="582">
                  <c:v>5.2180293351610691</c:v>
                </c:pt>
                <c:pt idx="583">
                  <c:v>5.2180071135430923</c:v>
                </c:pt>
                <c:pt idx="584">
                  <c:v>5.2179849829351541</c:v>
                </c:pt>
                <c:pt idx="585">
                  <c:v>5.217962942779292</c:v>
                </c:pt>
                <c:pt idx="586">
                  <c:v>5.2179409925220943</c:v>
                </c:pt>
                <c:pt idx="587">
                  <c:v>5.2179191316146545</c:v>
                </c:pt>
                <c:pt idx="588">
                  <c:v>5.2178973595125253</c:v>
                </c:pt>
                <c:pt idx="589">
                  <c:v>5.2178756756756757</c:v>
                </c:pt>
                <c:pt idx="590">
                  <c:v>5.2178540795684425</c:v>
                </c:pt>
                <c:pt idx="591">
                  <c:v>5.217832570659489</c:v>
                </c:pt>
                <c:pt idx="592">
                  <c:v>5.2178111484217595</c:v>
                </c:pt>
                <c:pt idx="593">
                  <c:v>5.2177898123324402</c:v>
                </c:pt>
                <c:pt idx="594">
                  <c:v>5.2177685618729104</c:v>
                </c:pt>
                <c:pt idx="595">
                  <c:v>5.2177473965287051</c:v>
                </c:pt>
                <c:pt idx="596">
                  <c:v>5.2177263157894735</c:v>
                </c:pt>
                <c:pt idx="597">
                  <c:v>5.2177053191489362</c:v>
                </c:pt>
                <c:pt idx="598">
                  <c:v>5.2176844061048442</c:v>
                </c:pt>
                <c:pt idx="599">
                  <c:v>5.2176635761589409</c:v>
                </c:pt>
                <c:pt idx="600">
                  <c:v>5.2176428288169205</c:v>
                </c:pt>
                <c:pt idx="601">
                  <c:v>5.2176221635883904</c:v>
                </c:pt>
                <c:pt idx="602">
                  <c:v>5.2176015799868338</c:v>
                </c:pt>
                <c:pt idx="603">
                  <c:v>5.2175810775295668</c:v>
                </c:pt>
                <c:pt idx="604">
                  <c:v>5.2175606557377048</c:v>
                </c:pt>
                <c:pt idx="605">
                  <c:v>5.2175403141361256</c:v>
                </c:pt>
                <c:pt idx="606">
                  <c:v>5.2175200522534295</c:v>
                </c:pt>
                <c:pt idx="607">
                  <c:v>5.2174998696219035</c:v>
                </c:pt>
                <c:pt idx="608">
                  <c:v>5.2174797657774885</c:v>
                </c:pt>
                <c:pt idx="609">
                  <c:v>5.2174597402597405</c:v>
                </c:pt>
                <c:pt idx="610">
                  <c:v>5.2174397926117955</c:v>
                </c:pt>
                <c:pt idx="611">
                  <c:v>5.217419922380337</c:v>
                </c:pt>
                <c:pt idx="612">
                  <c:v>5.2174001291155587</c:v>
                </c:pt>
                <c:pt idx="613">
                  <c:v>5.217380412371134</c:v>
                </c:pt>
                <c:pt idx="614">
                  <c:v>5.2173607717041808</c:v>
                </c:pt>
                <c:pt idx="615">
                  <c:v>5.2173412066752247</c:v>
                </c:pt>
                <c:pt idx="616">
                  <c:v>5.2173217168481747</c:v>
                </c:pt>
                <c:pt idx="617">
                  <c:v>5.2173023017902818</c:v>
                </c:pt>
                <c:pt idx="618">
                  <c:v>5.2172829610721125</c:v>
                </c:pt>
                <c:pt idx="619">
                  <c:v>5.2172636942675163</c:v>
                </c:pt>
                <c:pt idx="620">
                  <c:v>5.2172445009535924</c:v>
                </c:pt>
                <c:pt idx="621">
                  <c:v>5.2172253807106603</c:v>
                </c:pt>
                <c:pt idx="622">
                  <c:v>5.2172063331222294</c:v>
                </c:pt>
                <c:pt idx="623">
                  <c:v>5.2171873577749688</c:v>
                </c:pt>
                <c:pt idx="624">
                  <c:v>5.2171684542586751</c:v>
                </c:pt>
                <c:pt idx="625">
                  <c:v>5.2171496221662474</c:v>
                </c:pt>
                <c:pt idx="626">
                  <c:v>5.2171308610936524</c:v>
                </c:pt>
                <c:pt idx="627">
                  <c:v>5.2171121706398997</c:v>
                </c:pt>
                <c:pt idx="628">
                  <c:v>5.2170935504070135</c:v>
                </c:pt>
                <c:pt idx="629">
                  <c:v>5.2170750000000004</c:v>
                </c:pt>
                <c:pt idx="630">
                  <c:v>5.2170565190268245</c:v>
                </c:pt>
                <c:pt idx="631">
                  <c:v>5.2170381070983813</c:v>
                </c:pt>
                <c:pt idx="632">
                  <c:v>5.217019763828465</c:v>
                </c:pt>
                <c:pt idx="633">
                  <c:v>5.2170014888337475</c:v>
                </c:pt>
                <c:pt idx="634">
                  <c:v>5.2169832817337465</c:v>
                </c:pt>
                <c:pt idx="635">
                  <c:v>5.2169651421508041</c:v>
                </c:pt>
                <c:pt idx="636">
                  <c:v>5.2169470697100557</c:v>
                </c:pt>
                <c:pt idx="637">
                  <c:v>5.2169290640394088</c:v>
                </c:pt>
                <c:pt idx="638">
                  <c:v>5.2169111247695144</c:v>
                </c:pt>
                <c:pt idx="639">
                  <c:v>5.2168932515337429</c:v>
                </c:pt>
                <c:pt idx="640">
                  <c:v>5.2168754439681573</c:v>
                </c:pt>
                <c:pt idx="641">
                  <c:v>5.2168577017114917</c:v>
                </c:pt>
                <c:pt idx="642">
                  <c:v>5.2168400244051254</c:v>
                </c:pt>
                <c:pt idx="643">
                  <c:v>5.2168224116930579</c:v>
                </c:pt>
                <c:pt idx="644">
                  <c:v>5.2168048632218849</c:v>
                </c:pt>
                <c:pt idx="645">
                  <c:v>5.2167873786407766</c:v>
                </c:pt>
                <c:pt idx="646">
                  <c:v>5.2167699576014543</c:v>
                </c:pt>
                <c:pt idx="647">
                  <c:v>5.2167525997581627</c:v>
                </c:pt>
                <c:pt idx="648">
                  <c:v>5.2167353047676528</c:v>
                </c:pt>
                <c:pt idx="649">
                  <c:v>5.2167180722891571</c:v>
                </c:pt>
                <c:pt idx="650">
                  <c:v>5.2167009019843658</c:v>
                </c:pt>
                <c:pt idx="651">
                  <c:v>5.2166837935174071</c:v>
                </c:pt>
                <c:pt idx="652">
                  <c:v>5.2166667465548233</c:v>
                </c:pt>
                <c:pt idx="653">
                  <c:v>5.2166497607655504</c:v>
                </c:pt>
                <c:pt idx="654">
                  <c:v>5.2166328358208958</c:v>
                </c:pt>
                <c:pt idx="655">
                  <c:v>5.2166159713945177</c:v>
                </c:pt>
                <c:pt idx="656">
                  <c:v>5.2165991671624035</c:v>
                </c:pt>
                <c:pt idx="657">
                  <c:v>5.2165824228028503</c:v>
                </c:pt>
                <c:pt idx="658">
                  <c:v>5.2165657379964436</c:v>
                </c:pt>
                <c:pt idx="659">
                  <c:v>5.2165491124260361</c:v>
                </c:pt>
                <c:pt idx="660">
                  <c:v>5.2165325457767278</c:v>
                </c:pt>
                <c:pt idx="661">
                  <c:v>5.2165160377358495</c:v>
                </c:pt>
                <c:pt idx="662">
                  <c:v>5.2164995879929377</c:v>
                </c:pt>
                <c:pt idx="663">
                  <c:v>5.216483196239718</c:v>
                </c:pt>
                <c:pt idx="664">
                  <c:v>5.2164668621700878</c:v>
                </c:pt>
                <c:pt idx="665">
                  <c:v>5.2164505854800938</c:v>
                </c:pt>
                <c:pt idx="666">
                  <c:v>5.2164343658679142</c:v>
                </c:pt>
                <c:pt idx="667">
                  <c:v>5.2164182030338395</c:v>
                </c:pt>
                <c:pt idx="668">
                  <c:v>5.2164020966802562</c:v>
                </c:pt>
                <c:pt idx="669">
                  <c:v>5.2163860465116283</c:v>
                </c:pt>
                <c:pt idx="670">
                  <c:v>5.2163700522344749</c:v>
                </c:pt>
                <c:pt idx="671">
                  <c:v>5.2163541135573581</c:v>
                </c:pt>
                <c:pt idx="672">
                  <c:v>5.2163382301908623</c:v>
                </c:pt>
                <c:pt idx="673">
                  <c:v>5.2163224018475756</c:v>
                </c:pt>
                <c:pt idx="674">
                  <c:v>5.2163066282420756</c:v>
                </c:pt>
                <c:pt idx="675">
                  <c:v>5.2162909090909091</c:v>
                </c:pt>
                <c:pt idx="676">
                  <c:v>5.2162752441125795</c:v>
                </c:pt>
                <c:pt idx="677">
                  <c:v>5.2162596330275228</c:v>
                </c:pt>
                <c:pt idx="678">
                  <c:v>5.2162440755580999</c:v>
                </c:pt>
                <c:pt idx="679">
                  <c:v>5.2162285714285721</c:v>
                </c:pt>
                <c:pt idx="680">
                  <c:v>5.2162131203650883</c:v>
                </c:pt>
                <c:pt idx="681">
                  <c:v>5.2161977220956723</c:v>
                </c:pt>
                <c:pt idx="682">
                  <c:v>5.2161823763501989</c:v>
                </c:pt>
                <c:pt idx="683">
                  <c:v>5.2161670828603866</c:v>
                </c:pt>
                <c:pt idx="684">
                  <c:v>5.2161518413597738</c:v>
                </c:pt>
                <c:pt idx="685">
                  <c:v>5.2161366515837111</c:v>
                </c:pt>
                <c:pt idx="686">
                  <c:v>5.2161215132693393</c:v>
                </c:pt>
                <c:pt idx="687">
                  <c:v>5.216106426155581</c:v>
                </c:pt>
                <c:pt idx="688">
                  <c:v>5.2160913899831183</c:v>
                </c:pt>
                <c:pt idx="689">
                  <c:v>5.2160764044943821</c:v>
                </c:pt>
                <c:pt idx="690">
                  <c:v>5.216061469433539</c:v>
                </c:pt>
                <c:pt idx="691">
                  <c:v>5.216046584546473</c:v>
                </c:pt>
                <c:pt idx="692">
                  <c:v>5.2160317495807718</c:v>
                </c:pt>
                <c:pt idx="693">
                  <c:v>5.2160169642857142</c:v>
                </c:pt>
                <c:pt idx="694">
                  <c:v>5.2160022284122567</c:v>
                </c:pt>
                <c:pt idx="695">
                  <c:v>5.215987541713015</c:v>
                </c:pt>
                <c:pt idx="696">
                  <c:v>5.2159729039422542</c:v>
                </c:pt>
                <c:pt idx="697">
                  <c:v>5.2159583148558761</c:v>
                </c:pt>
                <c:pt idx="698">
                  <c:v>5.2159437742114001</c:v>
                </c:pt>
                <c:pt idx="699">
                  <c:v>5.2159292817679557</c:v>
                </c:pt>
                <c:pt idx="700">
                  <c:v>5.2159148372862658</c:v>
                </c:pt>
                <c:pt idx="701">
                  <c:v>5.2159004405286344</c:v>
                </c:pt>
                <c:pt idx="702">
                  <c:v>5.215886091258934</c:v>
                </c:pt>
                <c:pt idx="703">
                  <c:v>5.2158717892425912</c:v>
                </c:pt>
                <c:pt idx="704">
                  <c:v>5.2158575342465756</c:v>
                </c:pt>
                <c:pt idx="705">
                  <c:v>5.2158433260393879</c:v>
                </c:pt>
                <c:pt idx="706">
                  <c:v>5.2158291643910433</c:v>
                </c:pt>
                <c:pt idx="707">
                  <c:v>5.2158150490730648</c:v>
                </c:pt>
                <c:pt idx="708">
                  <c:v>5.2158009798584652</c:v>
                </c:pt>
                <c:pt idx="709">
                  <c:v>5.2157869565217396</c:v>
                </c:pt>
                <c:pt idx="710">
                  <c:v>5.2157729788388503</c:v>
                </c:pt>
                <c:pt idx="711">
                  <c:v>5.2157590465872161</c:v>
                </c:pt>
                <c:pt idx="712">
                  <c:v>5.2157451595457003</c:v>
                </c:pt>
                <c:pt idx="713">
                  <c:v>5.2157313174946003</c:v>
                </c:pt>
                <c:pt idx="714">
                  <c:v>5.2157175202156338</c:v>
                </c:pt>
                <c:pt idx="715">
                  <c:v>5.2157037674919273</c:v>
                </c:pt>
                <c:pt idx="716">
                  <c:v>5.2156900591080069</c:v>
                </c:pt>
                <c:pt idx="717">
                  <c:v>5.215676394849786</c:v>
                </c:pt>
                <c:pt idx="718">
                  <c:v>5.215662774504553</c:v>
                </c:pt>
                <c:pt idx="719">
                  <c:v>5.2156491978609631</c:v>
                </c:pt>
                <c:pt idx="720">
                  <c:v>5.2156356647090236</c:v>
                </c:pt>
                <c:pt idx="721">
                  <c:v>5.2156221748400853</c:v>
                </c:pt>
                <c:pt idx="722">
                  <c:v>5.215608728046834</c:v>
                </c:pt>
                <c:pt idx="723">
                  <c:v>5.2155953241232735</c:v>
                </c:pt>
                <c:pt idx="724">
                  <c:v>5.2155819628647215</c:v>
                </c:pt>
                <c:pt idx="725">
                  <c:v>5.2155686440677966</c:v>
                </c:pt>
                <c:pt idx="726">
                  <c:v>5.2155553675304072</c:v>
                </c:pt>
                <c:pt idx="727">
                  <c:v>5.2155421330517422</c:v>
                </c:pt>
                <c:pt idx="728">
                  <c:v>5.2155289404322618</c:v>
                </c:pt>
                <c:pt idx="729">
                  <c:v>5.2155157894736845</c:v>
                </c:pt>
                <c:pt idx="730">
                  <c:v>5.2155026799789805</c:v>
                </c:pt>
                <c:pt idx="731">
                  <c:v>5.2154896117523615</c:v>
                </c:pt>
                <c:pt idx="732">
                  <c:v>5.2154765845992666</c:v>
                </c:pt>
                <c:pt idx="733">
                  <c:v>5.2154635983263598</c:v>
                </c:pt>
                <c:pt idx="734">
                  <c:v>5.2154506527415148</c:v>
                </c:pt>
                <c:pt idx="735">
                  <c:v>5.2154377476538061</c:v>
                </c:pt>
                <c:pt idx="736">
                  <c:v>5.2154248828735037</c:v>
                </c:pt>
                <c:pt idx="737">
                  <c:v>5.2154120582120589</c:v>
                </c:pt>
                <c:pt idx="738">
                  <c:v>5.2153992734820971</c:v>
                </c:pt>
                <c:pt idx="739">
                  <c:v>5.2153865284974099</c:v>
                </c:pt>
                <c:pt idx="740">
                  <c:v>5.2153738230729436</c:v>
                </c:pt>
                <c:pt idx="741">
                  <c:v>5.2153611570247937</c:v>
                </c:pt>
                <c:pt idx="742">
                  <c:v>5.215348530170191</c:v>
                </c:pt>
                <c:pt idx="743">
                  <c:v>5.2153359423274974</c:v>
                </c:pt>
                <c:pt idx="744">
                  <c:v>5.2153233933161953</c:v>
                </c:pt>
                <c:pt idx="745">
                  <c:v>5.2153108829568788</c:v>
                </c:pt>
                <c:pt idx="746">
                  <c:v>5.2152984110712461</c:v>
                </c:pt>
                <c:pt idx="747">
                  <c:v>5.2152859774820879</c:v>
                </c:pt>
                <c:pt idx="748">
                  <c:v>5.2152735820132863</c:v>
                </c:pt>
                <c:pt idx="749">
                  <c:v>5.2152612244897965</c:v>
                </c:pt>
                <c:pt idx="750">
                  <c:v>5.2152489047376465</c:v>
                </c:pt>
                <c:pt idx="751">
                  <c:v>5.2152366225839266</c:v>
                </c:pt>
                <c:pt idx="752">
                  <c:v>5.2152243778567806</c:v>
                </c:pt>
                <c:pt idx="753">
                  <c:v>5.2152121703853958</c:v>
                </c:pt>
                <c:pt idx="754">
                  <c:v>5.2152000000000003</c:v>
                </c:pt>
                <c:pt idx="755">
                  <c:v>5.215187866531851</c:v>
                </c:pt>
                <c:pt idx="756">
                  <c:v>5.2151757698132259</c:v>
                </c:pt>
                <c:pt idx="757">
                  <c:v>5.2151637096774195</c:v>
                </c:pt>
                <c:pt idx="758">
                  <c:v>5.2151516859587321</c:v>
                </c:pt>
                <c:pt idx="759">
                  <c:v>5.2151396984924627</c:v>
                </c:pt>
                <c:pt idx="760">
                  <c:v>5.2151277471149022</c:v>
                </c:pt>
                <c:pt idx="761">
                  <c:v>5.2151158316633266</c:v>
                </c:pt>
                <c:pt idx="762">
                  <c:v>5.2151039519759879</c:v>
                </c:pt>
                <c:pt idx="763">
                  <c:v>5.215092107892108</c:v>
                </c:pt>
                <c:pt idx="764">
                  <c:v>5.2150802992518708</c:v>
                </c:pt>
                <c:pt idx="765">
                  <c:v>5.2150685258964149</c:v>
                </c:pt>
                <c:pt idx="766">
                  <c:v>5.2150567876678275</c:v>
                </c:pt>
                <c:pt idx="767">
                  <c:v>5.2150450844091365</c:v>
                </c:pt>
                <c:pt idx="768">
                  <c:v>5.2150334159643039</c:v>
                </c:pt>
                <c:pt idx="769">
                  <c:v>5.2150217821782183</c:v>
                </c:pt>
                <c:pt idx="770">
                  <c:v>5.2150101828966884</c:v>
                </c:pt>
                <c:pt idx="771">
                  <c:v>5.2149986179664367</c:v>
                </c:pt>
                <c:pt idx="772">
                  <c:v>5.2149870872350919</c:v>
                </c:pt>
                <c:pt idx="773">
                  <c:v>5.2149755905511812</c:v>
                </c:pt>
                <c:pt idx="774">
                  <c:v>5.2149641277641283</c:v>
                </c:pt>
                <c:pt idx="775">
                  <c:v>5.2149526987242396</c:v>
                </c:pt>
                <c:pt idx="776">
                  <c:v>5.2149413032827052</c:v>
                </c:pt>
                <c:pt idx="777">
                  <c:v>5.2149299412915857</c:v>
                </c:pt>
                <c:pt idx="778">
                  <c:v>5.2149186126038103</c:v>
                </c:pt>
                <c:pt idx="779">
                  <c:v>5.2149073170731706</c:v>
                </c:pt>
                <c:pt idx="780">
                  <c:v>5.2148960545543108</c:v>
                </c:pt>
                <c:pt idx="781">
                  <c:v>5.2148848249027244</c:v>
                </c:pt>
                <c:pt idx="782">
                  <c:v>5.214873627974745</c:v>
                </c:pt>
                <c:pt idx="783">
                  <c:v>5.2148624636275462</c:v>
                </c:pt>
                <c:pt idx="784">
                  <c:v>5.214851331719129</c:v>
                </c:pt>
                <c:pt idx="785">
                  <c:v>5.2148402321083172</c:v>
                </c:pt>
                <c:pt idx="786">
                  <c:v>5.2148291646547564</c:v>
                </c:pt>
                <c:pt idx="787">
                  <c:v>5.2148181292189006</c:v>
                </c:pt>
                <c:pt idx="788">
                  <c:v>5.2148071256620128</c:v>
                </c:pt>
                <c:pt idx="789">
                  <c:v>5.2147961538461542</c:v>
                </c:pt>
                <c:pt idx="790">
                  <c:v>5.2147852136341815</c:v>
                </c:pt>
                <c:pt idx="791">
                  <c:v>5.2147743048897413</c:v>
                </c:pt>
                <c:pt idx="792">
                  <c:v>5.2147634274772621</c:v>
                </c:pt>
                <c:pt idx="793">
                  <c:v>5.2147525812619504</c:v>
                </c:pt>
                <c:pt idx="794">
                  <c:v>5.2147417661097855</c:v>
                </c:pt>
                <c:pt idx="795">
                  <c:v>5.2147309818875121</c:v>
                </c:pt>
                <c:pt idx="796">
                  <c:v>5.2147202284626371</c:v>
                </c:pt>
                <c:pt idx="797">
                  <c:v>5.2147095057034223</c:v>
                </c:pt>
                <c:pt idx="798">
                  <c:v>5.2146988134788801</c:v>
                </c:pt>
                <c:pt idx="799">
                  <c:v>5.214688151658768</c:v>
                </c:pt>
                <c:pt idx="800">
                  <c:v>5.2146775201135824</c:v>
                </c:pt>
                <c:pt idx="801">
                  <c:v>5.2146669187145562</c:v>
                </c:pt>
                <c:pt idx="802">
                  <c:v>5.2146563473336478</c:v>
                </c:pt>
                <c:pt idx="803">
                  <c:v>5.2146458058435439</c:v>
                </c:pt>
                <c:pt idx="804">
                  <c:v>5.214635294117647</c:v>
                </c:pt>
                <c:pt idx="805">
                  <c:v>5.2146248120300758</c:v>
                </c:pt>
                <c:pt idx="806">
                  <c:v>5.2146143594556547</c:v>
                </c:pt>
                <c:pt idx="807">
                  <c:v>5.2146039362699161</c:v>
                </c:pt>
                <c:pt idx="808">
                  <c:v>5.2145935423490881</c:v>
                </c:pt>
                <c:pt idx="809">
                  <c:v>5.2145831775700939</c:v>
                </c:pt>
                <c:pt idx="810">
                  <c:v>5.2145728418105461</c:v>
                </c:pt>
                <c:pt idx="811">
                  <c:v>5.2145625349487421</c:v>
                </c:pt>
                <c:pt idx="812">
                  <c:v>5.2145522568636578</c:v>
                </c:pt>
                <c:pt idx="813">
                  <c:v>5.2145420074349449</c:v>
                </c:pt>
                <c:pt idx="814">
                  <c:v>5.2145317865429233</c:v>
                </c:pt>
                <c:pt idx="815">
                  <c:v>5.2145215940685823</c:v>
                </c:pt>
                <c:pt idx="816">
                  <c:v>5.2145114298935678</c:v>
                </c:pt>
                <c:pt idx="817">
                  <c:v>5.2145012939001854</c:v>
                </c:pt>
                <c:pt idx="818">
                  <c:v>5.2144911859713892</c:v>
                </c:pt>
                <c:pt idx="819">
                  <c:v>5.2144811059907834</c:v>
                </c:pt>
                <c:pt idx="820">
                  <c:v>5.2144710538426144</c:v>
                </c:pt>
                <c:pt idx="821">
                  <c:v>5.2144610294117646</c:v>
                </c:pt>
                <c:pt idx="822">
                  <c:v>5.2144510325837539</c:v>
                </c:pt>
                <c:pt idx="823">
                  <c:v>5.2144410632447302</c:v>
                </c:pt>
                <c:pt idx="824">
                  <c:v>5.2144311212814651</c:v>
                </c:pt>
                <c:pt idx="825">
                  <c:v>5.2144212065813527</c:v>
                </c:pt>
                <c:pt idx="826">
                  <c:v>5.214411319032406</c:v>
                </c:pt>
                <c:pt idx="827">
                  <c:v>5.2144014585232457</c:v>
                </c:pt>
                <c:pt idx="828">
                  <c:v>5.2143916249431044</c:v>
                </c:pt>
                <c:pt idx="829">
                  <c:v>5.2143818181818187</c:v>
                </c:pt>
                <c:pt idx="830">
                  <c:v>5.2143720381298229</c:v>
                </c:pt>
                <c:pt idx="831">
                  <c:v>5.2143622846781508</c:v>
                </c:pt>
                <c:pt idx="832">
                  <c:v>5.2143525577184251</c:v>
                </c:pt>
                <c:pt idx="833">
                  <c:v>5.2143428571428574</c:v>
                </c:pt>
                <c:pt idx="834">
                  <c:v>5.2143331828442436</c:v>
                </c:pt>
                <c:pt idx="835">
                  <c:v>5.2143235347159607</c:v>
                </c:pt>
                <c:pt idx="836">
                  <c:v>5.2143139126519591</c:v>
                </c:pt>
                <c:pt idx="837">
                  <c:v>5.2143043165467633</c:v>
                </c:pt>
                <c:pt idx="838">
                  <c:v>5.2142947462954652</c:v>
                </c:pt>
                <c:pt idx="839">
                  <c:v>5.2142852017937225</c:v>
                </c:pt>
                <c:pt idx="840">
                  <c:v>5.2142756829377523</c:v>
                </c:pt>
                <c:pt idx="841">
                  <c:v>5.2142661896243299</c:v>
                </c:pt>
                <c:pt idx="842">
                  <c:v>5.2142567217507816</c:v>
                </c:pt>
                <c:pt idx="843">
                  <c:v>5.2142472792149865</c:v>
                </c:pt>
                <c:pt idx="844">
                  <c:v>5.2142378619153682</c:v>
                </c:pt>
                <c:pt idx="845">
                  <c:v>5.21422846975089</c:v>
                </c:pt>
                <c:pt idx="846">
                  <c:v>5.2142191026210574</c:v>
                </c:pt>
                <c:pt idx="847">
                  <c:v>5.2142097604259101</c:v>
                </c:pt>
                <c:pt idx="848">
                  <c:v>5.2142004430660167</c:v>
                </c:pt>
                <c:pt idx="849">
                  <c:v>5.2141911504424785</c:v>
                </c:pt>
                <c:pt idx="850">
                  <c:v>5.2141818824569155</c:v>
                </c:pt>
                <c:pt idx="851">
                  <c:v>5.2141726390114744</c:v>
                </c:pt>
                <c:pt idx="852">
                  <c:v>5.2141634200088145</c:v>
                </c:pt>
                <c:pt idx="853">
                  <c:v>5.2141542253521127</c:v>
                </c:pt>
                <c:pt idx="854">
                  <c:v>5.214145054945055</c:v>
                </c:pt>
                <c:pt idx="855">
                  <c:v>5.2141359086918353</c:v>
                </c:pt>
                <c:pt idx="856">
                  <c:v>5.2141267864971503</c:v>
                </c:pt>
                <c:pt idx="857">
                  <c:v>5.2141176882661995</c:v>
                </c:pt>
                <c:pt idx="858">
                  <c:v>5.2141086139046786</c:v>
                </c:pt>
                <c:pt idx="859">
                  <c:v>5.2140995633187774</c:v>
                </c:pt>
                <c:pt idx="860">
                  <c:v>5.2140905364151768</c:v>
                </c:pt>
                <c:pt idx="861">
                  <c:v>5.2140815331010453</c:v>
                </c:pt>
                <c:pt idx="862">
                  <c:v>5.2140725532840371</c:v>
                </c:pt>
                <c:pt idx="863">
                  <c:v>5.2140635968722853</c:v>
                </c:pt>
                <c:pt idx="864">
                  <c:v>5.2140546637744034</c:v>
                </c:pt>
                <c:pt idx="865">
                  <c:v>5.2140457538994802</c:v>
                </c:pt>
                <c:pt idx="866">
                  <c:v>5.2140368671570752</c:v>
                </c:pt>
                <c:pt idx="867">
                  <c:v>5.2140280034572175</c:v>
                </c:pt>
                <c:pt idx="868">
                  <c:v>5.214019162710402</c:v>
                </c:pt>
                <c:pt idx="869">
                  <c:v>5.2140103448275861</c:v>
                </c:pt>
                <c:pt idx="870">
                  <c:v>5.2140015497201899</c:v>
                </c:pt>
                <c:pt idx="871">
                  <c:v>5.2139927773000867</c:v>
                </c:pt>
                <c:pt idx="872">
                  <c:v>5.2139840274796052</c:v>
                </c:pt>
                <c:pt idx="873">
                  <c:v>5.2139753001715272</c:v>
                </c:pt>
                <c:pt idx="874">
                  <c:v>5.2139665952890795</c:v>
                </c:pt>
                <c:pt idx="875">
                  <c:v>5.2139579127459372</c:v>
                </c:pt>
                <c:pt idx="876">
                  <c:v>5.2139492524562154</c:v>
                </c:pt>
                <c:pt idx="877">
                  <c:v>5.2139406143344713</c:v>
                </c:pt>
                <c:pt idx="878">
                  <c:v>5.2139319982956973</c:v>
                </c:pt>
                <c:pt idx="879">
                  <c:v>5.2139234042553193</c:v>
                </c:pt>
                <c:pt idx="880">
                  <c:v>5.2139148321291975</c:v>
                </c:pt>
                <c:pt idx="881">
                  <c:v>5.2139062818336166</c:v>
                </c:pt>
                <c:pt idx="882">
                  <c:v>5.2138977532852904</c:v>
                </c:pt>
                <c:pt idx="883">
                  <c:v>5.2138892464013553</c:v>
                </c:pt>
                <c:pt idx="884">
                  <c:v>5.2138807610993663</c:v>
                </c:pt>
                <c:pt idx="885">
                  <c:v>5.2138722972972973</c:v>
                </c:pt>
                <c:pt idx="886">
                  <c:v>5.213863854913539</c:v>
                </c:pt>
                <c:pt idx="887">
                  <c:v>5.2138554338668914</c:v>
                </c:pt>
                <c:pt idx="888">
                  <c:v>5.2138470340765677</c:v>
                </c:pt>
                <c:pt idx="889">
                  <c:v>5.2138386554621849</c:v>
                </c:pt>
                <c:pt idx="890">
                  <c:v>5.213830297943769</c:v>
                </c:pt>
                <c:pt idx="891">
                  <c:v>5.2138219614417434</c:v>
                </c:pt>
                <c:pt idx="892">
                  <c:v>5.213813645876936</c:v>
                </c:pt>
                <c:pt idx="893">
                  <c:v>5.2138053511705689</c:v>
                </c:pt>
                <c:pt idx="894">
                  <c:v>5.2137970772442594</c:v>
                </c:pt>
                <c:pt idx="895">
                  <c:v>5.2137888240200168</c:v>
                </c:pt>
                <c:pt idx="896">
                  <c:v>5.2137805914202415</c:v>
                </c:pt>
                <c:pt idx="897">
                  <c:v>5.2137723793677209</c:v>
                </c:pt>
                <c:pt idx="898">
                  <c:v>5.2137641877856256</c:v>
                </c:pt>
                <c:pt idx="899">
                  <c:v>5.213756016597511</c:v>
                </c:pt>
                <c:pt idx="900">
                  <c:v>5.2137478657273109</c:v>
                </c:pt>
                <c:pt idx="901">
                  <c:v>5.2137397350993382</c:v>
                </c:pt>
                <c:pt idx="902">
                  <c:v>5.2137316246382808</c:v>
                </c:pt>
                <c:pt idx="903">
                  <c:v>5.2137235342691994</c:v>
                </c:pt>
                <c:pt idx="904">
                  <c:v>5.2137154639175263</c:v>
                </c:pt>
                <c:pt idx="905">
                  <c:v>5.2137074135090611</c:v>
                </c:pt>
                <c:pt idx="906">
                  <c:v>5.2136993829699714</c:v>
                </c:pt>
                <c:pt idx="907">
                  <c:v>5.213691372226787</c:v>
                </c:pt>
                <c:pt idx="908">
                  <c:v>5.2136833812064012</c:v>
                </c:pt>
                <c:pt idx="909">
                  <c:v>5.2136754098360658</c:v>
                </c:pt>
                <c:pt idx="910">
                  <c:v>5.2136674580433899</c:v>
                </c:pt>
                <c:pt idx="911">
                  <c:v>5.213659525756337</c:v>
                </c:pt>
                <c:pt idx="912">
                  <c:v>5.2136516129032264</c:v>
                </c:pt>
                <c:pt idx="913">
                  <c:v>5.2136437194127243</c:v>
                </c:pt>
                <c:pt idx="914">
                  <c:v>5.2136358452138492</c:v>
                </c:pt>
                <c:pt idx="915">
                  <c:v>5.2136279902359641</c:v>
                </c:pt>
                <c:pt idx="916">
                  <c:v>5.213620154408777</c:v>
                </c:pt>
                <c:pt idx="917">
                  <c:v>5.2136123376623376</c:v>
                </c:pt>
                <c:pt idx="918">
                  <c:v>5.2136045399270374</c:v>
                </c:pt>
                <c:pt idx="919">
                  <c:v>5.2135967611336032</c:v>
                </c:pt>
                <c:pt idx="920">
                  <c:v>5.2135890012131014</c:v>
                </c:pt>
                <c:pt idx="921">
                  <c:v>5.2135812600969311</c:v>
                </c:pt>
                <c:pt idx="922">
                  <c:v>5.2135735377168215</c:v>
                </c:pt>
                <c:pt idx="923">
                  <c:v>5.213565834004835</c:v>
                </c:pt>
                <c:pt idx="924">
                  <c:v>5.2135581488933607</c:v>
                </c:pt>
                <c:pt idx="925">
                  <c:v>5.2135504823151129</c:v>
                </c:pt>
                <c:pt idx="926">
                  <c:v>5.2135428342031318</c:v>
                </c:pt>
                <c:pt idx="927">
                  <c:v>5.2135352044907783</c:v>
                </c:pt>
                <c:pt idx="928">
                  <c:v>5.213527593111734</c:v>
                </c:pt>
                <c:pt idx="929">
                  <c:v>5.2135199999999999</c:v>
                </c:pt>
                <c:pt idx="930">
                  <c:v>5.2135124250898928</c:v>
                </c:pt>
                <c:pt idx="931">
                  <c:v>5.2135048683160417</c:v>
                </c:pt>
                <c:pt idx="932">
                  <c:v>5.213497329613392</c:v>
                </c:pt>
                <c:pt idx="933">
                  <c:v>5.2134898089171982</c:v>
                </c:pt>
                <c:pt idx="934">
                  <c:v>5.213482306163022</c:v>
                </c:pt>
                <c:pt idx="935">
                  <c:v>5.2134748212867361</c:v>
                </c:pt>
                <c:pt idx="936">
                  <c:v>5.2134673542245142</c:v>
                </c:pt>
                <c:pt idx="937">
                  <c:v>5.2134599049128374</c:v>
                </c:pt>
                <c:pt idx="938">
                  <c:v>5.213452473288485</c:v>
                </c:pt>
                <c:pt idx="939">
                  <c:v>5.2134450592885377</c:v>
                </c:pt>
                <c:pt idx="940">
                  <c:v>5.2134376628503754</c:v>
                </c:pt>
                <c:pt idx="941">
                  <c:v>5.2134302839116726</c:v>
                </c:pt>
                <c:pt idx="942">
                  <c:v>5.2134229224103983</c:v>
                </c:pt>
                <c:pt idx="943">
                  <c:v>5.2134155782848151</c:v>
                </c:pt>
                <c:pt idx="944">
                  <c:v>5.2134082514734779</c:v>
                </c:pt>
                <c:pt idx="945">
                  <c:v>5.2134009419152276</c:v>
                </c:pt>
                <c:pt idx="946">
                  <c:v>5.2133936495491966</c:v>
                </c:pt>
                <c:pt idx="947">
                  <c:v>5.2133863743148003</c:v>
                </c:pt>
                <c:pt idx="948">
                  <c:v>5.2133791161517404</c:v>
                </c:pt>
                <c:pt idx="949">
                  <c:v>5.213371875</c:v>
                </c:pt>
                <c:pt idx="950">
                  <c:v>5.2133646507998446</c:v>
                </c:pt>
                <c:pt idx="951">
                  <c:v>5.213357443491816</c:v>
                </c:pt>
                <c:pt idx="952">
                  <c:v>5.2133502530167384</c:v>
                </c:pt>
                <c:pt idx="953">
                  <c:v>5.2133430793157078</c:v>
                </c:pt>
                <c:pt idx="954">
                  <c:v>5.2133359223300975</c:v>
                </c:pt>
                <c:pt idx="955">
                  <c:v>5.2133287820015521</c:v>
                </c:pt>
                <c:pt idx="956">
                  <c:v>5.2133216582719877</c:v>
                </c:pt>
                <c:pt idx="957">
                  <c:v>5.2133145510835917</c:v>
                </c:pt>
                <c:pt idx="958">
                  <c:v>5.2133074603788172</c:v>
                </c:pt>
                <c:pt idx="959">
                  <c:v>5.2133003861003866</c:v>
                </c:pt>
                <c:pt idx="960">
                  <c:v>5.2132933281912841</c:v>
                </c:pt>
                <c:pt idx="961">
                  <c:v>5.2132862865947613</c:v>
                </c:pt>
                <c:pt idx="962">
                  <c:v>5.2132792612543293</c:v>
                </c:pt>
                <c:pt idx="963">
                  <c:v>5.2132722521137591</c:v>
                </c:pt>
                <c:pt idx="964">
                  <c:v>5.2132652591170832</c:v>
                </c:pt>
                <c:pt idx="965">
                  <c:v>5.2132582822085896</c:v>
                </c:pt>
                <c:pt idx="966">
                  <c:v>5.2132513213328231</c:v>
                </c:pt>
                <c:pt idx="967">
                  <c:v>5.2132443764345835</c:v>
                </c:pt>
                <c:pt idx="968">
                  <c:v>5.2132374474589227</c:v>
                </c:pt>
                <c:pt idx="969">
                  <c:v>5.2132305343511449</c:v>
                </c:pt>
                <c:pt idx="970">
                  <c:v>5.2132236370568057</c:v>
                </c:pt>
                <c:pt idx="971">
                  <c:v>5.2132167555217066</c:v>
                </c:pt>
                <c:pt idx="972">
                  <c:v>5.2132098896918979</c:v>
                </c:pt>
                <c:pt idx="973">
                  <c:v>5.2132030395136777</c:v>
                </c:pt>
                <c:pt idx="974">
                  <c:v>5.2131962049335865</c:v>
                </c:pt>
                <c:pt idx="975">
                  <c:v>5.2131893858984082</c:v>
                </c:pt>
                <c:pt idx="976">
                  <c:v>5.2131825823551692</c:v>
                </c:pt>
                <c:pt idx="977">
                  <c:v>5.2131757942511348</c:v>
                </c:pt>
                <c:pt idx="978">
                  <c:v>5.2131690215338118</c:v>
                </c:pt>
                <c:pt idx="979">
                  <c:v>5.2131622641509434</c:v>
                </c:pt>
                <c:pt idx="980">
                  <c:v>5.213155522050509</c:v>
                </c:pt>
                <c:pt idx="981">
                  <c:v>5.2131487951807234</c:v>
                </c:pt>
                <c:pt idx="982">
                  <c:v>5.2131420834900339</c:v>
                </c:pt>
                <c:pt idx="983">
                  <c:v>5.2131353869271226</c:v>
                </c:pt>
                <c:pt idx="984">
                  <c:v>5.2131287054409006</c:v>
                </c:pt>
                <c:pt idx="985">
                  <c:v>5.2131220389805097</c:v>
                </c:pt>
                <c:pt idx="986">
                  <c:v>5.2131153874953204</c:v>
                </c:pt>
                <c:pt idx="987">
                  <c:v>5.2131087509349294</c:v>
                </c:pt>
                <c:pt idx="988">
                  <c:v>5.2131021292491599</c:v>
                </c:pt>
                <c:pt idx="989">
                  <c:v>5.21309552238806</c:v>
                </c:pt>
                <c:pt idx="990">
                  <c:v>5.2130889303019012</c:v>
                </c:pt>
                <c:pt idx="991">
                  <c:v>5.2130823529411767</c:v>
                </c:pt>
                <c:pt idx="992">
                  <c:v>5.2130757902566014</c:v>
                </c:pt>
                <c:pt idx="993">
                  <c:v>5.2130692421991087</c:v>
                </c:pt>
                <c:pt idx="994">
                  <c:v>5.2130627087198516</c:v>
                </c:pt>
                <c:pt idx="995">
                  <c:v>5.2130561897702004</c:v>
                </c:pt>
                <c:pt idx="996">
                  <c:v>5.2130496853017405</c:v>
                </c:pt>
                <c:pt idx="997">
                  <c:v>5.2130431952662724</c:v>
                </c:pt>
                <c:pt idx="998">
                  <c:v>5.2130367196158112</c:v>
                </c:pt>
                <c:pt idx="999">
                  <c:v>5.2130302583025836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0E-4DFF-8AC8-F71D6B247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ChartData!$S$7</c:f>
          <c:strCache>
            <c:ptCount val="1"/>
            <c:pt idx="0">
              <c:v>PEOPLES NATURAL GAS COMPANY LLC 
Present and Proposed Base Rates
Large General Service: 25,000-49,999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ChartData!$T$9</c:f>
              <c:strCache>
                <c:ptCount val="1"/>
                <c:pt idx="0">
                  <c:v>Present Large General Service: 25,000-49,999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ChartData!$S$10:$S$1009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265</c:v>
                </c:pt>
                <c:pt idx="201">
                  <c:v>330</c:v>
                </c:pt>
                <c:pt idx="202">
                  <c:v>395</c:v>
                </c:pt>
                <c:pt idx="203">
                  <c:v>460</c:v>
                </c:pt>
                <c:pt idx="204">
                  <c:v>525</c:v>
                </c:pt>
                <c:pt idx="205">
                  <c:v>590</c:v>
                </c:pt>
                <c:pt idx="206">
                  <c:v>655</c:v>
                </c:pt>
                <c:pt idx="207">
                  <c:v>720</c:v>
                </c:pt>
                <c:pt idx="208">
                  <c:v>785</c:v>
                </c:pt>
                <c:pt idx="209">
                  <c:v>850</c:v>
                </c:pt>
                <c:pt idx="210">
                  <c:v>915</c:v>
                </c:pt>
                <c:pt idx="211">
                  <c:v>980</c:v>
                </c:pt>
                <c:pt idx="212">
                  <c:v>1045</c:v>
                </c:pt>
                <c:pt idx="213">
                  <c:v>1110</c:v>
                </c:pt>
                <c:pt idx="214">
                  <c:v>1175</c:v>
                </c:pt>
                <c:pt idx="215">
                  <c:v>1240</c:v>
                </c:pt>
                <c:pt idx="216">
                  <c:v>1305</c:v>
                </c:pt>
                <c:pt idx="217">
                  <c:v>1370</c:v>
                </c:pt>
                <c:pt idx="218">
                  <c:v>1435</c:v>
                </c:pt>
                <c:pt idx="219">
                  <c:v>1500</c:v>
                </c:pt>
                <c:pt idx="220">
                  <c:v>1565</c:v>
                </c:pt>
                <c:pt idx="221">
                  <c:v>1630</c:v>
                </c:pt>
                <c:pt idx="222">
                  <c:v>1695</c:v>
                </c:pt>
                <c:pt idx="223">
                  <c:v>1760</c:v>
                </c:pt>
                <c:pt idx="224">
                  <c:v>1825</c:v>
                </c:pt>
                <c:pt idx="225">
                  <c:v>1890</c:v>
                </c:pt>
                <c:pt idx="226">
                  <c:v>1955</c:v>
                </c:pt>
                <c:pt idx="227">
                  <c:v>2020</c:v>
                </c:pt>
                <c:pt idx="228">
                  <c:v>2085</c:v>
                </c:pt>
                <c:pt idx="229">
                  <c:v>2150</c:v>
                </c:pt>
                <c:pt idx="230">
                  <c:v>2215</c:v>
                </c:pt>
                <c:pt idx="231">
                  <c:v>2280</c:v>
                </c:pt>
                <c:pt idx="232">
                  <c:v>2345</c:v>
                </c:pt>
                <c:pt idx="233">
                  <c:v>2410</c:v>
                </c:pt>
                <c:pt idx="234">
                  <c:v>2475</c:v>
                </c:pt>
                <c:pt idx="235">
                  <c:v>2540</c:v>
                </c:pt>
                <c:pt idx="236">
                  <c:v>2605</c:v>
                </c:pt>
                <c:pt idx="237">
                  <c:v>2670</c:v>
                </c:pt>
                <c:pt idx="238">
                  <c:v>2735</c:v>
                </c:pt>
                <c:pt idx="239">
                  <c:v>2800</c:v>
                </c:pt>
                <c:pt idx="240">
                  <c:v>2865</c:v>
                </c:pt>
                <c:pt idx="241">
                  <c:v>2930</c:v>
                </c:pt>
                <c:pt idx="242">
                  <c:v>2995</c:v>
                </c:pt>
                <c:pt idx="243">
                  <c:v>3060</c:v>
                </c:pt>
                <c:pt idx="244">
                  <c:v>3125</c:v>
                </c:pt>
                <c:pt idx="245">
                  <c:v>3190</c:v>
                </c:pt>
                <c:pt idx="246">
                  <c:v>3255</c:v>
                </c:pt>
                <c:pt idx="247">
                  <c:v>3320</c:v>
                </c:pt>
                <c:pt idx="248">
                  <c:v>3385</c:v>
                </c:pt>
                <c:pt idx="249">
                  <c:v>3450</c:v>
                </c:pt>
                <c:pt idx="250">
                  <c:v>3515</c:v>
                </c:pt>
                <c:pt idx="251">
                  <c:v>3580</c:v>
                </c:pt>
                <c:pt idx="252">
                  <c:v>3645</c:v>
                </c:pt>
                <c:pt idx="253">
                  <c:v>3710</c:v>
                </c:pt>
                <c:pt idx="254">
                  <c:v>3775</c:v>
                </c:pt>
                <c:pt idx="255">
                  <c:v>3840</c:v>
                </c:pt>
                <c:pt idx="256">
                  <c:v>3905</c:v>
                </c:pt>
                <c:pt idx="257">
                  <c:v>3970</c:v>
                </c:pt>
                <c:pt idx="258">
                  <c:v>4035</c:v>
                </c:pt>
                <c:pt idx="259">
                  <c:v>4100</c:v>
                </c:pt>
                <c:pt idx="260">
                  <c:v>4165</c:v>
                </c:pt>
                <c:pt idx="261">
                  <c:v>4230</c:v>
                </c:pt>
                <c:pt idx="262">
                  <c:v>4295</c:v>
                </c:pt>
                <c:pt idx="263">
                  <c:v>4360</c:v>
                </c:pt>
                <c:pt idx="264">
                  <c:v>4425</c:v>
                </c:pt>
                <c:pt idx="265">
                  <c:v>4490</c:v>
                </c:pt>
                <c:pt idx="266">
                  <c:v>4555</c:v>
                </c:pt>
                <c:pt idx="267">
                  <c:v>4620</c:v>
                </c:pt>
                <c:pt idx="268">
                  <c:v>4685</c:v>
                </c:pt>
                <c:pt idx="269">
                  <c:v>4750</c:v>
                </c:pt>
                <c:pt idx="270">
                  <c:v>4815</c:v>
                </c:pt>
                <c:pt idx="271">
                  <c:v>4880</c:v>
                </c:pt>
                <c:pt idx="272">
                  <c:v>4945</c:v>
                </c:pt>
                <c:pt idx="273">
                  <c:v>5010</c:v>
                </c:pt>
                <c:pt idx="274">
                  <c:v>5075</c:v>
                </c:pt>
                <c:pt idx="275">
                  <c:v>5140</c:v>
                </c:pt>
                <c:pt idx="276">
                  <c:v>5205</c:v>
                </c:pt>
                <c:pt idx="277">
                  <c:v>5270</c:v>
                </c:pt>
                <c:pt idx="278">
                  <c:v>5335</c:v>
                </c:pt>
                <c:pt idx="279">
                  <c:v>5400</c:v>
                </c:pt>
                <c:pt idx="280">
                  <c:v>5465</c:v>
                </c:pt>
                <c:pt idx="281">
                  <c:v>5530</c:v>
                </c:pt>
                <c:pt idx="282">
                  <c:v>5595</c:v>
                </c:pt>
                <c:pt idx="283">
                  <c:v>5660</c:v>
                </c:pt>
                <c:pt idx="284">
                  <c:v>5725</c:v>
                </c:pt>
                <c:pt idx="285">
                  <c:v>5790</c:v>
                </c:pt>
                <c:pt idx="286">
                  <c:v>5855</c:v>
                </c:pt>
                <c:pt idx="287">
                  <c:v>5920</c:v>
                </c:pt>
                <c:pt idx="288">
                  <c:v>5985</c:v>
                </c:pt>
                <c:pt idx="289">
                  <c:v>6050</c:v>
                </c:pt>
                <c:pt idx="290">
                  <c:v>6115</c:v>
                </c:pt>
                <c:pt idx="291">
                  <c:v>6180</c:v>
                </c:pt>
                <c:pt idx="292">
                  <c:v>6245</c:v>
                </c:pt>
                <c:pt idx="293">
                  <c:v>6310</c:v>
                </c:pt>
                <c:pt idx="294">
                  <c:v>6375</c:v>
                </c:pt>
                <c:pt idx="295">
                  <c:v>6440</c:v>
                </c:pt>
                <c:pt idx="296">
                  <c:v>6505</c:v>
                </c:pt>
                <c:pt idx="297">
                  <c:v>6570</c:v>
                </c:pt>
                <c:pt idx="298">
                  <c:v>6635</c:v>
                </c:pt>
                <c:pt idx="299">
                  <c:v>6700</c:v>
                </c:pt>
                <c:pt idx="300">
                  <c:v>6765</c:v>
                </c:pt>
                <c:pt idx="301">
                  <c:v>6830</c:v>
                </c:pt>
                <c:pt idx="302">
                  <c:v>6895</c:v>
                </c:pt>
                <c:pt idx="303">
                  <c:v>6960</c:v>
                </c:pt>
                <c:pt idx="304">
                  <c:v>7025</c:v>
                </c:pt>
                <c:pt idx="305">
                  <c:v>7090</c:v>
                </c:pt>
                <c:pt idx="306">
                  <c:v>7155</c:v>
                </c:pt>
                <c:pt idx="307">
                  <c:v>7220</c:v>
                </c:pt>
                <c:pt idx="308">
                  <c:v>7285</c:v>
                </c:pt>
                <c:pt idx="309">
                  <c:v>7350</c:v>
                </c:pt>
                <c:pt idx="310">
                  <c:v>7415</c:v>
                </c:pt>
                <c:pt idx="311">
                  <c:v>7480</c:v>
                </c:pt>
                <c:pt idx="312">
                  <c:v>7545</c:v>
                </c:pt>
                <c:pt idx="313">
                  <c:v>7610</c:v>
                </c:pt>
                <c:pt idx="314">
                  <c:v>7675</c:v>
                </c:pt>
                <c:pt idx="315">
                  <c:v>7740</c:v>
                </c:pt>
                <c:pt idx="316">
                  <c:v>7805</c:v>
                </c:pt>
                <c:pt idx="317">
                  <c:v>7870</c:v>
                </c:pt>
                <c:pt idx="318">
                  <c:v>7935</c:v>
                </c:pt>
                <c:pt idx="319">
                  <c:v>8000</c:v>
                </c:pt>
                <c:pt idx="320">
                  <c:v>8065</c:v>
                </c:pt>
                <c:pt idx="321">
                  <c:v>8130</c:v>
                </c:pt>
                <c:pt idx="322">
                  <c:v>8195</c:v>
                </c:pt>
                <c:pt idx="323">
                  <c:v>8260</c:v>
                </c:pt>
                <c:pt idx="324">
                  <c:v>8325</c:v>
                </c:pt>
                <c:pt idx="325">
                  <c:v>8390</c:v>
                </c:pt>
                <c:pt idx="326">
                  <c:v>8455</c:v>
                </c:pt>
                <c:pt idx="327">
                  <c:v>8520</c:v>
                </c:pt>
                <c:pt idx="328">
                  <c:v>8585</c:v>
                </c:pt>
                <c:pt idx="329">
                  <c:v>8650</c:v>
                </c:pt>
                <c:pt idx="330">
                  <c:v>8715</c:v>
                </c:pt>
                <c:pt idx="331">
                  <c:v>8780</c:v>
                </c:pt>
                <c:pt idx="332">
                  <c:v>8845</c:v>
                </c:pt>
                <c:pt idx="333">
                  <c:v>8910</c:v>
                </c:pt>
                <c:pt idx="334">
                  <c:v>8975</c:v>
                </c:pt>
                <c:pt idx="335">
                  <c:v>9040</c:v>
                </c:pt>
                <c:pt idx="336">
                  <c:v>9105</c:v>
                </c:pt>
                <c:pt idx="337">
                  <c:v>9170</c:v>
                </c:pt>
                <c:pt idx="338">
                  <c:v>9235</c:v>
                </c:pt>
                <c:pt idx="339">
                  <c:v>9300</c:v>
                </c:pt>
                <c:pt idx="340">
                  <c:v>9365</c:v>
                </c:pt>
                <c:pt idx="341">
                  <c:v>9430</c:v>
                </c:pt>
                <c:pt idx="342">
                  <c:v>9495</c:v>
                </c:pt>
                <c:pt idx="343">
                  <c:v>9560</c:v>
                </c:pt>
                <c:pt idx="344">
                  <c:v>9625</c:v>
                </c:pt>
                <c:pt idx="345">
                  <c:v>9690</c:v>
                </c:pt>
                <c:pt idx="346">
                  <c:v>9755</c:v>
                </c:pt>
                <c:pt idx="347">
                  <c:v>9820</c:v>
                </c:pt>
                <c:pt idx="348">
                  <c:v>9885</c:v>
                </c:pt>
                <c:pt idx="349">
                  <c:v>9950</c:v>
                </c:pt>
                <c:pt idx="350">
                  <c:v>10015</c:v>
                </c:pt>
                <c:pt idx="351">
                  <c:v>10080</c:v>
                </c:pt>
                <c:pt idx="352">
                  <c:v>10145</c:v>
                </c:pt>
                <c:pt idx="353">
                  <c:v>10210</c:v>
                </c:pt>
                <c:pt idx="354">
                  <c:v>10275</c:v>
                </c:pt>
                <c:pt idx="355">
                  <c:v>10340</c:v>
                </c:pt>
                <c:pt idx="356">
                  <c:v>10405</c:v>
                </c:pt>
                <c:pt idx="357">
                  <c:v>10470</c:v>
                </c:pt>
                <c:pt idx="358">
                  <c:v>10535</c:v>
                </c:pt>
                <c:pt idx="359">
                  <c:v>10600</c:v>
                </c:pt>
                <c:pt idx="360">
                  <c:v>10665</c:v>
                </c:pt>
                <c:pt idx="361">
                  <c:v>10730</c:v>
                </c:pt>
                <c:pt idx="362">
                  <c:v>10795</c:v>
                </c:pt>
                <c:pt idx="363">
                  <c:v>10860</c:v>
                </c:pt>
                <c:pt idx="364">
                  <c:v>10925</c:v>
                </c:pt>
                <c:pt idx="365">
                  <c:v>10990</c:v>
                </c:pt>
                <c:pt idx="366">
                  <c:v>11055</c:v>
                </c:pt>
                <c:pt idx="367">
                  <c:v>11120</c:v>
                </c:pt>
                <c:pt idx="368">
                  <c:v>11185</c:v>
                </c:pt>
                <c:pt idx="369">
                  <c:v>11250</c:v>
                </c:pt>
                <c:pt idx="370">
                  <c:v>11315</c:v>
                </c:pt>
                <c:pt idx="371">
                  <c:v>11380</c:v>
                </c:pt>
                <c:pt idx="372">
                  <c:v>11445</c:v>
                </c:pt>
                <c:pt idx="373">
                  <c:v>11510</c:v>
                </c:pt>
                <c:pt idx="374">
                  <c:v>11575</c:v>
                </c:pt>
                <c:pt idx="375">
                  <c:v>11640</c:v>
                </c:pt>
                <c:pt idx="376">
                  <c:v>11705</c:v>
                </c:pt>
                <c:pt idx="377">
                  <c:v>11770</c:v>
                </c:pt>
                <c:pt idx="378">
                  <c:v>11835</c:v>
                </c:pt>
                <c:pt idx="379">
                  <c:v>11900</c:v>
                </c:pt>
                <c:pt idx="380">
                  <c:v>11965</c:v>
                </c:pt>
                <c:pt idx="381">
                  <c:v>12030</c:v>
                </c:pt>
                <c:pt idx="382">
                  <c:v>12095</c:v>
                </c:pt>
                <c:pt idx="383">
                  <c:v>12160</c:v>
                </c:pt>
                <c:pt idx="384">
                  <c:v>12225</c:v>
                </c:pt>
                <c:pt idx="385">
                  <c:v>12290</c:v>
                </c:pt>
                <c:pt idx="386">
                  <c:v>12355</c:v>
                </c:pt>
                <c:pt idx="387">
                  <c:v>12420</c:v>
                </c:pt>
                <c:pt idx="388">
                  <c:v>12485</c:v>
                </c:pt>
                <c:pt idx="389">
                  <c:v>12550</c:v>
                </c:pt>
                <c:pt idx="390">
                  <c:v>12615</c:v>
                </c:pt>
                <c:pt idx="391">
                  <c:v>12680</c:v>
                </c:pt>
                <c:pt idx="392">
                  <c:v>12745</c:v>
                </c:pt>
                <c:pt idx="393">
                  <c:v>12810</c:v>
                </c:pt>
                <c:pt idx="394">
                  <c:v>12875</c:v>
                </c:pt>
                <c:pt idx="395">
                  <c:v>12940</c:v>
                </c:pt>
                <c:pt idx="396">
                  <c:v>13005</c:v>
                </c:pt>
                <c:pt idx="397">
                  <c:v>13070</c:v>
                </c:pt>
                <c:pt idx="398">
                  <c:v>13135</c:v>
                </c:pt>
                <c:pt idx="399">
                  <c:v>13200</c:v>
                </c:pt>
                <c:pt idx="400">
                  <c:v>13265</c:v>
                </c:pt>
                <c:pt idx="401">
                  <c:v>13330</c:v>
                </c:pt>
                <c:pt idx="402">
                  <c:v>13395</c:v>
                </c:pt>
                <c:pt idx="403">
                  <c:v>13460</c:v>
                </c:pt>
                <c:pt idx="404">
                  <c:v>13525</c:v>
                </c:pt>
                <c:pt idx="405">
                  <c:v>13590</c:v>
                </c:pt>
                <c:pt idx="406">
                  <c:v>13655</c:v>
                </c:pt>
                <c:pt idx="407">
                  <c:v>13720</c:v>
                </c:pt>
                <c:pt idx="408">
                  <c:v>13785</c:v>
                </c:pt>
                <c:pt idx="409">
                  <c:v>13850</c:v>
                </c:pt>
                <c:pt idx="410">
                  <c:v>13915</c:v>
                </c:pt>
                <c:pt idx="411">
                  <c:v>13980</c:v>
                </c:pt>
                <c:pt idx="412">
                  <c:v>14045</c:v>
                </c:pt>
                <c:pt idx="413">
                  <c:v>14110</c:v>
                </c:pt>
                <c:pt idx="414">
                  <c:v>14175</c:v>
                </c:pt>
                <c:pt idx="415">
                  <c:v>14240</c:v>
                </c:pt>
                <c:pt idx="416">
                  <c:v>14305</c:v>
                </c:pt>
                <c:pt idx="417">
                  <c:v>14370</c:v>
                </c:pt>
                <c:pt idx="418">
                  <c:v>14435</c:v>
                </c:pt>
                <c:pt idx="419">
                  <c:v>14500</c:v>
                </c:pt>
                <c:pt idx="420">
                  <c:v>14565</c:v>
                </c:pt>
                <c:pt idx="421">
                  <c:v>14630</c:v>
                </c:pt>
                <c:pt idx="422">
                  <c:v>14695</c:v>
                </c:pt>
                <c:pt idx="423">
                  <c:v>14760</c:v>
                </c:pt>
                <c:pt idx="424">
                  <c:v>14825</c:v>
                </c:pt>
                <c:pt idx="425">
                  <c:v>14890</c:v>
                </c:pt>
                <c:pt idx="426">
                  <c:v>14955</c:v>
                </c:pt>
                <c:pt idx="427">
                  <c:v>15020</c:v>
                </c:pt>
                <c:pt idx="428">
                  <c:v>15085</c:v>
                </c:pt>
                <c:pt idx="429">
                  <c:v>15150</c:v>
                </c:pt>
                <c:pt idx="430">
                  <c:v>15215</c:v>
                </c:pt>
                <c:pt idx="431">
                  <c:v>15280</c:v>
                </c:pt>
                <c:pt idx="432">
                  <c:v>15345</c:v>
                </c:pt>
                <c:pt idx="433">
                  <c:v>15410</c:v>
                </c:pt>
                <c:pt idx="434">
                  <c:v>15475</c:v>
                </c:pt>
                <c:pt idx="435">
                  <c:v>15540</c:v>
                </c:pt>
                <c:pt idx="436">
                  <c:v>15605</c:v>
                </c:pt>
                <c:pt idx="437">
                  <c:v>15670</c:v>
                </c:pt>
                <c:pt idx="438">
                  <c:v>15735</c:v>
                </c:pt>
                <c:pt idx="439">
                  <c:v>15800</c:v>
                </c:pt>
                <c:pt idx="440">
                  <c:v>15865</c:v>
                </c:pt>
                <c:pt idx="441">
                  <c:v>15930</c:v>
                </c:pt>
                <c:pt idx="442">
                  <c:v>15995</c:v>
                </c:pt>
                <c:pt idx="443">
                  <c:v>16060</c:v>
                </c:pt>
                <c:pt idx="444">
                  <c:v>16125</c:v>
                </c:pt>
                <c:pt idx="445">
                  <c:v>16190</c:v>
                </c:pt>
                <c:pt idx="446">
                  <c:v>16255</c:v>
                </c:pt>
                <c:pt idx="447">
                  <c:v>16320</c:v>
                </c:pt>
                <c:pt idx="448">
                  <c:v>16385</c:v>
                </c:pt>
                <c:pt idx="449">
                  <c:v>16450</c:v>
                </c:pt>
                <c:pt idx="450">
                  <c:v>16515</c:v>
                </c:pt>
                <c:pt idx="451">
                  <c:v>16580</c:v>
                </c:pt>
                <c:pt idx="452">
                  <c:v>16645</c:v>
                </c:pt>
                <c:pt idx="453">
                  <c:v>16710</c:v>
                </c:pt>
                <c:pt idx="454">
                  <c:v>16775</c:v>
                </c:pt>
                <c:pt idx="455">
                  <c:v>16840</c:v>
                </c:pt>
                <c:pt idx="456">
                  <c:v>16905</c:v>
                </c:pt>
                <c:pt idx="457">
                  <c:v>16970</c:v>
                </c:pt>
                <c:pt idx="458">
                  <c:v>17035</c:v>
                </c:pt>
                <c:pt idx="459">
                  <c:v>17100</c:v>
                </c:pt>
                <c:pt idx="460">
                  <c:v>17165</c:v>
                </c:pt>
                <c:pt idx="461">
                  <c:v>17230</c:v>
                </c:pt>
                <c:pt idx="462">
                  <c:v>17295</c:v>
                </c:pt>
                <c:pt idx="463">
                  <c:v>17360</c:v>
                </c:pt>
                <c:pt idx="464">
                  <c:v>17425</c:v>
                </c:pt>
                <c:pt idx="465">
                  <c:v>17490</c:v>
                </c:pt>
                <c:pt idx="466">
                  <c:v>17555</c:v>
                </c:pt>
                <c:pt idx="467">
                  <c:v>17620</c:v>
                </c:pt>
                <c:pt idx="468">
                  <c:v>17685</c:v>
                </c:pt>
                <c:pt idx="469">
                  <c:v>17750</c:v>
                </c:pt>
                <c:pt idx="470">
                  <c:v>17815</c:v>
                </c:pt>
                <c:pt idx="471">
                  <c:v>17880</c:v>
                </c:pt>
                <c:pt idx="472">
                  <c:v>17945</c:v>
                </c:pt>
                <c:pt idx="473">
                  <c:v>18010</c:v>
                </c:pt>
                <c:pt idx="474">
                  <c:v>18075</c:v>
                </c:pt>
                <c:pt idx="475">
                  <c:v>18140</c:v>
                </c:pt>
                <c:pt idx="476">
                  <c:v>18205</c:v>
                </c:pt>
                <c:pt idx="477">
                  <c:v>18270</c:v>
                </c:pt>
                <c:pt idx="478">
                  <c:v>18335</c:v>
                </c:pt>
                <c:pt idx="479">
                  <c:v>18400</c:v>
                </c:pt>
                <c:pt idx="480">
                  <c:v>18465</c:v>
                </c:pt>
                <c:pt idx="481">
                  <c:v>18530</c:v>
                </c:pt>
                <c:pt idx="482">
                  <c:v>18595</c:v>
                </c:pt>
                <c:pt idx="483">
                  <c:v>18660</c:v>
                </c:pt>
                <c:pt idx="484">
                  <c:v>18725</c:v>
                </c:pt>
                <c:pt idx="485">
                  <c:v>18790</c:v>
                </c:pt>
                <c:pt idx="486">
                  <c:v>18855</c:v>
                </c:pt>
                <c:pt idx="487">
                  <c:v>18920</c:v>
                </c:pt>
                <c:pt idx="488">
                  <c:v>18985</c:v>
                </c:pt>
                <c:pt idx="489">
                  <c:v>19050</c:v>
                </c:pt>
                <c:pt idx="490">
                  <c:v>19115</c:v>
                </c:pt>
                <c:pt idx="491">
                  <c:v>19180</c:v>
                </c:pt>
                <c:pt idx="492">
                  <c:v>19245</c:v>
                </c:pt>
                <c:pt idx="493">
                  <c:v>19310</c:v>
                </c:pt>
                <c:pt idx="494">
                  <c:v>19375</c:v>
                </c:pt>
                <c:pt idx="495">
                  <c:v>19440</c:v>
                </c:pt>
                <c:pt idx="496">
                  <c:v>19505</c:v>
                </c:pt>
                <c:pt idx="497">
                  <c:v>19570</c:v>
                </c:pt>
                <c:pt idx="498">
                  <c:v>19635</c:v>
                </c:pt>
                <c:pt idx="499">
                  <c:v>19700</c:v>
                </c:pt>
                <c:pt idx="500">
                  <c:v>19765</c:v>
                </c:pt>
                <c:pt idx="501">
                  <c:v>19830</c:v>
                </c:pt>
                <c:pt idx="502">
                  <c:v>19895</c:v>
                </c:pt>
                <c:pt idx="503">
                  <c:v>19960</c:v>
                </c:pt>
                <c:pt idx="504">
                  <c:v>20025</c:v>
                </c:pt>
                <c:pt idx="505">
                  <c:v>20090</c:v>
                </c:pt>
                <c:pt idx="506">
                  <c:v>20155</c:v>
                </c:pt>
                <c:pt idx="507">
                  <c:v>20220</c:v>
                </c:pt>
                <c:pt idx="508">
                  <c:v>20285</c:v>
                </c:pt>
                <c:pt idx="509">
                  <c:v>20350</c:v>
                </c:pt>
                <c:pt idx="510">
                  <c:v>20415</c:v>
                </c:pt>
                <c:pt idx="511">
                  <c:v>20480</c:v>
                </c:pt>
                <c:pt idx="512">
                  <c:v>20545</c:v>
                </c:pt>
                <c:pt idx="513">
                  <c:v>20610</c:v>
                </c:pt>
                <c:pt idx="514">
                  <c:v>20675</c:v>
                </c:pt>
                <c:pt idx="515">
                  <c:v>20740</c:v>
                </c:pt>
                <c:pt idx="516">
                  <c:v>20805</c:v>
                </c:pt>
                <c:pt idx="517">
                  <c:v>20870</c:v>
                </c:pt>
                <c:pt idx="518">
                  <c:v>20935</c:v>
                </c:pt>
                <c:pt idx="519">
                  <c:v>21000</c:v>
                </c:pt>
                <c:pt idx="520">
                  <c:v>21065</c:v>
                </c:pt>
                <c:pt idx="521">
                  <c:v>21130</c:v>
                </c:pt>
                <c:pt idx="522">
                  <c:v>21195</c:v>
                </c:pt>
                <c:pt idx="523">
                  <c:v>21260</c:v>
                </c:pt>
                <c:pt idx="524">
                  <c:v>21325</c:v>
                </c:pt>
                <c:pt idx="525">
                  <c:v>21390</c:v>
                </c:pt>
                <c:pt idx="526">
                  <c:v>21455</c:v>
                </c:pt>
                <c:pt idx="527">
                  <c:v>21520</c:v>
                </c:pt>
                <c:pt idx="528">
                  <c:v>21585</c:v>
                </c:pt>
                <c:pt idx="529">
                  <c:v>21650</c:v>
                </c:pt>
                <c:pt idx="530">
                  <c:v>21715</c:v>
                </c:pt>
                <c:pt idx="531">
                  <c:v>21780</c:v>
                </c:pt>
                <c:pt idx="532">
                  <c:v>21845</c:v>
                </c:pt>
                <c:pt idx="533">
                  <c:v>21910</c:v>
                </c:pt>
                <c:pt idx="534">
                  <c:v>21975</c:v>
                </c:pt>
                <c:pt idx="535">
                  <c:v>22040</c:v>
                </c:pt>
                <c:pt idx="536">
                  <c:v>22105</c:v>
                </c:pt>
                <c:pt idx="537">
                  <c:v>22170</c:v>
                </c:pt>
                <c:pt idx="538">
                  <c:v>22235</c:v>
                </c:pt>
                <c:pt idx="539">
                  <c:v>22300</c:v>
                </c:pt>
                <c:pt idx="540">
                  <c:v>22365</c:v>
                </c:pt>
                <c:pt idx="541">
                  <c:v>22430</c:v>
                </c:pt>
                <c:pt idx="542">
                  <c:v>22495</c:v>
                </c:pt>
                <c:pt idx="543">
                  <c:v>22560</c:v>
                </c:pt>
                <c:pt idx="544">
                  <c:v>22625</c:v>
                </c:pt>
                <c:pt idx="545">
                  <c:v>22690</c:v>
                </c:pt>
                <c:pt idx="546">
                  <c:v>22755</c:v>
                </c:pt>
                <c:pt idx="547">
                  <c:v>22820</c:v>
                </c:pt>
                <c:pt idx="548">
                  <c:v>22885</c:v>
                </c:pt>
                <c:pt idx="549">
                  <c:v>22950</c:v>
                </c:pt>
                <c:pt idx="550">
                  <c:v>23015</c:v>
                </c:pt>
                <c:pt idx="551">
                  <c:v>23080</c:v>
                </c:pt>
                <c:pt idx="552">
                  <c:v>23145</c:v>
                </c:pt>
                <c:pt idx="553">
                  <c:v>23210</c:v>
                </c:pt>
                <c:pt idx="554">
                  <c:v>23275</c:v>
                </c:pt>
                <c:pt idx="555">
                  <c:v>23340</c:v>
                </c:pt>
                <c:pt idx="556">
                  <c:v>23405</c:v>
                </c:pt>
                <c:pt idx="557">
                  <c:v>23470</c:v>
                </c:pt>
                <c:pt idx="558">
                  <c:v>23535</c:v>
                </c:pt>
                <c:pt idx="559">
                  <c:v>23600</c:v>
                </c:pt>
                <c:pt idx="560">
                  <c:v>23665</c:v>
                </c:pt>
                <c:pt idx="561">
                  <c:v>23730</c:v>
                </c:pt>
                <c:pt idx="562">
                  <c:v>23795</c:v>
                </c:pt>
                <c:pt idx="563">
                  <c:v>23860</c:v>
                </c:pt>
                <c:pt idx="564">
                  <c:v>23925</c:v>
                </c:pt>
                <c:pt idx="565">
                  <c:v>23990</c:v>
                </c:pt>
                <c:pt idx="566">
                  <c:v>24055</c:v>
                </c:pt>
                <c:pt idx="567">
                  <c:v>24120</c:v>
                </c:pt>
                <c:pt idx="568">
                  <c:v>24185</c:v>
                </c:pt>
                <c:pt idx="569">
                  <c:v>24250</c:v>
                </c:pt>
                <c:pt idx="570">
                  <c:v>24315</c:v>
                </c:pt>
                <c:pt idx="571">
                  <c:v>24380</c:v>
                </c:pt>
                <c:pt idx="572">
                  <c:v>24445</c:v>
                </c:pt>
                <c:pt idx="573">
                  <c:v>24510</c:v>
                </c:pt>
                <c:pt idx="574">
                  <c:v>24575</c:v>
                </c:pt>
                <c:pt idx="575">
                  <c:v>24640</c:v>
                </c:pt>
                <c:pt idx="576">
                  <c:v>24705</c:v>
                </c:pt>
                <c:pt idx="577">
                  <c:v>24770</c:v>
                </c:pt>
                <c:pt idx="578">
                  <c:v>24835</c:v>
                </c:pt>
                <c:pt idx="579">
                  <c:v>24900</c:v>
                </c:pt>
                <c:pt idx="580">
                  <c:v>24965</c:v>
                </c:pt>
                <c:pt idx="581">
                  <c:v>25030</c:v>
                </c:pt>
                <c:pt idx="582">
                  <c:v>25095</c:v>
                </c:pt>
                <c:pt idx="583">
                  <c:v>25160</c:v>
                </c:pt>
                <c:pt idx="584">
                  <c:v>25225</c:v>
                </c:pt>
                <c:pt idx="585">
                  <c:v>25290</c:v>
                </c:pt>
                <c:pt idx="586">
                  <c:v>25355</c:v>
                </c:pt>
                <c:pt idx="587">
                  <c:v>25420</c:v>
                </c:pt>
                <c:pt idx="588">
                  <c:v>25485</c:v>
                </c:pt>
                <c:pt idx="589">
                  <c:v>25550</c:v>
                </c:pt>
                <c:pt idx="590">
                  <c:v>25615</c:v>
                </c:pt>
                <c:pt idx="591">
                  <c:v>25680</c:v>
                </c:pt>
                <c:pt idx="592">
                  <c:v>25745</c:v>
                </c:pt>
                <c:pt idx="593">
                  <c:v>25810</c:v>
                </c:pt>
                <c:pt idx="594">
                  <c:v>25875</c:v>
                </c:pt>
                <c:pt idx="595">
                  <c:v>25940</c:v>
                </c:pt>
                <c:pt idx="596">
                  <c:v>26005</c:v>
                </c:pt>
                <c:pt idx="597">
                  <c:v>26070</c:v>
                </c:pt>
                <c:pt idx="598">
                  <c:v>26135</c:v>
                </c:pt>
                <c:pt idx="599">
                  <c:v>26200</c:v>
                </c:pt>
                <c:pt idx="600">
                  <c:v>26265</c:v>
                </c:pt>
                <c:pt idx="601">
                  <c:v>26330</c:v>
                </c:pt>
                <c:pt idx="602">
                  <c:v>26395</c:v>
                </c:pt>
                <c:pt idx="603">
                  <c:v>26460</c:v>
                </c:pt>
                <c:pt idx="604">
                  <c:v>26525</c:v>
                </c:pt>
                <c:pt idx="605">
                  <c:v>26590</c:v>
                </c:pt>
                <c:pt idx="606">
                  <c:v>26655</c:v>
                </c:pt>
                <c:pt idx="607">
                  <c:v>26720</c:v>
                </c:pt>
                <c:pt idx="608">
                  <c:v>26785</c:v>
                </c:pt>
                <c:pt idx="609">
                  <c:v>26850</c:v>
                </c:pt>
                <c:pt idx="610">
                  <c:v>26915</c:v>
                </c:pt>
                <c:pt idx="611">
                  <c:v>26980</c:v>
                </c:pt>
                <c:pt idx="612">
                  <c:v>27045</c:v>
                </c:pt>
                <c:pt idx="613">
                  <c:v>27110</c:v>
                </c:pt>
                <c:pt idx="614">
                  <c:v>27175</c:v>
                </c:pt>
                <c:pt idx="615">
                  <c:v>27240</c:v>
                </c:pt>
                <c:pt idx="616">
                  <c:v>27305</c:v>
                </c:pt>
                <c:pt idx="617">
                  <c:v>27370</c:v>
                </c:pt>
                <c:pt idx="618">
                  <c:v>27435</c:v>
                </c:pt>
                <c:pt idx="619">
                  <c:v>27500</c:v>
                </c:pt>
                <c:pt idx="620">
                  <c:v>27565</c:v>
                </c:pt>
                <c:pt idx="621">
                  <c:v>27630</c:v>
                </c:pt>
                <c:pt idx="622">
                  <c:v>27695</c:v>
                </c:pt>
                <c:pt idx="623">
                  <c:v>27760</c:v>
                </c:pt>
                <c:pt idx="624">
                  <c:v>27825</c:v>
                </c:pt>
                <c:pt idx="625">
                  <c:v>27890</c:v>
                </c:pt>
                <c:pt idx="626">
                  <c:v>27955</c:v>
                </c:pt>
                <c:pt idx="627">
                  <c:v>28020</c:v>
                </c:pt>
                <c:pt idx="628">
                  <c:v>28085</c:v>
                </c:pt>
                <c:pt idx="629">
                  <c:v>28150</c:v>
                </c:pt>
                <c:pt idx="630">
                  <c:v>28215</c:v>
                </c:pt>
                <c:pt idx="631">
                  <c:v>28280</c:v>
                </c:pt>
                <c:pt idx="632">
                  <c:v>28345</c:v>
                </c:pt>
                <c:pt idx="633">
                  <c:v>28410</c:v>
                </c:pt>
                <c:pt idx="634">
                  <c:v>28475</c:v>
                </c:pt>
                <c:pt idx="635">
                  <c:v>28540</c:v>
                </c:pt>
                <c:pt idx="636">
                  <c:v>28605</c:v>
                </c:pt>
                <c:pt idx="637">
                  <c:v>28670</c:v>
                </c:pt>
                <c:pt idx="638">
                  <c:v>28735</c:v>
                </c:pt>
                <c:pt idx="639">
                  <c:v>28800</c:v>
                </c:pt>
                <c:pt idx="640">
                  <c:v>28865</c:v>
                </c:pt>
                <c:pt idx="641">
                  <c:v>28930</c:v>
                </c:pt>
                <c:pt idx="642">
                  <c:v>28995</c:v>
                </c:pt>
                <c:pt idx="643">
                  <c:v>29060</c:v>
                </c:pt>
                <c:pt idx="644">
                  <c:v>29125</c:v>
                </c:pt>
                <c:pt idx="645">
                  <c:v>29190</c:v>
                </c:pt>
                <c:pt idx="646">
                  <c:v>29255</c:v>
                </c:pt>
                <c:pt idx="647">
                  <c:v>29320</c:v>
                </c:pt>
                <c:pt idx="648">
                  <c:v>29385</c:v>
                </c:pt>
                <c:pt idx="649">
                  <c:v>29450</c:v>
                </c:pt>
                <c:pt idx="650">
                  <c:v>29515</c:v>
                </c:pt>
                <c:pt idx="651">
                  <c:v>29580</c:v>
                </c:pt>
                <c:pt idx="652">
                  <c:v>29645</c:v>
                </c:pt>
                <c:pt idx="653">
                  <c:v>29710</c:v>
                </c:pt>
                <c:pt idx="654">
                  <c:v>29775</c:v>
                </c:pt>
                <c:pt idx="655">
                  <c:v>29840</c:v>
                </c:pt>
                <c:pt idx="656">
                  <c:v>29905</c:v>
                </c:pt>
                <c:pt idx="657">
                  <c:v>29970</c:v>
                </c:pt>
                <c:pt idx="658">
                  <c:v>30035</c:v>
                </c:pt>
                <c:pt idx="659">
                  <c:v>30100</c:v>
                </c:pt>
                <c:pt idx="660">
                  <c:v>30165</c:v>
                </c:pt>
                <c:pt idx="661">
                  <c:v>30230</c:v>
                </c:pt>
                <c:pt idx="662">
                  <c:v>30295</c:v>
                </c:pt>
                <c:pt idx="663">
                  <c:v>30360</c:v>
                </c:pt>
                <c:pt idx="664">
                  <c:v>30425</c:v>
                </c:pt>
                <c:pt idx="665">
                  <c:v>30490</c:v>
                </c:pt>
                <c:pt idx="666">
                  <c:v>30555</c:v>
                </c:pt>
                <c:pt idx="667">
                  <c:v>30620</c:v>
                </c:pt>
                <c:pt idx="668">
                  <c:v>30685</c:v>
                </c:pt>
                <c:pt idx="669">
                  <c:v>30750</c:v>
                </c:pt>
                <c:pt idx="670">
                  <c:v>30815</c:v>
                </c:pt>
                <c:pt idx="671">
                  <c:v>30880</c:v>
                </c:pt>
                <c:pt idx="672">
                  <c:v>30945</c:v>
                </c:pt>
                <c:pt idx="673">
                  <c:v>31010</c:v>
                </c:pt>
                <c:pt idx="674">
                  <c:v>31075</c:v>
                </c:pt>
                <c:pt idx="675">
                  <c:v>31140</c:v>
                </c:pt>
                <c:pt idx="676">
                  <c:v>31205</c:v>
                </c:pt>
                <c:pt idx="677">
                  <c:v>31270</c:v>
                </c:pt>
                <c:pt idx="678">
                  <c:v>31335</c:v>
                </c:pt>
                <c:pt idx="679">
                  <c:v>31400</c:v>
                </c:pt>
                <c:pt idx="680">
                  <c:v>31465</c:v>
                </c:pt>
                <c:pt idx="681">
                  <c:v>31530</c:v>
                </c:pt>
                <c:pt idx="682">
                  <c:v>31595</c:v>
                </c:pt>
                <c:pt idx="683">
                  <c:v>31660</c:v>
                </c:pt>
                <c:pt idx="684">
                  <c:v>31725</c:v>
                </c:pt>
                <c:pt idx="685">
                  <c:v>31790</c:v>
                </c:pt>
                <c:pt idx="686">
                  <c:v>31855</c:v>
                </c:pt>
                <c:pt idx="687">
                  <c:v>31920</c:v>
                </c:pt>
                <c:pt idx="688">
                  <c:v>31985</c:v>
                </c:pt>
                <c:pt idx="689">
                  <c:v>32050</c:v>
                </c:pt>
                <c:pt idx="690">
                  <c:v>32115</c:v>
                </c:pt>
                <c:pt idx="691">
                  <c:v>32180</c:v>
                </c:pt>
                <c:pt idx="692">
                  <c:v>32245</c:v>
                </c:pt>
                <c:pt idx="693">
                  <c:v>32310</c:v>
                </c:pt>
                <c:pt idx="694">
                  <c:v>32375</c:v>
                </c:pt>
                <c:pt idx="695">
                  <c:v>32440</c:v>
                </c:pt>
                <c:pt idx="696">
                  <c:v>32505</c:v>
                </c:pt>
                <c:pt idx="697">
                  <c:v>32570</c:v>
                </c:pt>
                <c:pt idx="698">
                  <c:v>32635</c:v>
                </c:pt>
                <c:pt idx="699">
                  <c:v>32700</c:v>
                </c:pt>
                <c:pt idx="700">
                  <c:v>32765</c:v>
                </c:pt>
                <c:pt idx="701">
                  <c:v>32830</c:v>
                </c:pt>
                <c:pt idx="702">
                  <c:v>32895</c:v>
                </c:pt>
                <c:pt idx="703">
                  <c:v>32960</c:v>
                </c:pt>
                <c:pt idx="704">
                  <c:v>33025</c:v>
                </c:pt>
                <c:pt idx="705">
                  <c:v>33090</c:v>
                </c:pt>
                <c:pt idx="706">
                  <c:v>33155</c:v>
                </c:pt>
                <c:pt idx="707">
                  <c:v>33220</c:v>
                </c:pt>
                <c:pt idx="708">
                  <c:v>33285</c:v>
                </c:pt>
                <c:pt idx="709">
                  <c:v>33350</c:v>
                </c:pt>
                <c:pt idx="710">
                  <c:v>33415</c:v>
                </c:pt>
                <c:pt idx="711">
                  <c:v>33480</c:v>
                </c:pt>
                <c:pt idx="712">
                  <c:v>33545</c:v>
                </c:pt>
                <c:pt idx="713">
                  <c:v>33610</c:v>
                </c:pt>
                <c:pt idx="714">
                  <c:v>33675</c:v>
                </c:pt>
                <c:pt idx="715">
                  <c:v>33740</c:v>
                </c:pt>
                <c:pt idx="716">
                  <c:v>33805</c:v>
                </c:pt>
                <c:pt idx="717">
                  <c:v>33870</c:v>
                </c:pt>
                <c:pt idx="718">
                  <c:v>33935</c:v>
                </c:pt>
                <c:pt idx="719">
                  <c:v>34000</c:v>
                </c:pt>
                <c:pt idx="720">
                  <c:v>34065</c:v>
                </c:pt>
                <c:pt idx="721">
                  <c:v>34130</c:v>
                </c:pt>
                <c:pt idx="722">
                  <c:v>34195</c:v>
                </c:pt>
                <c:pt idx="723">
                  <c:v>34260</c:v>
                </c:pt>
                <c:pt idx="724">
                  <c:v>34325</c:v>
                </c:pt>
                <c:pt idx="725">
                  <c:v>34390</c:v>
                </c:pt>
                <c:pt idx="726">
                  <c:v>34455</c:v>
                </c:pt>
                <c:pt idx="727">
                  <c:v>34520</c:v>
                </c:pt>
                <c:pt idx="728">
                  <c:v>34585</c:v>
                </c:pt>
                <c:pt idx="729">
                  <c:v>34650</c:v>
                </c:pt>
                <c:pt idx="730">
                  <c:v>34715</c:v>
                </c:pt>
                <c:pt idx="731">
                  <c:v>34780</c:v>
                </c:pt>
                <c:pt idx="732">
                  <c:v>34845</c:v>
                </c:pt>
                <c:pt idx="733">
                  <c:v>34910</c:v>
                </c:pt>
                <c:pt idx="734">
                  <c:v>34975</c:v>
                </c:pt>
                <c:pt idx="735">
                  <c:v>35040</c:v>
                </c:pt>
                <c:pt idx="736">
                  <c:v>35105</c:v>
                </c:pt>
                <c:pt idx="737">
                  <c:v>35170</c:v>
                </c:pt>
                <c:pt idx="738">
                  <c:v>35235</c:v>
                </c:pt>
                <c:pt idx="739">
                  <c:v>35300</c:v>
                </c:pt>
                <c:pt idx="740">
                  <c:v>35365</c:v>
                </c:pt>
                <c:pt idx="741">
                  <c:v>35430</c:v>
                </c:pt>
                <c:pt idx="742">
                  <c:v>35495</c:v>
                </c:pt>
                <c:pt idx="743">
                  <c:v>35560</c:v>
                </c:pt>
                <c:pt idx="744">
                  <c:v>35625</c:v>
                </c:pt>
                <c:pt idx="745">
                  <c:v>35690</c:v>
                </c:pt>
                <c:pt idx="746">
                  <c:v>35755</c:v>
                </c:pt>
                <c:pt idx="747">
                  <c:v>35820</c:v>
                </c:pt>
                <c:pt idx="748">
                  <c:v>35885</c:v>
                </c:pt>
                <c:pt idx="749">
                  <c:v>35950</c:v>
                </c:pt>
                <c:pt idx="750">
                  <c:v>36015</c:v>
                </c:pt>
                <c:pt idx="751">
                  <c:v>36080</c:v>
                </c:pt>
                <c:pt idx="752">
                  <c:v>36145</c:v>
                </c:pt>
                <c:pt idx="753">
                  <c:v>36210</c:v>
                </c:pt>
                <c:pt idx="754">
                  <c:v>36275</c:v>
                </c:pt>
                <c:pt idx="755">
                  <c:v>36340</c:v>
                </c:pt>
                <c:pt idx="756">
                  <c:v>36405</c:v>
                </c:pt>
                <c:pt idx="757">
                  <c:v>36470</c:v>
                </c:pt>
                <c:pt idx="758">
                  <c:v>36535</c:v>
                </c:pt>
                <c:pt idx="759">
                  <c:v>36600</c:v>
                </c:pt>
                <c:pt idx="760">
                  <c:v>36665</c:v>
                </c:pt>
                <c:pt idx="761">
                  <c:v>36730</c:v>
                </c:pt>
                <c:pt idx="762">
                  <c:v>36795</c:v>
                </c:pt>
                <c:pt idx="763">
                  <c:v>36860</c:v>
                </c:pt>
                <c:pt idx="764">
                  <c:v>36925</c:v>
                </c:pt>
                <c:pt idx="765">
                  <c:v>36990</c:v>
                </c:pt>
                <c:pt idx="766">
                  <c:v>37055</c:v>
                </c:pt>
                <c:pt idx="767">
                  <c:v>37120</c:v>
                </c:pt>
                <c:pt idx="768">
                  <c:v>37185</c:v>
                </c:pt>
                <c:pt idx="769">
                  <c:v>37250</c:v>
                </c:pt>
                <c:pt idx="770">
                  <c:v>37315</c:v>
                </c:pt>
                <c:pt idx="771">
                  <c:v>37380</c:v>
                </c:pt>
                <c:pt idx="772">
                  <c:v>37445</c:v>
                </c:pt>
                <c:pt idx="773">
                  <c:v>37510</c:v>
                </c:pt>
                <c:pt idx="774">
                  <c:v>37575</c:v>
                </c:pt>
                <c:pt idx="775">
                  <c:v>37640</c:v>
                </c:pt>
                <c:pt idx="776">
                  <c:v>37705</c:v>
                </c:pt>
                <c:pt idx="777">
                  <c:v>37770</c:v>
                </c:pt>
                <c:pt idx="778">
                  <c:v>37835</c:v>
                </c:pt>
                <c:pt idx="779">
                  <c:v>37900</c:v>
                </c:pt>
                <c:pt idx="780">
                  <c:v>37965</c:v>
                </c:pt>
                <c:pt idx="781">
                  <c:v>38030</c:v>
                </c:pt>
                <c:pt idx="782">
                  <c:v>38095</c:v>
                </c:pt>
                <c:pt idx="783">
                  <c:v>38160</c:v>
                </c:pt>
                <c:pt idx="784">
                  <c:v>38225</c:v>
                </c:pt>
                <c:pt idx="785">
                  <c:v>38290</c:v>
                </c:pt>
                <c:pt idx="786">
                  <c:v>38355</c:v>
                </c:pt>
                <c:pt idx="787">
                  <c:v>38420</c:v>
                </c:pt>
                <c:pt idx="788">
                  <c:v>38485</c:v>
                </c:pt>
                <c:pt idx="789">
                  <c:v>38550</c:v>
                </c:pt>
                <c:pt idx="790">
                  <c:v>38615</c:v>
                </c:pt>
                <c:pt idx="791">
                  <c:v>38680</c:v>
                </c:pt>
                <c:pt idx="792">
                  <c:v>38745</c:v>
                </c:pt>
                <c:pt idx="793">
                  <c:v>38810</c:v>
                </c:pt>
                <c:pt idx="794">
                  <c:v>38875</c:v>
                </c:pt>
                <c:pt idx="795">
                  <c:v>38940</c:v>
                </c:pt>
                <c:pt idx="796">
                  <c:v>39005</c:v>
                </c:pt>
                <c:pt idx="797">
                  <c:v>39070</c:v>
                </c:pt>
                <c:pt idx="798">
                  <c:v>39135</c:v>
                </c:pt>
                <c:pt idx="799">
                  <c:v>39200</c:v>
                </c:pt>
                <c:pt idx="800">
                  <c:v>39265</c:v>
                </c:pt>
                <c:pt idx="801">
                  <c:v>39330</c:v>
                </c:pt>
                <c:pt idx="802">
                  <c:v>39395</c:v>
                </c:pt>
                <c:pt idx="803">
                  <c:v>39460</c:v>
                </c:pt>
                <c:pt idx="804">
                  <c:v>39525</c:v>
                </c:pt>
                <c:pt idx="805">
                  <c:v>39590</c:v>
                </c:pt>
                <c:pt idx="806">
                  <c:v>39655</c:v>
                </c:pt>
                <c:pt idx="807">
                  <c:v>39720</c:v>
                </c:pt>
                <c:pt idx="808">
                  <c:v>39785</c:v>
                </c:pt>
                <c:pt idx="809">
                  <c:v>39850</c:v>
                </c:pt>
                <c:pt idx="810">
                  <c:v>39915</c:v>
                </c:pt>
                <c:pt idx="811">
                  <c:v>39980</c:v>
                </c:pt>
                <c:pt idx="812">
                  <c:v>40045</c:v>
                </c:pt>
                <c:pt idx="813">
                  <c:v>40110</c:v>
                </c:pt>
                <c:pt idx="814">
                  <c:v>40175</c:v>
                </c:pt>
                <c:pt idx="815">
                  <c:v>40240</c:v>
                </c:pt>
                <c:pt idx="816">
                  <c:v>40305</c:v>
                </c:pt>
                <c:pt idx="817">
                  <c:v>40370</c:v>
                </c:pt>
                <c:pt idx="818">
                  <c:v>40435</c:v>
                </c:pt>
                <c:pt idx="819">
                  <c:v>40500</c:v>
                </c:pt>
                <c:pt idx="820">
                  <c:v>40565</c:v>
                </c:pt>
                <c:pt idx="821">
                  <c:v>40630</c:v>
                </c:pt>
                <c:pt idx="822">
                  <c:v>40695</c:v>
                </c:pt>
                <c:pt idx="823">
                  <c:v>40760</c:v>
                </c:pt>
                <c:pt idx="824">
                  <c:v>40825</c:v>
                </c:pt>
                <c:pt idx="825">
                  <c:v>40890</c:v>
                </c:pt>
                <c:pt idx="826">
                  <c:v>40955</c:v>
                </c:pt>
                <c:pt idx="827">
                  <c:v>41020</c:v>
                </c:pt>
                <c:pt idx="828">
                  <c:v>41085</c:v>
                </c:pt>
                <c:pt idx="829">
                  <c:v>41150</c:v>
                </c:pt>
                <c:pt idx="830">
                  <c:v>41215</c:v>
                </c:pt>
                <c:pt idx="831">
                  <c:v>41280</c:v>
                </c:pt>
                <c:pt idx="832">
                  <c:v>41345</c:v>
                </c:pt>
                <c:pt idx="833">
                  <c:v>41410</c:v>
                </c:pt>
                <c:pt idx="834">
                  <c:v>41475</c:v>
                </c:pt>
                <c:pt idx="835">
                  <c:v>41540</c:v>
                </c:pt>
                <c:pt idx="836">
                  <c:v>41605</c:v>
                </c:pt>
                <c:pt idx="837">
                  <c:v>41670</c:v>
                </c:pt>
                <c:pt idx="838">
                  <c:v>41735</c:v>
                </c:pt>
                <c:pt idx="839">
                  <c:v>41800</c:v>
                </c:pt>
                <c:pt idx="840">
                  <c:v>41865</c:v>
                </c:pt>
                <c:pt idx="841">
                  <c:v>41930</c:v>
                </c:pt>
                <c:pt idx="842">
                  <c:v>41995</c:v>
                </c:pt>
                <c:pt idx="843">
                  <c:v>42060</c:v>
                </c:pt>
                <c:pt idx="844">
                  <c:v>42125</c:v>
                </c:pt>
                <c:pt idx="845">
                  <c:v>42190</c:v>
                </c:pt>
                <c:pt idx="846">
                  <c:v>42255</c:v>
                </c:pt>
                <c:pt idx="847">
                  <c:v>42320</c:v>
                </c:pt>
                <c:pt idx="848">
                  <c:v>42385</c:v>
                </c:pt>
                <c:pt idx="849">
                  <c:v>42450</c:v>
                </c:pt>
                <c:pt idx="850">
                  <c:v>42515</c:v>
                </c:pt>
                <c:pt idx="851">
                  <c:v>42580</c:v>
                </c:pt>
                <c:pt idx="852">
                  <c:v>42645</c:v>
                </c:pt>
                <c:pt idx="853">
                  <c:v>42710</c:v>
                </c:pt>
                <c:pt idx="854">
                  <c:v>42775</c:v>
                </c:pt>
                <c:pt idx="855">
                  <c:v>42840</c:v>
                </c:pt>
                <c:pt idx="856">
                  <c:v>42905</c:v>
                </c:pt>
                <c:pt idx="857">
                  <c:v>42970</c:v>
                </c:pt>
                <c:pt idx="858">
                  <c:v>43035</c:v>
                </c:pt>
                <c:pt idx="859">
                  <c:v>43100</c:v>
                </c:pt>
                <c:pt idx="860">
                  <c:v>43165</c:v>
                </c:pt>
                <c:pt idx="861">
                  <c:v>43230</c:v>
                </c:pt>
                <c:pt idx="862">
                  <c:v>43295</c:v>
                </c:pt>
                <c:pt idx="863">
                  <c:v>43360</c:v>
                </c:pt>
                <c:pt idx="864">
                  <c:v>43425</c:v>
                </c:pt>
                <c:pt idx="865">
                  <c:v>43490</c:v>
                </c:pt>
                <c:pt idx="866">
                  <c:v>43555</c:v>
                </c:pt>
                <c:pt idx="867">
                  <c:v>43620</c:v>
                </c:pt>
                <c:pt idx="868">
                  <c:v>43685</c:v>
                </c:pt>
                <c:pt idx="869">
                  <c:v>43750</c:v>
                </c:pt>
                <c:pt idx="870">
                  <c:v>43815</c:v>
                </c:pt>
                <c:pt idx="871">
                  <c:v>43880</c:v>
                </c:pt>
                <c:pt idx="872">
                  <c:v>43945</c:v>
                </c:pt>
                <c:pt idx="873">
                  <c:v>44010</c:v>
                </c:pt>
                <c:pt idx="874">
                  <c:v>44075</c:v>
                </c:pt>
                <c:pt idx="875">
                  <c:v>44140</c:v>
                </c:pt>
                <c:pt idx="876">
                  <c:v>44205</c:v>
                </c:pt>
                <c:pt idx="877">
                  <c:v>44270</c:v>
                </c:pt>
                <c:pt idx="878">
                  <c:v>44335</c:v>
                </c:pt>
                <c:pt idx="879">
                  <c:v>44400</c:v>
                </c:pt>
                <c:pt idx="880">
                  <c:v>44465</c:v>
                </c:pt>
                <c:pt idx="881">
                  <c:v>44530</c:v>
                </c:pt>
                <c:pt idx="882">
                  <c:v>44595</c:v>
                </c:pt>
                <c:pt idx="883">
                  <c:v>44660</c:v>
                </c:pt>
                <c:pt idx="884">
                  <c:v>44725</c:v>
                </c:pt>
                <c:pt idx="885">
                  <c:v>44790</c:v>
                </c:pt>
                <c:pt idx="886">
                  <c:v>44855</c:v>
                </c:pt>
                <c:pt idx="887">
                  <c:v>44920</c:v>
                </c:pt>
                <c:pt idx="888">
                  <c:v>44985</c:v>
                </c:pt>
                <c:pt idx="889">
                  <c:v>45050</c:v>
                </c:pt>
                <c:pt idx="890">
                  <c:v>45115</c:v>
                </c:pt>
                <c:pt idx="891">
                  <c:v>45180</c:v>
                </c:pt>
                <c:pt idx="892">
                  <c:v>45245</c:v>
                </c:pt>
                <c:pt idx="893">
                  <c:v>45310</c:v>
                </c:pt>
                <c:pt idx="894">
                  <c:v>45375</c:v>
                </c:pt>
                <c:pt idx="895">
                  <c:v>45440</c:v>
                </c:pt>
                <c:pt idx="896">
                  <c:v>45505</c:v>
                </c:pt>
                <c:pt idx="897">
                  <c:v>45570</c:v>
                </c:pt>
                <c:pt idx="898">
                  <c:v>45635</c:v>
                </c:pt>
                <c:pt idx="899">
                  <c:v>45700</c:v>
                </c:pt>
                <c:pt idx="900">
                  <c:v>45765</c:v>
                </c:pt>
                <c:pt idx="901">
                  <c:v>45830</c:v>
                </c:pt>
                <c:pt idx="902">
                  <c:v>45895</c:v>
                </c:pt>
                <c:pt idx="903">
                  <c:v>45960</c:v>
                </c:pt>
                <c:pt idx="904">
                  <c:v>46025</c:v>
                </c:pt>
                <c:pt idx="905">
                  <c:v>46090</c:v>
                </c:pt>
                <c:pt idx="906">
                  <c:v>46155</c:v>
                </c:pt>
                <c:pt idx="907">
                  <c:v>46220</c:v>
                </c:pt>
                <c:pt idx="908">
                  <c:v>46285</c:v>
                </c:pt>
                <c:pt idx="909">
                  <c:v>46350</c:v>
                </c:pt>
                <c:pt idx="910">
                  <c:v>46415</c:v>
                </c:pt>
                <c:pt idx="911">
                  <c:v>46480</c:v>
                </c:pt>
                <c:pt idx="912">
                  <c:v>46545</c:v>
                </c:pt>
                <c:pt idx="913">
                  <c:v>46610</c:v>
                </c:pt>
                <c:pt idx="914">
                  <c:v>46675</c:v>
                </c:pt>
                <c:pt idx="915">
                  <c:v>46740</c:v>
                </c:pt>
                <c:pt idx="916">
                  <c:v>46805</c:v>
                </c:pt>
                <c:pt idx="917">
                  <c:v>46870</c:v>
                </c:pt>
                <c:pt idx="918">
                  <c:v>46935</c:v>
                </c:pt>
                <c:pt idx="919">
                  <c:v>47000</c:v>
                </c:pt>
                <c:pt idx="920">
                  <c:v>47065</c:v>
                </c:pt>
                <c:pt idx="921">
                  <c:v>47130</c:v>
                </c:pt>
                <c:pt idx="922">
                  <c:v>47195</c:v>
                </c:pt>
                <c:pt idx="923">
                  <c:v>47260</c:v>
                </c:pt>
                <c:pt idx="924">
                  <c:v>47325</c:v>
                </c:pt>
                <c:pt idx="925">
                  <c:v>47390</c:v>
                </c:pt>
                <c:pt idx="926">
                  <c:v>47455</c:v>
                </c:pt>
                <c:pt idx="927">
                  <c:v>47520</c:v>
                </c:pt>
                <c:pt idx="928">
                  <c:v>47585</c:v>
                </c:pt>
                <c:pt idx="929">
                  <c:v>47650</c:v>
                </c:pt>
                <c:pt idx="930">
                  <c:v>47715</c:v>
                </c:pt>
                <c:pt idx="931">
                  <c:v>47780</c:v>
                </c:pt>
                <c:pt idx="932">
                  <c:v>47845</c:v>
                </c:pt>
                <c:pt idx="933">
                  <c:v>47910</c:v>
                </c:pt>
                <c:pt idx="934">
                  <c:v>47975</c:v>
                </c:pt>
                <c:pt idx="935">
                  <c:v>48040</c:v>
                </c:pt>
                <c:pt idx="936">
                  <c:v>48105</c:v>
                </c:pt>
                <c:pt idx="937">
                  <c:v>48170</c:v>
                </c:pt>
                <c:pt idx="938">
                  <c:v>48235</c:v>
                </c:pt>
                <c:pt idx="939">
                  <c:v>48300</c:v>
                </c:pt>
                <c:pt idx="940">
                  <c:v>48365</c:v>
                </c:pt>
                <c:pt idx="941">
                  <c:v>48430</c:v>
                </c:pt>
                <c:pt idx="942">
                  <c:v>48495</c:v>
                </c:pt>
                <c:pt idx="943">
                  <c:v>48560</c:v>
                </c:pt>
                <c:pt idx="944">
                  <c:v>48625</c:v>
                </c:pt>
                <c:pt idx="945">
                  <c:v>48690</c:v>
                </c:pt>
                <c:pt idx="946">
                  <c:v>48755</c:v>
                </c:pt>
                <c:pt idx="947">
                  <c:v>48820</c:v>
                </c:pt>
                <c:pt idx="948">
                  <c:v>48885</c:v>
                </c:pt>
                <c:pt idx="949">
                  <c:v>48950</c:v>
                </c:pt>
                <c:pt idx="950">
                  <c:v>49015</c:v>
                </c:pt>
                <c:pt idx="951">
                  <c:v>49080</c:v>
                </c:pt>
                <c:pt idx="952">
                  <c:v>49145</c:v>
                </c:pt>
                <c:pt idx="953">
                  <c:v>49210</c:v>
                </c:pt>
                <c:pt idx="954">
                  <c:v>49275</c:v>
                </c:pt>
                <c:pt idx="955">
                  <c:v>49340</c:v>
                </c:pt>
                <c:pt idx="956">
                  <c:v>49405</c:v>
                </c:pt>
                <c:pt idx="957">
                  <c:v>49470</c:v>
                </c:pt>
                <c:pt idx="958">
                  <c:v>49535</c:v>
                </c:pt>
                <c:pt idx="959">
                  <c:v>49600</c:v>
                </c:pt>
                <c:pt idx="960">
                  <c:v>49665</c:v>
                </c:pt>
                <c:pt idx="961">
                  <c:v>49730</c:v>
                </c:pt>
                <c:pt idx="962">
                  <c:v>49795</c:v>
                </c:pt>
                <c:pt idx="963">
                  <c:v>49860</c:v>
                </c:pt>
                <c:pt idx="964">
                  <c:v>49925</c:v>
                </c:pt>
                <c:pt idx="965">
                  <c:v>49990</c:v>
                </c:pt>
                <c:pt idx="966">
                  <c:v>50055</c:v>
                </c:pt>
                <c:pt idx="967">
                  <c:v>50120</c:v>
                </c:pt>
                <c:pt idx="968">
                  <c:v>50185</c:v>
                </c:pt>
                <c:pt idx="969">
                  <c:v>50250</c:v>
                </c:pt>
                <c:pt idx="970">
                  <c:v>50315</c:v>
                </c:pt>
                <c:pt idx="971">
                  <c:v>50380</c:v>
                </c:pt>
                <c:pt idx="972">
                  <c:v>50445</c:v>
                </c:pt>
                <c:pt idx="973">
                  <c:v>50510</c:v>
                </c:pt>
                <c:pt idx="974">
                  <c:v>50575</c:v>
                </c:pt>
                <c:pt idx="975">
                  <c:v>50640</c:v>
                </c:pt>
                <c:pt idx="976">
                  <c:v>50705</c:v>
                </c:pt>
                <c:pt idx="977">
                  <c:v>50770</c:v>
                </c:pt>
                <c:pt idx="978">
                  <c:v>50835</c:v>
                </c:pt>
                <c:pt idx="979">
                  <c:v>50900</c:v>
                </c:pt>
                <c:pt idx="980">
                  <c:v>50965</c:v>
                </c:pt>
                <c:pt idx="981">
                  <c:v>51030</c:v>
                </c:pt>
                <c:pt idx="982">
                  <c:v>51095</c:v>
                </c:pt>
                <c:pt idx="983">
                  <c:v>51160</c:v>
                </c:pt>
                <c:pt idx="984">
                  <c:v>51225</c:v>
                </c:pt>
                <c:pt idx="985">
                  <c:v>51290</c:v>
                </c:pt>
                <c:pt idx="986">
                  <c:v>51355</c:v>
                </c:pt>
                <c:pt idx="987">
                  <c:v>51420</c:v>
                </c:pt>
                <c:pt idx="988">
                  <c:v>51485</c:v>
                </c:pt>
                <c:pt idx="989">
                  <c:v>51550</c:v>
                </c:pt>
                <c:pt idx="990">
                  <c:v>51615</c:v>
                </c:pt>
                <c:pt idx="991">
                  <c:v>51680</c:v>
                </c:pt>
                <c:pt idx="992">
                  <c:v>51745</c:v>
                </c:pt>
                <c:pt idx="993">
                  <c:v>51810</c:v>
                </c:pt>
                <c:pt idx="994">
                  <c:v>51875</c:v>
                </c:pt>
                <c:pt idx="995">
                  <c:v>51940</c:v>
                </c:pt>
                <c:pt idx="996">
                  <c:v>52005</c:v>
                </c:pt>
                <c:pt idx="997">
                  <c:v>52070</c:v>
                </c:pt>
                <c:pt idx="998">
                  <c:v>52135</c:v>
                </c:pt>
                <c:pt idx="999">
                  <c:v>52200</c:v>
                </c:pt>
              </c:numCache>
            </c:numRef>
          </c:xVal>
          <c:yVal>
            <c:numRef>
              <c:f>ChartData!$T$10:$T$1009</c:f>
              <c:numCache>
                <c:formatCode>_("$"* #,##0_);_("$"* \(#,##0\);_("$"* "-"??_);_(@_)</c:formatCode>
                <c:ptCount val="1000"/>
                <c:pt idx="0">
                  <c:v>942.63599999999997</c:v>
                </c:pt>
                <c:pt idx="1">
                  <c:v>472.63600000000002</c:v>
                </c:pt>
                <c:pt idx="2">
                  <c:v>315.96933333333334</c:v>
                </c:pt>
                <c:pt idx="3">
                  <c:v>237.636</c:v>
                </c:pt>
                <c:pt idx="4">
                  <c:v>190.636</c:v>
                </c:pt>
                <c:pt idx="5">
                  <c:v>159.30266666666665</c:v>
                </c:pt>
                <c:pt idx="6">
                  <c:v>136.92171428571427</c:v>
                </c:pt>
                <c:pt idx="7">
                  <c:v>120.136</c:v>
                </c:pt>
                <c:pt idx="8">
                  <c:v>107.08044444444444</c:v>
                </c:pt>
                <c:pt idx="9">
                  <c:v>96.635999999999996</c:v>
                </c:pt>
                <c:pt idx="10">
                  <c:v>88.090545454545449</c:v>
                </c:pt>
                <c:pt idx="11">
                  <c:v>80.969333333333324</c:v>
                </c:pt>
                <c:pt idx="12">
                  <c:v>74.943692307692302</c:v>
                </c:pt>
                <c:pt idx="13">
                  <c:v>69.778857142857134</c:v>
                </c:pt>
                <c:pt idx="14">
                  <c:v>65.302666666666667</c:v>
                </c:pt>
                <c:pt idx="15">
                  <c:v>61.386000000000003</c:v>
                </c:pt>
                <c:pt idx="16">
                  <c:v>57.930117647058829</c:v>
                </c:pt>
                <c:pt idx="17">
                  <c:v>54.858222222222224</c:v>
                </c:pt>
                <c:pt idx="18">
                  <c:v>52.109684210526318</c:v>
                </c:pt>
                <c:pt idx="19">
                  <c:v>49.636000000000003</c:v>
                </c:pt>
                <c:pt idx="20">
                  <c:v>47.397904761904762</c:v>
                </c:pt>
                <c:pt idx="21">
                  <c:v>45.363272727272729</c:v>
                </c:pt>
                <c:pt idx="22">
                  <c:v>43.505565217391307</c:v>
                </c:pt>
                <c:pt idx="23">
                  <c:v>41.802666666666667</c:v>
                </c:pt>
                <c:pt idx="24">
                  <c:v>40.236000000000004</c:v>
                </c:pt>
                <c:pt idx="25">
                  <c:v>38.789846153846156</c:v>
                </c:pt>
                <c:pt idx="26">
                  <c:v>37.450814814814819</c:v>
                </c:pt>
                <c:pt idx="27">
                  <c:v>36.207428571428572</c:v>
                </c:pt>
                <c:pt idx="28">
                  <c:v>35.04979310344828</c:v>
                </c:pt>
                <c:pt idx="29">
                  <c:v>33.969333333333331</c:v>
                </c:pt>
                <c:pt idx="30">
                  <c:v>32.958580645161291</c:v>
                </c:pt>
                <c:pt idx="31">
                  <c:v>32.011000000000003</c:v>
                </c:pt>
                <c:pt idx="32">
                  <c:v>31.120848484848484</c:v>
                </c:pt>
                <c:pt idx="33">
                  <c:v>30.283058823529412</c:v>
                </c:pt>
                <c:pt idx="34">
                  <c:v>29.493142857142857</c:v>
                </c:pt>
                <c:pt idx="35">
                  <c:v>28.74711111111111</c:v>
                </c:pt>
                <c:pt idx="36">
                  <c:v>28.041405405405406</c:v>
                </c:pt>
                <c:pt idx="37">
                  <c:v>27.372842105263157</c:v>
                </c:pt>
                <c:pt idx="38">
                  <c:v>26.738564102564101</c:v>
                </c:pt>
                <c:pt idx="39">
                  <c:v>26.135999999999999</c:v>
                </c:pt>
                <c:pt idx="40">
                  <c:v>25.562829268292681</c:v>
                </c:pt>
                <c:pt idx="41">
                  <c:v>25.016952380952379</c:v>
                </c:pt>
                <c:pt idx="42">
                  <c:v>24.496465116279069</c:v>
                </c:pt>
                <c:pt idx="43">
                  <c:v>23.999636363636363</c:v>
                </c:pt>
                <c:pt idx="44">
                  <c:v>23.524888888888889</c:v>
                </c:pt>
                <c:pt idx="45">
                  <c:v>23.070782608695652</c:v>
                </c:pt>
                <c:pt idx="46">
                  <c:v>22.635999999999999</c:v>
                </c:pt>
                <c:pt idx="47">
                  <c:v>22.219333333333331</c:v>
                </c:pt>
                <c:pt idx="48">
                  <c:v>21.819673469387755</c:v>
                </c:pt>
                <c:pt idx="49">
                  <c:v>21.436</c:v>
                </c:pt>
                <c:pt idx="50">
                  <c:v>21.067372549019606</c:v>
                </c:pt>
                <c:pt idx="51">
                  <c:v>20.712923076923076</c:v>
                </c:pt>
                <c:pt idx="52">
                  <c:v>20.371849056603772</c:v>
                </c:pt>
                <c:pt idx="53">
                  <c:v>20.043407407407408</c:v>
                </c:pt>
                <c:pt idx="54">
                  <c:v>19.726909090909089</c:v>
                </c:pt>
                <c:pt idx="55">
                  <c:v>19.421714285714284</c:v>
                </c:pt>
                <c:pt idx="56">
                  <c:v>19.127228070175438</c:v>
                </c:pt>
                <c:pt idx="57">
                  <c:v>18.842896551724138</c:v>
                </c:pt>
                <c:pt idx="58">
                  <c:v>18.568203389830508</c:v>
                </c:pt>
                <c:pt idx="59">
                  <c:v>18.302666666666667</c:v>
                </c:pt>
                <c:pt idx="60">
                  <c:v>18.04583606557377</c:v>
                </c:pt>
                <c:pt idx="61">
                  <c:v>17.797290322580647</c:v>
                </c:pt>
                <c:pt idx="62">
                  <c:v>17.55663492063492</c:v>
                </c:pt>
                <c:pt idx="63">
                  <c:v>17.323499999999999</c:v>
                </c:pt>
                <c:pt idx="64">
                  <c:v>17.097538461538463</c:v>
                </c:pt>
                <c:pt idx="65">
                  <c:v>16.878424242424241</c:v>
                </c:pt>
                <c:pt idx="66">
                  <c:v>16.665850746268656</c:v>
                </c:pt>
                <c:pt idx="67">
                  <c:v>16.459529411764706</c:v>
                </c:pt>
                <c:pt idx="68">
                  <c:v>16.259188405797101</c:v>
                </c:pt>
                <c:pt idx="69">
                  <c:v>16.06457142857143</c:v>
                </c:pt>
                <c:pt idx="70">
                  <c:v>15.875436619718311</c:v>
                </c:pt>
                <c:pt idx="71">
                  <c:v>15.691555555555556</c:v>
                </c:pt>
                <c:pt idx="72">
                  <c:v>15.512712328767122</c:v>
                </c:pt>
                <c:pt idx="73">
                  <c:v>15.338702702702705</c:v>
                </c:pt>
                <c:pt idx="74">
                  <c:v>15.169333333333334</c:v>
                </c:pt>
                <c:pt idx="75">
                  <c:v>15.004421052631578</c:v>
                </c:pt>
                <c:pt idx="76">
                  <c:v>14.843792207792209</c:v>
                </c:pt>
                <c:pt idx="77">
                  <c:v>14.68728205128205</c:v>
                </c:pt>
                <c:pt idx="78">
                  <c:v>14.534734177215189</c:v>
                </c:pt>
                <c:pt idx="79">
                  <c:v>14.385999999999999</c:v>
                </c:pt>
                <c:pt idx="80">
                  <c:v>14.240938271604939</c:v>
                </c:pt>
                <c:pt idx="81">
                  <c:v>14.099414634146342</c:v>
                </c:pt>
                <c:pt idx="82">
                  <c:v>13.961301204819279</c:v>
                </c:pt>
                <c:pt idx="83">
                  <c:v>13.826476190476189</c:v>
                </c:pt>
                <c:pt idx="84">
                  <c:v>13.694823529411764</c:v>
                </c:pt>
                <c:pt idx="85">
                  <c:v>13.566232558139536</c:v>
                </c:pt>
                <c:pt idx="86">
                  <c:v>13.440597701149425</c:v>
                </c:pt>
                <c:pt idx="87">
                  <c:v>13.317818181818183</c:v>
                </c:pt>
                <c:pt idx="88">
                  <c:v>13.197797752808988</c:v>
                </c:pt>
                <c:pt idx="89">
                  <c:v>13.080444444444446</c:v>
                </c:pt>
                <c:pt idx="90">
                  <c:v>12.965670329670331</c:v>
                </c:pt>
                <c:pt idx="91">
                  <c:v>12.853391304347827</c:v>
                </c:pt>
                <c:pt idx="92">
                  <c:v>12.743526881720431</c:v>
                </c:pt>
                <c:pt idx="93">
                  <c:v>12.635999999999999</c:v>
                </c:pt>
                <c:pt idx="94">
                  <c:v>12.530736842105263</c:v>
                </c:pt>
                <c:pt idx="95">
                  <c:v>12.427666666666667</c:v>
                </c:pt>
                <c:pt idx="96">
                  <c:v>12.326721649484536</c:v>
                </c:pt>
                <c:pt idx="97">
                  <c:v>12.227836734693877</c:v>
                </c:pt>
                <c:pt idx="98">
                  <c:v>12.130949494949494</c:v>
                </c:pt>
                <c:pt idx="99">
                  <c:v>12.036000000000001</c:v>
                </c:pt>
                <c:pt idx="100">
                  <c:v>11.942930693069307</c:v>
                </c:pt>
                <c:pt idx="101">
                  <c:v>11.851686274509802</c:v>
                </c:pt>
                <c:pt idx="102">
                  <c:v>11.76221359223301</c:v>
                </c:pt>
                <c:pt idx="103">
                  <c:v>11.674461538461539</c:v>
                </c:pt>
                <c:pt idx="104">
                  <c:v>11.588380952380952</c:v>
                </c:pt>
                <c:pt idx="105">
                  <c:v>11.503924528301887</c:v>
                </c:pt>
                <c:pt idx="106">
                  <c:v>11.421046728971962</c:v>
                </c:pt>
                <c:pt idx="107">
                  <c:v>11.339703703703705</c:v>
                </c:pt>
                <c:pt idx="108">
                  <c:v>11.259853211009176</c:v>
                </c:pt>
                <c:pt idx="109">
                  <c:v>11.181454545454546</c:v>
                </c:pt>
                <c:pt idx="110">
                  <c:v>11.104468468468468</c:v>
                </c:pt>
                <c:pt idx="111">
                  <c:v>11.028857142857142</c:v>
                </c:pt>
                <c:pt idx="112">
                  <c:v>10.954584070796461</c:v>
                </c:pt>
                <c:pt idx="113">
                  <c:v>10.881614035087718</c:v>
                </c:pt>
                <c:pt idx="114">
                  <c:v>10.809913043478261</c:v>
                </c:pt>
                <c:pt idx="115">
                  <c:v>10.73944827586207</c:v>
                </c:pt>
                <c:pt idx="116">
                  <c:v>10.670188034188033</c:v>
                </c:pt>
                <c:pt idx="117">
                  <c:v>10.602101694915255</c:v>
                </c:pt>
                <c:pt idx="118">
                  <c:v>10.535159663865546</c:v>
                </c:pt>
                <c:pt idx="119">
                  <c:v>10.469333333333333</c:v>
                </c:pt>
                <c:pt idx="120">
                  <c:v>10.404595041322313</c:v>
                </c:pt>
                <c:pt idx="121">
                  <c:v>10.340918032786885</c:v>
                </c:pt>
                <c:pt idx="122">
                  <c:v>10.278276422764229</c:v>
                </c:pt>
                <c:pt idx="123">
                  <c:v>10.216645161290323</c:v>
                </c:pt>
                <c:pt idx="124">
                  <c:v>10.155999999999999</c:v>
                </c:pt>
                <c:pt idx="125">
                  <c:v>10.096317460317461</c:v>
                </c:pt>
                <c:pt idx="126">
                  <c:v>10.037574803149607</c:v>
                </c:pt>
                <c:pt idx="127">
                  <c:v>9.9797499999999992</c:v>
                </c:pt>
                <c:pt idx="128">
                  <c:v>9.9228217054263563</c:v>
                </c:pt>
                <c:pt idx="129">
                  <c:v>9.866769230769231</c:v>
                </c:pt>
                <c:pt idx="130">
                  <c:v>9.8115725190839704</c:v>
                </c:pt>
                <c:pt idx="131">
                  <c:v>9.7572121212121203</c:v>
                </c:pt>
                <c:pt idx="132">
                  <c:v>9.7036691729323312</c:v>
                </c:pt>
                <c:pt idx="133">
                  <c:v>9.6509253731343279</c:v>
                </c:pt>
                <c:pt idx="134">
                  <c:v>9.5989629629629629</c:v>
                </c:pt>
                <c:pt idx="135">
                  <c:v>9.5477647058823543</c:v>
                </c:pt>
                <c:pt idx="136">
                  <c:v>9.4973138686131389</c:v>
                </c:pt>
                <c:pt idx="137">
                  <c:v>9.44759420289855</c:v>
                </c:pt>
                <c:pt idx="138">
                  <c:v>9.3985899280575538</c:v>
                </c:pt>
                <c:pt idx="139">
                  <c:v>9.3502857142857145</c:v>
                </c:pt>
                <c:pt idx="140">
                  <c:v>9.3026666666666671</c:v>
                </c:pt>
                <c:pt idx="141">
                  <c:v>9.2557183098591551</c:v>
                </c:pt>
                <c:pt idx="142">
                  <c:v>9.2094265734265726</c:v>
                </c:pt>
                <c:pt idx="143">
                  <c:v>9.1637777777777778</c:v>
                </c:pt>
                <c:pt idx="144">
                  <c:v>9.118758620689654</c:v>
                </c:pt>
                <c:pt idx="145">
                  <c:v>9.0743561643835626</c:v>
                </c:pt>
                <c:pt idx="146">
                  <c:v>9.0305578231292518</c:v>
                </c:pt>
                <c:pt idx="147">
                  <c:v>8.9873513513513519</c:v>
                </c:pt>
                <c:pt idx="148">
                  <c:v>8.9447248322147654</c:v>
                </c:pt>
                <c:pt idx="149">
                  <c:v>8.9026666666666667</c:v>
                </c:pt>
                <c:pt idx="150">
                  <c:v>8.8611655629139072</c:v>
                </c:pt>
                <c:pt idx="151">
                  <c:v>8.8202105263157904</c:v>
                </c:pt>
                <c:pt idx="152">
                  <c:v>8.7797908496732031</c:v>
                </c:pt>
                <c:pt idx="153">
                  <c:v>8.7398961038961041</c:v>
                </c:pt>
                <c:pt idx="154">
                  <c:v>8.700516129032259</c:v>
                </c:pt>
                <c:pt idx="155">
                  <c:v>8.6616410256410248</c:v>
                </c:pt>
                <c:pt idx="156">
                  <c:v>8.6232611464968159</c:v>
                </c:pt>
                <c:pt idx="157">
                  <c:v>8.5853670886075939</c:v>
                </c:pt>
                <c:pt idx="158">
                  <c:v>8.54794968553459</c:v>
                </c:pt>
                <c:pt idx="159">
                  <c:v>8.5109999999999992</c:v>
                </c:pt>
                <c:pt idx="160">
                  <c:v>8.4745093167701864</c:v>
                </c:pt>
                <c:pt idx="161">
                  <c:v>8.4384691358024693</c:v>
                </c:pt>
                <c:pt idx="162">
                  <c:v>8.4028711656441715</c:v>
                </c:pt>
                <c:pt idx="163">
                  <c:v>8.3677073170731706</c:v>
                </c:pt>
                <c:pt idx="164">
                  <c:v>8.3329696969696982</c:v>
                </c:pt>
                <c:pt idx="165">
                  <c:v>8.2986506024096389</c:v>
                </c:pt>
                <c:pt idx="166">
                  <c:v>8.2647425149700595</c:v>
                </c:pt>
                <c:pt idx="167">
                  <c:v>8.2312380952380941</c:v>
                </c:pt>
                <c:pt idx="168">
                  <c:v>8.198130177514793</c:v>
                </c:pt>
                <c:pt idx="169">
                  <c:v>8.1654117647058833</c:v>
                </c:pt>
                <c:pt idx="170">
                  <c:v>8.133076023391812</c:v>
                </c:pt>
                <c:pt idx="171">
                  <c:v>8.1011162790697675</c:v>
                </c:pt>
                <c:pt idx="172">
                  <c:v>8.0695260115606935</c:v>
                </c:pt>
                <c:pt idx="173">
                  <c:v>8.0382988505747122</c:v>
                </c:pt>
                <c:pt idx="174">
                  <c:v>8.0074285714285711</c:v>
                </c:pt>
                <c:pt idx="175">
                  <c:v>7.9769090909090909</c:v>
                </c:pt>
                <c:pt idx="176">
                  <c:v>7.9467344632768366</c:v>
                </c:pt>
                <c:pt idx="177">
                  <c:v>7.9168988764044945</c:v>
                </c:pt>
                <c:pt idx="178">
                  <c:v>7.8873966480446924</c:v>
                </c:pt>
                <c:pt idx="179">
                  <c:v>7.8582222222222224</c:v>
                </c:pt>
                <c:pt idx="180">
                  <c:v>7.8293701657458561</c:v>
                </c:pt>
                <c:pt idx="181">
                  <c:v>7.8008351648351653</c:v>
                </c:pt>
                <c:pt idx="182">
                  <c:v>7.772612021857924</c:v>
                </c:pt>
                <c:pt idx="183">
                  <c:v>7.7446956521739132</c:v>
                </c:pt>
                <c:pt idx="184">
                  <c:v>7.7170810810810808</c:v>
                </c:pt>
                <c:pt idx="185">
                  <c:v>7.6897634408602151</c:v>
                </c:pt>
                <c:pt idx="186">
                  <c:v>7.6627379679144383</c:v>
                </c:pt>
                <c:pt idx="187">
                  <c:v>7.6360000000000001</c:v>
                </c:pt>
                <c:pt idx="188">
                  <c:v>7.6095449735449741</c:v>
                </c:pt>
                <c:pt idx="189">
                  <c:v>7.583368421052632</c:v>
                </c:pt>
                <c:pt idx="190">
                  <c:v>7.5574659685863876</c:v>
                </c:pt>
                <c:pt idx="191">
                  <c:v>7.5318333333333332</c:v>
                </c:pt>
                <c:pt idx="192">
                  <c:v>7.5064663212435239</c:v>
                </c:pt>
                <c:pt idx="193">
                  <c:v>7.4813608247422678</c:v>
                </c:pt>
                <c:pt idx="194">
                  <c:v>7.4565128205128204</c:v>
                </c:pt>
                <c:pt idx="195">
                  <c:v>7.4319183673469391</c:v>
                </c:pt>
                <c:pt idx="196">
                  <c:v>7.4075736040609135</c:v>
                </c:pt>
                <c:pt idx="197">
                  <c:v>7.3834747474747475</c:v>
                </c:pt>
                <c:pt idx="198">
                  <c:v>7.359618090452261</c:v>
                </c:pt>
                <c:pt idx="199">
                  <c:v>7.3360000000000003</c:v>
                </c:pt>
                <c:pt idx="200">
                  <c:v>6.1831698113207549</c:v>
                </c:pt>
                <c:pt idx="201">
                  <c:v>5.4844848484848487</c:v>
                </c:pt>
                <c:pt idx="202">
                  <c:v>5.0157468354430375</c:v>
                </c:pt>
                <c:pt idx="203">
                  <c:v>4.6794782608695655</c:v>
                </c:pt>
                <c:pt idx="204">
                  <c:v>4.4264761904761905</c:v>
                </c:pt>
                <c:pt idx="205">
                  <c:v>4.2292203389830512</c:v>
                </c:pt>
                <c:pt idx="206">
                  <c:v>4.0711145038167942</c:v>
                </c:pt>
                <c:pt idx="207">
                  <c:v>3.9415555555555555</c:v>
                </c:pt>
                <c:pt idx="208">
                  <c:v>3.8334522292993629</c:v>
                </c:pt>
                <c:pt idx="209">
                  <c:v>3.7418823529411767</c:v>
                </c:pt>
                <c:pt idx="210">
                  <c:v>3.6633224043715851</c:v>
                </c:pt>
                <c:pt idx="211">
                  <c:v>3.5951836734693878</c:v>
                </c:pt>
                <c:pt idx="212">
                  <c:v>3.5355215311004784</c:v>
                </c:pt>
                <c:pt idx="213">
                  <c:v>3.4828468468468472</c:v>
                </c:pt>
                <c:pt idx="214">
                  <c:v>3.4359999999999999</c:v>
                </c:pt>
                <c:pt idx="215">
                  <c:v>3.3940645161290321</c:v>
                </c:pt>
                <c:pt idx="216">
                  <c:v>3.3563065134099617</c:v>
                </c:pt>
                <c:pt idx="217">
                  <c:v>3.3221313868613143</c:v>
                </c:pt>
                <c:pt idx="218">
                  <c:v>3.2910522648083624</c:v>
                </c:pt>
                <c:pt idx="219">
                  <c:v>3.262666666666667</c:v>
                </c:pt>
                <c:pt idx="220">
                  <c:v>3.2366389776357831</c:v>
                </c:pt>
                <c:pt idx="221">
                  <c:v>3.2126871165644175</c:v>
                </c:pt>
                <c:pt idx="222">
                  <c:v>3.1905722713864311</c:v>
                </c:pt>
                <c:pt idx="223">
                  <c:v>3.1700909090909093</c:v>
                </c:pt>
                <c:pt idx="224">
                  <c:v>3.1510684931506852</c:v>
                </c:pt>
                <c:pt idx="225">
                  <c:v>3.1333544973544973</c:v>
                </c:pt>
                <c:pt idx="226">
                  <c:v>3.1168184143222506</c:v>
                </c:pt>
                <c:pt idx="227">
                  <c:v>3.1013465346534654</c:v>
                </c:pt>
                <c:pt idx="228">
                  <c:v>3.0868393285371702</c:v>
                </c:pt>
                <c:pt idx="229">
                  <c:v>3.0732093023255818</c:v>
                </c:pt>
                <c:pt idx="230">
                  <c:v>3.0603792325056434</c:v>
                </c:pt>
                <c:pt idx="231">
                  <c:v>3.0482807017543863</c:v>
                </c:pt>
                <c:pt idx="232">
                  <c:v>3.0368528784648188</c:v>
                </c:pt>
                <c:pt idx="233">
                  <c:v>3.0260414937759337</c:v>
                </c:pt>
                <c:pt idx="234">
                  <c:v>3.0157979797979797</c:v>
                </c:pt>
                <c:pt idx="235">
                  <c:v>3.0060787401574807</c:v>
                </c:pt>
                <c:pt idx="236">
                  <c:v>2.9968445297504802</c:v>
                </c:pt>
                <c:pt idx="237">
                  <c:v>2.9880599250936331</c:v>
                </c:pt>
                <c:pt idx="238">
                  <c:v>2.979692870201097</c:v>
                </c:pt>
                <c:pt idx="239">
                  <c:v>2.971714285714286</c:v>
                </c:pt>
                <c:pt idx="240">
                  <c:v>2.9640977312390926</c:v>
                </c:pt>
                <c:pt idx="241">
                  <c:v>2.9568191126279864</c:v>
                </c:pt>
                <c:pt idx="242">
                  <c:v>2.9498564273789651</c:v>
                </c:pt>
                <c:pt idx="243">
                  <c:v>2.94318954248366</c:v>
                </c:pt>
                <c:pt idx="244">
                  <c:v>2.9368000000000003</c:v>
                </c:pt>
                <c:pt idx="245">
                  <c:v>2.9306708463949844</c:v>
                </c:pt>
                <c:pt idx="246">
                  <c:v>2.9247864823348695</c:v>
                </c:pt>
                <c:pt idx="247">
                  <c:v>2.919132530120482</c:v>
                </c:pt>
                <c:pt idx="248">
                  <c:v>2.9136957163958641</c:v>
                </c:pt>
                <c:pt idx="249">
                  <c:v>2.9084637681159422</c:v>
                </c:pt>
                <c:pt idx="250">
                  <c:v>2.9034253200568991</c:v>
                </c:pt>
                <c:pt idx="251">
                  <c:v>2.8985698324022349</c:v>
                </c:pt>
                <c:pt idx="252">
                  <c:v>2.8938875171467764</c:v>
                </c:pt>
                <c:pt idx="253">
                  <c:v>2.8893692722371966</c:v>
                </c:pt>
                <c:pt idx="254">
                  <c:v>2.8850066225165563</c:v>
                </c:pt>
                <c:pt idx="255">
                  <c:v>2.8807916666666666</c:v>
                </c:pt>
                <c:pt idx="256">
                  <c:v>2.876717029449424</c:v>
                </c:pt>
                <c:pt idx="257">
                  <c:v>2.8727758186397985</c:v>
                </c:pt>
                <c:pt idx="258">
                  <c:v>2.8689615861214377</c:v>
                </c:pt>
                <c:pt idx="259">
                  <c:v>2.8652682926829272</c:v>
                </c:pt>
                <c:pt idx="260">
                  <c:v>2.8616902761104441</c:v>
                </c:pt>
                <c:pt idx="261">
                  <c:v>2.8582222222222224</c:v>
                </c:pt>
                <c:pt idx="262">
                  <c:v>2.8548591385331781</c:v>
                </c:pt>
                <c:pt idx="263">
                  <c:v>2.8515963302752296</c:v>
                </c:pt>
                <c:pt idx="264">
                  <c:v>2.8484293785310735</c:v>
                </c:pt>
                <c:pt idx="265">
                  <c:v>2.8453541202672605</c:v>
                </c:pt>
                <c:pt idx="266">
                  <c:v>2.8423666300768389</c:v>
                </c:pt>
                <c:pt idx="267">
                  <c:v>2.8394632034632035</c:v>
                </c:pt>
                <c:pt idx="268">
                  <c:v>2.8366403415154751</c:v>
                </c:pt>
                <c:pt idx="269">
                  <c:v>2.8338947368421055</c:v>
                </c:pt>
                <c:pt idx="270">
                  <c:v>2.8312232606438217</c:v>
                </c:pt>
                <c:pt idx="271">
                  <c:v>2.8286229508196721</c:v>
                </c:pt>
                <c:pt idx="272">
                  <c:v>2.8260910010111226</c:v>
                </c:pt>
                <c:pt idx="273">
                  <c:v>2.8236247504990022</c:v>
                </c:pt>
                <c:pt idx="274">
                  <c:v>2.8212216748768473</c:v>
                </c:pt>
                <c:pt idx="275">
                  <c:v>2.8188793774319065</c:v>
                </c:pt>
                <c:pt idx="276">
                  <c:v>2.8165955811719501</c:v>
                </c:pt>
                <c:pt idx="277">
                  <c:v>2.8143681214421252</c:v>
                </c:pt>
                <c:pt idx="278">
                  <c:v>2.8121949390815373</c:v>
                </c:pt>
                <c:pt idx="279">
                  <c:v>2.8100740740740742</c:v>
                </c:pt>
                <c:pt idx="280">
                  <c:v>2.808003659652333</c:v>
                </c:pt>
                <c:pt idx="281">
                  <c:v>2.8059819168173599</c:v>
                </c:pt>
                <c:pt idx="282">
                  <c:v>2.8040071492403933</c:v>
                </c:pt>
                <c:pt idx="283">
                  <c:v>2.802077738515901</c:v>
                </c:pt>
                <c:pt idx="284">
                  <c:v>2.8001921397379914</c:v>
                </c:pt>
                <c:pt idx="285">
                  <c:v>2.7983488773747842</c:v>
                </c:pt>
                <c:pt idx="286">
                  <c:v>2.7965465414175918</c:v>
                </c:pt>
                <c:pt idx="287">
                  <c:v>2.7947837837837839</c:v>
                </c:pt>
                <c:pt idx="288">
                  <c:v>2.7930593149540517</c:v>
                </c:pt>
                <c:pt idx="289">
                  <c:v>2.7913719008264466</c:v>
                </c:pt>
                <c:pt idx="290">
                  <c:v>2.7897203597710547</c:v>
                </c:pt>
                <c:pt idx="291">
                  <c:v>2.7881035598705504</c:v>
                </c:pt>
                <c:pt idx="292">
                  <c:v>2.7865204163330666</c:v>
                </c:pt>
                <c:pt idx="293">
                  <c:v>2.7849698890649766</c:v>
                </c:pt>
                <c:pt idx="294">
                  <c:v>2.783450980392157</c:v>
                </c:pt>
                <c:pt idx="295">
                  <c:v>2.7819627329192547</c:v>
                </c:pt>
                <c:pt idx="296">
                  <c:v>2.7805042275172944</c:v>
                </c:pt>
                <c:pt idx="297">
                  <c:v>2.7790745814307458</c:v>
                </c:pt>
                <c:pt idx="298">
                  <c:v>2.7776729464958554</c:v>
                </c:pt>
                <c:pt idx="299">
                  <c:v>2.7762985074626867</c:v>
                </c:pt>
                <c:pt idx="300">
                  <c:v>2.7749504804138954</c:v>
                </c:pt>
                <c:pt idx="301">
                  <c:v>2.7736281112737924</c:v>
                </c:pt>
                <c:pt idx="302">
                  <c:v>2.7723306744017404</c:v>
                </c:pt>
                <c:pt idx="303">
                  <c:v>2.7710574712643679</c:v>
                </c:pt>
                <c:pt idx="304">
                  <c:v>2.7698078291814947</c:v>
                </c:pt>
                <c:pt idx="305">
                  <c:v>2.7685811001410436</c:v>
                </c:pt>
                <c:pt idx="306">
                  <c:v>2.7673766596785465</c:v>
                </c:pt>
                <c:pt idx="307">
                  <c:v>2.7661939058171745</c:v>
                </c:pt>
                <c:pt idx="308">
                  <c:v>2.7650322580645161</c:v>
                </c:pt>
                <c:pt idx="309">
                  <c:v>2.7638911564625852</c:v>
                </c:pt>
                <c:pt idx="310">
                  <c:v>2.762770060687795</c:v>
                </c:pt>
                <c:pt idx="311">
                  <c:v>2.7616684491978609</c:v>
                </c:pt>
                <c:pt idx="312">
                  <c:v>2.7605858184227965</c:v>
                </c:pt>
                <c:pt idx="313">
                  <c:v>2.7595216819973718</c:v>
                </c:pt>
                <c:pt idx="314">
                  <c:v>2.7584755700325734</c:v>
                </c:pt>
                <c:pt idx="315">
                  <c:v>2.7574470284237727</c:v>
                </c:pt>
                <c:pt idx="316">
                  <c:v>2.7564356181934659</c:v>
                </c:pt>
                <c:pt idx="317">
                  <c:v>2.7554409148665822</c:v>
                </c:pt>
                <c:pt idx="318">
                  <c:v>2.7544625078764966</c:v>
                </c:pt>
                <c:pt idx="319">
                  <c:v>2.7535000000000003</c:v>
                </c:pt>
                <c:pt idx="320">
                  <c:v>2.7525530068195909</c:v>
                </c:pt>
                <c:pt idx="321">
                  <c:v>2.7516211562115624</c:v>
                </c:pt>
                <c:pt idx="322">
                  <c:v>2.7507040878584506</c:v>
                </c:pt>
                <c:pt idx="323">
                  <c:v>2.7498014527845038</c:v>
                </c:pt>
                <c:pt idx="324">
                  <c:v>2.7489129129129131</c:v>
                </c:pt>
                <c:pt idx="325">
                  <c:v>2.7480381406436236</c:v>
                </c:pt>
                <c:pt idx="326">
                  <c:v>2.7471768184506211</c:v>
                </c:pt>
                <c:pt idx="327">
                  <c:v>2.7463286384976526</c:v>
                </c:pt>
                <c:pt idx="328">
                  <c:v>2.7454933022714036</c:v>
                </c:pt>
                <c:pt idx="329">
                  <c:v>2.7446705202312138</c:v>
                </c:pt>
                <c:pt idx="330">
                  <c:v>2.7438600114744696</c:v>
                </c:pt>
                <c:pt idx="331">
                  <c:v>2.7430615034168566</c:v>
                </c:pt>
                <c:pt idx="332">
                  <c:v>2.7422747314867157</c:v>
                </c:pt>
                <c:pt idx="333">
                  <c:v>2.7414994388327725</c:v>
                </c:pt>
                <c:pt idx="334">
                  <c:v>2.7407353760445683</c:v>
                </c:pt>
                <c:pt idx="335">
                  <c:v>2.739982300884956</c:v>
                </c:pt>
                <c:pt idx="336">
                  <c:v>2.7392399780340475</c:v>
                </c:pt>
                <c:pt idx="337">
                  <c:v>2.7385081788440568</c:v>
                </c:pt>
                <c:pt idx="338">
                  <c:v>2.737786681104494</c:v>
                </c:pt>
                <c:pt idx="339">
                  <c:v>2.7370752688172044</c:v>
                </c:pt>
                <c:pt idx="340">
                  <c:v>2.7363737319807795</c:v>
                </c:pt>
                <c:pt idx="341">
                  <c:v>2.7356818663838816</c:v>
                </c:pt>
                <c:pt idx="342">
                  <c:v>2.7349994734070564</c:v>
                </c:pt>
                <c:pt idx="343">
                  <c:v>2.7343263598326359</c:v>
                </c:pt>
                <c:pt idx="344">
                  <c:v>2.7336623376623379</c:v>
                </c:pt>
                <c:pt idx="345">
                  <c:v>2.7330072239422085</c:v>
                </c:pt>
                <c:pt idx="346">
                  <c:v>2.7323608405945672</c:v>
                </c:pt>
                <c:pt idx="347">
                  <c:v>2.7317230142566191</c:v>
                </c:pt>
                <c:pt idx="348">
                  <c:v>2.7310935761254429</c:v>
                </c:pt>
                <c:pt idx="349">
                  <c:v>2.7304723618090452</c:v>
                </c:pt>
                <c:pt idx="350">
                  <c:v>2.7298592111832254</c:v>
                </c:pt>
                <c:pt idx="351">
                  <c:v>2.7292539682539685</c:v>
                </c:pt>
                <c:pt idx="352">
                  <c:v>2.7286564810251357</c:v>
                </c:pt>
                <c:pt idx="353">
                  <c:v>2.7280666013712049</c:v>
                </c:pt>
                <c:pt idx="354">
                  <c:v>2.7274841849148421</c:v>
                </c:pt>
                <c:pt idx="355">
                  <c:v>2.7269090909090909</c:v>
                </c:pt>
                <c:pt idx="356">
                  <c:v>2.7263411821239791</c:v>
                </c:pt>
                <c:pt idx="357">
                  <c:v>2.7257803247373449</c:v>
                </c:pt>
                <c:pt idx="358">
                  <c:v>2.7252263882297108</c:v>
                </c:pt>
                <c:pt idx="359">
                  <c:v>2.7246792452830189</c:v>
                </c:pt>
                <c:pt idx="360">
                  <c:v>2.7241387716830756</c:v>
                </c:pt>
                <c:pt idx="361">
                  <c:v>2.7236048462255358</c:v>
                </c:pt>
                <c:pt idx="362">
                  <c:v>2.7230773506252897</c:v>
                </c:pt>
                <c:pt idx="363">
                  <c:v>2.7225561694290978</c:v>
                </c:pt>
                <c:pt idx="364">
                  <c:v>2.7220411899313501</c:v>
                </c:pt>
                <c:pt idx="365">
                  <c:v>2.7215323020928119</c:v>
                </c:pt>
                <c:pt idx="366">
                  <c:v>2.7210293984622345</c:v>
                </c:pt>
                <c:pt idx="367">
                  <c:v>2.7205323741007197</c:v>
                </c:pt>
                <c:pt idx="368">
                  <c:v>2.720041126508717</c:v>
                </c:pt>
                <c:pt idx="369">
                  <c:v>2.7195555555555555</c:v>
                </c:pt>
                <c:pt idx="370">
                  <c:v>2.7190755634114008</c:v>
                </c:pt>
                <c:pt idx="371">
                  <c:v>2.7186010544815469</c:v>
                </c:pt>
                <c:pt idx="372">
                  <c:v>2.7181319353429445</c:v>
                </c:pt>
                <c:pt idx="373">
                  <c:v>2.7176681146828847</c:v>
                </c:pt>
                <c:pt idx="374">
                  <c:v>2.717209503239741</c:v>
                </c:pt>
                <c:pt idx="375">
                  <c:v>2.7167560137457047</c:v>
                </c:pt>
                <c:pt idx="376">
                  <c:v>2.7163075608714227</c:v>
                </c:pt>
                <c:pt idx="377">
                  <c:v>2.7158640611724727</c:v>
                </c:pt>
                <c:pt idx="378">
                  <c:v>2.7154254330376006</c:v>
                </c:pt>
                <c:pt idx="379">
                  <c:v>2.7149915966386557</c:v>
                </c:pt>
                <c:pt idx="380">
                  <c:v>2.7145624738821565</c:v>
                </c:pt>
                <c:pt idx="381">
                  <c:v>2.7141379883624275</c:v>
                </c:pt>
                <c:pt idx="382">
                  <c:v>2.7137180653162467</c:v>
                </c:pt>
                <c:pt idx="383">
                  <c:v>2.7133026315789475</c:v>
                </c:pt>
                <c:pt idx="384">
                  <c:v>2.7128916155419223</c:v>
                </c:pt>
                <c:pt idx="385">
                  <c:v>2.7124849471114727</c:v>
                </c:pt>
                <c:pt idx="386">
                  <c:v>2.71208255766896</c:v>
                </c:pt>
                <c:pt idx="387">
                  <c:v>2.7116843800322061</c:v>
                </c:pt>
                <c:pt idx="388">
                  <c:v>2.7112903484181019</c:v>
                </c:pt>
                <c:pt idx="389">
                  <c:v>2.7109003984063746</c:v>
                </c:pt>
                <c:pt idx="390">
                  <c:v>2.7105144669044789</c:v>
                </c:pt>
                <c:pt idx="391">
                  <c:v>2.7101324921135648</c:v>
                </c:pt>
                <c:pt idx="392">
                  <c:v>2.7097544134954887</c:v>
                </c:pt>
                <c:pt idx="393">
                  <c:v>2.7093801717408277</c:v>
                </c:pt>
                <c:pt idx="394">
                  <c:v>2.7090097087378644</c:v>
                </c:pt>
                <c:pt idx="395">
                  <c:v>2.7086429675425041</c:v>
                </c:pt>
                <c:pt idx="396">
                  <c:v>2.7082798923490965</c:v>
                </c:pt>
                <c:pt idx="397">
                  <c:v>2.7079204284621272</c:v>
                </c:pt>
                <c:pt idx="398">
                  <c:v>2.7075645222687479</c:v>
                </c:pt>
                <c:pt idx="399">
                  <c:v>2.7072121212121214</c:v>
                </c:pt>
                <c:pt idx="400">
                  <c:v>2.7068631737655484</c:v>
                </c:pt>
                <c:pt idx="401">
                  <c:v>2.7065176294073519</c:v>
                </c:pt>
                <c:pt idx="402">
                  <c:v>2.7061754385964916</c:v>
                </c:pt>
                <c:pt idx="403">
                  <c:v>2.7058365527488859</c:v>
                </c:pt>
                <c:pt idx="404">
                  <c:v>2.7055009242144177</c:v>
                </c:pt>
                <c:pt idx="405">
                  <c:v>2.7051685062545991</c:v>
                </c:pt>
                <c:pt idx="406">
                  <c:v>2.7048392530208716</c:v>
                </c:pt>
                <c:pt idx="407">
                  <c:v>2.7045131195335279</c:v>
                </c:pt>
                <c:pt idx="408">
                  <c:v>2.704190061661226</c:v>
                </c:pt>
                <c:pt idx="409">
                  <c:v>2.7038700361010832</c:v>
                </c:pt>
                <c:pt idx="410">
                  <c:v>2.7035530003593244</c:v>
                </c:pt>
                <c:pt idx="411">
                  <c:v>2.7032389127324752</c:v>
                </c:pt>
                <c:pt idx="412">
                  <c:v>2.702927732289071</c:v>
                </c:pt>
                <c:pt idx="413">
                  <c:v>2.7026194188518784</c:v>
                </c:pt>
                <c:pt idx="414">
                  <c:v>2.7023139329805996</c:v>
                </c:pt>
                <c:pt idx="415">
                  <c:v>2.7020112359550561</c:v>
                </c:pt>
                <c:pt idx="416">
                  <c:v>2.7017112897588258</c:v>
                </c:pt>
                <c:pt idx="417">
                  <c:v>2.7014140570633263</c:v>
                </c:pt>
                <c:pt idx="418">
                  <c:v>2.7011195012123315</c:v>
                </c:pt>
                <c:pt idx="419">
                  <c:v>2.7008275862068967</c:v>
                </c:pt>
                <c:pt idx="420">
                  <c:v>2.7005382766906969</c:v>
                </c:pt>
                <c:pt idx="421">
                  <c:v>2.7002515379357486</c:v>
                </c:pt>
                <c:pt idx="422">
                  <c:v>2.6999673358285134</c:v>
                </c:pt>
                <c:pt idx="423">
                  <c:v>2.6996856368563686</c:v>
                </c:pt>
                <c:pt idx="424">
                  <c:v>2.6994064080944353</c:v>
                </c:pt>
                <c:pt idx="425">
                  <c:v>2.6991296171927468</c:v>
                </c:pt>
                <c:pt idx="426">
                  <c:v>2.698855232363758</c:v>
                </c:pt>
                <c:pt idx="427">
                  <c:v>2.6985832223701731</c:v>
                </c:pt>
                <c:pt idx="428">
                  <c:v>2.6983135565130927</c:v>
                </c:pt>
                <c:pt idx="429">
                  <c:v>2.6980462046204621</c:v>
                </c:pt>
                <c:pt idx="430">
                  <c:v>2.69778113703582</c:v>
                </c:pt>
                <c:pt idx="431">
                  <c:v>2.69751832460733</c:v>
                </c:pt>
                <c:pt idx="432">
                  <c:v>2.6972577386770937</c:v>
                </c:pt>
                <c:pt idx="433">
                  <c:v>2.6969993510707333</c:v>
                </c:pt>
                <c:pt idx="434">
                  <c:v>2.6967431340872374</c:v>
                </c:pt>
                <c:pt idx="435">
                  <c:v>2.6964890604890606</c:v>
                </c:pt>
                <c:pt idx="436">
                  <c:v>2.6962371034924706</c:v>
                </c:pt>
                <c:pt idx="437">
                  <c:v>2.6959872367581368</c:v>
                </c:pt>
                <c:pt idx="438">
                  <c:v>2.6957394343819514</c:v>
                </c:pt>
                <c:pt idx="439">
                  <c:v>2.6954936708860759</c:v>
                </c:pt>
                <c:pt idx="440">
                  <c:v>2.6952499212102112</c:v>
                </c:pt>
                <c:pt idx="441">
                  <c:v>2.6950081607030762</c:v>
                </c:pt>
                <c:pt idx="442">
                  <c:v>2.6947683651140983</c:v>
                </c:pt>
                <c:pt idx="443">
                  <c:v>2.694530510585305</c:v>
                </c:pt>
                <c:pt idx="444">
                  <c:v>2.6942945736434112</c:v>
                </c:pt>
                <c:pt idx="445">
                  <c:v>2.6940605311920942</c:v>
                </c:pt>
                <c:pt idx="446">
                  <c:v>2.6938283605044604</c:v>
                </c:pt>
                <c:pt idx="447">
                  <c:v>2.6935980392156864</c:v>
                </c:pt>
                <c:pt idx="448">
                  <c:v>2.6933695453158379</c:v>
                </c:pt>
                <c:pt idx="449">
                  <c:v>2.6931428571428571</c:v>
                </c:pt>
                <c:pt idx="450">
                  <c:v>2.6929179533757193</c:v>
                </c:pt>
                <c:pt idx="451">
                  <c:v>2.6926948130277446</c:v>
                </c:pt>
                <c:pt idx="452">
                  <c:v>2.6924734154400722</c:v>
                </c:pt>
                <c:pt idx="453">
                  <c:v>2.6922537402752842</c:v>
                </c:pt>
                <c:pt idx="454">
                  <c:v>2.6920357675111775</c:v>
                </c:pt>
                <c:pt idx="455">
                  <c:v>2.6918194774346795</c:v>
                </c:pt>
                <c:pt idx="456">
                  <c:v>2.6916048506359065</c:v>
                </c:pt>
                <c:pt idx="457">
                  <c:v>2.6913918680023574</c:v>
                </c:pt>
                <c:pt idx="458">
                  <c:v>2.6911805107132376</c:v>
                </c:pt>
                <c:pt idx="459">
                  <c:v>2.6909707602339181</c:v>
                </c:pt>
                <c:pt idx="460">
                  <c:v>2.6907625983105157</c:v>
                </c:pt>
                <c:pt idx="461">
                  <c:v>2.6905560069645968</c:v>
                </c:pt>
                <c:pt idx="462">
                  <c:v>2.6903509684880023</c:v>
                </c:pt>
                <c:pt idx="463">
                  <c:v>2.6901474654377879</c:v>
                </c:pt>
                <c:pt idx="464">
                  <c:v>2.6899454806312768</c:v>
                </c:pt>
                <c:pt idx="465">
                  <c:v>2.6897449971412235</c:v>
                </c:pt>
                <c:pt idx="466">
                  <c:v>2.6895459982910852</c:v>
                </c:pt>
                <c:pt idx="467">
                  <c:v>2.6893484676503974</c:v>
                </c:pt>
                <c:pt idx="468">
                  <c:v>2.6891523890302516</c:v>
                </c:pt>
                <c:pt idx="469">
                  <c:v>2.6889577464788732</c:v>
                </c:pt>
                <c:pt idx="470">
                  <c:v>2.6887645242772944</c:v>
                </c:pt>
                <c:pt idx="471">
                  <c:v>2.6885727069351231</c:v>
                </c:pt>
                <c:pt idx="472">
                  <c:v>2.6883822791864032</c:v>
                </c:pt>
                <c:pt idx="473">
                  <c:v>2.6881932259855637</c:v>
                </c:pt>
                <c:pt idx="474">
                  <c:v>2.6880055325034578</c:v>
                </c:pt>
                <c:pt idx="475">
                  <c:v>2.6878191841234842</c:v>
                </c:pt>
                <c:pt idx="476">
                  <c:v>2.6876341664377921</c:v>
                </c:pt>
                <c:pt idx="477">
                  <c:v>2.6874504652435687</c:v>
                </c:pt>
                <c:pt idx="478">
                  <c:v>2.6872680665394055</c:v>
                </c:pt>
                <c:pt idx="479">
                  <c:v>2.6870869565217395</c:v>
                </c:pt>
                <c:pt idx="480">
                  <c:v>2.6869071215813705</c:v>
                </c:pt>
                <c:pt idx="481">
                  <c:v>2.6867285483000543</c:v>
                </c:pt>
                <c:pt idx="482">
                  <c:v>2.6865512234471631</c:v>
                </c:pt>
                <c:pt idx="483">
                  <c:v>2.6863751339764201</c:v>
                </c:pt>
                <c:pt idx="484">
                  <c:v>2.6862002670226972</c:v>
                </c:pt>
                <c:pt idx="485">
                  <c:v>2.6860266098988825</c:v>
                </c:pt>
                <c:pt idx="486">
                  <c:v>2.6858541500928137</c:v>
                </c:pt>
                <c:pt idx="487">
                  <c:v>2.6856828752642707</c:v>
                </c:pt>
                <c:pt idx="488">
                  <c:v>2.6855127732420332</c:v>
                </c:pt>
                <c:pt idx="489">
                  <c:v>2.6853438320209975</c:v>
                </c:pt>
                <c:pt idx="490">
                  <c:v>2.6851760397593516</c:v>
                </c:pt>
                <c:pt idx="491">
                  <c:v>2.6850093847758081</c:v>
                </c:pt>
                <c:pt idx="492">
                  <c:v>2.6848438555468954</c:v>
                </c:pt>
                <c:pt idx="493">
                  <c:v>2.6846794407042984</c:v>
                </c:pt>
                <c:pt idx="494">
                  <c:v>2.6845161290322581</c:v>
                </c:pt>
                <c:pt idx="495">
                  <c:v>2.6843539094650208</c:v>
                </c:pt>
                <c:pt idx="496">
                  <c:v>2.6841927710843376</c:v>
                </c:pt>
                <c:pt idx="497">
                  <c:v>2.6840327031170159</c:v>
                </c:pt>
                <c:pt idx="498">
                  <c:v>2.6838736949325184</c:v>
                </c:pt>
                <c:pt idx="499">
                  <c:v>2.6837157360406092</c:v>
                </c:pt>
                <c:pt idx="500">
                  <c:v>2.6835588160890462</c:v>
                </c:pt>
                <c:pt idx="501">
                  <c:v>2.6834029248613214</c:v>
                </c:pt>
                <c:pt idx="502">
                  <c:v>2.6832480522744411</c:v>
                </c:pt>
                <c:pt idx="503">
                  <c:v>2.6830941883767538</c:v>
                </c:pt>
                <c:pt idx="504">
                  <c:v>2.6829413233458177</c:v>
                </c:pt>
                <c:pt idx="505">
                  <c:v>2.6827894474863117</c:v>
                </c:pt>
                <c:pt idx="506">
                  <c:v>2.6826385512279831</c:v>
                </c:pt>
                <c:pt idx="507">
                  <c:v>2.6824886251236402</c:v>
                </c:pt>
                <c:pt idx="508">
                  <c:v>2.682339659847178</c:v>
                </c:pt>
                <c:pt idx="509">
                  <c:v>2.6821916461916464</c:v>
                </c:pt>
                <c:pt idx="510">
                  <c:v>2.6820445750673527</c:v>
                </c:pt>
                <c:pt idx="511">
                  <c:v>2.6818984375000001</c:v>
                </c:pt>
                <c:pt idx="512">
                  <c:v>2.6817532246288636</c:v>
                </c:pt>
                <c:pt idx="513">
                  <c:v>2.6816089277049975</c:v>
                </c:pt>
                <c:pt idx="514">
                  <c:v>2.6814655380894803</c:v>
                </c:pt>
                <c:pt idx="515">
                  <c:v>2.6813230472516878</c:v>
                </c:pt>
                <c:pt idx="516">
                  <c:v>2.6811814467676038</c:v>
                </c:pt>
                <c:pt idx="517">
                  <c:v>2.6810407283181603</c:v>
                </c:pt>
                <c:pt idx="518">
                  <c:v>2.6809008836876047</c:v>
                </c:pt>
                <c:pt idx="519">
                  <c:v>2.6807619047619049</c:v>
                </c:pt>
                <c:pt idx="520">
                  <c:v>2.680623783527178</c:v>
                </c:pt>
                <c:pt idx="521">
                  <c:v>2.6804865120681498</c:v>
                </c:pt>
                <c:pt idx="522">
                  <c:v>2.6803500825666431</c:v>
                </c:pt>
                <c:pt idx="523">
                  <c:v>2.6802144873000944</c:v>
                </c:pt>
                <c:pt idx="524">
                  <c:v>2.6800797186400938</c:v>
                </c:pt>
                <c:pt idx="525">
                  <c:v>2.6799457690509585</c:v>
                </c:pt>
                <c:pt idx="526">
                  <c:v>2.6798126310883243</c:v>
                </c:pt>
                <c:pt idx="527">
                  <c:v>2.6796802973977698</c:v>
                </c:pt>
                <c:pt idx="528">
                  <c:v>2.6795487607134585</c:v>
                </c:pt>
                <c:pt idx="529">
                  <c:v>2.6794180138568131</c:v>
                </c:pt>
                <c:pt idx="530">
                  <c:v>2.6792880497352063</c:v>
                </c:pt>
                <c:pt idx="531">
                  <c:v>2.6791588613406798</c:v>
                </c:pt>
                <c:pt idx="532">
                  <c:v>2.6790304417486839</c:v>
                </c:pt>
                <c:pt idx="533">
                  <c:v>2.6789027841168416</c:v>
                </c:pt>
                <c:pt idx="534">
                  <c:v>2.6787758816837317</c:v>
                </c:pt>
                <c:pt idx="535">
                  <c:v>2.6786497277676951</c:v>
                </c:pt>
                <c:pt idx="536">
                  <c:v>2.6785243157656642</c:v>
                </c:pt>
                <c:pt idx="537">
                  <c:v>2.6783996391520075</c:v>
                </c:pt>
                <c:pt idx="538">
                  <c:v>2.6782756914774004</c:v>
                </c:pt>
                <c:pt idx="539">
                  <c:v>2.6781524663677132</c:v>
                </c:pt>
                <c:pt idx="540">
                  <c:v>2.6780299575229152</c:v>
                </c:pt>
                <c:pt idx="541">
                  <c:v>2.6779081587160056</c:v>
                </c:pt>
                <c:pt idx="542">
                  <c:v>2.6777870637919539</c:v>
                </c:pt>
                <c:pt idx="543">
                  <c:v>2.6776666666666666</c:v>
                </c:pt>
                <c:pt idx="544">
                  <c:v>2.6775469613259668</c:v>
                </c:pt>
                <c:pt idx="545">
                  <c:v>2.6774279418245923</c:v>
                </c:pt>
                <c:pt idx="546">
                  <c:v>2.6773096022852121</c:v>
                </c:pt>
                <c:pt idx="547">
                  <c:v>2.6771919368974584</c:v>
                </c:pt>
                <c:pt idx="548">
                  <c:v>2.6770749399169764</c:v>
                </c:pt>
                <c:pt idx="549">
                  <c:v>2.6769586056644883</c:v>
                </c:pt>
                <c:pt idx="550">
                  <c:v>2.6768429285248754</c:v>
                </c:pt>
                <c:pt idx="551">
                  <c:v>2.6767279029462738</c:v>
                </c:pt>
                <c:pt idx="552">
                  <c:v>2.6766135234391877</c:v>
                </c:pt>
                <c:pt idx="553">
                  <c:v>2.676499784575614</c:v>
                </c:pt>
                <c:pt idx="554">
                  <c:v>2.6763866809881849</c:v>
                </c:pt>
                <c:pt idx="555">
                  <c:v>2.6762742073693233</c:v>
                </c:pt>
                <c:pt idx="556">
                  <c:v>2.6761623584704126</c:v>
                </c:pt>
                <c:pt idx="557">
                  <c:v>2.6760511291009803</c:v>
                </c:pt>
                <c:pt idx="558">
                  <c:v>2.6759405141278947</c:v>
                </c:pt>
                <c:pt idx="559">
                  <c:v>2.6758305084745766</c:v>
                </c:pt>
                <c:pt idx="560">
                  <c:v>2.67572110712022</c:v>
                </c:pt>
                <c:pt idx="561">
                  <c:v>2.675612305099031</c:v>
                </c:pt>
                <c:pt idx="562">
                  <c:v>2.6755040974994748</c:v>
                </c:pt>
                <c:pt idx="563">
                  <c:v>2.6753964794635374</c:v>
                </c:pt>
                <c:pt idx="564">
                  <c:v>2.6752894461859982</c:v>
                </c:pt>
                <c:pt idx="565">
                  <c:v>2.6751829929137143</c:v>
                </c:pt>
                <c:pt idx="566">
                  <c:v>2.675077114944918</c:v>
                </c:pt>
                <c:pt idx="567">
                  <c:v>2.6749718076285243</c:v>
                </c:pt>
                <c:pt idx="568">
                  <c:v>2.6748670663634484</c:v>
                </c:pt>
                <c:pt idx="569">
                  <c:v>2.6747628865979385</c:v>
                </c:pt>
                <c:pt idx="570">
                  <c:v>2.6746592638289122</c:v>
                </c:pt>
                <c:pt idx="571">
                  <c:v>2.6745561936013127</c:v>
                </c:pt>
                <c:pt idx="572">
                  <c:v>2.6744536715074658</c:v>
                </c:pt>
                <c:pt idx="573">
                  <c:v>2.6743516931864546</c:v>
                </c:pt>
                <c:pt idx="574">
                  <c:v>2.6742502543234998</c:v>
                </c:pt>
                <c:pt idx="575">
                  <c:v>2.6741493506493508</c:v>
                </c:pt>
                <c:pt idx="576">
                  <c:v>2.6740489779396883</c:v>
                </c:pt>
                <c:pt idx="577">
                  <c:v>2.6739491320145339</c:v>
                </c:pt>
                <c:pt idx="578">
                  <c:v>2.6738498087376685</c:v>
                </c:pt>
                <c:pt idx="579">
                  <c:v>2.6737510040160646</c:v>
                </c:pt>
                <c:pt idx="580">
                  <c:v>2.6736527137993193</c:v>
                </c:pt>
                <c:pt idx="581">
                  <c:v>2.6735549340791054</c:v>
                </c:pt>
                <c:pt idx="582">
                  <c:v>2.6734576608886234</c:v>
                </c:pt>
                <c:pt idx="583">
                  <c:v>2.6733608903020669</c:v>
                </c:pt>
                <c:pt idx="584">
                  <c:v>2.6732646184340934</c:v>
                </c:pt>
                <c:pt idx="585">
                  <c:v>2.673168841439304</c:v>
                </c:pt>
                <c:pt idx="586">
                  <c:v>2.6730735555117335</c:v>
                </c:pt>
                <c:pt idx="587">
                  <c:v>2.6729787568843433</c:v>
                </c:pt>
                <c:pt idx="588">
                  <c:v>2.6728844418285269</c:v>
                </c:pt>
                <c:pt idx="589">
                  <c:v>2.6727906066536207</c:v>
                </c:pt>
                <c:pt idx="590">
                  <c:v>2.6726972477064219</c:v>
                </c:pt>
                <c:pt idx="591">
                  <c:v>2.6726043613707167</c:v>
                </c:pt>
                <c:pt idx="592">
                  <c:v>2.6725119440668093</c:v>
                </c:pt>
                <c:pt idx="593">
                  <c:v>2.6724199922510654</c:v>
                </c:pt>
                <c:pt idx="594">
                  <c:v>2.6723285024154593</c:v>
                </c:pt>
                <c:pt idx="595">
                  <c:v>2.6722374710871244</c:v>
                </c:pt>
                <c:pt idx="596">
                  <c:v>2.6721468948279177</c:v>
                </c:pt>
                <c:pt idx="597">
                  <c:v>2.6720567702339855</c:v>
                </c:pt>
                <c:pt idx="598">
                  <c:v>2.6719670939353359</c:v>
                </c:pt>
                <c:pt idx="599">
                  <c:v>2.6718778625954198</c:v>
                </c:pt>
                <c:pt idx="600">
                  <c:v>2.6717890729107179</c:v>
                </c:pt>
                <c:pt idx="601">
                  <c:v>2.6717007216103306</c:v>
                </c:pt>
                <c:pt idx="602">
                  <c:v>2.6716128054555788</c:v>
                </c:pt>
                <c:pt idx="603">
                  <c:v>2.6715253212396073</c:v>
                </c:pt>
                <c:pt idx="604">
                  <c:v>2.6714382657869935</c:v>
                </c:pt>
                <c:pt idx="605">
                  <c:v>2.671351635953366</c:v>
                </c:pt>
                <c:pt idx="606">
                  <c:v>2.6712654286250235</c:v>
                </c:pt>
                <c:pt idx="607">
                  <c:v>2.6711796407185631</c:v>
                </c:pt>
                <c:pt idx="608">
                  <c:v>2.6710942691805117</c:v>
                </c:pt>
                <c:pt idx="609">
                  <c:v>2.6710093109869648</c:v>
                </c:pt>
                <c:pt idx="610">
                  <c:v>2.6709247631432289</c:v>
                </c:pt>
                <c:pt idx="611">
                  <c:v>2.6708406226834693</c:v>
                </c:pt>
                <c:pt idx="612">
                  <c:v>2.6707568866703641</c:v>
                </c:pt>
                <c:pt idx="613">
                  <c:v>2.6706735521947622</c:v>
                </c:pt>
                <c:pt idx="614">
                  <c:v>2.6705906163753452</c:v>
                </c:pt>
                <c:pt idx="615">
                  <c:v>2.6705080763582969</c:v>
                </c:pt>
                <c:pt idx="616">
                  <c:v>2.6704259293169752</c:v>
                </c:pt>
                <c:pt idx="617">
                  <c:v>2.6703441724515895</c:v>
                </c:pt>
                <c:pt idx="618">
                  <c:v>2.6702628029888831</c:v>
                </c:pt>
                <c:pt idx="619">
                  <c:v>2.6701818181818182</c:v>
                </c:pt>
                <c:pt idx="620">
                  <c:v>2.6701012153092689</c:v>
                </c:pt>
                <c:pt idx="621">
                  <c:v>2.6700209916757149</c:v>
                </c:pt>
                <c:pt idx="622">
                  <c:v>2.6699411446109407</c:v>
                </c:pt>
                <c:pt idx="623">
                  <c:v>2.6698616714697407</c:v>
                </c:pt>
                <c:pt idx="624">
                  <c:v>2.6697825696316264</c:v>
                </c:pt>
                <c:pt idx="625">
                  <c:v>2.6697038365005379</c:v>
                </c:pt>
                <c:pt idx="626">
                  <c:v>2.6696254695045609</c:v>
                </c:pt>
                <c:pt idx="627">
                  <c:v>2.6695474660956462</c:v>
                </c:pt>
                <c:pt idx="628">
                  <c:v>2.6694698237493326</c:v>
                </c:pt>
                <c:pt idx="629">
                  <c:v>2.669392539964476</c:v>
                </c:pt>
                <c:pt idx="630">
                  <c:v>2.6693156122629809</c:v>
                </c:pt>
                <c:pt idx="631">
                  <c:v>2.6692390381895335</c:v>
                </c:pt>
                <c:pt idx="632">
                  <c:v>2.6691628153113425</c:v>
                </c:pt>
                <c:pt idx="633">
                  <c:v>2.669086941217881</c:v>
                </c:pt>
                <c:pt idx="634">
                  <c:v>2.6690114135206322</c:v>
                </c:pt>
                <c:pt idx="635">
                  <c:v>2.6689362298528381</c:v>
                </c:pt>
                <c:pt idx="636">
                  <c:v>2.6688613878692538</c:v>
                </c:pt>
                <c:pt idx="637">
                  <c:v>2.6687868852459018</c:v>
                </c:pt>
                <c:pt idx="638">
                  <c:v>2.6687127196798333</c:v>
                </c:pt>
                <c:pt idx="639">
                  <c:v>2.6686388888888892</c:v>
                </c:pt>
                <c:pt idx="640">
                  <c:v>2.6685653906114672</c:v>
                </c:pt>
                <c:pt idx="641">
                  <c:v>2.6684922226062913</c:v>
                </c:pt>
                <c:pt idx="642">
                  <c:v>2.6684193826521816</c:v>
                </c:pt>
                <c:pt idx="643">
                  <c:v>2.668346868547832</c:v>
                </c:pt>
                <c:pt idx="644">
                  <c:v>2.668274678111588</c:v>
                </c:pt>
                <c:pt idx="645">
                  <c:v>2.6682028091812264</c:v>
                </c:pt>
                <c:pt idx="646">
                  <c:v>2.6681312596137414</c:v>
                </c:pt>
                <c:pt idx="647">
                  <c:v>2.6680600272851298</c:v>
                </c:pt>
                <c:pt idx="648">
                  <c:v>2.6679891100901822</c:v>
                </c:pt>
                <c:pt idx="649">
                  <c:v>2.667918505942275</c:v>
                </c:pt>
                <c:pt idx="650">
                  <c:v>2.6678482127731664</c:v>
                </c:pt>
                <c:pt idx="651">
                  <c:v>2.6677782285327925</c:v>
                </c:pt>
                <c:pt idx="652">
                  <c:v>2.6677085511890706</c:v>
                </c:pt>
                <c:pt idx="653">
                  <c:v>2.6676391787277014</c:v>
                </c:pt>
                <c:pt idx="654">
                  <c:v>2.6675701091519732</c:v>
                </c:pt>
                <c:pt idx="655">
                  <c:v>2.6675013404825738</c:v>
                </c:pt>
                <c:pt idx="656">
                  <c:v>2.6674328707573984</c:v>
                </c:pt>
                <c:pt idx="657">
                  <c:v>2.6673646980313648</c:v>
                </c:pt>
                <c:pt idx="658">
                  <c:v>2.6672968203762277</c:v>
                </c:pt>
                <c:pt idx="659">
                  <c:v>2.6672292358803986</c:v>
                </c:pt>
                <c:pt idx="660">
                  <c:v>2.6671619426487654</c:v>
                </c:pt>
                <c:pt idx="661">
                  <c:v>2.667094938802514</c:v>
                </c:pt>
                <c:pt idx="662">
                  <c:v>2.6670282224789572</c:v>
                </c:pt>
                <c:pt idx="663">
                  <c:v>2.6669617918313571</c:v>
                </c:pt>
                <c:pt idx="664">
                  <c:v>2.6668956450287595</c:v>
                </c:pt>
                <c:pt idx="665">
                  <c:v>2.6668297802558216</c:v>
                </c:pt>
                <c:pt idx="666">
                  <c:v>2.6667641957126493</c:v>
                </c:pt>
                <c:pt idx="667">
                  <c:v>2.6666988896146311</c:v>
                </c:pt>
                <c:pt idx="668">
                  <c:v>2.6666338601922766</c:v>
                </c:pt>
                <c:pt idx="669">
                  <c:v>2.6665691056910572</c:v>
                </c:pt>
                <c:pt idx="670">
                  <c:v>2.6665046243712478</c:v>
                </c:pt>
                <c:pt idx="671">
                  <c:v>2.6664404145077722</c:v>
                </c:pt>
                <c:pt idx="672">
                  <c:v>2.6663764743900469</c:v>
                </c:pt>
                <c:pt idx="673">
                  <c:v>2.6663128023218317</c:v>
                </c:pt>
                <c:pt idx="674">
                  <c:v>2.6662493966210783</c:v>
                </c:pt>
                <c:pt idx="675">
                  <c:v>2.666186255619782</c:v>
                </c:pt>
                <c:pt idx="676">
                  <c:v>2.666123377663836</c:v>
                </c:pt>
                <c:pt idx="677">
                  <c:v>2.6660607611128877</c:v>
                </c:pt>
                <c:pt idx="678">
                  <c:v>2.6659984043401947</c:v>
                </c:pt>
                <c:pt idx="679">
                  <c:v>2.6659363057324841</c:v>
                </c:pt>
                <c:pt idx="680">
                  <c:v>2.6658744636898142</c:v>
                </c:pt>
                <c:pt idx="681">
                  <c:v>2.6658128766254361</c:v>
                </c:pt>
                <c:pt idx="682">
                  <c:v>2.6657515429656593</c:v>
                </c:pt>
                <c:pt idx="683">
                  <c:v>2.6656904611497159</c:v>
                </c:pt>
                <c:pt idx="684">
                  <c:v>2.6656296296296298</c:v>
                </c:pt>
                <c:pt idx="685">
                  <c:v>2.6655690468700852</c:v>
                </c:pt>
                <c:pt idx="686">
                  <c:v>2.6655087113482971</c:v>
                </c:pt>
                <c:pt idx="687">
                  <c:v>2.6654486215538848</c:v>
                </c:pt>
                <c:pt idx="688">
                  <c:v>2.6653887759887449</c:v>
                </c:pt>
                <c:pt idx="689">
                  <c:v>2.6653291731669269</c:v>
                </c:pt>
                <c:pt idx="690">
                  <c:v>2.6652698116145106</c:v>
                </c:pt>
                <c:pt idx="691">
                  <c:v>2.6652106898694843</c:v>
                </c:pt>
                <c:pt idx="692">
                  <c:v>2.6651518064816253</c:v>
                </c:pt>
                <c:pt idx="693">
                  <c:v>2.6650931600123804</c:v>
                </c:pt>
                <c:pt idx="694">
                  <c:v>2.6650347490347492</c:v>
                </c:pt>
                <c:pt idx="695">
                  <c:v>2.6649765721331691</c:v>
                </c:pt>
                <c:pt idx="696">
                  <c:v>2.6649186279033996</c:v>
                </c:pt>
                <c:pt idx="697">
                  <c:v>2.6648609149524103</c:v>
                </c:pt>
                <c:pt idx="698">
                  <c:v>2.6648034318982687</c:v>
                </c:pt>
                <c:pt idx="699">
                  <c:v>2.6647461773700307</c:v>
                </c:pt>
                <c:pt idx="700">
                  <c:v>2.6646891500076304</c:v>
                </c:pt>
                <c:pt idx="701">
                  <c:v>2.6646323484617729</c:v>
                </c:pt>
                <c:pt idx="702">
                  <c:v>2.664575771393829</c:v>
                </c:pt>
                <c:pt idx="703">
                  <c:v>2.6645194174757281</c:v>
                </c:pt>
                <c:pt idx="704">
                  <c:v>2.6644632853898562</c:v>
                </c:pt>
                <c:pt idx="705">
                  <c:v>2.6644073738289515</c:v>
                </c:pt>
                <c:pt idx="706">
                  <c:v>2.6643516814960035</c:v>
                </c:pt>
                <c:pt idx="707">
                  <c:v>2.664296207104154</c:v>
                </c:pt>
                <c:pt idx="708">
                  <c:v>2.6642409493765964</c:v>
                </c:pt>
                <c:pt idx="709">
                  <c:v>2.6641859070464768</c:v>
                </c:pt>
                <c:pt idx="710">
                  <c:v>2.6641310788568009</c:v>
                </c:pt>
                <c:pt idx="711">
                  <c:v>2.6640764635603347</c:v>
                </c:pt>
                <c:pt idx="712">
                  <c:v>2.6640220599195112</c:v>
                </c:pt>
                <c:pt idx="713">
                  <c:v>2.6639678667063373</c:v>
                </c:pt>
                <c:pt idx="714">
                  <c:v>2.6639138827023014</c:v>
                </c:pt>
                <c:pt idx="715">
                  <c:v>2.663860106698281</c:v>
                </c:pt>
                <c:pt idx="716">
                  <c:v>2.6638065374944535</c:v>
                </c:pt>
                <c:pt idx="717">
                  <c:v>2.6637531739002069</c:v>
                </c:pt>
                <c:pt idx="718">
                  <c:v>2.6637000147340504</c:v>
                </c:pt>
                <c:pt idx="719">
                  <c:v>2.6636470588235297</c:v>
                </c:pt>
                <c:pt idx="720">
                  <c:v>2.6635943050051374</c:v>
                </c:pt>
                <c:pt idx="721">
                  <c:v>2.6635417521242308</c:v>
                </c:pt>
                <c:pt idx="722">
                  <c:v>2.6634893990349466</c:v>
                </c:pt>
                <c:pt idx="723">
                  <c:v>2.6634372446001167</c:v>
                </c:pt>
                <c:pt idx="724">
                  <c:v>2.6633852876911872</c:v>
                </c:pt>
                <c:pt idx="725">
                  <c:v>2.6633335271881364</c:v>
                </c:pt>
                <c:pt idx="726">
                  <c:v>2.6632819619793935</c:v>
                </c:pt>
                <c:pt idx="727">
                  <c:v>2.6632305909617613</c:v>
                </c:pt>
                <c:pt idx="728">
                  <c:v>2.6631794130403357</c:v>
                </c:pt>
                <c:pt idx="729">
                  <c:v>2.6631284271284272</c:v>
                </c:pt>
                <c:pt idx="730">
                  <c:v>2.6630776321474867</c:v>
                </c:pt>
                <c:pt idx="731">
                  <c:v>2.6630270270270273</c:v>
                </c:pt>
                <c:pt idx="732">
                  <c:v>2.6629766107045487</c:v>
                </c:pt>
                <c:pt idx="733">
                  <c:v>2.6629263821254656</c:v>
                </c:pt>
                <c:pt idx="734">
                  <c:v>2.6628763402430309</c:v>
                </c:pt>
                <c:pt idx="735">
                  <c:v>2.6628264840182649</c:v>
                </c:pt>
                <c:pt idx="736">
                  <c:v>2.6627768124198834</c:v>
                </c:pt>
                <c:pt idx="737">
                  <c:v>2.6627273244242251</c:v>
                </c:pt>
                <c:pt idx="738">
                  <c:v>2.6626780190151838</c:v>
                </c:pt>
                <c:pt idx="739">
                  <c:v>2.6626288951841359</c:v>
                </c:pt>
                <c:pt idx="740">
                  <c:v>2.6625799519298745</c:v>
                </c:pt>
                <c:pt idx="741">
                  <c:v>2.6625311882585381</c:v>
                </c:pt>
                <c:pt idx="742">
                  <c:v>2.6624826031835469</c:v>
                </c:pt>
                <c:pt idx="743">
                  <c:v>2.6624341957255346</c:v>
                </c:pt>
                <c:pt idx="744">
                  <c:v>2.6623859649122807</c:v>
                </c:pt>
                <c:pt idx="745">
                  <c:v>2.6623379097786497</c:v>
                </c:pt>
                <c:pt idx="746">
                  <c:v>2.6622900293665221</c:v>
                </c:pt>
                <c:pt idx="747">
                  <c:v>2.6622423227247349</c:v>
                </c:pt>
                <c:pt idx="748">
                  <c:v>2.662194788909015</c:v>
                </c:pt>
                <c:pt idx="749">
                  <c:v>2.6621474269819196</c:v>
                </c:pt>
                <c:pt idx="750">
                  <c:v>2.6621002360127726</c:v>
                </c:pt>
                <c:pt idx="751">
                  <c:v>2.6620532150776053</c:v>
                </c:pt>
                <c:pt idx="752">
                  <c:v>2.6620063632590956</c:v>
                </c:pt>
                <c:pt idx="753">
                  <c:v>2.6619596796465066</c:v>
                </c:pt>
                <c:pt idx="754">
                  <c:v>2.6619131633356305</c:v>
                </c:pt>
                <c:pt idx="755">
                  <c:v>2.6618668134287287</c:v>
                </c:pt>
                <c:pt idx="756">
                  <c:v>2.6618206290344735</c:v>
                </c:pt>
                <c:pt idx="757">
                  <c:v>2.6617746092678916</c:v>
                </c:pt>
                <c:pt idx="758">
                  <c:v>2.661728753250308</c:v>
                </c:pt>
                <c:pt idx="759">
                  <c:v>2.6616830601092896</c:v>
                </c:pt>
                <c:pt idx="760">
                  <c:v>2.6616375289785901</c:v>
                </c:pt>
                <c:pt idx="761">
                  <c:v>2.6615921589980944</c:v>
                </c:pt>
                <c:pt idx="762">
                  <c:v>2.6615469493137658</c:v>
                </c:pt>
                <c:pt idx="763">
                  <c:v>2.6615018990775909</c:v>
                </c:pt>
                <c:pt idx="764">
                  <c:v>2.6614570074475288</c:v>
                </c:pt>
                <c:pt idx="765">
                  <c:v>2.6614122735874561</c:v>
                </c:pt>
                <c:pt idx="766">
                  <c:v>2.6613676966671167</c:v>
                </c:pt>
                <c:pt idx="767">
                  <c:v>2.6613232758620691</c:v>
                </c:pt>
                <c:pt idx="768">
                  <c:v>2.6612790103536375</c:v>
                </c:pt>
                <c:pt idx="769">
                  <c:v>2.6612348993288593</c:v>
                </c:pt>
                <c:pt idx="770">
                  <c:v>2.6611909419804372</c:v>
                </c:pt>
                <c:pt idx="771">
                  <c:v>2.6611471375066884</c:v>
                </c:pt>
                <c:pt idx="772">
                  <c:v>2.661103485111497</c:v>
                </c:pt>
                <c:pt idx="773">
                  <c:v>2.6610599840042655</c:v>
                </c:pt>
                <c:pt idx="774">
                  <c:v>2.6610166333998673</c:v>
                </c:pt>
                <c:pt idx="775">
                  <c:v>2.6609734325185972</c:v>
                </c:pt>
                <c:pt idx="776">
                  <c:v>2.6609303805861293</c:v>
                </c:pt>
                <c:pt idx="777">
                  <c:v>2.6608874768334658</c:v>
                </c:pt>
                <c:pt idx="778">
                  <c:v>2.6608447204968946</c:v>
                </c:pt>
                <c:pt idx="779">
                  <c:v>2.6608021108179423</c:v>
                </c:pt>
                <c:pt idx="780">
                  <c:v>2.6607596470433297</c:v>
                </c:pt>
                <c:pt idx="781">
                  <c:v>2.6607173284249277</c:v>
                </c:pt>
                <c:pt idx="782">
                  <c:v>2.6606751542197138</c:v>
                </c:pt>
                <c:pt idx="783">
                  <c:v>2.6606331236897276</c:v>
                </c:pt>
                <c:pt idx="784">
                  <c:v>2.6605912361020274</c:v>
                </c:pt>
                <c:pt idx="785">
                  <c:v>2.6605494907286498</c:v>
                </c:pt>
                <c:pt idx="786">
                  <c:v>2.660507886846565</c:v>
                </c:pt>
                <c:pt idx="787">
                  <c:v>2.660466423737637</c:v>
                </c:pt>
                <c:pt idx="788">
                  <c:v>2.6604251006885802</c:v>
                </c:pt>
                <c:pt idx="789">
                  <c:v>2.6603839169909209</c:v>
                </c:pt>
                <c:pt idx="790">
                  <c:v>2.6603428719409559</c:v>
                </c:pt>
                <c:pt idx="791">
                  <c:v>2.6603019648397104</c:v>
                </c:pt>
                <c:pt idx="792">
                  <c:v>2.6602611949929025</c:v>
                </c:pt>
                <c:pt idx="793">
                  <c:v>2.6602205617108994</c:v>
                </c:pt>
                <c:pt idx="794">
                  <c:v>2.6601800643086819</c:v>
                </c:pt>
                <c:pt idx="795">
                  <c:v>2.6601397021058037</c:v>
                </c:pt>
                <c:pt idx="796">
                  <c:v>2.6600994744263557</c:v>
                </c:pt>
                <c:pt idx="797">
                  <c:v>2.6600593805989252</c:v>
                </c:pt>
                <c:pt idx="798">
                  <c:v>2.6600194199565608</c:v>
                </c:pt>
                <c:pt idx="799">
                  <c:v>2.6599795918367346</c:v>
                </c:pt>
                <c:pt idx="800">
                  <c:v>2.6599398955813065</c:v>
                </c:pt>
                <c:pt idx="801">
                  <c:v>2.6599003305364861</c:v>
                </c:pt>
                <c:pt idx="802">
                  <c:v>2.6598608960527987</c:v>
                </c:pt>
                <c:pt idx="803">
                  <c:v>2.6598215914850485</c:v>
                </c:pt>
                <c:pt idx="804">
                  <c:v>2.6597824161922836</c:v>
                </c:pt>
                <c:pt idx="805">
                  <c:v>2.6597433695377624</c:v>
                </c:pt>
                <c:pt idx="806">
                  <c:v>2.6597044508889169</c:v>
                </c:pt>
                <c:pt idx="807">
                  <c:v>2.6596656596173212</c:v>
                </c:pt>
                <c:pt idx="808">
                  <c:v>2.6596269950986553</c:v>
                </c:pt>
                <c:pt idx="809">
                  <c:v>2.6595884567126729</c:v>
                </c:pt>
                <c:pt idx="810">
                  <c:v>2.6595500438431667</c:v>
                </c:pt>
                <c:pt idx="811">
                  <c:v>2.6595117558779391</c:v>
                </c:pt>
                <c:pt idx="812">
                  <c:v>2.6594735922087653</c:v>
                </c:pt>
                <c:pt idx="813">
                  <c:v>2.659435552231364</c:v>
                </c:pt>
                <c:pt idx="814">
                  <c:v>2.6593976353453641</c:v>
                </c:pt>
                <c:pt idx="815">
                  <c:v>2.6593598409542745</c:v>
                </c:pt>
                <c:pt idx="816">
                  <c:v>2.6593221684654509</c:v>
                </c:pt>
                <c:pt idx="817">
                  <c:v>2.659284617290067</c:v>
                </c:pt>
                <c:pt idx="818">
                  <c:v>2.6592471868430816</c:v>
                </c:pt>
                <c:pt idx="819">
                  <c:v>2.6592098765432102</c:v>
                </c:pt>
                <c:pt idx="820">
                  <c:v>2.659172685812893</c:v>
                </c:pt>
                <c:pt idx="821">
                  <c:v>2.6591356140782674</c:v>
                </c:pt>
                <c:pt idx="822">
                  <c:v>2.6590986607691365</c:v>
                </c:pt>
                <c:pt idx="823">
                  <c:v>2.6590618253189402</c:v>
                </c:pt>
                <c:pt idx="824">
                  <c:v>2.6590251071647275</c:v>
                </c:pt>
                <c:pt idx="825">
                  <c:v>2.6589885057471268</c:v>
                </c:pt>
                <c:pt idx="826">
                  <c:v>2.6589520205103163</c:v>
                </c:pt>
                <c:pt idx="827">
                  <c:v>2.6589156509019993</c:v>
                </c:pt>
                <c:pt idx="828">
                  <c:v>2.6588793963733726</c:v>
                </c:pt>
                <c:pt idx="829">
                  <c:v>2.6588432563791011</c:v>
                </c:pt>
                <c:pt idx="830">
                  <c:v>2.6588072303772901</c:v>
                </c:pt>
                <c:pt idx="831">
                  <c:v>2.6587713178294576</c:v>
                </c:pt>
                <c:pt idx="832">
                  <c:v>2.6587355182005079</c:v>
                </c:pt>
                <c:pt idx="833">
                  <c:v>2.6586998309587058</c:v>
                </c:pt>
                <c:pt idx="834">
                  <c:v>2.6586642555756481</c:v>
                </c:pt>
                <c:pt idx="835">
                  <c:v>2.6586287915262399</c:v>
                </c:pt>
                <c:pt idx="836">
                  <c:v>2.6585934382886673</c:v>
                </c:pt>
                <c:pt idx="837">
                  <c:v>2.6585581953443724</c:v>
                </c:pt>
                <c:pt idx="838">
                  <c:v>2.6585230621780283</c:v>
                </c:pt>
                <c:pt idx="839">
                  <c:v>2.658488038277512</c:v>
                </c:pt>
                <c:pt idx="840">
                  <c:v>2.6584531231338828</c:v>
                </c:pt>
                <c:pt idx="841">
                  <c:v>2.6584183162413546</c:v>
                </c:pt>
                <c:pt idx="842">
                  <c:v>2.6583836170972734</c:v>
                </c:pt>
                <c:pt idx="843">
                  <c:v>2.6583490252020923</c:v>
                </c:pt>
                <c:pt idx="844">
                  <c:v>2.6583145400593473</c:v>
                </c:pt>
                <c:pt idx="845">
                  <c:v>2.6582801611756341</c:v>
                </c:pt>
                <c:pt idx="846">
                  <c:v>2.6582458880605846</c:v>
                </c:pt>
                <c:pt idx="847">
                  <c:v>2.6582117202268432</c:v>
                </c:pt>
                <c:pt idx="848">
                  <c:v>2.658177657190044</c:v>
                </c:pt>
                <c:pt idx="849">
                  <c:v>2.6581436984687867</c:v>
                </c:pt>
                <c:pt idx="850">
                  <c:v>2.6581098435846173</c:v>
                </c:pt>
                <c:pt idx="851">
                  <c:v>2.658076092062001</c:v>
                </c:pt>
                <c:pt idx="852">
                  <c:v>2.6580424434283034</c:v>
                </c:pt>
                <c:pt idx="853">
                  <c:v>2.6580088972137674</c:v>
                </c:pt>
                <c:pt idx="854">
                  <c:v>2.6579754529514905</c:v>
                </c:pt>
                <c:pt idx="855">
                  <c:v>2.6579421101774043</c:v>
                </c:pt>
                <c:pt idx="856">
                  <c:v>2.657908868430253</c:v>
                </c:pt>
                <c:pt idx="857">
                  <c:v>2.6578757272515712</c:v>
                </c:pt>
                <c:pt idx="858">
                  <c:v>2.657842686185663</c:v>
                </c:pt>
                <c:pt idx="859">
                  <c:v>2.6578097447795823</c:v>
                </c:pt>
                <c:pt idx="860">
                  <c:v>2.6577769025831115</c:v>
                </c:pt>
                <c:pt idx="861">
                  <c:v>2.6577441591487396</c:v>
                </c:pt>
                <c:pt idx="862">
                  <c:v>2.6577115140316434</c:v>
                </c:pt>
                <c:pt idx="863">
                  <c:v>2.6576789667896681</c:v>
                </c:pt>
                <c:pt idx="864">
                  <c:v>2.6576465169833048</c:v>
                </c:pt>
                <c:pt idx="865">
                  <c:v>2.6576141641756728</c:v>
                </c:pt>
                <c:pt idx="866">
                  <c:v>2.6575819079324994</c:v>
                </c:pt>
                <c:pt idx="867">
                  <c:v>2.6575497478221002</c:v>
                </c:pt>
                <c:pt idx="868">
                  <c:v>2.6575176834153602</c:v>
                </c:pt>
                <c:pt idx="869">
                  <c:v>2.6574857142857145</c:v>
                </c:pt>
                <c:pt idx="870">
                  <c:v>2.6574538400091292</c:v>
                </c:pt>
                <c:pt idx="871">
                  <c:v>2.6574220601640839</c:v>
                </c:pt>
                <c:pt idx="872">
                  <c:v>2.657390374331551</c:v>
                </c:pt>
                <c:pt idx="873">
                  <c:v>2.6573587820949784</c:v>
                </c:pt>
                <c:pt idx="874">
                  <c:v>2.6573272830402725</c:v>
                </c:pt>
                <c:pt idx="875">
                  <c:v>2.6572958767557773</c:v>
                </c:pt>
                <c:pt idx="876">
                  <c:v>2.6572645628322591</c:v>
                </c:pt>
                <c:pt idx="877">
                  <c:v>2.657233340862887</c:v>
                </c:pt>
                <c:pt idx="878">
                  <c:v>2.6572022104432165</c:v>
                </c:pt>
                <c:pt idx="879">
                  <c:v>2.6571711711711714</c:v>
                </c:pt>
                <c:pt idx="880">
                  <c:v>2.6571402226470258</c:v>
                </c:pt>
                <c:pt idx="881">
                  <c:v>2.657109364473389</c:v>
                </c:pt>
                <c:pt idx="882">
                  <c:v>2.6570785962551855</c:v>
                </c:pt>
                <c:pt idx="883">
                  <c:v>2.657047917599642</c:v>
                </c:pt>
                <c:pt idx="884">
                  <c:v>2.6570173281162663</c:v>
                </c:pt>
                <c:pt idx="885">
                  <c:v>2.6569868274168345</c:v>
                </c:pt>
                <c:pt idx="886">
                  <c:v>2.656956415115372</c:v>
                </c:pt>
                <c:pt idx="887">
                  <c:v>2.6569260908281391</c:v>
                </c:pt>
                <c:pt idx="888">
                  <c:v>2.6568958541736136</c:v>
                </c:pt>
                <c:pt idx="889">
                  <c:v>2.6568657047724753</c:v>
                </c:pt>
                <c:pt idx="890">
                  <c:v>2.6568356422475894</c:v>
                </c:pt>
                <c:pt idx="891">
                  <c:v>2.6568056662239932</c:v>
                </c:pt>
                <c:pt idx="892">
                  <c:v>2.6567757763288764</c:v>
                </c:pt>
                <c:pt idx="893">
                  <c:v>2.6567459721915694</c:v>
                </c:pt>
                <c:pt idx="894">
                  <c:v>2.6567162534435265</c:v>
                </c:pt>
                <c:pt idx="895">
                  <c:v>2.6566866197183101</c:v>
                </c:pt>
                <c:pt idx="896">
                  <c:v>2.6566570706515771</c:v>
                </c:pt>
                <c:pt idx="897">
                  <c:v>2.6566276058810621</c:v>
                </c:pt>
                <c:pt idx="898">
                  <c:v>2.6565982250465652</c:v>
                </c:pt>
                <c:pt idx="899">
                  <c:v>2.6565689277899347</c:v>
                </c:pt>
                <c:pt idx="900">
                  <c:v>2.6565397137550533</c:v>
                </c:pt>
                <c:pt idx="901">
                  <c:v>2.6565105825878246</c:v>
                </c:pt>
                <c:pt idx="902">
                  <c:v>2.6564815339361587</c:v>
                </c:pt>
                <c:pt idx="903">
                  <c:v>2.6564525674499566</c:v>
                </c:pt>
                <c:pt idx="904">
                  <c:v>2.6564236827810972</c:v>
                </c:pt>
                <c:pt idx="905">
                  <c:v>2.656394879583424</c:v>
                </c:pt>
                <c:pt idx="906">
                  <c:v>2.6563661575127289</c:v>
                </c:pt>
                <c:pt idx="907">
                  <c:v>2.656337516226742</c:v>
                </c:pt>
                <c:pt idx="908">
                  <c:v>2.6563089553851142</c:v>
                </c:pt>
                <c:pt idx="909">
                  <c:v>2.6562804746494066</c:v>
                </c:pt>
                <c:pt idx="910">
                  <c:v>2.6562520736830768</c:v>
                </c:pt>
                <c:pt idx="911">
                  <c:v>2.6562237521514631</c:v>
                </c:pt>
                <c:pt idx="912">
                  <c:v>2.6561955097217749</c:v>
                </c:pt>
                <c:pt idx="913">
                  <c:v>2.6561673460630768</c:v>
                </c:pt>
                <c:pt idx="914">
                  <c:v>2.6561392608462775</c:v>
                </c:pt>
                <c:pt idx="915">
                  <c:v>2.6561112537441165</c:v>
                </c:pt>
                <c:pt idx="916">
                  <c:v>2.6560833244311506</c:v>
                </c:pt>
                <c:pt idx="917">
                  <c:v>2.6560554725837422</c:v>
                </c:pt>
                <c:pt idx="918">
                  <c:v>2.656027697880047</c:v>
                </c:pt>
                <c:pt idx="919">
                  <c:v>2.6560000000000001</c:v>
                </c:pt>
                <c:pt idx="920">
                  <c:v>2.6559723786253056</c:v>
                </c:pt>
                <c:pt idx="921">
                  <c:v>2.6559448334394231</c:v>
                </c:pt>
                <c:pt idx="922">
                  <c:v>2.6559173641275562</c:v>
                </c:pt>
                <c:pt idx="923">
                  <c:v>2.6558899703766401</c:v>
                </c:pt>
                <c:pt idx="924">
                  <c:v>2.6558626518753301</c:v>
                </c:pt>
                <c:pt idx="925">
                  <c:v>2.6558354083139903</c:v>
                </c:pt>
                <c:pt idx="926">
                  <c:v>2.6558082393846805</c:v>
                </c:pt>
                <c:pt idx="927">
                  <c:v>2.655781144781145</c:v>
                </c:pt>
                <c:pt idx="928">
                  <c:v>2.6557541241988023</c:v>
                </c:pt>
                <c:pt idx="929">
                  <c:v>2.6557271773347324</c:v>
                </c:pt>
                <c:pt idx="930">
                  <c:v>2.6557003038876665</c:v>
                </c:pt>
                <c:pt idx="931">
                  <c:v>2.6556735035579742</c:v>
                </c:pt>
                <c:pt idx="932">
                  <c:v>2.6556467760476541</c:v>
                </c:pt>
                <c:pt idx="933">
                  <c:v>2.6556201210603216</c:v>
                </c:pt>
                <c:pt idx="934">
                  <c:v>2.6555935383011988</c:v>
                </c:pt>
                <c:pt idx="935">
                  <c:v>2.6555670274771024</c:v>
                </c:pt>
                <c:pt idx="936">
                  <c:v>2.6555405882964349</c:v>
                </c:pt>
                <c:pt idx="937">
                  <c:v>2.655514220469172</c:v>
                </c:pt>
                <c:pt idx="938">
                  <c:v>2.6554879237068518</c:v>
                </c:pt>
                <c:pt idx="939">
                  <c:v>2.6554616977225676</c:v>
                </c:pt>
                <c:pt idx="940">
                  <c:v>2.6554355422309524</c:v>
                </c:pt>
                <c:pt idx="941">
                  <c:v>2.6554094569481728</c:v>
                </c:pt>
                <c:pt idx="942">
                  <c:v>2.6553834415919169</c:v>
                </c:pt>
                <c:pt idx="943">
                  <c:v>2.6553574958813839</c:v>
                </c:pt>
                <c:pt idx="944">
                  <c:v>2.6553316195372751</c:v>
                </c:pt>
                <c:pt idx="945">
                  <c:v>2.655305812281783</c:v>
                </c:pt>
                <c:pt idx="946">
                  <c:v>2.6552800738385809</c:v>
                </c:pt>
                <c:pt idx="947">
                  <c:v>2.6552544039328145</c:v>
                </c:pt>
                <c:pt idx="948">
                  <c:v>2.6552288022910915</c:v>
                </c:pt>
                <c:pt idx="949">
                  <c:v>2.655203268641471</c:v>
                </c:pt>
                <c:pt idx="950">
                  <c:v>2.6551778027134554</c:v>
                </c:pt>
                <c:pt idx="951">
                  <c:v>2.6551524042379788</c:v>
                </c:pt>
                <c:pt idx="952">
                  <c:v>2.6551270729474008</c:v>
                </c:pt>
                <c:pt idx="953">
                  <c:v>2.6551018085754929</c:v>
                </c:pt>
                <c:pt idx="954">
                  <c:v>2.6550766108574329</c:v>
                </c:pt>
                <c:pt idx="955">
                  <c:v>2.6550514795297935</c:v>
                </c:pt>
                <c:pt idx="956">
                  <c:v>2.6550264143305333</c:v>
                </c:pt>
                <c:pt idx="957">
                  <c:v>2.6550014149989893</c:v>
                </c:pt>
                <c:pt idx="958">
                  <c:v>2.6549764812758658</c:v>
                </c:pt>
                <c:pt idx="959">
                  <c:v>2.654951612903226</c:v>
                </c:pt>
                <c:pt idx="960">
                  <c:v>2.654926809624484</c:v>
                </c:pt>
                <c:pt idx="961">
                  <c:v>2.654902071184396</c:v>
                </c:pt>
                <c:pt idx="962">
                  <c:v>2.6548773973290491</c:v>
                </c:pt>
                <c:pt idx="963">
                  <c:v>2.6548527878058565</c:v>
                </c:pt>
                <c:pt idx="964">
                  <c:v>2.6548282423635454</c:v>
                </c:pt>
                <c:pt idx="965">
                  <c:v>2.6548037607521504</c:v>
                </c:pt>
                <c:pt idx="966">
                  <c:v>2.6547793427230046</c:v>
                </c:pt>
                <c:pt idx="967">
                  <c:v>2.6547549880287313</c:v>
                </c:pt>
                <c:pt idx="968">
                  <c:v>2.654730696423234</c:v>
                </c:pt>
                <c:pt idx="969">
                  <c:v>2.6547064676616916</c:v>
                </c:pt>
                <c:pt idx="970">
                  <c:v>2.6546823015005465</c:v>
                </c:pt>
                <c:pt idx="971">
                  <c:v>2.6546581976974992</c:v>
                </c:pt>
                <c:pt idx="972">
                  <c:v>2.6546341560114977</c:v>
                </c:pt>
                <c:pt idx="973">
                  <c:v>2.6546101762027323</c:v>
                </c:pt>
                <c:pt idx="974">
                  <c:v>2.6545862580326247</c:v>
                </c:pt>
                <c:pt idx="975">
                  <c:v>2.6545624012638234</c:v>
                </c:pt>
                <c:pt idx="976">
                  <c:v>2.6545386056601914</c:v>
                </c:pt>
                <c:pt idx="977">
                  <c:v>2.6545148709868034</c:v>
                </c:pt>
                <c:pt idx="978">
                  <c:v>2.6544911970099343</c:v>
                </c:pt>
                <c:pt idx="979">
                  <c:v>2.6544675834970533</c:v>
                </c:pt>
                <c:pt idx="980">
                  <c:v>2.6544440302168155</c:v>
                </c:pt>
                <c:pt idx="981">
                  <c:v>2.6544205369390554</c:v>
                </c:pt>
                <c:pt idx="982">
                  <c:v>2.6543971034347784</c:v>
                </c:pt>
                <c:pt idx="983">
                  <c:v>2.6543737294761534</c:v>
                </c:pt>
                <c:pt idx="984">
                  <c:v>2.6543504148365056</c:v>
                </c:pt>
                <c:pt idx="985">
                  <c:v>2.6543271592903102</c:v>
                </c:pt>
                <c:pt idx="986">
                  <c:v>2.654303962613183</c:v>
                </c:pt>
                <c:pt idx="987">
                  <c:v>2.6542808245818748</c:v>
                </c:pt>
                <c:pt idx="988">
                  <c:v>2.6542577449742644</c:v>
                </c:pt>
                <c:pt idx="989">
                  <c:v>2.6542347235693504</c:v>
                </c:pt>
                <c:pt idx="990">
                  <c:v>2.6542117601472444</c:v>
                </c:pt>
                <c:pt idx="991">
                  <c:v>2.6541888544891643</c:v>
                </c:pt>
                <c:pt idx="992">
                  <c:v>2.6541660063774279</c:v>
                </c:pt>
                <c:pt idx="993">
                  <c:v>2.654143215595445</c:v>
                </c:pt>
                <c:pt idx="994">
                  <c:v>2.6541204819277109</c:v>
                </c:pt>
                <c:pt idx="995">
                  <c:v>2.6540978051597999</c:v>
                </c:pt>
                <c:pt idx="996">
                  <c:v>2.6540751850783582</c:v>
                </c:pt>
                <c:pt idx="997">
                  <c:v>2.6540526214710969</c:v>
                </c:pt>
                <c:pt idx="998">
                  <c:v>2.6540301141267864</c:v>
                </c:pt>
                <c:pt idx="999">
                  <c:v>2.6540076628352494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A8-41E2-9B4D-6BFBA665F32E}"/>
            </c:ext>
          </c:extLst>
        </c:ser>
        <c:ser>
          <c:idx val="1"/>
          <c:order val="1"/>
          <c:tx>
            <c:strRef>
              <c:f>ChartData!$U$9</c:f>
              <c:strCache>
                <c:ptCount val="1"/>
                <c:pt idx="0">
                  <c:v>Proposed Large General Service: 25,000-49,999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ChartData!$S$10:$S$1009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265</c:v>
                </c:pt>
                <c:pt idx="201">
                  <c:v>330</c:v>
                </c:pt>
                <c:pt idx="202">
                  <c:v>395</c:v>
                </c:pt>
                <c:pt idx="203">
                  <c:v>460</c:v>
                </c:pt>
                <c:pt idx="204">
                  <c:v>525</c:v>
                </c:pt>
                <c:pt idx="205">
                  <c:v>590</c:v>
                </c:pt>
                <c:pt idx="206">
                  <c:v>655</c:v>
                </c:pt>
                <c:pt idx="207">
                  <c:v>720</c:v>
                </c:pt>
                <c:pt idx="208">
                  <c:v>785</c:v>
                </c:pt>
                <c:pt idx="209">
                  <c:v>850</c:v>
                </c:pt>
                <c:pt idx="210">
                  <c:v>915</c:v>
                </c:pt>
                <c:pt idx="211">
                  <c:v>980</c:v>
                </c:pt>
                <c:pt idx="212">
                  <c:v>1045</c:v>
                </c:pt>
                <c:pt idx="213">
                  <c:v>1110</c:v>
                </c:pt>
                <c:pt idx="214">
                  <c:v>1175</c:v>
                </c:pt>
                <c:pt idx="215">
                  <c:v>1240</c:v>
                </c:pt>
                <c:pt idx="216">
                  <c:v>1305</c:v>
                </c:pt>
                <c:pt idx="217">
                  <c:v>1370</c:v>
                </c:pt>
                <c:pt idx="218">
                  <c:v>1435</c:v>
                </c:pt>
                <c:pt idx="219">
                  <c:v>1500</c:v>
                </c:pt>
                <c:pt idx="220">
                  <c:v>1565</c:v>
                </c:pt>
                <c:pt idx="221">
                  <c:v>1630</c:v>
                </c:pt>
                <c:pt idx="222">
                  <c:v>1695</c:v>
                </c:pt>
                <c:pt idx="223">
                  <c:v>1760</c:v>
                </c:pt>
                <c:pt idx="224">
                  <c:v>1825</c:v>
                </c:pt>
                <c:pt idx="225">
                  <c:v>1890</c:v>
                </c:pt>
                <c:pt idx="226">
                  <c:v>1955</c:v>
                </c:pt>
                <c:pt idx="227">
                  <c:v>2020</c:v>
                </c:pt>
                <c:pt idx="228">
                  <c:v>2085</c:v>
                </c:pt>
                <c:pt idx="229">
                  <c:v>2150</c:v>
                </c:pt>
                <c:pt idx="230">
                  <c:v>2215</c:v>
                </c:pt>
                <c:pt idx="231">
                  <c:v>2280</c:v>
                </c:pt>
                <c:pt idx="232">
                  <c:v>2345</c:v>
                </c:pt>
                <c:pt idx="233">
                  <c:v>2410</c:v>
                </c:pt>
                <c:pt idx="234">
                  <c:v>2475</c:v>
                </c:pt>
                <c:pt idx="235">
                  <c:v>2540</c:v>
                </c:pt>
                <c:pt idx="236">
                  <c:v>2605</c:v>
                </c:pt>
                <c:pt idx="237">
                  <c:v>2670</c:v>
                </c:pt>
                <c:pt idx="238">
                  <c:v>2735</c:v>
                </c:pt>
                <c:pt idx="239">
                  <c:v>2800</c:v>
                </c:pt>
                <c:pt idx="240">
                  <c:v>2865</c:v>
                </c:pt>
                <c:pt idx="241">
                  <c:v>2930</c:v>
                </c:pt>
                <c:pt idx="242">
                  <c:v>2995</c:v>
                </c:pt>
                <c:pt idx="243">
                  <c:v>3060</c:v>
                </c:pt>
                <c:pt idx="244">
                  <c:v>3125</c:v>
                </c:pt>
                <c:pt idx="245">
                  <c:v>3190</c:v>
                </c:pt>
                <c:pt idx="246">
                  <c:v>3255</c:v>
                </c:pt>
                <c:pt idx="247">
                  <c:v>3320</c:v>
                </c:pt>
                <c:pt idx="248">
                  <c:v>3385</c:v>
                </c:pt>
                <c:pt idx="249">
                  <c:v>3450</c:v>
                </c:pt>
                <c:pt idx="250">
                  <c:v>3515</c:v>
                </c:pt>
                <c:pt idx="251">
                  <c:v>3580</c:v>
                </c:pt>
                <c:pt idx="252">
                  <c:v>3645</c:v>
                </c:pt>
                <c:pt idx="253">
                  <c:v>3710</c:v>
                </c:pt>
                <c:pt idx="254">
                  <c:v>3775</c:v>
                </c:pt>
                <c:pt idx="255">
                  <c:v>3840</c:v>
                </c:pt>
                <c:pt idx="256">
                  <c:v>3905</c:v>
                </c:pt>
                <c:pt idx="257">
                  <c:v>3970</c:v>
                </c:pt>
                <c:pt idx="258">
                  <c:v>4035</c:v>
                </c:pt>
                <c:pt idx="259">
                  <c:v>4100</c:v>
                </c:pt>
                <c:pt idx="260">
                  <c:v>4165</c:v>
                </c:pt>
                <c:pt idx="261">
                  <c:v>4230</c:v>
                </c:pt>
                <c:pt idx="262">
                  <c:v>4295</c:v>
                </c:pt>
                <c:pt idx="263">
                  <c:v>4360</c:v>
                </c:pt>
                <c:pt idx="264">
                  <c:v>4425</c:v>
                </c:pt>
                <c:pt idx="265">
                  <c:v>4490</c:v>
                </c:pt>
                <c:pt idx="266">
                  <c:v>4555</c:v>
                </c:pt>
                <c:pt idx="267">
                  <c:v>4620</c:v>
                </c:pt>
                <c:pt idx="268">
                  <c:v>4685</c:v>
                </c:pt>
                <c:pt idx="269">
                  <c:v>4750</c:v>
                </c:pt>
                <c:pt idx="270">
                  <c:v>4815</c:v>
                </c:pt>
                <c:pt idx="271">
                  <c:v>4880</c:v>
                </c:pt>
                <c:pt idx="272">
                  <c:v>4945</c:v>
                </c:pt>
                <c:pt idx="273">
                  <c:v>5010</c:v>
                </c:pt>
                <c:pt idx="274">
                  <c:v>5075</c:v>
                </c:pt>
                <c:pt idx="275">
                  <c:v>5140</c:v>
                </c:pt>
                <c:pt idx="276">
                  <c:v>5205</c:v>
                </c:pt>
                <c:pt idx="277">
                  <c:v>5270</c:v>
                </c:pt>
                <c:pt idx="278">
                  <c:v>5335</c:v>
                </c:pt>
                <c:pt idx="279">
                  <c:v>5400</c:v>
                </c:pt>
                <c:pt idx="280">
                  <c:v>5465</c:v>
                </c:pt>
                <c:pt idx="281">
                  <c:v>5530</c:v>
                </c:pt>
                <c:pt idx="282">
                  <c:v>5595</c:v>
                </c:pt>
                <c:pt idx="283">
                  <c:v>5660</c:v>
                </c:pt>
                <c:pt idx="284">
                  <c:v>5725</c:v>
                </c:pt>
                <c:pt idx="285">
                  <c:v>5790</c:v>
                </c:pt>
                <c:pt idx="286">
                  <c:v>5855</c:v>
                </c:pt>
                <c:pt idx="287">
                  <c:v>5920</c:v>
                </c:pt>
                <c:pt idx="288">
                  <c:v>5985</c:v>
                </c:pt>
                <c:pt idx="289">
                  <c:v>6050</c:v>
                </c:pt>
                <c:pt idx="290">
                  <c:v>6115</c:v>
                </c:pt>
                <c:pt idx="291">
                  <c:v>6180</c:v>
                </c:pt>
                <c:pt idx="292">
                  <c:v>6245</c:v>
                </c:pt>
                <c:pt idx="293">
                  <c:v>6310</c:v>
                </c:pt>
                <c:pt idx="294">
                  <c:v>6375</c:v>
                </c:pt>
                <c:pt idx="295">
                  <c:v>6440</c:v>
                </c:pt>
                <c:pt idx="296">
                  <c:v>6505</c:v>
                </c:pt>
                <c:pt idx="297">
                  <c:v>6570</c:v>
                </c:pt>
                <c:pt idx="298">
                  <c:v>6635</c:v>
                </c:pt>
                <c:pt idx="299">
                  <c:v>6700</c:v>
                </c:pt>
                <c:pt idx="300">
                  <c:v>6765</c:v>
                </c:pt>
                <c:pt idx="301">
                  <c:v>6830</c:v>
                </c:pt>
                <c:pt idx="302">
                  <c:v>6895</c:v>
                </c:pt>
                <c:pt idx="303">
                  <c:v>6960</c:v>
                </c:pt>
                <c:pt idx="304">
                  <c:v>7025</c:v>
                </c:pt>
                <c:pt idx="305">
                  <c:v>7090</c:v>
                </c:pt>
                <c:pt idx="306">
                  <c:v>7155</c:v>
                </c:pt>
                <c:pt idx="307">
                  <c:v>7220</c:v>
                </c:pt>
                <c:pt idx="308">
                  <c:v>7285</c:v>
                </c:pt>
                <c:pt idx="309">
                  <c:v>7350</c:v>
                </c:pt>
                <c:pt idx="310">
                  <c:v>7415</c:v>
                </c:pt>
                <c:pt idx="311">
                  <c:v>7480</c:v>
                </c:pt>
                <c:pt idx="312">
                  <c:v>7545</c:v>
                </c:pt>
                <c:pt idx="313">
                  <c:v>7610</c:v>
                </c:pt>
                <c:pt idx="314">
                  <c:v>7675</c:v>
                </c:pt>
                <c:pt idx="315">
                  <c:v>7740</c:v>
                </c:pt>
                <c:pt idx="316">
                  <c:v>7805</c:v>
                </c:pt>
                <c:pt idx="317">
                  <c:v>7870</c:v>
                </c:pt>
                <c:pt idx="318">
                  <c:v>7935</c:v>
                </c:pt>
                <c:pt idx="319">
                  <c:v>8000</c:v>
                </c:pt>
                <c:pt idx="320">
                  <c:v>8065</c:v>
                </c:pt>
                <c:pt idx="321">
                  <c:v>8130</c:v>
                </c:pt>
                <c:pt idx="322">
                  <c:v>8195</c:v>
                </c:pt>
                <c:pt idx="323">
                  <c:v>8260</c:v>
                </c:pt>
                <c:pt idx="324">
                  <c:v>8325</c:v>
                </c:pt>
                <c:pt idx="325">
                  <c:v>8390</c:v>
                </c:pt>
                <c:pt idx="326">
                  <c:v>8455</c:v>
                </c:pt>
                <c:pt idx="327">
                  <c:v>8520</c:v>
                </c:pt>
                <c:pt idx="328">
                  <c:v>8585</c:v>
                </c:pt>
                <c:pt idx="329">
                  <c:v>8650</c:v>
                </c:pt>
                <c:pt idx="330">
                  <c:v>8715</c:v>
                </c:pt>
                <c:pt idx="331">
                  <c:v>8780</c:v>
                </c:pt>
                <c:pt idx="332">
                  <c:v>8845</c:v>
                </c:pt>
                <c:pt idx="333">
                  <c:v>8910</c:v>
                </c:pt>
                <c:pt idx="334">
                  <c:v>8975</c:v>
                </c:pt>
                <c:pt idx="335">
                  <c:v>9040</c:v>
                </c:pt>
                <c:pt idx="336">
                  <c:v>9105</c:v>
                </c:pt>
                <c:pt idx="337">
                  <c:v>9170</c:v>
                </c:pt>
                <c:pt idx="338">
                  <c:v>9235</c:v>
                </c:pt>
                <c:pt idx="339">
                  <c:v>9300</c:v>
                </c:pt>
                <c:pt idx="340">
                  <c:v>9365</c:v>
                </c:pt>
                <c:pt idx="341">
                  <c:v>9430</c:v>
                </c:pt>
                <c:pt idx="342">
                  <c:v>9495</c:v>
                </c:pt>
                <c:pt idx="343">
                  <c:v>9560</c:v>
                </c:pt>
                <c:pt idx="344">
                  <c:v>9625</c:v>
                </c:pt>
                <c:pt idx="345">
                  <c:v>9690</c:v>
                </c:pt>
                <c:pt idx="346">
                  <c:v>9755</c:v>
                </c:pt>
                <c:pt idx="347">
                  <c:v>9820</c:v>
                </c:pt>
                <c:pt idx="348">
                  <c:v>9885</c:v>
                </c:pt>
                <c:pt idx="349">
                  <c:v>9950</c:v>
                </c:pt>
                <c:pt idx="350">
                  <c:v>10015</c:v>
                </c:pt>
                <c:pt idx="351">
                  <c:v>10080</c:v>
                </c:pt>
                <c:pt idx="352">
                  <c:v>10145</c:v>
                </c:pt>
                <c:pt idx="353">
                  <c:v>10210</c:v>
                </c:pt>
                <c:pt idx="354">
                  <c:v>10275</c:v>
                </c:pt>
                <c:pt idx="355">
                  <c:v>10340</c:v>
                </c:pt>
                <c:pt idx="356">
                  <c:v>10405</c:v>
                </c:pt>
                <c:pt idx="357">
                  <c:v>10470</c:v>
                </c:pt>
                <c:pt idx="358">
                  <c:v>10535</c:v>
                </c:pt>
                <c:pt idx="359">
                  <c:v>10600</c:v>
                </c:pt>
                <c:pt idx="360">
                  <c:v>10665</c:v>
                </c:pt>
                <c:pt idx="361">
                  <c:v>10730</c:v>
                </c:pt>
                <c:pt idx="362">
                  <c:v>10795</c:v>
                </c:pt>
                <c:pt idx="363">
                  <c:v>10860</c:v>
                </c:pt>
                <c:pt idx="364">
                  <c:v>10925</c:v>
                </c:pt>
                <c:pt idx="365">
                  <c:v>10990</c:v>
                </c:pt>
                <c:pt idx="366">
                  <c:v>11055</c:v>
                </c:pt>
                <c:pt idx="367">
                  <c:v>11120</c:v>
                </c:pt>
                <c:pt idx="368">
                  <c:v>11185</c:v>
                </c:pt>
                <c:pt idx="369">
                  <c:v>11250</c:v>
                </c:pt>
                <c:pt idx="370">
                  <c:v>11315</c:v>
                </c:pt>
                <c:pt idx="371">
                  <c:v>11380</c:v>
                </c:pt>
                <c:pt idx="372">
                  <c:v>11445</c:v>
                </c:pt>
                <c:pt idx="373">
                  <c:v>11510</c:v>
                </c:pt>
                <c:pt idx="374">
                  <c:v>11575</c:v>
                </c:pt>
                <c:pt idx="375">
                  <c:v>11640</c:v>
                </c:pt>
                <c:pt idx="376">
                  <c:v>11705</c:v>
                </c:pt>
                <c:pt idx="377">
                  <c:v>11770</c:v>
                </c:pt>
                <c:pt idx="378">
                  <c:v>11835</c:v>
                </c:pt>
                <c:pt idx="379">
                  <c:v>11900</c:v>
                </c:pt>
                <c:pt idx="380">
                  <c:v>11965</c:v>
                </c:pt>
                <c:pt idx="381">
                  <c:v>12030</c:v>
                </c:pt>
                <c:pt idx="382">
                  <c:v>12095</c:v>
                </c:pt>
                <c:pt idx="383">
                  <c:v>12160</c:v>
                </c:pt>
                <c:pt idx="384">
                  <c:v>12225</c:v>
                </c:pt>
                <c:pt idx="385">
                  <c:v>12290</c:v>
                </c:pt>
                <c:pt idx="386">
                  <c:v>12355</c:v>
                </c:pt>
                <c:pt idx="387">
                  <c:v>12420</c:v>
                </c:pt>
                <c:pt idx="388">
                  <c:v>12485</c:v>
                </c:pt>
                <c:pt idx="389">
                  <c:v>12550</c:v>
                </c:pt>
                <c:pt idx="390">
                  <c:v>12615</c:v>
                </c:pt>
                <c:pt idx="391">
                  <c:v>12680</c:v>
                </c:pt>
                <c:pt idx="392">
                  <c:v>12745</c:v>
                </c:pt>
                <c:pt idx="393">
                  <c:v>12810</c:v>
                </c:pt>
                <c:pt idx="394">
                  <c:v>12875</c:v>
                </c:pt>
                <c:pt idx="395">
                  <c:v>12940</c:v>
                </c:pt>
                <c:pt idx="396">
                  <c:v>13005</c:v>
                </c:pt>
                <c:pt idx="397">
                  <c:v>13070</c:v>
                </c:pt>
                <c:pt idx="398">
                  <c:v>13135</c:v>
                </c:pt>
                <c:pt idx="399">
                  <c:v>13200</c:v>
                </c:pt>
                <c:pt idx="400">
                  <c:v>13265</c:v>
                </c:pt>
                <c:pt idx="401">
                  <c:v>13330</c:v>
                </c:pt>
                <c:pt idx="402">
                  <c:v>13395</c:v>
                </c:pt>
                <c:pt idx="403">
                  <c:v>13460</c:v>
                </c:pt>
                <c:pt idx="404">
                  <c:v>13525</c:v>
                </c:pt>
                <c:pt idx="405">
                  <c:v>13590</c:v>
                </c:pt>
                <c:pt idx="406">
                  <c:v>13655</c:v>
                </c:pt>
                <c:pt idx="407">
                  <c:v>13720</c:v>
                </c:pt>
                <c:pt idx="408">
                  <c:v>13785</c:v>
                </c:pt>
                <c:pt idx="409">
                  <c:v>13850</c:v>
                </c:pt>
                <c:pt idx="410">
                  <c:v>13915</c:v>
                </c:pt>
                <c:pt idx="411">
                  <c:v>13980</c:v>
                </c:pt>
                <c:pt idx="412">
                  <c:v>14045</c:v>
                </c:pt>
                <c:pt idx="413">
                  <c:v>14110</c:v>
                </c:pt>
                <c:pt idx="414">
                  <c:v>14175</c:v>
                </c:pt>
                <c:pt idx="415">
                  <c:v>14240</c:v>
                </c:pt>
                <c:pt idx="416">
                  <c:v>14305</c:v>
                </c:pt>
                <c:pt idx="417">
                  <c:v>14370</c:v>
                </c:pt>
                <c:pt idx="418">
                  <c:v>14435</c:v>
                </c:pt>
                <c:pt idx="419">
                  <c:v>14500</c:v>
                </c:pt>
                <c:pt idx="420">
                  <c:v>14565</c:v>
                </c:pt>
                <c:pt idx="421">
                  <c:v>14630</c:v>
                </c:pt>
                <c:pt idx="422">
                  <c:v>14695</c:v>
                </c:pt>
                <c:pt idx="423">
                  <c:v>14760</c:v>
                </c:pt>
                <c:pt idx="424">
                  <c:v>14825</c:v>
                </c:pt>
                <c:pt idx="425">
                  <c:v>14890</c:v>
                </c:pt>
                <c:pt idx="426">
                  <c:v>14955</c:v>
                </c:pt>
                <c:pt idx="427">
                  <c:v>15020</c:v>
                </c:pt>
                <c:pt idx="428">
                  <c:v>15085</c:v>
                </c:pt>
                <c:pt idx="429">
                  <c:v>15150</c:v>
                </c:pt>
                <c:pt idx="430">
                  <c:v>15215</c:v>
                </c:pt>
                <c:pt idx="431">
                  <c:v>15280</c:v>
                </c:pt>
                <c:pt idx="432">
                  <c:v>15345</c:v>
                </c:pt>
                <c:pt idx="433">
                  <c:v>15410</c:v>
                </c:pt>
                <c:pt idx="434">
                  <c:v>15475</c:v>
                </c:pt>
                <c:pt idx="435">
                  <c:v>15540</c:v>
                </c:pt>
                <c:pt idx="436">
                  <c:v>15605</c:v>
                </c:pt>
                <c:pt idx="437">
                  <c:v>15670</c:v>
                </c:pt>
                <c:pt idx="438">
                  <c:v>15735</c:v>
                </c:pt>
                <c:pt idx="439">
                  <c:v>15800</c:v>
                </c:pt>
                <c:pt idx="440">
                  <c:v>15865</c:v>
                </c:pt>
                <c:pt idx="441">
                  <c:v>15930</c:v>
                </c:pt>
                <c:pt idx="442">
                  <c:v>15995</c:v>
                </c:pt>
                <c:pt idx="443">
                  <c:v>16060</c:v>
                </c:pt>
                <c:pt idx="444">
                  <c:v>16125</c:v>
                </c:pt>
                <c:pt idx="445">
                  <c:v>16190</c:v>
                </c:pt>
                <c:pt idx="446">
                  <c:v>16255</c:v>
                </c:pt>
                <c:pt idx="447">
                  <c:v>16320</c:v>
                </c:pt>
                <c:pt idx="448">
                  <c:v>16385</c:v>
                </c:pt>
                <c:pt idx="449">
                  <c:v>16450</c:v>
                </c:pt>
                <c:pt idx="450">
                  <c:v>16515</c:v>
                </c:pt>
                <c:pt idx="451">
                  <c:v>16580</c:v>
                </c:pt>
                <c:pt idx="452">
                  <c:v>16645</c:v>
                </c:pt>
                <c:pt idx="453">
                  <c:v>16710</c:v>
                </c:pt>
                <c:pt idx="454">
                  <c:v>16775</c:v>
                </c:pt>
                <c:pt idx="455">
                  <c:v>16840</c:v>
                </c:pt>
                <c:pt idx="456">
                  <c:v>16905</c:v>
                </c:pt>
                <c:pt idx="457">
                  <c:v>16970</c:v>
                </c:pt>
                <c:pt idx="458">
                  <c:v>17035</c:v>
                </c:pt>
                <c:pt idx="459">
                  <c:v>17100</c:v>
                </c:pt>
                <c:pt idx="460">
                  <c:v>17165</c:v>
                </c:pt>
                <c:pt idx="461">
                  <c:v>17230</c:v>
                </c:pt>
                <c:pt idx="462">
                  <c:v>17295</c:v>
                </c:pt>
                <c:pt idx="463">
                  <c:v>17360</c:v>
                </c:pt>
                <c:pt idx="464">
                  <c:v>17425</c:v>
                </c:pt>
                <c:pt idx="465">
                  <c:v>17490</c:v>
                </c:pt>
                <c:pt idx="466">
                  <c:v>17555</c:v>
                </c:pt>
                <c:pt idx="467">
                  <c:v>17620</c:v>
                </c:pt>
                <c:pt idx="468">
                  <c:v>17685</c:v>
                </c:pt>
                <c:pt idx="469">
                  <c:v>17750</c:v>
                </c:pt>
                <c:pt idx="470">
                  <c:v>17815</c:v>
                </c:pt>
                <c:pt idx="471">
                  <c:v>17880</c:v>
                </c:pt>
                <c:pt idx="472">
                  <c:v>17945</c:v>
                </c:pt>
                <c:pt idx="473">
                  <c:v>18010</c:v>
                </c:pt>
                <c:pt idx="474">
                  <c:v>18075</c:v>
                </c:pt>
                <c:pt idx="475">
                  <c:v>18140</c:v>
                </c:pt>
                <c:pt idx="476">
                  <c:v>18205</c:v>
                </c:pt>
                <c:pt idx="477">
                  <c:v>18270</c:v>
                </c:pt>
                <c:pt idx="478">
                  <c:v>18335</c:v>
                </c:pt>
                <c:pt idx="479">
                  <c:v>18400</c:v>
                </c:pt>
                <c:pt idx="480">
                  <c:v>18465</c:v>
                </c:pt>
                <c:pt idx="481">
                  <c:v>18530</c:v>
                </c:pt>
                <c:pt idx="482">
                  <c:v>18595</c:v>
                </c:pt>
                <c:pt idx="483">
                  <c:v>18660</c:v>
                </c:pt>
                <c:pt idx="484">
                  <c:v>18725</c:v>
                </c:pt>
                <c:pt idx="485">
                  <c:v>18790</c:v>
                </c:pt>
                <c:pt idx="486">
                  <c:v>18855</c:v>
                </c:pt>
                <c:pt idx="487">
                  <c:v>18920</c:v>
                </c:pt>
                <c:pt idx="488">
                  <c:v>18985</c:v>
                </c:pt>
                <c:pt idx="489">
                  <c:v>19050</c:v>
                </c:pt>
                <c:pt idx="490">
                  <c:v>19115</c:v>
                </c:pt>
                <c:pt idx="491">
                  <c:v>19180</c:v>
                </c:pt>
                <c:pt idx="492">
                  <c:v>19245</c:v>
                </c:pt>
                <c:pt idx="493">
                  <c:v>19310</c:v>
                </c:pt>
                <c:pt idx="494">
                  <c:v>19375</c:v>
                </c:pt>
                <c:pt idx="495">
                  <c:v>19440</c:v>
                </c:pt>
                <c:pt idx="496">
                  <c:v>19505</c:v>
                </c:pt>
                <c:pt idx="497">
                  <c:v>19570</c:v>
                </c:pt>
                <c:pt idx="498">
                  <c:v>19635</c:v>
                </c:pt>
                <c:pt idx="499">
                  <c:v>19700</c:v>
                </c:pt>
                <c:pt idx="500">
                  <c:v>19765</c:v>
                </c:pt>
                <c:pt idx="501">
                  <c:v>19830</c:v>
                </c:pt>
                <c:pt idx="502">
                  <c:v>19895</c:v>
                </c:pt>
                <c:pt idx="503">
                  <c:v>19960</c:v>
                </c:pt>
                <c:pt idx="504">
                  <c:v>20025</c:v>
                </c:pt>
                <c:pt idx="505">
                  <c:v>20090</c:v>
                </c:pt>
                <c:pt idx="506">
                  <c:v>20155</c:v>
                </c:pt>
                <c:pt idx="507">
                  <c:v>20220</c:v>
                </c:pt>
                <c:pt idx="508">
                  <c:v>20285</c:v>
                </c:pt>
                <c:pt idx="509">
                  <c:v>20350</c:v>
                </c:pt>
                <c:pt idx="510">
                  <c:v>20415</c:v>
                </c:pt>
                <c:pt idx="511">
                  <c:v>20480</c:v>
                </c:pt>
                <c:pt idx="512">
                  <c:v>20545</c:v>
                </c:pt>
                <c:pt idx="513">
                  <c:v>20610</c:v>
                </c:pt>
                <c:pt idx="514">
                  <c:v>20675</c:v>
                </c:pt>
                <c:pt idx="515">
                  <c:v>20740</c:v>
                </c:pt>
                <c:pt idx="516">
                  <c:v>20805</c:v>
                </c:pt>
                <c:pt idx="517">
                  <c:v>20870</c:v>
                </c:pt>
                <c:pt idx="518">
                  <c:v>20935</c:v>
                </c:pt>
                <c:pt idx="519">
                  <c:v>21000</c:v>
                </c:pt>
                <c:pt idx="520">
                  <c:v>21065</c:v>
                </c:pt>
                <c:pt idx="521">
                  <c:v>21130</c:v>
                </c:pt>
                <c:pt idx="522">
                  <c:v>21195</c:v>
                </c:pt>
                <c:pt idx="523">
                  <c:v>21260</c:v>
                </c:pt>
                <c:pt idx="524">
                  <c:v>21325</c:v>
                </c:pt>
                <c:pt idx="525">
                  <c:v>21390</c:v>
                </c:pt>
                <c:pt idx="526">
                  <c:v>21455</c:v>
                </c:pt>
                <c:pt idx="527">
                  <c:v>21520</c:v>
                </c:pt>
                <c:pt idx="528">
                  <c:v>21585</c:v>
                </c:pt>
                <c:pt idx="529">
                  <c:v>21650</c:v>
                </c:pt>
                <c:pt idx="530">
                  <c:v>21715</c:v>
                </c:pt>
                <c:pt idx="531">
                  <c:v>21780</c:v>
                </c:pt>
                <c:pt idx="532">
                  <c:v>21845</c:v>
                </c:pt>
                <c:pt idx="533">
                  <c:v>21910</c:v>
                </c:pt>
                <c:pt idx="534">
                  <c:v>21975</c:v>
                </c:pt>
                <c:pt idx="535">
                  <c:v>22040</c:v>
                </c:pt>
                <c:pt idx="536">
                  <c:v>22105</c:v>
                </c:pt>
                <c:pt idx="537">
                  <c:v>22170</c:v>
                </c:pt>
                <c:pt idx="538">
                  <c:v>22235</c:v>
                </c:pt>
                <c:pt idx="539">
                  <c:v>22300</c:v>
                </c:pt>
                <c:pt idx="540">
                  <c:v>22365</c:v>
                </c:pt>
                <c:pt idx="541">
                  <c:v>22430</c:v>
                </c:pt>
                <c:pt idx="542">
                  <c:v>22495</c:v>
                </c:pt>
                <c:pt idx="543">
                  <c:v>22560</c:v>
                </c:pt>
                <c:pt idx="544">
                  <c:v>22625</c:v>
                </c:pt>
                <c:pt idx="545">
                  <c:v>22690</c:v>
                </c:pt>
                <c:pt idx="546">
                  <c:v>22755</c:v>
                </c:pt>
                <c:pt idx="547">
                  <c:v>22820</c:v>
                </c:pt>
                <c:pt idx="548">
                  <c:v>22885</c:v>
                </c:pt>
                <c:pt idx="549">
                  <c:v>22950</c:v>
                </c:pt>
                <c:pt idx="550">
                  <c:v>23015</c:v>
                </c:pt>
                <c:pt idx="551">
                  <c:v>23080</c:v>
                </c:pt>
                <c:pt idx="552">
                  <c:v>23145</c:v>
                </c:pt>
                <c:pt idx="553">
                  <c:v>23210</c:v>
                </c:pt>
                <c:pt idx="554">
                  <c:v>23275</c:v>
                </c:pt>
                <c:pt idx="555">
                  <c:v>23340</c:v>
                </c:pt>
                <c:pt idx="556">
                  <c:v>23405</c:v>
                </c:pt>
                <c:pt idx="557">
                  <c:v>23470</c:v>
                </c:pt>
                <c:pt idx="558">
                  <c:v>23535</c:v>
                </c:pt>
                <c:pt idx="559">
                  <c:v>23600</c:v>
                </c:pt>
                <c:pt idx="560">
                  <c:v>23665</c:v>
                </c:pt>
                <c:pt idx="561">
                  <c:v>23730</c:v>
                </c:pt>
                <c:pt idx="562">
                  <c:v>23795</c:v>
                </c:pt>
                <c:pt idx="563">
                  <c:v>23860</c:v>
                </c:pt>
                <c:pt idx="564">
                  <c:v>23925</c:v>
                </c:pt>
                <c:pt idx="565">
                  <c:v>23990</c:v>
                </c:pt>
                <c:pt idx="566">
                  <c:v>24055</c:v>
                </c:pt>
                <c:pt idx="567">
                  <c:v>24120</c:v>
                </c:pt>
                <c:pt idx="568">
                  <c:v>24185</c:v>
                </c:pt>
                <c:pt idx="569">
                  <c:v>24250</c:v>
                </c:pt>
                <c:pt idx="570">
                  <c:v>24315</c:v>
                </c:pt>
                <c:pt idx="571">
                  <c:v>24380</c:v>
                </c:pt>
                <c:pt idx="572">
                  <c:v>24445</c:v>
                </c:pt>
                <c:pt idx="573">
                  <c:v>24510</c:v>
                </c:pt>
                <c:pt idx="574">
                  <c:v>24575</c:v>
                </c:pt>
                <c:pt idx="575">
                  <c:v>24640</c:v>
                </c:pt>
                <c:pt idx="576">
                  <c:v>24705</c:v>
                </c:pt>
                <c:pt idx="577">
                  <c:v>24770</c:v>
                </c:pt>
                <c:pt idx="578">
                  <c:v>24835</c:v>
                </c:pt>
                <c:pt idx="579">
                  <c:v>24900</c:v>
                </c:pt>
                <c:pt idx="580">
                  <c:v>24965</c:v>
                </c:pt>
                <c:pt idx="581">
                  <c:v>25030</c:v>
                </c:pt>
                <c:pt idx="582">
                  <c:v>25095</c:v>
                </c:pt>
                <c:pt idx="583">
                  <c:v>25160</c:v>
                </c:pt>
                <c:pt idx="584">
                  <c:v>25225</c:v>
                </c:pt>
                <c:pt idx="585">
                  <c:v>25290</c:v>
                </c:pt>
                <c:pt idx="586">
                  <c:v>25355</c:v>
                </c:pt>
                <c:pt idx="587">
                  <c:v>25420</c:v>
                </c:pt>
                <c:pt idx="588">
                  <c:v>25485</c:v>
                </c:pt>
                <c:pt idx="589">
                  <c:v>25550</c:v>
                </c:pt>
                <c:pt idx="590">
                  <c:v>25615</c:v>
                </c:pt>
                <c:pt idx="591">
                  <c:v>25680</c:v>
                </c:pt>
                <c:pt idx="592">
                  <c:v>25745</c:v>
                </c:pt>
                <c:pt idx="593">
                  <c:v>25810</c:v>
                </c:pt>
                <c:pt idx="594">
                  <c:v>25875</c:v>
                </c:pt>
                <c:pt idx="595">
                  <c:v>25940</c:v>
                </c:pt>
                <c:pt idx="596">
                  <c:v>26005</c:v>
                </c:pt>
                <c:pt idx="597">
                  <c:v>26070</c:v>
                </c:pt>
                <c:pt idx="598">
                  <c:v>26135</c:v>
                </c:pt>
                <c:pt idx="599">
                  <c:v>26200</c:v>
                </c:pt>
                <c:pt idx="600">
                  <c:v>26265</c:v>
                </c:pt>
                <c:pt idx="601">
                  <c:v>26330</c:v>
                </c:pt>
                <c:pt idx="602">
                  <c:v>26395</c:v>
                </c:pt>
                <c:pt idx="603">
                  <c:v>26460</c:v>
                </c:pt>
                <c:pt idx="604">
                  <c:v>26525</c:v>
                </c:pt>
                <c:pt idx="605">
                  <c:v>26590</c:v>
                </c:pt>
                <c:pt idx="606">
                  <c:v>26655</c:v>
                </c:pt>
                <c:pt idx="607">
                  <c:v>26720</c:v>
                </c:pt>
                <c:pt idx="608">
                  <c:v>26785</c:v>
                </c:pt>
                <c:pt idx="609">
                  <c:v>26850</c:v>
                </c:pt>
                <c:pt idx="610">
                  <c:v>26915</c:v>
                </c:pt>
                <c:pt idx="611">
                  <c:v>26980</c:v>
                </c:pt>
                <c:pt idx="612">
                  <c:v>27045</c:v>
                </c:pt>
                <c:pt idx="613">
                  <c:v>27110</c:v>
                </c:pt>
                <c:pt idx="614">
                  <c:v>27175</c:v>
                </c:pt>
                <c:pt idx="615">
                  <c:v>27240</c:v>
                </c:pt>
                <c:pt idx="616">
                  <c:v>27305</c:v>
                </c:pt>
                <c:pt idx="617">
                  <c:v>27370</c:v>
                </c:pt>
                <c:pt idx="618">
                  <c:v>27435</c:v>
                </c:pt>
                <c:pt idx="619">
                  <c:v>27500</c:v>
                </c:pt>
                <c:pt idx="620">
                  <c:v>27565</c:v>
                </c:pt>
                <c:pt idx="621">
                  <c:v>27630</c:v>
                </c:pt>
                <c:pt idx="622">
                  <c:v>27695</c:v>
                </c:pt>
                <c:pt idx="623">
                  <c:v>27760</c:v>
                </c:pt>
                <c:pt idx="624">
                  <c:v>27825</c:v>
                </c:pt>
                <c:pt idx="625">
                  <c:v>27890</c:v>
                </c:pt>
                <c:pt idx="626">
                  <c:v>27955</c:v>
                </c:pt>
                <c:pt idx="627">
                  <c:v>28020</c:v>
                </c:pt>
                <c:pt idx="628">
                  <c:v>28085</c:v>
                </c:pt>
                <c:pt idx="629">
                  <c:v>28150</c:v>
                </c:pt>
                <c:pt idx="630">
                  <c:v>28215</c:v>
                </c:pt>
                <c:pt idx="631">
                  <c:v>28280</c:v>
                </c:pt>
                <c:pt idx="632">
                  <c:v>28345</c:v>
                </c:pt>
                <c:pt idx="633">
                  <c:v>28410</c:v>
                </c:pt>
                <c:pt idx="634">
                  <c:v>28475</c:v>
                </c:pt>
                <c:pt idx="635">
                  <c:v>28540</c:v>
                </c:pt>
                <c:pt idx="636">
                  <c:v>28605</c:v>
                </c:pt>
                <c:pt idx="637">
                  <c:v>28670</c:v>
                </c:pt>
                <c:pt idx="638">
                  <c:v>28735</c:v>
                </c:pt>
                <c:pt idx="639">
                  <c:v>28800</c:v>
                </c:pt>
                <c:pt idx="640">
                  <c:v>28865</c:v>
                </c:pt>
                <c:pt idx="641">
                  <c:v>28930</c:v>
                </c:pt>
                <c:pt idx="642">
                  <c:v>28995</c:v>
                </c:pt>
                <c:pt idx="643">
                  <c:v>29060</c:v>
                </c:pt>
                <c:pt idx="644">
                  <c:v>29125</c:v>
                </c:pt>
                <c:pt idx="645">
                  <c:v>29190</c:v>
                </c:pt>
                <c:pt idx="646">
                  <c:v>29255</c:v>
                </c:pt>
                <c:pt idx="647">
                  <c:v>29320</c:v>
                </c:pt>
                <c:pt idx="648">
                  <c:v>29385</c:v>
                </c:pt>
                <c:pt idx="649">
                  <c:v>29450</c:v>
                </c:pt>
                <c:pt idx="650">
                  <c:v>29515</c:v>
                </c:pt>
                <c:pt idx="651">
                  <c:v>29580</c:v>
                </c:pt>
                <c:pt idx="652">
                  <c:v>29645</c:v>
                </c:pt>
                <c:pt idx="653">
                  <c:v>29710</c:v>
                </c:pt>
                <c:pt idx="654">
                  <c:v>29775</c:v>
                </c:pt>
                <c:pt idx="655">
                  <c:v>29840</c:v>
                </c:pt>
                <c:pt idx="656">
                  <c:v>29905</c:v>
                </c:pt>
                <c:pt idx="657">
                  <c:v>29970</c:v>
                </c:pt>
                <c:pt idx="658">
                  <c:v>30035</c:v>
                </c:pt>
                <c:pt idx="659">
                  <c:v>30100</c:v>
                </c:pt>
                <c:pt idx="660">
                  <c:v>30165</c:v>
                </c:pt>
                <c:pt idx="661">
                  <c:v>30230</c:v>
                </c:pt>
                <c:pt idx="662">
                  <c:v>30295</c:v>
                </c:pt>
                <c:pt idx="663">
                  <c:v>30360</c:v>
                </c:pt>
                <c:pt idx="664">
                  <c:v>30425</c:v>
                </c:pt>
                <c:pt idx="665">
                  <c:v>30490</c:v>
                </c:pt>
                <c:pt idx="666">
                  <c:v>30555</c:v>
                </c:pt>
                <c:pt idx="667">
                  <c:v>30620</c:v>
                </c:pt>
                <c:pt idx="668">
                  <c:v>30685</c:v>
                </c:pt>
                <c:pt idx="669">
                  <c:v>30750</c:v>
                </c:pt>
                <c:pt idx="670">
                  <c:v>30815</c:v>
                </c:pt>
                <c:pt idx="671">
                  <c:v>30880</c:v>
                </c:pt>
                <c:pt idx="672">
                  <c:v>30945</c:v>
                </c:pt>
                <c:pt idx="673">
                  <c:v>31010</c:v>
                </c:pt>
                <c:pt idx="674">
                  <c:v>31075</c:v>
                </c:pt>
                <c:pt idx="675">
                  <c:v>31140</c:v>
                </c:pt>
                <c:pt idx="676">
                  <c:v>31205</c:v>
                </c:pt>
                <c:pt idx="677">
                  <c:v>31270</c:v>
                </c:pt>
                <c:pt idx="678">
                  <c:v>31335</c:v>
                </c:pt>
                <c:pt idx="679">
                  <c:v>31400</c:v>
                </c:pt>
                <c:pt idx="680">
                  <c:v>31465</c:v>
                </c:pt>
                <c:pt idx="681">
                  <c:v>31530</c:v>
                </c:pt>
                <c:pt idx="682">
                  <c:v>31595</c:v>
                </c:pt>
                <c:pt idx="683">
                  <c:v>31660</c:v>
                </c:pt>
                <c:pt idx="684">
                  <c:v>31725</c:v>
                </c:pt>
                <c:pt idx="685">
                  <c:v>31790</c:v>
                </c:pt>
                <c:pt idx="686">
                  <c:v>31855</c:v>
                </c:pt>
                <c:pt idx="687">
                  <c:v>31920</c:v>
                </c:pt>
                <c:pt idx="688">
                  <c:v>31985</c:v>
                </c:pt>
                <c:pt idx="689">
                  <c:v>32050</c:v>
                </c:pt>
                <c:pt idx="690">
                  <c:v>32115</c:v>
                </c:pt>
                <c:pt idx="691">
                  <c:v>32180</c:v>
                </c:pt>
                <c:pt idx="692">
                  <c:v>32245</c:v>
                </c:pt>
                <c:pt idx="693">
                  <c:v>32310</c:v>
                </c:pt>
                <c:pt idx="694">
                  <c:v>32375</c:v>
                </c:pt>
                <c:pt idx="695">
                  <c:v>32440</c:v>
                </c:pt>
                <c:pt idx="696">
                  <c:v>32505</c:v>
                </c:pt>
                <c:pt idx="697">
                  <c:v>32570</c:v>
                </c:pt>
                <c:pt idx="698">
                  <c:v>32635</c:v>
                </c:pt>
                <c:pt idx="699">
                  <c:v>32700</c:v>
                </c:pt>
                <c:pt idx="700">
                  <c:v>32765</c:v>
                </c:pt>
                <c:pt idx="701">
                  <c:v>32830</c:v>
                </c:pt>
                <c:pt idx="702">
                  <c:v>32895</c:v>
                </c:pt>
                <c:pt idx="703">
                  <c:v>32960</c:v>
                </c:pt>
                <c:pt idx="704">
                  <c:v>33025</c:v>
                </c:pt>
                <c:pt idx="705">
                  <c:v>33090</c:v>
                </c:pt>
                <c:pt idx="706">
                  <c:v>33155</c:v>
                </c:pt>
                <c:pt idx="707">
                  <c:v>33220</c:v>
                </c:pt>
                <c:pt idx="708">
                  <c:v>33285</c:v>
                </c:pt>
                <c:pt idx="709">
                  <c:v>33350</c:v>
                </c:pt>
                <c:pt idx="710">
                  <c:v>33415</c:v>
                </c:pt>
                <c:pt idx="711">
                  <c:v>33480</c:v>
                </c:pt>
                <c:pt idx="712">
                  <c:v>33545</c:v>
                </c:pt>
                <c:pt idx="713">
                  <c:v>33610</c:v>
                </c:pt>
                <c:pt idx="714">
                  <c:v>33675</c:v>
                </c:pt>
                <c:pt idx="715">
                  <c:v>33740</c:v>
                </c:pt>
                <c:pt idx="716">
                  <c:v>33805</c:v>
                </c:pt>
                <c:pt idx="717">
                  <c:v>33870</c:v>
                </c:pt>
                <c:pt idx="718">
                  <c:v>33935</c:v>
                </c:pt>
                <c:pt idx="719">
                  <c:v>34000</c:v>
                </c:pt>
                <c:pt idx="720">
                  <c:v>34065</c:v>
                </c:pt>
                <c:pt idx="721">
                  <c:v>34130</c:v>
                </c:pt>
                <c:pt idx="722">
                  <c:v>34195</c:v>
                </c:pt>
                <c:pt idx="723">
                  <c:v>34260</c:v>
                </c:pt>
                <c:pt idx="724">
                  <c:v>34325</c:v>
                </c:pt>
                <c:pt idx="725">
                  <c:v>34390</c:v>
                </c:pt>
                <c:pt idx="726">
                  <c:v>34455</c:v>
                </c:pt>
                <c:pt idx="727">
                  <c:v>34520</c:v>
                </c:pt>
                <c:pt idx="728">
                  <c:v>34585</c:v>
                </c:pt>
                <c:pt idx="729">
                  <c:v>34650</c:v>
                </c:pt>
                <c:pt idx="730">
                  <c:v>34715</c:v>
                </c:pt>
                <c:pt idx="731">
                  <c:v>34780</c:v>
                </c:pt>
                <c:pt idx="732">
                  <c:v>34845</c:v>
                </c:pt>
                <c:pt idx="733">
                  <c:v>34910</c:v>
                </c:pt>
                <c:pt idx="734">
                  <c:v>34975</c:v>
                </c:pt>
                <c:pt idx="735">
                  <c:v>35040</c:v>
                </c:pt>
                <c:pt idx="736">
                  <c:v>35105</c:v>
                </c:pt>
                <c:pt idx="737">
                  <c:v>35170</c:v>
                </c:pt>
                <c:pt idx="738">
                  <c:v>35235</c:v>
                </c:pt>
                <c:pt idx="739">
                  <c:v>35300</c:v>
                </c:pt>
                <c:pt idx="740">
                  <c:v>35365</c:v>
                </c:pt>
                <c:pt idx="741">
                  <c:v>35430</c:v>
                </c:pt>
                <c:pt idx="742">
                  <c:v>35495</c:v>
                </c:pt>
                <c:pt idx="743">
                  <c:v>35560</c:v>
                </c:pt>
                <c:pt idx="744">
                  <c:v>35625</c:v>
                </c:pt>
                <c:pt idx="745">
                  <c:v>35690</c:v>
                </c:pt>
                <c:pt idx="746">
                  <c:v>35755</c:v>
                </c:pt>
                <c:pt idx="747">
                  <c:v>35820</c:v>
                </c:pt>
                <c:pt idx="748">
                  <c:v>35885</c:v>
                </c:pt>
                <c:pt idx="749">
                  <c:v>35950</c:v>
                </c:pt>
                <c:pt idx="750">
                  <c:v>36015</c:v>
                </c:pt>
                <c:pt idx="751">
                  <c:v>36080</c:v>
                </c:pt>
                <c:pt idx="752">
                  <c:v>36145</c:v>
                </c:pt>
                <c:pt idx="753">
                  <c:v>36210</c:v>
                </c:pt>
                <c:pt idx="754">
                  <c:v>36275</c:v>
                </c:pt>
                <c:pt idx="755">
                  <c:v>36340</c:v>
                </c:pt>
                <c:pt idx="756">
                  <c:v>36405</c:v>
                </c:pt>
                <c:pt idx="757">
                  <c:v>36470</c:v>
                </c:pt>
                <c:pt idx="758">
                  <c:v>36535</c:v>
                </c:pt>
                <c:pt idx="759">
                  <c:v>36600</c:v>
                </c:pt>
                <c:pt idx="760">
                  <c:v>36665</c:v>
                </c:pt>
                <c:pt idx="761">
                  <c:v>36730</c:v>
                </c:pt>
                <c:pt idx="762">
                  <c:v>36795</c:v>
                </c:pt>
                <c:pt idx="763">
                  <c:v>36860</c:v>
                </c:pt>
                <c:pt idx="764">
                  <c:v>36925</c:v>
                </c:pt>
                <c:pt idx="765">
                  <c:v>36990</c:v>
                </c:pt>
                <c:pt idx="766">
                  <c:v>37055</c:v>
                </c:pt>
                <c:pt idx="767">
                  <c:v>37120</c:v>
                </c:pt>
                <c:pt idx="768">
                  <c:v>37185</c:v>
                </c:pt>
                <c:pt idx="769">
                  <c:v>37250</c:v>
                </c:pt>
                <c:pt idx="770">
                  <c:v>37315</c:v>
                </c:pt>
                <c:pt idx="771">
                  <c:v>37380</c:v>
                </c:pt>
                <c:pt idx="772">
                  <c:v>37445</c:v>
                </c:pt>
                <c:pt idx="773">
                  <c:v>37510</c:v>
                </c:pt>
                <c:pt idx="774">
                  <c:v>37575</c:v>
                </c:pt>
                <c:pt idx="775">
                  <c:v>37640</c:v>
                </c:pt>
                <c:pt idx="776">
                  <c:v>37705</c:v>
                </c:pt>
                <c:pt idx="777">
                  <c:v>37770</c:v>
                </c:pt>
                <c:pt idx="778">
                  <c:v>37835</c:v>
                </c:pt>
                <c:pt idx="779">
                  <c:v>37900</c:v>
                </c:pt>
                <c:pt idx="780">
                  <c:v>37965</c:v>
                </c:pt>
                <c:pt idx="781">
                  <c:v>38030</c:v>
                </c:pt>
                <c:pt idx="782">
                  <c:v>38095</c:v>
                </c:pt>
                <c:pt idx="783">
                  <c:v>38160</c:v>
                </c:pt>
                <c:pt idx="784">
                  <c:v>38225</c:v>
                </c:pt>
                <c:pt idx="785">
                  <c:v>38290</c:v>
                </c:pt>
                <c:pt idx="786">
                  <c:v>38355</c:v>
                </c:pt>
                <c:pt idx="787">
                  <c:v>38420</c:v>
                </c:pt>
                <c:pt idx="788">
                  <c:v>38485</c:v>
                </c:pt>
                <c:pt idx="789">
                  <c:v>38550</c:v>
                </c:pt>
                <c:pt idx="790">
                  <c:v>38615</c:v>
                </c:pt>
                <c:pt idx="791">
                  <c:v>38680</c:v>
                </c:pt>
                <c:pt idx="792">
                  <c:v>38745</c:v>
                </c:pt>
                <c:pt idx="793">
                  <c:v>38810</c:v>
                </c:pt>
                <c:pt idx="794">
                  <c:v>38875</c:v>
                </c:pt>
                <c:pt idx="795">
                  <c:v>38940</c:v>
                </c:pt>
                <c:pt idx="796">
                  <c:v>39005</c:v>
                </c:pt>
                <c:pt idx="797">
                  <c:v>39070</c:v>
                </c:pt>
                <c:pt idx="798">
                  <c:v>39135</c:v>
                </c:pt>
                <c:pt idx="799">
                  <c:v>39200</c:v>
                </c:pt>
                <c:pt idx="800">
                  <c:v>39265</c:v>
                </c:pt>
                <c:pt idx="801">
                  <c:v>39330</c:v>
                </c:pt>
                <c:pt idx="802">
                  <c:v>39395</c:v>
                </c:pt>
                <c:pt idx="803">
                  <c:v>39460</c:v>
                </c:pt>
                <c:pt idx="804">
                  <c:v>39525</c:v>
                </c:pt>
                <c:pt idx="805">
                  <c:v>39590</c:v>
                </c:pt>
                <c:pt idx="806">
                  <c:v>39655</c:v>
                </c:pt>
                <c:pt idx="807">
                  <c:v>39720</c:v>
                </c:pt>
                <c:pt idx="808">
                  <c:v>39785</c:v>
                </c:pt>
                <c:pt idx="809">
                  <c:v>39850</c:v>
                </c:pt>
                <c:pt idx="810">
                  <c:v>39915</c:v>
                </c:pt>
                <c:pt idx="811">
                  <c:v>39980</c:v>
                </c:pt>
                <c:pt idx="812">
                  <c:v>40045</c:v>
                </c:pt>
                <c:pt idx="813">
                  <c:v>40110</c:v>
                </c:pt>
                <c:pt idx="814">
                  <c:v>40175</c:v>
                </c:pt>
                <c:pt idx="815">
                  <c:v>40240</c:v>
                </c:pt>
                <c:pt idx="816">
                  <c:v>40305</c:v>
                </c:pt>
                <c:pt idx="817">
                  <c:v>40370</c:v>
                </c:pt>
                <c:pt idx="818">
                  <c:v>40435</c:v>
                </c:pt>
                <c:pt idx="819">
                  <c:v>40500</c:v>
                </c:pt>
                <c:pt idx="820">
                  <c:v>40565</c:v>
                </c:pt>
                <c:pt idx="821">
                  <c:v>40630</c:v>
                </c:pt>
                <c:pt idx="822">
                  <c:v>40695</c:v>
                </c:pt>
                <c:pt idx="823">
                  <c:v>40760</c:v>
                </c:pt>
                <c:pt idx="824">
                  <c:v>40825</c:v>
                </c:pt>
                <c:pt idx="825">
                  <c:v>40890</c:v>
                </c:pt>
                <c:pt idx="826">
                  <c:v>40955</c:v>
                </c:pt>
                <c:pt idx="827">
                  <c:v>41020</c:v>
                </c:pt>
                <c:pt idx="828">
                  <c:v>41085</c:v>
                </c:pt>
                <c:pt idx="829">
                  <c:v>41150</c:v>
                </c:pt>
                <c:pt idx="830">
                  <c:v>41215</c:v>
                </c:pt>
                <c:pt idx="831">
                  <c:v>41280</c:v>
                </c:pt>
                <c:pt idx="832">
                  <c:v>41345</c:v>
                </c:pt>
                <c:pt idx="833">
                  <c:v>41410</c:v>
                </c:pt>
                <c:pt idx="834">
                  <c:v>41475</c:v>
                </c:pt>
                <c:pt idx="835">
                  <c:v>41540</c:v>
                </c:pt>
                <c:pt idx="836">
                  <c:v>41605</c:v>
                </c:pt>
                <c:pt idx="837">
                  <c:v>41670</c:v>
                </c:pt>
                <c:pt idx="838">
                  <c:v>41735</c:v>
                </c:pt>
                <c:pt idx="839">
                  <c:v>41800</c:v>
                </c:pt>
                <c:pt idx="840">
                  <c:v>41865</c:v>
                </c:pt>
                <c:pt idx="841">
                  <c:v>41930</c:v>
                </c:pt>
                <c:pt idx="842">
                  <c:v>41995</c:v>
                </c:pt>
                <c:pt idx="843">
                  <c:v>42060</c:v>
                </c:pt>
                <c:pt idx="844">
                  <c:v>42125</c:v>
                </c:pt>
                <c:pt idx="845">
                  <c:v>42190</c:v>
                </c:pt>
                <c:pt idx="846">
                  <c:v>42255</c:v>
                </c:pt>
                <c:pt idx="847">
                  <c:v>42320</c:v>
                </c:pt>
                <c:pt idx="848">
                  <c:v>42385</c:v>
                </c:pt>
                <c:pt idx="849">
                  <c:v>42450</c:v>
                </c:pt>
                <c:pt idx="850">
                  <c:v>42515</c:v>
                </c:pt>
                <c:pt idx="851">
                  <c:v>42580</c:v>
                </c:pt>
                <c:pt idx="852">
                  <c:v>42645</c:v>
                </c:pt>
                <c:pt idx="853">
                  <c:v>42710</c:v>
                </c:pt>
                <c:pt idx="854">
                  <c:v>42775</c:v>
                </c:pt>
                <c:pt idx="855">
                  <c:v>42840</c:v>
                </c:pt>
                <c:pt idx="856">
                  <c:v>42905</c:v>
                </c:pt>
                <c:pt idx="857">
                  <c:v>42970</c:v>
                </c:pt>
                <c:pt idx="858">
                  <c:v>43035</c:v>
                </c:pt>
                <c:pt idx="859">
                  <c:v>43100</c:v>
                </c:pt>
                <c:pt idx="860">
                  <c:v>43165</c:v>
                </c:pt>
                <c:pt idx="861">
                  <c:v>43230</c:v>
                </c:pt>
                <c:pt idx="862">
                  <c:v>43295</c:v>
                </c:pt>
                <c:pt idx="863">
                  <c:v>43360</c:v>
                </c:pt>
                <c:pt idx="864">
                  <c:v>43425</c:v>
                </c:pt>
                <c:pt idx="865">
                  <c:v>43490</c:v>
                </c:pt>
                <c:pt idx="866">
                  <c:v>43555</c:v>
                </c:pt>
                <c:pt idx="867">
                  <c:v>43620</c:v>
                </c:pt>
                <c:pt idx="868">
                  <c:v>43685</c:v>
                </c:pt>
                <c:pt idx="869">
                  <c:v>43750</c:v>
                </c:pt>
                <c:pt idx="870">
                  <c:v>43815</c:v>
                </c:pt>
                <c:pt idx="871">
                  <c:v>43880</c:v>
                </c:pt>
                <c:pt idx="872">
                  <c:v>43945</c:v>
                </c:pt>
                <c:pt idx="873">
                  <c:v>44010</c:v>
                </c:pt>
                <c:pt idx="874">
                  <c:v>44075</c:v>
                </c:pt>
                <c:pt idx="875">
                  <c:v>44140</c:v>
                </c:pt>
                <c:pt idx="876">
                  <c:v>44205</c:v>
                </c:pt>
                <c:pt idx="877">
                  <c:v>44270</c:v>
                </c:pt>
                <c:pt idx="878">
                  <c:v>44335</c:v>
                </c:pt>
                <c:pt idx="879">
                  <c:v>44400</c:v>
                </c:pt>
                <c:pt idx="880">
                  <c:v>44465</c:v>
                </c:pt>
                <c:pt idx="881">
                  <c:v>44530</c:v>
                </c:pt>
                <c:pt idx="882">
                  <c:v>44595</c:v>
                </c:pt>
                <c:pt idx="883">
                  <c:v>44660</c:v>
                </c:pt>
                <c:pt idx="884">
                  <c:v>44725</c:v>
                </c:pt>
                <c:pt idx="885">
                  <c:v>44790</c:v>
                </c:pt>
                <c:pt idx="886">
                  <c:v>44855</c:v>
                </c:pt>
                <c:pt idx="887">
                  <c:v>44920</c:v>
                </c:pt>
                <c:pt idx="888">
                  <c:v>44985</c:v>
                </c:pt>
                <c:pt idx="889">
                  <c:v>45050</c:v>
                </c:pt>
                <c:pt idx="890">
                  <c:v>45115</c:v>
                </c:pt>
                <c:pt idx="891">
                  <c:v>45180</c:v>
                </c:pt>
                <c:pt idx="892">
                  <c:v>45245</c:v>
                </c:pt>
                <c:pt idx="893">
                  <c:v>45310</c:v>
                </c:pt>
                <c:pt idx="894">
                  <c:v>45375</c:v>
                </c:pt>
                <c:pt idx="895">
                  <c:v>45440</c:v>
                </c:pt>
                <c:pt idx="896">
                  <c:v>45505</c:v>
                </c:pt>
                <c:pt idx="897">
                  <c:v>45570</c:v>
                </c:pt>
                <c:pt idx="898">
                  <c:v>45635</c:v>
                </c:pt>
                <c:pt idx="899">
                  <c:v>45700</c:v>
                </c:pt>
                <c:pt idx="900">
                  <c:v>45765</c:v>
                </c:pt>
                <c:pt idx="901">
                  <c:v>45830</c:v>
                </c:pt>
                <c:pt idx="902">
                  <c:v>45895</c:v>
                </c:pt>
                <c:pt idx="903">
                  <c:v>45960</c:v>
                </c:pt>
                <c:pt idx="904">
                  <c:v>46025</c:v>
                </c:pt>
                <c:pt idx="905">
                  <c:v>46090</c:v>
                </c:pt>
                <c:pt idx="906">
                  <c:v>46155</c:v>
                </c:pt>
                <c:pt idx="907">
                  <c:v>46220</c:v>
                </c:pt>
                <c:pt idx="908">
                  <c:v>46285</c:v>
                </c:pt>
                <c:pt idx="909">
                  <c:v>46350</c:v>
                </c:pt>
                <c:pt idx="910">
                  <c:v>46415</c:v>
                </c:pt>
                <c:pt idx="911">
                  <c:v>46480</c:v>
                </c:pt>
                <c:pt idx="912">
                  <c:v>46545</c:v>
                </c:pt>
                <c:pt idx="913">
                  <c:v>46610</c:v>
                </c:pt>
                <c:pt idx="914">
                  <c:v>46675</c:v>
                </c:pt>
                <c:pt idx="915">
                  <c:v>46740</c:v>
                </c:pt>
                <c:pt idx="916">
                  <c:v>46805</c:v>
                </c:pt>
                <c:pt idx="917">
                  <c:v>46870</c:v>
                </c:pt>
                <c:pt idx="918">
                  <c:v>46935</c:v>
                </c:pt>
                <c:pt idx="919">
                  <c:v>47000</c:v>
                </c:pt>
                <c:pt idx="920">
                  <c:v>47065</c:v>
                </c:pt>
                <c:pt idx="921">
                  <c:v>47130</c:v>
                </c:pt>
                <c:pt idx="922">
                  <c:v>47195</c:v>
                </c:pt>
                <c:pt idx="923">
                  <c:v>47260</c:v>
                </c:pt>
                <c:pt idx="924">
                  <c:v>47325</c:v>
                </c:pt>
                <c:pt idx="925">
                  <c:v>47390</c:v>
                </c:pt>
                <c:pt idx="926">
                  <c:v>47455</c:v>
                </c:pt>
                <c:pt idx="927">
                  <c:v>47520</c:v>
                </c:pt>
                <c:pt idx="928">
                  <c:v>47585</c:v>
                </c:pt>
                <c:pt idx="929">
                  <c:v>47650</c:v>
                </c:pt>
                <c:pt idx="930">
                  <c:v>47715</c:v>
                </c:pt>
                <c:pt idx="931">
                  <c:v>47780</c:v>
                </c:pt>
                <c:pt idx="932">
                  <c:v>47845</c:v>
                </c:pt>
                <c:pt idx="933">
                  <c:v>47910</c:v>
                </c:pt>
                <c:pt idx="934">
                  <c:v>47975</c:v>
                </c:pt>
                <c:pt idx="935">
                  <c:v>48040</c:v>
                </c:pt>
                <c:pt idx="936">
                  <c:v>48105</c:v>
                </c:pt>
                <c:pt idx="937">
                  <c:v>48170</c:v>
                </c:pt>
                <c:pt idx="938">
                  <c:v>48235</c:v>
                </c:pt>
                <c:pt idx="939">
                  <c:v>48300</c:v>
                </c:pt>
                <c:pt idx="940">
                  <c:v>48365</c:v>
                </c:pt>
                <c:pt idx="941">
                  <c:v>48430</c:v>
                </c:pt>
                <c:pt idx="942">
                  <c:v>48495</c:v>
                </c:pt>
                <c:pt idx="943">
                  <c:v>48560</c:v>
                </c:pt>
                <c:pt idx="944">
                  <c:v>48625</c:v>
                </c:pt>
                <c:pt idx="945">
                  <c:v>48690</c:v>
                </c:pt>
                <c:pt idx="946">
                  <c:v>48755</c:v>
                </c:pt>
                <c:pt idx="947">
                  <c:v>48820</c:v>
                </c:pt>
                <c:pt idx="948">
                  <c:v>48885</c:v>
                </c:pt>
                <c:pt idx="949">
                  <c:v>48950</c:v>
                </c:pt>
                <c:pt idx="950">
                  <c:v>49015</c:v>
                </c:pt>
                <c:pt idx="951">
                  <c:v>49080</c:v>
                </c:pt>
                <c:pt idx="952">
                  <c:v>49145</c:v>
                </c:pt>
                <c:pt idx="953">
                  <c:v>49210</c:v>
                </c:pt>
                <c:pt idx="954">
                  <c:v>49275</c:v>
                </c:pt>
                <c:pt idx="955">
                  <c:v>49340</c:v>
                </c:pt>
                <c:pt idx="956">
                  <c:v>49405</c:v>
                </c:pt>
                <c:pt idx="957">
                  <c:v>49470</c:v>
                </c:pt>
                <c:pt idx="958">
                  <c:v>49535</c:v>
                </c:pt>
                <c:pt idx="959">
                  <c:v>49600</c:v>
                </c:pt>
                <c:pt idx="960">
                  <c:v>49665</c:v>
                </c:pt>
                <c:pt idx="961">
                  <c:v>49730</c:v>
                </c:pt>
                <c:pt idx="962">
                  <c:v>49795</c:v>
                </c:pt>
                <c:pt idx="963">
                  <c:v>49860</c:v>
                </c:pt>
                <c:pt idx="964">
                  <c:v>49925</c:v>
                </c:pt>
                <c:pt idx="965">
                  <c:v>49990</c:v>
                </c:pt>
                <c:pt idx="966">
                  <c:v>50055</c:v>
                </c:pt>
                <c:pt idx="967">
                  <c:v>50120</c:v>
                </c:pt>
                <c:pt idx="968">
                  <c:v>50185</c:v>
                </c:pt>
                <c:pt idx="969">
                  <c:v>50250</c:v>
                </c:pt>
                <c:pt idx="970">
                  <c:v>50315</c:v>
                </c:pt>
                <c:pt idx="971">
                  <c:v>50380</c:v>
                </c:pt>
                <c:pt idx="972">
                  <c:v>50445</c:v>
                </c:pt>
                <c:pt idx="973">
                  <c:v>50510</c:v>
                </c:pt>
                <c:pt idx="974">
                  <c:v>50575</c:v>
                </c:pt>
                <c:pt idx="975">
                  <c:v>50640</c:v>
                </c:pt>
                <c:pt idx="976">
                  <c:v>50705</c:v>
                </c:pt>
                <c:pt idx="977">
                  <c:v>50770</c:v>
                </c:pt>
                <c:pt idx="978">
                  <c:v>50835</c:v>
                </c:pt>
                <c:pt idx="979">
                  <c:v>50900</c:v>
                </c:pt>
                <c:pt idx="980">
                  <c:v>50965</c:v>
                </c:pt>
                <c:pt idx="981">
                  <c:v>51030</c:v>
                </c:pt>
                <c:pt idx="982">
                  <c:v>51095</c:v>
                </c:pt>
                <c:pt idx="983">
                  <c:v>51160</c:v>
                </c:pt>
                <c:pt idx="984">
                  <c:v>51225</c:v>
                </c:pt>
                <c:pt idx="985">
                  <c:v>51290</c:v>
                </c:pt>
                <c:pt idx="986">
                  <c:v>51355</c:v>
                </c:pt>
                <c:pt idx="987">
                  <c:v>51420</c:v>
                </c:pt>
                <c:pt idx="988">
                  <c:v>51485</c:v>
                </c:pt>
                <c:pt idx="989">
                  <c:v>51550</c:v>
                </c:pt>
                <c:pt idx="990">
                  <c:v>51615</c:v>
                </c:pt>
                <c:pt idx="991">
                  <c:v>51680</c:v>
                </c:pt>
                <c:pt idx="992">
                  <c:v>51745</c:v>
                </c:pt>
                <c:pt idx="993">
                  <c:v>51810</c:v>
                </c:pt>
                <c:pt idx="994">
                  <c:v>51875</c:v>
                </c:pt>
                <c:pt idx="995">
                  <c:v>51940</c:v>
                </c:pt>
                <c:pt idx="996">
                  <c:v>52005</c:v>
                </c:pt>
                <c:pt idx="997">
                  <c:v>52070</c:v>
                </c:pt>
                <c:pt idx="998">
                  <c:v>52135</c:v>
                </c:pt>
                <c:pt idx="999">
                  <c:v>52200</c:v>
                </c:pt>
              </c:numCache>
            </c:numRef>
          </c:xVal>
          <c:yVal>
            <c:numRef>
              <c:f>ChartData!$U$10:$U$1009</c:f>
              <c:numCache>
                <c:formatCode>_("$"* #,##0_);_("$"* \(#,##0\);_("$"* "-"??_);_(@_)</c:formatCode>
                <c:ptCount val="1000"/>
                <c:pt idx="0">
                  <c:v>989.94510000000002</c:v>
                </c:pt>
                <c:pt idx="1">
                  <c:v>496.44510000000002</c:v>
                </c:pt>
                <c:pt idx="2">
                  <c:v>331.94510000000002</c:v>
                </c:pt>
                <c:pt idx="3">
                  <c:v>249.6951</c:v>
                </c:pt>
                <c:pt idx="4">
                  <c:v>200.3451</c:v>
                </c:pt>
                <c:pt idx="5">
                  <c:v>167.4451</c:v>
                </c:pt>
                <c:pt idx="6">
                  <c:v>143.9451</c:v>
                </c:pt>
                <c:pt idx="7">
                  <c:v>126.3201</c:v>
                </c:pt>
                <c:pt idx="8">
                  <c:v>112.61176666666667</c:v>
                </c:pt>
                <c:pt idx="9">
                  <c:v>101.6451</c:v>
                </c:pt>
                <c:pt idx="10">
                  <c:v>92.67237272727273</c:v>
                </c:pt>
                <c:pt idx="11">
                  <c:v>85.195099999999996</c:v>
                </c:pt>
                <c:pt idx="12">
                  <c:v>78.868176923076916</c:v>
                </c:pt>
                <c:pt idx="13">
                  <c:v>73.445099999999996</c:v>
                </c:pt>
                <c:pt idx="14">
                  <c:v>68.745099999999994</c:v>
                </c:pt>
                <c:pt idx="15">
                  <c:v>64.632599999999996</c:v>
                </c:pt>
                <c:pt idx="16">
                  <c:v>61.003923529411765</c:v>
                </c:pt>
                <c:pt idx="17">
                  <c:v>57.778433333333339</c:v>
                </c:pt>
                <c:pt idx="18">
                  <c:v>54.892468421052627</c:v>
                </c:pt>
                <c:pt idx="19">
                  <c:v>52.295100000000005</c:v>
                </c:pt>
                <c:pt idx="20">
                  <c:v>49.945099999999996</c:v>
                </c:pt>
                <c:pt idx="21">
                  <c:v>47.80873636363637</c:v>
                </c:pt>
                <c:pt idx="22">
                  <c:v>45.858143478260871</c:v>
                </c:pt>
                <c:pt idx="23">
                  <c:v>44.070099999999996</c:v>
                </c:pt>
                <c:pt idx="24">
                  <c:v>42.4251</c:v>
                </c:pt>
                <c:pt idx="25">
                  <c:v>40.906638461538464</c:v>
                </c:pt>
                <c:pt idx="26">
                  <c:v>39.500655555555554</c:v>
                </c:pt>
                <c:pt idx="27">
                  <c:v>38.195099999999996</c:v>
                </c:pt>
                <c:pt idx="28">
                  <c:v>36.979582758620694</c:v>
                </c:pt>
                <c:pt idx="29">
                  <c:v>35.845100000000002</c:v>
                </c:pt>
                <c:pt idx="30">
                  <c:v>34.783809677419356</c:v>
                </c:pt>
                <c:pt idx="31">
                  <c:v>33.788849999999996</c:v>
                </c:pt>
                <c:pt idx="32">
                  <c:v>32.85419090909091</c:v>
                </c:pt>
                <c:pt idx="33">
                  <c:v>31.974511764705884</c:v>
                </c:pt>
                <c:pt idx="34">
                  <c:v>31.145099999999999</c:v>
                </c:pt>
                <c:pt idx="35">
                  <c:v>30.361766666666668</c:v>
                </c:pt>
                <c:pt idx="36">
                  <c:v>29.620775675675677</c:v>
                </c:pt>
                <c:pt idx="37">
                  <c:v>28.918784210526315</c:v>
                </c:pt>
                <c:pt idx="38">
                  <c:v>28.252792307692307</c:v>
                </c:pt>
                <c:pt idx="39">
                  <c:v>27.620100000000001</c:v>
                </c:pt>
                <c:pt idx="40">
                  <c:v>27.018270731707318</c:v>
                </c:pt>
                <c:pt idx="41">
                  <c:v>26.4451</c:v>
                </c:pt>
                <c:pt idx="42">
                  <c:v>25.898588372093023</c:v>
                </c:pt>
                <c:pt idx="43">
                  <c:v>25.376918181818183</c:v>
                </c:pt>
                <c:pt idx="44">
                  <c:v>24.878433333333334</c:v>
                </c:pt>
                <c:pt idx="45">
                  <c:v>24.401621739130434</c:v>
                </c:pt>
                <c:pt idx="46">
                  <c:v>23.9451</c:v>
                </c:pt>
                <c:pt idx="47">
                  <c:v>23.5076</c:v>
                </c:pt>
                <c:pt idx="48">
                  <c:v>23.087957142857142</c:v>
                </c:pt>
                <c:pt idx="49">
                  <c:v>22.685099999999998</c:v>
                </c:pt>
                <c:pt idx="50">
                  <c:v>22.298041176470587</c:v>
                </c:pt>
                <c:pt idx="51">
                  <c:v>21.92586923076923</c:v>
                </c:pt>
                <c:pt idx="52">
                  <c:v>21.567741509433962</c:v>
                </c:pt>
                <c:pt idx="53">
                  <c:v>21.222877777777779</c:v>
                </c:pt>
                <c:pt idx="54">
                  <c:v>20.890554545454545</c:v>
                </c:pt>
                <c:pt idx="55">
                  <c:v>20.5701</c:v>
                </c:pt>
                <c:pt idx="56">
                  <c:v>20.260889473684209</c:v>
                </c:pt>
                <c:pt idx="57">
                  <c:v>19.962341379310345</c:v>
                </c:pt>
                <c:pt idx="58">
                  <c:v>19.673913559322035</c:v>
                </c:pt>
                <c:pt idx="59">
                  <c:v>19.395099999999999</c:v>
                </c:pt>
                <c:pt idx="60">
                  <c:v>19.125427868852459</c:v>
                </c:pt>
                <c:pt idx="61">
                  <c:v>18.864454838709676</c:v>
                </c:pt>
                <c:pt idx="62">
                  <c:v>18.611766666666668</c:v>
                </c:pt>
                <c:pt idx="63">
                  <c:v>18.366975</c:v>
                </c:pt>
                <c:pt idx="64">
                  <c:v>18.129715384615384</c:v>
                </c:pt>
                <c:pt idx="65">
                  <c:v>17.899645454545457</c:v>
                </c:pt>
                <c:pt idx="66">
                  <c:v>17.676443283582088</c:v>
                </c:pt>
                <c:pt idx="67">
                  <c:v>17.459805882352942</c:v>
                </c:pt>
                <c:pt idx="68">
                  <c:v>17.249447826086957</c:v>
                </c:pt>
                <c:pt idx="69">
                  <c:v>17.045099999999998</c:v>
                </c:pt>
                <c:pt idx="70">
                  <c:v>16.846508450704228</c:v>
                </c:pt>
                <c:pt idx="71">
                  <c:v>16.653433333333332</c:v>
                </c:pt>
                <c:pt idx="72">
                  <c:v>16.465647945205479</c:v>
                </c:pt>
                <c:pt idx="73">
                  <c:v>16.282937837837839</c:v>
                </c:pt>
                <c:pt idx="74">
                  <c:v>16.1051</c:v>
                </c:pt>
                <c:pt idx="75">
                  <c:v>15.931942105263158</c:v>
                </c:pt>
                <c:pt idx="76">
                  <c:v>15.763281818181818</c:v>
                </c:pt>
                <c:pt idx="77">
                  <c:v>15.598946153846153</c:v>
                </c:pt>
                <c:pt idx="78">
                  <c:v>15.43877088607595</c:v>
                </c:pt>
                <c:pt idx="79">
                  <c:v>15.2826</c:v>
                </c:pt>
                <c:pt idx="80">
                  <c:v>15.130285185185185</c:v>
                </c:pt>
                <c:pt idx="81">
                  <c:v>14.981685365853659</c:v>
                </c:pt>
                <c:pt idx="82">
                  <c:v>14.836666265060241</c:v>
                </c:pt>
                <c:pt idx="83">
                  <c:v>14.6951</c:v>
                </c:pt>
                <c:pt idx="84">
                  <c:v>14.556864705882353</c:v>
                </c:pt>
                <c:pt idx="85">
                  <c:v>14.421844186046512</c:v>
                </c:pt>
                <c:pt idx="86">
                  <c:v>14.289927586206897</c:v>
                </c:pt>
                <c:pt idx="87">
                  <c:v>14.161009090909092</c:v>
                </c:pt>
                <c:pt idx="88">
                  <c:v>14.034987640449438</c:v>
                </c:pt>
                <c:pt idx="89">
                  <c:v>13.911766666666667</c:v>
                </c:pt>
                <c:pt idx="90">
                  <c:v>13.791253846153847</c:v>
                </c:pt>
                <c:pt idx="91">
                  <c:v>13.673360869565217</c:v>
                </c:pt>
                <c:pt idx="92">
                  <c:v>13.558003225806452</c:v>
                </c:pt>
                <c:pt idx="93">
                  <c:v>13.4451</c:v>
                </c:pt>
                <c:pt idx="94">
                  <c:v>13.334573684210527</c:v>
                </c:pt>
                <c:pt idx="95">
                  <c:v>13.22635</c:v>
                </c:pt>
                <c:pt idx="96">
                  <c:v>13.120357731958762</c:v>
                </c:pt>
                <c:pt idx="97">
                  <c:v>13.016528571428571</c:v>
                </c:pt>
                <c:pt idx="98">
                  <c:v>12.914796969696969</c:v>
                </c:pt>
                <c:pt idx="99">
                  <c:v>12.815099999999999</c:v>
                </c:pt>
                <c:pt idx="100">
                  <c:v>12.717377227722773</c:v>
                </c:pt>
                <c:pt idx="101">
                  <c:v>12.621570588235294</c:v>
                </c:pt>
                <c:pt idx="102">
                  <c:v>12.52762427184466</c:v>
                </c:pt>
                <c:pt idx="103">
                  <c:v>12.435484615384615</c:v>
                </c:pt>
                <c:pt idx="104">
                  <c:v>12.3451</c:v>
                </c:pt>
                <c:pt idx="105">
                  <c:v>12.256420754716981</c:v>
                </c:pt>
                <c:pt idx="106">
                  <c:v>12.16939906542056</c:v>
                </c:pt>
                <c:pt idx="107">
                  <c:v>12.083988888888889</c:v>
                </c:pt>
                <c:pt idx="108">
                  <c:v>12.000145871559633</c:v>
                </c:pt>
                <c:pt idx="109">
                  <c:v>11.917827272727273</c:v>
                </c:pt>
                <c:pt idx="110">
                  <c:v>11.836991891891891</c:v>
                </c:pt>
                <c:pt idx="111">
                  <c:v>11.7576</c:v>
                </c:pt>
                <c:pt idx="112">
                  <c:v>11.679613274336283</c:v>
                </c:pt>
                <c:pt idx="113">
                  <c:v>11.602994736842104</c:v>
                </c:pt>
                <c:pt idx="114">
                  <c:v>11.527708695652175</c:v>
                </c:pt>
                <c:pt idx="115">
                  <c:v>11.453720689655173</c:v>
                </c:pt>
                <c:pt idx="116">
                  <c:v>11.380997435897436</c:v>
                </c:pt>
                <c:pt idx="117">
                  <c:v>11.309506779661017</c:v>
                </c:pt>
                <c:pt idx="118">
                  <c:v>11.239217647058824</c:v>
                </c:pt>
                <c:pt idx="119">
                  <c:v>11.1701</c:v>
                </c:pt>
                <c:pt idx="120">
                  <c:v>11.10212479338843</c:v>
                </c:pt>
                <c:pt idx="121">
                  <c:v>11.035263934426229</c:v>
                </c:pt>
                <c:pt idx="122">
                  <c:v>10.969490243902438</c:v>
                </c:pt>
                <c:pt idx="123">
                  <c:v>10.90477741935484</c:v>
                </c:pt>
                <c:pt idx="124">
                  <c:v>10.841100000000001</c:v>
                </c:pt>
                <c:pt idx="125">
                  <c:v>10.778433333333332</c:v>
                </c:pt>
                <c:pt idx="126">
                  <c:v>10.716753543307087</c:v>
                </c:pt>
                <c:pt idx="127">
                  <c:v>10.6560375</c:v>
                </c:pt>
                <c:pt idx="128">
                  <c:v>10.596262790697676</c:v>
                </c:pt>
                <c:pt idx="129">
                  <c:v>10.537407692307692</c:v>
                </c:pt>
                <c:pt idx="130">
                  <c:v>10.479451145038169</c:v>
                </c:pt>
                <c:pt idx="131">
                  <c:v>10.422372727272727</c:v>
                </c:pt>
                <c:pt idx="132">
                  <c:v>10.366152631578949</c:v>
                </c:pt>
                <c:pt idx="133">
                  <c:v>10.310771641791046</c:v>
                </c:pt>
                <c:pt idx="134">
                  <c:v>10.25621111111111</c:v>
                </c:pt>
                <c:pt idx="135">
                  <c:v>10.202452941176471</c:v>
                </c:pt>
                <c:pt idx="136">
                  <c:v>10.149479562043796</c:v>
                </c:pt>
                <c:pt idx="137">
                  <c:v>10.097273913043479</c:v>
                </c:pt>
                <c:pt idx="138">
                  <c:v>10.045819424460433</c:v>
                </c:pt>
                <c:pt idx="139">
                  <c:v>9.9951000000000008</c:v>
                </c:pt>
                <c:pt idx="140">
                  <c:v>9.9451000000000001</c:v>
                </c:pt>
                <c:pt idx="141">
                  <c:v>9.8958042253521121</c:v>
                </c:pt>
                <c:pt idx="142">
                  <c:v>9.8471979020979035</c:v>
                </c:pt>
                <c:pt idx="143">
                  <c:v>9.7992666666666679</c:v>
                </c:pt>
                <c:pt idx="144">
                  <c:v>9.7519965517241367</c:v>
                </c:pt>
                <c:pt idx="145">
                  <c:v>9.7053739726027395</c:v>
                </c:pt>
                <c:pt idx="146">
                  <c:v>9.6593857142857154</c:v>
                </c:pt>
                <c:pt idx="147">
                  <c:v>9.6140189189189194</c:v>
                </c:pt>
                <c:pt idx="148">
                  <c:v>9.5692610738255031</c:v>
                </c:pt>
                <c:pt idx="149">
                  <c:v>9.5251000000000001</c:v>
                </c:pt>
                <c:pt idx="150">
                  <c:v>9.4815238410596017</c:v>
                </c:pt>
                <c:pt idx="151">
                  <c:v>9.4385210526315788</c:v>
                </c:pt>
                <c:pt idx="152">
                  <c:v>9.396080392156863</c:v>
                </c:pt>
                <c:pt idx="153">
                  <c:v>9.3541909090909101</c:v>
                </c:pt>
                <c:pt idx="154">
                  <c:v>9.3128419354838705</c:v>
                </c:pt>
                <c:pt idx="155">
                  <c:v>9.2720230769230767</c:v>
                </c:pt>
                <c:pt idx="156">
                  <c:v>9.2317242038216563</c:v>
                </c:pt>
                <c:pt idx="157">
                  <c:v>9.1919354430379752</c:v>
                </c:pt>
                <c:pt idx="158">
                  <c:v>9.1526471698113205</c:v>
                </c:pt>
                <c:pt idx="159">
                  <c:v>9.1138499999999993</c:v>
                </c:pt>
                <c:pt idx="160">
                  <c:v>9.0755347826086954</c:v>
                </c:pt>
                <c:pt idx="161">
                  <c:v>9.0376925925925917</c:v>
                </c:pt>
                <c:pt idx="162">
                  <c:v>9.0003147239263797</c:v>
                </c:pt>
                <c:pt idx="163">
                  <c:v>8.9633926829268304</c:v>
                </c:pt>
                <c:pt idx="164">
                  <c:v>8.9269181818181806</c:v>
                </c:pt>
                <c:pt idx="165">
                  <c:v>8.8908831325301207</c:v>
                </c:pt>
                <c:pt idx="166">
                  <c:v>8.8552796407185639</c:v>
                </c:pt>
                <c:pt idx="167">
                  <c:v>8.8201000000000001</c:v>
                </c:pt>
                <c:pt idx="168">
                  <c:v>8.7853366863905329</c:v>
                </c:pt>
                <c:pt idx="169">
                  <c:v>8.7509823529411754</c:v>
                </c:pt>
                <c:pt idx="170">
                  <c:v>8.7170298245614042</c:v>
                </c:pt>
                <c:pt idx="171">
                  <c:v>8.683472093023255</c:v>
                </c:pt>
                <c:pt idx="172">
                  <c:v>8.6503023121387272</c:v>
                </c:pt>
                <c:pt idx="173">
                  <c:v>8.6175137931034484</c:v>
                </c:pt>
                <c:pt idx="174">
                  <c:v>8.5851000000000006</c:v>
                </c:pt>
                <c:pt idx="175">
                  <c:v>8.5530545454545468</c:v>
                </c:pt>
                <c:pt idx="176">
                  <c:v>8.5213711864406783</c:v>
                </c:pt>
                <c:pt idx="177">
                  <c:v>8.4900438202247202</c:v>
                </c:pt>
                <c:pt idx="178">
                  <c:v>8.4590664804469284</c:v>
                </c:pt>
                <c:pt idx="179">
                  <c:v>8.4284333333333343</c:v>
                </c:pt>
                <c:pt idx="180">
                  <c:v>8.3981386740331487</c:v>
                </c:pt>
                <c:pt idx="181">
                  <c:v>8.3681769230769234</c:v>
                </c:pt>
                <c:pt idx="182">
                  <c:v>8.3385426229508202</c:v>
                </c:pt>
                <c:pt idx="183">
                  <c:v>8.3092304347826094</c:v>
                </c:pt>
                <c:pt idx="184">
                  <c:v>8.2802351351351362</c:v>
                </c:pt>
                <c:pt idx="185">
                  <c:v>8.251551612903226</c:v>
                </c:pt>
                <c:pt idx="186">
                  <c:v>8.2231748663101598</c:v>
                </c:pt>
                <c:pt idx="187">
                  <c:v>8.1951000000000001</c:v>
                </c:pt>
                <c:pt idx="188">
                  <c:v>8.1673222222222215</c:v>
                </c:pt>
                <c:pt idx="189">
                  <c:v>8.1398368421052645</c:v>
                </c:pt>
                <c:pt idx="190">
                  <c:v>8.112639267015707</c:v>
                </c:pt>
                <c:pt idx="191">
                  <c:v>8.0857250000000001</c:v>
                </c:pt>
                <c:pt idx="192">
                  <c:v>8.0590896373056999</c:v>
                </c:pt>
                <c:pt idx="193">
                  <c:v>8.0327288659793812</c:v>
                </c:pt>
                <c:pt idx="194">
                  <c:v>8.0066384615384614</c:v>
                </c:pt>
                <c:pt idx="195">
                  <c:v>7.9808142857142856</c:v>
                </c:pt>
                <c:pt idx="196">
                  <c:v>7.9552522842639597</c:v>
                </c:pt>
                <c:pt idx="197">
                  <c:v>7.9299484848484845</c:v>
                </c:pt>
                <c:pt idx="198">
                  <c:v>7.9048989949748742</c:v>
                </c:pt>
                <c:pt idx="199">
                  <c:v>7.8800999999999997</c:v>
                </c:pt>
                <c:pt idx="200">
                  <c:v>6.6696283018867923</c:v>
                </c:pt>
                <c:pt idx="201">
                  <c:v>5.9360090909090903</c:v>
                </c:pt>
                <c:pt idx="202">
                  <c:v>5.4438341772151899</c:v>
                </c:pt>
                <c:pt idx="203">
                  <c:v>5.0907521739130441</c:v>
                </c:pt>
                <c:pt idx="204">
                  <c:v>4.8250999999999999</c:v>
                </c:pt>
                <c:pt idx="205">
                  <c:v>4.6179813559322032</c:v>
                </c:pt>
                <c:pt idx="206">
                  <c:v>4.4519702290076335</c:v>
                </c:pt>
                <c:pt idx="207">
                  <c:v>4.3159333333333336</c:v>
                </c:pt>
                <c:pt idx="208">
                  <c:v>4.2024248407643316</c:v>
                </c:pt>
                <c:pt idx="209">
                  <c:v>4.1062764705882353</c:v>
                </c:pt>
                <c:pt idx="210">
                  <c:v>4.0237885245901639</c:v>
                </c:pt>
                <c:pt idx="211">
                  <c:v>3.9522428571428572</c:v>
                </c:pt>
                <c:pt idx="212">
                  <c:v>3.8895976076555026</c:v>
                </c:pt>
                <c:pt idx="213">
                  <c:v>3.8342891891891893</c:v>
                </c:pt>
                <c:pt idx="214">
                  <c:v>3.7850999999999999</c:v>
                </c:pt>
                <c:pt idx="215">
                  <c:v>3.7410677419354839</c:v>
                </c:pt>
                <c:pt idx="216">
                  <c:v>3.7014218390804601</c:v>
                </c:pt>
                <c:pt idx="217">
                  <c:v>3.6655379562043797</c:v>
                </c:pt>
                <c:pt idx="218">
                  <c:v>3.6329048780487803</c:v>
                </c:pt>
                <c:pt idx="219">
                  <c:v>3.6031</c:v>
                </c:pt>
                <c:pt idx="220">
                  <c:v>3.5757709265175719</c:v>
                </c:pt>
                <c:pt idx="221">
                  <c:v>3.5506214723926379</c:v>
                </c:pt>
                <c:pt idx="222">
                  <c:v>3.5274008849557523</c:v>
                </c:pt>
                <c:pt idx="223">
                  <c:v>3.5058954545454544</c:v>
                </c:pt>
                <c:pt idx="224">
                  <c:v>3.485921917808219</c:v>
                </c:pt>
                <c:pt idx="225">
                  <c:v>3.4673222222222222</c:v>
                </c:pt>
                <c:pt idx="226">
                  <c:v>3.4499593350383631</c:v>
                </c:pt>
                <c:pt idx="227">
                  <c:v>3.4337138613861384</c:v>
                </c:pt>
                <c:pt idx="228">
                  <c:v>3.4184812949640286</c:v>
                </c:pt>
                <c:pt idx="229">
                  <c:v>3.4041697674418607</c:v>
                </c:pt>
                <c:pt idx="230">
                  <c:v>3.3906981941309255</c:v>
                </c:pt>
                <c:pt idx="231">
                  <c:v>3.3779947368421053</c:v>
                </c:pt>
                <c:pt idx="232">
                  <c:v>3.3659955223880598</c:v>
                </c:pt>
                <c:pt idx="233">
                  <c:v>3.3546435684647302</c:v>
                </c:pt>
                <c:pt idx="234">
                  <c:v>3.343887878787879</c:v>
                </c:pt>
                <c:pt idx="235">
                  <c:v>3.3336826771653545</c:v>
                </c:pt>
                <c:pt idx="236">
                  <c:v>3.3239867562380039</c:v>
                </c:pt>
                <c:pt idx="237">
                  <c:v>3.3147629213483145</c:v>
                </c:pt>
                <c:pt idx="238">
                  <c:v>3.3059775137111518</c:v>
                </c:pt>
                <c:pt idx="239">
                  <c:v>3.2976000000000001</c:v>
                </c:pt>
                <c:pt idx="240">
                  <c:v>3.2896026178010471</c:v>
                </c:pt>
                <c:pt idx="241">
                  <c:v>3.2819600682593859</c:v>
                </c:pt>
                <c:pt idx="242">
                  <c:v>3.2746492487479131</c:v>
                </c:pt>
                <c:pt idx="243">
                  <c:v>3.2676490196078434</c:v>
                </c:pt>
                <c:pt idx="244">
                  <c:v>3.2609400000000002</c:v>
                </c:pt>
                <c:pt idx="245">
                  <c:v>3.2545043887147336</c:v>
                </c:pt>
                <c:pt idx="246">
                  <c:v>3.248325806451613</c:v>
                </c:pt>
                <c:pt idx="247">
                  <c:v>3.2423891566265062</c:v>
                </c:pt>
                <c:pt idx="248">
                  <c:v>3.2366805022156573</c:v>
                </c:pt>
                <c:pt idx="249">
                  <c:v>3.2311869565217393</c:v>
                </c:pt>
                <c:pt idx="250">
                  <c:v>3.2258965860597439</c:v>
                </c:pt>
                <c:pt idx="251">
                  <c:v>3.2207983240223466</c:v>
                </c:pt>
                <c:pt idx="252">
                  <c:v>3.2158818930041151</c:v>
                </c:pt>
                <c:pt idx="253">
                  <c:v>3.2111377358490567</c:v>
                </c:pt>
                <c:pt idx="254">
                  <c:v>3.2065569536423841</c:v>
                </c:pt>
                <c:pt idx="255">
                  <c:v>3.2021312499999999</c:v>
                </c:pt>
                <c:pt idx="256">
                  <c:v>3.1978528809218951</c:v>
                </c:pt>
                <c:pt idx="257">
                  <c:v>3.1937146095717885</c:v>
                </c:pt>
                <c:pt idx="258">
                  <c:v>3.1897096654275092</c:v>
                </c:pt>
                <c:pt idx="259">
                  <c:v>3.1858317073170732</c:v>
                </c:pt>
                <c:pt idx="260">
                  <c:v>3.1820747899159665</c:v>
                </c:pt>
                <c:pt idx="261">
                  <c:v>3.1784333333333334</c:v>
                </c:pt>
                <c:pt idx="262">
                  <c:v>3.1749020954598373</c:v>
                </c:pt>
                <c:pt idx="263">
                  <c:v>3.1714761467889909</c:v>
                </c:pt>
                <c:pt idx="264">
                  <c:v>3.168150847457627</c:v>
                </c:pt>
                <c:pt idx="265">
                  <c:v>3.1649218262806236</c:v>
                </c:pt>
                <c:pt idx="266">
                  <c:v>3.1617849615806808</c:v>
                </c:pt>
                <c:pt idx="267">
                  <c:v>3.1587363636363639</c:v>
                </c:pt>
                <c:pt idx="268">
                  <c:v>3.1557723585912489</c:v>
                </c:pt>
                <c:pt idx="269">
                  <c:v>3.1528894736842106</c:v>
                </c:pt>
                <c:pt idx="270">
                  <c:v>3.1500844236760126</c:v>
                </c:pt>
                <c:pt idx="271">
                  <c:v>3.1473540983606556</c:v>
                </c:pt>
                <c:pt idx="272">
                  <c:v>3.1446955510616785</c:v>
                </c:pt>
                <c:pt idx="273">
                  <c:v>3.1421059880239524</c:v>
                </c:pt>
                <c:pt idx="274">
                  <c:v>3.1395827586206897</c:v>
                </c:pt>
                <c:pt idx="275">
                  <c:v>3.1371233463035022</c:v>
                </c:pt>
                <c:pt idx="276">
                  <c:v>3.1347253602305476</c:v>
                </c:pt>
                <c:pt idx="277">
                  <c:v>3.1323865275142317</c:v>
                </c:pt>
                <c:pt idx="278">
                  <c:v>3.1301046860356139</c:v>
                </c:pt>
                <c:pt idx="279">
                  <c:v>3.127877777777778</c:v>
                </c:pt>
                <c:pt idx="280">
                  <c:v>3.1257038426349499</c:v>
                </c:pt>
                <c:pt idx="281">
                  <c:v>3.123581012658228</c:v>
                </c:pt>
                <c:pt idx="282">
                  <c:v>3.1215075067024127</c:v>
                </c:pt>
                <c:pt idx="283">
                  <c:v>3.1194816254416962</c:v>
                </c:pt>
                <c:pt idx="284">
                  <c:v>3.1175017467248907</c:v>
                </c:pt>
                <c:pt idx="285">
                  <c:v>3.1155663212435232</c:v>
                </c:pt>
                <c:pt idx="286">
                  <c:v>3.1136738684884713</c:v>
                </c:pt>
                <c:pt idx="287">
                  <c:v>3.1118229729729729</c:v>
                </c:pt>
                <c:pt idx="288">
                  <c:v>3.1100122807017545</c:v>
                </c:pt>
                <c:pt idx="289">
                  <c:v>3.1082404958677685</c:v>
                </c:pt>
                <c:pt idx="290">
                  <c:v>3.1065063777596076</c:v>
                </c:pt>
                <c:pt idx="291">
                  <c:v>3.1048087378640776</c:v>
                </c:pt>
                <c:pt idx="292">
                  <c:v>3.1031464371497197</c:v>
                </c:pt>
                <c:pt idx="293">
                  <c:v>3.1015183835182252</c:v>
                </c:pt>
                <c:pt idx="294">
                  <c:v>3.0999235294117646</c:v>
                </c:pt>
                <c:pt idx="295">
                  <c:v>3.0983608695652176</c:v>
                </c:pt>
                <c:pt idx="296">
                  <c:v>3.0968294388931592</c:v>
                </c:pt>
                <c:pt idx="297">
                  <c:v>3.0953283105022833</c:v>
                </c:pt>
                <c:pt idx="298">
                  <c:v>3.0938565938206479</c:v>
                </c:pt>
                <c:pt idx="299">
                  <c:v>3.092413432835821</c:v>
                </c:pt>
                <c:pt idx="300">
                  <c:v>3.0909980044345899</c:v>
                </c:pt>
                <c:pt idx="301">
                  <c:v>3.0896095168374815</c:v>
                </c:pt>
                <c:pt idx="302">
                  <c:v>3.0882472081218273</c:v>
                </c:pt>
                <c:pt idx="303">
                  <c:v>3.0869103448275861</c:v>
                </c:pt>
                <c:pt idx="304">
                  <c:v>3.0855982206405694</c:v>
                </c:pt>
                <c:pt idx="305">
                  <c:v>3.084310155148096</c:v>
                </c:pt>
                <c:pt idx="306">
                  <c:v>3.0830454926624737</c:v>
                </c:pt>
                <c:pt idx="307">
                  <c:v>3.0818036011080334</c:v>
                </c:pt>
                <c:pt idx="308">
                  <c:v>3.0805838709677422</c:v>
                </c:pt>
                <c:pt idx="309">
                  <c:v>3.0793857142857144</c:v>
                </c:pt>
                <c:pt idx="310">
                  <c:v>3.078208563722185</c:v>
                </c:pt>
                <c:pt idx="311">
                  <c:v>3.077051871657754</c:v>
                </c:pt>
                <c:pt idx="312">
                  <c:v>3.0759151093439363</c:v>
                </c:pt>
                <c:pt idx="313">
                  <c:v>3.0747977660972405</c:v>
                </c:pt>
                <c:pt idx="314">
                  <c:v>3.0736993485342019</c:v>
                </c:pt>
                <c:pt idx="315">
                  <c:v>3.0726193798449613</c:v>
                </c:pt>
                <c:pt idx="316">
                  <c:v>3.0715573991031393</c:v>
                </c:pt>
                <c:pt idx="317">
                  <c:v>3.0705129606099111</c:v>
                </c:pt>
                <c:pt idx="318">
                  <c:v>3.0694856332703213</c:v>
                </c:pt>
                <c:pt idx="319">
                  <c:v>3.0684749999999998</c:v>
                </c:pt>
                <c:pt idx="320">
                  <c:v>3.0674806571605706</c:v>
                </c:pt>
                <c:pt idx="321">
                  <c:v>3.0665022140221403</c:v>
                </c:pt>
                <c:pt idx="322">
                  <c:v>3.0655392922513727</c:v>
                </c:pt>
                <c:pt idx="323">
                  <c:v>3.064591525423729</c:v>
                </c:pt>
                <c:pt idx="324">
                  <c:v>3.0636585585585587</c:v>
                </c:pt>
                <c:pt idx="325">
                  <c:v>3.0627400476758044</c:v>
                </c:pt>
                <c:pt idx="326">
                  <c:v>3.0618356593731519</c:v>
                </c:pt>
                <c:pt idx="327">
                  <c:v>3.0609450704225352</c:v>
                </c:pt>
                <c:pt idx="328">
                  <c:v>3.060067967384974</c:v>
                </c:pt>
                <c:pt idx="329">
                  <c:v>3.0592040462427748</c:v>
                </c:pt>
                <c:pt idx="330">
                  <c:v>3.058353012048193</c:v>
                </c:pt>
                <c:pt idx="331">
                  <c:v>3.0575145785876994</c:v>
                </c:pt>
                <c:pt idx="332">
                  <c:v>3.0566884680610515</c:v>
                </c:pt>
                <c:pt idx="333">
                  <c:v>3.0558744107744107</c:v>
                </c:pt>
                <c:pt idx="334">
                  <c:v>3.0550721448467968</c:v>
                </c:pt>
                <c:pt idx="335">
                  <c:v>3.0542814159292035</c:v>
                </c:pt>
                <c:pt idx="336">
                  <c:v>3.0535019769357494</c:v>
                </c:pt>
                <c:pt idx="337">
                  <c:v>3.0527335877862596</c:v>
                </c:pt>
                <c:pt idx="338">
                  <c:v>3.0519760151597186</c:v>
                </c:pt>
                <c:pt idx="339">
                  <c:v>3.0512290322580644</c:v>
                </c:pt>
                <c:pt idx="340">
                  <c:v>3.0504924185798186</c:v>
                </c:pt>
                <c:pt idx="341">
                  <c:v>3.0497659597030755</c:v>
                </c:pt>
                <c:pt idx="342">
                  <c:v>3.049049447077409</c:v>
                </c:pt>
                <c:pt idx="343">
                  <c:v>3.0483426778242677</c:v>
                </c:pt>
                <c:pt idx="344">
                  <c:v>3.0476454545454548</c:v>
                </c:pt>
                <c:pt idx="345">
                  <c:v>3.0469575851393191</c:v>
                </c:pt>
                <c:pt idx="346">
                  <c:v>3.0462788826242955</c:v>
                </c:pt>
                <c:pt idx="347">
                  <c:v>3.0456091649694503</c:v>
                </c:pt>
                <c:pt idx="348">
                  <c:v>3.0449482549317146</c:v>
                </c:pt>
                <c:pt idx="349">
                  <c:v>3.0442959798994975</c:v>
                </c:pt>
                <c:pt idx="350">
                  <c:v>3.0436521717423863</c:v>
                </c:pt>
                <c:pt idx="351">
                  <c:v>3.0430166666666669</c:v>
                </c:pt>
                <c:pt idx="352">
                  <c:v>3.0423893050763922</c:v>
                </c:pt>
                <c:pt idx="353">
                  <c:v>3.0417699314397648</c:v>
                </c:pt>
                <c:pt idx="354">
                  <c:v>3.041158394160584</c:v>
                </c:pt>
                <c:pt idx="355">
                  <c:v>3.0405545454545457</c:v>
                </c:pt>
                <c:pt idx="356">
                  <c:v>3.039958241230178</c:v>
                </c:pt>
                <c:pt idx="357">
                  <c:v>3.0393693409742122</c:v>
                </c:pt>
                <c:pt idx="358">
                  <c:v>3.038787707641196</c:v>
                </c:pt>
                <c:pt idx="359">
                  <c:v>3.0382132075471699</c:v>
                </c:pt>
                <c:pt idx="360">
                  <c:v>3.0376457102672294</c:v>
                </c:pt>
                <c:pt idx="361">
                  <c:v>3.0370850885368128</c:v>
                </c:pt>
                <c:pt idx="362">
                  <c:v>3.0365312181565538</c:v>
                </c:pt>
                <c:pt idx="363">
                  <c:v>3.0359839779005524</c:v>
                </c:pt>
                <c:pt idx="364">
                  <c:v>3.0354432494279178</c:v>
                </c:pt>
                <c:pt idx="365">
                  <c:v>3.0349089171974524</c:v>
                </c:pt>
                <c:pt idx="366">
                  <c:v>3.0343808683853459</c:v>
                </c:pt>
                <c:pt idx="367">
                  <c:v>3.0338589928057553</c:v>
                </c:pt>
                <c:pt idx="368">
                  <c:v>3.0333431828341531</c:v>
                </c:pt>
                <c:pt idx="369">
                  <c:v>3.0328333333333335</c:v>
                </c:pt>
                <c:pt idx="370">
                  <c:v>3.032329341581971</c:v>
                </c:pt>
                <c:pt idx="371">
                  <c:v>3.0318311072056239</c:v>
                </c:pt>
                <c:pt idx="372">
                  <c:v>3.0313385321100919</c:v>
                </c:pt>
                <c:pt idx="373">
                  <c:v>3.0308515204170288</c:v>
                </c:pt>
                <c:pt idx="374">
                  <c:v>3.0303699784017279</c:v>
                </c:pt>
                <c:pt idx="375">
                  <c:v>3.0298938144329899</c:v>
                </c:pt>
                <c:pt idx="376">
                  <c:v>3.0294229389149936</c:v>
                </c:pt>
                <c:pt idx="377">
                  <c:v>3.0289572642310962</c:v>
                </c:pt>
                <c:pt idx="378">
                  <c:v>3.0284967046894806</c:v>
                </c:pt>
                <c:pt idx="379">
                  <c:v>3.0280411764705883</c:v>
                </c:pt>
                <c:pt idx="380">
                  <c:v>3.027590597576264</c:v>
                </c:pt>
                <c:pt idx="381">
                  <c:v>3.0271448877805485</c:v>
                </c:pt>
                <c:pt idx="382">
                  <c:v>3.0267039685820589</c:v>
                </c:pt>
                <c:pt idx="383">
                  <c:v>3.0262677631578949</c:v>
                </c:pt>
                <c:pt idx="384">
                  <c:v>3.0258361963190183</c:v>
                </c:pt>
                <c:pt idx="385">
                  <c:v>3.0254091944670463</c:v>
                </c:pt>
                <c:pt idx="386">
                  <c:v>3.0249866855524079</c:v>
                </c:pt>
                <c:pt idx="387">
                  <c:v>3.0245685990338167</c:v>
                </c:pt>
                <c:pt idx="388">
                  <c:v>3.0241548658390069</c:v>
                </c:pt>
                <c:pt idx="389">
                  <c:v>3.0237454183266932</c:v>
                </c:pt>
                <c:pt idx="390">
                  <c:v>3.0233401902497028</c:v>
                </c:pt>
                <c:pt idx="391">
                  <c:v>3.0229391167192428</c:v>
                </c:pt>
                <c:pt idx="392">
                  <c:v>3.022542134170263</c:v>
                </c:pt>
                <c:pt idx="393">
                  <c:v>3.0221491803278688</c:v>
                </c:pt>
                <c:pt idx="394">
                  <c:v>3.0217601941747572</c:v>
                </c:pt>
                <c:pt idx="395">
                  <c:v>3.0213751159196289</c:v>
                </c:pt>
                <c:pt idx="396">
                  <c:v>3.0209938869665516</c:v>
                </c:pt>
                <c:pt idx="397">
                  <c:v>3.0206164498852335</c:v>
                </c:pt>
                <c:pt idx="398">
                  <c:v>3.0202427483821852</c:v>
                </c:pt>
                <c:pt idx="399">
                  <c:v>3.0198727272727273</c:v>
                </c:pt>
                <c:pt idx="400">
                  <c:v>3.019506332453826</c:v>
                </c:pt>
                <c:pt idx="401">
                  <c:v>3.0191435108777194</c:v>
                </c:pt>
                <c:pt idx="402">
                  <c:v>3.0187842105263156</c:v>
                </c:pt>
                <c:pt idx="403">
                  <c:v>3.0184283803863301</c:v>
                </c:pt>
                <c:pt idx="404">
                  <c:v>3.0180759704251385</c:v>
                </c:pt>
                <c:pt idx="405">
                  <c:v>3.0177269315673287</c:v>
                </c:pt>
                <c:pt idx="406">
                  <c:v>3.0173812156719153</c:v>
                </c:pt>
                <c:pt idx="407">
                  <c:v>3.0170387755102039</c:v>
                </c:pt>
                <c:pt idx="408">
                  <c:v>3.0166995647442874</c:v>
                </c:pt>
                <c:pt idx="409">
                  <c:v>3.0163635379061371</c:v>
                </c:pt>
                <c:pt idx="410">
                  <c:v>3.0160306503772909</c:v>
                </c:pt>
                <c:pt idx="411">
                  <c:v>3.0157008583690987</c:v>
                </c:pt>
                <c:pt idx="412">
                  <c:v>3.0153741189035244</c:v>
                </c:pt>
                <c:pt idx="413">
                  <c:v>3.0150503897944723</c:v>
                </c:pt>
                <c:pt idx="414">
                  <c:v>3.0147296296296298</c:v>
                </c:pt>
                <c:pt idx="415">
                  <c:v>3.0144117977528091</c:v>
                </c:pt>
                <c:pt idx="416">
                  <c:v>3.014096854246767</c:v>
                </c:pt>
                <c:pt idx="417">
                  <c:v>3.0137847599164926</c:v>
                </c:pt>
                <c:pt idx="418">
                  <c:v>3.0134754762729479</c:v>
                </c:pt>
                <c:pt idx="419">
                  <c:v>3.0131689655172416</c:v>
                </c:pt>
                <c:pt idx="420">
                  <c:v>3.0128651905252317</c:v>
                </c:pt>
                <c:pt idx="421">
                  <c:v>3.0125641148325357</c:v>
                </c:pt>
                <c:pt idx="422">
                  <c:v>3.0122657026199389</c:v>
                </c:pt>
                <c:pt idx="423">
                  <c:v>3.0119699186991871</c:v>
                </c:pt>
                <c:pt idx="424">
                  <c:v>3.011676728499157</c:v>
                </c:pt>
                <c:pt idx="425">
                  <c:v>3.0113860980523843</c:v>
                </c:pt>
                <c:pt idx="426">
                  <c:v>3.011097993981946</c:v>
                </c:pt>
                <c:pt idx="427">
                  <c:v>3.0108123834886817</c:v>
                </c:pt>
                <c:pt idx="428">
                  <c:v>3.0105292343387471</c:v>
                </c:pt>
                <c:pt idx="429">
                  <c:v>3.0102485148514853</c:v>
                </c:pt>
                <c:pt idx="430">
                  <c:v>3.0099701938876109</c:v>
                </c:pt>
                <c:pt idx="431">
                  <c:v>3.0096942408376965</c:v>
                </c:pt>
                <c:pt idx="432">
                  <c:v>3.0094206256109484</c:v>
                </c:pt>
                <c:pt idx="433">
                  <c:v>3.0091493186242699</c:v>
                </c:pt>
                <c:pt idx="434">
                  <c:v>3.0088802907915992</c:v>
                </c:pt>
                <c:pt idx="435">
                  <c:v>3.0086135135135135</c:v>
                </c:pt>
                <c:pt idx="436">
                  <c:v>3.008348958667094</c:v>
                </c:pt>
                <c:pt idx="437">
                  <c:v>3.0080865985960434</c:v>
                </c:pt>
                <c:pt idx="438">
                  <c:v>3.0078264061010485</c:v>
                </c:pt>
                <c:pt idx="439">
                  <c:v>3.0075683544303797</c:v>
                </c:pt>
                <c:pt idx="440">
                  <c:v>3.0073124172707217</c:v>
                </c:pt>
                <c:pt idx="441">
                  <c:v>3.0070585687382296</c:v>
                </c:pt>
                <c:pt idx="442">
                  <c:v>3.0068067833698029</c:v>
                </c:pt>
                <c:pt idx="443">
                  <c:v>3.0065570361145704</c:v>
                </c:pt>
                <c:pt idx="444">
                  <c:v>3.0063093023255814</c:v>
                </c:pt>
                <c:pt idx="445">
                  <c:v>3.0060635577516988</c:v>
                </c:pt>
                <c:pt idx="446">
                  <c:v>3.0058197785296832</c:v>
                </c:pt>
                <c:pt idx="447">
                  <c:v>3.0055779411764707</c:v>
                </c:pt>
                <c:pt idx="448">
                  <c:v>3.0053380225816295</c:v>
                </c:pt>
                <c:pt idx="449">
                  <c:v>3.0051000000000001</c:v>
                </c:pt>
                <c:pt idx="450">
                  <c:v>3.0048638510445049</c:v>
                </c:pt>
                <c:pt idx="451">
                  <c:v>3.0046295536791314</c:v>
                </c:pt>
                <c:pt idx="452">
                  <c:v>3.0043970862120757</c:v>
                </c:pt>
                <c:pt idx="453">
                  <c:v>3.0041664272890487</c:v>
                </c:pt>
                <c:pt idx="454">
                  <c:v>3.0039375558867363</c:v>
                </c:pt>
                <c:pt idx="455">
                  <c:v>3.0037104513064135</c:v>
                </c:pt>
                <c:pt idx="456">
                  <c:v>3.003485093167702</c:v>
                </c:pt>
                <c:pt idx="457">
                  <c:v>3.0032614614024751</c:v>
                </c:pt>
                <c:pt idx="458">
                  <c:v>3.0030395362488993</c:v>
                </c:pt>
                <c:pt idx="459">
                  <c:v>3.0028192982456141</c:v>
                </c:pt>
                <c:pt idx="460">
                  <c:v>3.0026007282260414</c:v>
                </c:pt>
                <c:pt idx="461">
                  <c:v>3.0023838073128264</c:v>
                </c:pt>
                <c:pt idx="462">
                  <c:v>3.0021685169124024</c:v>
                </c:pt>
                <c:pt idx="463">
                  <c:v>3.0019548387096773</c:v>
                </c:pt>
                <c:pt idx="464">
                  <c:v>3.0017427546628408</c:v>
                </c:pt>
                <c:pt idx="465">
                  <c:v>3.0015322469982846</c:v>
                </c:pt>
                <c:pt idx="466">
                  <c:v>3.0013232982056395</c:v>
                </c:pt>
                <c:pt idx="467">
                  <c:v>3.0011158910329172</c:v>
                </c:pt>
                <c:pt idx="468">
                  <c:v>3.0009100084817644</c:v>
                </c:pt>
                <c:pt idx="469">
                  <c:v>3.0007056338028169</c:v>
                </c:pt>
                <c:pt idx="470">
                  <c:v>3.000502750491159</c:v>
                </c:pt>
                <c:pt idx="471">
                  <c:v>3.0003013422818792</c:v>
                </c:pt>
                <c:pt idx="472">
                  <c:v>3.000101393145723</c:v>
                </c:pt>
                <c:pt idx="473">
                  <c:v>2.9999028872848417</c:v>
                </c:pt>
                <c:pt idx="474">
                  <c:v>2.9997058091286308</c:v>
                </c:pt>
                <c:pt idx="475">
                  <c:v>2.9995101433296583</c:v>
                </c:pt>
                <c:pt idx="476">
                  <c:v>2.9993158747596813</c:v>
                </c:pt>
                <c:pt idx="477">
                  <c:v>2.9991229885057473</c:v>
                </c:pt>
                <c:pt idx="478">
                  <c:v>2.9989314698663758</c:v>
                </c:pt>
                <c:pt idx="479">
                  <c:v>2.9987413043478259</c:v>
                </c:pt>
                <c:pt idx="480">
                  <c:v>2.9985524776604389</c:v>
                </c:pt>
                <c:pt idx="481">
                  <c:v>2.9983649757150568</c:v>
                </c:pt>
                <c:pt idx="482">
                  <c:v>2.9981787846195216</c:v>
                </c:pt>
                <c:pt idx="483">
                  <c:v>2.9979938906752412</c:v>
                </c:pt>
                <c:pt idx="484">
                  <c:v>2.997810280373832</c:v>
                </c:pt>
                <c:pt idx="485">
                  <c:v>2.9976279403938264</c:v>
                </c:pt>
                <c:pt idx="486">
                  <c:v>2.9974468575974544</c:v>
                </c:pt>
                <c:pt idx="487">
                  <c:v>2.9972670190274844</c:v>
                </c:pt>
                <c:pt idx="488">
                  <c:v>2.997088411904135</c:v>
                </c:pt>
                <c:pt idx="489">
                  <c:v>2.9969110236220473</c:v>
                </c:pt>
                <c:pt idx="490">
                  <c:v>2.996734841747319</c:v>
                </c:pt>
                <c:pt idx="491">
                  <c:v>2.9965598540145986</c:v>
                </c:pt>
                <c:pt idx="492">
                  <c:v>2.9963860483242399</c:v>
                </c:pt>
                <c:pt idx="493">
                  <c:v>2.9962134127395132</c:v>
                </c:pt>
                <c:pt idx="494">
                  <c:v>2.9960419354838712</c:v>
                </c:pt>
                <c:pt idx="495">
                  <c:v>2.9958716049382716</c:v>
                </c:pt>
                <c:pt idx="496">
                  <c:v>2.9957024096385543</c:v>
                </c:pt>
                <c:pt idx="497">
                  <c:v>2.9955343382728667</c:v>
                </c:pt>
                <c:pt idx="498">
                  <c:v>2.9953673796791445</c:v>
                </c:pt>
                <c:pt idx="499">
                  <c:v>2.9952015228426396</c:v>
                </c:pt>
                <c:pt idx="500">
                  <c:v>2.9950367568934988</c:v>
                </c:pt>
                <c:pt idx="501">
                  <c:v>2.9948730711043874</c:v>
                </c:pt>
                <c:pt idx="502">
                  <c:v>2.9947104548881631</c:v>
                </c:pt>
                <c:pt idx="503">
                  <c:v>2.9945488977955912</c:v>
                </c:pt>
                <c:pt idx="504">
                  <c:v>2.9943883895131087</c:v>
                </c:pt>
                <c:pt idx="505">
                  <c:v>2.9942289198606273</c:v>
                </c:pt>
                <c:pt idx="506">
                  <c:v>2.9940704787893822</c:v>
                </c:pt>
                <c:pt idx="507">
                  <c:v>2.9939130563798222</c:v>
                </c:pt>
                <c:pt idx="508">
                  <c:v>2.9937566428395366</c:v>
                </c:pt>
                <c:pt idx="509">
                  <c:v>2.9936012285012286</c:v>
                </c:pt>
                <c:pt idx="510">
                  <c:v>2.9934468038207203</c:v>
                </c:pt>
                <c:pt idx="511">
                  <c:v>2.993293359375</c:v>
                </c:pt>
                <c:pt idx="512">
                  <c:v>2.9931408858603068</c:v>
                </c:pt>
                <c:pt idx="513">
                  <c:v>2.9929893740902473</c:v>
                </c:pt>
                <c:pt idx="514">
                  <c:v>2.992838814993954</c:v>
                </c:pt>
                <c:pt idx="515">
                  <c:v>2.9926891996142722</c:v>
                </c:pt>
                <c:pt idx="516">
                  <c:v>2.9925405191059844</c:v>
                </c:pt>
                <c:pt idx="517">
                  <c:v>2.9923927647340682</c:v>
                </c:pt>
                <c:pt idx="518">
                  <c:v>2.9922459278719846</c:v>
                </c:pt>
                <c:pt idx="519">
                  <c:v>2.9921000000000002</c:v>
                </c:pt>
                <c:pt idx="520">
                  <c:v>2.9919549727035366</c:v>
                </c:pt>
                <c:pt idx="521">
                  <c:v>2.9918108376715571</c:v>
                </c:pt>
                <c:pt idx="522">
                  <c:v>2.9916675866949753</c:v>
                </c:pt>
                <c:pt idx="523">
                  <c:v>2.991525211665099</c:v>
                </c:pt>
                <c:pt idx="524">
                  <c:v>2.9913837045720983</c:v>
                </c:pt>
                <c:pt idx="525">
                  <c:v>2.9912430575035063</c:v>
                </c:pt>
                <c:pt idx="526">
                  <c:v>2.9911032626427407</c:v>
                </c:pt>
                <c:pt idx="527">
                  <c:v>2.9909643122676579</c:v>
                </c:pt>
                <c:pt idx="528">
                  <c:v>2.9908261987491316</c:v>
                </c:pt>
                <c:pt idx="529">
                  <c:v>2.9906889145496538</c:v>
                </c:pt>
                <c:pt idx="530">
                  <c:v>2.9905524522219666</c:v>
                </c:pt>
                <c:pt idx="531">
                  <c:v>2.9904168044077135</c:v>
                </c:pt>
                <c:pt idx="532">
                  <c:v>2.990281963836118</c:v>
                </c:pt>
                <c:pt idx="533">
                  <c:v>2.9901479233226835</c:v>
                </c:pt>
                <c:pt idx="534">
                  <c:v>2.990014675767918</c:v>
                </c:pt>
                <c:pt idx="535">
                  <c:v>2.9898822141560801</c:v>
                </c:pt>
                <c:pt idx="536">
                  <c:v>2.989750531553947</c:v>
                </c:pt>
                <c:pt idx="537">
                  <c:v>2.9896196211096076</c:v>
                </c:pt>
                <c:pt idx="538">
                  <c:v>2.9894894760512707</c:v>
                </c:pt>
                <c:pt idx="539">
                  <c:v>2.9893600896860986</c:v>
                </c:pt>
                <c:pt idx="540">
                  <c:v>2.9892314553990609</c:v>
                </c:pt>
                <c:pt idx="541">
                  <c:v>2.9891035666518055</c:v>
                </c:pt>
                <c:pt idx="542">
                  <c:v>2.9889764169815516</c:v>
                </c:pt>
                <c:pt idx="543">
                  <c:v>2.9888500000000002</c:v>
                </c:pt>
                <c:pt idx="544">
                  <c:v>2.9887243093922651</c:v>
                </c:pt>
                <c:pt idx="545">
                  <c:v>2.9885993389158219</c:v>
                </c:pt>
                <c:pt idx="546">
                  <c:v>2.9884750823994728</c:v>
                </c:pt>
                <c:pt idx="547">
                  <c:v>2.9883515337423314</c:v>
                </c:pt>
                <c:pt idx="548">
                  <c:v>2.9882286869128252</c:v>
                </c:pt>
                <c:pt idx="549">
                  <c:v>2.9881065359477126</c:v>
                </c:pt>
                <c:pt idx="550">
                  <c:v>2.9879850749511188</c:v>
                </c:pt>
                <c:pt idx="551">
                  <c:v>2.9878642980935877</c:v>
                </c:pt>
                <c:pt idx="552">
                  <c:v>2.9877441996111473</c:v>
                </c:pt>
                <c:pt idx="553">
                  <c:v>2.9876247738043946</c:v>
                </c:pt>
                <c:pt idx="554">
                  <c:v>2.9875060150375941</c:v>
                </c:pt>
                <c:pt idx="555">
                  <c:v>2.9873879177377893</c:v>
                </c:pt>
                <c:pt idx="556">
                  <c:v>2.9872704763939328</c:v>
                </c:pt>
                <c:pt idx="557">
                  <c:v>2.987153685556029</c:v>
                </c:pt>
                <c:pt idx="558">
                  <c:v>2.9870375398342892</c:v>
                </c:pt>
                <c:pt idx="559">
                  <c:v>2.9869220338983054</c:v>
                </c:pt>
                <c:pt idx="560">
                  <c:v>2.9868071624762309</c:v>
                </c:pt>
                <c:pt idx="561">
                  <c:v>2.9866929203539825</c:v>
                </c:pt>
                <c:pt idx="562">
                  <c:v>2.9865793023744485</c:v>
                </c:pt>
                <c:pt idx="563">
                  <c:v>2.986466303436714</c:v>
                </c:pt>
                <c:pt idx="564">
                  <c:v>2.9863539184952979</c:v>
                </c:pt>
                <c:pt idx="565">
                  <c:v>2.9862421425593997</c:v>
                </c:pt>
                <c:pt idx="566">
                  <c:v>2.9861309706921637</c:v>
                </c:pt>
                <c:pt idx="567">
                  <c:v>2.9860203980099502</c:v>
                </c:pt>
                <c:pt idx="568">
                  <c:v>2.9859104196816211</c:v>
                </c:pt>
                <c:pt idx="569">
                  <c:v>2.9858010309278349</c:v>
                </c:pt>
                <c:pt idx="570">
                  <c:v>2.9856922270203579</c:v>
                </c:pt>
                <c:pt idx="571">
                  <c:v>2.9855840032813781</c:v>
                </c:pt>
                <c:pt idx="572">
                  <c:v>2.9854763550828389</c:v>
                </c:pt>
                <c:pt idx="573">
                  <c:v>2.9853692778457774</c:v>
                </c:pt>
                <c:pt idx="574">
                  <c:v>2.9852627670396745</c:v>
                </c:pt>
                <c:pt idx="575">
                  <c:v>2.9851568181818182</c:v>
                </c:pt>
                <c:pt idx="576">
                  <c:v>2.9850514268366726</c:v>
                </c:pt>
                <c:pt idx="577">
                  <c:v>2.9849465886152604</c:v>
                </c:pt>
                <c:pt idx="578">
                  <c:v>2.9848422991745522</c:v>
                </c:pt>
                <c:pt idx="579">
                  <c:v>2.9847385542168676</c:v>
                </c:pt>
                <c:pt idx="580">
                  <c:v>2.984635349489285</c:v>
                </c:pt>
                <c:pt idx="581">
                  <c:v>2.9845326807830603</c:v>
                </c:pt>
                <c:pt idx="582">
                  <c:v>2.9844305439330543</c:v>
                </c:pt>
                <c:pt idx="583">
                  <c:v>2.98432893481717</c:v>
                </c:pt>
                <c:pt idx="584">
                  <c:v>2.9842278493557979</c:v>
                </c:pt>
                <c:pt idx="585">
                  <c:v>2.9841272835112695</c:v>
                </c:pt>
                <c:pt idx="586">
                  <c:v>2.9840272332873199</c:v>
                </c:pt>
                <c:pt idx="587">
                  <c:v>2.9839276947285605</c:v>
                </c:pt>
                <c:pt idx="588">
                  <c:v>2.9838286639199532</c:v>
                </c:pt>
                <c:pt idx="589">
                  <c:v>2.9837301369863014</c:v>
                </c:pt>
                <c:pt idx="590">
                  <c:v>2.9836321100917433</c:v>
                </c:pt>
                <c:pt idx="591">
                  <c:v>2.9835345794392523</c:v>
                </c:pt>
                <c:pt idx="592">
                  <c:v>2.9834375412701495</c:v>
                </c:pt>
                <c:pt idx="593">
                  <c:v>2.9833409918636189</c:v>
                </c:pt>
                <c:pt idx="594">
                  <c:v>2.9832449275362318</c:v>
                </c:pt>
                <c:pt idx="595">
                  <c:v>2.9831493446414803</c:v>
                </c:pt>
                <c:pt idx="596">
                  <c:v>2.9830542395693138</c:v>
                </c:pt>
                <c:pt idx="597">
                  <c:v>2.9829596087456847</c:v>
                </c:pt>
                <c:pt idx="598">
                  <c:v>2.9828654486321025</c:v>
                </c:pt>
                <c:pt idx="599">
                  <c:v>2.9827717557251909</c:v>
                </c:pt>
                <c:pt idx="600">
                  <c:v>2.9826785265562537</c:v>
                </c:pt>
                <c:pt idx="601">
                  <c:v>2.9825857576908472</c:v>
                </c:pt>
                <c:pt idx="602">
                  <c:v>2.9824934457283576</c:v>
                </c:pt>
                <c:pt idx="603">
                  <c:v>2.9824015873015872</c:v>
                </c:pt>
                <c:pt idx="604">
                  <c:v>2.9823101790763431</c:v>
                </c:pt>
                <c:pt idx="605">
                  <c:v>2.9822192177510343</c:v>
                </c:pt>
                <c:pt idx="606">
                  <c:v>2.9821287000562746</c:v>
                </c:pt>
                <c:pt idx="607">
                  <c:v>2.9820386227544913</c:v>
                </c:pt>
                <c:pt idx="608">
                  <c:v>2.9819489826395369</c:v>
                </c:pt>
                <c:pt idx="609">
                  <c:v>2.9818597765363131</c:v>
                </c:pt>
                <c:pt idx="610">
                  <c:v>2.9817710013003902</c:v>
                </c:pt>
                <c:pt idx="611">
                  <c:v>2.9816826538176429</c:v>
                </c:pt>
                <c:pt idx="612">
                  <c:v>2.9815947310038826</c:v>
                </c:pt>
                <c:pt idx="613">
                  <c:v>2.9815072298045004</c:v>
                </c:pt>
                <c:pt idx="614">
                  <c:v>2.9814201471941124</c:v>
                </c:pt>
                <c:pt idx="615">
                  <c:v>2.9813334801762115</c:v>
                </c:pt>
                <c:pt idx="616">
                  <c:v>2.9812472257828238</c:v>
                </c:pt>
                <c:pt idx="617">
                  <c:v>2.9811613810741688</c:v>
                </c:pt>
                <c:pt idx="618">
                  <c:v>2.9810759431383271</c:v>
                </c:pt>
                <c:pt idx="619">
                  <c:v>2.980990909090909</c:v>
                </c:pt>
                <c:pt idx="620">
                  <c:v>2.9809062760747325</c:v>
                </c:pt>
                <c:pt idx="621">
                  <c:v>2.9808220412595006</c:v>
                </c:pt>
                <c:pt idx="622">
                  <c:v>2.9807382018414876</c:v>
                </c:pt>
                <c:pt idx="623">
                  <c:v>2.9806547550432279</c:v>
                </c:pt>
                <c:pt idx="624">
                  <c:v>2.9805716981132075</c:v>
                </c:pt>
                <c:pt idx="625">
                  <c:v>2.9804890283255649</c:v>
                </c:pt>
                <c:pt idx="626">
                  <c:v>2.9804067429797891</c:v>
                </c:pt>
                <c:pt idx="627">
                  <c:v>2.9803248394004282</c:v>
                </c:pt>
                <c:pt idx="628">
                  <c:v>2.9802433149367991</c:v>
                </c:pt>
                <c:pt idx="629">
                  <c:v>2.9801621669627001</c:v>
                </c:pt>
                <c:pt idx="630">
                  <c:v>2.9800813928761296</c:v>
                </c:pt>
                <c:pt idx="631">
                  <c:v>2.9800009900990099</c:v>
                </c:pt>
                <c:pt idx="632">
                  <c:v>2.9799209560769095</c:v>
                </c:pt>
                <c:pt idx="633">
                  <c:v>2.979841288278775</c:v>
                </c:pt>
                <c:pt idx="634">
                  <c:v>2.9797619841966636</c:v>
                </c:pt>
                <c:pt idx="635">
                  <c:v>2.97968304134548</c:v>
                </c:pt>
                <c:pt idx="636">
                  <c:v>2.9796044572627163</c:v>
                </c:pt>
                <c:pt idx="637">
                  <c:v>2.9795262295081968</c:v>
                </c:pt>
                <c:pt idx="638">
                  <c:v>2.9794483556638247</c:v>
                </c:pt>
                <c:pt idx="639">
                  <c:v>2.9793708333333333</c:v>
                </c:pt>
                <c:pt idx="640">
                  <c:v>2.9792936601420408</c:v>
                </c:pt>
                <c:pt idx="641">
                  <c:v>2.9792168337366056</c:v>
                </c:pt>
                <c:pt idx="642">
                  <c:v>2.9791403517847908</c:v>
                </c:pt>
                <c:pt idx="643">
                  <c:v>2.9790642119752238</c:v>
                </c:pt>
                <c:pt idx="644">
                  <c:v>2.9789884120171672</c:v>
                </c:pt>
                <c:pt idx="645">
                  <c:v>2.978912949640288</c:v>
                </c:pt>
                <c:pt idx="646">
                  <c:v>2.9788378225944285</c:v>
                </c:pt>
                <c:pt idx="647">
                  <c:v>2.9787630286493862</c:v>
                </c:pt>
                <c:pt idx="648">
                  <c:v>2.9786885655946911</c:v>
                </c:pt>
                <c:pt idx="649">
                  <c:v>2.978614431239389</c:v>
                </c:pt>
                <c:pt idx="650">
                  <c:v>2.9785406234118246</c:v>
                </c:pt>
                <c:pt idx="651">
                  <c:v>2.9784671399594322</c:v>
                </c:pt>
                <c:pt idx="652">
                  <c:v>2.9783939787485241</c:v>
                </c:pt>
                <c:pt idx="653">
                  <c:v>2.9783211376640861</c:v>
                </c:pt>
                <c:pt idx="654">
                  <c:v>2.9782486146095719</c:v>
                </c:pt>
                <c:pt idx="655">
                  <c:v>2.9781764075067025</c:v>
                </c:pt>
                <c:pt idx="656">
                  <c:v>2.9781045142952682</c:v>
                </c:pt>
                <c:pt idx="657">
                  <c:v>2.9780329329329329</c:v>
                </c:pt>
                <c:pt idx="658">
                  <c:v>2.9779616613950393</c:v>
                </c:pt>
                <c:pt idx="659">
                  <c:v>2.9778906976744186</c:v>
                </c:pt>
                <c:pt idx="660">
                  <c:v>2.9778200397812036</c:v>
                </c:pt>
                <c:pt idx="661">
                  <c:v>2.9777496857426398</c:v>
                </c:pt>
                <c:pt idx="662">
                  <c:v>2.977679633602905</c:v>
                </c:pt>
                <c:pt idx="663">
                  <c:v>2.977609881422925</c:v>
                </c:pt>
                <c:pt idx="664">
                  <c:v>2.9775404272801973</c:v>
                </c:pt>
                <c:pt idx="665">
                  <c:v>2.9774712692686127</c:v>
                </c:pt>
                <c:pt idx="666">
                  <c:v>2.9774024054982817</c:v>
                </c:pt>
                <c:pt idx="667">
                  <c:v>2.9773338340953623</c:v>
                </c:pt>
                <c:pt idx="668">
                  <c:v>2.9772655532018901</c:v>
                </c:pt>
                <c:pt idx="669">
                  <c:v>2.9771975609756098</c:v>
                </c:pt>
                <c:pt idx="670">
                  <c:v>2.9771298555898102</c:v>
                </c:pt>
                <c:pt idx="671">
                  <c:v>2.9770624352331607</c:v>
                </c:pt>
                <c:pt idx="672">
                  <c:v>2.9769952981095491</c:v>
                </c:pt>
                <c:pt idx="673">
                  <c:v>2.9769284424379232</c:v>
                </c:pt>
                <c:pt idx="674">
                  <c:v>2.9768618664521318</c:v>
                </c:pt>
                <c:pt idx="675">
                  <c:v>2.976795568400771</c:v>
                </c:pt>
                <c:pt idx="676">
                  <c:v>2.9767295465470278</c:v>
                </c:pt>
                <c:pt idx="677">
                  <c:v>2.9766637991685321</c:v>
                </c:pt>
                <c:pt idx="678">
                  <c:v>2.9765983245572043</c:v>
                </c:pt>
                <c:pt idx="679">
                  <c:v>2.9765331210191084</c:v>
                </c:pt>
                <c:pt idx="680">
                  <c:v>2.976468186874305</c:v>
                </c:pt>
                <c:pt idx="681">
                  <c:v>2.9764035204567079</c:v>
                </c:pt>
                <c:pt idx="682">
                  <c:v>2.9763391201139422</c:v>
                </c:pt>
                <c:pt idx="683">
                  <c:v>2.9762749842072016</c:v>
                </c:pt>
                <c:pt idx="684">
                  <c:v>2.9762111111111111</c:v>
                </c:pt>
                <c:pt idx="685">
                  <c:v>2.9761474992135892</c:v>
                </c:pt>
                <c:pt idx="686">
                  <c:v>2.9760841469157118</c:v>
                </c:pt>
                <c:pt idx="687">
                  <c:v>2.9760210526315789</c:v>
                </c:pt>
                <c:pt idx="688">
                  <c:v>2.9759582147881822</c:v>
                </c:pt>
                <c:pt idx="689">
                  <c:v>2.9758956318252729</c:v>
                </c:pt>
                <c:pt idx="690">
                  <c:v>2.9758333021952361</c:v>
                </c:pt>
                <c:pt idx="691">
                  <c:v>2.9757712243629584</c:v>
                </c:pt>
                <c:pt idx="692">
                  <c:v>2.9757093968057062</c:v>
                </c:pt>
                <c:pt idx="693">
                  <c:v>2.975647818012999</c:v>
                </c:pt>
                <c:pt idx="694">
                  <c:v>2.9755864864864865</c:v>
                </c:pt>
                <c:pt idx="695">
                  <c:v>2.9755254007398273</c:v>
                </c:pt>
                <c:pt idx="696">
                  <c:v>2.9754645592985693</c:v>
                </c:pt>
                <c:pt idx="697">
                  <c:v>2.9754039607000307</c:v>
                </c:pt>
                <c:pt idx="698">
                  <c:v>2.9753436034931822</c:v>
                </c:pt>
                <c:pt idx="699">
                  <c:v>2.9752834862385322</c:v>
                </c:pt>
                <c:pt idx="700">
                  <c:v>2.9752236075080116</c:v>
                </c:pt>
                <c:pt idx="701">
                  <c:v>2.9751639658848616</c:v>
                </c:pt>
                <c:pt idx="702">
                  <c:v>2.9751045599635204</c:v>
                </c:pt>
                <c:pt idx="703">
                  <c:v>2.9750453883495145</c:v>
                </c:pt>
                <c:pt idx="704">
                  <c:v>2.9749864496593492</c:v>
                </c:pt>
                <c:pt idx="705">
                  <c:v>2.974927742520399</c:v>
                </c:pt>
                <c:pt idx="706">
                  <c:v>2.974869265570804</c:v>
                </c:pt>
                <c:pt idx="707">
                  <c:v>2.9748110174593618</c:v>
                </c:pt>
                <c:pt idx="708">
                  <c:v>2.9747529968454258</c:v>
                </c:pt>
                <c:pt idx="709">
                  <c:v>2.9746952023988005</c:v>
                </c:pt>
                <c:pt idx="710">
                  <c:v>2.9746376327996411</c:v>
                </c:pt>
                <c:pt idx="711">
                  <c:v>2.9745802867383513</c:v>
                </c:pt>
                <c:pt idx="712">
                  <c:v>2.9745231629154869</c:v>
                </c:pt>
                <c:pt idx="713">
                  <c:v>2.9744662600416545</c:v>
                </c:pt>
                <c:pt idx="714">
                  <c:v>2.9744095768374166</c:v>
                </c:pt>
                <c:pt idx="715">
                  <c:v>2.974353112033195</c:v>
                </c:pt>
                <c:pt idx="716">
                  <c:v>2.9742968643691761</c:v>
                </c:pt>
                <c:pt idx="717">
                  <c:v>2.9742408325952172</c:v>
                </c:pt>
                <c:pt idx="718">
                  <c:v>2.974185015470753</c:v>
                </c:pt>
                <c:pt idx="719">
                  <c:v>2.9741294117647059</c:v>
                </c:pt>
                <c:pt idx="720">
                  <c:v>2.9740740202553941</c:v>
                </c:pt>
                <c:pt idx="721">
                  <c:v>2.9740188397304426</c:v>
                </c:pt>
                <c:pt idx="722">
                  <c:v>2.9739638689866941</c:v>
                </c:pt>
                <c:pt idx="723">
                  <c:v>2.9739091068301224</c:v>
                </c:pt>
                <c:pt idx="724">
                  <c:v>2.9738545520757467</c:v>
                </c:pt>
                <c:pt idx="725">
                  <c:v>2.973800203547543</c:v>
                </c:pt>
                <c:pt idx="726">
                  <c:v>2.973746060078363</c:v>
                </c:pt>
                <c:pt idx="727">
                  <c:v>2.9736921205098494</c:v>
                </c:pt>
                <c:pt idx="728">
                  <c:v>2.9736383836923523</c:v>
                </c:pt>
                <c:pt idx="729">
                  <c:v>2.9735848484848484</c:v>
                </c:pt>
                <c:pt idx="730">
                  <c:v>2.9735315137548612</c:v>
                </c:pt>
                <c:pt idx="731">
                  <c:v>2.9734783783783785</c:v>
                </c:pt>
                <c:pt idx="732">
                  <c:v>2.973425441239776</c:v>
                </c:pt>
                <c:pt idx="733">
                  <c:v>2.9733727012317388</c:v>
                </c:pt>
                <c:pt idx="734">
                  <c:v>2.9733201572551824</c:v>
                </c:pt>
                <c:pt idx="735">
                  <c:v>2.9732678082191781</c:v>
                </c:pt>
                <c:pt idx="736">
                  <c:v>2.9732156530408775</c:v>
                </c:pt>
                <c:pt idx="737">
                  <c:v>2.9731636906454364</c:v>
                </c:pt>
                <c:pt idx="738">
                  <c:v>2.9731119199659428</c:v>
                </c:pt>
                <c:pt idx="739">
                  <c:v>2.9730603399433426</c:v>
                </c:pt>
                <c:pt idx="740">
                  <c:v>2.9730089495263679</c:v>
                </c:pt>
                <c:pt idx="741">
                  <c:v>2.9729577476714648</c:v>
                </c:pt>
                <c:pt idx="742">
                  <c:v>2.9729067333427244</c:v>
                </c:pt>
                <c:pt idx="743">
                  <c:v>2.9728559055118109</c:v>
                </c:pt>
                <c:pt idx="744">
                  <c:v>2.9728052631578947</c:v>
                </c:pt>
                <c:pt idx="745">
                  <c:v>2.9727548052675821</c:v>
                </c:pt>
                <c:pt idx="746">
                  <c:v>2.9727045308348483</c:v>
                </c:pt>
                <c:pt idx="747">
                  <c:v>2.9726544388609715</c:v>
                </c:pt>
                <c:pt idx="748">
                  <c:v>2.9726045283544655</c:v>
                </c:pt>
                <c:pt idx="749">
                  <c:v>2.9725547983310152</c:v>
                </c:pt>
                <c:pt idx="750">
                  <c:v>2.9725052478134111</c:v>
                </c:pt>
                <c:pt idx="751">
                  <c:v>2.9724558758314856</c:v>
                </c:pt>
                <c:pt idx="752">
                  <c:v>2.9724066814220502</c:v>
                </c:pt>
                <c:pt idx="753">
                  <c:v>2.972357663628832</c:v>
                </c:pt>
                <c:pt idx="754">
                  <c:v>2.9723088215024123</c:v>
                </c:pt>
                <c:pt idx="755">
                  <c:v>2.972260154100165</c:v>
                </c:pt>
                <c:pt idx="756">
                  <c:v>2.972211660486197</c:v>
                </c:pt>
                <c:pt idx="757">
                  <c:v>2.9721633397312859</c:v>
                </c:pt>
                <c:pt idx="758">
                  <c:v>2.9721151909128234</c:v>
                </c:pt>
                <c:pt idx="759">
                  <c:v>2.9720672131147543</c:v>
                </c:pt>
                <c:pt idx="760">
                  <c:v>2.9720194054275195</c:v>
                </c:pt>
                <c:pt idx="761">
                  <c:v>2.9719717669479988</c:v>
                </c:pt>
                <c:pt idx="762">
                  <c:v>2.9719242967794539</c:v>
                </c:pt>
                <c:pt idx="763">
                  <c:v>2.9718769940314704</c:v>
                </c:pt>
                <c:pt idx="764">
                  <c:v>2.9718298578199054</c:v>
                </c:pt>
                <c:pt idx="765">
                  <c:v>2.971782887266829</c:v>
                </c:pt>
                <c:pt idx="766">
                  <c:v>2.9717360815004725</c:v>
                </c:pt>
                <c:pt idx="767">
                  <c:v>2.9716894396551723</c:v>
                </c:pt>
                <c:pt idx="768">
                  <c:v>2.9716429608713191</c:v>
                </c:pt>
                <c:pt idx="769">
                  <c:v>2.9715966442953019</c:v>
                </c:pt>
                <c:pt idx="770">
                  <c:v>2.9715504890794588</c:v>
                </c:pt>
                <c:pt idx="771">
                  <c:v>2.9715044943820224</c:v>
                </c:pt>
                <c:pt idx="772">
                  <c:v>2.9714586593670718</c:v>
                </c:pt>
                <c:pt idx="773">
                  <c:v>2.9714129832044787</c:v>
                </c:pt>
                <c:pt idx="774">
                  <c:v>2.9713674650698603</c:v>
                </c:pt>
                <c:pt idx="775">
                  <c:v>2.971322104144527</c:v>
                </c:pt>
                <c:pt idx="776">
                  <c:v>2.9712768996154355</c:v>
                </c:pt>
                <c:pt idx="777">
                  <c:v>2.9712318506751392</c:v>
                </c:pt>
                <c:pt idx="778">
                  <c:v>2.971186956521739</c:v>
                </c:pt>
                <c:pt idx="779">
                  <c:v>2.9711422163588392</c:v>
                </c:pt>
                <c:pt idx="780">
                  <c:v>2.971097629395496</c:v>
                </c:pt>
                <c:pt idx="781">
                  <c:v>2.9710531948461743</c:v>
                </c:pt>
                <c:pt idx="782">
                  <c:v>2.9710089119306997</c:v>
                </c:pt>
                <c:pt idx="783">
                  <c:v>2.970964779874214</c:v>
                </c:pt>
                <c:pt idx="784">
                  <c:v>2.9709207979071288</c:v>
                </c:pt>
                <c:pt idx="785">
                  <c:v>2.9708769652650822</c:v>
                </c:pt>
                <c:pt idx="786">
                  <c:v>2.9708332811888933</c:v>
                </c:pt>
                <c:pt idx="787">
                  <c:v>2.9707897449245184</c:v>
                </c:pt>
                <c:pt idx="788">
                  <c:v>2.9707463557230089</c:v>
                </c:pt>
                <c:pt idx="789">
                  <c:v>2.9707031128404671</c:v>
                </c:pt>
                <c:pt idx="790">
                  <c:v>2.9706600155380034</c:v>
                </c:pt>
                <c:pt idx="791">
                  <c:v>2.9706170630816962</c:v>
                </c:pt>
                <c:pt idx="792">
                  <c:v>2.9705742547425475</c:v>
                </c:pt>
                <c:pt idx="793">
                  <c:v>2.9705315897964444</c:v>
                </c:pt>
                <c:pt idx="794">
                  <c:v>2.9704890675241158</c:v>
                </c:pt>
                <c:pt idx="795">
                  <c:v>2.9704466872110942</c:v>
                </c:pt>
                <c:pt idx="796">
                  <c:v>2.9704044481476735</c:v>
                </c:pt>
                <c:pt idx="797">
                  <c:v>2.9703623496288714</c:v>
                </c:pt>
                <c:pt idx="798">
                  <c:v>2.9703203909543885</c:v>
                </c:pt>
                <c:pt idx="799">
                  <c:v>2.9702785714285715</c:v>
                </c:pt>
                <c:pt idx="800">
                  <c:v>2.970236890360372</c:v>
                </c:pt>
                <c:pt idx="801">
                  <c:v>2.9701953470633105</c:v>
                </c:pt>
                <c:pt idx="802">
                  <c:v>2.9701539408554387</c:v>
                </c:pt>
                <c:pt idx="803">
                  <c:v>2.9701126710593004</c:v>
                </c:pt>
                <c:pt idx="804">
                  <c:v>2.9700715370018975</c:v>
                </c:pt>
                <c:pt idx="805">
                  <c:v>2.9700305380146501</c:v>
                </c:pt>
                <c:pt idx="806">
                  <c:v>2.9699896734333628</c:v>
                </c:pt>
                <c:pt idx="807">
                  <c:v>2.9699489425981875</c:v>
                </c:pt>
                <c:pt idx="808">
                  <c:v>2.9699083448535881</c:v>
                </c:pt>
                <c:pt idx="809">
                  <c:v>2.969867879548306</c:v>
                </c:pt>
                <c:pt idx="810">
                  <c:v>2.9698275460353249</c:v>
                </c:pt>
                <c:pt idx="811">
                  <c:v>2.9697873436718361</c:v>
                </c:pt>
                <c:pt idx="812">
                  <c:v>2.9697472718192035</c:v>
                </c:pt>
                <c:pt idx="813">
                  <c:v>2.9697073298429322</c:v>
                </c:pt>
                <c:pt idx="814">
                  <c:v>2.9696675171126321</c:v>
                </c:pt>
                <c:pt idx="815">
                  <c:v>2.9696278330019883</c:v>
                </c:pt>
                <c:pt idx="816">
                  <c:v>2.9695882768887234</c:v>
                </c:pt>
                <c:pt idx="817">
                  <c:v>2.9695488481545702</c:v>
                </c:pt>
                <c:pt idx="818">
                  <c:v>2.9695095461852357</c:v>
                </c:pt>
                <c:pt idx="819">
                  <c:v>2.9694703703703702</c:v>
                </c:pt>
                <c:pt idx="820">
                  <c:v>2.9694313201035376</c:v>
                </c:pt>
                <c:pt idx="821">
                  <c:v>2.9693923947821808</c:v>
                </c:pt>
                <c:pt idx="822">
                  <c:v>2.9693535938075932</c:v>
                </c:pt>
                <c:pt idx="823">
                  <c:v>2.9693149165848873</c:v>
                </c:pt>
                <c:pt idx="824">
                  <c:v>2.9692763625229639</c:v>
                </c:pt>
                <c:pt idx="825">
                  <c:v>2.969237931034483</c:v>
                </c:pt>
                <c:pt idx="826">
                  <c:v>2.9691996215358323</c:v>
                </c:pt>
                <c:pt idx="827">
                  <c:v>2.9691614334470988</c:v>
                </c:pt>
                <c:pt idx="828">
                  <c:v>2.9691233661920409</c:v>
                </c:pt>
                <c:pt idx="829">
                  <c:v>2.969085419198056</c:v>
                </c:pt>
                <c:pt idx="830">
                  <c:v>2.9690475918961545</c:v>
                </c:pt>
                <c:pt idx="831">
                  <c:v>2.9690098837209304</c:v>
                </c:pt>
                <c:pt idx="832">
                  <c:v>2.9689722941105332</c:v>
                </c:pt>
                <c:pt idx="833">
                  <c:v>2.968934822506641</c:v>
                </c:pt>
                <c:pt idx="834">
                  <c:v>2.9688974683544305</c:v>
                </c:pt>
                <c:pt idx="835">
                  <c:v>2.9688602311025516</c:v>
                </c:pt>
                <c:pt idx="836">
                  <c:v>2.9688231102031009</c:v>
                </c:pt>
                <c:pt idx="837">
                  <c:v>2.9687861051115911</c:v>
                </c:pt>
                <c:pt idx="838">
                  <c:v>2.9687492152869295</c:v>
                </c:pt>
                <c:pt idx="839">
                  <c:v>2.9687124401913878</c:v>
                </c:pt>
                <c:pt idx="840">
                  <c:v>2.9686757792905767</c:v>
                </c:pt>
                <c:pt idx="841">
                  <c:v>2.9686392320534223</c:v>
                </c:pt>
                <c:pt idx="842">
                  <c:v>2.968602797952137</c:v>
                </c:pt>
                <c:pt idx="843">
                  <c:v>2.9685664764621968</c:v>
                </c:pt>
                <c:pt idx="844">
                  <c:v>2.9685302670623144</c:v>
                </c:pt>
                <c:pt idx="845">
                  <c:v>2.968494169234416</c:v>
                </c:pt>
                <c:pt idx="846">
                  <c:v>2.968458182463614</c:v>
                </c:pt>
                <c:pt idx="847">
                  <c:v>2.9684223062381854</c:v>
                </c:pt>
                <c:pt idx="848">
                  <c:v>2.9683865400495457</c:v>
                </c:pt>
                <c:pt idx="849">
                  <c:v>2.9683508833922261</c:v>
                </c:pt>
                <c:pt idx="850">
                  <c:v>2.9683153357638483</c:v>
                </c:pt>
                <c:pt idx="851">
                  <c:v>2.9682798966651012</c:v>
                </c:pt>
                <c:pt idx="852">
                  <c:v>2.9682445655997185</c:v>
                </c:pt>
                <c:pt idx="853">
                  <c:v>2.9682093420744557</c:v>
                </c:pt>
                <c:pt idx="854">
                  <c:v>2.9681742255990651</c:v>
                </c:pt>
                <c:pt idx="855">
                  <c:v>2.9681392156862745</c:v>
                </c:pt>
                <c:pt idx="856">
                  <c:v>2.9681043118517656</c:v>
                </c:pt>
                <c:pt idx="857">
                  <c:v>2.9680695136141493</c:v>
                </c:pt>
                <c:pt idx="858">
                  <c:v>2.968034820494946</c:v>
                </c:pt>
                <c:pt idx="859">
                  <c:v>2.9680002320185617</c:v>
                </c:pt>
                <c:pt idx="860">
                  <c:v>2.9679657477122667</c:v>
                </c:pt>
                <c:pt idx="861">
                  <c:v>2.9679313671061762</c:v>
                </c:pt>
                <c:pt idx="862">
                  <c:v>2.9678970897332255</c:v>
                </c:pt>
                <c:pt idx="863">
                  <c:v>2.9678629151291513</c:v>
                </c:pt>
                <c:pt idx="864">
                  <c:v>2.9678288428324699</c:v>
                </c:pt>
                <c:pt idx="865">
                  <c:v>2.9677948723844563</c:v>
                </c:pt>
                <c:pt idx="866">
                  <c:v>2.967761003329124</c:v>
                </c:pt>
                <c:pt idx="867">
                  <c:v>2.9677272352132049</c:v>
                </c:pt>
                <c:pt idx="868">
                  <c:v>2.967693567586128</c:v>
                </c:pt>
                <c:pt idx="869">
                  <c:v>2.96766</c:v>
                </c:pt>
                <c:pt idx="870">
                  <c:v>2.9676265320095858</c:v>
                </c:pt>
                <c:pt idx="871">
                  <c:v>2.9675931631722881</c:v>
                </c:pt>
                <c:pt idx="872">
                  <c:v>2.9675598930481284</c:v>
                </c:pt>
                <c:pt idx="873">
                  <c:v>2.9675267211997274</c:v>
                </c:pt>
                <c:pt idx="874">
                  <c:v>2.9674936471922861</c:v>
                </c:pt>
                <c:pt idx="875">
                  <c:v>2.967460670593566</c:v>
                </c:pt>
                <c:pt idx="876">
                  <c:v>2.967427790973872</c:v>
                </c:pt>
                <c:pt idx="877">
                  <c:v>2.9673950079060312</c:v>
                </c:pt>
                <c:pt idx="878">
                  <c:v>2.9673623209653774</c:v>
                </c:pt>
                <c:pt idx="879">
                  <c:v>2.9673297297297299</c:v>
                </c:pt>
                <c:pt idx="880">
                  <c:v>2.967297233779377</c:v>
                </c:pt>
                <c:pt idx="881">
                  <c:v>2.9672648326970581</c:v>
                </c:pt>
                <c:pt idx="882">
                  <c:v>2.9672325260679449</c:v>
                </c:pt>
                <c:pt idx="883">
                  <c:v>2.9672003134796237</c:v>
                </c:pt>
                <c:pt idx="884">
                  <c:v>2.9671681945220794</c:v>
                </c:pt>
                <c:pt idx="885">
                  <c:v>2.9671361687876758</c:v>
                </c:pt>
                <c:pt idx="886">
                  <c:v>2.9671042358711404</c:v>
                </c:pt>
                <c:pt idx="887">
                  <c:v>2.9670723953695459</c:v>
                </c:pt>
                <c:pt idx="888">
                  <c:v>2.9670406468822943</c:v>
                </c:pt>
                <c:pt idx="889">
                  <c:v>2.9670089900110987</c:v>
                </c:pt>
                <c:pt idx="890">
                  <c:v>2.9669774243599689</c:v>
                </c:pt>
                <c:pt idx="891">
                  <c:v>2.9669459495351926</c:v>
                </c:pt>
                <c:pt idx="892">
                  <c:v>2.9669145651453199</c:v>
                </c:pt>
                <c:pt idx="893">
                  <c:v>2.9668832708011479</c:v>
                </c:pt>
                <c:pt idx="894">
                  <c:v>2.9668520661157025</c:v>
                </c:pt>
                <c:pt idx="895">
                  <c:v>2.9668209507042254</c:v>
                </c:pt>
                <c:pt idx="896">
                  <c:v>2.9667899241841558</c:v>
                </c:pt>
                <c:pt idx="897">
                  <c:v>2.9667589861751154</c:v>
                </c:pt>
                <c:pt idx="898">
                  <c:v>2.9667281362988933</c:v>
                </c:pt>
                <c:pt idx="899">
                  <c:v>2.9666973741794309</c:v>
                </c:pt>
                <c:pt idx="900">
                  <c:v>2.9666666994428055</c:v>
                </c:pt>
                <c:pt idx="901">
                  <c:v>2.9666361117172158</c:v>
                </c:pt>
                <c:pt idx="902">
                  <c:v>2.9666056106329668</c:v>
                </c:pt>
                <c:pt idx="903">
                  <c:v>2.9665751958224544</c:v>
                </c:pt>
                <c:pt idx="904">
                  <c:v>2.966544866920152</c:v>
                </c:pt>
                <c:pt idx="905">
                  <c:v>2.966514623562595</c:v>
                </c:pt>
                <c:pt idx="906">
                  <c:v>2.9664844653883655</c:v>
                </c:pt>
                <c:pt idx="907">
                  <c:v>2.9664543920380786</c:v>
                </c:pt>
                <c:pt idx="908">
                  <c:v>2.9664244031543698</c:v>
                </c:pt>
                <c:pt idx="909">
                  <c:v>2.9663944983818769</c:v>
                </c:pt>
                <c:pt idx="910">
                  <c:v>2.9663646773672303</c:v>
                </c:pt>
                <c:pt idx="911">
                  <c:v>2.9663349397590362</c:v>
                </c:pt>
                <c:pt idx="912">
                  <c:v>2.9663052852078633</c:v>
                </c:pt>
                <c:pt idx="913">
                  <c:v>2.9662757133662305</c:v>
                </c:pt>
                <c:pt idx="914">
                  <c:v>2.9662462238885912</c:v>
                </c:pt>
                <c:pt idx="915">
                  <c:v>2.9662168164313223</c:v>
                </c:pt>
                <c:pt idx="916">
                  <c:v>2.9661874906527079</c:v>
                </c:pt>
                <c:pt idx="917">
                  <c:v>2.9661582462129292</c:v>
                </c:pt>
                <c:pt idx="918">
                  <c:v>2.9661290827740494</c:v>
                </c:pt>
                <c:pt idx="919">
                  <c:v>2.9661</c:v>
                </c:pt>
                <c:pt idx="920">
                  <c:v>2.9660709975565709</c:v>
                </c:pt>
                <c:pt idx="921">
                  <c:v>2.9660420751113943</c:v>
                </c:pt>
                <c:pt idx="922">
                  <c:v>2.9660132323339337</c:v>
                </c:pt>
                <c:pt idx="923">
                  <c:v>2.965984468895472</c:v>
                </c:pt>
                <c:pt idx="924">
                  <c:v>2.9659557844690969</c:v>
                </c:pt>
                <c:pt idx="925">
                  <c:v>2.9659271787296899</c:v>
                </c:pt>
                <c:pt idx="926">
                  <c:v>2.9658986513539145</c:v>
                </c:pt>
                <c:pt idx="927">
                  <c:v>2.9658702020202021</c:v>
                </c:pt>
                <c:pt idx="928">
                  <c:v>2.9658418304087424</c:v>
                </c:pt>
                <c:pt idx="929">
                  <c:v>2.9658135362014693</c:v>
                </c:pt>
                <c:pt idx="930">
                  <c:v>2.9657853190820496</c:v>
                </c:pt>
                <c:pt idx="931">
                  <c:v>2.9657571787358727</c:v>
                </c:pt>
                <c:pt idx="932">
                  <c:v>2.9657291148500367</c:v>
                </c:pt>
                <c:pt idx="933">
                  <c:v>2.9657011271133378</c:v>
                </c:pt>
                <c:pt idx="934">
                  <c:v>2.9656732152162584</c:v>
                </c:pt>
                <c:pt idx="935">
                  <c:v>2.9656453788509576</c:v>
                </c:pt>
                <c:pt idx="936">
                  <c:v>2.9656176177112568</c:v>
                </c:pt>
                <c:pt idx="937">
                  <c:v>2.9655899314926302</c:v>
                </c:pt>
                <c:pt idx="938">
                  <c:v>2.9655623198921943</c:v>
                </c:pt>
                <c:pt idx="939">
                  <c:v>2.9655347826086955</c:v>
                </c:pt>
                <c:pt idx="940">
                  <c:v>2.9655073193424997</c:v>
                </c:pt>
                <c:pt idx="941">
                  <c:v>2.9654799297955812</c:v>
                </c:pt>
                <c:pt idx="942">
                  <c:v>2.9654526136715127</c:v>
                </c:pt>
                <c:pt idx="943">
                  <c:v>2.9654253706754532</c:v>
                </c:pt>
                <c:pt idx="944">
                  <c:v>2.965398200514139</c:v>
                </c:pt>
                <c:pt idx="945">
                  <c:v>2.965371102895872</c:v>
                </c:pt>
                <c:pt idx="946">
                  <c:v>2.9653440775305095</c:v>
                </c:pt>
                <c:pt idx="947">
                  <c:v>2.9653171241294554</c:v>
                </c:pt>
                <c:pt idx="948">
                  <c:v>2.9652902424056458</c:v>
                </c:pt>
                <c:pt idx="949">
                  <c:v>2.9652634320735447</c:v>
                </c:pt>
                <c:pt idx="950">
                  <c:v>2.9652366928491278</c:v>
                </c:pt>
                <c:pt idx="951">
                  <c:v>2.9652100244498776</c:v>
                </c:pt>
                <c:pt idx="952">
                  <c:v>2.9651834265947707</c:v>
                </c:pt>
                <c:pt idx="953">
                  <c:v>2.9651568990042674</c:v>
                </c:pt>
                <c:pt idx="954">
                  <c:v>2.9651304414003046</c:v>
                </c:pt>
                <c:pt idx="955">
                  <c:v>2.9651040535062831</c:v>
                </c:pt>
                <c:pt idx="956">
                  <c:v>2.9650777350470601</c:v>
                </c:pt>
                <c:pt idx="957">
                  <c:v>2.9650514857489387</c:v>
                </c:pt>
                <c:pt idx="958">
                  <c:v>2.9650253053396587</c:v>
                </c:pt>
                <c:pt idx="959">
                  <c:v>2.9649991935483873</c:v>
                </c:pt>
                <c:pt idx="960">
                  <c:v>2.9649731501057084</c:v>
                </c:pt>
                <c:pt idx="961">
                  <c:v>2.9649471747436156</c:v>
                </c:pt>
                <c:pt idx="962">
                  <c:v>2.9649212671955016</c:v>
                </c:pt>
                <c:pt idx="963">
                  <c:v>2.9648954271961494</c:v>
                </c:pt>
                <c:pt idx="964">
                  <c:v>2.9648696544817228</c:v>
                </c:pt>
                <c:pt idx="965">
                  <c:v>2.964843948789758</c:v>
                </c:pt>
                <c:pt idx="966">
                  <c:v>2.964818309859155</c:v>
                </c:pt>
                <c:pt idx="967">
                  <c:v>2.9647927374301677</c:v>
                </c:pt>
                <c:pt idx="968">
                  <c:v>2.9647672312443958</c:v>
                </c:pt>
                <c:pt idx="969">
                  <c:v>2.964741791044776</c:v>
                </c:pt>
                <c:pt idx="970">
                  <c:v>2.9647164165755737</c:v>
                </c:pt>
                <c:pt idx="971">
                  <c:v>2.9646911075823739</c:v>
                </c:pt>
                <c:pt idx="972">
                  <c:v>2.9646658638120726</c:v>
                </c:pt>
                <c:pt idx="973">
                  <c:v>2.9646406850128688</c:v>
                </c:pt>
                <c:pt idx="974">
                  <c:v>2.9646155709342561</c:v>
                </c:pt>
                <c:pt idx="975">
                  <c:v>2.9645905213270143</c:v>
                </c:pt>
                <c:pt idx="976">
                  <c:v>2.9645655359432008</c:v>
                </c:pt>
                <c:pt idx="977">
                  <c:v>2.9645406145361433</c:v>
                </c:pt>
                <c:pt idx="978">
                  <c:v>2.9645157568604308</c:v>
                </c:pt>
                <c:pt idx="979">
                  <c:v>2.9644909626719058</c:v>
                </c:pt>
                <c:pt idx="980">
                  <c:v>2.9644662317276564</c:v>
                </c:pt>
                <c:pt idx="981">
                  <c:v>2.9644415637860084</c:v>
                </c:pt>
                <c:pt idx="982">
                  <c:v>2.9644169586065172</c:v>
                </c:pt>
                <c:pt idx="983">
                  <c:v>2.9643924159499608</c:v>
                </c:pt>
                <c:pt idx="984">
                  <c:v>2.964367935578331</c:v>
                </c:pt>
                <c:pt idx="985">
                  <c:v>2.9643435172548256</c:v>
                </c:pt>
                <c:pt idx="986">
                  <c:v>2.9643191607438419</c:v>
                </c:pt>
                <c:pt idx="987">
                  <c:v>2.9642948658109685</c:v>
                </c:pt>
                <c:pt idx="988">
                  <c:v>2.9642706322229775</c:v>
                </c:pt>
                <c:pt idx="989">
                  <c:v>2.9642464597478178</c:v>
                </c:pt>
                <c:pt idx="990">
                  <c:v>2.9642223481546064</c:v>
                </c:pt>
                <c:pt idx="991">
                  <c:v>2.9641982972136223</c:v>
                </c:pt>
                <c:pt idx="992">
                  <c:v>2.9641743066962993</c:v>
                </c:pt>
                <c:pt idx="993">
                  <c:v>2.9641503763752173</c:v>
                </c:pt>
                <c:pt idx="994">
                  <c:v>2.9641265060240962</c:v>
                </c:pt>
                <c:pt idx="995">
                  <c:v>2.9641026954177896</c:v>
                </c:pt>
                <c:pt idx="996">
                  <c:v>2.9640789443322757</c:v>
                </c:pt>
                <c:pt idx="997">
                  <c:v>2.9640552525446515</c:v>
                </c:pt>
                <c:pt idx="998">
                  <c:v>2.9640316198331256</c:v>
                </c:pt>
                <c:pt idx="999">
                  <c:v>2.9640080459770117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A8-41E2-9B4D-6BFBA665F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5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ChartData!$V$7</c:f>
          <c:strCache>
            <c:ptCount val="1"/>
            <c:pt idx="0">
              <c:v>PEOPLES NATURAL GAS COMPANY LLC 
Present and Proposed Base Rates
Large General Service: 50,000-99,999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ChartData!$W$9</c:f>
              <c:strCache>
                <c:ptCount val="1"/>
                <c:pt idx="0">
                  <c:v>Present Large General Service: 50,000-99,999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ChartData!$V$10:$V$1009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325</c:v>
                </c:pt>
                <c:pt idx="201">
                  <c:v>450</c:v>
                </c:pt>
                <c:pt idx="202">
                  <c:v>575</c:v>
                </c:pt>
                <c:pt idx="203">
                  <c:v>700</c:v>
                </c:pt>
                <c:pt idx="204">
                  <c:v>825</c:v>
                </c:pt>
                <c:pt idx="205">
                  <c:v>950</c:v>
                </c:pt>
                <c:pt idx="206">
                  <c:v>1075</c:v>
                </c:pt>
                <c:pt idx="207">
                  <c:v>1200</c:v>
                </c:pt>
                <c:pt idx="208">
                  <c:v>1325</c:v>
                </c:pt>
                <c:pt idx="209">
                  <c:v>1450</c:v>
                </c:pt>
                <c:pt idx="210">
                  <c:v>1575</c:v>
                </c:pt>
                <c:pt idx="211">
                  <c:v>1700</c:v>
                </c:pt>
                <c:pt idx="212">
                  <c:v>1825</c:v>
                </c:pt>
                <c:pt idx="213">
                  <c:v>1950</c:v>
                </c:pt>
                <c:pt idx="214">
                  <c:v>2075</c:v>
                </c:pt>
                <c:pt idx="215">
                  <c:v>2200</c:v>
                </c:pt>
                <c:pt idx="216">
                  <c:v>2325</c:v>
                </c:pt>
                <c:pt idx="217">
                  <c:v>2450</c:v>
                </c:pt>
                <c:pt idx="218">
                  <c:v>2575</c:v>
                </c:pt>
                <c:pt idx="219">
                  <c:v>2700</c:v>
                </c:pt>
                <c:pt idx="220">
                  <c:v>2825</c:v>
                </c:pt>
                <c:pt idx="221">
                  <c:v>2950</c:v>
                </c:pt>
                <c:pt idx="222">
                  <c:v>3075</c:v>
                </c:pt>
                <c:pt idx="223">
                  <c:v>3200</c:v>
                </c:pt>
                <c:pt idx="224">
                  <c:v>3325</c:v>
                </c:pt>
                <c:pt idx="225">
                  <c:v>3450</c:v>
                </c:pt>
                <c:pt idx="226">
                  <c:v>3575</c:v>
                </c:pt>
                <c:pt idx="227">
                  <c:v>3700</c:v>
                </c:pt>
                <c:pt idx="228">
                  <c:v>3825</c:v>
                </c:pt>
                <c:pt idx="229">
                  <c:v>3950</c:v>
                </c:pt>
                <c:pt idx="230">
                  <c:v>4075</c:v>
                </c:pt>
                <c:pt idx="231">
                  <c:v>4200</c:v>
                </c:pt>
                <c:pt idx="232">
                  <c:v>4325</c:v>
                </c:pt>
                <c:pt idx="233">
                  <c:v>4450</c:v>
                </c:pt>
                <c:pt idx="234">
                  <c:v>4575</c:v>
                </c:pt>
                <c:pt idx="235">
                  <c:v>4700</c:v>
                </c:pt>
                <c:pt idx="236">
                  <c:v>4825</c:v>
                </c:pt>
                <c:pt idx="237">
                  <c:v>4950</c:v>
                </c:pt>
                <c:pt idx="238">
                  <c:v>5075</c:v>
                </c:pt>
                <c:pt idx="239">
                  <c:v>5200</c:v>
                </c:pt>
                <c:pt idx="240">
                  <c:v>5325</c:v>
                </c:pt>
                <c:pt idx="241">
                  <c:v>5450</c:v>
                </c:pt>
                <c:pt idx="242">
                  <c:v>5575</c:v>
                </c:pt>
                <c:pt idx="243">
                  <c:v>5700</c:v>
                </c:pt>
                <c:pt idx="244">
                  <c:v>5825</c:v>
                </c:pt>
                <c:pt idx="245">
                  <c:v>5950</c:v>
                </c:pt>
                <c:pt idx="246">
                  <c:v>6075</c:v>
                </c:pt>
                <c:pt idx="247">
                  <c:v>6200</c:v>
                </c:pt>
                <c:pt idx="248">
                  <c:v>6325</c:v>
                </c:pt>
                <c:pt idx="249">
                  <c:v>6450</c:v>
                </c:pt>
                <c:pt idx="250">
                  <c:v>6575</c:v>
                </c:pt>
                <c:pt idx="251">
                  <c:v>6700</c:v>
                </c:pt>
                <c:pt idx="252">
                  <c:v>6825</c:v>
                </c:pt>
                <c:pt idx="253">
                  <c:v>6950</c:v>
                </c:pt>
                <c:pt idx="254">
                  <c:v>7075</c:v>
                </c:pt>
                <c:pt idx="255">
                  <c:v>7200</c:v>
                </c:pt>
                <c:pt idx="256">
                  <c:v>7325</c:v>
                </c:pt>
                <c:pt idx="257">
                  <c:v>7450</c:v>
                </c:pt>
                <c:pt idx="258">
                  <c:v>7575</c:v>
                </c:pt>
                <c:pt idx="259">
                  <c:v>7700</c:v>
                </c:pt>
                <c:pt idx="260">
                  <c:v>7825</c:v>
                </c:pt>
                <c:pt idx="261">
                  <c:v>7950</c:v>
                </c:pt>
                <c:pt idx="262">
                  <c:v>8075</c:v>
                </c:pt>
                <c:pt idx="263">
                  <c:v>8200</c:v>
                </c:pt>
                <c:pt idx="264">
                  <c:v>8325</c:v>
                </c:pt>
                <c:pt idx="265">
                  <c:v>8450</c:v>
                </c:pt>
                <c:pt idx="266">
                  <c:v>8575</c:v>
                </c:pt>
                <c:pt idx="267">
                  <c:v>8700</c:v>
                </c:pt>
                <c:pt idx="268">
                  <c:v>8825</c:v>
                </c:pt>
                <c:pt idx="269">
                  <c:v>8950</c:v>
                </c:pt>
                <c:pt idx="270">
                  <c:v>9075</c:v>
                </c:pt>
                <c:pt idx="271">
                  <c:v>9200</c:v>
                </c:pt>
                <c:pt idx="272">
                  <c:v>9325</c:v>
                </c:pt>
                <c:pt idx="273">
                  <c:v>9450</c:v>
                </c:pt>
                <c:pt idx="274">
                  <c:v>9575</c:v>
                </c:pt>
                <c:pt idx="275">
                  <c:v>9700</c:v>
                </c:pt>
                <c:pt idx="276">
                  <c:v>9825</c:v>
                </c:pt>
                <c:pt idx="277">
                  <c:v>9950</c:v>
                </c:pt>
                <c:pt idx="278">
                  <c:v>10075</c:v>
                </c:pt>
                <c:pt idx="279">
                  <c:v>10200</c:v>
                </c:pt>
                <c:pt idx="280">
                  <c:v>10325</c:v>
                </c:pt>
                <c:pt idx="281">
                  <c:v>10450</c:v>
                </c:pt>
                <c:pt idx="282">
                  <c:v>10575</c:v>
                </c:pt>
                <c:pt idx="283">
                  <c:v>10700</c:v>
                </c:pt>
                <c:pt idx="284">
                  <c:v>10825</c:v>
                </c:pt>
                <c:pt idx="285">
                  <c:v>10950</c:v>
                </c:pt>
                <c:pt idx="286">
                  <c:v>11075</c:v>
                </c:pt>
                <c:pt idx="287">
                  <c:v>11200</c:v>
                </c:pt>
                <c:pt idx="288">
                  <c:v>11325</c:v>
                </c:pt>
                <c:pt idx="289">
                  <c:v>11450</c:v>
                </c:pt>
                <c:pt idx="290">
                  <c:v>11575</c:v>
                </c:pt>
                <c:pt idx="291">
                  <c:v>11700</c:v>
                </c:pt>
                <c:pt idx="292">
                  <c:v>11825</c:v>
                </c:pt>
                <c:pt idx="293">
                  <c:v>11950</c:v>
                </c:pt>
                <c:pt idx="294">
                  <c:v>12075</c:v>
                </c:pt>
                <c:pt idx="295">
                  <c:v>12200</c:v>
                </c:pt>
                <c:pt idx="296">
                  <c:v>12325</c:v>
                </c:pt>
                <c:pt idx="297">
                  <c:v>12450</c:v>
                </c:pt>
                <c:pt idx="298">
                  <c:v>12575</c:v>
                </c:pt>
                <c:pt idx="299">
                  <c:v>12700</c:v>
                </c:pt>
                <c:pt idx="300">
                  <c:v>12825</c:v>
                </c:pt>
                <c:pt idx="301">
                  <c:v>12950</c:v>
                </c:pt>
                <c:pt idx="302">
                  <c:v>13075</c:v>
                </c:pt>
                <c:pt idx="303">
                  <c:v>13200</c:v>
                </c:pt>
                <c:pt idx="304">
                  <c:v>13325</c:v>
                </c:pt>
                <c:pt idx="305">
                  <c:v>13450</c:v>
                </c:pt>
                <c:pt idx="306">
                  <c:v>13575</c:v>
                </c:pt>
                <c:pt idx="307">
                  <c:v>13700</c:v>
                </c:pt>
                <c:pt idx="308">
                  <c:v>13825</c:v>
                </c:pt>
                <c:pt idx="309">
                  <c:v>13950</c:v>
                </c:pt>
                <c:pt idx="310">
                  <c:v>14075</c:v>
                </c:pt>
                <c:pt idx="311">
                  <c:v>14200</c:v>
                </c:pt>
                <c:pt idx="312">
                  <c:v>14325</c:v>
                </c:pt>
                <c:pt idx="313">
                  <c:v>14450</c:v>
                </c:pt>
                <c:pt idx="314">
                  <c:v>14575</c:v>
                </c:pt>
                <c:pt idx="315">
                  <c:v>14700</c:v>
                </c:pt>
                <c:pt idx="316">
                  <c:v>14825</c:v>
                </c:pt>
                <c:pt idx="317">
                  <c:v>14950</c:v>
                </c:pt>
                <c:pt idx="318">
                  <c:v>15075</c:v>
                </c:pt>
                <c:pt idx="319">
                  <c:v>15200</c:v>
                </c:pt>
                <c:pt idx="320">
                  <c:v>15325</c:v>
                </c:pt>
                <c:pt idx="321">
                  <c:v>15450</c:v>
                </c:pt>
                <c:pt idx="322">
                  <c:v>15575</c:v>
                </c:pt>
                <c:pt idx="323">
                  <c:v>15700</c:v>
                </c:pt>
                <c:pt idx="324">
                  <c:v>15825</c:v>
                </c:pt>
                <c:pt idx="325">
                  <c:v>15950</c:v>
                </c:pt>
                <c:pt idx="326">
                  <c:v>16075</c:v>
                </c:pt>
                <c:pt idx="327">
                  <c:v>16200</c:v>
                </c:pt>
                <c:pt idx="328">
                  <c:v>16325</c:v>
                </c:pt>
                <c:pt idx="329">
                  <c:v>16450</c:v>
                </c:pt>
                <c:pt idx="330">
                  <c:v>16575</c:v>
                </c:pt>
                <c:pt idx="331">
                  <c:v>16700</c:v>
                </c:pt>
                <c:pt idx="332">
                  <c:v>16825</c:v>
                </c:pt>
                <c:pt idx="333">
                  <c:v>16950</c:v>
                </c:pt>
                <c:pt idx="334">
                  <c:v>17075</c:v>
                </c:pt>
                <c:pt idx="335">
                  <c:v>17200</c:v>
                </c:pt>
                <c:pt idx="336">
                  <c:v>17325</c:v>
                </c:pt>
                <c:pt idx="337">
                  <c:v>17450</c:v>
                </c:pt>
                <c:pt idx="338">
                  <c:v>17575</c:v>
                </c:pt>
                <c:pt idx="339">
                  <c:v>17700</c:v>
                </c:pt>
                <c:pt idx="340">
                  <c:v>17825</c:v>
                </c:pt>
                <c:pt idx="341">
                  <c:v>17950</c:v>
                </c:pt>
                <c:pt idx="342">
                  <c:v>18075</c:v>
                </c:pt>
                <c:pt idx="343">
                  <c:v>18200</c:v>
                </c:pt>
                <c:pt idx="344">
                  <c:v>18325</c:v>
                </c:pt>
                <c:pt idx="345">
                  <c:v>18450</c:v>
                </c:pt>
                <c:pt idx="346">
                  <c:v>18575</c:v>
                </c:pt>
                <c:pt idx="347">
                  <c:v>18700</c:v>
                </c:pt>
                <c:pt idx="348">
                  <c:v>18825</c:v>
                </c:pt>
                <c:pt idx="349">
                  <c:v>18950</c:v>
                </c:pt>
                <c:pt idx="350">
                  <c:v>19075</c:v>
                </c:pt>
                <c:pt idx="351">
                  <c:v>19200</c:v>
                </c:pt>
                <c:pt idx="352">
                  <c:v>19325</c:v>
                </c:pt>
                <c:pt idx="353">
                  <c:v>19450</c:v>
                </c:pt>
                <c:pt idx="354">
                  <c:v>19575</c:v>
                </c:pt>
                <c:pt idx="355">
                  <c:v>19700</c:v>
                </c:pt>
                <c:pt idx="356">
                  <c:v>19825</c:v>
                </c:pt>
                <c:pt idx="357">
                  <c:v>19950</c:v>
                </c:pt>
                <c:pt idx="358">
                  <c:v>20075</c:v>
                </c:pt>
                <c:pt idx="359">
                  <c:v>20200</c:v>
                </c:pt>
                <c:pt idx="360">
                  <c:v>20325</c:v>
                </c:pt>
                <c:pt idx="361">
                  <c:v>20450</c:v>
                </c:pt>
                <c:pt idx="362">
                  <c:v>20575</c:v>
                </c:pt>
                <c:pt idx="363">
                  <c:v>20700</c:v>
                </c:pt>
                <c:pt idx="364">
                  <c:v>20825</c:v>
                </c:pt>
                <c:pt idx="365">
                  <c:v>20950</c:v>
                </c:pt>
                <c:pt idx="366">
                  <c:v>21075</c:v>
                </c:pt>
                <c:pt idx="367">
                  <c:v>21200</c:v>
                </c:pt>
                <c:pt idx="368">
                  <c:v>21325</c:v>
                </c:pt>
                <c:pt idx="369">
                  <c:v>21450</c:v>
                </c:pt>
                <c:pt idx="370">
                  <c:v>21575</c:v>
                </c:pt>
                <c:pt idx="371">
                  <c:v>21700</c:v>
                </c:pt>
                <c:pt idx="372">
                  <c:v>21825</c:v>
                </c:pt>
                <c:pt idx="373">
                  <c:v>21950</c:v>
                </c:pt>
                <c:pt idx="374">
                  <c:v>22075</c:v>
                </c:pt>
                <c:pt idx="375">
                  <c:v>22200</c:v>
                </c:pt>
                <c:pt idx="376">
                  <c:v>22325</c:v>
                </c:pt>
                <c:pt idx="377">
                  <c:v>22450</c:v>
                </c:pt>
                <c:pt idx="378">
                  <c:v>22575</c:v>
                </c:pt>
                <c:pt idx="379">
                  <c:v>22700</c:v>
                </c:pt>
                <c:pt idx="380">
                  <c:v>22825</c:v>
                </c:pt>
                <c:pt idx="381">
                  <c:v>22950</c:v>
                </c:pt>
                <c:pt idx="382">
                  <c:v>23075</c:v>
                </c:pt>
                <c:pt idx="383">
                  <c:v>23200</c:v>
                </c:pt>
                <c:pt idx="384">
                  <c:v>23325</c:v>
                </c:pt>
                <c:pt idx="385">
                  <c:v>23450</c:v>
                </c:pt>
                <c:pt idx="386">
                  <c:v>23575</c:v>
                </c:pt>
                <c:pt idx="387">
                  <c:v>23700</c:v>
                </c:pt>
                <c:pt idx="388">
                  <c:v>23825</c:v>
                </c:pt>
                <c:pt idx="389">
                  <c:v>23950</c:v>
                </c:pt>
                <c:pt idx="390">
                  <c:v>24075</c:v>
                </c:pt>
                <c:pt idx="391">
                  <c:v>24200</c:v>
                </c:pt>
                <c:pt idx="392">
                  <c:v>24325</c:v>
                </c:pt>
                <c:pt idx="393">
                  <c:v>24450</c:v>
                </c:pt>
                <c:pt idx="394">
                  <c:v>24575</c:v>
                </c:pt>
                <c:pt idx="395">
                  <c:v>24700</c:v>
                </c:pt>
                <c:pt idx="396">
                  <c:v>24825</c:v>
                </c:pt>
                <c:pt idx="397">
                  <c:v>24950</c:v>
                </c:pt>
                <c:pt idx="398">
                  <c:v>25075</c:v>
                </c:pt>
                <c:pt idx="399">
                  <c:v>25200</c:v>
                </c:pt>
                <c:pt idx="400">
                  <c:v>25325</c:v>
                </c:pt>
                <c:pt idx="401">
                  <c:v>25450</c:v>
                </c:pt>
                <c:pt idx="402">
                  <c:v>25575</c:v>
                </c:pt>
                <c:pt idx="403">
                  <c:v>25700</c:v>
                </c:pt>
                <c:pt idx="404">
                  <c:v>25825</c:v>
                </c:pt>
                <c:pt idx="405">
                  <c:v>25950</c:v>
                </c:pt>
                <c:pt idx="406">
                  <c:v>26075</c:v>
                </c:pt>
                <c:pt idx="407">
                  <c:v>26200</c:v>
                </c:pt>
                <c:pt idx="408">
                  <c:v>26325</c:v>
                </c:pt>
                <c:pt idx="409">
                  <c:v>26450</c:v>
                </c:pt>
                <c:pt idx="410">
                  <c:v>26575</c:v>
                </c:pt>
                <c:pt idx="411">
                  <c:v>26700</c:v>
                </c:pt>
                <c:pt idx="412">
                  <c:v>26825</c:v>
                </c:pt>
                <c:pt idx="413">
                  <c:v>26950</c:v>
                </c:pt>
                <c:pt idx="414">
                  <c:v>27075</c:v>
                </c:pt>
                <c:pt idx="415">
                  <c:v>27200</c:v>
                </c:pt>
                <c:pt idx="416">
                  <c:v>27325</c:v>
                </c:pt>
                <c:pt idx="417">
                  <c:v>27450</c:v>
                </c:pt>
                <c:pt idx="418">
                  <c:v>27575</c:v>
                </c:pt>
                <c:pt idx="419">
                  <c:v>27700</c:v>
                </c:pt>
                <c:pt idx="420">
                  <c:v>27825</c:v>
                </c:pt>
                <c:pt idx="421">
                  <c:v>27950</c:v>
                </c:pt>
                <c:pt idx="422">
                  <c:v>28075</c:v>
                </c:pt>
                <c:pt idx="423">
                  <c:v>28200</c:v>
                </c:pt>
                <c:pt idx="424">
                  <c:v>28325</c:v>
                </c:pt>
                <c:pt idx="425">
                  <c:v>28450</c:v>
                </c:pt>
                <c:pt idx="426">
                  <c:v>28575</c:v>
                </c:pt>
                <c:pt idx="427">
                  <c:v>28700</c:v>
                </c:pt>
                <c:pt idx="428">
                  <c:v>28825</c:v>
                </c:pt>
                <c:pt idx="429">
                  <c:v>28950</c:v>
                </c:pt>
                <c:pt idx="430">
                  <c:v>29075</c:v>
                </c:pt>
                <c:pt idx="431">
                  <c:v>29200</c:v>
                </c:pt>
                <c:pt idx="432">
                  <c:v>29325</c:v>
                </c:pt>
                <c:pt idx="433">
                  <c:v>29450</c:v>
                </c:pt>
                <c:pt idx="434">
                  <c:v>29575</c:v>
                </c:pt>
                <c:pt idx="435">
                  <c:v>29700</c:v>
                </c:pt>
                <c:pt idx="436">
                  <c:v>29825</c:v>
                </c:pt>
                <c:pt idx="437">
                  <c:v>29950</c:v>
                </c:pt>
                <c:pt idx="438">
                  <c:v>30075</c:v>
                </c:pt>
                <c:pt idx="439">
                  <c:v>30200</c:v>
                </c:pt>
                <c:pt idx="440">
                  <c:v>30325</c:v>
                </c:pt>
                <c:pt idx="441">
                  <c:v>30450</c:v>
                </c:pt>
                <c:pt idx="442">
                  <c:v>30575</c:v>
                </c:pt>
                <c:pt idx="443">
                  <c:v>30700</c:v>
                </c:pt>
                <c:pt idx="444">
                  <c:v>30825</c:v>
                </c:pt>
                <c:pt idx="445">
                  <c:v>30950</c:v>
                </c:pt>
                <c:pt idx="446">
                  <c:v>31075</c:v>
                </c:pt>
                <c:pt idx="447">
                  <c:v>31200</c:v>
                </c:pt>
                <c:pt idx="448">
                  <c:v>31325</c:v>
                </c:pt>
                <c:pt idx="449">
                  <c:v>31450</c:v>
                </c:pt>
                <c:pt idx="450">
                  <c:v>31575</c:v>
                </c:pt>
                <c:pt idx="451">
                  <c:v>31700</c:v>
                </c:pt>
                <c:pt idx="452">
                  <c:v>31825</c:v>
                </c:pt>
                <c:pt idx="453">
                  <c:v>31950</c:v>
                </c:pt>
                <c:pt idx="454">
                  <c:v>32075</c:v>
                </c:pt>
                <c:pt idx="455">
                  <c:v>32200</c:v>
                </c:pt>
                <c:pt idx="456">
                  <c:v>32325</c:v>
                </c:pt>
                <c:pt idx="457">
                  <c:v>32450</c:v>
                </c:pt>
                <c:pt idx="458">
                  <c:v>32575</c:v>
                </c:pt>
                <c:pt idx="459">
                  <c:v>32700</c:v>
                </c:pt>
                <c:pt idx="460">
                  <c:v>32825</c:v>
                </c:pt>
                <c:pt idx="461">
                  <c:v>32950</c:v>
                </c:pt>
                <c:pt idx="462">
                  <c:v>33075</c:v>
                </c:pt>
                <c:pt idx="463">
                  <c:v>33200</c:v>
                </c:pt>
                <c:pt idx="464">
                  <c:v>33325</c:v>
                </c:pt>
                <c:pt idx="465">
                  <c:v>33450</c:v>
                </c:pt>
                <c:pt idx="466">
                  <c:v>33575</c:v>
                </c:pt>
                <c:pt idx="467">
                  <c:v>33700</c:v>
                </c:pt>
                <c:pt idx="468">
                  <c:v>33825</c:v>
                </c:pt>
                <c:pt idx="469">
                  <c:v>33950</c:v>
                </c:pt>
                <c:pt idx="470">
                  <c:v>34075</c:v>
                </c:pt>
                <c:pt idx="471">
                  <c:v>34200</c:v>
                </c:pt>
                <c:pt idx="472">
                  <c:v>34325</c:v>
                </c:pt>
                <c:pt idx="473">
                  <c:v>34450</c:v>
                </c:pt>
                <c:pt idx="474">
                  <c:v>34575</c:v>
                </c:pt>
                <c:pt idx="475">
                  <c:v>34700</c:v>
                </c:pt>
                <c:pt idx="476">
                  <c:v>34825</c:v>
                </c:pt>
                <c:pt idx="477">
                  <c:v>34950</c:v>
                </c:pt>
                <c:pt idx="478">
                  <c:v>35075</c:v>
                </c:pt>
                <c:pt idx="479">
                  <c:v>35200</c:v>
                </c:pt>
                <c:pt idx="480">
                  <c:v>35325</c:v>
                </c:pt>
                <c:pt idx="481">
                  <c:v>35450</c:v>
                </c:pt>
                <c:pt idx="482">
                  <c:v>35575</c:v>
                </c:pt>
                <c:pt idx="483">
                  <c:v>35700</c:v>
                </c:pt>
                <c:pt idx="484">
                  <c:v>35825</c:v>
                </c:pt>
                <c:pt idx="485">
                  <c:v>35950</c:v>
                </c:pt>
                <c:pt idx="486">
                  <c:v>36075</c:v>
                </c:pt>
                <c:pt idx="487">
                  <c:v>36200</c:v>
                </c:pt>
                <c:pt idx="488">
                  <c:v>36325</c:v>
                </c:pt>
                <c:pt idx="489">
                  <c:v>36450</c:v>
                </c:pt>
                <c:pt idx="490">
                  <c:v>36575</c:v>
                </c:pt>
                <c:pt idx="491">
                  <c:v>36700</c:v>
                </c:pt>
                <c:pt idx="492">
                  <c:v>36825</c:v>
                </c:pt>
                <c:pt idx="493">
                  <c:v>36950</c:v>
                </c:pt>
                <c:pt idx="494">
                  <c:v>37075</c:v>
                </c:pt>
                <c:pt idx="495">
                  <c:v>37200</c:v>
                </c:pt>
                <c:pt idx="496">
                  <c:v>37325</c:v>
                </c:pt>
                <c:pt idx="497">
                  <c:v>37450</c:v>
                </c:pt>
                <c:pt idx="498">
                  <c:v>37575</c:v>
                </c:pt>
                <c:pt idx="499">
                  <c:v>37700</c:v>
                </c:pt>
                <c:pt idx="500">
                  <c:v>37825</c:v>
                </c:pt>
                <c:pt idx="501">
                  <c:v>37950</c:v>
                </c:pt>
                <c:pt idx="502">
                  <c:v>38075</c:v>
                </c:pt>
                <c:pt idx="503">
                  <c:v>38200</c:v>
                </c:pt>
                <c:pt idx="504">
                  <c:v>38325</c:v>
                </c:pt>
                <c:pt idx="505">
                  <c:v>38450</c:v>
                </c:pt>
                <c:pt idx="506">
                  <c:v>38575</c:v>
                </c:pt>
                <c:pt idx="507">
                  <c:v>38700</c:v>
                </c:pt>
                <c:pt idx="508">
                  <c:v>38825</c:v>
                </c:pt>
                <c:pt idx="509">
                  <c:v>38950</c:v>
                </c:pt>
                <c:pt idx="510">
                  <c:v>39075</c:v>
                </c:pt>
                <c:pt idx="511">
                  <c:v>39200</c:v>
                </c:pt>
                <c:pt idx="512">
                  <c:v>39325</c:v>
                </c:pt>
                <c:pt idx="513">
                  <c:v>39450</c:v>
                </c:pt>
                <c:pt idx="514">
                  <c:v>39575</c:v>
                </c:pt>
                <c:pt idx="515">
                  <c:v>39700</c:v>
                </c:pt>
                <c:pt idx="516">
                  <c:v>39825</c:v>
                </c:pt>
                <c:pt idx="517">
                  <c:v>39950</c:v>
                </c:pt>
                <c:pt idx="518">
                  <c:v>40075</c:v>
                </c:pt>
                <c:pt idx="519">
                  <c:v>40200</c:v>
                </c:pt>
                <c:pt idx="520">
                  <c:v>40325</c:v>
                </c:pt>
                <c:pt idx="521">
                  <c:v>40450</c:v>
                </c:pt>
                <c:pt idx="522">
                  <c:v>40575</c:v>
                </c:pt>
                <c:pt idx="523">
                  <c:v>40700</c:v>
                </c:pt>
                <c:pt idx="524">
                  <c:v>40825</c:v>
                </c:pt>
                <c:pt idx="525">
                  <c:v>40950</c:v>
                </c:pt>
                <c:pt idx="526">
                  <c:v>41075</c:v>
                </c:pt>
                <c:pt idx="527">
                  <c:v>41200</c:v>
                </c:pt>
                <c:pt idx="528">
                  <c:v>41325</c:v>
                </c:pt>
                <c:pt idx="529">
                  <c:v>41450</c:v>
                </c:pt>
                <c:pt idx="530">
                  <c:v>41575</c:v>
                </c:pt>
                <c:pt idx="531">
                  <c:v>41700</c:v>
                </c:pt>
                <c:pt idx="532">
                  <c:v>41825</c:v>
                </c:pt>
                <c:pt idx="533">
                  <c:v>41950</c:v>
                </c:pt>
                <c:pt idx="534">
                  <c:v>42075</c:v>
                </c:pt>
                <c:pt idx="535">
                  <c:v>42200</c:v>
                </c:pt>
                <c:pt idx="536">
                  <c:v>42325</c:v>
                </c:pt>
                <c:pt idx="537">
                  <c:v>42450</c:v>
                </c:pt>
                <c:pt idx="538">
                  <c:v>42575</c:v>
                </c:pt>
                <c:pt idx="539">
                  <c:v>42700</c:v>
                </c:pt>
                <c:pt idx="540">
                  <c:v>42825</c:v>
                </c:pt>
                <c:pt idx="541">
                  <c:v>42950</c:v>
                </c:pt>
                <c:pt idx="542">
                  <c:v>43075</c:v>
                </c:pt>
                <c:pt idx="543">
                  <c:v>43200</c:v>
                </c:pt>
                <c:pt idx="544">
                  <c:v>43325</c:v>
                </c:pt>
                <c:pt idx="545">
                  <c:v>43450</c:v>
                </c:pt>
                <c:pt idx="546">
                  <c:v>43575</c:v>
                </c:pt>
                <c:pt idx="547">
                  <c:v>43700</c:v>
                </c:pt>
                <c:pt idx="548">
                  <c:v>43825</c:v>
                </c:pt>
                <c:pt idx="549">
                  <c:v>43950</c:v>
                </c:pt>
                <c:pt idx="550">
                  <c:v>44075</c:v>
                </c:pt>
                <c:pt idx="551">
                  <c:v>44200</c:v>
                </c:pt>
                <c:pt idx="552">
                  <c:v>44325</c:v>
                </c:pt>
                <c:pt idx="553">
                  <c:v>44450</c:v>
                </c:pt>
                <c:pt idx="554">
                  <c:v>44575</c:v>
                </c:pt>
                <c:pt idx="555">
                  <c:v>44700</c:v>
                </c:pt>
                <c:pt idx="556">
                  <c:v>44825</c:v>
                </c:pt>
                <c:pt idx="557">
                  <c:v>44950</c:v>
                </c:pt>
                <c:pt idx="558">
                  <c:v>45075</c:v>
                </c:pt>
                <c:pt idx="559">
                  <c:v>45200</c:v>
                </c:pt>
                <c:pt idx="560">
                  <c:v>45325</c:v>
                </c:pt>
                <c:pt idx="561">
                  <c:v>45450</c:v>
                </c:pt>
                <c:pt idx="562">
                  <c:v>45575</c:v>
                </c:pt>
                <c:pt idx="563">
                  <c:v>45700</c:v>
                </c:pt>
                <c:pt idx="564">
                  <c:v>45825</c:v>
                </c:pt>
                <c:pt idx="565">
                  <c:v>45950</c:v>
                </c:pt>
                <c:pt idx="566">
                  <c:v>46075</c:v>
                </c:pt>
                <c:pt idx="567">
                  <c:v>46200</c:v>
                </c:pt>
                <c:pt idx="568">
                  <c:v>46325</c:v>
                </c:pt>
                <c:pt idx="569">
                  <c:v>46450</c:v>
                </c:pt>
                <c:pt idx="570">
                  <c:v>46575</c:v>
                </c:pt>
                <c:pt idx="571">
                  <c:v>46700</c:v>
                </c:pt>
                <c:pt idx="572">
                  <c:v>46825</c:v>
                </c:pt>
                <c:pt idx="573">
                  <c:v>46950</c:v>
                </c:pt>
                <c:pt idx="574">
                  <c:v>47075</c:v>
                </c:pt>
                <c:pt idx="575">
                  <c:v>47200</c:v>
                </c:pt>
                <c:pt idx="576">
                  <c:v>47325</c:v>
                </c:pt>
                <c:pt idx="577">
                  <c:v>47450</c:v>
                </c:pt>
                <c:pt idx="578">
                  <c:v>47575</c:v>
                </c:pt>
                <c:pt idx="579">
                  <c:v>47700</c:v>
                </c:pt>
                <c:pt idx="580">
                  <c:v>47825</c:v>
                </c:pt>
                <c:pt idx="581">
                  <c:v>47950</c:v>
                </c:pt>
                <c:pt idx="582">
                  <c:v>48075</c:v>
                </c:pt>
                <c:pt idx="583">
                  <c:v>48200</c:v>
                </c:pt>
                <c:pt idx="584">
                  <c:v>48325</c:v>
                </c:pt>
                <c:pt idx="585">
                  <c:v>48450</c:v>
                </c:pt>
                <c:pt idx="586">
                  <c:v>48575</c:v>
                </c:pt>
                <c:pt idx="587">
                  <c:v>48700</c:v>
                </c:pt>
                <c:pt idx="588">
                  <c:v>48825</c:v>
                </c:pt>
                <c:pt idx="589">
                  <c:v>48950</c:v>
                </c:pt>
                <c:pt idx="590">
                  <c:v>49075</c:v>
                </c:pt>
                <c:pt idx="591">
                  <c:v>49200</c:v>
                </c:pt>
                <c:pt idx="592">
                  <c:v>49325</c:v>
                </c:pt>
                <c:pt idx="593">
                  <c:v>49450</c:v>
                </c:pt>
                <c:pt idx="594">
                  <c:v>49575</c:v>
                </c:pt>
                <c:pt idx="595">
                  <c:v>49700</c:v>
                </c:pt>
                <c:pt idx="596">
                  <c:v>49825</c:v>
                </c:pt>
                <c:pt idx="597">
                  <c:v>49950</c:v>
                </c:pt>
                <c:pt idx="598">
                  <c:v>50075</c:v>
                </c:pt>
                <c:pt idx="599">
                  <c:v>50200</c:v>
                </c:pt>
                <c:pt idx="600">
                  <c:v>50325</c:v>
                </c:pt>
                <c:pt idx="601">
                  <c:v>50450</c:v>
                </c:pt>
                <c:pt idx="602">
                  <c:v>50575</c:v>
                </c:pt>
                <c:pt idx="603">
                  <c:v>50700</c:v>
                </c:pt>
                <c:pt idx="604">
                  <c:v>50825</c:v>
                </c:pt>
                <c:pt idx="605">
                  <c:v>50950</c:v>
                </c:pt>
                <c:pt idx="606">
                  <c:v>51075</c:v>
                </c:pt>
                <c:pt idx="607">
                  <c:v>51200</c:v>
                </c:pt>
                <c:pt idx="608">
                  <c:v>51325</c:v>
                </c:pt>
                <c:pt idx="609">
                  <c:v>51450</c:v>
                </c:pt>
                <c:pt idx="610">
                  <c:v>51575</c:v>
                </c:pt>
                <c:pt idx="611">
                  <c:v>51700</c:v>
                </c:pt>
                <c:pt idx="612">
                  <c:v>51825</c:v>
                </c:pt>
                <c:pt idx="613">
                  <c:v>51950</c:v>
                </c:pt>
                <c:pt idx="614">
                  <c:v>52075</c:v>
                </c:pt>
                <c:pt idx="615">
                  <c:v>52200</c:v>
                </c:pt>
                <c:pt idx="616">
                  <c:v>52325</c:v>
                </c:pt>
                <c:pt idx="617">
                  <c:v>52450</c:v>
                </c:pt>
                <c:pt idx="618">
                  <c:v>52575</c:v>
                </c:pt>
                <c:pt idx="619">
                  <c:v>52700</c:v>
                </c:pt>
                <c:pt idx="620">
                  <c:v>52825</c:v>
                </c:pt>
                <c:pt idx="621">
                  <c:v>52950</c:v>
                </c:pt>
                <c:pt idx="622">
                  <c:v>53075</c:v>
                </c:pt>
                <c:pt idx="623">
                  <c:v>53200</c:v>
                </c:pt>
                <c:pt idx="624">
                  <c:v>53325</c:v>
                </c:pt>
                <c:pt idx="625">
                  <c:v>53450</c:v>
                </c:pt>
                <c:pt idx="626">
                  <c:v>53575</c:v>
                </c:pt>
                <c:pt idx="627">
                  <c:v>53700</c:v>
                </c:pt>
                <c:pt idx="628">
                  <c:v>53825</c:v>
                </c:pt>
                <c:pt idx="629">
                  <c:v>53950</c:v>
                </c:pt>
                <c:pt idx="630">
                  <c:v>54075</c:v>
                </c:pt>
                <c:pt idx="631">
                  <c:v>54200</c:v>
                </c:pt>
                <c:pt idx="632">
                  <c:v>54325</c:v>
                </c:pt>
                <c:pt idx="633">
                  <c:v>54450</c:v>
                </c:pt>
                <c:pt idx="634">
                  <c:v>54575</c:v>
                </c:pt>
                <c:pt idx="635">
                  <c:v>54700</c:v>
                </c:pt>
                <c:pt idx="636">
                  <c:v>54825</c:v>
                </c:pt>
                <c:pt idx="637">
                  <c:v>54950</c:v>
                </c:pt>
                <c:pt idx="638">
                  <c:v>55075</c:v>
                </c:pt>
                <c:pt idx="639">
                  <c:v>55200</c:v>
                </c:pt>
                <c:pt idx="640">
                  <c:v>55325</c:v>
                </c:pt>
                <c:pt idx="641">
                  <c:v>55450</c:v>
                </c:pt>
                <c:pt idx="642">
                  <c:v>55575</c:v>
                </c:pt>
                <c:pt idx="643">
                  <c:v>55700</c:v>
                </c:pt>
                <c:pt idx="644">
                  <c:v>55825</c:v>
                </c:pt>
                <c:pt idx="645">
                  <c:v>55950</c:v>
                </c:pt>
                <c:pt idx="646">
                  <c:v>56075</c:v>
                </c:pt>
                <c:pt idx="647">
                  <c:v>56200</c:v>
                </c:pt>
                <c:pt idx="648">
                  <c:v>56325</c:v>
                </c:pt>
                <c:pt idx="649">
                  <c:v>56450</c:v>
                </c:pt>
                <c:pt idx="650">
                  <c:v>56575</c:v>
                </c:pt>
                <c:pt idx="651">
                  <c:v>56700</c:v>
                </c:pt>
                <c:pt idx="652">
                  <c:v>56825</c:v>
                </c:pt>
                <c:pt idx="653">
                  <c:v>56950</c:v>
                </c:pt>
                <c:pt idx="654">
                  <c:v>57075</c:v>
                </c:pt>
                <c:pt idx="655">
                  <c:v>57200</c:v>
                </c:pt>
                <c:pt idx="656">
                  <c:v>57325</c:v>
                </c:pt>
                <c:pt idx="657">
                  <c:v>57450</c:v>
                </c:pt>
                <c:pt idx="658">
                  <c:v>57575</c:v>
                </c:pt>
                <c:pt idx="659">
                  <c:v>57700</c:v>
                </c:pt>
                <c:pt idx="660">
                  <c:v>57825</c:v>
                </c:pt>
                <c:pt idx="661">
                  <c:v>57950</c:v>
                </c:pt>
                <c:pt idx="662">
                  <c:v>58075</c:v>
                </c:pt>
                <c:pt idx="663">
                  <c:v>58200</c:v>
                </c:pt>
                <c:pt idx="664">
                  <c:v>58325</c:v>
                </c:pt>
                <c:pt idx="665">
                  <c:v>58450</c:v>
                </c:pt>
                <c:pt idx="666">
                  <c:v>58575</c:v>
                </c:pt>
                <c:pt idx="667">
                  <c:v>58700</c:v>
                </c:pt>
                <c:pt idx="668">
                  <c:v>58825</c:v>
                </c:pt>
                <c:pt idx="669">
                  <c:v>58950</c:v>
                </c:pt>
                <c:pt idx="670">
                  <c:v>59075</c:v>
                </c:pt>
                <c:pt idx="671">
                  <c:v>59200</c:v>
                </c:pt>
                <c:pt idx="672">
                  <c:v>59325</c:v>
                </c:pt>
                <c:pt idx="673">
                  <c:v>59450</c:v>
                </c:pt>
                <c:pt idx="674">
                  <c:v>59575</c:v>
                </c:pt>
                <c:pt idx="675">
                  <c:v>59700</c:v>
                </c:pt>
                <c:pt idx="676">
                  <c:v>59825</c:v>
                </c:pt>
                <c:pt idx="677">
                  <c:v>59950</c:v>
                </c:pt>
                <c:pt idx="678">
                  <c:v>60075</c:v>
                </c:pt>
                <c:pt idx="679">
                  <c:v>60200</c:v>
                </c:pt>
                <c:pt idx="680">
                  <c:v>60325</c:v>
                </c:pt>
                <c:pt idx="681">
                  <c:v>60450</c:v>
                </c:pt>
                <c:pt idx="682">
                  <c:v>60575</c:v>
                </c:pt>
                <c:pt idx="683">
                  <c:v>60700</c:v>
                </c:pt>
                <c:pt idx="684">
                  <c:v>60825</c:v>
                </c:pt>
                <c:pt idx="685">
                  <c:v>60950</c:v>
                </c:pt>
                <c:pt idx="686">
                  <c:v>61075</c:v>
                </c:pt>
                <c:pt idx="687">
                  <c:v>61200</c:v>
                </c:pt>
                <c:pt idx="688">
                  <c:v>61325</c:v>
                </c:pt>
                <c:pt idx="689">
                  <c:v>61450</c:v>
                </c:pt>
                <c:pt idx="690">
                  <c:v>61575</c:v>
                </c:pt>
                <c:pt idx="691">
                  <c:v>61700</c:v>
                </c:pt>
                <c:pt idx="692">
                  <c:v>61825</c:v>
                </c:pt>
                <c:pt idx="693">
                  <c:v>61950</c:v>
                </c:pt>
                <c:pt idx="694">
                  <c:v>62075</c:v>
                </c:pt>
                <c:pt idx="695">
                  <c:v>62200</c:v>
                </c:pt>
                <c:pt idx="696">
                  <c:v>62325</c:v>
                </c:pt>
                <c:pt idx="697">
                  <c:v>62450</c:v>
                </c:pt>
                <c:pt idx="698">
                  <c:v>62575</c:v>
                </c:pt>
                <c:pt idx="699">
                  <c:v>62700</c:v>
                </c:pt>
                <c:pt idx="700">
                  <c:v>62825</c:v>
                </c:pt>
                <c:pt idx="701">
                  <c:v>62950</c:v>
                </c:pt>
                <c:pt idx="702">
                  <c:v>63075</c:v>
                </c:pt>
                <c:pt idx="703">
                  <c:v>63200</c:v>
                </c:pt>
                <c:pt idx="704">
                  <c:v>63325</c:v>
                </c:pt>
                <c:pt idx="705">
                  <c:v>63450</c:v>
                </c:pt>
                <c:pt idx="706">
                  <c:v>63575</c:v>
                </c:pt>
                <c:pt idx="707">
                  <c:v>63700</c:v>
                </c:pt>
                <c:pt idx="708">
                  <c:v>63825</c:v>
                </c:pt>
                <c:pt idx="709">
                  <c:v>63950</c:v>
                </c:pt>
                <c:pt idx="710">
                  <c:v>64075</c:v>
                </c:pt>
                <c:pt idx="711">
                  <c:v>64200</c:v>
                </c:pt>
                <c:pt idx="712">
                  <c:v>64325</c:v>
                </c:pt>
                <c:pt idx="713">
                  <c:v>64450</c:v>
                </c:pt>
                <c:pt idx="714">
                  <c:v>64575</c:v>
                </c:pt>
                <c:pt idx="715">
                  <c:v>64700</c:v>
                </c:pt>
                <c:pt idx="716">
                  <c:v>64825</c:v>
                </c:pt>
                <c:pt idx="717">
                  <c:v>64950</c:v>
                </c:pt>
                <c:pt idx="718">
                  <c:v>65075</c:v>
                </c:pt>
                <c:pt idx="719">
                  <c:v>65200</c:v>
                </c:pt>
                <c:pt idx="720">
                  <c:v>65325</c:v>
                </c:pt>
                <c:pt idx="721">
                  <c:v>65450</c:v>
                </c:pt>
                <c:pt idx="722">
                  <c:v>65575</c:v>
                </c:pt>
                <c:pt idx="723">
                  <c:v>65700</c:v>
                </c:pt>
                <c:pt idx="724">
                  <c:v>65825</c:v>
                </c:pt>
                <c:pt idx="725">
                  <c:v>65950</c:v>
                </c:pt>
                <c:pt idx="726">
                  <c:v>66075</c:v>
                </c:pt>
                <c:pt idx="727">
                  <c:v>66200</c:v>
                </c:pt>
                <c:pt idx="728">
                  <c:v>66325</c:v>
                </c:pt>
                <c:pt idx="729">
                  <c:v>66450</c:v>
                </c:pt>
                <c:pt idx="730">
                  <c:v>66575</c:v>
                </c:pt>
                <c:pt idx="731">
                  <c:v>66700</c:v>
                </c:pt>
                <c:pt idx="732">
                  <c:v>66825</c:v>
                </c:pt>
                <c:pt idx="733">
                  <c:v>66950</c:v>
                </c:pt>
                <c:pt idx="734">
                  <c:v>67075</c:v>
                </c:pt>
                <c:pt idx="735">
                  <c:v>67200</c:v>
                </c:pt>
                <c:pt idx="736">
                  <c:v>67325</c:v>
                </c:pt>
                <c:pt idx="737">
                  <c:v>67450</c:v>
                </c:pt>
                <c:pt idx="738">
                  <c:v>67575</c:v>
                </c:pt>
                <c:pt idx="739">
                  <c:v>67700</c:v>
                </c:pt>
                <c:pt idx="740">
                  <c:v>67825</c:v>
                </c:pt>
                <c:pt idx="741">
                  <c:v>67950</c:v>
                </c:pt>
                <c:pt idx="742">
                  <c:v>68075</c:v>
                </c:pt>
                <c:pt idx="743">
                  <c:v>68200</c:v>
                </c:pt>
                <c:pt idx="744">
                  <c:v>68325</c:v>
                </c:pt>
                <c:pt idx="745">
                  <c:v>68450</c:v>
                </c:pt>
                <c:pt idx="746">
                  <c:v>68575</c:v>
                </c:pt>
                <c:pt idx="747">
                  <c:v>68700</c:v>
                </c:pt>
                <c:pt idx="748">
                  <c:v>68825</c:v>
                </c:pt>
                <c:pt idx="749">
                  <c:v>68950</c:v>
                </c:pt>
                <c:pt idx="750">
                  <c:v>69075</c:v>
                </c:pt>
                <c:pt idx="751">
                  <c:v>69200</c:v>
                </c:pt>
                <c:pt idx="752">
                  <c:v>69325</c:v>
                </c:pt>
                <c:pt idx="753">
                  <c:v>69450</c:v>
                </c:pt>
                <c:pt idx="754">
                  <c:v>69575</c:v>
                </c:pt>
                <c:pt idx="755">
                  <c:v>69700</c:v>
                </c:pt>
                <c:pt idx="756">
                  <c:v>69825</c:v>
                </c:pt>
                <c:pt idx="757">
                  <c:v>69950</c:v>
                </c:pt>
                <c:pt idx="758">
                  <c:v>70075</c:v>
                </c:pt>
                <c:pt idx="759">
                  <c:v>70200</c:v>
                </c:pt>
                <c:pt idx="760">
                  <c:v>70325</c:v>
                </c:pt>
                <c:pt idx="761">
                  <c:v>70450</c:v>
                </c:pt>
                <c:pt idx="762">
                  <c:v>70575</c:v>
                </c:pt>
                <c:pt idx="763">
                  <c:v>70700</c:v>
                </c:pt>
                <c:pt idx="764">
                  <c:v>70825</c:v>
                </c:pt>
                <c:pt idx="765">
                  <c:v>70950</c:v>
                </c:pt>
                <c:pt idx="766">
                  <c:v>71075</c:v>
                </c:pt>
                <c:pt idx="767">
                  <c:v>71200</c:v>
                </c:pt>
                <c:pt idx="768">
                  <c:v>71325</c:v>
                </c:pt>
                <c:pt idx="769">
                  <c:v>71450</c:v>
                </c:pt>
                <c:pt idx="770">
                  <c:v>71575</c:v>
                </c:pt>
                <c:pt idx="771">
                  <c:v>71700</c:v>
                </c:pt>
                <c:pt idx="772">
                  <c:v>71825</c:v>
                </c:pt>
                <c:pt idx="773">
                  <c:v>71950</c:v>
                </c:pt>
                <c:pt idx="774">
                  <c:v>72075</c:v>
                </c:pt>
                <c:pt idx="775">
                  <c:v>72200</c:v>
                </c:pt>
                <c:pt idx="776">
                  <c:v>72325</c:v>
                </c:pt>
                <c:pt idx="777">
                  <c:v>72450</c:v>
                </c:pt>
                <c:pt idx="778">
                  <c:v>72575</c:v>
                </c:pt>
                <c:pt idx="779">
                  <c:v>72700</c:v>
                </c:pt>
                <c:pt idx="780">
                  <c:v>72825</c:v>
                </c:pt>
                <c:pt idx="781">
                  <c:v>72950</c:v>
                </c:pt>
                <c:pt idx="782">
                  <c:v>73075</c:v>
                </c:pt>
                <c:pt idx="783">
                  <c:v>73200</c:v>
                </c:pt>
                <c:pt idx="784">
                  <c:v>73325</c:v>
                </c:pt>
                <c:pt idx="785">
                  <c:v>73450</c:v>
                </c:pt>
                <c:pt idx="786">
                  <c:v>73575</c:v>
                </c:pt>
                <c:pt idx="787">
                  <c:v>73700</c:v>
                </c:pt>
                <c:pt idx="788">
                  <c:v>73825</c:v>
                </c:pt>
                <c:pt idx="789">
                  <c:v>73950</c:v>
                </c:pt>
                <c:pt idx="790">
                  <c:v>74075</c:v>
                </c:pt>
                <c:pt idx="791">
                  <c:v>74200</c:v>
                </c:pt>
                <c:pt idx="792">
                  <c:v>74325</c:v>
                </c:pt>
                <c:pt idx="793">
                  <c:v>74450</c:v>
                </c:pt>
                <c:pt idx="794">
                  <c:v>74575</c:v>
                </c:pt>
                <c:pt idx="795">
                  <c:v>74700</c:v>
                </c:pt>
                <c:pt idx="796">
                  <c:v>74825</c:v>
                </c:pt>
                <c:pt idx="797">
                  <c:v>74950</c:v>
                </c:pt>
                <c:pt idx="798">
                  <c:v>75075</c:v>
                </c:pt>
                <c:pt idx="799">
                  <c:v>75200</c:v>
                </c:pt>
                <c:pt idx="800">
                  <c:v>75325</c:v>
                </c:pt>
                <c:pt idx="801">
                  <c:v>75450</c:v>
                </c:pt>
                <c:pt idx="802">
                  <c:v>75575</c:v>
                </c:pt>
                <c:pt idx="803">
                  <c:v>75700</c:v>
                </c:pt>
                <c:pt idx="804">
                  <c:v>75825</c:v>
                </c:pt>
                <c:pt idx="805">
                  <c:v>75950</c:v>
                </c:pt>
                <c:pt idx="806">
                  <c:v>76075</c:v>
                </c:pt>
                <c:pt idx="807">
                  <c:v>76200</c:v>
                </c:pt>
                <c:pt idx="808">
                  <c:v>76325</c:v>
                </c:pt>
                <c:pt idx="809">
                  <c:v>76450</c:v>
                </c:pt>
                <c:pt idx="810">
                  <c:v>76575</c:v>
                </c:pt>
                <c:pt idx="811">
                  <c:v>76700</c:v>
                </c:pt>
                <c:pt idx="812">
                  <c:v>76825</c:v>
                </c:pt>
                <c:pt idx="813">
                  <c:v>76950</c:v>
                </c:pt>
                <c:pt idx="814">
                  <c:v>77075</c:v>
                </c:pt>
                <c:pt idx="815">
                  <c:v>77200</c:v>
                </c:pt>
                <c:pt idx="816">
                  <c:v>77325</c:v>
                </c:pt>
                <c:pt idx="817">
                  <c:v>77450</c:v>
                </c:pt>
                <c:pt idx="818">
                  <c:v>77575</c:v>
                </c:pt>
                <c:pt idx="819">
                  <c:v>77700</c:v>
                </c:pt>
                <c:pt idx="820">
                  <c:v>77825</c:v>
                </c:pt>
                <c:pt idx="821">
                  <c:v>77950</c:v>
                </c:pt>
                <c:pt idx="822">
                  <c:v>78075</c:v>
                </c:pt>
                <c:pt idx="823">
                  <c:v>78200</c:v>
                </c:pt>
                <c:pt idx="824">
                  <c:v>78325</c:v>
                </c:pt>
                <c:pt idx="825">
                  <c:v>78450</c:v>
                </c:pt>
                <c:pt idx="826">
                  <c:v>78575</c:v>
                </c:pt>
                <c:pt idx="827">
                  <c:v>78700</c:v>
                </c:pt>
                <c:pt idx="828">
                  <c:v>78825</c:v>
                </c:pt>
                <c:pt idx="829">
                  <c:v>78950</c:v>
                </c:pt>
                <c:pt idx="830">
                  <c:v>79075</c:v>
                </c:pt>
                <c:pt idx="831">
                  <c:v>79200</c:v>
                </c:pt>
                <c:pt idx="832">
                  <c:v>79325</c:v>
                </c:pt>
                <c:pt idx="833">
                  <c:v>79450</c:v>
                </c:pt>
                <c:pt idx="834">
                  <c:v>79575</c:v>
                </c:pt>
                <c:pt idx="835">
                  <c:v>79700</c:v>
                </c:pt>
                <c:pt idx="836">
                  <c:v>79825</c:v>
                </c:pt>
                <c:pt idx="837">
                  <c:v>79950</c:v>
                </c:pt>
                <c:pt idx="838">
                  <c:v>80075</c:v>
                </c:pt>
                <c:pt idx="839">
                  <c:v>80200</c:v>
                </c:pt>
                <c:pt idx="840">
                  <c:v>80325</c:v>
                </c:pt>
                <c:pt idx="841">
                  <c:v>80450</c:v>
                </c:pt>
                <c:pt idx="842">
                  <c:v>80575</c:v>
                </c:pt>
                <c:pt idx="843">
                  <c:v>80700</c:v>
                </c:pt>
                <c:pt idx="844">
                  <c:v>80825</c:v>
                </c:pt>
                <c:pt idx="845">
                  <c:v>80950</c:v>
                </c:pt>
                <c:pt idx="846">
                  <c:v>81075</c:v>
                </c:pt>
                <c:pt idx="847">
                  <c:v>81200</c:v>
                </c:pt>
                <c:pt idx="848">
                  <c:v>81325</c:v>
                </c:pt>
                <c:pt idx="849">
                  <c:v>81450</c:v>
                </c:pt>
                <c:pt idx="850">
                  <c:v>81575</c:v>
                </c:pt>
                <c:pt idx="851">
                  <c:v>81700</c:v>
                </c:pt>
                <c:pt idx="852">
                  <c:v>81825</c:v>
                </c:pt>
                <c:pt idx="853">
                  <c:v>81950</c:v>
                </c:pt>
                <c:pt idx="854">
                  <c:v>82075</c:v>
                </c:pt>
                <c:pt idx="855">
                  <c:v>82200</c:v>
                </c:pt>
                <c:pt idx="856">
                  <c:v>82325</c:v>
                </c:pt>
                <c:pt idx="857">
                  <c:v>82450</c:v>
                </c:pt>
                <c:pt idx="858">
                  <c:v>82575</c:v>
                </c:pt>
                <c:pt idx="859">
                  <c:v>82700</c:v>
                </c:pt>
                <c:pt idx="860">
                  <c:v>82825</c:v>
                </c:pt>
                <c:pt idx="861">
                  <c:v>82950</c:v>
                </c:pt>
                <c:pt idx="862">
                  <c:v>83075</c:v>
                </c:pt>
                <c:pt idx="863">
                  <c:v>83200</c:v>
                </c:pt>
                <c:pt idx="864">
                  <c:v>83325</c:v>
                </c:pt>
                <c:pt idx="865">
                  <c:v>83450</c:v>
                </c:pt>
                <c:pt idx="866">
                  <c:v>83575</c:v>
                </c:pt>
                <c:pt idx="867">
                  <c:v>83700</c:v>
                </c:pt>
                <c:pt idx="868">
                  <c:v>83825</c:v>
                </c:pt>
                <c:pt idx="869">
                  <c:v>83950</c:v>
                </c:pt>
                <c:pt idx="870">
                  <c:v>84075</c:v>
                </c:pt>
                <c:pt idx="871">
                  <c:v>84200</c:v>
                </c:pt>
                <c:pt idx="872">
                  <c:v>84325</c:v>
                </c:pt>
                <c:pt idx="873">
                  <c:v>84450</c:v>
                </c:pt>
                <c:pt idx="874">
                  <c:v>84575</c:v>
                </c:pt>
                <c:pt idx="875">
                  <c:v>84700</c:v>
                </c:pt>
                <c:pt idx="876">
                  <c:v>84825</c:v>
                </c:pt>
                <c:pt idx="877">
                  <c:v>84950</c:v>
                </c:pt>
                <c:pt idx="878">
                  <c:v>85075</c:v>
                </c:pt>
                <c:pt idx="879">
                  <c:v>85200</c:v>
                </c:pt>
                <c:pt idx="880">
                  <c:v>85325</c:v>
                </c:pt>
                <c:pt idx="881">
                  <c:v>85450</c:v>
                </c:pt>
                <c:pt idx="882">
                  <c:v>85575</c:v>
                </c:pt>
                <c:pt idx="883">
                  <c:v>85700</c:v>
                </c:pt>
                <c:pt idx="884">
                  <c:v>85825</c:v>
                </c:pt>
                <c:pt idx="885">
                  <c:v>85950</c:v>
                </c:pt>
                <c:pt idx="886">
                  <c:v>86075</c:v>
                </c:pt>
                <c:pt idx="887">
                  <c:v>86200</c:v>
                </c:pt>
                <c:pt idx="888">
                  <c:v>86325</c:v>
                </c:pt>
                <c:pt idx="889">
                  <c:v>86450</c:v>
                </c:pt>
                <c:pt idx="890">
                  <c:v>86575</c:v>
                </c:pt>
                <c:pt idx="891">
                  <c:v>86700</c:v>
                </c:pt>
                <c:pt idx="892">
                  <c:v>86825</c:v>
                </c:pt>
                <c:pt idx="893">
                  <c:v>86950</c:v>
                </c:pt>
                <c:pt idx="894">
                  <c:v>87075</c:v>
                </c:pt>
                <c:pt idx="895">
                  <c:v>87200</c:v>
                </c:pt>
                <c:pt idx="896">
                  <c:v>87325</c:v>
                </c:pt>
                <c:pt idx="897">
                  <c:v>87450</c:v>
                </c:pt>
                <c:pt idx="898">
                  <c:v>87575</c:v>
                </c:pt>
                <c:pt idx="899">
                  <c:v>87700</c:v>
                </c:pt>
                <c:pt idx="900">
                  <c:v>87825</c:v>
                </c:pt>
                <c:pt idx="901">
                  <c:v>87950</c:v>
                </c:pt>
                <c:pt idx="902">
                  <c:v>88075</c:v>
                </c:pt>
                <c:pt idx="903">
                  <c:v>88200</c:v>
                </c:pt>
                <c:pt idx="904">
                  <c:v>88325</c:v>
                </c:pt>
                <c:pt idx="905">
                  <c:v>88450</c:v>
                </c:pt>
                <c:pt idx="906">
                  <c:v>88575</c:v>
                </c:pt>
                <c:pt idx="907">
                  <c:v>88700</c:v>
                </c:pt>
                <c:pt idx="908">
                  <c:v>88825</c:v>
                </c:pt>
                <c:pt idx="909">
                  <c:v>88950</c:v>
                </c:pt>
                <c:pt idx="910">
                  <c:v>89075</c:v>
                </c:pt>
                <c:pt idx="911">
                  <c:v>89200</c:v>
                </c:pt>
                <c:pt idx="912">
                  <c:v>89325</c:v>
                </c:pt>
                <c:pt idx="913">
                  <c:v>89450</c:v>
                </c:pt>
                <c:pt idx="914">
                  <c:v>89575</c:v>
                </c:pt>
                <c:pt idx="915">
                  <c:v>89700</c:v>
                </c:pt>
                <c:pt idx="916">
                  <c:v>89825</c:v>
                </c:pt>
                <c:pt idx="917">
                  <c:v>89950</c:v>
                </c:pt>
                <c:pt idx="918">
                  <c:v>90075</c:v>
                </c:pt>
                <c:pt idx="919">
                  <c:v>90200</c:v>
                </c:pt>
                <c:pt idx="920">
                  <c:v>90325</c:v>
                </c:pt>
                <c:pt idx="921">
                  <c:v>90450</c:v>
                </c:pt>
                <c:pt idx="922">
                  <c:v>90575</c:v>
                </c:pt>
                <c:pt idx="923">
                  <c:v>90700</c:v>
                </c:pt>
                <c:pt idx="924">
                  <c:v>90825</c:v>
                </c:pt>
                <c:pt idx="925">
                  <c:v>90950</c:v>
                </c:pt>
                <c:pt idx="926">
                  <c:v>91075</c:v>
                </c:pt>
                <c:pt idx="927">
                  <c:v>91200</c:v>
                </c:pt>
                <c:pt idx="928">
                  <c:v>91325</c:v>
                </c:pt>
                <c:pt idx="929">
                  <c:v>91450</c:v>
                </c:pt>
                <c:pt idx="930">
                  <c:v>91575</c:v>
                </c:pt>
                <c:pt idx="931">
                  <c:v>91700</c:v>
                </c:pt>
                <c:pt idx="932">
                  <c:v>91825</c:v>
                </c:pt>
                <c:pt idx="933">
                  <c:v>91950</c:v>
                </c:pt>
                <c:pt idx="934">
                  <c:v>92075</c:v>
                </c:pt>
                <c:pt idx="935">
                  <c:v>92200</c:v>
                </c:pt>
                <c:pt idx="936">
                  <c:v>92325</c:v>
                </c:pt>
                <c:pt idx="937">
                  <c:v>92450</c:v>
                </c:pt>
                <c:pt idx="938">
                  <c:v>92575</c:v>
                </c:pt>
                <c:pt idx="939">
                  <c:v>92700</c:v>
                </c:pt>
                <c:pt idx="940">
                  <c:v>92825</c:v>
                </c:pt>
                <c:pt idx="941">
                  <c:v>92950</c:v>
                </c:pt>
                <c:pt idx="942">
                  <c:v>93075</c:v>
                </c:pt>
                <c:pt idx="943">
                  <c:v>93200</c:v>
                </c:pt>
                <c:pt idx="944">
                  <c:v>93325</c:v>
                </c:pt>
                <c:pt idx="945">
                  <c:v>93450</c:v>
                </c:pt>
                <c:pt idx="946">
                  <c:v>93575</c:v>
                </c:pt>
                <c:pt idx="947">
                  <c:v>93700</c:v>
                </c:pt>
                <c:pt idx="948">
                  <c:v>93825</c:v>
                </c:pt>
                <c:pt idx="949">
                  <c:v>93950</c:v>
                </c:pt>
                <c:pt idx="950">
                  <c:v>94075</c:v>
                </c:pt>
                <c:pt idx="951">
                  <c:v>94200</c:v>
                </c:pt>
                <c:pt idx="952">
                  <c:v>94325</c:v>
                </c:pt>
                <c:pt idx="953">
                  <c:v>94450</c:v>
                </c:pt>
                <c:pt idx="954">
                  <c:v>94575</c:v>
                </c:pt>
                <c:pt idx="955">
                  <c:v>94700</c:v>
                </c:pt>
                <c:pt idx="956">
                  <c:v>94825</c:v>
                </c:pt>
                <c:pt idx="957">
                  <c:v>94950</c:v>
                </c:pt>
                <c:pt idx="958">
                  <c:v>95075</c:v>
                </c:pt>
                <c:pt idx="959">
                  <c:v>95200</c:v>
                </c:pt>
                <c:pt idx="960">
                  <c:v>95325</c:v>
                </c:pt>
                <c:pt idx="961">
                  <c:v>95450</c:v>
                </c:pt>
                <c:pt idx="962">
                  <c:v>95575</c:v>
                </c:pt>
                <c:pt idx="963">
                  <c:v>95700</c:v>
                </c:pt>
                <c:pt idx="964">
                  <c:v>95825</c:v>
                </c:pt>
                <c:pt idx="965">
                  <c:v>95950</c:v>
                </c:pt>
                <c:pt idx="966">
                  <c:v>96075</c:v>
                </c:pt>
                <c:pt idx="967">
                  <c:v>96200</c:v>
                </c:pt>
                <c:pt idx="968">
                  <c:v>96325</c:v>
                </c:pt>
                <c:pt idx="969">
                  <c:v>96450</c:v>
                </c:pt>
                <c:pt idx="970">
                  <c:v>96575</c:v>
                </c:pt>
                <c:pt idx="971">
                  <c:v>96700</c:v>
                </c:pt>
                <c:pt idx="972">
                  <c:v>96825</c:v>
                </c:pt>
                <c:pt idx="973">
                  <c:v>96950</c:v>
                </c:pt>
                <c:pt idx="974">
                  <c:v>97075</c:v>
                </c:pt>
                <c:pt idx="975">
                  <c:v>97200</c:v>
                </c:pt>
                <c:pt idx="976">
                  <c:v>97325</c:v>
                </c:pt>
                <c:pt idx="977">
                  <c:v>97450</c:v>
                </c:pt>
                <c:pt idx="978">
                  <c:v>97575</c:v>
                </c:pt>
                <c:pt idx="979">
                  <c:v>97700</c:v>
                </c:pt>
                <c:pt idx="980">
                  <c:v>97825</c:v>
                </c:pt>
                <c:pt idx="981">
                  <c:v>97950</c:v>
                </c:pt>
                <c:pt idx="982">
                  <c:v>98075</c:v>
                </c:pt>
                <c:pt idx="983">
                  <c:v>98200</c:v>
                </c:pt>
                <c:pt idx="984">
                  <c:v>98325</c:v>
                </c:pt>
                <c:pt idx="985">
                  <c:v>98450</c:v>
                </c:pt>
                <c:pt idx="986">
                  <c:v>98575</c:v>
                </c:pt>
                <c:pt idx="987">
                  <c:v>98700</c:v>
                </c:pt>
                <c:pt idx="988">
                  <c:v>98825</c:v>
                </c:pt>
                <c:pt idx="989">
                  <c:v>98950</c:v>
                </c:pt>
                <c:pt idx="990">
                  <c:v>99075</c:v>
                </c:pt>
                <c:pt idx="991">
                  <c:v>99200</c:v>
                </c:pt>
                <c:pt idx="992">
                  <c:v>99325</c:v>
                </c:pt>
                <c:pt idx="993">
                  <c:v>99450</c:v>
                </c:pt>
                <c:pt idx="994">
                  <c:v>99575</c:v>
                </c:pt>
                <c:pt idx="995">
                  <c:v>99700</c:v>
                </c:pt>
                <c:pt idx="996">
                  <c:v>99825</c:v>
                </c:pt>
                <c:pt idx="997">
                  <c:v>99950</c:v>
                </c:pt>
                <c:pt idx="998">
                  <c:v>100075</c:v>
                </c:pt>
                <c:pt idx="999">
                  <c:v>100200</c:v>
                </c:pt>
              </c:numCache>
            </c:numRef>
          </c:xVal>
          <c:yVal>
            <c:numRef>
              <c:f>ChartData!$W$10:$W$1009</c:f>
              <c:numCache>
                <c:formatCode>_("$"* #,##0_);_("$"* \(#,##0\);_("$"* "-"??_);_(@_)</c:formatCode>
                <c:ptCount val="1000"/>
                <c:pt idx="0">
                  <c:v>1467.5519000000011</c:v>
                </c:pt>
                <c:pt idx="1">
                  <c:v>735.05190000000061</c:v>
                </c:pt>
                <c:pt idx="2">
                  <c:v>490.8852333333337</c:v>
                </c:pt>
                <c:pt idx="3">
                  <c:v>368.80190000000027</c:v>
                </c:pt>
                <c:pt idx="4">
                  <c:v>295.55190000000022</c:v>
                </c:pt>
                <c:pt idx="5">
                  <c:v>246.71856666666685</c:v>
                </c:pt>
                <c:pt idx="6">
                  <c:v>211.83761428571444</c:v>
                </c:pt>
                <c:pt idx="7">
                  <c:v>185.67690000000013</c:v>
                </c:pt>
                <c:pt idx="8">
                  <c:v>165.3296777777779</c:v>
                </c:pt>
                <c:pt idx="9">
                  <c:v>149.0519000000001</c:v>
                </c:pt>
                <c:pt idx="10">
                  <c:v>135.73371818181826</c:v>
                </c:pt>
                <c:pt idx="11">
                  <c:v>124.63523333333343</c:v>
                </c:pt>
                <c:pt idx="12">
                  <c:v>115.24420769230778</c:v>
                </c:pt>
                <c:pt idx="13">
                  <c:v>107.19475714285723</c:v>
                </c:pt>
                <c:pt idx="14">
                  <c:v>100.21856666666675</c:v>
                </c:pt>
                <c:pt idx="15">
                  <c:v>94.114400000000074</c:v>
                </c:pt>
                <c:pt idx="16">
                  <c:v>88.728370588235364</c:v>
                </c:pt>
                <c:pt idx="17">
                  <c:v>83.94078888888896</c:v>
                </c:pt>
                <c:pt idx="18">
                  <c:v>79.6571631578948</c:v>
                </c:pt>
                <c:pt idx="19">
                  <c:v>75.80190000000006</c:v>
                </c:pt>
                <c:pt idx="20">
                  <c:v>72.313804761904819</c:v>
                </c:pt>
                <c:pt idx="21">
                  <c:v>69.14280909090914</c:v>
                </c:pt>
                <c:pt idx="22">
                  <c:v>66.247552173913093</c:v>
                </c:pt>
                <c:pt idx="23">
                  <c:v>63.593566666666717</c:v>
                </c:pt>
                <c:pt idx="24">
                  <c:v>61.15190000000004</c:v>
                </c:pt>
                <c:pt idx="25">
                  <c:v>58.898053846153886</c:v>
                </c:pt>
                <c:pt idx="26">
                  <c:v>56.811159259259298</c:v>
                </c:pt>
                <c:pt idx="27">
                  <c:v>54.873328571428615</c:v>
                </c:pt>
                <c:pt idx="28">
                  <c:v>53.069141379310381</c:v>
                </c:pt>
                <c:pt idx="29">
                  <c:v>51.385233333333375</c:v>
                </c:pt>
                <c:pt idx="30">
                  <c:v>49.809964516129071</c:v>
                </c:pt>
                <c:pt idx="31">
                  <c:v>48.333150000000032</c:v>
                </c:pt>
                <c:pt idx="32">
                  <c:v>46.945839393939423</c:v>
                </c:pt>
                <c:pt idx="33">
                  <c:v>45.640135294117684</c:v>
                </c:pt>
                <c:pt idx="34">
                  <c:v>44.409042857142893</c:v>
                </c:pt>
                <c:pt idx="35">
                  <c:v>43.246344444444475</c:v>
                </c:pt>
                <c:pt idx="36">
                  <c:v>42.146494594594628</c:v>
                </c:pt>
                <c:pt idx="37">
                  <c:v>41.104531578947402</c:v>
                </c:pt>
                <c:pt idx="38">
                  <c:v>40.116002564102587</c:v>
                </c:pt>
                <c:pt idx="39">
                  <c:v>39.176900000000032</c:v>
                </c:pt>
                <c:pt idx="40">
                  <c:v>38.283607317073205</c:v>
                </c:pt>
                <c:pt idx="41">
                  <c:v>37.432852380952411</c:v>
                </c:pt>
                <c:pt idx="42">
                  <c:v>36.621667441860495</c:v>
                </c:pt>
                <c:pt idx="43">
                  <c:v>35.847354545454564</c:v>
                </c:pt>
                <c:pt idx="44">
                  <c:v>35.107455555555575</c:v>
                </c:pt>
                <c:pt idx="45">
                  <c:v>34.399726086956548</c:v>
                </c:pt>
                <c:pt idx="46">
                  <c:v>33.722112765957469</c:v>
                </c:pt>
                <c:pt idx="47">
                  <c:v>33.07273333333336</c:v>
                </c:pt>
                <c:pt idx="48">
                  <c:v>32.449859183673496</c:v>
                </c:pt>
                <c:pt idx="49">
                  <c:v>31.851900000000022</c:v>
                </c:pt>
                <c:pt idx="50">
                  <c:v>31.277390196078453</c:v>
                </c:pt>
                <c:pt idx="51">
                  <c:v>30.724976923076945</c:v>
                </c:pt>
                <c:pt idx="52">
                  <c:v>30.193409433962284</c:v>
                </c:pt>
                <c:pt idx="53">
                  <c:v>29.681529629629651</c:v>
                </c:pt>
                <c:pt idx="54">
                  <c:v>29.188263636363658</c:v>
                </c:pt>
                <c:pt idx="55">
                  <c:v>28.712614285714306</c:v>
                </c:pt>
                <c:pt idx="56">
                  <c:v>28.253654385964932</c:v>
                </c:pt>
                <c:pt idx="57">
                  <c:v>27.810520689655192</c:v>
                </c:pt>
                <c:pt idx="58">
                  <c:v>27.382408474576291</c:v>
                </c:pt>
                <c:pt idx="59">
                  <c:v>26.968566666666685</c:v>
                </c:pt>
                <c:pt idx="60">
                  <c:v>26.56829344262297</c:v>
                </c:pt>
                <c:pt idx="61">
                  <c:v>26.180932258064534</c:v>
                </c:pt>
                <c:pt idx="62">
                  <c:v>25.805868253968271</c:v>
                </c:pt>
                <c:pt idx="63">
                  <c:v>25.442525000000018</c:v>
                </c:pt>
                <c:pt idx="64">
                  <c:v>25.090361538461554</c:v>
                </c:pt>
                <c:pt idx="65">
                  <c:v>24.748869696969713</c:v>
                </c:pt>
                <c:pt idx="66">
                  <c:v>24.41757164179106</c:v>
                </c:pt>
                <c:pt idx="67">
                  <c:v>24.09601764705884</c:v>
                </c:pt>
                <c:pt idx="68">
                  <c:v>23.78378405797103</c:v>
                </c:pt>
                <c:pt idx="69">
                  <c:v>23.480471428571445</c:v>
                </c:pt>
                <c:pt idx="70">
                  <c:v>23.185702816901426</c:v>
                </c:pt>
                <c:pt idx="71">
                  <c:v>22.899122222222239</c:v>
                </c:pt>
                <c:pt idx="72">
                  <c:v>22.620393150684947</c:v>
                </c:pt>
                <c:pt idx="73">
                  <c:v>22.349197297297312</c:v>
                </c:pt>
                <c:pt idx="74">
                  <c:v>22.085233333333349</c:v>
                </c:pt>
                <c:pt idx="75">
                  <c:v>21.828215789473699</c:v>
                </c:pt>
                <c:pt idx="76">
                  <c:v>21.57787402597404</c:v>
                </c:pt>
                <c:pt idx="77">
                  <c:v>21.333951282051295</c:v>
                </c:pt>
                <c:pt idx="78">
                  <c:v>21.09620379746837</c:v>
                </c:pt>
                <c:pt idx="79">
                  <c:v>20.864400000000014</c:v>
                </c:pt>
                <c:pt idx="80">
                  <c:v>20.638319753086435</c:v>
                </c:pt>
                <c:pt idx="81">
                  <c:v>20.417753658536601</c:v>
                </c:pt>
                <c:pt idx="82">
                  <c:v>20.202502409638569</c:v>
                </c:pt>
                <c:pt idx="83">
                  <c:v>19.992376190476204</c:v>
                </c:pt>
                <c:pt idx="84">
                  <c:v>19.787194117647072</c:v>
                </c:pt>
                <c:pt idx="85">
                  <c:v>19.586783720930246</c:v>
                </c:pt>
                <c:pt idx="86">
                  <c:v>19.390980459770127</c:v>
                </c:pt>
                <c:pt idx="87">
                  <c:v>19.199627272727284</c:v>
                </c:pt>
                <c:pt idx="88">
                  <c:v>19.012574157303384</c:v>
                </c:pt>
                <c:pt idx="89">
                  <c:v>18.829677777777789</c:v>
                </c:pt>
                <c:pt idx="90">
                  <c:v>18.650801098901113</c:v>
                </c:pt>
                <c:pt idx="91">
                  <c:v>18.475813043478276</c:v>
                </c:pt>
                <c:pt idx="92">
                  <c:v>18.304588172043022</c:v>
                </c:pt>
                <c:pt idx="93">
                  <c:v>18.137006382978733</c:v>
                </c:pt>
                <c:pt idx="94">
                  <c:v>17.972952631578959</c:v>
                </c:pt>
                <c:pt idx="95">
                  <c:v>17.812316666666678</c:v>
                </c:pt>
                <c:pt idx="96">
                  <c:v>17.654992783505165</c:v>
                </c:pt>
                <c:pt idx="97">
                  <c:v>17.500879591836746</c:v>
                </c:pt>
                <c:pt idx="98">
                  <c:v>17.34987979797981</c:v>
                </c:pt>
                <c:pt idx="99">
                  <c:v>17.201900000000009</c:v>
                </c:pt>
                <c:pt idx="100">
                  <c:v>17.056850495049517</c:v>
                </c:pt>
                <c:pt idx="101">
                  <c:v>16.914645098039227</c:v>
                </c:pt>
                <c:pt idx="102">
                  <c:v>16.775200970873797</c:v>
                </c:pt>
                <c:pt idx="103">
                  <c:v>16.63843846153847</c:v>
                </c:pt>
                <c:pt idx="104">
                  <c:v>16.504280952380963</c:v>
                </c:pt>
                <c:pt idx="105">
                  <c:v>16.372654716981142</c:v>
                </c:pt>
                <c:pt idx="106">
                  <c:v>16.24348878504674</c:v>
                </c:pt>
                <c:pt idx="107">
                  <c:v>16.116714814814827</c:v>
                </c:pt>
                <c:pt idx="108">
                  <c:v>15.992266972477074</c:v>
                </c:pt>
                <c:pt idx="109">
                  <c:v>15.870081818181829</c:v>
                </c:pt>
                <c:pt idx="110">
                  <c:v>15.750098198198208</c:v>
                </c:pt>
                <c:pt idx="111">
                  <c:v>15.632257142857153</c:v>
                </c:pt>
                <c:pt idx="112">
                  <c:v>15.516501769911514</c:v>
                </c:pt>
                <c:pt idx="113">
                  <c:v>15.402777192982466</c:v>
                </c:pt>
                <c:pt idx="114">
                  <c:v>15.291030434782618</c:v>
                </c:pt>
                <c:pt idx="115">
                  <c:v>15.181210344827596</c:v>
                </c:pt>
                <c:pt idx="116">
                  <c:v>15.073267521367532</c:v>
                </c:pt>
                <c:pt idx="117">
                  <c:v>14.967154237288145</c:v>
                </c:pt>
                <c:pt idx="118">
                  <c:v>14.862824369747909</c:v>
                </c:pt>
                <c:pt idx="119">
                  <c:v>14.760233333333343</c:v>
                </c:pt>
                <c:pt idx="120">
                  <c:v>14.659338016528935</c:v>
                </c:pt>
                <c:pt idx="121">
                  <c:v>14.560096721311485</c:v>
                </c:pt>
                <c:pt idx="122">
                  <c:v>14.462469105691065</c:v>
                </c:pt>
                <c:pt idx="123">
                  <c:v>14.366416129032267</c:v>
                </c:pt>
                <c:pt idx="124">
                  <c:v>14.271900000000009</c:v>
                </c:pt>
                <c:pt idx="125">
                  <c:v>14.178884126984135</c:v>
                </c:pt>
                <c:pt idx="126">
                  <c:v>14.087333070866151</c:v>
                </c:pt>
                <c:pt idx="127">
                  <c:v>13.997212500000009</c:v>
                </c:pt>
                <c:pt idx="128">
                  <c:v>13.908489147286831</c:v>
                </c:pt>
                <c:pt idx="129">
                  <c:v>13.821130769230777</c:v>
                </c:pt>
                <c:pt idx="130">
                  <c:v>13.735106106870237</c:v>
                </c:pt>
                <c:pt idx="131">
                  <c:v>13.650384848484856</c:v>
                </c:pt>
                <c:pt idx="132">
                  <c:v>13.566937593984971</c:v>
                </c:pt>
                <c:pt idx="133">
                  <c:v>13.48473582089553</c:v>
                </c:pt>
                <c:pt idx="134">
                  <c:v>13.40375185185186</c:v>
                </c:pt>
                <c:pt idx="135">
                  <c:v>13.32395882352942</c:v>
                </c:pt>
                <c:pt idx="136">
                  <c:v>13.245330656934314</c:v>
                </c:pt>
                <c:pt idx="137">
                  <c:v>13.167842028985515</c:v>
                </c:pt>
                <c:pt idx="138">
                  <c:v>13.091468345323749</c:v>
                </c:pt>
                <c:pt idx="139">
                  <c:v>13.016185714285722</c:v>
                </c:pt>
                <c:pt idx="140">
                  <c:v>12.941970921985824</c:v>
                </c:pt>
                <c:pt idx="141">
                  <c:v>12.868801408450713</c:v>
                </c:pt>
                <c:pt idx="142">
                  <c:v>12.796655244755252</c:v>
                </c:pt>
                <c:pt idx="143">
                  <c:v>12.725511111111119</c:v>
                </c:pt>
                <c:pt idx="144">
                  <c:v>12.655348275862076</c:v>
                </c:pt>
                <c:pt idx="145">
                  <c:v>12.586146575342473</c:v>
                </c:pt>
                <c:pt idx="146">
                  <c:v>12.517886394557831</c:v>
                </c:pt>
                <c:pt idx="147">
                  <c:v>12.450548648648656</c:v>
                </c:pt>
                <c:pt idx="148">
                  <c:v>12.384114765100678</c:v>
                </c:pt>
                <c:pt idx="149">
                  <c:v>12.318566666666674</c:v>
                </c:pt>
                <c:pt idx="150">
                  <c:v>12.253886754966894</c:v>
                </c:pt>
                <c:pt idx="151">
                  <c:v>12.190057894736849</c:v>
                </c:pt>
                <c:pt idx="152">
                  <c:v>12.127063398692817</c:v>
                </c:pt>
                <c:pt idx="153">
                  <c:v>12.06488701298702</c:v>
                </c:pt>
                <c:pt idx="154">
                  <c:v>12.003512903225813</c:v>
                </c:pt>
                <c:pt idx="155">
                  <c:v>11.942925641025647</c:v>
                </c:pt>
                <c:pt idx="156">
                  <c:v>11.88311019108281</c:v>
                </c:pt>
                <c:pt idx="157">
                  <c:v>11.824051898734185</c:v>
                </c:pt>
                <c:pt idx="158">
                  <c:v>11.765736477987428</c:v>
                </c:pt>
                <c:pt idx="159">
                  <c:v>11.708150000000007</c:v>
                </c:pt>
                <c:pt idx="160">
                  <c:v>11.651278881987585</c:v>
                </c:pt>
                <c:pt idx="161">
                  <c:v>11.595109876543217</c:v>
                </c:pt>
                <c:pt idx="162">
                  <c:v>11.539630061349699</c:v>
                </c:pt>
                <c:pt idx="163">
                  <c:v>11.4848268292683</c:v>
                </c:pt>
                <c:pt idx="164">
                  <c:v>11.430687878787886</c:v>
                </c:pt>
                <c:pt idx="165">
                  <c:v>11.377201204819285</c:v>
                </c:pt>
                <c:pt idx="166">
                  <c:v>11.324355089820365</c:v>
                </c:pt>
                <c:pt idx="167">
                  <c:v>11.272138095238102</c:v>
                </c:pt>
                <c:pt idx="168">
                  <c:v>11.220539053254445</c:v>
                </c:pt>
                <c:pt idx="169">
                  <c:v>11.169547058823536</c:v>
                </c:pt>
                <c:pt idx="170">
                  <c:v>11.119151461988311</c:v>
                </c:pt>
                <c:pt idx="171">
                  <c:v>11.069341860465123</c:v>
                </c:pt>
                <c:pt idx="172">
                  <c:v>11.020108092485556</c:v>
                </c:pt>
                <c:pt idx="173">
                  <c:v>10.971440229885063</c:v>
                </c:pt>
                <c:pt idx="174">
                  <c:v>10.923328571428577</c:v>
                </c:pt>
                <c:pt idx="175">
                  <c:v>10.875763636363642</c:v>
                </c:pt>
                <c:pt idx="176">
                  <c:v>10.828736158192097</c:v>
                </c:pt>
                <c:pt idx="177">
                  <c:v>10.782237078651692</c:v>
                </c:pt>
                <c:pt idx="178">
                  <c:v>10.736257541899448</c:v>
                </c:pt>
                <c:pt idx="179">
                  <c:v>10.690788888888894</c:v>
                </c:pt>
                <c:pt idx="180">
                  <c:v>10.645822651933708</c:v>
                </c:pt>
                <c:pt idx="181">
                  <c:v>10.601350549450556</c:v>
                </c:pt>
                <c:pt idx="182">
                  <c:v>10.557364480874323</c:v>
                </c:pt>
                <c:pt idx="183">
                  <c:v>10.513856521739136</c:v>
                </c:pt>
                <c:pt idx="184">
                  <c:v>10.470818918918924</c:v>
                </c:pt>
                <c:pt idx="185">
                  <c:v>10.428244086021511</c:v>
                </c:pt>
                <c:pt idx="186">
                  <c:v>10.386124598930486</c:v>
                </c:pt>
                <c:pt idx="187">
                  <c:v>10.344453191489368</c:v>
                </c:pt>
                <c:pt idx="188">
                  <c:v>10.303222751322757</c:v>
                </c:pt>
                <c:pt idx="189">
                  <c:v>10.26242631578948</c:v>
                </c:pt>
                <c:pt idx="190">
                  <c:v>10.222057068062833</c:v>
                </c:pt>
                <c:pt idx="191">
                  <c:v>10.182108333333339</c:v>
                </c:pt>
                <c:pt idx="192">
                  <c:v>10.142573575129539</c:v>
                </c:pt>
                <c:pt idx="193">
                  <c:v>10.103446391752584</c:v>
                </c:pt>
                <c:pt idx="194">
                  <c:v>10.064720512820518</c:v>
                </c:pt>
                <c:pt idx="195">
                  <c:v>10.026389795918373</c:v>
                </c:pt>
                <c:pt idx="196">
                  <c:v>9.9884482233502592</c:v>
                </c:pt>
                <c:pt idx="197">
                  <c:v>9.9508898989899048</c:v>
                </c:pt>
                <c:pt idx="198">
                  <c:v>9.9137090452261365</c:v>
                </c:pt>
                <c:pt idx="199">
                  <c:v>9.8769000000000062</c:v>
                </c:pt>
                <c:pt idx="200">
                  <c:v>7.0595923076923111</c:v>
                </c:pt>
                <c:pt idx="201">
                  <c:v>5.807455555555558</c:v>
                </c:pt>
                <c:pt idx="202">
                  <c:v>5.0997260869565242</c:v>
                </c:pt>
                <c:pt idx="203">
                  <c:v>4.6447571428571441</c:v>
                </c:pt>
                <c:pt idx="204">
                  <c:v>4.327657575757577</c:v>
                </c:pt>
                <c:pt idx="205">
                  <c:v>4.0940052631578956</c:v>
                </c:pt>
                <c:pt idx="206">
                  <c:v>3.9146906976744198</c:v>
                </c:pt>
                <c:pt idx="207">
                  <c:v>3.7727333333333339</c:v>
                </c:pt>
                <c:pt idx="208">
                  <c:v>3.6575603773584913</c:v>
                </c:pt>
                <c:pt idx="209">
                  <c:v>3.5622448275862073</c:v>
                </c:pt>
                <c:pt idx="210">
                  <c:v>3.4820587301587307</c:v>
                </c:pt>
                <c:pt idx="211">
                  <c:v>3.4136647058823533</c:v>
                </c:pt>
                <c:pt idx="212">
                  <c:v>3.3546397260273979</c:v>
                </c:pt>
                <c:pt idx="213">
                  <c:v>3.3031820512820516</c:v>
                </c:pt>
                <c:pt idx="214">
                  <c:v>3.2579240963855427</c:v>
                </c:pt>
                <c:pt idx="215">
                  <c:v>3.2178090909090913</c:v>
                </c:pt>
                <c:pt idx="216">
                  <c:v>3.1820075268817209</c:v>
                </c:pt>
                <c:pt idx="217">
                  <c:v>3.1498591836734695</c:v>
                </c:pt>
                <c:pt idx="218">
                  <c:v>3.1208320388349517</c:v>
                </c:pt>
                <c:pt idx="219">
                  <c:v>3.0944925925925926</c:v>
                </c:pt>
                <c:pt idx="220">
                  <c:v>3.0704840707964607</c:v>
                </c:pt>
                <c:pt idx="221">
                  <c:v>3.0485101694915255</c:v>
                </c:pt>
                <c:pt idx="222">
                  <c:v>3.0283227642276422</c:v>
                </c:pt>
                <c:pt idx="223">
                  <c:v>3.0097125</c:v>
                </c:pt>
                <c:pt idx="224">
                  <c:v>2.9925015037593985</c:v>
                </c:pt>
                <c:pt idx="225">
                  <c:v>2.9765376811594204</c:v>
                </c:pt>
                <c:pt idx="226">
                  <c:v>2.96169020979021</c:v>
                </c:pt>
                <c:pt idx="227">
                  <c:v>2.9478459459459461</c:v>
                </c:pt>
                <c:pt idx="228">
                  <c:v>2.9349065359477127</c:v>
                </c:pt>
                <c:pt idx="229">
                  <c:v>2.9227860759493671</c:v>
                </c:pt>
                <c:pt idx="230">
                  <c:v>2.9114092024539877</c:v>
                </c:pt>
                <c:pt idx="231">
                  <c:v>2.9007095238095237</c:v>
                </c:pt>
                <c:pt idx="232">
                  <c:v>2.8906283236994219</c:v>
                </c:pt>
                <c:pt idx="233">
                  <c:v>2.8811134831460676</c:v>
                </c:pt>
                <c:pt idx="234">
                  <c:v>2.8721185792349728</c:v>
                </c:pt>
                <c:pt idx="235">
                  <c:v>2.8636021276595747</c:v>
                </c:pt>
                <c:pt idx="236">
                  <c:v>2.8555269430051813</c:v>
                </c:pt>
                <c:pt idx="237">
                  <c:v>2.847859595959596</c:v>
                </c:pt>
                <c:pt idx="238">
                  <c:v>2.8405699507389164</c:v>
                </c:pt>
                <c:pt idx="239">
                  <c:v>2.8336307692307692</c:v>
                </c:pt>
                <c:pt idx="240">
                  <c:v>2.827017370892019</c:v>
                </c:pt>
                <c:pt idx="241">
                  <c:v>2.8207073394495414</c:v>
                </c:pt>
                <c:pt idx="242">
                  <c:v>2.8146802690582962</c:v>
                </c:pt>
                <c:pt idx="243">
                  <c:v>2.808917543859649</c:v>
                </c:pt>
                <c:pt idx="244">
                  <c:v>2.8034021459227469</c:v>
                </c:pt>
                <c:pt idx="245">
                  <c:v>2.7981184873949578</c:v>
                </c:pt>
                <c:pt idx="246">
                  <c:v>2.7930522633744856</c:v>
                </c:pt>
                <c:pt idx="247">
                  <c:v>2.788190322580645</c:v>
                </c:pt>
                <c:pt idx="248">
                  <c:v>2.7835205533596836</c:v>
                </c:pt>
                <c:pt idx="249">
                  <c:v>2.7790317829457365</c:v>
                </c:pt>
                <c:pt idx="250">
                  <c:v>2.7747136882129277</c:v>
                </c:pt>
                <c:pt idx="251">
                  <c:v>2.7705567164179103</c:v>
                </c:pt>
                <c:pt idx="252">
                  <c:v>2.7665520146520146</c:v>
                </c:pt>
                <c:pt idx="253">
                  <c:v>2.7626913669064748</c:v>
                </c:pt>
                <c:pt idx="254">
                  <c:v>2.7589671378091873</c:v>
                </c:pt>
                <c:pt idx="255">
                  <c:v>2.7553722222222223</c:v>
                </c:pt>
                <c:pt idx="256">
                  <c:v>2.7519</c:v>
                </c:pt>
                <c:pt idx="257">
                  <c:v>2.7485442953020134</c:v>
                </c:pt>
                <c:pt idx="258">
                  <c:v>2.7452993399339936</c:v>
                </c:pt>
                <c:pt idx="259">
                  <c:v>2.7421597402597402</c:v>
                </c:pt>
                <c:pt idx="260">
                  <c:v>2.7391204472843449</c:v>
                </c:pt>
                <c:pt idx="261">
                  <c:v>2.7361767295597486</c:v>
                </c:pt>
                <c:pt idx="262">
                  <c:v>2.7333241486068109</c:v>
                </c:pt>
                <c:pt idx="263">
                  <c:v>2.7305585365853657</c:v>
                </c:pt>
                <c:pt idx="264">
                  <c:v>2.7278759759759761</c:v>
                </c:pt>
                <c:pt idx="265">
                  <c:v>2.7252727810650885</c:v>
                </c:pt>
                <c:pt idx="266">
                  <c:v>2.7227454810495626</c:v>
                </c:pt>
                <c:pt idx="267">
                  <c:v>2.7202908045977012</c:v>
                </c:pt>
                <c:pt idx="268">
                  <c:v>2.7179056657223795</c:v>
                </c:pt>
                <c:pt idx="269">
                  <c:v>2.715587150837989</c:v>
                </c:pt>
                <c:pt idx="270">
                  <c:v>2.7133325068870522</c:v>
                </c:pt>
                <c:pt idx="271">
                  <c:v>2.7111391304347827</c:v>
                </c:pt>
                <c:pt idx="272">
                  <c:v>2.7090045576407507</c:v>
                </c:pt>
                <c:pt idx="273">
                  <c:v>2.7069264550264549</c:v>
                </c:pt>
                <c:pt idx="274">
                  <c:v>2.7049026109660574</c:v>
                </c:pt>
                <c:pt idx="275">
                  <c:v>2.7029309278350517</c:v>
                </c:pt>
                <c:pt idx="276">
                  <c:v>2.7010094147582695</c:v>
                </c:pt>
                <c:pt idx="277">
                  <c:v>2.6991361809045227</c:v>
                </c:pt>
                <c:pt idx="278">
                  <c:v>2.6973094292803967</c:v>
                </c:pt>
                <c:pt idx="279">
                  <c:v>2.6955274509803919</c:v>
                </c:pt>
                <c:pt idx="280">
                  <c:v>2.6937886198547214</c:v>
                </c:pt>
                <c:pt idx="281">
                  <c:v>2.6920913875598087</c:v>
                </c:pt>
                <c:pt idx="282">
                  <c:v>2.690434278959811</c:v>
                </c:pt>
                <c:pt idx="283">
                  <c:v>2.6888158878504673</c:v>
                </c:pt>
                <c:pt idx="284">
                  <c:v>2.6872348729792148</c:v>
                </c:pt>
                <c:pt idx="285">
                  <c:v>2.6856899543378994</c:v>
                </c:pt>
                <c:pt idx="286">
                  <c:v>2.6841799097065464</c:v>
                </c:pt>
                <c:pt idx="287">
                  <c:v>2.6827035714285712</c:v>
                </c:pt>
                <c:pt idx="288">
                  <c:v>2.6812598233995586</c:v>
                </c:pt>
                <c:pt idx="289">
                  <c:v>2.679847598253275</c:v>
                </c:pt>
                <c:pt idx="290">
                  <c:v>2.6784658747300214</c:v>
                </c:pt>
                <c:pt idx="291">
                  <c:v>2.677113675213675</c:v>
                </c:pt>
                <c:pt idx="292">
                  <c:v>2.6757900634249472</c:v>
                </c:pt>
                <c:pt idx="293">
                  <c:v>2.6744941422594142</c:v>
                </c:pt>
                <c:pt idx="294">
                  <c:v>2.6732250517598342</c:v>
                </c:pt>
                <c:pt idx="295">
                  <c:v>2.6719819672131147</c:v>
                </c:pt>
                <c:pt idx="296">
                  <c:v>2.6707640973630831</c:v>
                </c:pt>
                <c:pt idx="297">
                  <c:v>2.6695706827309236</c:v>
                </c:pt>
                <c:pt idx="298">
                  <c:v>2.6684009940357853</c:v>
                </c:pt>
                <c:pt idx="299">
                  <c:v>2.6672543307086611</c:v>
                </c:pt>
                <c:pt idx="300">
                  <c:v>2.6661300194931772</c:v>
                </c:pt>
                <c:pt idx="301">
                  <c:v>2.665027413127413</c:v>
                </c:pt>
                <c:pt idx="302">
                  <c:v>2.6639458891013383</c:v>
                </c:pt>
                <c:pt idx="303">
                  <c:v>2.6628848484848486</c:v>
                </c:pt>
                <c:pt idx="304">
                  <c:v>2.6618437148217637</c:v>
                </c:pt>
                <c:pt idx="305">
                  <c:v>2.6608219330855016</c:v>
                </c:pt>
                <c:pt idx="306">
                  <c:v>2.6598189686924494</c:v>
                </c:pt>
                <c:pt idx="307">
                  <c:v>2.6588343065693429</c:v>
                </c:pt>
                <c:pt idx="308">
                  <c:v>2.6578674502712478</c:v>
                </c:pt>
                <c:pt idx="309">
                  <c:v>2.6569179211469534</c:v>
                </c:pt>
                <c:pt idx="310">
                  <c:v>2.6559852575488452</c:v>
                </c:pt>
                <c:pt idx="311">
                  <c:v>2.655069014084507</c:v>
                </c:pt>
                <c:pt idx="312">
                  <c:v>2.6541687609075044</c:v>
                </c:pt>
                <c:pt idx="313">
                  <c:v>2.6532840830449826</c:v>
                </c:pt>
                <c:pt idx="314">
                  <c:v>2.6524145797598626</c:v>
                </c:pt>
                <c:pt idx="315">
                  <c:v>2.651559863945578</c:v>
                </c:pt>
                <c:pt idx="316">
                  <c:v>2.6507195615514334</c:v>
                </c:pt>
                <c:pt idx="317">
                  <c:v>2.6498933110367893</c:v>
                </c:pt>
                <c:pt idx="318">
                  <c:v>2.6490807628524045</c:v>
                </c:pt>
                <c:pt idx="319">
                  <c:v>2.6482815789473682</c:v>
                </c:pt>
                <c:pt idx="320">
                  <c:v>2.6474954323001629</c:v>
                </c:pt>
                <c:pt idx="321">
                  <c:v>2.6467220064724919</c:v>
                </c:pt>
                <c:pt idx="322">
                  <c:v>2.6459609951845904</c:v>
                </c:pt>
                <c:pt idx="323">
                  <c:v>2.6452121019108281</c:v>
                </c:pt>
                <c:pt idx="324">
                  <c:v>2.6444750394944707</c:v>
                </c:pt>
                <c:pt idx="325">
                  <c:v>2.643749529780564</c:v>
                </c:pt>
                <c:pt idx="326">
                  <c:v>2.6430353032659406</c:v>
                </c:pt>
                <c:pt idx="327">
                  <c:v>2.642332098765432</c:v>
                </c:pt>
                <c:pt idx="328">
                  <c:v>2.6416396630934149</c:v>
                </c:pt>
                <c:pt idx="329">
                  <c:v>2.6409577507598785</c:v>
                </c:pt>
                <c:pt idx="330">
                  <c:v>2.6402861236802413</c:v>
                </c:pt>
                <c:pt idx="331">
                  <c:v>2.6396245508982035</c:v>
                </c:pt>
                <c:pt idx="332">
                  <c:v>2.6389728083209509</c:v>
                </c:pt>
                <c:pt idx="333">
                  <c:v>2.6383306784660765</c:v>
                </c:pt>
                <c:pt idx="334">
                  <c:v>2.6376979502196192</c:v>
                </c:pt>
                <c:pt idx="335">
                  <c:v>2.6370744186046511</c:v>
                </c:pt>
                <c:pt idx="336">
                  <c:v>2.6364598845598843</c:v>
                </c:pt>
                <c:pt idx="337">
                  <c:v>2.6358541547277934</c:v>
                </c:pt>
                <c:pt idx="338">
                  <c:v>2.6352570412517782</c:v>
                </c:pt>
                <c:pt idx="339">
                  <c:v>2.6346683615819209</c:v>
                </c:pt>
                <c:pt idx="340">
                  <c:v>2.63408793828892</c:v>
                </c:pt>
                <c:pt idx="341">
                  <c:v>2.6335155988857939</c:v>
                </c:pt>
                <c:pt idx="342">
                  <c:v>2.6329511756569848</c:v>
                </c:pt>
                <c:pt idx="343">
                  <c:v>2.6323945054945055</c:v>
                </c:pt>
                <c:pt idx="344">
                  <c:v>2.6318454297407912</c:v>
                </c:pt>
                <c:pt idx="345">
                  <c:v>2.6313037940379402</c:v>
                </c:pt>
                <c:pt idx="346">
                  <c:v>2.6307694481830417</c:v>
                </c:pt>
                <c:pt idx="347">
                  <c:v>2.6302422459893049</c:v>
                </c:pt>
                <c:pt idx="348">
                  <c:v>2.6297220451527226</c:v>
                </c:pt>
                <c:pt idx="349">
                  <c:v>2.6292087071240102</c:v>
                </c:pt>
                <c:pt idx="350">
                  <c:v>2.6287020969855832</c:v>
                </c:pt>
                <c:pt idx="351">
                  <c:v>2.6282020833333331</c:v>
                </c:pt>
                <c:pt idx="352">
                  <c:v>2.627708538163001</c:v>
                </c:pt>
                <c:pt idx="353">
                  <c:v>2.6272213367609254</c:v>
                </c:pt>
                <c:pt idx="354">
                  <c:v>2.6267403575989783</c:v>
                </c:pt>
                <c:pt idx="355">
                  <c:v>2.6262654822335025</c:v>
                </c:pt>
                <c:pt idx="356">
                  <c:v>2.6257965952080706</c:v>
                </c:pt>
                <c:pt idx="357">
                  <c:v>2.6253335839598995</c:v>
                </c:pt>
                <c:pt idx="358">
                  <c:v>2.6248763387297633</c:v>
                </c:pt>
                <c:pt idx="359">
                  <c:v>2.6244247524752473</c:v>
                </c:pt>
                <c:pt idx="360">
                  <c:v>2.6239787207872078</c:v>
                </c:pt>
                <c:pt idx="361">
                  <c:v>2.6235381418092909</c:v>
                </c:pt>
                <c:pt idx="362">
                  <c:v>2.6231029161603887</c:v>
                </c:pt>
                <c:pt idx="363">
                  <c:v>2.6226729468599035</c:v>
                </c:pt>
                <c:pt idx="364">
                  <c:v>2.622248139255702</c:v>
                </c:pt>
                <c:pt idx="365">
                  <c:v>2.6218284009546537</c:v>
                </c:pt>
                <c:pt idx="366">
                  <c:v>2.6214136417556344</c:v>
                </c:pt>
                <c:pt idx="367">
                  <c:v>2.6210037735849054</c:v>
                </c:pt>
                <c:pt idx="368">
                  <c:v>2.6205987104337631</c:v>
                </c:pt>
                <c:pt idx="369">
                  <c:v>2.6201983682983681</c:v>
                </c:pt>
                <c:pt idx="370">
                  <c:v>2.6198026651216684</c:v>
                </c:pt>
                <c:pt idx="371">
                  <c:v>2.619411520737327</c:v>
                </c:pt>
                <c:pt idx="372">
                  <c:v>2.6190248568155785</c:v>
                </c:pt>
                <c:pt idx="373">
                  <c:v>2.6186425968109339</c:v>
                </c:pt>
                <c:pt idx="374">
                  <c:v>2.6182646659116648</c:v>
                </c:pt>
                <c:pt idx="375">
                  <c:v>2.6178909909909907</c:v>
                </c:pt>
                <c:pt idx="376">
                  <c:v>2.6175215005599104</c:v>
                </c:pt>
                <c:pt idx="377">
                  <c:v>2.6171561247216033</c:v>
                </c:pt>
                <c:pt idx="378">
                  <c:v>2.6167947951273534</c:v>
                </c:pt>
                <c:pt idx="379">
                  <c:v>2.6164374449339207</c:v>
                </c:pt>
                <c:pt idx="380">
                  <c:v>2.6160840087623218</c:v>
                </c:pt>
                <c:pt idx="381">
                  <c:v>2.615734422657952</c:v>
                </c:pt>
                <c:pt idx="382">
                  <c:v>2.6153886240520041</c:v>
                </c:pt>
                <c:pt idx="383">
                  <c:v>2.6150465517241379</c:v>
                </c:pt>
                <c:pt idx="384">
                  <c:v>2.614708145766345</c:v>
                </c:pt>
                <c:pt idx="385">
                  <c:v>2.6143733475479745</c:v>
                </c:pt>
                <c:pt idx="386">
                  <c:v>2.6140420996818663</c:v>
                </c:pt>
                <c:pt idx="387">
                  <c:v>2.613714345991561</c:v>
                </c:pt>
                <c:pt idx="388">
                  <c:v>2.613390031479538</c:v>
                </c:pt>
                <c:pt idx="389">
                  <c:v>2.6130691022964507</c:v>
                </c:pt>
                <c:pt idx="390">
                  <c:v>2.6127515057113189</c:v>
                </c:pt>
                <c:pt idx="391">
                  <c:v>2.6124371900826446</c:v>
                </c:pt>
                <c:pt idx="392">
                  <c:v>2.6121261048304212</c:v>
                </c:pt>
                <c:pt idx="393">
                  <c:v>2.6118182004089978</c:v>
                </c:pt>
                <c:pt idx="394">
                  <c:v>2.611513428280773</c:v>
                </c:pt>
                <c:pt idx="395">
                  <c:v>2.6112117408906883</c:v>
                </c:pt>
                <c:pt idx="396">
                  <c:v>2.6109130916414904</c:v>
                </c:pt>
                <c:pt idx="397">
                  <c:v>2.6106174348697393</c:v>
                </c:pt>
                <c:pt idx="398">
                  <c:v>2.6103247258225322</c:v>
                </c:pt>
                <c:pt idx="399">
                  <c:v>2.6100349206349205</c:v>
                </c:pt>
                <c:pt idx="400">
                  <c:v>2.6097479763079958</c:v>
                </c:pt>
                <c:pt idx="401">
                  <c:v>2.6094638506876229</c:v>
                </c:pt>
                <c:pt idx="402">
                  <c:v>2.6091825024437925</c:v>
                </c:pt>
                <c:pt idx="403">
                  <c:v>2.6089038910505837</c:v>
                </c:pt>
                <c:pt idx="404">
                  <c:v>2.6086279767666989</c:v>
                </c:pt>
                <c:pt idx="405">
                  <c:v>2.6083547206165703</c:v>
                </c:pt>
                <c:pt idx="406">
                  <c:v>2.6080840843720039</c:v>
                </c:pt>
                <c:pt idx="407">
                  <c:v>2.6078160305343512</c:v>
                </c:pt>
                <c:pt idx="408">
                  <c:v>2.6075505223171889</c:v>
                </c:pt>
                <c:pt idx="409">
                  <c:v>2.6072875236294895</c:v>
                </c:pt>
                <c:pt idx="410">
                  <c:v>2.6070269990592663</c:v>
                </c:pt>
                <c:pt idx="411">
                  <c:v>2.6067689138576777</c:v>
                </c:pt>
                <c:pt idx="412">
                  <c:v>2.6065132339235788</c:v>
                </c:pt>
                <c:pt idx="413">
                  <c:v>2.6062599257884971</c:v>
                </c:pt>
                <c:pt idx="414">
                  <c:v>2.6060089566020315</c:v>
                </c:pt>
                <c:pt idx="415">
                  <c:v>2.6057602941176468</c:v>
                </c:pt>
                <c:pt idx="416">
                  <c:v>2.6055139066788655</c:v>
                </c:pt>
                <c:pt idx="417">
                  <c:v>2.6052697632058286</c:v>
                </c:pt>
                <c:pt idx="418">
                  <c:v>2.6050278331822301</c:v>
                </c:pt>
                <c:pt idx="419">
                  <c:v>2.604788086642599</c:v>
                </c:pt>
                <c:pt idx="420">
                  <c:v>2.6045504941599278</c:v>
                </c:pt>
                <c:pt idx="421">
                  <c:v>2.6043150268336315</c:v>
                </c:pt>
                <c:pt idx="422">
                  <c:v>2.6040816562778271</c:v>
                </c:pt>
                <c:pt idx="423">
                  <c:v>2.603850354609929</c:v>
                </c:pt>
                <c:pt idx="424">
                  <c:v>2.603621094439541</c:v>
                </c:pt>
                <c:pt idx="425">
                  <c:v>2.6033938488576447</c:v>
                </c:pt>
                <c:pt idx="426">
                  <c:v>2.6031685914260718</c:v>
                </c:pt>
                <c:pt idx="427">
                  <c:v>2.6029452961672472</c:v>
                </c:pt>
                <c:pt idx="428">
                  <c:v>2.6027239375542064</c:v>
                </c:pt>
                <c:pt idx="429">
                  <c:v>2.6025044905008636</c:v>
                </c:pt>
                <c:pt idx="430">
                  <c:v>2.6022869303525362</c:v>
                </c:pt>
                <c:pt idx="431">
                  <c:v>2.6020712328767122</c:v>
                </c:pt>
                <c:pt idx="432">
                  <c:v>2.6018573742540494</c:v>
                </c:pt>
                <c:pt idx="433">
                  <c:v>2.6016453310696095</c:v>
                </c:pt>
                <c:pt idx="434">
                  <c:v>2.6014350803043111</c:v>
                </c:pt>
                <c:pt idx="435">
                  <c:v>2.6012265993265991</c:v>
                </c:pt>
                <c:pt idx="436">
                  <c:v>2.6010198658843251</c:v>
                </c:pt>
                <c:pt idx="437">
                  <c:v>2.600814858096828</c:v>
                </c:pt>
                <c:pt idx="438">
                  <c:v>2.600611554447215</c:v>
                </c:pt>
                <c:pt idx="439">
                  <c:v>2.6004099337748343</c:v>
                </c:pt>
                <c:pt idx="440">
                  <c:v>2.6002099752679304</c:v>
                </c:pt>
                <c:pt idx="441">
                  <c:v>2.6000116584564861</c:v>
                </c:pt>
                <c:pt idx="442">
                  <c:v>2.5998149632052328</c:v>
                </c:pt>
                <c:pt idx="443">
                  <c:v>2.5996198697068404</c:v>
                </c:pt>
                <c:pt idx="444">
                  <c:v>2.5994263584752635</c:v>
                </c:pt>
                <c:pt idx="445">
                  <c:v>2.5992344103392568</c:v>
                </c:pt>
                <c:pt idx="446">
                  <c:v>2.5990440064360416</c:v>
                </c:pt>
                <c:pt idx="447">
                  <c:v>2.5988551282051282</c:v>
                </c:pt>
                <c:pt idx="448">
                  <c:v>2.5986677573822825</c:v>
                </c:pt>
                <c:pt idx="449">
                  <c:v>2.5984818759936408</c:v>
                </c:pt>
                <c:pt idx="450">
                  <c:v>2.5982974663499601</c:v>
                </c:pt>
                <c:pt idx="451">
                  <c:v>2.5981145110410093</c:v>
                </c:pt>
                <c:pt idx="452">
                  <c:v>2.5979329929300863</c:v>
                </c:pt>
                <c:pt idx="453">
                  <c:v>2.5977528951486697</c:v>
                </c:pt>
                <c:pt idx="454">
                  <c:v>2.5975742010911924</c:v>
                </c:pt>
                <c:pt idx="455">
                  <c:v>2.5973968944099379</c:v>
                </c:pt>
                <c:pt idx="456">
                  <c:v>2.5972209590100541</c:v>
                </c:pt>
                <c:pt idx="457">
                  <c:v>2.5970463790446838</c:v>
                </c:pt>
                <c:pt idx="458">
                  <c:v>2.5968731389102069</c:v>
                </c:pt>
                <c:pt idx="459">
                  <c:v>2.59670122324159</c:v>
                </c:pt>
                <c:pt idx="460">
                  <c:v>2.5965306169078444</c:v>
                </c:pt>
                <c:pt idx="461">
                  <c:v>2.5963613050075871</c:v>
                </c:pt>
                <c:pt idx="462">
                  <c:v>2.5961932728647015</c:v>
                </c:pt>
                <c:pt idx="463">
                  <c:v>2.5960265060240961</c:v>
                </c:pt>
                <c:pt idx="464">
                  <c:v>2.5958609902475618</c:v>
                </c:pt>
                <c:pt idx="465">
                  <c:v>2.5956967115097158</c:v>
                </c:pt>
                <c:pt idx="466">
                  <c:v>2.5955336559940432</c:v>
                </c:pt>
                <c:pt idx="467">
                  <c:v>2.5953718100890208</c:v>
                </c:pt>
                <c:pt idx="468">
                  <c:v>2.5952111603843311</c:v>
                </c:pt>
                <c:pt idx="469">
                  <c:v>2.5950516936671573</c:v>
                </c:pt>
                <c:pt idx="470">
                  <c:v>2.5948933969185619</c:v>
                </c:pt>
                <c:pt idx="471">
                  <c:v>2.5947362573099415</c:v>
                </c:pt>
                <c:pt idx="472">
                  <c:v>2.5945802621995631</c:v>
                </c:pt>
                <c:pt idx="473">
                  <c:v>2.5944253991291726</c:v>
                </c:pt>
                <c:pt idx="474">
                  <c:v>2.5942716558206795</c:v>
                </c:pt>
                <c:pt idx="475">
                  <c:v>2.5941190201729105</c:v>
                </c:pt>
                <c:pt idx="476">
                  <c:v>2.5939674802584349</c:v>
                </c:pt>
                <c:pt idx="477">
                  <c:v>2.5938170243204577</c:v>
                </c:pt>
                <c:pt idx="478">
                  <c:v>2.593667640769779</c:v>
                </c:pt>
                <c:pt idx="479">
                  <c:v>2.5935193181818179</c:v>
                </c:pt>
                <c:pt idx="480">
                  <c:v>2.5933720452937012</c:v>
                </c:pt>
                <c:pt idx="481">
                  <c:v>2.5932258110014104</c:v>
                </c:pt>
                <c:pt idx="482">
                  <c:v>2.5930806043569921</c:v>
                </c:pt>
                <c:pt idx="483">
                  <c:v>2.592936414565826</c:v>
                </c:pt>
                <c:pt idx="484">
                  <c:v>2.5927932309839496</c:v>
                </c:pt>
                <c:pt idx="485">
                  <c:v>2.5926510431154379</c:v>
                </c:pt>
                <c:pt idx="486">
                  <c:v>2.5925098406098406</c:v>
                </c:pt>
                <c:pt idx="487">
                  <c:v>2.5923696132596685</c:v>
                </c:pt>
                <c:pt idx="488">
                  <c:v>2.592230350997935</c:v>
                </c:pt>
                <c:pt idx="489">
                  <c:v>2.5920920438957475</c:v>
                </c:pt>
                <c:pt idx="490">
                  <c:v>2.5919546821599453</c:v>
                </c:pt>
                <c:pt idx="491">
                  <c:v>2.5918182561307899</c:v>
                </c:pt>
                <c:pt idx="492">
                  <c:v>2.5916827562797011</c:v>
                </c:pt>
                <c:pt idx="493">
                  <c:v>2.5915481732070362</c:v>
                </c:pt>
                <c:pt idx="494">
                  <c:v>2.5914144976399189</c:v>
                </c:pt>
                <c:pt idx="495">
                  <c:v>2.5912817204301075</c:v>
                </c:pt>
                <c:pt idx="496">
                  <c:v>2.5911498325519089</c:v>
                </c:pt>
                <c:pt idx="497">
                  <c:v>2.5910188251001336</c:v>
                </c:pt>
                <c:pt idx="498">
                  <c:v>2.5908886892880902</c:v>
                </c:pt>
                <c:pt idx="499">
                  <c:v>2.5907594164456231</c:v>
                </c:pt>
                <c:pt idx="500">
                  <c:v>2.5906309980171844</c:v>
                </c:pt>
                <c:pt idx="501">
                  <c:v>2.5905034255599473</c:v>
                </c:pt>
                <c:pt idx="502">
                  <c:v>2.5903766907419565</c:v>
                </c:pt>
                <c:pt idx="503">
                  <c:v>2.5902507853403138</c:v>
                </c:pt>
                <c:pt idx="504">
                  <c:v>2.5901257012393999</c:v>
                </c:pt>
                <c:pt idx="505">
                  <c:v>2.5900014304291288</c:v>
                </c:pt>
                <c:pt idx="506">
                  <c:v>2.5898779650032404</c:v>
                </c:pt>
                <c:pt idx="507">
                  <c:v>2.5897552971576228</c:v>
                </c:pt>
                <c:pt idx="508">
                  <c:v>2.589633419188667</c:v>
                </c:pt>
                <c:pt idx="509">
                  <c:v>2.5895123234916557</c:v>
                </c:pt>
                <c:pt idx="510">
                  <c:v>2.589392002559181</c:v>
                </c:pt>
                <c:pt idx="511">
                  <c:v>2.5892724489795915</c:v>
                </c:pt>
                <c:pt idx="512">
                  <c:v>2.5891536554354735</c:v>
                </c:pt>
                <c:pt idx="513">
                  <c:v>2.5890356147021545</c:v>
                </c:pt>
                <c:pt idx="514">
                  <c:v>2.5889183196462411</c:v>
                </c:pt>
                <c:pt idx="515">
                  <c:v>2.5888017632241813</c:v>
                </c:pt>
                <c:pt idx="516">
                  <c:v>2.5886859384808538</c:v>
                </c:pt>
                <c:pt idx="517">
                  <c:v>2.5885708385481849</c:v>
                </c:pt>
                <c:pt idx="518">
                  <c:v>2.5884564566437929</c:v>
                </c:pt>
                <c:pt idx="519">
                  <c:v>2.5883427860696515</c:v>
                </c:pt>
                <c:pt idx="520">
                  <c:v>2.5882298202107874</c:v>
                </c:pt>
                <c:pt idx="521">
                  <c:v>2.5881175525339923</c:v>
                </c:pt>
                <c:pt idx="522">
                  <c:v>2.5880059765865679</c:v>
                </c:pt>
                <c:pt idx="523">
                  <c:v>2.5878950859950858</c:v>
                </c:pt>
                <c:pt idx="524">
                  <c:v>2.5877848744641763</c:v>
                </c:pt>
                <c:pt idx="525">
                  <c:v>2.5876753357753355</c:v>
                </c:pt>
                <c:pt idx="526">
                  <c:v>2.5875664637857576</c:v>
                </c:pt>
                <c:pt idx="527">
                  <c:v>2.5874582524271843</c:v>
                </c:pt>
                <c:pt idx="528">
                  <c:v>2.5873506957047789</c:v>
                </c:pt>
                <c:pt idx="529">
                  <c:v>2.587243787696019</c:v>
                </c:pt>
                <c:pt idx="530">
                  <c:v>2.5871375225496092</c:v>
                </c:pt>
                <c:pt idx="531">
                  <c:v>2.5870318944844124</c:v>
                </c:pt>
                <c:pt idx="532">
                  <c:v>2.5869268977884041</c:v>
                </c:pt>
                <c:pt idx="533">
                  <c:v>2.5868225268176399</c:v>
                </c:pt>
                <c:pt idx="534">
                  <c:v>2.5867187759952466</c:v>
                </c:pt>
                <c:pt idx="535">
                  <c:v>2.5866156398104265</c:v>
                </c:pt>
                <c:pt idx="536">
                  <c:v>2.5865131128174834</c:v>
                </c:pt>
                <c:pt idx="537">
                  <c:v>2.5864111896348643</c:v>
                </c:pt>
                <c:pt idx="538">
                  <c:v>2.5863098649442158</c:v>
                </c:pt>
                <c:pt idx="539">
                  <c:v>2.586209133489461</c:v>
                </c:pt>
                <c:pt idx="540">
                  <c:v>2.58610899007589</c:v>
                </c:pt>
                <c:pt idx="541">
                  <c:v>2.5860094295692666</c:v>
                </c:pt>
                <c:pt idx="542">
                  <c:v>2.5859104468949505</c:v>
                </c:pt>
                <c:pt idx="543">
                  <c:v>2.5858120370370368</c:v>
                </c:pt>
                <c:pt idx="544">
                  <c:v>2.5857141950375069</c:v>
                </c:pt>
                <c:pt idx="545">
                  <c:v>2.5856169159953968</c:v>
                </c:pt>
                <c:pt idx="546">
                  <c:v>2.5855201950659779</c:v>
                </c:pt>
                <c:pt idx="547">
                  <c:v>2.585424027459954</c:v>
                </c:pt>
                <c:pt idx="548">
                  <c:v>2.5853284084426695</c:v>
                </c:pt>
                <c:pt idx="549">
                  <c:v>2.5852333333333331</c:v>
                </c:pt>
                <c:pt idx="550">
                  <c:v>2.5851387975042539</c:v>
                </c:pt>
                <c:pt idx="551">
                  <c:v>2.5850447963800902</c:v>
                </c:pt>
                <c:pt idx="552">
                  <c:v>2.5849513254371121</c:v>
                </c:pt>
                <c:pt idx="553">
                  <c:v>2.5848583802024745</c:v>
                </c:pt>
                <c:pt idx="554">
                  <c:v>2.5847659562535052</c:v>
                </c:pt>
                <c:pt idx="555">
                  <c:v>2.5846740492170022</c:v>
                </c:pt>
                <c:pt idx="556">
                  <c:v>2.584582654768544</c:v>
                </c:pt>
                <c:pt idx="557">
                  <c:v>2.5844917686318132</c:v>
                </c:pt>
                <c:pt idx="558">
                  <c:v>2.5844013865779254</c:v>
                </c:pt>
                <c:pt idx="559">
                  <c:v>2.5843115044247784</c:v>
                </c:pt>
                <c:pt idx="560">
                  <c:v>2.5842221180364038</c:v>
                </c:pt>
                <c:pt idx="561">
                  <c:v>2.5841332233223322</c:v>
                </c:pt>
                <c:pt idx="562">
                  <c:v>2.5840448162369718</c:v>
                </c:pt>
                <c:pt idx="563">
                  <c:v>2.5839568927789931</c:v>
                </c:pt>
                <c:pt idx="564">
                  <c:v>2.5838694489907255</c:v>
                </c:pt>
                <c:pt idx="565">
                  <c:v>2.5837824809575625</c:v>
                </c:pt>
                <c:pt idx="566">
                  <c:v>2.5836959848073793</c:v>
                </c:pt>
                <c:pt idx="567">
                  <c:v>2.5836099567099566</c:v>
                </c:pt>
                <c:pt idx="568">
                  <c:v>2.5835243928764164</c:v>
                </c:pt>
                <c:pt idx="569">
                  <c:v>2.5834392895586653</c:v>
                </c:pt>
                <c:pt idx="570">
                  <c:v>2.5833546430488457</c:v>
                </c:pt>
                <c:pt idx="571">
                  <c:v>2.5832704496788006</c:v>
                </c:pt>
                <c:pt idx="572">
                  <c:v>2.5831867058195406</c:v>
                </c:pt>
                <c:pt idx="573">
                  <c:v>2.5831034078807242</c:v>
                </c:pt>
                <c:pt idx="574">
                  <c:v>2.5830205523101433</c:v>
                </c:pt>
                <c:pt idx="575">
                  <c:v>2.5829381355932202</c:v>
                </c:pt>
                <c:pt idx="576">
                  <c:v>2.582856154252509</c:v>
                </c:pt>
                <c:pt idx="577">
                  <c:v>2.5827746048472076</c:v>
                </c:pt>
                <c:pt idx="578">
                  <c:v>2.5826934839726747</c:v>
                </c:pt>
                <c:pt idx="579">
                  <c:v>2.5826127882599579</c:v>
                </c:pt>
                <c:pt idx="580">
                  <c:v>2.5825325143753264</c:v>
                </c:pt>
                <c:pt idx="581">
                  <c:v>2.582452659019812</c:v>
                </c:pt>
                <c:pt idx="582">
                  <c:v>2.5823732189287569</c:v>
                </c:pt>
                <c:pt idx="583">
                  <c:v>2.582294190871369</c:v>
                </c:pt>
                <c:pt idx="584">
                  <c:v>2.5822155716502846</c:v>
                </c:pt>
                <c:pt idx="585">
                  <c:v>2.5821373581011349</c:v>
                </c:pt>
                <c:pt idx="586">
                  <c:v>2.5820595470921255</c:v>
                </c:pt>
                <c:pt idx="587">
                  <c:v>2.5819821355236137</c:v>
                </c:pt>
                <c:pt idx="588">
                  <c:v>2.581905120327701</c:v>
                </c:pt>
                <c:pt idx="589">
                  <c:v>2.5818284984678241</c:v>
                </c:pt>
                <c:pt idx="590">
                  <c:v>2.5817522669383597</c:v>
                </c:pt>
                <c:pt idx="591">
                  <c:v>2.5816764227642275</c:v>
                </c:pt>
                <c:pt idx="592">
                  <c:v>2.5816009630005068</c:v>
                </c:pt>
                <c:pt idx="593">
                  <c:v>2.5815258847320526</c:v>
                </c:pt>
                <c:pt idx="594">
                  <c:v>2.5814511850731212</c:v>
                </c:pt>
                <c:pt idx="595">
                  <c:v>2.5813768611670018</c:v>
                </c:pt>
                <c:pt idx="596">
                  <c:v>2.5813029101856495</c:v>
                </c:pt>
                <c:pt idx="597">
                  <c:v>2.5812293293293291</c:v>
                </c:pt>
                <c:pt idx="598">
                  <c:v>2.5811561158262606</c:v>
                </c:pt>
                <c:pt idx="599">
                  <c:v>2.581083266932271</c:v>
                </c:pt>
                <c:pt idx="600">
                  <c:v>2.5810107799304518</c:v>
                </c:pt>
                <c:pt idx="601">
                  <c:v>2.5809386521308224</c:v>
                </c:pt>
                <c:pt idx="602">
                  <c:v>2.5808668808699951</c:v>
                </c:pt>
                <c:pt idx="603">
                  <c:v>2.5807954635108481</c:v>
                </c:pt>
                <c:pt idx="604">
                  <c:v>2.5807243974422036</c:v>
                </c:pt>
                <c:pt idx="605">
                  <c:v>2.580653680078508</c:v>
                </c:pt>
                <c:pt idx="606">
                  <c:v>2.58058330885952</c:v>
                </c:pt>
                <c:pt idx="607">
                  <c:v>2.58051328125</c:v>
                </c:pt>
                <c:pt idx="608">
                  <c:v>2.5804435947394055</c:v>
                </c:pt>
                <c:pt idx="609">
                  <c:v>2.5803742468415938</c:v>
                </c:pt>
                <c:pt idx="610">
                  <c:v>2.5803052350945226</c:v>
                </c:pt>
                <c:pt idx="611">
                  <c:v>2.580236557059961</c:v>
                </c:pt>
                <c:pt idx="612">
                  <c:v>2.5801682103232029</c:v>
                </c:pt>
                <c:pt idx="613">
                  <c:v>2.5801001924927816</c:v>
                </c:pt>
                <c:pt idx="614">
                  <c:v>2.5800325012001917</c:v>
                </c:pt>
                <c:pt idx="615">
                  <c:v>2.5799651340996168</c:v>
                </c:pt>
                <c:pt idx="616">
                  <c:v>2.5798980888676541</c:v>
                </c:pt>
                <c:pt idx="617">
                  <c:v>2.5798313632030503</c:v>
                </c:pt>
                <c:pt idx="618">
                  <c:v>2.5797649548264383</c:v>
                </c:pt>
                <c:pt idx="619">
                  <c:v>2.5796988614800758</c:v>
                </c:pt>
                <c:pt idx="620">
                  <c:v>2.5796330809275911</c:v>
                </c:pt>
                <c:pt idx="621">
                  <c:v>2.5795676109537298</c:v>
                </c:pt>
                <c:pt idx="622">
                  <c:v>2.5795024493641074</c:v>
                </c:pt>
                <c:pt idx="623">
                  <c:v>2.5794375939849621</c:v>
                </c:pt>
                <c:pt idx="624">
                  <c:v>2.5793730426629158</c:v>
                </c:pt>
                <c:pt idx="625">
                  <c:v>2.5793087932647332</c:v>
                </c:pt>
                <c:pt idx="626">
                  <c:v>2.5792448436770878</c:v>
                </c:pt>
                <c:pt idx="627">
                  <c:v>2.5791811918063314</c:v>
                </c:pt>
                <c:pt idx="628">
                  <c:v>2.5791178355782627</c:v>
                </c:pt>
                <c:pt idx="629">
                  <c:v>2.5790547729379054</c:v>
                </c:pt>
                <c:pt idx="630">
                  <c:v>2.5789920018492833</c:v>
                </c:pt>
                <c:pt idx="631">
                  <c:v>2.5789295202952029</c:v>
                </c:pt>
                <c:pt idx="632">
                  <c:v>2.5788673262770363</c:v>
                </c:pt>
                <c:pt idx="633">
                  <c:v>2.5788054178145088</c:v>
                </c:pt>
                <c:pt idx="634">
                  <c:v>2.5787437929454877</c:v>
                </c:pt>
                <c:pt idx="635">
                  <c:v>2.5786824497257768</c:v>
                </c:pt>
                <c:pt idx="636">
                  <c:v>2.5786213862289102</c:v>
                </c:pt>
                <c:pt idx="637">
                  <c:v>2.5785606005459507</c:v>
                </c:pt>
                <c:pt idx="638">
                  <c:v>2.5785000907852926</c:v>
                </c:pt>
                <c:pt idx="639">
                  <c:v>2.5784398550724634</c:v>
                </c:pt>
                <c:pt idx="640">
                  <c:v>2.5783798915499321</c:v>
                </c:pt>
                <c:pt idx="641">
                  <c:v>2.578320198376916</c:v>
                </c:pt>
                <c:pt idx="642">
                  <c:v>2.5782607737291947</c:v>
                </c:pt>
                <c:pt idx="643">
                  <c:v>2.5782016157989225</c:v>
                </c:pt>
                <c:pt idx="644">
                  <c:v>2.5781427227944467</c:v>
                </c:pt>
                <c:pt idx="645">
                  <c:v>2.578084092940125</c:v>
                </c:pt>
                <c:pt idx="646">
                  <c:v>2.5780257244761478</c:v>
                </c:pt>
                <c:pt idx="647">
                  <c:v>2.5779676156583626</c:v>
                </c:pt>
                <c:pt idx="648">
                  <c:v>2.5779097647581</c:v>
                </c:pt>
                <c:pt idx="649">
                  <c:v>2.5778521700620018</c:v>
                </c:pt>
                <c:pt idx="650">
                  <c:v>2.5777948298718512</c:v>
                </c:pt>
                <c:pt idx="651">
                  <c:v>2.577737742504409</c:v>
                </c:pt>
                <c:pt idx="652">
                  <c:v>2.5776809062912447</c:v>
                </c:pt>
                <c:pt idx="653">
                  <c:v>2.5776243195785775</c:v>
                </c:pt>
                <c:pt idx="654">
                  <c:v>2.5775679807271135</c:v>
                </c:pt>
                <c:pt idx="655">
                  <c:v>2.5775118881118879</c:v>
                </c:pt>
                <c:pt idx="656">
                  <c:v>2.5774560401221107</c:v>
                </c:pt>
                <c:pt idx="657">
                  <c:v>2.5774004351610094</c:v>
                </c:pt>
                <c:pt idx="658">
                  <c:v>2.5773450716456794</c:v>
                </c:pt>
                <c:pt idx="659">
                  <c:v>2.5772899480069325</c:v>
                </c:pt>
                <c:pt idx="660">
                  <c:v>2.577235062689148</c:v>
                </c:pt>
                <c:pt idx="661">
                  <c:v>2.5771804141501291</c:v>
                </c:pt>
                <c:pt idx="662">
                  <c:v>2.5771260008609556</c:v>
                </c:pt>
                <c:pt idx="663">
                  <c:v>2.5770718213058417</c:v>
                </c:pt>
                <c:pt idx="664">
                  <c:v>2.5770178739819971</c:v>
                </c:pt>
                <c:pt idx="665">
                  <c:v>2.5769641573994866</c:v>
                </c:pt>
                <c:pt idx="666">
                  <c:v>2.5769106700810926</c:v>
                </c:pt>
                <c:pt idx="667">
                  <c:v>2.5768574105621807</c:v>
                </c:pt>
                <c:pt idx="668">
                  <c:v>2.5768043773905651</c:v>
                </c:pt>
                <c:pt idx="669">
                  <c:v>2.5767515691263783</c:v>
                </c:pt>
                <c:pt idx="670">
                  <c:v>2.5766989843419381</c:v>
                </c:pt>
                <c:pt idx="671">
                  <c:v>2.5766466216216215</c:v>
                </c:pt>
                <c:pt idx="672">
                  <c:v>2.5765944795617362</c:v>
                </c:pt>
                <c:pt idx="673">
                  <c:v>2.576542556770395</c:v>
                </c:pt>
                <c:pt idx="674">
                  <c:v>2.5764908518673937</c:v>
                </c:pt>
                <c:pt idx="675">
                  <c:v>2.576439363484087</c:v>
                </c:pt>
                <c:pt idx="676">
                  <c:v>2.5763880902632676</c:v>
                </c:pt>
                <c:pt idx="677">
                  <c:v>2.5763370308590492</c:v>
                </c:pt>
                <c:pt idx="678">
                  <c:v>2.5762861839367455</c:v>
                </c:pt>
                <c:pt idx="679">
                  <c:v>2.5762355481727575</c:v>
                </c:pt>
                <c:pt idx="680">
                  <c:v>2.5761851222544547</c:v>
                </c:pt>
                <c:pt idx="681">
                  <c:v>2.5761349048800661</c:v>
                </c:pt>
                <c:pt idx="682">
                  <c:v>2.5760848947585635</c:v>
                </c:pt>
                <c:pt idx="683">
                  <c:v>2.576035090609555</c:v>
                </c:pt>
                <c:pt idx="684">
                  <c:v>2.575985491163173</c:v>
                </c:pt>
                <c:pt idx="685">
                  <c:v>2.575936095159967</c:v>
                </c:pt>
                <c:pt idx="686">
                  <c:v>2.5758869013507981</c:v>
                </c:pt>
                <c:pt idx="687">
                  <c:v>2.575837908496732</c:v>
                </c:pt>
                <c:pt idx="688">
                  <c:v>2.5757891153689361</c:v>
                </c:pt>
                <c:pt idx="689">
                  <c:v>2.575740520748576</c:v>
                </c:pt>
                <c:pt idx="690">
                  <c:v>2.5756921234267152</c:v>
                </c:pt>
                <c:pt idx="691">
                  <c:v>2.5756439222042138</c:v>
                </c:pt>
                <c:pt idx="692">
                  <c:v>2.5755959158916295</c:v>
                </c:pt>
                <c:pt idx="693">
                  <c:v>2.5755481033091203</c:v>
                </c:pt>
                <c:pt idx="694">
                  <c:v>2.5755004832863468</c:v>
                </c:pt>
                <c:pt idx="695">
                  <c:v>2.5754530546623791</c:v>
                </c:pt>
                <c:pt idx="696">
                  <c:v>2.5754058162855995</c:v>
                </c:pt>
                <c:pt idx="697">
                  <c:v>2.5753587670136109</c:v>
                </c:pt>
                <c:pt idx="698">
                  <c:v>2.5753119057131442</c:v>
                </c:pt>
                <c:pt idx="699">
                  <c:v>2.575265231259968</c:v>
                </c:pt>
                <c:pt idx="700">
                  <c:v>2.575218742538798</c:v>
                </c:pt>
                <c:pt idx="701">
                  <c:v>2.5751724384432086</c:v>
                </c:pt>
                <c:pt idx="702">
                  <c:v>2.575126317875545</c:v>
                </c:pt>
                <c:pt idx="703">
                  <c:v>2.5750803797468351</c:v>
                </c:pt>
                <c:pt idx="704">
                  <c:v>2.5750346229767072</c:v>
                </c:pt>
                <c:pt idx="705">
                  <c:v>2.5749890464933016</c:v>
                </c:pt>
                <c:pt idx="706">
                  <c:v>2.5749436492331892</c:v>
                </c:pt>
                <c:pt idx="707">
                  <c:v>2.5748984301412872</c:v>
                </c:pt>
                <c:pt idx="708">
                  <c:v>2.5748533881707791</c:v>
                </c:pt>
                <c:pt idx="709">
                  <c:v>2.5748085222830337</c:v>
                </c:pt>
                <c:pt idx="710">
                  <c:v>2.5747638314475223</c:v>
                </c:pt>
                <c:pt idx="711">
                  <c:v>2.5747193146417442</c:v>
                </c:pt>
                <c:pt idx="712">
                  <c:v>2.5746749708511465</c:v>
                </c:pt>
                <c:pt idx="713">
                  <c:v>2.5746307990690456</c:v>
                </c:pt>
                <c:pt idx="714">
                  <c:v>2.5745867982965542</c:v>
                </c:pt>
                <c:pt idx="715">
                  <c:v>2.5745429675425036</c:v>
                </c:pt>
                <c:pt idx="716">
                  <c:v>2.5744993058233705</c:v>
                </c:pt>
                <c:pt idx="717">
                  <c:v>2.5744558121632024</c:v>
                </c:pt>
                <c:pt idx="718">
                  <c:v>2.574412485593546</c:v>
                </c:pt>
                <c:pt idx="719">
                  <c:v>2.5743693251533739</c:v>
                </c:pt>
                <c:pt idx="720">
                  <c:v>2.5743263298890162</c:v>
                </c:pt>
                <c:pt idx="721">
                  <c:v>2.5742834988540868</c:v>
                </c:pt>
                <c:pt idx="722">
                  <c:v>2.5742408311094165</c:v>
                </c:pt>
                <c:pt idx="723">
                  <c:v>2.5741983257229832</c:v>
                </c:pt>
                <c:pt idx="724">
                  <c:v>2.5741559817698443</c:v>
                </c:pt>
                <c:pt idx="725">
                  <c:v>2.5741137983320694</c:v>
                </c:pt>
                <c:pt idx="726">
                  <c:v>2.5740717744986754</c:v>
                </c:pt>
                <c:pt idx="727">
                  <c:v>2.5740299093655588</c:v>
                </c:pt>
                <c:pt idx="728">
                  <c:v>2.5739882020354314</c:v>
                </c:pt>
                <c:pt idx="729">
                  <c:v>2.5739466516177574</c:v>
                </c:pt>
                <c:pt idx="730">
                  <c:v>2.5739052572286893</c:v>
                </c:pt>
                <c:pt idx="731">
                  <c:v>2.5738640179910042</c:v>
                </c:pt>
                <c:pt idx="732">
                  <c:v>2.5738229330340441</c:v>
                </c:pt>
                <c:pt idx="733">
                  <c:v>2.5737820014936519</c:v>
                </c:pt>
                <c:pt idx="734">
                  <c:v>2.5737412225121132</c:v>
                </c:pt>
                <c:pt idx="735">
                  <c:v>2.5737005952380949</c:v>
                </c:pt>
                <c:pt idx="736">
                  <c:v>2.5736601188265875</c:v>
                </c:pt>
                <c:pt idx="737">
                  <c:v>2.5736197924388433</c:v>
                </c:pt>
                <c:pt idx="738">
                  <c:v>2.5735796152423234</c:v>
                </c:pt>
                <c:pt idx="739">
                  <c:v>2.573539586410635</c:v>
                </c:pt>
                <c:pt idx="740">
                  <c:v>2.5734997051234796</c:v>
                </c:pt>
                <c:pt idx="741">
                  <c:v>2.573459970566593</c:v>
                </c:pt>
                <c:pt idx="742">
                  <c:v>2.573420381931693</c:v>
                </c:pt>
                <c:pt idx="743">
                  <c:v>2.5733809384164221</c:v>
                </c:pt>
                <c:pt idx="744">
                  <c:v>2.5733416392242954</c:v>
                </c:pt>
                <c:pt idx="745">
                  <c:v>2.5733024835646456</c:v>
                </c:pt>
                <c:pt idx="746">
                  <c:v>2.5732634706525701</c:v>
                </c:pt>
                <c:pt idx="747">
                  <c:v>2.5732245997088792</c:v>
                </c:pt>
                <c:pt idx="748">
                  <c:v>2.5731858699600436</c:v>
                </c:pt>
                <c:pt idx="749">
                  <c:v>2.5731472806381435</c:v>
                </c:pt>
                <c:pt idx="750">
                  <c:v>2.5731088309808179</c:v>
                </c:pt>
                <c:pt idx="751">
                  <c:v>2.5730705202312136</c:v>
                </c:pt>
                <c:pt idx="752">
                  <c:v>2.5730323476379371</c:v>
                </c:pt>
                <c:pt idx="753">
                  <c:v>2.5729943124550037</c:v>
                </c:pt>
                <c:pt idx="754">
                  <c:v>2.5729564139417893</c:v>
                </c:pt>
                <c:pt idx="755">
                  <c:v>2.572918651362984</c:v>
                </c:pt>
                <c:pt idx="756">
                  <c:v>2.5728810239885425</c:v>
                </c:pt>
                <c:pt idx="757">
                  <c:v>2.5728435310936382</c:v>
                </c:pt>
                <c:pt idx="758">
                  <c:v>2.5728061719586157</c:v>
                </c:pt>
                <c:pt idx="759">
                  <c:v>2.5727689458689458</c:v>
                </c:pt>
                <c:pt idx="760">
                  <c:v>2.5727318521151794</c:v>
                </c:pt>
                <c:pt idx="761">
                  <c:v>2.5726948899929027</c:v>
                </c:pt>
                <c:pt idx="762">
                  <c:v>2.5726580588026922</c:v>
                </c:pt>
                <c:pt idx="763">
                  <c:v>2.5726213578500707</c:v>
                </c:pt>
                <c:pt idx="764">
                  <c:v>2.5725847864454638</c:v>
                </c:pt>
                <c:pt idx="765">
                  <c:v>2.5725483439041579</c:v>
                </c:pt>
                <c:pt idx="766">
                  <c:v>2.572512029546254</c:v>
                </c:pt>
                <c:pt idx="767">
                  <c:v>2.5724758426966292</c:v>
                </c:pt>
                <c:pt idx="768">
                  <c:v>2.572439782684893</c:v>
                </c:pt>
                <c:pt idx="769">
                  <c:v>2.5724038488453465</c:v>
                </c:pt>
                <c:pt idx="770">
                  <c:v>2.57236804051694</c:v>
                </c:pt>
                <c:pt idx="771">
                  <c:v>2.5723323570432357</c:v>
                </c:pt>
                <c:pt idx="772">
                  <c:v>2.5722967977723634</c:v>
                </c:pt>
                <c:pt idx="773">
                  <c:v>2.5722613620569841</c:v>
                </c:pt>
                <c:pt idx="774">
                  <c:v>2.5722260492542488</c:v>
                </c:pt>
                <c:pt idx="775">
                  <c:v>2.5721908587257616</c:v>
                </c:pt>
                <c:pt idx="776">
                  <c:v>2.5721557898375389</c:v>
                </c:pt>
                <c:pt idx="777">
                  <c:v>2.5721208419599724</c:v>
                </c:pt>
                <c:pt idx="778">
                  <c:v>2.5720860144677919</c:v>
                </c:pt>
                <c:pt idx="779">
                  <c:v>2.5720513067400272</c:v>
                </c:pt>
                <c:pt idx="780">
                  <c:v>2.5720167181599725</c:v>
                </c:pt>
                <c:pt idx="781">
                  <c:v>2.5719822481151473</c:v>
                </c:pt>
                <c:pt idx="782">
                  <c:v>2.5719478959972628</c:v>
                </c:pt>
                <c:pt idx="783">
                  <c:v>2.5719136612021858</c:v>
                </c:pt>
                <c:pt idx="784">
                  <c:v>2.5718795431299011</c:v>
                </c:pt>
                <c:pt idx="785">
                  <c:v>2.5718455411844792</c:v>
                </c:pt>
                <c:pt idx="786">
                  <c:v>2.5718116547740397</c:v>
                </c:pt>
                <c:pt idx="787">
                  <c:v>2.5717778833107188</c:v>
                </c:pt>
                <c:pt idx="788">
                  <c:v>2.5717442262106331</c:v>
                </c:pt>
                <c:pt idx="789">
                  <c:v>2.5717106828938472</c:v>
                </c:pt>
                <c:pt idx="790">
                  <c:v>2.5716772527843399</c:v>
                </c:pt>
                <c:pt idx="791">
                  <c:v>2.5716439353099729</c:v>
                </c:pt>
                <c:pt idx="792">
                  <c:v>2.5716107299024551</c:v>
                </c:pt>
                <c:pt idx="793">
                  <c:v>2.5715776359973135</c:v>
                </c:pt>
                <c:pt idx="794">
                  <c:v>2.5715446530338584</c:v>
                </c:pt>
                <c:pt idx="795">
                  <c:v>2.5715117804551539</c:v>
                </c:pt>
                <c:pt idx="796">
                  <c:v>2.5714790177079854</c:v>
                </c:pt>
                <c:pt idx="797">
                  <c:v>2.5714463642428282</c:v>
                </c:pt>
                <c:pt idx="798">
                  <c:v>2.5714138195138192</c:v>
                </c:pt>
                <c:pt idx="799">
                  <c:v>2.5713813829787231</c:v>
                </c:pt>
                <c:pt idx="800">
                  <c:v>2.5713490540989046</c:v>
                </c:pt>
                <c:pt idx="801">
                  <c:v>2.5713168323392974</c:v>
                </c:pt>
                <c:pt idx="802">
                  <c:v>2.5712847171683757</c:v>
                </c:pt>
                <c:pt idx="803">
                  <c:v>2.571252708058124</c:v>
                </c:pt>
                <c:pt idx="804">
                  <c:v>2.571220804484009</c:v>
                </c:pt>
                <c:pt idx="805">
                  <c:v>2.5711890059249507</c:v>
                </c:pt>
                <c:pt idx="806">
                  <c:v>2.5711573118632924</c:v>
                </c:pt>
                <c:pt idx="807">
                  <c:v>2.5711257217847767</c:v>
                </c:pt>
                <c:pt idx="808">
                  <c:v>2.5710942351785127</c:v>
                </c:pt>
                <c:pt idx="809">
                  <c:v>2.571062851536952</c:v>
                </c:pt>
                <c:pt idx="810">
                  <c:v>2.5710315703558599</c:v>
                </c:pt>
                <c:pt idx="811">
                  <c:v>2.5710003911342891</c:v>
                </c:pt>
                <c:pt idx="812">
                  <c:v>2.5709693133745524</c:v>
                </c:pt>
                <c:pt idx="813">
                  <c:v>2.5709383365821963</c:v>
                </c:pt>
                <c:pt idx="814">
                  <c:v>2.5709074602659747</c:v>
                </c:pt>
                <c:pt idx="815">
                  <c:v>2.5708766839378239</c:v>
                </c:pt>
                <c:pt idx="816">
                  <c:v>2.5708460071128352</c:v>
                </c:pt>
                <c:pt idx="817">
                  <c:v>2.5708154293092318</c:v>
                </c:pt>
                <c:pt idx="818">
                  <c:v>2.5707849500483402</c:v>
                </c:pt>
                <c:pt idx="819">
                  <c:v>2.5707545688545688</c:v>
                </c:pt>
                <c:pt idx="820">
                  <c:v>2.5707242852553804</c:v>
                </c:pt>
                <c:pt idx="821">
                  <c:v>2.5706940987812699</c:v>
                </c:pt>
                <c:pt idx="822">
                  <c:v>2.5706640089657378</c:v>
                </c:pt>
                <c:pt idx="823">
                  <c:v>2.5706340153452683</c:v>
                </c:pt>
                <c:pt idx="824">
                  <c:v>2.5706041174593039</c:v>
                </c:pt>
                <c:pt idx="825">
                  <c:v>2.5705743148502229</c:v>
                </c:pt>
                <c:pt idx="826">
                  <c:v>2.5705446070633151</c:v>
                </c:pt>
                <c:pt idx="827">
                  <c:v>2.5705149936467597</c:v>
                </c:pt>
                <c:pt idx="828">
                  <c:v>2.5704854741516017</c:v>
                </c:pt>
                <c:pt idx="829">
                  <c:v>2.5704560481317289</c:v>
                </c:pt>
                <c:pt idx="830">
                  <c:v>2.5704267151438507</c:v>
                </c:pt>
                <c:pt idx="831">
                  <c:v>2.5703974747474745</c:v>
                </c:pt>
                <c:pt idx="832">
                  <c:v>2.5703683265048847</c:v>
                </c:pt>
                <c:pt idx="833">
                  <c:v>2.5703392699811198</c:v>
                </c:pt>
                <c:pt idx="834">
                  <c:v>2.5703103047439519</c:v>
                </c:pt>
                <c:pt idx="835">
                  <c:v>2.5702814303638641</c:v>
                </c:pt>
                <c:pt idx="836">
                  <c:v>2.5702526464140307</c:v>
                </c:pt>
                <c:pt idx="837">
                  <c:v>2.5702239524702937</c:v>
                </c:pt>
                <c:pt idx="838">
                  <c:v>2.5701953481111457</c:v>
                </c:pt>
                <c:pt idx="839">
                  <c:v>2.5701668329177054</c:v>
                </c:pt>
                <c:pt idx="840">
                  <c:v>2.5701384064737005</c:v>
                </c:pt>
                <c:pt idx="841">
                  <c:v>2.5701100683654441</c:v>
                </c:pt>
                <c:pt idx="842">
                  <c:v>2.5700818181818179</c:v>
                </c:pt>
                <c:pt idx="843">
                  <c:v>2.5700536555142501</c:v>
                </c:pt>
                <c:pt idx="844">
                  <c:v>2.5700255799566962</c:v>
                </c:pt>
                <c:pt idx="845">
                  <c:v>2.5699975911056208</c:v>
                </c:pt>
                <c:pt idx="846">
                  <c:v>2.5699696885599752</c:v>
                </c:pt>
                <c:pt idx="847">
                  <c:v>2.569941871921182</c:v>
                </c:pt>
                <c:pt idx="848">
                  <c:v>2.5699141407931139</c:v>
                </c:pt>
                <c:pt idx="849">
                  <c:v>2.5698864947820748</c:v>
                </c:pt>
                <c:pt idx="850">
                  <c:v>2.5698589334967821</c:v>
                </c:pt>
                <c:pt idx="851">
                  <c:v>2.5698314565483473</c:v>
                </c:pt>
                <c:pt idx="852">
                  <c:v>2.5698040635502597</c:v>
                </c:pt>
                <c:pt idx="853">
                  <c:v>2.5697767541183647</c:v>
                </c:pt>
                <c:pt idx="854">
                  <c:v>2.5697495278708495</c:v>
                </c:pt>
                <c:pt idx="855">
                  <c:v>2.5697223844282235</c:v>
                </c:pt>
                <c:pt idx="856">
                  <c:v>2.5696953234133009</c:v>
                </c:pt>
                <c:pt idx="857">
                  <c:v>2.5696683444511823</c:v>
                </c:pt>
                <c:pt idx="858">
                  <c:v>2.5696414471692401</c:v>
                </c:pt>
                <c:pt idx="859">
                  <c:v>2.5696146311970978</c:v>
                </c:pt>
                <c:pt idx="860">
                  <c:v>2.5695878961666163</c:v>
                </c:pt>
                <c:pt idx="861">
                  <c:v>2.5695612417118743</c:v>
                </c:pt>
                <c:pt idx="862">
                  <c:v>2.5695346674691542</c:v>
                </c:pt>
                <c:pt idx="863">
                  <c:v>2.5695081730769229</c:v>
                </c:pt>
                <c:pt idx="864">
                  <c:v>2.5694817581758174</c:v>
                </c:pt>
                <c:pt idx="865">
                  <c:v>2.5694554224086277</c:v>
                </c:pt>
                <c:pt idx="866">
                  <c:v>2.569429165420281</c:v>
                </c:pt>
                <c:pt idx="867">
                  <c:v>2.5694029868578254</c:v>
                </c:pt>
                <c:pt idx="868">
                  <c:v>2.5693768863704145</c:v>
                </c:pt>
                <c:pt idx="869">
                  <c:v>2.5693508636092912</c:v>
                </c:pt>
                <c:pt idx="870">
                  <c:v>2.5693249182277729</c:v>
                </c:pt>
                <c:pt idx="871">
                  <c:v>2.5692990498812351</c:v>
                </c:pt>
                <c:pt idx="872">
                  <c:v>2.5692732582270974</c:v>
                </c:pt>
                <c:pt idx="873">
                  <c:v>2.5692475429248076</c:v>
                </c:pt>
                <c:pt idx="874">
                  <c:v>2.5692219036358259</c:v>
                </c:pt>
                <c:pt idx="875">
                  <c:v>2.5691963400236126</c:v>
                </c:pt>
                <c:pt idx="876">
                  <c:v>2.56917085175361</c:v>
                </c:pt>
                <c:pt idx="877">
                  <c:v>2.5691454384932313</c:v>
                </c:pt>
                <c:pt idx="878">
                  <c:v>2.5691200999118422</c:v>
                </c:pt>
                <c:pt idx="879">
                  <c:v>2.569094835680751</c:v>
                </c:pt>
                <c:pt idx="880">
                  <c:v>2.5690696454731907</c:v>
                </c:pt>
                <c:pt idx="881">
                  <c:v>2.5690445289643065</c:v>
                </c:pt>
                <c:pt idx="882">
                  <c:v>2.5690194858311419</c:v>
                </c:pt>
                <c:pt idx="883">
                  <c:v>2.5689945157526255</c:v>
                </c:pt>
                <c:pt idx="884">
                  <c:v>2.5689696184095543</c:v>
                </c:pt>
                <c:pt idx="885">
                  <c:v>2.5689447934845839</c:v>
                </c:pt>
                <c:pt idx="886">
                  <c:v>2.568920040662213</c:v>
                </c:pt>
                <c:pt idx="887">
                  <c:v>2.5688953596287702</c:v>
                </c:pt>
                <c:pt idx="888">
                  <c:v>2.5688707500724006</c:v>
                </c:pt>
                <c:pt idx="889">
                  <c:v>2.5688462116830535</c:v>
                </c:pt>
                <c:pt idx="890">
                  <c:v>2.5688217441524688</c:v>
                </c:pt>
                <c:pt idx="891">
                  <c:v>2.5687973471741636</c:v>
                </c:pt>
                <c:pt idx="892">
                  <c:v>2.5687730204434205</c:v>
                </c:pt>
                <c:pt idx="893">
                  <c:v>2.5687487636572741</c:v>
                </c:pt>
                <c:pt idx="894">
                  <c:v>2.5687245765144988</c:v>
                </c:pt>
                <c:pt idx="895">
                  <c:v>2.5687004587155964</c:v>
                </c:pt>
                <c:pt idx="896">
                  <c:v>2.5686764099627823</c:v>
                </c:pt>
                <c:pt idx="897">
                  <c:v>2.5686524299599771</c:v>
                </c:pt>
                <c:pt idx="898">
                  <c:v>2.5686285184127891</c:v>
                </c:pt>
                <c:pt idx="899">
                  <c:v>2.5686046750285061</c:v>
                </c:pt>
                <c:pt idx="900">
                  <c:v>2.5685808995160828</c:v>
                </c:pt>
                <c:pt idx="901">
                  <c:v>2.5685571915861285</c:v>
                </c:pt>
                <c:pt idx="902">
                  <c:v>2.5685335509508942</c:v>
                </c:pt>
                <c:pt idx="903">
                  <c:v>2.568509977324263</c:v>
                </c:pt>
                <c:pt idx="904">
                  <c:v>2.5684864704217376</c:v>
                </c:pt>
                <c:pt idx="905">
                  <c:v>2.5684630299604296</c:v>
                </c:pt>
                <c:pt idx="906">
                  <c:v>2.5684396556590459</c:v>
                </c:pt>
                <c:pt idx="907">
                  <c:v>2.5684163472378803</c:v>
                </c:pt>
                <c:pt idx="908">
                  <c:v>2.5683931044188006</c:v>
                </c:pt>
                <c:pt idx="909">
                  <c:v>2.5683699269252389</c:v>
                </c:pt>
                <c:pt idx="910">
                  <c:v>2.5683468144821777</c:v>
                </c:pt>
                <c:pt idx="911">
                  <c:v>2.5683237668161434</c:v>
                </c:pt>
                <c:pt idx="912">
                  <c:v>2.5683007836551917</c:v>
                </c:pt>
                <c:pt idx="913">
                  <c:v>2.5682778647288989</c:v>
                </c:pt>
                <c:pt idx="914">
                  <c:v>2.5682550097683503</c:v>
                </c:pt>
                <c:pt idx="915">
                  <c:v>2.5682322185061315</c:v>
                </c:pt>
                <c:pt idx="916">
                  <c:v>2.5682094906763151</c:v>
                </c:pt>
                <c:pt idx="917">
                  <c:v>2.5681868260144523</c:v>
                </c:pt>
                <c:pt idx="918">
                  <c:v>2.5681642242575631</c:v>
                </c:pt>
                <c:pt idx="919">
                  <c:v>2.5681416851441239</c:v>
                </c:pt>
                <c:pt idx="920">
                  <c:v>2.5681192084140601</c:v>
                </c:pt>
                <c:pt idx="921">
                  <c:v>2.568096793808734</c:v>
                </c:pt>
                <c:pt idx="922">
                  <c:v>2.5680744410709355</c:v>
                </c:pt>
                <c:pt idx="923">
                  <c:v>2.5680521499448732</c:v>
                </c:pt>
                <c:pt idx="924">
                  <c:v>2.5680299201761629</c:v>
                </c:pt>
                <c:pt idx="925">
                  <c:v>2.5680077515118196</c:v>
                </c:pt>
                <c:pt idx="926">
                  <c:v>2.5679856437002471</c:v>
                </c:pt>
                <c:pt idx="927">
                  <c:v>2.5679635964912277</c:v>
                </c:pt>
                <c:pt idx="928">
                  <c:v>2.5679416096359153</c:v>
                </c:pt>
                <c:pt idx="929">
                  <c:v>2.5679196828868234</c:v>
                </c:pt>
                <c:pt idx="930">
                  <c:v>2.5678978159978159</c:v>
                </c:pt>
                <c:pt idx="931">
                  <c:v>2.5678760087241002</c:v>
                </c:pt>
                <c:pt idx="932">
                  <c:v>2.5678542608222159</c:v>
                </c:pt>
                <c:pt idx="933">
                  <c:v>2.567832572050027</c:v>
                </c:pt>
                <c:pt idx="934">
                  <c:v>2.5678109421667119</c:v>
                </c:pt>
                <c:pt idx="935">
                  <c:v>2.5677893709327546</c:v>
                </c:pt>
                <c:pt idx="936">
                  <c:v>2.5677678581099377</c:v>
                </c:pt>
                <c:pt idx="937">
                  <c:v>2.5677464034613302</c:v>
                </c:pt>
                <c:pt idx="938">
                  <c:v>2.5677250067512825</c:v>
                </c:pt>
                <c:pt idx="939">
                  <c:v>2.5677036677454153</c:v>
                </c:pt>
                <c:pt idx="940">
                  <c:v>2.5676823862106111</c:v>
                </c:pt>
                <c:pt idx="941">
                  <c:v>2.5676611619150078</c:v>
                </c:pt>
                <c:pt idx="942">
                  <c:v>2.5676399946279882</c:v>
                </c:pt>
                <c:pt idx="943">
                  <c:v>2.5676188841201717</c:v>
                </c:pt>
                <c:pt idx="944">
                  <c:v>2.5675978301634075</c:v>
                </c:pt>
                <c:pt idx="945">
                  <c:v>2.5675768325307651</c:v>
                </c:pt>
                <c:pt idx="946">
                  <c:v>2.5675558909965268</c:v>
                </c:pt>
                <c:pt idx="947">
                  <c:v>2.567535005336179</c:v>
                </c:pt>
                <c:pt idx="948">
                  <c:v>2.5675141753264055</c:v>
                </c:pt>
                <c:pt idx="949">
                  <c:v>2.5674934007450769</c:v>
                </c:pt>
                <c:pt idx="950">
                  <c:v>2.5674726813712461</c:v>
                </c:pt>
                <c:pt idx="951">
                  <c:v>2.567452016985138</c:v>
                </c:pt>
                <c:pt idx="952">
                  <c:v>2.5674314073681419</c:v>
                </c:pt>
                <c:pt idx="953">
                  <c:v>2.5674108523028054</c:v>
                </c:pt>
                <c:pt idx="954">
                  <c:v>2.5673903515728256</c:v>
                </c:pt>
                <c:pt idx="955">
                  <c:v>2.5673699049630412</c:v>
                </c:pt>
                <c:pt idx="956">
                  <c:v>2.5673495122594252</c:v>
                </c:pt>
                <c:pt idx="957">
                  <c:v>2.5673291732490782</c:v>
                </c:pt>
                <c:pt idx="958">
                  <c:v>2.5673088877202206</c:v>
                </c:pt>
                <c:pt idx="959">
                  <c:v>2.5672886554621845</c:v>
                </c:pt>
                <c:pt idx="960">
                  <c:v>2.5672684762654079</c:v>
                </c:pt>
                <c:pt idx="961">
                  <c:v>2.5672483499214245</c:v>
                </c:pt>
                <c:pt idx="962">
                  <c:v>2.5672282762228615</c:v>
                </c:pt>
                <c:pt idx="963">
                  <c:v>2.5672082549634272</c:v>
                </c:pt>
                <c:pt idx="964">
                  <c:v>2.5671882859379074</c:v>
                </c:pt>
                <c:pt idx="965">
                  <c:v>2.5671683689421574</c:v>
                </c:pt>
                <c:pt idx="966">
                  <c:v>2.5671485037730939</c:v>
                </c:pt>
                <c:pt idx="967">
                  <c:v>2.5671286902286901</c:v>
                </c:pt>
                <c:pt idx="968">
                  <c:v>2.5671089281079675</c:v>
                </c:pt>
                <c:pt idx="969">
                  <c:v>2.5670892172109898</c:v>
                </c:pt>
                <c:pt idx="970">
                  <c:v>2.5670695573388556</c:v>
                </c:pt>
                <c:pt idx="971">
                  <c:v>2.5670499482936915</c:v>
                </c:pt>
                <c:pt idx="972">
                  <c:v>2.5670303898786471</c:v>
                </c:pt>
                <c:pt idx="973">
                  <c:v>2.5670108818978852</c:v>
                </c:pt>
                <c:pt idx="974">
                  <c:v>2.5669914241565799</c:v>
                </c:pt>
                <c:pt idx="975">
                  <c:v>2.5669720164609053</c:v>
                </c:pt>
                <c:pt idx="976">
                  <c:v>2.5669526586180322</c:v>
                </c:pt>
                <c:pt idx="977">
                  <c:v>2.5669333504361211</c:v>
                </c:pt>
                <c:pt idx="978">
                  <c:v>2.5669140917243145</c:v>
                </c:pt>
                <c:pt idx="979">
                  <c:v>2.5668948822927327</c:v>
                </c:pt>
                <c:pt idx="980">
                  <c:v>2.5668757219524658</c:v>
                </c:pt>
                <c:pt idx="981">
                  <c:v>2.5668566105155692</c:v>
                </c:pt>
                <c:pt idx="982">
                  <c:v>2.5668375477950547</c:v>
                </c:pt>
                <c:pt idx="983">
                  <c:v>2.5668185336048879</c:v>
                </c:pt>
                <c:pt idx="984">
                  <c:v>2.5667995677599795</c:v>
                </c:pt>
                <c:pt idx="985">
                  <c:v>2.5667806500761805</c:v>
                </c:pt>
                <c:pt idx="986">
                  <c:v>2.5667617803702765</c:v>
                </c:pt>
                <c:pt idx="987">
                  <c:v>2.5667429584599795</c:v>
                </c:pt>
                <c:pt idx="988">
                  <c:v>2.5667241841639261</c:v>
                </c:pt>
                <c:pt idx="989">
                  <c:v>2.5667054573016674</c:v>
                </c:pt>
                <c:pt idx="990">
                  <c:v>2.5666867776936662</c:v>
                </c:pt>
                <c:pt idx="991">
                  <c:v>2.56666814516129</c:v>
                </c:pt>
                <c:pt idx="992">
                  <c:v>2.5666495595268057</c:v>
                </c:pt>
                <c:pt idx="993">
                  <c:v>2.5666310206133733</c:v>
                </c:pt>
                <c:pt idx="994">
                  <c:v>2.5666125282450412</c:v>
                </c:pt>
                <c:pt idx="995">
                  <c:v>2.5665940822467399</c:v>
                </c:pt>
                <c:pt idx="996">
                  <c:v>2.5665756824442774</c:v>
                </c:pt>
                <c:pt idx="997">
                  <c:v>2.5665573286643322</c:v>
                </c:pt>
                <c:pt idx="998">
                  <c:v>2.566539020734449</c:v>
                </c:pt>
                <c:pt idx="999">
                  <c:v>2.5665207584830338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26-4B4D-B48E-AF2AEC4037F4}"/>
            </c:ext>
          </c:extLst>
        </c:ser>
        <c:ser>
          <c:idx val="1"/>
          <c:order val="1"/>
          <c:tx>
            <c:strRef>
              <c:f>ChartData!$X$9</c:f>
              <c:strCache>
                <c:ptCount val="1"/>
                <c:pt idx="0">
                  <c:v>Proposed Large General Service: 50,000-99,999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ChartData!$V$10:$V$1009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325</c:v>
                </c:pt>
                <c:pt idx="201">
                  <c:v>450</c:v>
                </c:pt>
                <c:pt idx="202">
                  <c:v>575</c:v>
                </c:pt>
                <c:pt idx="203">
                  <c:v>700</c:v>
                </c:pt>
                <c:pt idx="204">
                  <c:v>825</c:v>
                </c:pt>
                <c:pt idx="205">
                  <c:v>950</c:v>
                </c:pt>
                <c:pt idx="206">
                  <c:v>1075</c:v>
                </c:pt>
                <c:pt idx="207">
                  <c:v>1200</c:v>
                </c:pt>
                <c:pt idx="208">
                  <c:v>1325</c:v>
                </c:pt>
                <c:pt idx="209">
                  <c:v>1450</c:v>
                </c:pt>
                <c:pt idx="210">
                  <c:v>1575</c:v>
                </c:pt>
                <c:pt idx="211">
                  <c:v>1700</c:v>
                </c:pt>
                <c:pt idx="212">
                  <c:v>1825</c:v>
                </c:pt>
                <c:pt idx="213">
                  <c:v>1950</c:v>
                </c:pt>
                <c:pt idx="214">
                  <c:v>2075</c:v>
                </c:pt>
                <c:pt idx="215">
                  <c:v>2200</c:v>
                </c:pt>
                <c:pt idx="216">
                  <c:v>2325</c:v>
                </c:pt>
                <c:pt idx="217">
                  <c:v>2450</c:v>
                </c:pt>
                <c:pt idx="218">
                  <c:v>2575</c:v>
                </c:pt>
                <c:pt idx="219">
                  <c:v>2700</c:v>
                </c:pt>
                <c:pt idx="220">
                  <c:v>2825</c:v>
                </c:pt>
                <c:pt idx="221">
                  <c:v>2950</c:v>
                </c:pt>
                <c:pt idx="222">
                  <c:v>3075</c:v>
                </c:pt>
                <c:pt idx="223">
                  <c:v>3200</c:v>
                </c:pt>
                <c:pt idx="224">
                  <c:v>3325</c:v>
                </c:pt>
                <c:pt idx="225">
                  <c:v>3450</c:v>
                </c:pt>
                <c:pt idx="226">
                  <c:v>3575</c:v>
                </c:pt>
                <c:pt idx="227">
                  <c:v>3700</c:v>
                </c:pt>
                <c:pt idx="228">
                  <c:v>3825</c:v>
                </c:pt>
                <c:pt idx="229">
                  <c:v>3950</c:v>
                </c:pt>
                <c:pt idx="230">
                  <c:v>4075</c:v>
                </c:pt>
                <c:pt idx="231">
                  <c:v>4200</c:v>
                </c:pt>
                <c:pt idx="232">
                  <c:v>4325</c:v>
                </c:pt>
                <c:pt idx="233">
                  <c:v>4450</c:v>
                </c:pt>
                <c:pt idx="234">
                  <c:v>4575</c:v>
                </c:pt>
                <c:pt idx="235">
                  <c:v>4700</c:v>
                </c:pt>
                <c:pt idx="236">
                  <c:v>4825</c:v>
                </c:pt>
                <c:pt idx="237">
                  <c:v>4950</c:v>
                </c:pt>
                <c:pt idx="238">
                  <c:v>5075</c:v>
                </c:pt>
                <c:pt idx="239">
                  <c:v>5200</c:v>
                </c:pt>
                <c:pt idx="240">
                  <c:v>5325</c:v>
                </c:pt>
                <c:pt idx="241">
                  <c:v>5450</c:v>
                </c:pt>
                <c:pt idx="242">
                  <c:v>5575</c:v>
                </c:pt>
                <c:pt idx="243">
                  <c:v>5700</c:v>
                </c:pt>
                <c:pt idx="244">
                  <c:v>5825</c:v>
                </c:pt>
                <c:pt idx="245">
                  <c:v>5950</c:v>
                </c:pt>
                <c:pt idx="246">
                  <c:v>6075</c:v>
                </c:pt>
                <c:pt idx="247">
                  <c:v>6200</c:v>
                </c:pt>
                <c:pt idx="248">
                  <c:v>6325</c:v>
                </c:pt>
                <c:pt idx="249">
                  <c:v>6450</c:v>
                </c:pt>
                <c:pt idx="250">
                  <c:v>6575</c:v>
                </c:pt>
                <c:pt idx="251">
                  <c:v>6700</c:v>
                </c:pt>
                <c:pt idx="252">
                  <c:v>6825</c:v>
                </c:pt>
                <c:pt idx="253">
                  <c:v>6950</c:v>
                </c:pt>
                <c:pt idx="254">
                  <c:v>7075</c:v>
                </c:pt>
                <c:pt idx="255">
                  <c:v>7200</c:v>
                </c:pt>
                <c:pt idx="256">
                  <c:v>7325</c:v>
                </c:pt>
                <c:pt idx="257">
                  <c:v>7450</c:v>
                </c:pt>
                <c:pt idx="258">
                  <c:v>7575</c:v>
                </c:pt>
                <c:pt idx="259">
                  <c:v>7700</c:v>
                </c:pt>
                <c:pt idx="260">
                  <c:v>7825</c:v>
                </c:pt>
                <c:pt idx="261">
                  <c:v>7950</c:v>
                </c:pt>
                <c:pt idx="262">
                  <c:v>8075</c:v>
                </c:pt>
                <c:pt idx="263">
                  <c:v>8200</c:v>
                </c:pt>
                <c:pt idx="264">
                  <c:v>8325</c:v>
                </c:pt>
                <c:pt idx="265">
                  <c:v>8450</c:v>
                </c:pt>
                <c:pt idx="266">
                  <c:v>8575</c:v>
                </c:pt>
                <c:pt idx="267">
                  <c:v>8700</c:v>
                </c:pt>
                <c:pt idx="268">
                  <c:v>8825</c:v>
                </c:pt>
                <c:pt idx="269">
                  <c:v>8950</c:v>
                </c:pt>
                <c:pt idx="270">
                  <c:v>9075</c:v>
                </c:pt>
                <c:pt idx="271">
                  <c:v>9200</c:v>
                </c:pt>
                <c:pt idx="272">
                  <c:v>9325</c:v>
                </c:pt>
                <c:pt idx="273">
                  <c:v>9450</c:v>
                </c:pt>
                <c:pt idx="274">
                  <c:v>9575</c:v>
                </c:pt>
                <c:pt idx="275">
                  <c:v>9700</c:v>
                </c:pt>
                <c:pt idx="276">
                  <c:v>9825</c:v>
                </c:pt>
                <c:pt idx="277">
                  <c:v>9950</c:v>
                </c:pt>
                <c:pt idx="278">
                  <c:v>10075</c:v>
                </c:pt>
                <c:pt idx="279">
                  <c:v>10200</c:v>
                </c:pt>
                <c:pt idx="280">
                  <c:v>10325</c:v>
                </c:pt>
                <c:pt idx="281">
                  <c:v>10450</c:v>
                </c:pt>
                <c:pt idx="282">
                  <c:v>10575</c:v>
                </c:pt>
                <c:pt idx="283">
                  <c:v>10700</c:v>
                </c:pt>
                <c:pt idx="284">
                  <c:v>10825</c:v>
                </c:pt>
                <c:pt idx="285">
                  <c:v>10950</c:v>
                </c:pt>
                <c:pt idx="286">
                  <c:v>11075</c:v>
                </c:pt>
                <c:pt idx="287">
                  <c:v>11200</c:v>
                </c:pt>
                <c:pt idx="288">
                  <c:v>11325</c:v>
                </c:pt>
                <c:pt idx="289">
                  <c:v>11450</c:v>
                </c:pt>
                <c:pt idx="290">
                  <c:v>11575</c:v>
                </c:pt>
                <c:pt idx="291">
                  <c:v>11700</c:v>
                </c:pt>
                <c:pt idx="292">
                  <c:v>11825</c:v>
                </c:pt>
                <c:pt idx="293">
                  <c:v>11950</c:v>
                </c:pt>
                <c:pt idx="294">
                  <c:v>12075</c:v>
                </c:pt>
                <c:pt idx="295">
                  <c:v>12200</c:v>
                </c:pt>
                <c:pt idx="296">
                  <c:v>12325</c:v>
                </c:pt>
                <c:pt idx="297">
                  <c:v>12450</c:v>
                </c:pt>
                <c:pt idx="298">
                  <c:v>12575</c:v>
                </c:pt>
                <c:pt idx="299">
                  <c:v>12700</c:v>
                </c:pt>
                <c:pt idx="300">
                  <c:v>12825</c:v>
                </c:pt>
                <c:pt idx="301">
                  <c:v>12950</c:v>
                </c:pt>
                <c:pt idx="302">
                  <c:v>13075</c:v>
                </c:pt>
                <c:pt idx="303">
                  <c:v>13200</c:v>
                </c:pt>
                <c:pt idx="304">
                  <c:v>13325</c:v>
                </c:pt>
                <c:pt idx="305">
                  <c:v>13450</c:v>
                </c:pt>
                <c:pt idx="306">
                  <c:v>13575</c:v>
                </c:pt>
                <c:pt idx="307">
                  <c:v>13700</c:v>
                </c:pt>
                <c:pt idx="308">
                  <c:v>13825</c:v>
                </c:pt>
                <c:pt idx="309">
                  <c:v>13950</c:v>
                </c:pt>
                <c:pt idx="310">
                  <c:v>14075</c:v>
                </c:pt>
                <c:pt idx="311">
                  <c:v>14200</c:v>
                </c:pt>
                <c:pt idx="312">
                  <c:v>14325</c:v>
                </c:pt>
                <c:pt idx="313">
                  <c:v>14450</c:v>
                </c:pt>
                <c:pt idx="314">
                  <c:v>14575</c:v>
                </c:pt>
                <c:pt idx="315">
                  <c:v>14700</c:v>
                </c:pt>
                <c:pt idx="316">
                  <c:v>14825</c:v>
                </c:pt>
                <c:pt idx="317">
                  <c:v>14950</c:v>
                </c:pt>
                <c:pt idx="318">
                  <c:v>15075</c:v>
                </c:pt>
                <c:pt idx="319">
                  <c:v>15200</c:v>
                </c:pt>
                <c:pt idx="320">
                  <c:v>15325</c:v>
                </c:pt>
                <c:pt idx="321">
                  <c:v>15450</c:v>
                </c:pt>
                <c:pt idx="322">
                  <c:v>15575</c:v>
                </c:pt>
                <c:pt idx="323">
                  <c:v>15700</c:v>
                </c:pt>
                <c:pt idx="324">
                  <c:v>15825</c:v>
                </c:pt>
                <c:pt idx="325">
                  <c:v>15950</c:v>
                </c:pt>
                <c:pt idx="326">
                  <c:v>16075</c:v>
                </c:pt>
                <c:pt idx="327">
                  <c:v>16200</c:v>
                </c:pt>
                <c:pt idx="328">
                  <c:v>16325</c:v>
                </c:pt>
                <c:pt idx="329">
                  <c:v>16450</c:v>
                </c:pt>
                <c:pt idx="330">
                  <c:v>16575</c:v>
                </c:pt>
                <c:pt idx="331">
                  <c:v>16700</c:v>
                </c:pt>
                <c:pt idx="332">
                  <c:v>16825</c:v>
                </c:pt>
                <c:pt idx="333">
                  <c:v>16950</c:v>
                </c:pt>
                <c:pt idx="334">
                  <c:v>17075</c:v>
                </c:pt>
                <c:pt idx="335">
                  <c:v>17200</c:v>
                </c:pt>
                <c:pt idx="336">
                  <c:v>17325</c:v>
                </c:pt>
                <c:pt idx="337">
                  <c:v>17450</c:v>
                </c:pt>
                <c:pt idx="338">
                  <c:v>17575</c:v>
                </c:pt>
                <c:pt idx="339">
                  <c:v>17700</c:v>
                </c:pt>
                <c:pt idx="340">
                  <c:v>17825</c:v>
                </c:pt>
                <c:pt idx="341">
                  <c:v>17950</c:v>
                </c:pt>
                <c:pt idx="342">
                  <c:v>18075</c:v>
                </c:pt>
                <c:pt idx="343">
                  <c:v>18200</c:v>
                </c:pt>
                <c:pt idx="344">
                  <c:v>18325</c:v>
                </c:pt>
                <c:pt idx="345">
                  <c:v>18450</c:v>
                </c:pt>
                <c:pt idx="346">
                  <c:v>18575</c:v>
                </c:pt>
                <c:pt idx="347">
                  <c:v>18700</c:v>
                </c:pt>
                <c:pt idx="348">
                  <c:v>18825</c:v>
                </c:pt>
                <c:pt idx="349">
                  <c:v>18950</c:v>
                </c:pt>
                <c:pt idx="350">
                  <c:v>19075</c:v>
                </c:pt>
                <c:pt idx="351">
                  <c:v>19200</c:v>
                </c:pt>
                <c:pt idx="352">
                  <c:v>19325</c:v>
                </c:pt>
                <c:pt idx="353">
                  <c:v>19450</c:v>
                </c:pt>
                <c:pt idx="354">
                  <c:v>19575</c:v>
                </c:pt>
                <c:pt idx="355">
                  <c:v>19700</c:v>
                </c:pt>
                <c:pt idx="356">
                  <c:v>19825</c:v>
                </c:pt>
                <c:pt idx="357">
                  <c:v>19950</c:v>
                </c:pt>
                <c:pt idx="358">
                  <c:v>20075</c:v>
                </c:pt>
                <c:pt idx="359">
                  <c:v>20200</c:v>
                </c:pt>
                <c:pt idx="360">
                  <c:v>20325</c:v>
                </c:pt>
                <c:pt idx="361">
                  <c:v>20450</c:v>
                </c:pt>
                <c:pt idx="362">
                  <c:v>20575</c:v>
                </c:pt>
                <c:pt idx="363">
                  <c:v>20700</c:v>
                </c:pt>
                <c:pt idx="364">
                  <c:v>20825</c:v>
                </c:pt>
                <c:pt idx="365">
                  <c:v>20950</c:v>
                </c:pt>
                <c:pt idx="366">
                  <c:v>21075</c:v>
                </c:pt>
                <c:pt idx="367">
                  <c:v>21200</c:v>
                </c:pt>
                <c:pt idx="368">
                  <c:v>21325</c:v>
                </c:pt>
                <c:pt idx="369">
                  <c:v>21450</c:v>
                </c:pt>
                <c:pt idx="370">
                  <c:v>21575</c:v>
                </c:pt>
                <c:pt idx="371">
                  <c:v>21700</c:v>
                </c:pt>
                <c:pt idx="372">
                  <c:v>21825</c:v>
                </c:pt>
                <c:pt idx="373">
                  <c:v>21950</c:v>
                </c:pt>
                <c:pt idx="374">
                  <c:v>22075</c:v>
                </c:pt>
                <c:pt idx="375">
                  <c:v>22200</c:v>
                </c:pt>
                <c:pt idx="376">
                  <c:v>22325</c:v>
                </c:pt>
                <c:pt idx="377">
                  <c:v>22450</c:v>
                </c:pt>
                <c:pt idx="378">
                  <c:v>22575</c:v>
                </c:pt>
                <c:pt idx="379">
                  <c:v>22700</c:v>
                </c:pt>
                <c:pt idx="380">
                  <c:v>22825</c:v>
                </c:pt>
                <c:pt idx="381">
                  <c:v>22950</c:v>
                </c:pt>
                <c:pt idx="382">
                  <c:v>23075</c:v>
                </c:pt>
                <c:pt idx="383">
                  <c:v>23200</c:v>
                </c:pt>
                <c:pt idx="384">
                  <c:v>23325</c:v>
                </c:pt>
                <c:pt idx="385">
                  <c:v>23450</c:v>
                </c:pt>
                <c:pt idx="386">
                  <c:v>23575</c:v>
                </c:pt>
                <c:pt idx="387">
                  <c:v>23700</c:v>
                </c:pt>
                <c:pt idx="388">
                  <c:v>23825</c:v>
                </c:pt>
                <c:pt idx="389">
                  <c:v>23950</c:v>
                </c:pt>
                <c:pt idx="390">
                  <c:v>24075</c:v>
                </c:pt>
                <c:pt idx="391">
                  <c:v>24200</c:v>
                </c:pt>
                <c:pt idx="392">
                  <c:v>24325</c:v>
                </c:pt>
                <c:pt idx="393">
                  <c:v>24450</c:v>
                </c:pt>
                <c:pt idx="394">
                  <c:v>24575</c:v>
                </c:pt>
                <c:pt idx="395">
                  <c:v>24700</c:v>
                </c:pt>
                <c:pt idx="396">
                  <c:v>24825</c:v>
                </c:pt>
                <c:pt idx="397">
                  <c:v>24950</c:v>
                </c:pt>
                <c:pt idx="398">
                  <c:v>25075</c:v>
                </c:pt>
                <c:pt idx="399">
                  <c:v>25200</c:v>
                </c:pt>
                <c:pt idx="400">
                  <c:v>25325</c:v>
                </c:pt>
                <c:pt idx="401">
                  <c:v>25450</c:v>
                </c:pt>
                <c:pt idx="402">
                  <c:v>25575</c:v>
                </c:pt>
                <c:pt idx="403">
                  <c:v>25700</c:v>
                </c:pt>
                <c:pt idx="404">
                  <c:v>25825</c:v>
                </c:pt>
                <c:pt idx="405">
                  <c:v>25950</c:v>
                </c:pt>
                <c:pt idx="406">
                  <c:v>26075</c:v>
                </c:pt>
                <c:pt idx="407">
                  <c:v>26200</c:v>
                </c:pt>
                <c:pt idx="408">
                  <c:v>26325</c:v>
                </c:pt>
                <c:pt idx="409">
                  <c:v>26450</c:v>
                </c:pt>
                <c:pt idx="410">
                  <c:v>26575</c:v>
                </c:pt>
                <c:pt idx="411">
                  <c:v>26700</c:v>
                </c:pt>
                <c:pt idx="412">
                  <c:v>26825</c:v>
                </c:pt>
                <c:pt idx="413">
                  <c:v>26950</c:v>
                </c:pt>
                <c:pt idx="414">
                  <c:v>27075</c:v>
                </c:pt>
                <c:pt idx="415">
                  <c:v>27200</c:v>
                </c:pt>
                <c:pt idx="416">
                  <c:v>27325</c:v>
                </c:pt>
                <c:pt idx="417">
                  <c:v>27450</c:v>
                </c:pt>
                <c:pt idx="418">
                  <c:v>27575</c:v>
                </c:pt>
                <c:pt idx="419">
                  <c:v>27700</c:v>
                </c:pt>
                <c:pt idx="420">
                  <c:v>27825</c:v>
                </c:pt>
                <c:pt idx="421">
                  <c:v>27950</c:v>
                </c:pt>
                <c:pt idx="422">
                  <c:v>28075</c:v>
                </c:pt>
                <c:pt idx="423">
                  <c:v>28200</c:v>
                </c:pt>
                <c:pt idx="424">
                  <c:v>28325</c:v>
                </c:pt>
                <c:pt idx="425">
                  <c:v>28450</c:v>
                </c:pt>
                <c:pt idx="426">
                  <c:v>28575</c:v>
                </c:pt>
                <c:pt idx="427">
                  <c:v>28700</c:v>
                </c:pt>
                <c:pt idx="428">
                  <c:v>28825</c:v>
                </c:pt>
                <c:pt idx="429">
                  <c:v>28950</c:v>
                </c:pt>
                <c:pt idx="430">
                  <c:v>29075</c:v>
                </c:pt>
                <c:pt idx="431">
                  <c:v>29200</c:v>
                </c:pt>
                <c:pt idx="432">
                  <c:v>29325</c:v>
                </c:pt>
                <c:pt idx="433">
                  <c:v>29450</c:v>
                </c:pt>
                <c:pt idx="434">
                  <c:v>29575</c:v>
                </c:pt>
                <c:pt idx="435">
                  <c:v>29700</c:v>
                </c:pt>
                <c:pt idx="436">
                  <c:v>29825</c:v>
                </c:pt>
                <c:pt idx="437">
                  <c:v>29950</c:v>
                </c:pt>
                <c:pt idx="438">
                  <c:v>30075</c:v>
                </c:pt>
                <c:pt idx="439">
                  <c:v>30200</c:v>
                </c:pt>
                <c:pt idx="440">
                  <c:v>30325</c:v>
                </c:pt>
                <c:pt idx="441">
                  <c:v>30450</c:v>
                </c:pt>
                <c:pt idx="442">
                  <c:v>30575</c:v>
                </c:pt>
                <c:pt idx="443">
                  <c:v>30700</c:v>
                </c:pt>
                <c:pt idx="444">
                  <c:v>30825</c:v>
                </c:pt>
                <c:pt idx="445">
                  <c:v>30950</c:v>
                </c:pt>
                <c:pt idx="446">
                  <c:v>31075</c:v>
                </c:pt>
                <c:pt idx="447">
                  <c:v>31200</c:v>
                </c:pt>
                <c:pt idx="448">
                  <c:v>31325</c:v>
                </c:pt>
                <c:pt idx="449">
                  <c:v>31450</c:v>
                </c:pt>
                <c:pt idx="450">
                  <c:v>31575</c:v>
                </c:pt>
                <c:pt idx="451">
                  <c:v>31700</c:v>
                </c:pt>
                <c:pt idx="452">
                  <c:v>31825</c:v>
                </c:pt>
                <c:pt idx="453">
                  <c:v>31950</c:v>
                </c:pt>
                <c:pt idx="454">
                  <c:v>32075</c:v>
                </c:pt>
                <c:pt idx="455">
                  <c:v>32200</c:v>
                </c:pt>
                <c:pt idx="456">
                  <c:v>32325</c:v>
                </c:pt>
                <c:pt idx="457">
                  <c:v>32450</c:v>
                </c:pt>
                <c:pt idx="458">
                  <c:v>32575</c:v>
                </c:pt>
                <c:pt idx="459">
                  <c:v>32700</c:v>
                </c:pt>
                <c:pt idx="460">
                  <c:v>32825</c:v>
                </c:pt>
                <c:pt idx="461">
                  <c:v>32950</c:v>
                </c:pt>
                <c:pt idx="462">
                  <c:v>33075</c:v>
                </c:pt>
                <c:pt idx="463">
                  <c:v>33200</c:v>
                </c:pt>
                <c:pt idx="464">
                  <c:v>33325</c:v>
                </c:pt>
                <c:pt idx="465">
                  <c:v>33450</c:v>
                </c:pt>
                <c:pt idx="466">
                  <c:v>33575</c:v>
                </c:pt>
                <c:pt idx="467">
                  <c:v>33700</c:v>
                </c:pt>
                <c:pt idx="468">
                  <c:v>33825</c:v>
                </c:pt>
                <c:pt idx="469">
                  <c:v>33950</c:v>
                </c:pt>
                <c:pt idx="470">
                  <c:v>34075</c:v>
                </c:pt>
                <c:pt idx="471">
                  <c:v>34200</c:v>
                </c:pt>
                <c:pt idx="472">
                  <c:v>34325</c:v>
                </c:pt>
                <c:pt idx="473">
                  <c:v>34450</c:v>
                </c:pt>
                <c:pt idx="474">
                  <c:v>34575</c:v>
                </c:pt>
                <c:pt idx="475">
                  <c:v>34700</c:v>
                </c:pt>
                <c:pt idx="476">
                  <c:v>34825</c:v>
                </c:pt>
                <c:pt idx="477">
                  <c:v>34950</c:v>
                </c:pt>
                <c:pt idx="478">
                  <c:v>35075</c:v>
                </c:pt>
                <c:pt idx="479">
                  <c:v>35200</c:v>
                </c:pt>
                <c:pt idx="480">
                  <c:v>35325</c:v>
                </c:pt>
                <c:pt idx="481">
                  <c:v>35450</c:v>
                </c:pt>
                <c:pt idx="482">
                  <c:v>35575</c:v>
                </c:pt>
                <c:pt idx="483">
                  <c:v>35700</c:v>
                </c:pt>
                <c:pt idx="484">
                  <c:v>35825</c:v>
                </c:pt>
                <c:pt idx="485">
                  <c:v>35950</c:v>
                </c:pt>
                <c:pt idx="486">
                  <c:v>36075</c:v>
                </c:pt>
                <c:pt idx="487">
                  <c:v>36200</c:v>
                </c:pt>
                <c:pt idx="488">
                  <c:v>36325</c:v>
                </c:pt>
                <c:pt idx="489">
                  <c:v>36450</c:v>
                </c:pt>
                <c:pt idx="490">
                  <c:v>36575</c:v>
                </c:pt>
                <c:pt idx="491">
                  <c:v>36700</c:v>
                </c:pt>
                <c:pt idx="492">
                  <c:v>36825</c:v>
                </c:pt>
                <c:pt idx="493">
                  <c:v>36950</c:v>
                </c:pt>
                <c:pt idx="494">
                  <c:v>37075</c:v>
                </c:pt>
                <c:pt idx="495">
                  <c:v>37200</c:v>
                </c:pt>
                <c:pt idx="496">
                  <c:v>37325</c:v>
                </c:pt>
                <c:pt idx="497">
                  <c:v>37450</c:v>
                </c:pt>
                <c:pt idx="498">
                  <c:v>37575</c:v>
                </c:pt>
                <c:pt idx="499">
                  <c:v>37700</c:v>
                </c:pt>
                <c:pt idx="500">
                  <c:v>37825</c:v>
                </c:pt>
                <c:pt idx="501">
                  <c:v>37950</c:v>
                </c:pt>
                <c:pt idx="502">
                  <c:v>38075</c:v>
                </c:pt>
                <c:pt idx="503">
                  <c:v>38200</c:v>
                </c:pt>
                <c:pt idx="504">
                  <c:v>38325</c:v>
                </c:pt>
                <c:pt idx="505">
                  <c:v>38450</c:v>
                </c:pt>
                <c:pt idx="506">
                  <c:v>38575</c:v>
                </c:pt>
                <c:pt idx="507">
                  <c:v>38700</c:v>
                </c:pt>
                <c:pt idx="508">
                  <c:v>38825</c:v>
                </c:pt>
                <c:pt idx="509">
                  <c:v>38950</c:v>
                </c:pt>
                <c:pt idx="510">
                  <c:v>39075</c:v>
                </c:pt>
                <c:pt idx="511">
                  <c:v>39200</c:v>
                </c:pt>
                <c:pt idx="512">
                  <c:v>39325</c:v>
                </c:pt>
                <c:pt idx="513">
                  <c:v>39450</c:v>
                </c:pt>
                <c:pt idx="514">
                  <c:v>39575</c:v>
                </c:pt>
                <c:pt idx="515">
                  <c:v>39700</c:v>
                </c:pt>
                <c:pt idx="516">
                  <c:v>39825</c:v>
                </c:pt>
                <c:pt idx="517">
                  <c:v>39950</c:v>
                </c:pt>
                <c:pt idx="518">
                  <c:v>40075</c:v>
                </c:pt>
                <c:pt idx="519">
                  <c:v>40200</c:v>
                </c:pt>
                <c:pt idx="520">
                  <c:v>40325</c:v>
                </c:pt>
                <c:pt idx="521">
                  <c:v>40450</c:v>
                </c:pt>
                <c:pt idx="522">
                  <c:v>40575</c:v>
                </c:pt>
                <c:pt idx="523">
                  <c:v>40700</c:v>
                </c:pt>
                <c:pt idx="524">
                  <c:v>40825</c:v>
                </c:pt>
                <c:pt idx="525">
                  <c:v>40950</c:v>
                </c:pt>
                <c:pt idx="526">
                  <c:v>41075</c:v>
                </c:pt>
                <c:pt idx="527">
                  <c:v>41200</c:v>
                </c:pt>
                <c:pt idx="528">
                  <c:v>41325</c:v>
                </c:pt>
                <c:pt idx="529">
                  <c:v>41450</c:v>
                </c:pt>
                <c:pt idx="530">
                  <c:v>41575</c:v>
                </c:pt>
                <c:pt idx="531">
                  <c:v>41700</c:v>
                </c:pt>
                <c:pt idx="532">
                  <c:v>41825</c:v>
                </c:pt>
                <c:pt idx="533">
                  <c:v>41950</c:v>
                </c:pt>
                <c:pt idx="534">
                  <c:v>42075</c:v>
                </c:pt>
                <c:pt idx="535">
                  <c:v>42200</c:v>
                </c:pt>
                <c:pt idx="536">
                  <c:v>42325</c:v>
                </c:pt>
                <c:pt idx="537">
                  <c:v>42450</c:v>
                </c:pt>
                <c:pt idx="538">
                  <c:v>42575</c:v>
                </c:pt>
                <c:pt idx="539">
                  <c:v>42700</c:v>
                </c:pt>
                <c:pt idx="540">
                  <c:v>42825</c:v>
                </c:pt>
                <c:pt idx="541">
                  <c:v>42950</c:v>
                </c:pt>
                <c:pt idx="542">
                  <c:v>43075</c:v>
                </c:pt>
                <c:pt idx="543">
                  <c:v>43200</c:v>
                </c:pt>
                <c:pt idx="544">
                  <c:v>43325</c:v>
                </c:pt>
                <c:pt idx="545">
                  <c:v>43450</c:v>
                </c:pt>
                <c:pt idx="546">
                  <c:v>43575</c:v>
                </c:pt>
                <c:pt idx="547">
                  <c:v>43700</c:v>
                </c:pt>
                <c:pt idx="548">
                  <c:v>43825</c:v>
                </c:pt>
                <c:pt idx="549">
                  <c:v>43950</c:v>
                </c:pt>
                <c:pt idx="550">
                  <c:v>44075</c:v>
                </c:pt>
                <c:pt idx="551">
                  <c:v>44200</c:v>
                </c:pt>
                <c:pt idx="552">
                  <c:v>44325</c:v>
                </c:pt>
                <c:pt idx="553">
                  <c:v>44450</c:v>
                </c:pt>
                <c:pt idx="554">
                  <c:v>44575</c:v>
                </c:pt>
                <c:pt idx="555">
                  <c:v>44700</c:v>
                </c:pt>
                <c:pt idx="556">
                  <c:v>44825</c:v>
                </c:pt>
                <c:pt idx="557">
                  <c:v>44950</c:v>
                </c:pt>
                <c:pt idx="558">
                  <c:v>45075</c:v>
                </c:pt>
                <c:pt idx="559">
                  <c:v>45200</c:v>
                </c:pt>
                <c:pt idx="560">
                  <c:v>45325</c:v>
                </c:pt>
                <c:pt idx="561">
                  <c:v>45450</c:v>
                </c:pt>
                <c:pt idx="562">
                  <c:v>45575</c:v>
                </c:pt>
                <c:pt idx="563">
                  <c:v>45700</c:v>
                </c:pt>
                <c:pt idx="564">
                  <c:v>45825</c:v>
                </c:pt>
                <c:pt idx="565">
                  <c:v>45950</c:v>
                </c:pt>
                <c:pt idx="566">
                  <c:v>46075</c:v>
                </c:pt>
                <c:pt idx="567">
                  <c:v>46200</c:v>
                </c:pt>
                <c:pt idx="568">
                  <c:v>46325</c:v>
                </c:pt>
                <c:pt idx="569">
                  <c:v>46450</c:v>
                </c:pt>
                <c:pt idx="570">
                  <c:v>46575</c:v>
                </c:pt>
                <c:pt idx="571">
                  <c:v>46700</c:v>
                </c:pt>
                <c:pt idx="572">
                  <c:v>46825</c:v>
                </c:pt>
                <c:pt idx="573">
                  <c:v>46950</c:v>
                </c:pt>
                <c:pt idx="574">
                  <c:v>47075</c:v>
                </c:pt>
                <c:pt idx="575">
                  <c:v>47200</c:v>
                </c:pt>
                <c:pt idx="576">
                  <c:v>47325</c:v>
                </c:pt>
                <c:pt idx="577">
                  <c:v>47450</c:v>
                </c:pt>
                <c:pt idx="578">
                  <c:v>47575</c:v>
                </c:pt>
                <c:pt idx="579">
                  <c:v>47700</c:v>
                </c:pt>
                <c:pt idx="580">
                  <c:v>47825</c:v>
                </c:pt>
                <c:pt idx="581">
                  <c:v>47950</c:v>
                </c:pt>
                <c:pt idx="582">
                  <c:v>48075</c:v>
                </c:pt>
                <c:pt idx="583">
                  <c:v>48200</c:v>
                </c:pt>
                <c:pt idx="584">
                  <c:v>48325</c:v>
                </c:pt>
                <c:pt idx="585">
                  <c:v>48450</c:v>
                </c:pt>
                <c:pt idx="586">
                  <c:v>48575</c:v>
                </c:pt>
                <c:pt idx="587">
                  <c:v>48700</c:v>
                </c:pt>
                <c:pt idx="588">
                  <c:v>48825</c:v>
                </c:pt>
                <c:pt idx="589">
                  <c:v>48950</c:v>
                </c:pt>
                <c:pt idx="590">
                  <c:v>49075</c:v>
                </c:pt>
                <c:pt idx="591">
                  <c:v>49200</c:v>
                </c:pt>
                <c:pt idx="592">
                  <c:v>49325</c:v>
                </c:pt>
                <c:pt idx="593">
                  <c:v>49450</c:v>
                </c:pt>
                <c:pt idx="594">
                  <c:v>49575</c:v>
                </c:pt>
                <c:pt idx="595">
                  <c:v>49700</c:v>
                </c:pt>
                <c:pt idx="596">
                  <c:v>49825</c:v>
                </c:pt>
                <c:pt idx="597">
                  <c:v>49950</c:v>
                </c:pt>
                <c:pt idx="598">
                  <c:v>50075</c:v>
                </c:pt>
                <c:pt idx="599">
                  <c:v>50200</c:v>
                </c:pt>
                <c:pt idx="600">
                  <c:v>50325</c:v>
                </c:pt>
                <c:pt idx="601">
                  <c:v>50450</c:v>
                </c:pt>
                <c:pt idx="602">
                  <c:v>50575</c:v>
                </c:pt>
                <c:pt idx="603">
                  <c:v>50700</c:v>
                </c:pt>
                <c:pt idx="604">
                  <c:v>50825</c:v>
                </c:pt>
                <c:pt idx="605">
                  <c:v>50950</c:v>
                </c:pt>
                <c:pt idx="606">
                  <c:v>51075</c:v>
                </c:pt>
                <c:pt idx="607">
                  <c:v>51200</c:v>
                </c:pt>
                <c:pt idx="608">
                  <c:v>51325</c:v>
                </c:pt>
                <c:pt idx="609">
                  <c:v>51450</c:v>
                </c:pt>
                <c:pt idx="610">
                  <c:v>51575</c:v>
                </c:pt>
                <c:pt idx="611">
                  <c:v>51700</c:v>
                </c:pt>
                <c:pt idx="612">
                  <c:v>51825</c:v>
                </c:pt>
                <c:pt idx="613">
                  <c:v>51950</c:v>
                </c:pt>
                <c:pt idx="614">
                  <c:v>52075</c:v>
                </c:pt>
                <c:pt idx="615">
                  <c:v>52200</c:v>
                </c:pt>
                <c:pt idx="616">
                  <c:v>52325</c:v>
                </c:pt>
                <c:pt idx="617">
                  <c:v>52450</c:v>
                </c:pt>
                <c:pt idx="618">
                  <c:v>52575</c:v>
                </c:pt>
                <c:pt idx="619">
                  <c:v>52700</c:v>
                </c:pt>
                <c:pt idx="620">
                  <c:v>52825</c:v>
                </c:pt>
                <c:pt idx="621">
                  <c:v>52950</c:v>
                </c:pt>
                <c:pt idx="622">
                  <c:v>53075</c:v>
                </c:pt>
                <c:pt idx="623">
                  <c:v>53200</c:v>
                </c:pt>
                <c:pt idx="624">
                  <c:v>53325</c:v>
                </c:pt>
                <c:pt idx="625">
                  <c:v>53450</c:v>
                </c:pt>
                <c:pt idx="626">
                  <c:v>53575</c:v>
                </c:pt>
                <c:pt idx="627">
                  <c:v>53700</c:v>
                </c:pt>
                <c:pt idx="628">
                  <c:v>53825</c:v>
                </c:pt>
                <c:pt idx="629">
                  <c:v>53950</c:v>
                </c:pt>
                <c:pt idx="630">
                  <c:v>54075</c:v>
                </c:pt>
                <c:pt idx="631">
                  <c:v>54200</c:v>
                </c:pt>
                <c:pt idx="632">
                  <c:v>54325</c:v>
                </c:pt>
                <c:pt idx="633">
                  <c:v>54450</c:v>
                </c:pt>
                <c:pt idx="634">
                  <c:v>54575</c:v>
                </c:pt>
                <c:pt idx="635">
                  <c:v>54700</c:v>
                </c:pt>
                <c:pt idx="636">
                  <c:v>54825</c:v>
                </c:pt>
                <c:pt idx="637">
                  <c:v>54950</c:v>
                </c:pt>
                <c:pt idx="638">
                  <c:v>55075</c:v>
                </c:pt>
                <c:pt idx="639">
                  <c:v>55200</c:v>
                </c:pt>
                <c:pt idx="640">
                  <c:v>55325</c:v>
                </c:pt>
                <c:pt idx="641">
                  <c:v>55450</c:v>
                </c:pt>
                <c:pt idx="642">
                  <c:v>55575</c:v>
                </c:pt>
                <c:pt idx="643">
                  <c:v>55700</c:v>
                </c:pt>
                <c:pt idx="644">
                  <c:v>55825</c:v>
                </c:pt>
                <c:pt idx="645">
                  <c:v>55950</c:v>
                </c:pt>
                <c:pt idx="646">
                  <c:v>56075</c:v>
                </c:pt>
                <c:pt idx="647">
                  <c:v>56200</c:v>
                </c:pt>
                <c:pt idx="648">
                  <c:v>56325</c:v>
                </c:pt>
                <c:pt idx="649">
                  <c:v>56450</c:v>
                </c:pt>
                <c:pt idx="650">
                  <c:v>56575</c:v>
                </c:pt>
                <c:pt idx="651">
                  <c:v>56700</c:v>
                </c:pt>
                <c:pt idx="652">
                  <c:v>56825</c:v>
                </c:pt>
                <c:pt idx="653">
                  <c:v>56950</c:v>
                </c:pt>
                <c:pt idx="654">
                  <c:v>57075</c:v>
                </c:pt>
                <c:pt idx="655">
                  <c:v>57200</c:v>
                </c:pt>
                <c:pt idx="656">
                  <c:v>57325</c:v>
                </c:pt>
                <c:pt idx="657">
                  <c:v>57450</c:v>
                </c:pt>
                <c:pt idx="658">
                  <c:v>57575</c:v>
                </c:pt>
                <c:pt idx="659">
                  <c:v>57700</c:v>
                </c:pt>
                <c:pt idx="660">
                  <c:v>57825</c:v>
                </c:pt>
                <c:pt idx="661">
                  <c:v>57950</c:v>
                </c:pt>
                <c:pt idx="662">
                  <c:v>58075</c:v>
                </c:pt>
                <c:pt idx="663">
                  <c:v>58200</c:v>
                </c:pt>
                <c:pt idx="664">
                  <c:v>58325</c:v>
                </c:pt>
                <c:pt idx="665">
                  <c:v>58450</c:v>
                </c:pt>
                <c:pt idx="666">
                  <c:v>58575</c:v>
                </c:pt>
                <c:pt idx="667">
                  <c:v>58700</c:v>
                </c:pt>
                <c:pt idx="668">
                  <c:v>58825</c:v>
                </c:pt>
                <c:pt idx="669">
                  <c:v>58950</c:v>
                </c:pt>
                <c:pt idx="670">
                  <c:v>59075</c:v>
                </c:pt>
                <c:pt idx="671">
                  <c:v>59200</c:v>
                </c:pt>
                <c:pt idx="672">
                  <c:v>59325</c:v>
                </c:pt>
                <c:pt idx="673">
                  <c:v>59450</c:v>
                </c:pt>
                <c:pt idx="674">
                  <c:v>59575</c:v>
                </c:pt>
                <c:pt idx="675">
                  <c:v>59700</c:v>
                </c:pt>
                <c:pt idx="676">
                  <c:v>59825</c:v>
                </c:pt>
                <c:pt idx="677">
                  <c:v>59950</c:v>
                </c:pt>
                <c:pt idx="678">
                  <c:v>60075</c:v>
                </c:pt>
                <c:pt idx="679">
                  <c:v>60200</c:v>
                </c:pt>
                <c:pt idx="680">
                  <c:v>60325</c:v>
                </c:pt>
                <c:pt idx="681">
                  <c:v>60450</c:v>
                </c:pt>
                <c:pt idx="682">
                  <c:v>60575</c:v>
                </c:pt>
                <c:pt idx="683">
                  <c:v>60700</c:v>
                </c:pt>
                <c:pt idx="684">
                  <c:v>60825</c:v>
                </c:pt>
                <c:pt idx="685">
                  <c:v>60950</c:v>
                </c:pt>
                <c:pt idx="686">
                  <c:v>61075</c:v>
                </c:pt>
                <c:pt idx="687">
                  <c:v>61200</c:v>
                </c:pt>
                <c:pt idx="688">
                  <c:v>61325</c:v>
                </c:pt>
                <c:pt idx="689">
                  <c:v>61450</c:v>
                </c:pt>
                <c:pt idx="690">
                  <c:v>61575</c:v>
                </c:pt>
                <c:pt idx="691">
                  <c:v>61700</c:v>
                </c:pt>
                <c:pt idx="692">
                  <c:v>61825</c:v>
                </c:pt>
                <c:pt idx="693">
                  <c:v>61950</c:v>
                </c:pt>
                <c:pt idx="694">
                  <c:v>62075</c:v>
                </c:pt>
                <c:pt idx="695">
                  <c:v>62200</c:v>
                </c:pt>
                <c:pt idx="696">
                  <c:v>62325</c:v>
                </c:pt>
                <c:pt idx="697">
                  <c:v>62450</c:v>
                </c:pt>
                <c:pt idx="698">
                  <c:v>62575</c:v>
                </c:pt>
                <c:pt idx="699">
                  <c:v>62700</c:v>
                </c:pt>
                <c:pt idx="700">
                  <c:v>62825</c:v>
                </c:pt>
                <c:pt idx="701">
                  <c:v>62950</c:v>
                </c:pt>
                <c:pt idx="702">
                  <c:v>63075</c:v>
                </c:pt>
                <c:pt idx="703">
                  <c:v>63200</c:v>
                </c:pt>
                <c:pt idx="704">
                  <c:v>63325</c:v>
                </c:pt>
                <c:pt idx="705">
                  <c:v>63450</c:v>
                </c:pt>
                <c:pt idx="706">
                  <c:v>63575</c:v>
                </c:pt>
                <c:pt idx="707">
                  <c:v>63700</c:v>
                </c:pt>
                <c:pt idx="708">
                  <c:v>63825</c:v>
                </c:pt>
                <c:pt idx="709">
                  <c:v>63950</c:v>
                </c:pt>
                <c:pt idx="710">
                  <c:v>64075</c:v>
                </c:pt>
                <c:pt idx="711">
                  <c:v>64200</c:v>
                </c:pt>
                <c:pt idx="712">
                  <c:v>64325</c:v>
                </c:pt>
                <c:pt idx="713">
                  <c:v>64450</c:v>
                </c:pt>
                <c:pt idx="714">
                  <c:v>64575</c:v>
                </c:pt>
                <c:pt idx="715">
                  <c:v>64700</c:v>
                </c:pt>
                <c:pt idx="716">
                  <c:v>64825</c:v>
                </c:pt>
                <c:pt idx="717">
                  <c:v>64950</c:v>
                </c:pt>
                <c:pt idx="718">
                  <c:v>65075</c:v>
                </c:pt>
                <c:pt idx="719">
                  <c:v>65200</c:v>
                </c:pt>
                <c:pt idx="720">
                  <c:v>65325</c:v>
                </c:pt>
                <c:pt idx="721">
                  <c:v>65450</c:v>
                </c:pt>
                <c:pt idx="722">
                  <c:v>65575</c:v>
                </c:pt>
                <c:pt idx="723">
                  <c:v>65700</c:v>
                </c:pt>
                <c:pt idx="724">
                  <c:v>65825</c:v>
                </c:pt>
                <c:pt idx="725">
                  <c:v>65950</c:v>
                </c:pt>
                <c:pt idx="726">
                  <c:v>66075</c:v>
                </c:pt>
                <c:pt idx="727">
                  <c:v>66200</c:v>
                </c:pt>
                <c:pt idx="728">
                  <c:v>66325</c:v>
                </c:pt>
                <c:pt idx="729">
                  <c:v>66450</c:v>
                </c:pt>
                <c:pt idx="730">
                  <c:v>66575</c:v>
                </c:pt>
                <c:pt idx="731">
                  <c:v>66700</c:v>
                </c:pt>
                <c:pt idx="732">
                  <c:v>66825</c:v>
                </c:pt>
                <c:pt idx="733">
                  <c:v>66950</c:v>
                </c:pt>
                <c:pt idx="734">
                  <c:v>67075</c:v>
                </c:pt>
                <c:pt idx="735">
                  <c:v>67200</c:v>
                </c:pt>
                <c:pt idx="736">
                  <c:v>67325</c:v>
                </c:pt>
                <c:pt idx="737">
                  <c:v>67450</c:v>
                </c:pt>
                <c:pt idx="738">
                  <c:v>67575</c:v>
                </c:pt>
                <c:pt idx="739">
                  <c:v>67700</c:v>
                </c:pt>
                <c:pt idx="740">
                  <c:v>67825</c:v>
                </c:pt>
                <c:pt idx="741">
                  <c:v>67950</c:v>
                </c:pt>
                <c:pt idx="742">
                  <c:v>68075</c:v>
                </c:pt>
                <c:pt idx="743">
                  <c:v>68200</c:v>
                </c:pt>
                <c:pt idx="744">
                  <c:v>68325</c:v>
                </c:pt>
                <c:pt idx="745">
                  <c:v>68450</c:v>
                </c:pt>
                <c:pt idx="746">
                  <c:v>68575</c:v>
                </c:pt>
                <c:pt idx="747">
                  <c:v>68700</c:v>
                </c:pt>
                <c:pt idx="748">
                  <c:v>68825</c:v>
                </c:pt>
                <c:pt idx="749">
                  <c:v>68950</c:v>
                </c:pt>
                <c:pt idx="750">
                  <c:v>69075</c:v>
                </c:pt>
                <c:pt idx="751">
                  <c:v>69200</c:v>
                </c:pt>
                <c:pt idx="752">
                  <c:v>69325</c:v>
                </c:pt>
                <c:pt idx="753">
                  <c:v>69450</c:v>
                </c:pt>
                <c:pt idx="754">
                  <c:v>69575</c:v>
                </c:pt>
                <c:pt idx="755">
                  <c:v>69700</c:v>
                </c:pt>
                <c:pt idx="756">
                  <c:v>69825</c:v>
                </c:pt>
                <c:pt idx="757">
                  <c:v>69950</c:v>
                </c:pt>
                <c:pt idx="758">
                  <c:v>70075</c:v>
                </c:pt>
                <c:pt idx="759">
                  <c:v>70200</c:v>
                </c:pt>
                <c:pt idx="760">
                  <c:v>70325</c:v>
                </c:pt>
                <c:pt idx="761">
                  <c:v>70450</c:v>
                </c:pt>
                <c:pt idx="762">
                  <c:v>70575</c:v>
                </c:pt>
                <c:pt idx="763">
                  <c:v>70700</c:v>
                </c:pt>
                <c:pt idx="764">
                  <c:v>70825</c:v>
                </c:pt>
                <c:pt idx="765">
                  <c:v>70950</c:v>
                </c:pt>
                <c:pt idx="766">
                  <c:v>71075</c:v>
                </c:pt>
                <c:pt idx="767">
                  <c:v>71200</c:v>
                </c:pt>
                <c:pt idx="768">
                  <c:v>71325</c:v>
                </c:pt>
                <c:pt idx="769">
                  <c:v>71450</c:v>
                </c:pt>
                <c:pt idx="770">
                  <c:v>71575</c:v>
                </c:pt>
                <c:pt idx="771">
                  <c:v>71700</c:v>
                </c:pt>
                <c:pt idx="772">
                  <c:v>71825</c:v>
                </c:pt>
                <c:pt idx="773">
                  <c:v>71950</c:v>
                </c:pt>
                <c:pt idx="774">
                  <c:v>72075</c:v>
                </c:pt>
                <c:pt idx="775">
                  <c:v>72200</c:v>
                </c:pt>
                <c:pt idx="776">
                  <c:v>72325</c:v>
                </c:pt>
                <c:pt idx="777">
                  <c:v>72450</c:v>
                </c:pt>
                <c:pt idx="778">
                  <c:v>72575</c:v>
                </c:pt>
                <c:pt idx="779">
                  <c:v>72700</c:v>
                </c:pt>
                <c:pt idx="780">
                  <c:v>72825</c:v>
                </c:pt>
                <c:pt idx="781">
                  <c:v>72950</c:v>
                </c:pt>
                <c:pt idx="782">
                  <c:v>73075</c:v>
                </c:pt>
                <c:pt idx="783">
                  <c:v>73200</c:v>
                </c:pt>
                <c:pt idx="784">
                  <c:v>73325</c:v>
                </c:pt>
                <c:pt idx="785">
                  <c:v>73450</c:v>
                </c:pt>
                <c:pt idx="786">
                  <c:v>73575</c:v>
                </c:pt>
                <c:pt idx="787">
                  <c:v>73700</c:v>
                </c:pt>
                <c:pt idx="788">
                  <c:v>73825</c:v>
                </c:pt>
                <c:pt idx="789">
                  <c:v>73950</c:v>
                </c:pt>
                <c:pt idx="790">
                  <c:v>74075</c:v>
                </c:pt>
                <c:pt idx="791">
                  <c:v>74200</c:v>
                </c:pt>
                <c:pt idx="792">
                  <c:v>74325</c:v>
                </c:pt>
                <c:pt idx="793">
                  <c:v>74450</c:v>
                </c:pt>
                <c:pt idx="794">
                  <c:v>74575</c:v>
                </c:pt>
                <c:pt idx="795">
                  <c:v>74700</c:v>
                </c:pt>
                <c:pt idx="796">
                  <c:v>74825</c:v>
                </c:pt>
                <c:pt idx="797">
                  <c:v>74950</c:v>
                </c:pt>
                <c:pt idx="798">
                  <c:v>75075</c:v>
                </c:pt>
                <c:pt idx="799">
                  <c:v>75200</c:v>
                </c:pt>
                <c:pt idx="800">
                  <c:v>75325</c:v>
                </c:pt>
                <c:pt idx="801">
                  <c:v>75450</c:v>
                </c:pt>
                <c:pt idx="802">
                  <c:v>75575</c:v>
                </c:pt>
                <c:pt idx="803">
                  <c:v>75700</c:v>
                </c:pt>
                <c:pt idx="804">
                  <c:v>75825</c:v>
                </c:pt>
                <c:pt idx="805">
                  <c:v>75950</c:v>
                </c:pt>
                <c:pt idx="806">
                  <c:v>76075</c:v>
                </c:pt>
                <c:pt idx="807">
                  <c:v>76200</c:v>
                </c:pt>
                <c:pt idx="808">
                  <c:v>76325</c:v>
                </c:pt>
                <c:pt idx="809">
                  <c:v>76450</c:v>
                </c:pt>
                <c:pt idx="810">
                  <c:v>76575</c:v>
                </c:pt>
                <c:pt idx="811">
                  <c:v>76700</c:v>
                </c:pt>
                <c:pt idx="812">
                  <c:v>76825</c:v>
                </c:pt>
                <c:pt idx="813">
                  <c:v>76950</c:v>
                </c:pt>
                <c:pt idx="814">
                  <c:v>77075</c:v>
                </c:pt>
                <c:pt idx="815">
                  <c:v>77200</c:v>
                </c:pt>
                <c:pt idx="816">
                  <c:v>77325</c:v>
                </c:pt>
                <c:pt idx="817">
                  <c:v>77450</c:v>
                </c:pt>
                <c:pt idx="818">
                  <c:v>77575</c:v>
                </c:pt>
                <c:pt idx="819">
                  <c:v>77700</c:v>
                </c:pt>
                <c:pt idx="820">
                  <c:v>77825</c:v>
                </c:pt>
                <c:pt idx="821">
                  <c:v>77950</c:v>
                </c:pt>
                <c:pt idx="822">
                  <c:v>78075</c:v>
                </c:pt>
                <c:pt idx="823">
                  <c:v>78200</c:v>
                </c:pt>
                <c:pt idx="824">
                  <c:v>78325</c:v>
                </c:pt>
                <c:pt idx="825">
                  <c:v>78450</c:v>
                </c:pt>
                <c:pt idx="826">
                  <c:v>78575</c:v>
                </c:pt>
                <c:pt idx="827">
                  <c:v>78700</c:v>
                </c:pt>
                <c:pt idx="828">
                  <c:v>78825</c:v>
                </c:pt>
                <c:pt idx="829">
                  <c:v>78950</c:v>
                </c:pt>
                <c:pt idx="830">
                  <c:v>79075</c:v>
                </c:pt>
                <c:pt idx="831">
                  <c:v>79200</c:v>
                </c:pt>
                <c:pt idx="832">
                  <c:v>79325</c:v>
                </c:pt>
                <c:pt idx="833">
                  <c:v>79450</c:v>
                </c:pt>
                <c:pt idx="834">
                  <c:v>79575</c:v>
                </c:pt>
                <c:pt idx="835">
                  <c:v>79700</c:v>
                </c:pt>
                <c:pt idx="836">
                  <c:v>79825</c:v>
                </c:pt>
                <c:pt idx="837">
                  <c:v>79950</c:v>
                </c:pt>
                <c:pt idx="838">
                  <c:v>80075</c:v>
                </c:pt>
                <c:pt idx="839">
                  <c:v>80200</c:v>
                </c:pt>
                <c:pt idx="840">
                  <c:v>80325</c:v>
                </c:pt>
                <c:pt idx="841">
                  <c:v>80450</c:v>
                </c:pt>
                <c:pt idx="842">
                  <c:v>80575</c:v>
                </c:pt>
                <c:pt idx="843">
                  <c:v>80700</c:v>
                </c:pt>
                <c:pt idx="844">
                  <c:v>80825</c:v>
                </c:pt>
                <c:pt idx="845">
                  <c:v>80950</c:v>
                </c:pt>
                <c:pt idx="846">
                  <c:v>81075</c:v>
                </c:pt>
                <c:pt idx="847">
                  <c:v>81200</c:v>
                </c:pt>
                <c:pt idx="848">
                  <c:v>81325</c:v>
                </c:pt>
                <c:pt idx="849">
                  <c:v>81450</c:v>
                </c:pt>
                <c:pt idx="850">
                  <c:v>81575</c:v>
                </c:pt>
                <c:pt idx="851">
                  <c:v>81700</c:v>
                </c:pt>
                <c:pt idx="852">
                  <c:v>81825</c:v>
                </c:pt>
                <c:pt idx="853">
                  <c:v>81950</c:v>
                </c:pt>
                <c:pt idx="854">
                  <c:v>82075</c:v>
                </c:pt>
                <c:pt idx="855">
                  <c:v>82200</c:v>
                </c:pt>
                <c:pt idx="856">
                  <c:v>82325</c:v>
                </c:pt>
                <c:pt idx="857">
                  <c:v>82450</c:v>
                </c:pt>
                <c:pt idx="858">
                  <c:v>82575</c:v>
                </c:pt>
                <c:pt idx="859">
                  <c:v>82700</c:v>
                </c:pt>
                <c:pt idx="860">
                  <c:v>82825</c:v>
                </c:pt>
                <c:pt idx="861">
                  <c:v>82950</c:v>
                </c:pt>
                <c:pt idx="862">
                  <c:v>83075</c:v>
                </c:pt>
                <c:pt idx="863">
                  <c:v>83200</c:v>
                </c:pt>
                <c:pt idx="864">
                  <c:v>83325</c:v>
                </c:pt>
                <c:pt idx="865">
                  <c:v>83450</c:v>
                </c:pt>
                <c:pt idx="866">
                  <c:v>83575</c:v>
                </c:pt>
                <c:pt idx="867">
                  <c:v>83700</c:v>
                </c:pt>
                <c:pt idx="868">
                  <c:v>83825</c:v>
                </c:pt>
                <c:pt idx="869">
                  <c:v>83950</c:v>
                </c:pt>
                <c:pt idx="870">
                  <c:v>84075</c:v>
                </c:pt>
                <c:pt idx="871">
                  <c:v>84200</c:v>
                </c:pt>
                <c:pt idx="872">
                  <c:v>84325</c:v>
                </c:pt>
                <c:pt idx="873">
                  <c:v>84450</c:v>
                </c:pt>
                <c:pt idx="874">
                  <c:v>84575</c:v>
                </c:pt>
                <c:pt idx="875">
                  <c:v>84700</c:v>
                </c:pt>
                <c:pt idx="876">
                  <c:v>84825</c:v>
                </c:pt>
                <c:pt idx="877">
                  <c:v>84950</c:v>
                </c:pt>
                <c:pt idx="878">
                  <c:v>85075</c:v>
                </c:pt>
                <c:pt idx="879">
                  <c:v>85200</c:v>
                </c:pt>
                <c:pt idx="880">
                  <c:v>85325</c:v>
                </c:pt>
                <c:pt idx="881">
                  <c:v>85450</c:v>
                </c:pt>
                <c:pt idx="882">
                  <c:v>85575</c:v>
                </c:pt>
                <c:pt idx="883">
                  <c:v>85700</c:v>
                </c:pt>
                <c:pt idx="884">
                  <c:v>85825</c:v>
                </c:pt>
                <c:pt idx="885">
                  <c:v>85950</c:v>
                </c:pt>
                <c:pt idx="886">
                  <c:v>86075</c:v>
                </c:pt>
                <c:pt idx="887">
                  <c:v>86200</c:v>
                </c:pt>
                <c:pt idx="888">
                  <c:v>86325</c:v>
                </c:pt>
                <c:pt idx="889">
                  <c:v>86450</c:v>
                </c:pt>
                <c:pt idx="890">
                  <c:v>86575</c:v>
                </c:pt>
                <c:pt idx="891">
                  <c:v>86700</c:v>
                </c:pt>
                <c:pt idx="892">
                  <c:v>86825</c:v>
                </c:pt>
                <c:pt idx="893">
                  <c:v>86950</c:v>
                </c:pt>
                <c:pt idx="894">
                  <c:v>87075</c:v>
                </c:pt>
                <c:pt idx="895">
                  <c:v>87200</c:v>
                </c:pt>
                <c:pt idx="896">
                  <c:v>87325</c:v>
                </c:pt>
                <c:pt idx="897">
                  <c:v>87450</c:v>
                </c:pt>
                <c:pt idx="898">
                  <c:v>87575</c:v>
                </c:pt>
                <c:pt idx="899">
                  <c:v>87700</c:v>
                </c:pt>
                <c:pt idx="900">
                  <c:v>87825</c:v>
                </c:pt>
                <c:pt idx="901">
                  <c:v>87950</c:v>
                </c:pt>
                <c:pt idx="902">
                  <c:v>88075</c:v>
                </c:pt>
                <c:pt idx="903">
                  <c:v>88200</c:v>
                </c:pt>
                <c:pt idx="904">
                  <c:v>88325</c:v>
                </c:pt>
                <c:pt idx="905">
                  <c:v>88450</c:v>
                </c:pt>
                <c:pt idx="906">
                  <c:v>88575</c:v>
                </c:pt>
                <c:pt idx="907">
                  <c:v>88700</c:v>
                </c:pt>
                <c:pt idx="908">
                  <c:v>88825</c:v>
                </c:pt>
                <c:pt idx="909">
                  <c:v>88950</c:v>
                </c:pt>
                <c:pt idx="910">
                  <c:v>89075</c:v>
                </c:pt>
                <c:pt idx="911">
                  <c:v>89200</c:v>
                </c:pt>
                <c:pt idx="912">
                  <c:v>89325</c:v>
                </c:pt>
                <c:pt idx="913">
                  <c:v>89450</c:v>
                </c:pt>
                <c:pt idx="914">
                  <c:v>89575</c:v>
                </c:pt>
                <c:pt idx="915">
                  <c:v>89700</c:v>
                </c:pt>
                <c:pt idx="916">
                  <c:v>89825</c:v>
                </c:pt>
                <c:pt idx="917">
                  <c:v>89950</c:v>
                </c:pt>
                <c:pt idx="918">
                  <c:v>90075</c:v>
                </c:pt>
                <c:pt idx="919">
                  <c:v>90200</c:v>
                </c:pt>
                <c:pt idx="920">
                  <c:v>90325</c:v>
                </c:pt>
                <c:pt idx="921">
                  <c:v>90450</c:v>
                </c:pt>
                <c:pt idx="922">
                  <c:v>90575</c:v>
                </c:pt>
                <c:pt idx="923">
                  <c:v>90700</c:v>
                </c:pt>
                <c:pt idx="924">
                  <c:v>90825</c:v>
                </c:pt>
                <c:pt idx="925">
                  <c:v>90950</c:v>
                </c:pt>
                <c:pt idx="926">
                  <c:v>91075</c:v>
                </c:pt>
                <c:pt idx="927">
                  <c:v>91200</c:v>
                </c:pt>
                <c:pt idx="928">
                  <c:v>91325</c:v>
                </c:pt>
                <c:pt idx="929">
                  <c:v>91450</c:v>
                </c:pt>
                <c:pt idx="930">
                  <c:v>91575</c:v>
                </c:pt>
                <c:pt idx="931">
                  <c:v>91700</c:v>
                </c:pt>
                <c:pt idx="932">
                  <c:v>91825</c:v>
                </c:pt>
                <c:pt idx="933">
                  <c:v>91950</c:v>
                </c:pt>
                <c:pt idx="934">
                  <c:v>92075</c:v>
                </c:pt>
                <c:pt idx="935">
                  <c:v>92200</c:v>
                </c:pt>
                <c:pt idx="936">
                  <c:v>92325</c:v>
                </c:pt>
                <c:pt idx="937">
                  <c:v>92450</c:v>
                </c:pt>
                <c:pt idx="938">
                  <c:v>92575</c:v>
                </c:pt>
                <c:pt idx="939">
                  <c:v>92700</c:v>
                </c:pt>
                <c:pt idx="940">
                  <c:v>92825</c:v>
                </c:pt>
                <c:pt idx="941">
                  <c:v>92950</c:v>
                </c:pt>
                <c:pt idx="942">
                  <c:v>93075</c:v>
                </c:pt>
                <c:pt idx="943">
                  <c:v>93200</c:v>
                </c:pt>
                <c:pt idx="944">
                  <c:v>93325</c:v>
                </c:pt>
                <c:pt idx="945">
                  <c:v>93450</c:v>
                </c:pt>
                <c:pt idx="946">
                  <c:v>93575</c:v>
                </c:pt>
                <c:pt idx="947">
                  <c:v>93700</c:v>
                </c:pt>
                <c:pt idx="948">
                  <c:v>93825</c:v>
                </c:pt>
                <c:pt idx="949">
                  <c:v>93950</c:v>
                </c:pt>
                <c:pt idx="950">
                  <c:v>94075</c:v>
                </c:pt>
                <c:pt idx="951">
                  <c:v>94200</c:v>
                </c:pt>
                <c:pt idx="952">
                  <c:v>94325</c:v>
                </c:pt>
                <c:pt idx="953">
                  <c:v>94450</c:v>
                </c:pt>
                <c:pt idx="954">
                  <c:v>94575</c:v>
                </c:pt>
                <c:pt idx="955">
                  <c:v>94700</c:v>
                </c:pt>
                <c:pt idx="956">
                  <c:v>94825</c:v>
                </c:pt>
                <c:pt idx="957">
                  <c:v>94950</c:v>
                </c:pt>
                <c:pt idx="958">
                  <c:v>95075</c:v>
                </c:pt>
                <c:pt idx="959">
                  <c:v>95200</c:v>
                </c:pt>
                <c:pt idx="960">
                  <c:v>95325</c:v>
                </c:pt>
                <c:pt idx="961">
                  <c:v>95450</c:v>
                </c:pt>
                <c:pt idx="962">
                  <c:v>95575</c:v>
                </c:pt>
                <c:pt idx="963">
                  <c:v>95700</c:v>
                </c:pt>
                <c:pt idx="964">
                  <c:v>95825</c:v>
                </c:pt>
                <c:pt idx="965">
                  <c:v>95950</c:v>
                </c:pt>
                <c:pt idx="966">
                  <c:v>96075</c:v>
                </c:pt>
                <c:pt idx="967">
                  <c:v>96200</c:v>
                </c:pt>
                <c:pt idx="968">
                  <c:v>96325</c:v>
                </c:pt>
                <c:pt idx="969">
                  <c:v>96450</c:v>
                </c:pt>
                <c:pt idx="970">
                  <c:v>96575</c:v>
                </c:pt>
                <c:pt idx="971">
                  <c:v>96700</c:v>
                </c:pt>
                <c:pt idx="972">
                  <c:v>96825</c:v>
                </c:pt>
                <c:pt idx="973">
                  <c:v>96950</c:v>
                </c:pt>
                <c:pt idx="974">
                  <c:v>97075</c:v>
                </c:pt>
                <c:pt idx="975">
                  <c:v>97200</c:v>
                </c:pt>
                <c:pt idx="976">
                  <c:v>97325</c:v>
                </c:pt>
                <c:pt idx="977">
                  <c:v>97450</c:v>
                </c:pt>
                <c:pt idx="978">
                  <c:v>97575</c:v>
                </c:pt>
                <c:pt idx="979">
                  <c:v>97700</c:v>
                </c:pt>
                <c:pt idx="980">
                  <c:v>97825</c:v>
                </c:pt>
                <c:pt idx="981">
                  <c:v>97950</c:v>
                </c:pt>
                <c:pt idx="982">
                  <c:v>98075</c:v>
                </c:pt>
                <c:pt idx="983">
                  <c:v>98200</c:v>
                </c:pt>
                <c:pt idx="984">
                  <c:v>98325</c:v>
                </c:pt>
                <c:pt idx="985">
                  <c:v>98450</c:v>
                </c:pt>
                <c:pt idx="986">
                  <c:v>98575</c:v>
                </c:pt>
                <c:pt idx="987">
                  <c:v>98700</c:v>
                </c:pt>
                <c:pt idx="988">
                  <c:v>98825</c:v>
                </c:pt>
                <c:pt idx="989">
                  <c:v>98950</c:v>
                </c:pt>
                <c:pt idx="990">
                  <c:v>99075</c:v>
                </c:pt>
                <c:pt idx="991">
                  <c:v>99200</c:v>
                </c:pt>
                <c:pt idx="992">
                  <c:v>99325</c:v>
                </c:pt>
                <c:pt idx="993">
                  <c:v>99450</c:v>
                </c:pt>
                <c:pt idx="994">
                  <c:v>99575</c:v>
                </c:pt>
                <c:pt idx="995">
                  <c:v>99700</c:v>
                </c:pt>
                <c:pt idx="996">
                  <c:v>99825</c:v>
                </c:pt>
                <c:pt idx="997">
                  <c:v>99950</c:v>
                </c:pt>
                <c:pt idx="998">
                  <c:v>100075</c:v>
                </c:pt>
                <c:pt idx="999">
                  <c:v>100200</c:v>
                </c:pt>
              </c:numCache>
            </c:numRef>
          </c:xVal>
          <c:yVal>
            <c:numRef>
              <c:f>ChartData!$X$10:$X$1009</c:f>
              <c:numCache>
                <c:formatCode>_("$"* #,##0_);_("$"* \(#,##0\);_("$"* "-"??_);_(@_)</c:formatCode>
                <c:ptCount val="1000"/>
                <c:pt idx="0">
                  <c:v>1540.8512000000001</c:v>
                </c:pt>
                <c:pt idx="1">
                  <c:v>771.85119999999995</c:v>
                </c:pt>
                <c:pt idx="2">
                  <c:v>515.51786666666658</c:v>
                </c:pt>
                <c:pt idx="3">
                  <c:v>387.35120000000001</c:v>
                </c:pt>
                <c:pt idx="4">
                  <c:v>310.45120000000003</c:v>
                </c:pt>
                <c:pt idx="5">
                  <c:v>259.18453333333332</c:v>
                </c:pt>
                <c:pt idx="6">
                  <c:v>222.56548571428573</c:v>
                </c:pt>
                <c:pt idx="7">
                  <c:v>195.10120000000001</c:v>
                </c:pt>
                <c:pt idx="8">
                  <c:v>173.74008888888889</c:v>
                </c:pt>
                <c:pt idx="9">
                  <c:v>156.65120000000002</c:v>
                </c:pt>
                <c:pt idx="10">
                  <c:v>142.66938181818182</c:v>
                </c:pt>
                <c:pt idx="11">
                  <c:v>131.01786666666666</c:v>
                </c:pt>
                <c:pt idx="12">
                  <c:v>121.15889230769231</c:v>
                </c:pt>
                <c:pt idx="13">
                  <c:v>112.70834285714287</c:v>
                </c:pt>
                <c:pt idx="14">
                  <c:v>105.38453333333334</c:v>
                </c:pt>
                <c:pt idx="15">
                  <c:v>98.976200000000006</c:v>
                </c:pt>
                <c:pt idx="16">
                  <c:v>93.321788235294122</c:v>
                </c:pt>
                <c:pt idx="17">
                  <c:v>88.295644444444449</c:v>
                </c:pt>
                <c:pt idx="18">
                  <c:v>83.798568421052636</c:v>
                </c:pt>
                <c:pt idx="19">
                  <c:v>79.751200000000011</c:v>
                </c:pt>
                <c:pt idx="20">
                  <c:v>76.089295238095247</c:v>
                </c:pt>
                <c:pt idx="21">
                  <c:v>72.760290909090912</c:v>
                </c:pt>
                <c:pt idx="22">
                  <c:v>69.720765217391303</c:v>
                </c:pt>
                <c:pt idx="23">
                  <c:v>66.934533333333334</c:v>
                </c:pt>
                <c:pt idx="24">
                  <c:v>64.371200000000002</c:v>
                </c:pt>
                <c:pt idx="25">
                  <c:v>62.005046153846152</c:v>
                </c:pt>
                <c:pt idx="26">
                  <c:v>59.814162962962961</c:v>
                </c:pt>
                <c:pt idx="27">
                  <c:v>57.779771428571429</c:v>
                </c:pt>
                <c:pt idx="28">
                  <c:v>55.885682758620689</c:v>
                </c:pt>
                <c:pt idx="29">
                  <c:v>54.117866666666664</c:v>
                </c:pt>
                <c:pt idx="30">
                  <c:v>52.464103225806447</c:v>
                </c:pt>
                <c:pt idx="31">
                  <c:v>50.913699999999999</c:v>
                </c:pt>
                <c:pt idx="32">
                  <c:v>49.457260606060608</c:v>
                </c:pt>
                <c:pt idx="33">
                  <c:v>48.086494117647057</c:v>
                </c:pt>
                <c:pt idx="34">
                  <c:v>46.794057142857142</c:v>
                </c:pt>
                <c:pt idx="35">
                  <c:v>45.57342222222222</c:v>
                </c:pt>
                <c:pt idx="36">
                  <c:v>44.418767567567564</c:v>
                </c:pt>
                <c:pt idx="37">
                  <c:v>43.324884210526314</c:v>
                </c:pt>
                <c:pt idx="38">
                  <c:v>42.287097435897437</c:v>
                </c:pt>
                <c:pt idx="39">
                  <c:v>41.301200000000001</c:v>
                </c:pt>
                <c:pt idx="40">
                  <c:v>40.363395121951221</c:v>
                </c:pt>
                <c:pt idx="41">
                  <c:v>39.470247619047619</c:v>
                </c:pt>
                <c:pt idx="42">
                  <c:v>38.618641860465118</c:v>
                </c:pt>
                <c:pt idx="43">
                  <c:v>37.805745454545452</c:v>
                </c:pt>
                <c:pt idx="44">
                  <c:v>37.028977777777776</c:v>
                </c:pt>
                <c:pt idx="45">
                  <c:v>36.285982608695647</c:v>
                </c:pt>
                <c:pt idx="46">
                  <c:v>35.574604255319144</c:v>
                </c:pt>
                <c:pt idx="47">
                  <c:v>34.892866666666663</c:v>
                </c:pt>
                <c:pt idx="48">
                  <c:v>34.238955102040819</c:v>
                </c:pt>
                <c:pt idx="49">
                  <c:v>33.611200000000004</c:v>
                </c:pt>
                <c:pt idx="50">
                  <c:v>33.008062745098037</c:v>
                </c:pt>
                <c:pt idx="51">
                  <c:v>32.428123076923079</c:v>
                </c:pt>
                <c:pt idx="52">
                  <c:v>31.8700679245283</c:v>
                </c:pt>
                <c:pt idx="53">
                  <c:v>31.33268148148148</c:v>
                </c:pt>
                <c:pt idx="54">
                  <c:v>30.814836363636363</c:v>
                </c:pt>
                <c:pt idx="55">
                  <c:v>30.315485714285714</c:v>
                </c:pt>
                <c:pt idx="56">
                  <c:v>29.833656140350875</c:v>
                </c:pt>
                <c:pt idx="57">
                  <c:v>29.368441379310344</c:v>
                </c:pt>
                <c:pt idx="58">
                  <c:v>28.91899661016949</c:v>
                </c:pt>
                <c:pt idx="59">
                  <c:v>28.484533333333331</c:v>
                </c:pt>
                <c:pt idx="60">
                  <c:v>28.064314754098358</c:v>
                </c:pt>
                <c:pt idx="61">
                  <c:v>27.657651612903223</c:v>
                </c:pt>
                <c:pt idx="62">
                  <c:v>27.26389841269841</c:v>
                </c:pt>
                <c:pt idx="63">
                  <c:v>26.882449999999999</c:v>
                </c:pt>
                <c:pt idx="64">
                  <c:v>26.512738461538461</c:v>
                </c:pt>
                <c:pt idx="65">
                  <c:v>26.154230303030303</c:v>
                </c:pt>
                <c:pt idx="66">
                  <c:v>25.806423880597013</c:v>
                </c:pt>
                <c:pt idx="67">
                  <c:v>25.468847058823528</c:v>
                </c:pt>
                <c:pt idx="68">
                  <c:v>25.141055072463768</c:v>
                </c:pt>
                <c:pt idx="69">
                  <c:v>24.82262857142857</c:v>
                </c:pt>
                <c:pt idx="70">
                  <c:v>24.513171830985915</c:v>
                </c:pt>
                <c:pt idx="71">
                  <c:v>24.212311111111109</c:v>
                </c:pt>
                <c:pt idx="72">
                  <c:v>23.919693150684932</c:v>
                </c:pt>
                <c:pt idx="73">
                  <c:v>23.634983783783781</c:v>
                </c:pt>
                <c:pt idx="74">
                  <c:v>23.357866666666666</c:v>
                </c:pt>
                <c:pt idx="75">
                  <c:v>23.088042105263156</c:v>
                </c:pt>
                <c:pt idx="76">
                  <c:v>22.825225974025972</c:v>
                </c:pt>
                <c:pt idx="77">
                  <c:v>22.569148717948718</c:v>
                </c:pt>
                <c:pt idx="78">
                  <c:v>22.319554430379746</c:v>
                </c:pt>
                <c:pt idx="79">
                  <c:v>22.0762</c:v>
                </c:pt>
                <c:pt idx="80">
                  <c:v>21.838854320987654</c:v>
                </c:pt>
                <c:pt idx="81">
                  <c:v>21.60729756097561</c:v>
                </c:pt>
                <c:pt idx="82">
                  <c:v>21.381320481927709</c:v>
                </c:pt>
                <c:pt idx="83">
                  <c:v>21.160723809523809</c:v>
                </c:pt>
                <c:pt idx="84">
                  <c:v>20.945317647058822</c:v>
                </c:pt>
                <c:pt idx="85">
                  <c:v>20.734920930232558</c:v>
                </c:pt>
                <c:pt idx="86">
                  <c:v>20.529360919540228</c:v>
                </c:pt>
                <c:pt idx="87">
                  <c:v>20.328472727272725</c:v>
                </c:pt>
                <c:pt idx="88">
                  <c:v>20.132098876404491</c:v>
                </c:pt>
                <c:pt idx="89">
                  <c:v>19.940088888888887</c:v>
                </c:pt>
                <c:pt idx="90">
                  <c:v>19.7522989010989</c:v>
                </c:pt>
                <c:pt idx="91">
                  <c:v>19.568591304347823</c:v>
                </c:pt>
                <c:pt idx="92">
                  <c:v>19.38883440860215</c:v>
                </c:pt>
                <c:pt idx="93">
                  <c:v>19.212902127659572</c:v>
                </c:pt>
                <c:pt idx="94">
                  <c:v>19.040673684210525</c:v>
                </c:pt>
                <c:pt idx="95">
                  <c:v>18.872033333333331</c:v>
                </c:pt>
                <c:pt idx="96">
                  <c:v>18.706870103092783</c:v>
                </c:pt>
                <c:pt idx="97">
                  <c:v>18.545077551020409</c:v>
                </c:pt>
                <c:pt idx="98">
                  <c:v>18.386553535353535</c:v>
                </c:pt>
                <c:pt idx="99">
                  <c:v>18.231200000000001</c:v>
                </c:pt>
                <c:pt idx="100">
                  <c:v>18.078922772277227</c:v>
                </c:pt>
                <c:pt idx="101">
                  <c:v>17.929631372549018</c:v>
                </c:pt>
                <c:pt idx="102">
                  <c:v>17.783238834951455</c:v>
                </c:pt>
                <c:pt idx="103">
                  <c:v>17.639661538461539</c:v>
                </c:pt>
                <c:pt idx="104">
                  <c:v>17.498819047619047</c:v>
                </c:pt>
                <c:pt idx="105">
                  <c:v>17.360633962264149</c:v>
                </c:pt>
                <c:pt idx="106">
                  <c:v>17.225031775700934</c:v>
                </c:pt>
                <c:pt idx="107">
                  <c:v>17.091940740740739</c:v>
                </c:pt>
                <c:pt idx="108">
                  <c:v>16.961291743119265</c:v>
                </c:pt>
                <c:pt idx="109">
                  <c:v>16.833018181818183</c:v>
                </c:pt>
                <c:pt idx="110">
                  <c:v>16.707055855855856</c:v>
                </c:pt>
                <c:pt idx="111">
                  <c:v>16.583342857142856</c:v>
                </c:pt>
                <c:pt idx="112">
                  <c:v>16.461819469026548</c:v>
                </c:pt>
                <c:pt idx="113">
                  <c:v>16.342428070175437</c:v>
                </c:pt>
                <c:pt idx="114">
                  <c:v>16.22511304347826</c:v>
                </c:pt>
                <c:pt idx="115">
                  <c:v>16.109820689655173</c:v>
                </c:pt>
                <c:pt idx="116">
                  <c:v>15.996499145299145</c:v>
                </c:pt>
                <c:pt idx="117">
                  <c:v>15.885098305084746</c:v>
                </c:pt>
                <c:pt idx="118">
                  <c:v>15.77556974789916</c:v>
                </c:pt>
                <c:pt idx="119">
                  <c:v>15.667866666666667</c:v>
                </c:pt>
                <c:pt idx="120">
                  <c:v>15.561943801652893</c:v>
                </c:pt>
                <c:pt idx="121">
                  <c:v>15.45775737704918</c:v>
                </c:pt>
                <c:pt idx="122">
                  <c:v>15.355265040650407</c:v>
                </c:pt>
                <c:pt idx="123">
                  <c:v>15.254425806451613</c:v>
                </c:pt>
                <c:pt idx="124">
                  <c:v>15.155200000000001</c:v>
                </c:pt>
                <c:pt idx="125">
                  <c:v>15.057549206349206</c:v>
                </c:pt>
                <c:pt idx="126">
                  <c:v>14.961436220472441</c:v>
                </c:pt>
                <c:pt idx="127">
                  <c:v>14.866825</c:v>
                </c:pt>
                <c:pt idx="128">
                  <c:v>14.773680620155039</c:v>
                </c:pt>
                <c:pt idx="129">
                  <c:v>14.681969230769232</c:v>
                </c:pt>
                <c:pt idx="130">
                  <c:v>14.591658015267177</c:v>
                </c:pt>
                <c:pt idx="131">
                  <c:v>14.502715151515153</c:v>
                </c:pt>
                <c:pt idx="132">
                  <c:v>14.415109774436091</c:v>
                </c:pt>
                <c:pt idx="133">
                  <c:v>14.328811940298507</c:v>
                </c:pt>
                <c:pt idx="134">
                  <c:v>14.243792592592593</c:v>
                </c:pt>
                <c:pt idx="135">
                  <c:v>14.160023529411765</c:v>
                </c:pt>
                <c:pt idx="136">
                  <c:v>14.077477372262774</c:v>
                </c:pt>
                <c:pt idx="137">
                  <c:v>13.996127536231885</c:v>
                </c:pt>
                <c:pt idx="138">
                  <c:v>13.91594820143885</c:v>
                </c:pt>
                <c:pt idx="139">
                  <c:v>13.836914285714286</c:v>
                </c:pt>
                <c:pt idx="140">
                  <c:v>13.759001418439716</c:v>
                </c:pt>
                <c:pt idx="141">
                  <c:v>13.682185915492958</c:v>
                </c:pt>
                <c:pt idx="142">
                  <c:v>13.606444755244755</c:v>
                </c:pt>
                <c:pt idx="143">
                  <c:v>13.531755555555556</c:v>
                </c:pt>
                <c:pt idx="144">
                  <c:v>13.458096551724138</c:v>
                </c:pt>
                <c:pt idx="145">
                  <c:v>13.385446575342467</c:v>
                </c:pt>
                <c:pt idx="146">
                  <c:v>13.313785034013605</c:v>
                </c:pt>
                <c:pt idx="147">
                  <c:v>13.243091891891892</c:v>
                </c:pt>
                <c:pt idx="148">
                  <c:v>13.173347651006711</c:v>
                </c:pt>
                <c:pt idx="149">
                  <c:v>13.104533333333334</c:v>
                </c:pt>
                <c:pt idx="150">
                  <c:v>13.036630463576159</c:v>
                </c:pt>
                <c:pt idx="151">
                  <c:v>12.969621052631579</c:v>
                </c:pt>
                <c:pt idx="152">
                  <c:v>12.903487581699347</c:v>
                </c:pt>
                <c:pt idx="153">
                  <c:v>12.838212987012987</c:v>
                </c:pt>
                <c:pt idx="154">
                  <c:v>12.77378064516129</c:v>
                </c:pt>
                <c:pt idx="155">
                  <c:v>12.71017435897436</c:v>
                </c:pt>
                <c:pt idx="156">
                  <c:v>12.647378343949045</c:v>
                </c:pt>
                <c:pt idx="157">
                  <c:v>12.585377215189874</c:v>
                </c:pt>
                <c:pt idx="158">
                  <c:v>12.524155974842767</c:v>
                </c:pt>
                <c:pt idx="159">
                  <c:v>12.463700000000001</c:v>
                </c:pt>
                <c:pt idx="160">
                  <c:v>12.403995031055901</c:v>
                </c:pt>
                <c:pt idx="161">
                  <c:v>12.345027160493828</c:v>
                </c:pt>
                <c:pt idx="162">
                  <c:v>12.28678282208589</c:v>
                </c:pt>
                <c:pt idx="163">
                  <c:v>12.229248780487806</c:v>
                </c:pt>
                <c:pt idx="164">
                  <c:v>12.172412121212121</c:v>
                </c:pt>
                <c:pt idx="165">
                  <c:v>12.116260240963856</c:v>
                </c:pt>
                <c:pt idx="166">
                  <c:v>12.060780838323353</c:v>
                </c:pt>
                <c:pt idx="167">
                  <c:v>12.005961904761906</c:v>
                </c:pt>
                <c:pt idx="168">
                  <c:v>11.951791715976332</c:v>
                </c:pt>
                <c:pt idx="169">
                  <c:v>11.898258823529412</c:v>
                </c:pt>
                <c:pt idx="170">
                  <c:v>11.845352046783626</c:v>
                </c:pt>
                <c:pt idx="171">
                  <c:v>11.79306046511628</c:v>
                </c:pt>
                <c:pt idx="172">
                  <c:v>11.741373410404625</c:v>
                </c:pt>
                <c:pt idx="173">
                  <c:v>11.690280459770115</c:v>
                </c:pt>
                <c:pt idx="174">
                  <c:v>11.639771428571429</c:v>
                </c:pt>
                <c:pt idx="175">
                  <c:v>11.589836363636364</c:v>
                </c:pt>
                <c:pt idx="176">
                  <c:v>11.540465536723165</c:v>
                </c:pt>
                <c:pt idx="177">
                  <c:v>11.491649438202247</c:v>
                </c:pt>
                <c:pt idx="178">
                  <c:v>11.443378770949721</c:v>
                </c:pt>
                <c:pt idx="179">
                  <c:v>11.395644444444445</c:v>
                </c:pt>
                <c:pt idx="180">
                  <c:v>11.348437569060774</c:v>
                </c:pt>
                <c:pt idx="181">
                  <c:v>11.301749450549451</c:v>
                </c:pt>
                <c:pt idx="182">
                  <c:v>11.255571584699453</c:v>
                </c:pt>
                <c:pt idx="183">
                  <c:v>11.209895652173913</c:v>
                </c:pt>
                <c:pt idx="184">
                  <c:v>11.164713513513513</c:v>
                </c:pt>
                <c:pt idx="185">
                  <c:v>11.120017204301076</c:v>
                </c:pt>
                <c:pt idx="186">
                  <c:v>11.075798930481284</c:v>
                </c:pt>
                <c:pt idx="187">
                  <c:v>11.032051063829787</c:v>
                </c:pt>
                <c:pt idx="188">
                  <c:v>10.988766137566138</c:v>
                </c:pt>
                <c:pt idx="189">
                  <c:v>10.945936842105263</c:v>
                </c:pt>
                <c:pt idx="190">
                  <c:v>10.903556020942409</c:v>
                </c:pt>
                <c:pt idx="191">
                  <c:v>10.861616666666666</c:v>
                </c:pt>
                <c:pt idx="192">
                  <c:v>10.820111917098446</c:v>
                </c:pt>
                <c:pt idx="193">
                  <c:v>10.779035051546392</c:v>
                </c:pt>
                <c:pt idx="194">
                  <c:v>10.738379487179488</c:v>
                </c:pt>
                <c:pt idx="195">
                  <c:v>10.698138775510204</c:v>
                </c:pt>
                <c:pt idx="196">
                  <c:v>10.658306598984771</c:v>
                </c:pt>
                <c:pt idx="197">
                  <c:v>10.618876767676767</c:v>
                </c:pt>
                <c:pt idx="198">
                  <c:v>10.579843216080402</c:v>
                </c:pt>
                <c:pt idx="199">
                  <c:v>10.5412</c:v>
                </c:pt>
                <c:pt idx="200">
                  <c:v>7.5835076923076929</c:v>
                </c:pt>
                <c:pt idx="201">
                  <c:v>6.2689777777777778</c:v>
                </c:pt>
                <c:pt idx="202">
                  <c:v>5.5259826086956521</c:v>
                </c:pt>
                <c:pt idx="203">
                  <c:v>5.048342857142857</c:v>
                </c:pt>
                <c:pt idx="204">
                  <c:v>4.7154424242424238</c:v>
                </c:pt>
                <c:pt idx="205">
                  <c:v>4.4701473684210526</c:v>
                </c:pt>
                <c:pt idx="206">
                  <c:v>4.2818976744186044</c:v>
                </c:pt>
                <c:pt idx="207">
                  <c:v>4.1328666666666667</c:v>
                </c:pt>
                <c:pt idx="208">
                  <c:v>4.0119547169811316</c:v>
                </c:pt>
                <c:pt idx="209">
                  <c:v>3.9118896551724136</c:v>
                </c:pt>
                <c:pt idx="210">
                  <c:v>3.8277079365079363</c:v>
                </c:pt>
                <c:pt idx="211">
                  <c:v>3.7559058823529412</c:v>
                </c:pt>
                <c:pt idx="212">
                  <c:v>3.6939397260273972</c:v>
                </c:pt>
                <c:pt idx="213">
                  <c:v>3.6399179487179487</c:v>
                </c:pt>
                <c:pt idx="214">
                  <c:v>3.5924048192771085</c:v>
                </c:pt>
                <c:pt idx="215">
                  <c:v>3.5502909090909092</c:v>
                </c:pt>
                <c:pt idx="216">
                  <c:v>3.5127053763440861</c:v>
                </c:pt>
                <c:pt idx="217">
                  <c:v>3.4789551020408163</c:v>
                </c:pt>
                <c:pt idx="218">
                  <c:v>3.4484815533980582</c:v>
                </c:pt>
                <c:pt idx="219">
                  <c:v>3.4208296296296297</c:v>
                </c:pt>
                <c:pt idx="220">
                  <c:v>3.3956247787610621</c:v>
                </c:pt>
                <c:pt idx="221">
                  <c:v>3.3725559322033898</c:v>
                </c:pt>
                <c:pt idx="222">
                  <c:v>3.3513626016260161</c:v>
                </c:pt>
                <c:pt idx="223">
                  <c:v>3.3318249999999998</c:v>
                </c:pt>
                <c:pt idx="224">
                  <c:v>3.3137563909774435</c:v>
                </c:pt>
                <c:pt idx="225">
                  <c:v>3.2969971014492754</c:v>
                </c:pt>
                <c:pt idx="226">
                  <c:v>3.2814097902097901</c:v>
                </c:pt>
                <c:pt idx="227">
                  <c:v>3.2668756756756756</c:v>
                </c:pt>
                <c:pt idx="228">
                  <c:v>3.2532915032679739</c:v>
                </c:pt>
                <c:pt idx="229">
                  <c:v>3.240567088607595</c:v>
                </c:pt>
                <c:pt idx="230">
                  <c:v>3.2286233128834354</c:v>
                </c:pt>
                <c:pt idx="231">
                  <c:v>3.2173904761904764</c:v>
                </c:pt>
                <c:pt idx="232">
                  <c:v>3.2068069364161849</c:v>
                </c:pt>
                <c:pt idx="233">
                  <c:v>3.1968179775280898</c:v>
                </c:pt>
                <c:pt idx="234">
                  <c:v>3.1873748633879782</c:v>
                </c:pt>
                <c:pt idx="235">
                  <c:v>3.1784340425531914</c:v>
                </c:pt>
                <c:pt idx="236">
                  <c:v>3.1699564766839377</c:v>
                </c:pt>
                <c:pt idx="237">
                  <c:v>3.1619070707070707</c:v>
                </c:pt>
                <c:pt idx="238">
                  <c:v>3.1542541871921181</c:v>
                </c:pt>
                <c:pt idx="239">
                  <c:v>3.1469692307692307</c:v>
                </c:pt>
                <c:pt idx="240">
                  <c:v>3.140026291079812</c:v>
                </c:pt>
                <c:pt idx="241">
                  <c:v>3.1334018348623851</c:v>
                </c:pt>
                <c:pt idx="242">
                  <c:v>3.1270744394618832</c:v>
                </c:pt>
                <c:pt idx="243">
                  <c:v>3.1210245614035088</c:v>
                </c:pt>
                <c:pt idx="244">
                  <c:v>3.1152343347639486</c:v>
                </c:pt>
                <c:pt idx="245">
                  <c:v>3.1096873949579833</c:v>
                </c:pt>
                <c:pt idx="246">
                  <c:v>3.1043687242798352</c:v>
                </c:pt>
                <c:pt idx="247">
                  <c:v>3.0992645161290322</c:v>
                </c:pt>
                <c:pt idx="248">
                  <c:v>3.0943620553359685</c:v>
                </c:pt>
                <c:pt idx="249">
                  <c:v>3.0896496124031008</c:v>
                </c:pt>
                <c:pt idx="250">
                  <c:v>3.0851163498098857</c:v>
                </c:pt>
                <c:pt idx="251">
                  <c:v>3.08075223880597</c:v>
                </c:pt>
                <c:pt idx="252">
                  <c:v>3.0765479853479851</c:v>
                </c:pt>
                <c:pt idx="253">
                  <c:v>3.0724949640287771</c:v>
                </c:pt>
                <c:pt idx="254">
                  <c:v>3.0685851590106008</c:v>
                </c:pt>
                <c:pt idx="255">
                  <c:v>3.0648111111111112</c:v>
                </c:pt>
                <c:pt idx="256">
                  <c:v>3.0611658703071671</c:v>
                </c:pt>
                <c:pt idx="257">
                  <c:v>3.0576429530201343</c:v>
                </c:pt>
                <c:pt idx="258">
                  <c:v>3.054236303630363</c:v>
                </c:pt>
                <c:pt idx="259">
                  <c:v>3.0509402597402597</c:v>
                </c:pt>
                <c:pt idx="260">
                  <c:v>3.0477495207667733</c:v>
                </c:pt>
                <c:pt idx="261">
                  <c:v>3.0446591194968553</c:v>
                </c:pt>
                <c:pt idx="262">
                  <c:v>3.0416643962848298</c:v>
                </c:pt>
                <c:pt idx="263">
                  <c:v>3.038760975609756</c:v>
                </c:pt>
                <c:pt idx="264">
                  <c:v>3.0359447447447447</c:v>
                </c:pt>
                <c:pt idx="265">
                  <c:v>3.0332118343195265</c:v>
                </c:pt>
                <c:pt idx="266">
                  <c:v>3.0305586005830905</c:v>
                </c:pt>
                <c:pt idx="267">
                  <c:v>3.0279816091954022</c:v>
                </c:pt>
                <c:pt idx="268">
                  <c:v>3.0254776203966007</c:v>
                </c:pt>
                <c:pt idx="269">
                  <c:v>3.0230435754189946</c:v>
                </c:pt>
                <c:pt idx="270">
                  <c:v>3.0206765840220386</c:v>
                </c:pt>
                <c:pt idx="271">
                  <c:v>3.0183739130434781</c:v>
                </c:pt>
                <c:pt idx="272">
                  <c:v>3.0161329758713138</c:v>
                </c:pt>
                <c:pt idx="273">
                  <c:v>3.0139513227513226</c:v>
                </c:pt>
                <c:pt idx="274">
                  <c:v>3.0118266318537859</c:v>
                </c:pt>
                <c:pt idx="275">
                  <c:v>3.0097567010309279</c:v>
                </c:pt>
                <c:pt idx="276">
                  <c:v>3.0077394402035624</c:v>
                </c:pt>
                <c:pt idx="277">
                  <c:v>3.005772864321608</c:v>
                </c:pt>
                <c:pt idx="278">
                  <c:v>3.0038550868486351</c:v>
                </c:pt>
                <c:pt idx="279">
                  <c:v>3.0019843137254902</c:v>
                </c:pt>
                <c:pt idx="280">
                  <c:v>3.0001588377723971</c:v>
                </c:pt>
                <c:pt idx="281">
                  <c:v>2.9983770334928228</c:v>
                </c:pt>
                <c:pt idx="282">
                  <c:v>2.9966373522458629</c:v>
                </c:pt>
                <c:pt idx="283">
                  <c:v>2.9949383177570095</c:v>
                </c:pt>
                <c:pt idx="284">
                  <c:v>2.9932785219399536</c:v>
                </c:pt>
                <c:pt idx="285">
                  <c:v>2.9916566210045663</c:v>
                </c:pt>
                <c:pt idx="286">
                  <c:v>2.9900713318284424</c:v>
                </c:pt>
                <c:pt idx="287">
                  <c:v>2.9885214285714286</c:v>
                </c:pt>
                <c:pt idx="288">
                  <c:v>2.9870057395143488</c:v>
                </c:pt>
                <c:pt idx="289">
                  <c:v>2.9855231441048034</c:v>
                </c:pt>
                <c:pt idx="290">
                  <c:v>2.9840725701943844</c:v>
                </c:pt>
                <c:pt idx="291">
                  <c:v>2.9826529914529916</c:v>
                </c:pt>
                <c:pt idx="292">
                  <c:v>2.9812634249471457</c:v>
                </c:pt>
                <c:pt idx="293">
                  <c:v>2.9799029288702927</c:v>
                </c:pt>
                <c:pt idx="294">
                  <c:v>2.9785706004140788</c:v>
                </c:pt>
                <c:pt idx="295">
                  <c:v>2.9772655737704916</c:v>
                </c:pt>
                <c:pt idx="296">
                  <c:v>2.9759870182555779</c:v>
                </c:pt>
                <c:pt idx="297">
                  <c:v>2.9747341365461848</c:v>
                </c:pt>
                <c:pt idx="298">
                  <c:v>2.9735061630218689</c:v>
                </c:pt>
                <c:pt idx="299">
                  <c:v>2.9723023622047244</c:v>
                </c:pt>
                <c:pt idx="300">
                  <c:v>2.9711220272904484</c:v>
                </c:pt>
                <c:pt idx="301">
                  <c:v>2.9699644787644788</c:v>
                </c:pt>
                <c:pt idx="302">
                  <c:v>2.9688290630975143</c:v>
                </c:pt>
                <c:pt idx="303">
                  <c:v>2.9677151515151516</c:v>
                </c:pt>
                <c:pt idx="304">
                  <c:v>2.9666221388367728</c:v>
                </c:pt>
                <c:pt idx="305">
                  <c:v>2.9655494423791819</c:v>
                </c:pt>
                <c:pt idx="306">
                  <c:v>2.9644965009208102</c:v>
                </c:pt>
                <c:pt idx="307">
                  <c:v>2.9634627737226276</c:v>
                </c:pt>
                <c:pt idx="308">
                  <c:v>2.9624477396021698</c:v>
                </c:pt>
                <c:pt idx="309">
                  <c:v>2.9614508960573476</c:v>
                </c:pt>
                <c:pt idx="310">
                  <c:v>2.9604717584369449</c:v>
                </c:pt>
                <c:pt idx="311">
                  <c:v>2.9595098591549296</c:v>
                </c:pt>
                <c:pt idx="312">
                  <c:v>2.9585647469458989</c:v>
                </c:pt>
                <c:pt idx="313">
                  <c:v>2.9576359861591697</c:v>
                </c:pt>
                <c:pt idx="314">
                  <c:v>2.9567231560891938</c:v>
                </c:pt>
                <c:pt idx="315">
                  <c:v>2.955825850340136</c:v>
                </c:pt>
                <c:pt idx="316">
                  <c:v>2.9549436762225971</c:v>
                </c:pt>
                <c:pt idx="317">
                  <c:v>2.954076254180602</c:v>
                </c:pt>
                <c:pt idx="318">
                  <c:v>2.953223217247098</c:v>
                </c:pt>
                <c:pt idx="319">
                  <c:v>2.9523842105263158</c:v>
                </c:pt>
                <c:pt idx="320">
                  <c:v>2.951558890701468</c:v>
                </c:pt>
                <c:pt idx="321">
                  <c:v>2.9507469255663432</c:v>
                </c:pt>
                <c:pt idx="322">
                  <c:v>2.9499479935794541</c:v>
                </c:pt>
                <c:pt idx="323">
                  <c:v>2.9491617834394903</c:v>
                </c:pt>
                <c:pt idx="324">
                  <c:v>2.9483879936808846</c:v>
                </c:pt>
                <c:pt idx="325">
                  <c:v>2.9476263322884013</c:v>
                </c:pt>
                <c:pt idx="326">
                  <c:v>2.9468765163297044</c:v>
                </c:pt>
                <c:pt idx="327">
                  <c:v>2.946138271604938</c:v>
                </c:pt>
                <c:pt idx="328">
                  <c:v>2.9454113323124043</c:v>
                </c:pt>
                <c:pt idx="329">
                  <c:v>2.9446954407294834</c:v>
                </c:pt>
                <c:pt idx="330">
                  <c:v>2.9439903469079938</c:v>
                </c:pt>
                <c:pt idx="331">
                  <c:v>2.9432958083832337</c:v>
                </c:pt>
                <c:pt idx="332">
                  <c:v>2.9426115898959879</c:v>
                </c:pt>
                <c:pt idx="333">
                  <c:v>2.9419374631268438</c:v>
                </c:pt>
                <c:pt idx="334">
                  <c:v>2.9412732064421667</c:v>
                </c:pt>
                <c:pt idx="335">
                  <c:v>2.9406186046511626</c:v>
                </c:pt>
                <c:pt idx="336">
                  <c:v>2.9399734487734488</c:v>
                </c:pt>
                <c:pt idx="337">
                  <c:v>2.9393375358166187</c:v>
                </c:pt>
                <c:pt idx="338">
                  <c:v>2.9387106685633002</c:v>
                </c:pt>
                <c:pt idx="339">
                  <c:v>2.9380926553672317</c:v>
                </c:pt>
                <c:pt idx="340">
                  <c:v>2.9374833099579241</c:v>
                </c:pt>
                <c:pt idx="341">
                  <c:v>2.9368824512534819</c:v>
                </c:pt>
                <c:pt idx="342">
                  <c:v>2.9362899031811893</c:v>
                </c:pt>
                <c:pt idx="343">
                  <c:v>2.9357054945054943</c:v>
                </c:pt>
                <c:pt idx="344">
                  <c:v>2.9351290586630285</c:v>
                </c:pt>
                <c:pt idx="345">
                  <c:v>2.9345604336043358</c:v>
                </c:pt>
                <c:pt idx="346">
                  <c:v>2.9339994616419918</c:v>
                </c:pt>
                <c:pt idx="347">
                  <c:v>2.9334459893048126</c:v>
                </c:pt>
                <c:pt idx="348">
                  <c:v>2.9328998671978752</c:v>
                </c:pt>
                <c:pt idx="349">
                  <c:v>2.9323609498680741</c:v>
                </c:pt>
                <c:pt idx="350">
                  <c:v>2.9318290956749671</c:v>
                </c:pt>
                <c:pt idx="351">
                  <c:v>2.9313041666666666</c:v>
                </c:pt>
                <c:pt idx="352">
                  <c:v>2.9307860284605431</c:v>
                </c:pt>
                <c:pt idx="353">
                  <c:v>2.9302745501285345</c:v>
                </c:pt>
                <c:pt idx="354">
                  <c:v>2.9297696040868453</c:v>
                </c:pt>
                <c:pt idx="355">
                  <c:v>2.9292710659898478</c:v>
                </c:pt>
                <c:pt idx="356">
                  <c:v>2.9287788146279947</c:v>
                </c:pt>
                <c:pt idx="357">
                  <c:v>2.9282927318295737</c:v>
                </c:pt>
                <c:pt idx="358">
                  <c:v>2.9278127023661269</c:v>
                </c:pt>
                <c:pt idx="359">
                  <c:v>2.9273386138613859</c:v>
                </c:pt>
                <c:pt idx="360">
                  <c:v>2.9268703567035672</c:v>
                </c:pt>
                <c:pt idx="361">
                  <c:v>2.9264078239608802</c:v>
                </c:pt>
                <c:pt idx="362">
                  <c:v>2.9259509113001214</c:v>
                </c:pt>
                <c:pt idx="363">
                  <c:v>2.9254995169082125</c:v>
                </c:pt>
                <c:pt idx="364">
                  <c:v>2.9250535414165664</c:v>
                </c:pt>
                <c:pt idx="365">
                  <c:v>2.9246128878281623</c:v>
                </c:pt>
                <c:pt idx="366">
                  <c:v>2.9241774614472122</c:v>
                </c:pt>
                <c:pt idx="367">
                  <c:v>2.9237471698113207</c:v>
                </c:pt>
                <c:pt idx="368">
                  <c:v>2.9233219226260259</c:v>
                </c:pt>
                <c:pt idx="369">
                  <c:v>2.9229016317016319</c:v>
                </c:pt>
                <c:pt idx="370">
                  <c:v>2.9224862108922363</c:v>
                </c:pt>
                <c:pt idx="371">
                  <c:v>2.9220755760368662</c:v>
                </c:pt>
                <c:pt idx="372">
                  <c:v>2.9216696449026345</c:v>
                </c:pt>
                <c:pt idx="373">
                  <c:v>2.9212683371298405</c:v>
                </c:pt>
                <c:pt idx="374">
                  <c:v>2.9208715741789355</c:v>
                </c:pt>
                <c:pt idx="375">
                  <c:v>2.9204792792792791</c:v>
                </c:pt>
                <c:pt idx="376">
                  <c:v>2.9200913773796193</c:v>
                </c:pt>
                <c:pt idx="377">
                  <c:v>2.9197077951002228</c:v>
                </c:pt>
                <c:pt idx="378">
                  <c:v>2.9193284606866001</c:v>
                </c:pt>
                <c:pt idx="379">
                  <c:v>2.9189533039647575</c:v>
                </c:pt>
                <c:pt idx="380">
                  <c:v>2.9185822562979191</c:v>
                </c:pt>
                <c:pt idx="381">
                  <c:v>2.9182152505446624</c:v>
                </c:pt>
                <c:pt idx="382">
                  <c:v>2.9178522210184181</c:v>
                </c:pt>
                <c:pt idx="383">
                  <c:v>2.9174931034482756</c:v>
                </c:pt>
                <c:pt idx="384">
                  <c:v>2.9171378349410504</c:v>
                </c:pt>
                <c:pt idx="385">
                  <c:v>2.9167863539445626</c:v>
                </c:pt>
                <c:pt idx="386">
                  <c:v>2.9164386002120892</c:v>
                </c:pt>
                <c:pt idx="387">
                  <c:v>2.9160945147679325</c:v>
                </c:pt>
                <c:pt idx="388">
                  <c:v>2.915754039874082</c:v>
                </c:pt>
                <c:pt idx="389">
                  <c:v>2.9154171189979121</c:v>
                </c:pt>
                <c:pt idx="390">
                  <c:v>2.9150836967808931</c:v>
                </c:pt>
                <c:pt idx="391">
                  <c:v>2.9147537190082646</c:v>
                </c:pt>
                <c:pt idx="392">
                  <c:v>2.9144271325796507</c:v>
                </c:pt>
                <c:pt idx="393">
                  <c:v>2.9141038854805728</c:v>
                </c:pt>
                <c:pt idx="394">
                  <c:v>2.913783926754832</c:v>
                </c:pt>
                <c:pt idx="395">
                  <c:v>2.9134672064777329</c:v>
                </c:pt>
                <c:pt idx="396">
                  <c:v>2.9131536757301109</c:v>
                </c:pt>
                <c:pt idx="397">
                  <c:v>2.9128432865731462</c:v>
                </c:pt>
                <c:pt idx="398">
                  <c:v>2.912535992023928</c:v>
                </c:pt>
                <c:pt idx="399">
                  <c:v>2.9122317460317459</c:v>
                </c:pt>
                <c:pt idx="400">
                  <c:v>2.9119305034550838</c:v>
                </c:pt>
                <c:pt idx="401">
                  <c:v>2.9116322200392926</c:v>
                </c:pt>
                <c:pt idx="402">
                  <c:v>2.9113368523949168</c:v>
                </c:pt>
                <c:pt idx="403">
                  <c:v>2.9110443579766536</c:v>
                </c:pt>
                <c:pt idx="404">
                  <c:v>2.9107546950629235</c:v>
                </c:pt>
                <c:pt idx="405">
                  <c:v>2.910467822736031</c:v>
                </c:pt>
                <c:pt idx="406">
                  <c:v>2.9101837008628952</c:v>
                </c:pt>
                <c:pt idx="407">
                  <c:v>2.9099022900763361</c:v>
                </c:pt>
                <c:pt idx="408">
                  <c:v>2.9096235517568849</c:v>
                </c:pt>
                <c:pt idx="409">
                  <c:v>2.9093474480151227</c:v>
                </c:pt>
                <c:pt idx="410">
                  <c:v>2.9090739416745062</c:v>
                </c:pt>
                <c:pt idx="411">
                  <c:v>2.9088029962546815</c:v>
                </c:pt>
                <c:pt idx="412">
                  <c:v>2.9085345759552657</c:v>
                </c:pt>
                <c:pt idx="413">
                  <c:v>2.9082686456400744</c:v>
                </c:pt>
                <c:pt idx="414">
                  <c:v>2.9080051708217911</c:v>
                </c:pt>
                <c:pt idx="415">
                  <c:v>2.9077441176470589</c:v>
                </c:pt>
                <c:pt idx="416">
                  <c:v>2.9074854528819762</c:v>
                </c:pt>
                <c:pt idx="417">
                  <c:v>2.9072291438979962</c:v>
                </c:pt>
                <c:pt idx="418">
                  <c:v>2.9069751586582049</c:v>
                </c:pt>
                <c:pt idx="419">
                  <c:v>2.9067234657039709</c:v>
                </c:pt>
                <c:pt idx="420">
                  <c:v>2.9064740341419588</c:v>
                </c:pt>
                <c:pt idx="421">
                  <c:v>2.9062268336314849</c:v>
                </c:pt>
                <c:pt idx="422">
                  <c:v>2.9059818343722172</c:v>
                </c:pt>
                <c:pt idx="423">
                  <c:v>2.9057390070921985</c:v>
                </c:pt>
                <c:pt idx="424">
                  <c:v>2.9054983230361873</c:v>
                </c:pt>
                <c:pt idx="425">
                  <c:v>2.9052597539543057</c:v>
                </c:pt>
                <c:pt idx="426">
                  <c:v>2.9050232720909888</c:v>
                </c:pt>
                <c:pt idx="427">
                  <c:v>2.9047888501742158</c:v>
                </c:pt>
                <c:pt idx="428">
                  <c:v>2.9045564614050301</c:v>
                </c:pt>
                <c:pt idx="429">
                  <c:v>2.9043260794473231</c:v>
                </c:pt>
                <c:pt idx="430">
                  <c:v>2.9040976784178847</c:v>
                </c:pt>
                <c:pt idx="431">
                  <c:v>2.9038712328767122</c:v>
                </c:pt>
                <c:pt idx="432">
                  <c:v>2.9036467178175616</c:v>
                </c:pt>
                <c:pt idx="433">
                  <c:v>2.9034241086587436</c:v>
                </c:pt>
                <c:pt idx="434">
                  <c:v>2.9032033812341504</c:v>
                </c:pt>
                <c:pt idx="435">
                  <c:v>2.9029845117845117</c:v>
                </c:pt>
                <c:pt idx="436">
                  <c:v>2.9027674769488683</c:v>
                </c:pt>
                <c:pt idx="437">
                  <c:v>2.9025522537562605</c:v>
                </c:pt>
                <c:pt idx="438">
                  <c:v>2.9023388196176225</c:v>
                </c:pt>
                <c:pt idx="439">
                  <c:v>2.9021271523178807</c:v>
                </c:pt>
                <c:pt idx="440">
                  <c:v>2.9019172300082441</c:v>
                </c:pt>
                <c:pt idx="441">
                  <c:v>2.9017090311986862</c:v>
                </c:pt>
                <c:pt idx="442">
                  <c:v>2.9015025347506134</c:v>
                </c:pt>
                <c:pt idx="443">
                  <c:v>2.901297719869707</c:v>
                </c:pt>
                <c:pt idx="444">
                  <c:v>2.9010945660989456</c:v>
                </c:pt>
                <c:pt idx="445">
                  <c:v>2.9008930533117931</c:v>
                </c:pt>
                <c:pt idx="446">
                  <c:v>2.9006931617055511</c:v>
                </c:pt>
                <c:pt idx="447">
                  <c:v>2.900494871794872</c:v>
                </c:pt>
                <c:pt idx="448">
                  <c:v>2.9002981644054269</c:v>
                </c:pt>
                <c:pt idx="449">
                  <c:v>2.9001030206677263</c:v>
                </c:pt>
                <c:pt idx="450">
                  <c:v>2.8999094220110848</c:v>
                </c:pt>
                <c:pt idx="451">
                  <c:v>2.8997173501577285</c:v>
                </c:pt>
                <c:pt idx="452">
                  <c:v>2.8995267871170465</c:v>
                </c:pt>
                <c:pt idx="453">
                  <c:v>2.8993377151799686</c:v>
                </c:pt>
                <c:pt idx="454">
                  <c:v>2.8991501169134839</c:v>
                </c:pt>
                <c:pt idx="455">
                  <c:v>2.8989639751552794</c:v>
                </c:pt>
                <c:pt idx="456">
                  <c:v>2.8987792730085071</c:v>
                </c:pt>
                <c:pt idx="457">
                  <c:v>2.8985959938366719</c:v>
                </c:pt>
                <c:pt idx="458">
                  <c:v>2.8984141212586341</c:v>
                </c:pt>
                <c:pt idx="459">
                  <c:v>2.8982336391437307</c:v>
                </c:pt>
                <c:pt idx="460">
                  <c:v>2.898054531607007</c:v>
                </c:pt>
                <c:pt idx="461">
                  <c:v>2.8978767830045524</c:v>
                </c:pt>
                <c:pt idx="462">
                  <c:v>2.8977003779289494</c:v>
                </c:pt>
                <c:pt idx="463">
                  <c:v>2.8975253012048192</c:v>
                </c:pt>
                <c:pt idx="464">
                  <c:v>2.8973515378844712</c:v>
                </c:pt>
                <c:pt idx="465">
                  <c:v>2.8971790732436471</c:v>
                </c:pt>
                <c:pt idx="466">
                  <c:v>2.8970078927773639</c:v>
                </c:pt>
                <c:pt idx="467">
                  <c:v>2.8968379821958457</c:v>
                </c:pt>
                <c:pt idx="468">
                  <c:v>2.8966693274205468</c:v>
                </c:pt>
                <c:pt idx="469">
                  <c:v>2.8965019145802651</c:v>
                </c:pt>
                <c:pt idx="470">
                  <c:v>2.8963357300073369</c:v>
                </c:pt>
                <c:pt idx="471">
                  <c:v>2.8961707602339182</c:v>
                </c:pt>
                <c:pt idx="472">
                  <c:v>2.8960069919883464</c:v>
                </c:pt>
                <c:pt idx="473">
                  <c:v>2.8958444121915821</c:v>
                </c:pt>
                <c:pt idx="474">
                  <c:v>2.8956830079537239</c:v>
                </c:pt>
                <c:pt idx="475">
                  <c:v>2.8955227665706049</c:v>
                </c:pt>
                <c:pt idx="476">
                  <c:v>2.8953636755204593</c:v>
                </c:pt>
                <c:pt idx="477">
                  <c:v>2.8952057224606582</c:v>
                </c:pt>
                <c:pt idx="478">
                  <c:v>2.895048895224519</c:v>
                </c:pt>
                <c:pt idx="479">
                  <c:v>2.8948931818181816</c:v>
                </c:pt>
                <c:pt idx="480">
                  <c:v>2.8947385704175512</c:v>
                </c:pt>
                <c:pt idx="481">
                  <c:v>2.8945850493653031</c:v>
                </c:pt>
                <c:pt idx="482">
                  <c:v>2.8944326071679551</c:v>
                </c:pt>
                <c:pt idx="483">
                  <c:v>2.8942812324929972</c:v>
                </c:pt>
                <c:pt idx="484">
                  <c:v>2.8941309141660851</c:v>
                </c:pt>
                <c:pt idx="485">
                  <c:v>2.8939816411682893</c:v>
                </c:pt>
                <c:pt idx="486">
                  <c:v>2.8938334026334025</c:v>
                </c:pt>
                <c:pt idx="487">
                  <c:v>2.893686187845304</c:v>
                </c:pt>
                <c:pt idx="488">
                  <c:v>2.8935399862353752</c:v>
                </c:pt>
                <c:pt idx="489">
                  <c:v>2.8933947873799726</c:v>
                </c:pt>
                <c:pt idx="490">
                  <c:v>2.8932505809979494</c:v>
                </c:pt>
                <c:pt idx="491">
                  <c:v>2.8931073569482288</c:v>
                </c:pt>
                <c:pt idx="492">
                  <c:v>2.892965105227427</c:v>
                </c:pt>
                <c:pt idx="493">
                  <c:v>2.8928238159675237</c:v>
                </c:pt>
                <c:pt idx="494">
                  <c:v>2.8926834794335807</c:v>
                </c:pt>
                <c:pt idx="495">
                  <c:v>2.8925440860215055</c:v>
                </c:pt>
                <c:pt idx="496">
                  <c:v>2.8924056262558606</c:v>
                </c:pt>
                <c:pt idx="497">
                  <c:v>2.892268090787717</c:v>
                </c:pt>
                <c:pt idx="498">
                  <c:v>2.892131470392548</c:v>
                </c:pt>
                <c:pt idx="499">
                  <c:v>2.8919957559681699</c:v>
                </c:pt>
                <c:pt idx="500">
                  <c:v>2.8918609385327163</c:v>
                </c:pt>
                <c:pt idx="501">
                  <c:v>2.8917270092226612</c:v>
                </c:pt>
                <c:pt idx="502">
                  <c:v>2.8915939592908733</c:v>
                </c:pt>
                <c:pt idx="503">
                  <c:v>2.891461780104712</c:v>
                </c:pt>
                <c:pt idx="504">
                  <c:v>2.8913304631441616</c:v>
                </c:pt>
                <c:pt idx="505">
                  <c:v>2.8912</c:v>
                </c:pt>
                <c:pt idx="506">
                  <c:v>2.8910703823720025</c:v>
                </c:pt>
                <c:pt idx="507">
                  <c:v>2.8909416020671834</c:v>
                </c:pt>
                <c:pt idx="508">
                  <c:v>2.8908136509980684</c:v>
                </c:pt>
                <c:pt idx="509">
                  <c:v>2.8906865211810011</c:v>
                </c:pt>
                <c:pt idx="510">
                  <c:v>2.8905602047344847</c:v>
                </c:pt>
                <c:pt idx="511">
                  <c:v>2.8904346938775509</c:v>
                </c:pt>
                <c:pt idx="512">
                  <c:v>2.8903099809281625</c:v>
                </c:pt>
                <c:pt idx="513">
                  <c:v>2.8901860583016474</c:v>
                </c:pt>
                <c:pt idx="514">
                  <c:v>2.8900629185091598</c:v>
                </c:pt>
                <c:pt idx="515">
                  <c:v>2.8899405541561713</c:v>
                </c:pt>
                <c:pt idx="516">
                  <c:v>2.8898189579409919</c:v>
                </c:pt>
                <c:pt idx="517">
                  <c:v>2.8896981226533165</c:v>
                </c:pt>
                <c:pt idx="518">
                  <c:v>2.8895780411728009</c:v>
                </c:pt>
                <c:pt idx="519">
                  <c:v>2.8894587064676616</c:v>
                </c:pt>
                <c:pt idx="520">
                  <c:v>2.8893401115933042</c:v>
                </c:pt>
                <c:pt idx="521">
                  <c:v>2.8892222496909765</c:v>
                </c:pt>
                <c:pt idx="522">
                  <c:v>2.889105113986445</c:v>
                </c:pt>
                <c:pt idx="523">
                  <c:v>2.8889886977886978</c:v>
                </c:pt>
                <c:pt idx="524">
                  <c:v>2.8888729944886711</c:v>
                </c:pt>
                <c:pt idx="525">
                  <c:v>2.8887579975579976</c:v>
                </c:pt>
                <c:pt idx="526">
                  <c:v>2.8886437005477785</c:v>
                </c:pt>
                <c:pt idx="527">
                  <c:v>2.8885300970873784</c:v>
                </c:pt>
                <c:pt idx="528">
                  <c:v>2.8884171808832426</c:v>
                </c:pt>
                <c:pt idx="529">
                  <c:v>2.8883049457177323</c:v>
                </c:pt>
                <c:pt idx="530">
                  <c:v>2.8881933854479853</c:v>
                </c:pt>
                <c:pt idx="531">
                  <c:v>2.888082494004796</c:v>
                </c:pt>
                <c:pt idx="532">
                  <c:v>2.8879722653915123</c:v>
                </c:pt>
                <c:pt idx="533">
                  <c:v>2.8878626936829557</c:v>
                </c:pt>
                <c:pt idx="534">
                  <c:v>2.8877537730243614</c:v>
                </c:pt>
                <c:pt idx="535">
                  <c:v>2.8876454976303316</c:v>
                </c:pt>
                <c:pt idx="536">
                  <c:v>2.8875378617838159</c:v>
                </c:pt>
                <c:pt idx="537">
                  <c:v>2.8874308598351002</c:v>
                </c:pt>
                <c:pt idx="538">
                  <c:v>2.8873244862008218</c:v>
                </c:pt>
                <c:pt idx="539">
                  <c:v>2.8872187353629974</c:v>
                </c:pt>
                <c:pt idx="540">
                  <c:v>2.8871136018680676</c:v>
                </c:pt>
                <c:pt idx="541">
                  <c:v>2.8870090803259605</c:v>
                </c:pt>
                <c:pt idx="542">
                  <c:v>2.88690516540917</c:v>
                </c:pt>
                <c:pt idx="543">
                  <c:v>2.8868018518518519</c:v>
                </c:pt>
                <c:pt idx="544">
                  <c:v>2.8866991344489326</c:v>
                </c:pt>
                <c:pt idx="545">
                  <c:v>2.8865970080552357</c:v>
                </c:pt>
                <c:pt idx="546">
                  <c:v>2.8864954675846244</c:v>
                </c:pt>
                <c:pt idx="547">
                  <c:v>2.8863945080091531</c:v>
                </c:pt>
                <c:pt idx="548">
                  <c:v>2.8862941243582432</c:v>
                </c:pt>
                <c:pt idx="549">
                  <c:v>2.886194311717861</c:v>
                </c:pt>
                <c:pt idx="550">
                  <c:v>2.8860950652297221</c:v>
                </c:pt>
                <c:pt idx="551">
                  <c:v>2.8859963800904977</c:v>
                </c:pt>
                <c:pt idx="552">
                  <c:v>2.8858982515510432</c:v>
                </c:pt>
                <c:pt idx="553">
                  <c:v>2.8858006749156355</c:v>
                </c:pt>
                <c:pt idx="554">
                  <c:v>2.8857036455412226</c:v>
                </c:pt>
                <c:pt idx="555">
                  <c:v>2.8856071588366889</c:v>
                </c:pt>
                <c:pt idx="556">
                  <c:v>2.8855112102621305</c:v>
                </c:pt>
                <c:pt idx="557">
                  <c:v>2.8854157953281425</c:v>
                </c:pt>
                <c:pt idx="558">
                  <c:v>2.8853209095951193</c:v>
                </c:pt>
                <c:pt idx="559">
                  <c:v>2.8852265486725663</c:v>
                </c:pt>
                <c:pt idx="560">
                  <c:v>2.8851327082184226</c:v>
                </c:pt>
                <c:pt idx="561">
                  <c:v>2.8850393839383939</c:v>
                </c:pt>
                <c:pt idx="562">
                  <c:v>2.8849465715852989</c:v>
                </c:pt>
                <c:pt idx="563">
                  <c:v>2.8848542669584245</c:v>
                </c:pt>
                <c:pt idx="564">
                  <c:v>2.8847624659028912</c:v>
                </c:pt>
                <c:pt idx="565">
                  <c:v>2.8846711643090317</c:v>
                </c:pt>
                <c:pt idx="566">
                  <c:v>2.8845803581117742</c:v>
                </c:pt>
                <c:pt idx="567">
                  <c:v>2.8844900432900431</c:v>
                </c:pt>
                <c:pt idx="568">
                  <c:v>2.884400215866163</c:v>
                </c:pt>
                <c:pt idx="569">
                  <c:v>2.8843108719052744</c:v>
                </c:pt>
                <c:pt idx="570">
                  <c:v>2.8842220075147611</c:v>
                </c:pt>
                <c:pt idx="571">
                  <c:v>2.8841336188436832</c:v>
                </c:pt>
                <c:pt idx="572">
                  <c:v>2.8840457020822208</c:v>
                </c:pt>
                <c:pt idx="573">
                  <c:v>2.8839582534611288</c:v>
                </c:pt>
                <c:pt idx="574">
                  <c:v>2.8838712692511947</c:v>
                </c:pt>
                <c:pt idx="575">
                  <c:v>2.8837847457627119</c:v>
                </c:pt>
                <c:pt idx="576">
                  <c:v>2.8836986793449553</c:v>
                </c:pt>
                <c:pt idx="577">
                  <c:v>2.8836130663856689</c:v>
                </c:pt>
                <c:pt idx="578">
                  <c:v>2.8835279033105623</c:v>
                </c:pt>
                <c:pt idx="579">
                  <c:v>2.8834431865828094</c:v>
                </c:pt>
                <c:pt idx="580">
                  <c:v>2.8833589127025614</c:v>
                </c:pt>
                <c:pt idx="581">
                  <c:v>2.8832750782064651</c:v>
                </c:pt>
                <c:pt idx="582">
                  <c:v>2.8831916796671866</c:v>
                </c:pt>
                <c:pt idx="583">
                  <c:v>2.8831087136929461</c:v>
                </c:pt>
                <c:pt idx="584">
                  <c:v>2.8830261769270562</c:v>
                </c:pt>
                <c:pt idx="585">
                  <c:v>2.8829440660474717</c:v>
                </c:pt>
                <c:pt idx="586">
                  <c:v>2.8828623777663407</c:v>
                </c:pt>
                <c:pt idx="587">
                  <c:v>2.882781108829569</c:v>
                </c:pt>
                <c:pt idx="588">
                  <c:v>2.8827002560163848</c:v>
                </c:pt>
                <c:pt idx="589">
                  <c:v>2.8826198161389174</c:v>
                </c:pt>
                <c:pt idx="590">
                  <c:v>2.882539786041773</c:v>
                </c:pt>
                <c:pt idx="591">
                  <c:v>2.882460162601626</c:v>
                </c:pt>
                <c:pt idx="592">
                  <c:v>2.8823809427268121</c:v>
                </c:pt>
                <c:pt idx="593">
                  <c:v>2.8823021233569261</c:v>
                </c:pt>
                <c:pt idx="594">
                  <c:v>2.8822237014624306</c:v>
                </c:pt>
                <c:pt idx="595">
                  <c:v>2.8821456740442657</c:v>
                </c:pt>
                <c:pt idx="596">
                  <c:v>2.8820680381334669</c:v>
                </c:pt>
                <c:pt idx="597">
                  <c:v>2.8819907907907907</c:v>
                </c:pt>
                <c:pt idx="598">
                  <c:v>2.8819139291063403</c:v>
                </c:pt>
                <c:pt idx="599">
                  <c:v>2.8818374501992032</c:v>
                </c:pt>
                <c:pt idx="600">
                  <c:v>2.8817613512170888</c:v>
                </c:pt>
                <c:pt idx="601">
                  <c:v>2.8816856293359763</c:v>
                </c:pt>
                <c:pt idx="602">
                  <c:v>2.8816102817597629</c:v>
                </c:pt>
                <c:pt idx="603">
                  <c:v>2.8815353057199209</c:v>
                </c:pt>
                <c:pt idx="604">
                  <c:v>2.8814606984751596</c:v>
                </c:pt>
                <c:pt idx="605">
                  <c:v>2.8813864573110894</c:v>
                </c:pt>
                <c:pt idx="606">
                  <c:v>2.8813125795398924</c:v>
                </c:pt>
                <c:pt idx="607">
                  <c:v>2.8812390625000002</c:v>
                </c:pt>
                <c:pt idx="608">
                  <c:v>2.8811659035557722</c:v>
                </c:pt>
                <c:pt idx="609">
                  <c:v>2.8810931000971816</c:v>
                </c:pt>
                <c:pt idx="610">
                  <c:v>2.8810206495395057</c:v>
                </c:pt>
                <c:pt idx="611">
                  <c:v>2.8809485493230174</c:v>
                </c:pt>
                <c:pt idx="612">
                  <c:v>2.8808767969126867</c:v>
                </c:pt>
                <c:pt idx="613">
                  <c:v>2.8808053897978825</c:v>
                </c:pt>
                <c:pt idx="614">
                  <c:v>2.8807343254920785</c:v>
                </c:pt>
                <c:pt idx="615">
                  <c:v>2.8806636015325671</c:v>
                </c:pt>
                <c:pt idx="616">
                  <c:v>2.8805932154801721</c:v>
                </c:pt>
                <c:pt idx="617">
                  <c:v>2.8805231649189702</c:v>
                </c:pt>
                <c:pt idx="618">
                  <c:v>2.8804534474560151</c:v>
                </c:pt>
                <c:pt idx="619">
                  <c:v>2.8803840607210627</c:v>
                </c:pt>
                <c:pt idx="620">
                  <c:v>2.880315002366304</c:v>
                </c:pt>
                <c:pt idx="621">
                  <c:v>2.8802462700661002</c:v>
                </c:pt>
                <c:pt idx="622">
                  <c:v>2.8801778615167217</c:v>
                </c:pt>
                <c:pt idx="623">
                  <c:v>2.8801097744360904</c:v>
                </c:pt>
                <c:pt idx="624">
                  <c:v>2.8800420065635257</c:v>
                </c:pt>
                <c:pt idx="625">
                  <c:v>2.8799745556594947</c:v>
                </c:pt>
                <c:pt idx="626">
                  <c:v>2.8799074195053662</c:v>
                </c:pt>
                <c:pt idx="627">
                  <c:v>2.8798405959031657</c:v>
                </c:pt>
                <c:pt idx="628">
                  <c:v>2.8797740826753366</c:v>
                </c:pt>
                <c:pt idx="629">
                  <c:v>2.879707877664504</c:v>
                </c:pt>
                <c:pt idx="630">
                  <c:v>2.879641978733241</c:v>
                </c:pt>
                <c:pt idx="631">
                  <c:v>2.8795763837638377</c:v>
                </c:pt>
                <c:pt idx="632">
                  <c:v>2.8795110906580765</c:v>
                </c:pt>
                <c:pt idx="633">
                  <c:v>2.8794460973370062</c:v>
                </c:pt>
                <c:pt idx="634">
                  <c:v>2.8793814017407238</c:v>
                </c:pt>
                <c:pt idx="635">
                  <c:v>2.8793170018281535</c:v>
                </c:pt>
                <c:pt idx="636">
                  <c:v>2.8792528955768355</c:v>
                </c:pt>
                <c:pt idx="637">
                  <c:v>2.8791890809827114</c:v>
                </c:pt>
                <c:pt idx="638">
                  <c:v>2.8791255560599183</c:v>
                </c:pt>
                <c:pt idx="639">
                  <c:v>2.8790623188405795</c:v>
                </c:pt>
                <c:pt idx="640">
                  <c:v>2.8789993673746044</c:v>
                </c:pt>
                <c:pt idx="641">
                  <c:v>2.8789366997294858</c:v>
                </c:pt>
                <c:pt idx="642">
                  <c:v>2.8788743139901034</c:v>
                </c:pt>
                <c:pt idx="643">
                  <c:v>2.8788122082585277</c:v>
                </c:pt>
                <c:pt idx="644">
                  <c:v>2.878750380653829</c:v>
                </c:pt>
                <c:pt idx="645">
                  <c:v>2.8786888293118857</c:v>
                </c:pt>
                <c:pt idx="646">
                  <c:v>2.8786275523851983</c:v>
                </c:pt>
                <c:pt idx="647">
                  <c:v>2.8785665480427047</c:v>
                </c:pt>
                <c:pt idx="648">
                  <c:v>2.8785058144695959</c:v>
                </c:pt>
                <c:pt idx="649">
                  <c:v>2.878445349867139</c:v>
                </c:pt>
                <c:pt idx="650">
                  <c:v>2.8783851524524966</c:v>
                </c:pt>
                <c:pt idx="651">
                  <c:v>2.8783252204585539</c:v>
                </c:pt>
                <c:pt idx="652">
                  <c:v>2.8782655521337439</c:v>
                </c:pt>
                <c:pt idx="653">
                  <c:v>2.8782061457418786</c:v>
                </c:pt>
                <c:pt idx="654">
                  <c:v>2.8781469995619799</c:v>
                </c:pt>
                <c:pt idx="655">
                  <c:v>2.8780881118881116</c:v>
                </c:pt>
                <c:pt idx="656">
                  <c:v>2.8780294810292193</c:v>
                </c:pt>
                <c:pt idx="657">
                  <c:v>2.8779711053089643</c:v>
                </c:pt>
                <c:pt idx="658">
                  <c:v>2.8779129830655665</c:v>
                </c:pt>
                <c:pt idx="659">
                  <c:v>2.8778551126516465</c:v>
                </c:pt>
                <c:pt idx="660">
                  <c:v>2.8777974924340683</c:v>
                </c:pt>
                <c:pt idx="661">
                  <c:v>2.8777401207937876</c:v>
                </c:pt>
                <c:pt idx="662">
                  <c:v>2.8776829961256993</c:v>
                </c:pt>
                <c:pt idx="663">
                  <c:v>2.877626116838488</c:v>
                </c:pt>
                <c:pt idx="664">
                  <c:v>2.8775694813544792</c:v>
                </c:pt>
                <c:pt idx="665">
                  <c:v>2.8775130881094952</c:v>
                </c:pt>
                <c:pt idx="666">
                  <c:v>2.87745693555271</c:v>
                </c:pt>
                <c:pt idx="667">
                  <c:v>2.8774010221465076</c:v>
                </c:pt>
                <c:pt idx="668">
                  <c:v>2.877345346366341</c:v>
                </c:pt>
                <c:pt idx="669">
                  <c:v>2.8772899067005935</c:v>
                </c:pt>
                <c:pt idx="670">
                  <c:v>2.8772347016504445</c:v>
                </c:pt>
                <c:pt idx="671">
                  <c:v>2.8771797297297299</c:v>
                </c:pt>
                <c:pt idx="672">
                  <c:v>2.8771249894648125</c:v>
                </c:pt>
                <c:pt idx="673">
                  <c:v>2.8770704793944493</c:v>
                </c:pt>
                <c:pt idx="674">
                  <c:v>2.87701619806966</c:v>
                </c:pt>
                <c:pt idx="675">
                  <c:v>2.8769621440536013</c:v>
                </c:pt>
                <c:pt idx="676">
                  <c:v>2.8769083159214377</c:v>
                </c:pt>
                <c:pt idx="677">
                  <c:v>2.8768547122602168</c:v>
                </c:pt>
                <c:pt idx="678">
                  <c:v>2.8768013316687475</c:v>
                </c:pt>
                <c:pt idx="679">
                  <c:v>2.8767481727574751</c:v>
                </c:pt>
                <c:pt idx="680">
                  <c:v>2.8766952341483631</c:v>
                </c:pt>
                <c:pt idx="681">
                  <c:v>2.8766425144747725</c:v>
                </c:pt>
                <c:pt idx="682">
                  <c:v>2.8765900123813455</c:v>
                </c:pt>
                <c:pt idx="683">
                  <c:v>2.8765377265238881</c:v>
                </c:pt>
                <c:pt idx="684">
                  <c:v>2.876485655569256</c:v>
                </c:pt>
                <c:pt idx="685">
                  <c:v>2.8764337981952419</c:v>
                </c:pt>
                <c:pt idx="686">
                  <c:v>2.8763821530904625</c:v>
                </c:pt>
                <c:pt idx="687">
                  <c:v>2.8763307189542484</c:v>
                </c:pt>
                <c:pt idx="688">
                  <c:v>2.8762794944965346</c:v>
                </c:pt>
                <c:pt idx="689">
                  <c:v>2.8762284784377541</c:v>
                </c:pt>
                <c:pt idx="690">
                  <c:v>2.8761776695087291</c:v>
                </c:pt>
                <c:pt idx="691">
                  <c:v>2.8761270664505671</c:v>
                </c:pt>
                <c:pt idx="692">
                  <c:v>2.8760766680145573</c:v>
                </c:pt>
                <c:pt idx="693">
                  <c:v>2.8760264729620659</c:v>
                </c:pt>
                <c:pt idx="694">
                  <c:v>2.8759764800644381</c:v>
                </c:pt>
                <c:pt idx="695">
                  <c:v>2.875926688102894</c:v>
                </c:pt>
                <c:pt idx="696">
                  <c:v>2.8758770958684314</c:v>
                </c:pt>
                <c:pt idx="697">
                  <c:v>2.8758277021617293</c:v>
                </c:pt>
                <c:pt idx="698">
                  <c:v>2.8757785057930483</c:v>
                </c:pt>
                <c:pt idx="699">
                  <c:v>2.8757295055821372</c:v>
                </c:pt>
                <c:pt idx="700">
                  <c:v>2.8756807003581377</c:v>
                </c:pt>
                <c:pt idx="701">
                  <c:v>2.8756320889594917</c:v>
                </c:pt>
                <c:pt idx="702">
                  <c:v>2.8755836702338486</c:v>
                </c:pt>
                <c:pt idx="703">
                  <c:v>2.8755354430379745</c:v>
                </c:pt>
                <c:pt idx="704">
                  <c:v>2.8754874062376627</c:v>
                </c:pt>
                <c:pt idx="705">
                  <c:v>2.8754395587076438</c:v>
                </c:pt>
                <c:pt idx="706">
                  <c:v>2.8753918993314982</c:v>
                </c:pt>
                <c:pt idx="707">
                  <c:v>2.8753444270015698</c:v>
                </c:pt>
                <c:pt idx="708">
                  <c:v>2.8752971406188799</c:v>
                </c:pt>
                <c:pt idx="709">
                  <c:v>2.8752500390930416</c:v>
                </c:pt>
                <c:pt idx="710">
                  <c:v>2.8752031213421771</c:v>
                </c:pt>
                <c:pt idx="711">
                  <c:v>2.8751563862928347</c:v>
                </c:pt>
                <c:pt idx="712">
                  <c:v>2.8751098328799065</c:v>
                </c:pt>
                <c:pt idx="713">
                  <c:v>2.8750634600465474</c:v>
                </c:pt>
                <c:pt idx="714">
                  <c:v>2.8750172667440959</c:v>
                </c:pt>
                <c:pt idx="715">
                  <c:v>2.8749712519319939</c:v>
                </c:pt>
                <c:pt idx="716">
                  <c:v>2.8749254145777092</c:v>
                </c:pt>
                <c:pt idx="717">
                  <c:v>2.8748797536566588</c:v>
                </c:pt>
                <c:pt idx="718">
                  <c:v>2.8748342681521319</c:v>
                </c:pt>
                <c:pt idx="719">
                  <c:v>2.8747889570552148</c:v>
                </c:pt>
                <c:pt idx="720">
                  <c:v>2.8747438193647148</c:v>
                </c:pt>
                <c:pt idx="721">
                  <c:v>2.8746988540870895</c:v>
                </c:pt>
                <c:pt idx="722">
                  <c:v>2.8746540602363706</c:v>
                </c:pt>
                <c:pt idx="723">
                  <c:v>2.8746094368340942</c:v>
                </c:pt>
                <c:pt idx="724">
                  <c:v>2.874564982909229</c:v>
                </c:pt>
                <c:pt idx="725">
                  <c:v>2.8745206974981046</c:v>
                </c:pt>
                <c:pt idx="726">
                  <c:v>2.8744765796443437</c:v>
                </c:pt>
                <c:pt idx="727">
                  <c:v>2.8744326283987913</c:v>
                </c:pt>
                <c:pt idx="728">
                  <c:v>2.8743888428194495</c:v>
                </c:pt>
                <c:pt idx="729">
                  <c:v>2.874345221971407</c:v>
                </c:pt>
                <c:pt idx="730">
                  <c:v>2.8743017649267744</c:v>
                </c:pt>
                <c:pt idx="731">
                  <c:v>2.8742584707646177</c:v>
                </c:pt>
                <c:pt idx="732">
                  <c:v>2.874215338570894</c:v>
                </c:pt>
                <c:pt idx="733">
                  <c:v>2.874172367438387</c:v>
                </c:pt>
                <c:pt idx="734">
                  <c:v>2.8741295564666416</c:v>
                </c:pt>
                <c:pt idx="735">
                  <c:v>2.8740869047619046</c:v>
                </c:pt>
                <c:pt idx="736">
                  <c:v>2.8740444114370591</c:v>
                </c:pt>
                <c:pt idx="737">
                  <c:v>2.8740020756115641</c:v>
                </c:pt>
                <c:pt idx="738">
                  <c:v>2.8739598964113946</c:v>
                </c:pt>
                <c:pt idx="739">
                  <c:v>2.8739178729689807</c:v>
                </c:pt>
                <c:pt idx="740">
                  <c:v>2.8738760044231477</c:v>
                </c:pt>
                <c:pt idx="741">
                  <c:v>2.8738342899190581</c:v>
                </c:pt>
                <c:pt idx="742">
                  <c:v>2.8737927286081528</c:v>
                </c:pt>
                <c:pt idx="743">
                  <c:v>2.8737513196480937</c:v>
                </c:pt>
                <c:pt idx="744">
                  <c:v>2.8737100622027074</c:v>
                </c:pt>
                <c:pt idx="745">
                  <c:v>2.8736689554419286</c:v>
                </c:pt>
                <c:pt idx="746">
                  <c:v>2.8736279985417426</c:v>
                </c:pt>
                <c:pt idx="747">
                  <c:v>2.8735871906841339</c:v>
                </c:pt>
                <c:pt idx="748">
                  <c:v>2.8735465310570287</c:v>
                </c:pt>
                <c:pt idx="749">
                  <c:v>2.8735060188542421</c:v>
                </c:pt>
                <c:pt idx="750">
                  <c:v>2.8734656532754252</c:v>
                </c:pt>
                <c:pt idx="751">
                  <c:v>2.8734254335260117</c:v>
                </c:pt>
                <c:pt idx="752">
                  <c:v>2.8733853588171656</c:v>
                </c:pt>
                <c:pt idx="753">
                  <c:v>2.8733454283657305</c:v>
                </c:pt>
                <c:pt idx="754">
                  <c:v>2.8733056413941789</c:v>
                </c:pt>
                <c:pt idx="755">
                  <c:v>2.8732659971305594</c:v>
                </c:pt>
                <c:pt idx="756">
                  <c:v>2.8732264948084496</c:v>
                </c:pt>
                <c:pt idx="757">
                  <c:v>2.8731871336669048</c:v>
                </c:pt>
                <c:pt idx="758">
                  <c:v>2.8731479129504103</c:v>
                </c:pt>
                <c:pt idx="759">
                  <c:v>2.8731088319088318</c:v>
                </c:pt>
                <c:pt idx="760">
                  <c:v>2.8730698897973692</c:v>
                </c:pt>
                <c:pt idx="761">
                  <c:v>2.8730310858765082</c:v>
                </c:pt>
                <c:pt idx="762">
                  <c:v>2.8729924194119731</c:v>
                </c:pt>
                <c:pt idx="763">
                  <c:v>2.8729538896746818</c:v>
                </c:pt>
                <c:pt idx="764">
                  <c:v>2.8729154959406991</c:v>
                </c:pt>
                <c:pt idx="765">
                  <c:v>2.8728772374911911</c:v>
                </c:pt>
                <c:pt idx="766">
                  <c:v>2.8728391136123812</c:v>
                </c:pt>
                <c:pt idx="767">
                  <c:v>2.8728011235955058</c:v>
                </c:pt>
                <c:pt idx="768">
                  <c:v>2.8727632667367682</c:v>
                </c:pt>
                <c:pt idx="769">
                  <c:v>2.8727255423372986</c:v>
                </c:pt>
                <c:pt idx="770">
                  <c:v>2.8726879497031086</c:v>
                </c:pt>
                <c:pt idx="771">
                  <c:v>2.872650488145049</c:v>
                </c:pt>
                <c:pt idx="772">
                  <c:v>2.8726131569787676</c:v>
                </c:pt>
                <c:pt idx="773">
                  <c:v>2.8725759555246699</c:v>
                </c:pt>
                <c:pt idx="774">
                  <c:v>2.8725388831078735</c:v>
                </c:pt>
                <c:pt idx="775">
                  <c:v>2.8725019390581719</c:v>
                </c:pt>
                <c:pt idx="776">
                  <c:v>2.8724651227099898</c:v>
                </c:pt>
                <c:pt idx="777">
                  <c:v>2.8724284334023462</c:v>
                </c:pt>
                <c:pt idx="778">
                  <c:v>2.8723918704788152</c:v>
                </c:pt>
                <c:pt idx="779">
                  <c:v>2.8723554332874826</c:v>
                </c:pt>
                <c:pt idx="780">
                  <c:v>2.8723191211809129</c:v>
                </c:pt>
                <c:pt idx="781">
                  <c:v>2.8722829335161069</c:v>
                </c:pt>
                <c:pt idx="782">
                  <c:v>2.8722468696544645</c:v>
                </c:pt>
                <c:pt idx="783">
                  <c:v>2.8722109289617488</c:v>
                </c:pt>
                <c:pt idx="784">
                  <c:v>2.8721751108080462</c:v>
                </c:pt>
                <c:pt idx="785">
                  <c:v>2.8721394145677333</c:v>
                </c:pt>
                <c:pt idx="786">
                  <c:v>2.8721038396194358</c:v>
                </c:pt>
                <c:pt idx="787">
                  <c:v>2.8720683853459974</c:v>
                </c:pt>
                <c:pt idx="788">
                  <c:v>2.8720330511344394</c:v>
                </c:pt>
                <c:pt idx="789">
                  <c:v>2.8719978363759298</c:v>
                </c:pt>
                <c:pt idx="790">
                  <c:v>2.8719627404657442</c:v>
                </c:pt>
                <c:pt idx="791">
                  <c:v>2.8719277628032343</c:v>
                </c:pt>
                <c:pt idx="792">
                  <c:v>2.8718929027917928</c:v>
                </c:pt>
                <c:pt idx="793">
                  <c:v>2.8718581598388178</c:v>
                </c:pt>
                <c:pt idx="794">
                  <c:v>2.8718235333556823</c:v>
                </c:pt>
                <c:pt idx="795">
                  <c:v>2.8717890227576972</c:v>
                </c:pt>
                <c:pt idx="796">
                  <c:v>2.8717546274640826</c:v>
                </c:pt>
                <c:pt idx="797">
                  <c:v>2.871720346897932</c:v>
                </c:pt>
                <c:pt idx="798">
                  <c:v>2.8716861804861806</c:v>
                </c:pt>
                <c:pt idx="799">
                  <c:v>2.8716521276595746</c:v>
                </c:pt>
                <c:pt idx="800">
                  <c:v>2.8716181878526386</c:v>
                </c:pt>
                <c:pt idx="801">
                  <c:v>2.8715843605036446</c:v>
                </c:pt>
                <c:pt idx="802">
                  <c:v>2.8715506450545814</c:v>
                </c:pt>
                <c:pt idx="803">
                  <c:v>2.8715170409511228</c:v>
                </c:pt>
                <c:pt idx="804">
                  <c:v>2.8714835476425979</c:v>
                </c:pt>
                <c:pt idx="805">
                  <c:v>2.8714501645819617</c:v>
                </c:pt>
                <c:pt idx="806">
                  <c:v>2.8714168912257638</c:v>
                </c:pt>
                <c:pt idx="807">
                  <c:v>2.8713837270341207</c:v>
                </c:pt>
                <c:pt idx="808">
                  <c:v>2.8713506714706845</c:v>
                </c:pt>
                <c:pt idx="809">
                  <c:v>2.871317724002616</c:v>
                </c:pt>
                <c:pt idx="810">
                  <c:v>2.8712848841005552</c:v>
                </c:pt>
                <c:pt idx="811">
                  <c:v>2.871252151238592</c:v>
                </c:pt>
                <c:pt idx="812">
                  <c:v>2.87121952489424</c:v>
                </c:pt>
                <c:pt idx="813">
                  <c:v>2.8711870045484078</c:v>
                </c:pt>
                <c:pt idx="814">
                  <c:v>2.8711545896853714</c:v>
                </c:pt>
                <c:pt idx="815">
                  <c:v>2.871122279792746</c:v>
                </c:pt>
                <c:pt idx="816">
                  <c:v>2.8710900743614611</c:v>
                </c:pt>
                <c:pt idx="817">
                  <c:v>2.8710579728857328</c:v>
                </c:pt>
                <c:pt idx="818">
                  <c:v>2.8710259748630356</c:v>
                </c:pt>
                <c:pt idx="819">
                  <c:v>2.8709940797940798</c:v>
                </c:pt>
                <c:pt idx="820">
                  <c:v>2.870962287182782</c:v>
                </c:pt>
                <c:pt idx="821">
                  <c:v>2.8709305965362413</c:v>
                </c:pt>
                <c:pt idx="822">
                  <c:v>2.8708990073647134</c:v>
                </c:pt>
                <c:pt idx="823">
                  <c:v>2.8708675191815858</c:v>
                </c:pt>
                <c:pt idx="824">
                  <c:v>2.8708361315033515</c:v>
                </c:pt>
                <c:pt idx="825">
                  <c:v>2.8708048438495859</c:v>
                </c:pt>
                <c:pt idx="826">
                  <c:v>2.8707736557429206</c:v>
                </c:pt>
                <c:pt idx="827">
                  <c:v>2.8707425667090214</c:v>
                </c:pt>
                <c:pt idx="828">
                  <c:v>2.870711576276562</c:v>
                </c:pt>
                <c:pt idx="829">
                  <c:v>2.8706806839772008</c:v>
                </c:pt>
                <c:pt idx="830">
                  <c:v>2.8706498893455579</c:v>
                </c:pt>
                <c:pt idx="831">
                  <c:v>2.8706191919191917</c:v>
                </c:pt>
                <c:pt idx="832">
                  <c:v>2.8705885912385756</c:v>
                </c:pt>
                <c:pt idx="833">
                  <c:v>2.8705580868470735</c:v>
                </c:pt>
                <c:pt idx="834">
                  <c:v>2.8705276782909204</c:v>
                </c:pt>
                <c:pt idx="835">
                  <c:v>2.870497365119197</c:v>
                </c:pt>
                <c:pt idx="836">
                  <c:v>2.8704671468838083</c:v>
                </c:pt>
                <c:pt idx="837">
                  <c:v>2.8704370231394623</c:v>
                </c:pt>
                <c:pt idx="838">
                  <c:v>2.8704069934436465</c:v>
                </c:pt>
                <c:pt idx="839">
                  <c:v>2.8703770573566083</c:v>
                </c:pt>
                <c:pt idx="840">
                  <c:v>2.870347214441332</c:v>
                </c:pt>
                <c:pt idx="841">
                  <c:v>2.8703174642635179</c:v>
                </c:pt>
                <c:pt idx="842">
                  <c:v>2.8702878063915604</c:v>
                </c:pt>
                <c:pt idx="843">
                  <c:v>2.8702582403965304</c:v>
                </c:pt>
                <c:pt idx="844">
                  <c:v>2.8702287658521497</c:v>
                </c:pt>
                <c:pt idx="845">
                  <c:v>2.8701993823347745</c:v>
                </c:pt>
                <c:pt idx="846">
                  <c:v>2.8701700894233735</c:v>
                </c:pt>
                <c:pt idx="847">
                  <c:v>2.8701408866995073</c:v>
                </c:pt>
                <c:pt idx="848">
                  <c:v>2.8701117737473103</c:v>
                </c:pt>
                <c:pt idx="849">
                  <c:v>2.8700827501534683</c:v>
                </c:pt>
                <c:pt idx="850">
                  <c:v>2.8700538155072017</c:v>
                </c:pt>
                <c:pt idx="851">
                  <c:v>2.8700249694002449</c:v>
                </c:pt>
                <c:pt idx="852">
                  <c:v>2.8699962114268254</c:v>
                </c:pt>
                <c:pt idx="853">
                  <c:v>2.8699675411836485</c:v>
                </c:pt>
                <c:pt idx="854">
                  <c:v>2.8699389582698749</c:v>
                </c:pt>
                <c:pt idx="855">
                  <c:v>2.8699104622871046</c:v>
                </c:pt>
                <c:pt idx="856">
                  <c:v>2.869882052839356</c:v>
                </c:pt>
                <c:pt idx="857">
                  <c:v>2.8698537295330504</c:v>
                </c:pt>
                <c:pt idx="858">
                  <c:v>2.8698254919769908</c:v>
                </c:pt>
                <c:pt idx="859">
                  <c:v>2.869797339782346</c:v>
                </c:pt>
                <c:pt idx="860">
                  <c:v>2.8697692725626318</c:v>
                </c:pt>
                <c:pt idx="861">
                  <c:v>2.8697412899336951</c:v>
                </c:pt>
                <c:pt idx="862">
                  <c:v>2.8697133915136925</c:v>
                </c:pt>
                <c:pt idx="863">
                  <c:v>2.8696855769230769</c:v>
                </c:pt>
                <c:pt idx="864">
                  <c:v>2.8696578457845785</c:v>
                </c:pt>
                <c:pt idx="865">
                  <c:v>2.8696301977231875</c:v>
                </c:pt>
                <c:pt idx="866">
                  <c:v>2.8696026323661381</c:v>
                </c:pt>
                <c:pt idx="867">
                  <c:v>2.8695751493428912</c:v>
                </c:pt>
                <c:pt idx="868">
                  <c:v>2.8695477482851177</c:v>
                </c:pt>
                <c:pt idx="869">
                  <c:v>2.8695204288266827</c:v>
                </c:pt>
                <c:pt idx="870">
                  <c:v>2.8694931906036278</c:v>
                </c:pt>
                <c:pt idx="871">
                  <c:v>2.8694660332541568</c:v>
                </c:pt>
                <c:pt idx="872">
                  <c:v>2.8694389564186182</c:v>
                </c:pt>
                <c:pt idx="873">
                  <c:v>2.8694119597394909</c:v>
                </c:pt>
                <c:pt idx="874">
                  <c:v>2.8693850428613654</c:v>
                </c:pt>
                <c:pt idx="875">
                  <c:v>2.8693582054309328</c:v>
                </c:pt>
                <c:pt idx="876">
                  <c:v>2.8693314470969642</c:v>
                </c:pt>
                <c:pt idx="877">
                  <c:v>2.8693047675103003</c:v>
                </c:pt>
                <c:pt idx="878">
                  <c:v>2.869278166323832</c:v>
                </c:pt>
                <c:pt idx="879">
                  <c:v>2.8692516431924884</c:v>
                </c:pt>
                <c:pt idx="880">
                  <c:v>2.8692251977732202</c:v>
                </c:pt>
                <c:pt idx="881">
                  <c:v>2.8691988297249855</c:v>
                </c:pt>
                <c:pt idx="882">
                  <c:v>2.8691725387087348</c:v>
                </c:pt>
                <c:pt idx="883">
                  <c:v>2.869146324387398</c:v>
                </c:pt>
                <c:pt idx="884">
                  <c:v>2.8691201864258664</c:v>
                </c:pt>
                <c:pt idx="885">
                  <c:v>2.8690941244909829</c:v>
                </c:pt>
                <c:pt idx="886">
                  <c:v>2.8690681382515248</c:v>
                </c:pt>
                <c:pt idx="887">
                  <c:v>2.8690422273781904</c:v>
                </c:pt>
                <c:pt idx="888">
                  <c:v>2.8690163915435853</c:v>
                </c:pt>
                <c:pt idx="889">
                  <c:v>2.8689906304222093</c:v>
                </c:pt>
                <c:pt idx="890">
                  <c:v>2.8689649436904419</c:v>
                </c:pt>
                <c:pt idx="891">
                  <c:v>2.8689393310265281</c:v>
                </c:pt>
                <c:pt idx="892">
                  <c:v>2.8689137921105674</c:v>
                </c:pt>
                <c:pt idx="893">
                  <c:v>2.8688883266244969</c:v>
                </c:pt>
                <c:pt idx="894">
                  <c:v>2.8688629342520815</c:v>
                </c:pt>
                <c:pt idx="895">
                  <c:v>2.868837614678899</c:v>
                </c:pt>
                <c:pt idx="896">
                  <c:v>2.8688123675923274</c:v>
                </c:pt>
                <c:pt idx="897">
                  <c:v>2.8687871926815323</c:v>
                </c:pt>
                <c:pt idx="898">
                  <c:v>2.8687620896374537</c:v>
                </c:pt>
                <c:pt idx="899">
                  <c:v>2.8687370581527936</c:v>
                </c:pt>
                <c:pt idx="900">
                  <c:v>2.8687120979220038</c:v>
                </c:pt>
                <c:pt idx="901">
                  <c:v>2.8686872086412736</c:v>
                </c:pt>
                <c:pt idx="902">
                  <c:v>2.8686623900085153</c:v>
                </c:pt>
                <c:pt idx="903">
                  <c:v>2.8686376417233559</c:v>
                </c:pt>
                <c:pt idx="904">
                  <c:v>2.8686129634871214</c:v>
                </c:pt>
                <c:pt idx="905">
                  <c:v>2.8685883550028266</c:v>
                </c:pt>
                <c:pt idx="906">
                  <c:v>2.8685638159751621</c:v>
                </c:pt>
                <c:pt idx="907">
                  <c:v>2.8685393461104849</c:v>
                </c:pt>
                <c:pt idx="908">
                  <c:v>2.8685149451168028</c:v>
                </c:pt>
                <c:pt idx="909">
                  <c:v>2.8684906127037659</c:v>
                </c:pt>
                <c:pt idx="910">
                  <c:v>2.8684663485826549</c:v>
                </c:pt>
                <c:pt idx="911">
                  <c:v>2.8684421524663675</c:v>
                </c:pt>
                <c:pt idx="912">
                  <c:v>2.8684180240694093</c:v>
                </c:pt>
                <c:pt idx="913">
                  <c:v>2.8683939631078816</c:v>
                </c:pt>
                <c:pt idx="914">
                  <c:v>2.8683699692994695</c:v>
                </c:pt>
                <c:pt idx="915">
                  <c:v>2.8683460423634335</c:v>
                </c:pt>
                <c:pt idx="916">
                  <c:v>2.8683221820205955</c:v>
                </c:pt>
                <c:pt idx="917">
                  <c:v>2.8682983879933297</c:v>
                </c:pt>
                <c:pt idx="918">
                  <c:v>2.8682746600055511</c:v>
                </c:pt>
                <c:pt idx="919">
                  <c:v>2.8682509977827051</c:v>
                </c:pt>
                <c:pt idx="920">
                  <c:v>2.8682274010517577</c:v>
                </c:pt>
                <c:pt idx="921">
                  <c:v>2.8682038695411829</c:v>
                </c:pt>
                <c:pt idx="922">
                  <c:v>2.868180402980955</c:v>
                </c:pt>
                <c:pt idx="923">
                  <c:v>2.8681570011025359</c:v>
                </c:pt>
                <c:pt idx="924">
                  <c:v>2.8681336636388659</c:v>
                </c:pt>
                <c:pt idx="925">
                  <c:v>2.8681103903243539</c:v>
                </c:pt>
                <c:pt idx="926">
                  <c:v>2.8680871808948667</c:v>
                </c:pt>
                <c:pt idx="927">
                  <c:v>2.8680640350877193</c:v>
                </c:pt>
                <c:pt idx="928">
                  <c:v>2.8680409526416644</c:v>
                </c:pt>
                <c:pt idx="929">
                  <c:v>2.8680179332968834</c:v>
                </c:pt>
                <c:pt idx="930">
                  <c:v>2.8679949767949768</c:v>
                </c:pt>
                <c:pt idx="931">
                  <c:v>2.867972082878953</c:v>
                </c:pt>
                <c:pt idx="932">
                  <c:v>2.8679492512932208</c:v>
                </c:pt>
                <c:pt idx="933">
                  <c:v>2.8679264817835781</c:v>
                </c:pt>
                <c:pt idx="934">
                  <c:v>2.8679037740972033</c:v>
                </c:pt>
                <c:pt idx="935">
                  <c:v>2.8678811279826464</c:v>
                </c:pt>
                <c:pt idx="936">
                  <c:v>2.8678585431898185</c:v>
                </c:pt>
                <c:pt idx="937">
                  <c:v>2.8678360194699839</c:v>
                </c:pt>
                <c:pt idx="938">
                  <c:v>2.8678135565757494</c:v>
                </c:pt>
                <c:pt idx="939">
                  <c:v>2.8677911542610572</c:v>
                </c:pt>
                <c:pt idx="940">
                  <c:v>2.8677688122811742</c:v>
                </c:pt>
                <c:pt idx="941">
                  <c:v>2.8677465303926843</c:v>
                </c:pt>
                <c:pt idx="942">
                  <c:v>2.8677243083534782</c:v>
                </c:pt>
                <c:pt idx="943">
                  <c:v>2.8677021459227467</c:v>
                </c:pt>
                <c:pt idx="944">
                  <c:v>2.8676800428609699</c:v>
                </c:pt>
                <c:pt idx="945">
                  <c:v>2.8676579989299089</c:v>
                </c:pt>
                <c:pt idx="946">
                  <c:v>2.8676360138925996</c:v>
                </c:pt>
                <c:pt idx="947">
                  <c:v>2.8676140875133402</c:v>
                </c:pt>
                <c:pt idx="948">
                  <c:v>2.8675922195576873</c:v>
                </c:pt>
                <c:pt idx="949">
                  <c:v>2.8675704097924428</c:v>
                </c:pt>
                <c:pt idx="950">
                  <c:v>2.8675486579856497</c:v>
                </c:pt>
                <c:pt idx="951">
                  <c:v>2.8675269639065819</c:v>
                </c:pt>
                <c:pt idx="952">
                  <c:v>2.8675053273257354</c:v>
                </c:pt>
                <c:pt idx="953">
                  <c:v>2.8674837480148225</c:v>
                </c:pt>
                <c:pt idx="954">
                  <c:v>2.8674622257467619</c:v>
                </c:pt>
                <c:pt idx="955">
                  <c:v>2.8674407602956706</c:v>
                </c:pt>
                <c:pt idx="956">
                  <c:v>2.8674193514368573</c:v>
                </c:pt>
                <c:pt idx="957">
                  <c:v>2.8673979989468141</c:v>
                </c:pt>
                <c:pt idx="958">
                  <c:v>2.8673767026032078</c:v>
                </c:pt>
                <c:pt idx="959">
                  <c:v>2.8673554621848738</c:v>
                </c:pt>
                <c:pt idx="960">
                  <c:v>2.8673342774718069</c:v>
                </c:pt>
                <c:pt idx="961">
                  <c:v>2.8673131482451546</c:v>
                </c:pt>
                <c:pt idx="962">
                  <c:v>2.8672920742872088</c:v>
                </c:pt>
                <c:pt idx="963">
                  <c:v>2.8672710553814</c:v>
                </c:pt>
                <c:pt idx="964">
                  <c:v>2.8672500913122878</c:v>
                </c:pt>
                <c:pt idx="965">
                  <c:v>2.8672291818655551</c:v>
                </c:pt>
                <c:pt idx="966">
                  <c:v>2.8672083268279991</c:v>
                </c:pt>
                <c:pt idx="967">
                  <c:v>2.8671875259875259</c:v>
                </c:pt>
                <c:pt idx="968">
                  <c:v>2.867166779133143</c:v>
                </c:pt>
                <c:pt idx="969">
                  <c:v>2.8671460860549507</c:v>
                </c:pt>
                <c:pt idx="970">
                  <c:v>2.8671254465441365</c:v>
                </c:pt>
                <c:pt idx="971">
                  <c:v>2.8671048603929679</c:v>
                </c:pt>
                <c:pt idx="972">
                  <c:v>2.8670843273947844</c:v>
                </c:pt>
                <c:pt idx="973">
                  <c:v>2.8670638473439918</c:v>
                </c:pt>
                <c:pt idx="974">
                  <c:v>2.8670434200360546</c:v>
                </c:pt>
                <c:pt idx="975">
                  <c:v>2.8670230452674899</c:v>
                </c:pt>
                <c:pt idx="976">
                  <c:v>2.867002722835859</c:v>
                </c:pt>
                <c:pt idx="977">
                  <c:v>2.866982452539764</c:v>
                </c:pt>
                <c:pt idx="978">
                  <c:v>2.8669622341788368</c:v>
                </c:pt>
                <c:pt idx="979">
                  <c:v>2.8669420675537358</c:v>
                </c:pt>
                <c:pt idx="980">
                  <c:v>2.8669219524661385</c:v>
                </c:pt>
                <c:pt idx="981">
                  <c:v>2.8669018887187341</c:v>
                </c:pt>
                <c:pt idx="982">
                  <c:v>2.8668818761152179</c:v>
                </c:pt>
                <c:pt idx="983">
                  <c:v>2.8668619144602849</c:v>
                </c:pt>
                <c:pt idx="984">
                  <c:v>2.8668420035596238</c:v>
                </c:pt>
                <c:pt idx="985">
                  <c:v>2.8668221432199084</c:v>
                </c:pt>
                <c:pt idx="986">
                  <c:v>2.8668023332487951</c:v>
                </c:pt>
                <c:pt idx="987">
                  <c:v>2.8667825734549139</c:v>
                </c:pt>
                <c:pt idx="988">
                  <c:v>2.8667628636478621</c:v>
                </c:pt>
                <c:pt idx="989">
                  <c:v>2.866743203638201</c:v>
                </c:pt>
                <c:pt idx="990">
                  <c:v>2.8667235932374462</c:v>
                </c:pt>
                <c:pt idx="991">
                  <c:v>2.8667040322580646</c:v>
                </c:pt>
                <c:pt idx="992">
                  <c:v>2.8666845205134659</c:v>
                </c:pt>
                <c:pt idx="993">
                  <c:v>2.8666650578179991</c:v>
                </c:pt>
                <c:pt idx="994">
                  <c:v>2.8666456439869443</c:v>
                </c:pt>
                <c:pt idx="995">
                  <c:v>2.8666262788365096</c:v>
                </c:pt>
                <c:pt idx="996">
                  <c:v>2.8666069621838215</c:v>
                </c:pt>
                <c:pt idx="997">
                  <c:v>2.8665876938469235</c:v>
                </c:pt>
                <c:pt idx="998">
                  <c:v>2.8665684736447665</c:v>
                </c:pt>
                <c:pt idx="999">
                  <c:v>2.8665493013972054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26-4B4D-B48E-AF2AEC403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ChartData!$Y$7</c:f>
          <c:strCache>
            <c:ptCount val="1"/>
            <c:pt idx="0">
              <c:v>PEOPLES NATURAL GAS COMPANY LLC 
Present and Proposed Base Rates
Large General Service: 100,000-199,999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ChartData!$Z$9</c:f>
              <c:strCache>
                <c:ptCount val="1"/>
                <c:pt idx="0">
                  <c:v>Present Large General Service: 100,000-199,999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ChartData!$Y$10:$Y$1009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450</c:v>
                </c:pt>
                <c:pt idx="201">
                  <c:v>700</c:v>
                </c:pt>
                <c:pt idx="202">
                  <c:v>950</c:v>
                </c:pt>
                <c:pt idx="203">
                  <c:v>1200</c:v>
                </c:pt>
                <c:pt idx="204">
                  <c:v>1450</c:v>
                </c:pt>
                <c:pt idx="205">
                  <c:v>1700</c:v>
                </c:pt>
                <c:pt idx="206">
                  <c:v>1950</c:v>
                </c:pt>
                <c:pt idx="207">
                  <c:v>2200</c:v>
                </c:pt>
                <c:pt idx="208">
                  <c:v>2450</c:v>
                </c:pt>
                <c:pt idx="209">
                  <c:v>2700</c:v>
                </c:pt>
                <c:pt idx="210">
                  <c:v>2950</c:v>
                </c:pt>
                <c:pt idx="211">
                  <c:v>3200</c:v>
                </c:pt>
                <c:pt idx="212">
                  <c:v>3450</c:v>
                </c:pt>
                <c:pt idx="213">
                  <c:v>3700</c:v>
                </c:pt>
                <c:pt idx="214">
                  <c:v>3950</c:v>
                </c:pt>
                <c:pt idx="215">
                  <c:v>4200</c:v>
                </c:pt>
                <c:pt idx="216">
                  <c:v>4450</c:v>
                </c:pt>
                <c:pt idx="217">
                  <c:v>4700</c:v>
                </c:pt>
                <c:pt idx="218">
                  <c:v>4950</c:v>
                </c:pt>
                <c:pt idx="219">
                  <c:v>5200</c:v>
                </c:pt>
                <c:pt idx="220">
                  <c:v>5450</c:v>
                </c:pt>
                <c:pt idx="221">
                  <c:v>5700</c:v>
                </c:pt>
                <c:pt idx="222">
                  <c:v>5950</c:v>
                </c:pt>
                <c:pt idx="223">
                  <c:v>6200</c:v>
                </c:pt>
                <c:pt idx="224">
                  <c:v>6450</c:v>
                </c:pt>
                <c:pt idx="225">
                  <c:v>6700</c:v>
                </c:pt>
                <c:pt idx="226">
                  <c:v>6950</c:v>
                </c:pt>
                <c:pt idx="227">
                  <c:v>7200</c:v>
                </c:pt>
                <c:pt idx="228">
                  <c:v>7450</c:v>
                </c:pt>
                <c:pt idx="229">
                  <c:v>7700</c:v>
                </c:pt>
                <c:pt idx="230">
                  <c:v>7950</c:v>
                </c:pt>
                <c:pt idx="231">
                  <c:v>8200</c:v>
                </c:pt>
                <c:pt idx="232">
                  <c:v>8450</c:v>
                </c:pt>
                <c:pt idx="233">
                  <c:v>8700</c:v>
                </c:pt>
                <c:pt idx="234">
                  <c:v>8950</c:v>
                </c:pt>
                <c:pt idx="235">
                  <c:v>9200</c:v>
                </c:pt>
                <c:pt idx="236">
                  <c:v>9450</c:v>
                </c:pt>
                <c:pt idx="237">
                  <c:v>9700</c:v>
                </c:pt>
                <c:pt idx="238">
                  <c:v>9950</c:v>
                </c:pt>
                <c:pt idx="239">
                  <c:v>10200</c:v>
                </c:pt>
                <c:pt idx="240">
                  <c:v>10450</c:v>
                </c:pt>
                <c:pt idx="241">
                  <c:v>10700</c:v>
                </c:pt>
                <c:pt idx="242">
                  <c:v>10950</c:v>
                </c:pt>
                <c:pt idx="243">
                  <c:v>11200</c:v>
                </c:pt>
                <c:pt idx="244">
                  <c:v>11450</c:v>
                </c:pt>
                <c:pt idx="245">
                  <c:v>11700</c:v>
                </c:pt>
                <c:pt idx="246">
                  <c:v>11950</c:v>
                </c:pt>
                <c:pt idx="247">
                  <c:v>12200</c:v>
                </c:pt>
                <c:pt idx="248">
                  <c:v>12450</c:v>
                </c:pt>
                <c:pt idx="249">
                  <c:v>12700</c:v>
                </c:pt>
                <c:pt idx="250">
                  <c:v>12950</c:v>
                </c:pt>
                <c:pt idx="251">
                  <c:v>13200</c:v>
                </c:pt>
                <c:pt idx="252">
                  <c:v>13450</c:v>
                </c:pt>
                <c:pt idx="253">
                  <c:v>13700</c:v>
                </c:pt>
                <c:pt idx="254">
                  <c:v>13950</c:v>
                </c:pt>
                <c:pt idx="255">
                  <c:v>14200</c:v>
                </c:pt>
                <c:pt idx="256">
                  <c:v>14450</c:v>
                </c:pt>
                <c:pt idx="257">
                  <c:v>14700</c:v>
                </c:pt>
                <c:pt idx="258">
                  <c:v>14950</c:v>
                </c:pt>
                <c:pt idx="259">
                  <c:v>15200</c:v>
                </c:pt>
                <c:pt idx="260">
                  <c:v>15450</c:v>
                </c:pt>
                <c:pt idx="261">
                  <c:v>15700</c:v>
                </c:pt>
                <c:pt idx="262">
                  <c:v>15950</c:v>
                </c:pt>
                <c:pt idx="263">
                  <c:v>16200</c:v>
                </c:pt>
                <c:pt idx="264">
                  <c:v>16450</c:v>
                </c:pt>
                <c:pt idx="265">
                  <c:v>16700</c:v>
                </c:pt>
                <c:pt idx="266">
                  <c:v>16950</c:v>
                </c:pt>
                <c:pt idx="267">
                  <c:v>17200</c:v>
                </c:pt>
                <c:pt idx="268">
                  <c:v>17450</c:v>
                </c:pt>
                <c:pt idx="269">
                  <c:v>17700</c:v>
                </c:pt>
                <c:pt idx="270">
                  <c:v>17950</c:v>
                </c:pt>
                <c:pt idx="271">
                  <c:v>18200</c:v>
                </c:pt>
                <c:pt idx="272">
                  <c:v>18450</c:v>
                </c:pt>
                <c:pt idx="273">
                  <c:v>18700</c:v>
                </c:pt>
                <c:pt idx="274">
                  <c:v>18950</c:v>
                </c:pt>
                <c:pt idx="275">
                  <c:v>19200</c:v>
                </c:pt>
                <c:pt idx="276">
                  <c:v>19450</c:v>
                </c:pt>
                <c:pt idx="277">
                  <c:v>19700</c:v>
                </c:pt>
                <c:pt idx="278">
                  <c:v>19950</c:v>
                </c:pt>
                <c:pt idx="279">
                  <c:v>20200</c:v>
                </c:pt>
                <c:pt idx="280">
                  <c:v>20450</c:v>
                </c:pt>
                <c:pt idx="281">
                  <c:v>20700</c:v>
                </c:pt>
                <c:pt idx="282">
                  <c:v>20950</c:v>
                </c:pt>
                <c:pt idx="283">
                  <c:v>21200</c:v>
                </c:pt>
                <c:pt idx="284">
                  <c:v>21450</c:v>
                </c:pt>
                <c:pt idx="285">
                  <c:v>21700</c:v>
                </c:pt>
                <c:pt idx="286">
                  <c:v>21950</c:v>
                </c:pt>
                <c:pt idx="287">
                  <c:v>22200</c:v>
                </c:pt>
                <c:pt idx="288">
                  <c:v>22450</c:v>
                </c:pt>
                <c:pt idx="289">
                  <c:v>22700</c:v>
                </c:pt>
                <c:pt idx="290">
                  <c:v>22950</c:v>
                </c:pt>
                <c:pt idx="291">
                  <c:v>23200</c:v>
                </c:pt>
                <c:pt idx="292">
                  <c:v>23450</c:v>
                </c:pt>
                <c:pt idx="293">
                  <c:v>23700</c:v>
                </c:pt>
                <c:pt idx="294">
                  <c:v>23950</c:v>
                </c:pt>
                <c:pt idx="295">
                  <c:v>24200</c:v>
                </c:pt>
                <c:pt idx="296">
                  <c:v>24450</c:v>
                </c:pt>
                <c:pt idx="297">
                  <c:v>24700</c:v>
                </c:pt>
                <c:pt idx="298">
                  <c:v>24950</c:v>
                </c:pt>
                <c:pt idx="299">
                  <c:v>25200</c:v>
                </c:pt>
                <c:pt idx="300">
                  <c:v>25450</c:v>
                </c:pt>
                <c:pt idx="301">
                  <c:v>25700</c:v>
                </c:pt>
                <c:pt idx="302">
                  <c:v>25950</c:v>
                </c:pt>
                <c:pt idx="303">
                  <c:v>26200</c:v>
                </c:pt>
                <c:pt idx="304">
                  <c:v>26450</c:v>
                </c:pt>
                <c:pt idx="305">
                  <c:v>26700</c:v>
                </c:pt>
                <c:pt idx="306">
                  <c:v>26950</c:v>
                </c:pt>
                <c:pt idx="307">
                  <c:v>27200</c:v>
                </c:pt>
                <c:pt idx="308">
                  <c:v>27450</c:v>
                </c:pt>
                <c:pt idx="309">
                  <c:v>27700</c:v>
                </c:pt>
                <c:pt idx="310">
                  <c:v>27950</c:v>
                </c:pt>
                <c:pt idx="311">
                  <c:v>28200</c:v>
                </c:pt>
                <c:pt idx="312">
                  <c:v>28450</c:v>
                </c:pt>
                <c:pt idx="313">
                  <c:v>28700</c:v>
                </c:pt>
                <c:pt idx="314">
                  <c:v>28950</c:v>
                </c:pt>
                <c:pt idx="315">
                  <c:v>29200</c:v>
                </c:pt>
                <c:pt idx="316">
                  <c:v>29450</c:v>
                </c:pt>
                <c:pt idx="317">
                  <c:v>29700</c:v>
                </c:pt>
                <c:pt idx="318">
                  <c:v>29950</c:v>
                </c:pt>
                <c:pt idx="319">
                  <c:v>30200</c:v>
                </c:pt>
                <c:pt idx="320">
                  <c:v>30450</c:v>
                </c:pt>
                <c:pt idx="321">
                  <c:v>30700</c:v>
                </c:pt>
                <c:pt idx="322">
                  <c:v>30950</c:v>
                </c:pt>
                <c:pt idx="323">
                  <c:v>31200</c:v>
                </c:pt>
                <c:pt idx="324">
                  <c:v>31450</c:v>
                </c:pt>
                <c:pt idx="325">
                  <c:v>31700</c:v>
                </c:pt>
                <c:pt idx="326">
                  <c:v>31950</c:v>
                </c:pt>
                <c:pt idx="327">
                  <c:v>32200</c:v>
                </c:pt>
                <c:pt idx="328">
                  <c:v>32450</c:v>
                </c:pt>
                <c:pt idx="329">
                  <c:v>32700</c:v>
                </c:pt>
                <c:pt idx="330">
                  <c:v>32950</c:v>
                </c:pt>
                <c:pt idx="331">
                  <c:v>33200</c:v>
                </c:pt>
                <c:pt idx="332">
                  <c:v>33450</c:v>
                </c:pt>
                <c:pt idx="333">
                  <c:v>33700</c:v>
                </c:pt>
                <c:pt idx="334">
                  <c:v>33950</c:v>
                </c:pt>
                <c:pt idx="335">
                  <c:v>34200</c:v>
                </c:pt>
                <c:pt idx="336">
                  <c:v>34450</c:v>
                </c:pt>
                <c:pt idx="337">
                  <c:v>34700</c:v>
                </c:pt>
                <c:pt idx="338">
                  <c:v>34950</c:v>
                </c:pt>
                <c:pt idx="339">
                  <c:v>35200</c:v>
                </c:pt>
                <c:pt idx="340">
                  <c:v>35450</c:v>
                </c:pt>
                <c:pt idx="341">
                  <c:v>35700</c:v>
                </c:pt>
                <c:pt idx="342">
                  <c:v>35950</c:v>
                </c:pt>
                <c:pt idx="343">
                  <c:v>36200</c:v>
                </c:pt>
                <c:pt idx="344">
                  <c:v>36450</c:v>
                </c:pt>
                <c:pt idx="345">
                  <c:v>36700</c:v>
                </c:pt>
                <c:pt idx="346">
                  <c:v>36950</c:v>
                </c:pt>
                <c:pt idx="347">
                  <c:v>37200</c:v>
                </c:pt>
                <c:pt idx="348">
                  <c:v>37450</c:v>
                </c:pt>
                <c:pt idx="349">
                  <c:v>37700</c:v>
                </c:pt>
                <c:pt idx="350">
                  <c:v>37950</c:v>
                </c:pt>
                <c:pt idx="351">
                  <c:v>38200</c:v>
                </c:pt>
                <c:pt idx="352">
                  <c:v>38450</c:v>
                </c:pt>
                <c:pt idx="353">
                  <c:v>38700</c:v>
                </c:pt>
                <c:pt idx="354">
                  <c:v>38950</c:v>
                </c:pt>
                <c:pt idx="355">
                  <c:v>39200</c:v>
                </c:pt>
                <c:pt idx="356">
                  <c:v>39450</c:v>
                </c:pt>
                <c:pt idx="357">
                  <c:v>39700</c:v>
                </c:pt>
                <c:pt idx="358">
                  <c:v>39950</c:v>
                </c:pt>
                <c:pt idx="359">
                  <c:v>40200</c:v>
                </c:pt>
                <c:pt idx="360">
                  <c:v>40450</c:v>
                </c:pt>
                <c:pt idx="361">
                  <c:v>40700</c:v>
                </c:pt>
                <c:pt idx="362">
                  <c:v>40950</c:v>
                </c:pt>
                <c:pt idx="363">
                  <c:v>41200</c:v>
                </c:pt>
                <c:pt idx="364">
                  <c:v>41450</c:v>
                </c:pt>
                <c:pt idx="365">
                  <c:v>41700</c:v>
                </c:pt>
                <c:pt idx="366">
                  <c:v>41950</c:v>
                </c:pt>
                <c:pt idx="367">
                  <c:v>42200</c:v>
                </c:pt>
                <c:pt idx="368">
                  <c:v>42450</c:v>
                </c:pt>
                <c:pt idx="369">
                  <c:v>42700</c:v>
                </c:pt>
                <c:pt idx="370">
                  <c:v>42950</c:v>
                </c:pt>
                <c:pt idx="371">
                  <c:v>43200</c:v>
                </c:pt>
                <c:pt idx="372">
                  <c:v>43450</c:v>
                </c:pt>
                <c:pt idx="373">
                  <c:v>43700</c:v>
                </c:pt>
                <c:pt idx="374">
                  <c:v>43950</c:v>
                </c:pt>
                <c:pt idx="375">
                  <c:v>44200</c:v>
                </c:pt>
                <c:pt idx="376">
                  <c:v>44450</c:v>
                </c:pt>
                <c:pt idx="377">
                  <c:v>44700</c:v>
                </c:pt>
                <c:pt idx="378">
                  <c:v>44950</c:v>
                </c:pt>
                <c:pt idx="379">
                  <c:v>45200</c:v>
                </c:pt>
                <c:pt idx="380">
                  <c:v>45450</c:v>
                </c:pt>
                <c:pt idx="381">
                  <c:v>45700</c:v>
                </c:pt>
                <c:pt idx="382">
                  <c:v>45950</c:v>
                </c:pt>
                <c:pt idx="383">
                  <c:v>46200</c:v>
                </c:pt>
                <c:pt idx="384">
                  <c:v>46450</c:v>
                </c:pt>
                <c:pt idx="385">
                  <c:v>46700</c:v>
                </c:pt>
                <c:pt idx="386">
                  <c:v>46950</c:v>
                </c:pt>
                <c:pt idx="387">
                  <c:v>47200</c:v>
                </c:pt>
                <c:pt idx="388">
                  <c:v>47450</c:v>
                </c:pt>
                <c:pt idx="389">
                  <c:v>47700</c:v>
                </c:pt>
                <c:pt idx="390">
                  <c:v>47950</c:v>
                </c:pt>
                <c:pt idx="391">
                  <c:v>48200</c:v>
                </c:pt>
                <c:pt idx="392">
                  <c:v>48450</c:v>
                </c:pt>
                <c:pt idx="393">
                  <c:v>48700</c:v>
                </c:pt>
                <c:pt idx="394">
                  <c:v>48950</c:v>
                </c:pt>
                <c:pt idx="395">
                  <c:v>49200</c:v>
                </c:pt>
                <c:pt idx="396">
                  <c:v>49450</c:v>
                </c:pt>
                <c:pt idx="397">
                  <c:v>49700</c:v>
                </c:pt>
                <c:pt idx="398">
                  <c:v>49950</c:v>
                </c:pt>
                <c:pt idx="399">
                  <c:v>50200</c:v>
                </c:pt>
                <c:pt idx="400">
                  <c:v>50450</c:v>
                </c:pt>
                <c:pt idx="401">
                  <c:v>50700</c:v>
                </c:pt>
                <c:pt idx="402">
                  <c:v>50950</c:v>
                </c:pt>
                <c:pt idx="403">
                  <c:v>51200</c:v>
                </c:pt>
                <c:pt idx="404">
                  <c:v>51450</c:v>
                </c:pt>
                <c:pt idx="405">
                  <c:v>51700</c:v>
                </c:pt>
                <c:pt idx="406">
                  <c:v>51950</c:v>
                </c:pt>
                <c:pt idx="407">
                  <c:v>52200</c:v>
                </c:pt>
                <c:pt idx="408">
                  <c:v>52450</c:v>
                </c:pt>
                <c:pt idx="409">
                  <c:v>52700</c:v>
                </c:pt>
                <c:pt idx="410">
                  <c:v>52950</c:v>
                </c:pt>
                <c:pt idx="411">
                  <c:v>53200</c:v>
                </c:pt>
                <c:pt idx="412">
                  <c:v>53450</c:v>
                </c:pt>
                <c:pt idx="413">
                  <c:v>53700</c:v>
                </c:pt>
                <c:pt idx="414">
                  <c:v>53950</c:v>
                </c:pt>
                <c:pt idx="415">
                  <c:v>54200</c:v>
                </c:pt>
                <c:pt idx="416">
                  <c:v>54450</c:v>
                </c:pt>
                <c:pt idx="417">
                  <c:v>54700</c:v>
                </c:pt>
                <c:pt idx="418">
                  <c:v>54950</c:v>
                </c:pt>
                <c:pt idx="419">
                  <c:v>55200</c:v>
                </c:pt>
                <c:pt idx="420">
                  <c:v>55450</c:v>
                </c:pt>
                <c:pt idx="421">
                  <c:v>55700</c:v>
                </c:pt>
                <c:pt idx="422">
                  <c:v>55950</c:v>
                </c:pt>
                <c:pt idx="423">
                  <c:v>56200</c:v>
                </c:pt>
                <c:pt idx="424">
                  <c:v>56450</c:v>
                </c:pt>
                <c:pt idx="425">
                  <c:v>56700</c:v>
                </c:pt>
                <c:pt idx="426">
                  <c:v>56950</c:v>
                </c:pt>
                <c:pt idx="427">
                  <c:v>57200</c:v>
                </c:pt>
                <c:pt idx="428">
                  <c:v>57450</c:v>
                </c:pt>
                <c:pt idx="429">
                  <c:v>57700</c:v>
                </c:pt>
                <c:pt idx="430">
                  <c:v>57950</c:v>
                </c:pt>
                <c:pt idx="431">
                  <c:v>58200</c:v>
                </c:pt>
                <c:pt idx="432">
                  <c:v>58450</c:v>
                </c:pt>
                <c:pt idx="433">
                  <c:v>58700</c:v>
                </c:pt>
                <c:pt idx="434">
                  <c:v>58950</c:v>
                </c:pt>
                <c:pt idx="435">
                  <c:v>59200</c:v>
                </c:pt>
                <c:pt idx="436">
                  <c:v>59450</c:v>
                </c:pt>
                <c:pt idx="437">
                  <c:v>59700</c:v>
                </c:pt>
                <c:pt idx="438">
                  <c:v>59950</c:v>
                </c:pt>
                <c:pt idx="439">
                  <c:v>60200</c:v>
                </c:pt>
                <c:pt idx="440">
                  <c:v>60450</c:v>
                </c:pt>
                <c:pt idx="441">
                  <c:v>60700</c:v>
                </c:pt>
                <c:pt idx="442">
                  <c:v>60950</c:v>
                </c:pt>
                <c:pt idx="443">
                  <c:v>61200</c:v>
                </c:pt>
                <c:pt idx="444">
                  <c:v>61450</c:v>
                </c:pt>
                <c:pt idx="445">
                  <c:v>61700</c:v>
                </c:pt>
                <c:pt idx="446">
                  <c:v>61950</c:v>
                </c:pt>
                <c:pt idx="447">
                  <c:v>62200</c:v>
                </c:pt>
                <c:pt idx="448">
                  <c:v>62450</c:v>
                </c:pt>
                <c:pt idx="449">
                  <c:v>62700</c:v>
                </c:pt>
                <c:pt idx="450">
                  <c:v>62950</c:v>
                </c:pt>
                <c:pt idx="451">
                  <c:v>63200</c:v>
                </c:pt>
                <c:pt idx="452">
                  <c:v>63450</c:v>
                </c:pt>
                <c:pt idx="453">
                  <c:v>63700</c:v>
                </c:pt>
                <c:pt idx="454">
                  <c:v>63950</c:v>
                </c:pt>
                <c:pt idx="455">
                  <c:v>64200</c:v>
                </c:pt>
                <c:pt idx="456">
                  <c:v>64450</c:v>
                </c:pt>
                <c:pt idx="457">
                  <c:v>64700</c:v>
                </c:pt>
                <c:pt idx="458">
                  <c:v>64950</c:v>
                </c:pt>
                <c:pt idx="459">
                  <c:v>65200</c:v>
                </c:pt>
                <c:pt idx="460">
                  <c:v>65450</c:v>
                </c:pt>
                <c:pt idx="461">
                  <c:v>65700</c:v>
                </c:pt>
                <c:pt idx="462">
                  <c:v>65950</c:v>
                </c:pt>
                <c:pt idx="463">
                  <c:v>66200</c:v>
                </c:pt>
                <c:pt idx="464">
                  <c:v>66450</c:v>
                </c:pt>
                <c:pt idx="465">
                  <c:v>66700</c:v>
                </c:pt>
                <c:pt idx="466">
                  <c:v>66950</c:v>
                </c:pt>
                <c:pt idx="467">
                  <c:v>67200</c:v>
                </c:pt>
                <c:pt idx="468">
                  <c:v>67450</c:v>
                </c:pt>
                <c:pt idx="469">
                  <c:v>67700</c:v>
                </c:pt>
                <c:pt idx="470">
                  <c:v>67950</c:v>
                </c:pt>
                <c:pt idx="471">
                  <c:v>68200</c:v>
                </c:pt>
                <c:pt idx="472">
                  <c:v>68450</c:v>
                </c:pt>
                <c:pt idx="473">
                  <c:v>68700</c:v>
                </c:pt>
                <c:pt idx="474">
                  <c:v>68950</c:v>
                </c:pt>
                <c:pt idx="475">
                  <c:v>69200</c:v>
                </c:pt>
                <c:pt idx="476">
                  <c:v>69450</c:v>
                </c:pt>
                <c:pt idx="477">
                  <c:v>69700</c:v>
                </c:pt>
                <c:pt idx="478">
                  <c:v>69950</c:v>
                </c:pt>
                <c:pt idx="479">
                  <c:v>70200</c:v>
                </c:pt>
                <c:pt idx="480">
                  <c:v>70450</c:v>
                </c:pt>
                <c:pt idx="481">
                  <c:v>70700</c:v>
                </c:pt>
                <c:pt idx="482">
                  <c:v>70950</c:v>
                </c:pt>
                <c:pt idx="483">
                  <c:v>71200</c:v>
                </c:pt>
                <c:pt idx="484">
                  <c:v>71450</c:v>
                </c:pt>
                <c:pt idx="485">
                  <c:v>71700</c:v>
                </c:pt>
                <c:pt idx="486">
                  <c:v>71950</c:v>
                </c:pt>
                <c:pt idx="487">
                  <c:v>72200</c:v>
                </c:pt>
                <c:pt idx="488">
                  <c:v>72450</c:v>
                </c:pt>
                <c:pt idx="489">
                  <c:v>72700</c:v>
                </c:pt>
                <c:pt idx="490">
                  <c:v>72950</c:v>
                </c:pt>
                <c:pt idx="491">
                  <c:v>73200</c:v>
                </c:pt>
                <c:pt idx="492">
                  <c:v>73450</c:v>
                </c:pt>
                <c:pt idx="493">
                  <c:v>73700</c:v>
                </c:pt>
                <c:pt idx="494">
                  <c:v>73950</c:v>
                </c:pt>
                <c:pt idx="495">
                  <c:v>74200</c:v>
                </c:pt>
                <c:pt idx="496">
                  <c:v>74450</c:v>
                </c:pt>
                <c:pt idx="497">
                  <c:v>74700</c:v>
                </c:pt>
                <c:pt idx="498">
                  <c:v>74950</c:v>
                </c:pt>
                <c:pt idx="499">
                  <c:v>75200</c:v>
                </c:pt>
                <c:pt idx="500">
                  <c:v>75450</c:v>
                </c:pt>
                <c:pt idx="501">
                  <c:v>75700</c:v>
                </c:pt>
                <c:pt idx="502">
                  <c:v>75950</c:v>
                </c:pt>
                <c:pt idx="503">
                  <c:v>76200</c:v>
                </c:pt>
                <c:pt idx="504">
                  <c:v>76450</c:v>
                </c:pt>
                <c:pt idx="505">
                  <c:v>76700</c:v>
                </c:pt>
                <c:pt idx="506">
                  <c:v>76950</c:v>
                </c:pt>
                <c:pt idx="507">
                  <c:v>77200</c:v>
                </c:pt>
                <c:pt idx="508">
                  <c:v>77450</c:v>
                </c:pt>
                <c:pt idx="509">
                  <c:v>77700</c:v>
                </c:pt>
                <c:pt idx="510">
                  <c:v>77950</c:v>
                </c:pt>
                <c:pt idx="511">
                  <c:v>78200</c:v>
                </c:pt>
                <c:pt idx="512">
                  <c:v>78450</c:v>
                </c:pt>
                <c:pt idx="513">
                  <c:v>78700</c:v>
                </c:pt>
                <c:pt idx="514">
                  <c:v>78950</c:v>
                </c:pt>
                <c:pt idx="515">
                  <c:v>79200</c:v>
                </c:pt>
                <c:pt idx="516">
                  <c:v>79450</c:v>
                </c:pt>
                <c:pt idx="517">
                  <c:v>79700</c:v>
                </c:pt>
                <c:pt idx="518">
                  <c:v>79950</c:v>
                </c:pt>
                <c:pt idx="519">
                  <c:v>80200</c:v>
                </c:pt>
                <c:pt idx="520">
                  <c:v>80450</c:v>
                </c:pt>
                <c:pt idx="521">
                  <c:v>80700</c:v>
                </c:pt>
                <c:pt idx="522">
                  <c:v>80950</c:v>
                </c:pt>
                <c:pt idx="523">
                  <c:v>81200</c:v>
                </c:pt>
                <c:pt idx="524">
                  <c:v>81450</c:v>
                </c:pt>
                <c:pt idx="525">
                  <c:v>81700</c:v>
                </c:pt>
                <c:pt idx="526">
                  <c:v>81950</c:v>
                </c:pt>
                <c:pt idx="527">
                  <c:v>82200</c:v>
                </c:pt>
                <c:pt idx="528">
                  <c:v>82450</c:v>
                </c:pt>
                <c:pt idx="529">
                  <c:v>82700</c:v>
                </c:pt>
                <c:pt idx="530">
                  <c:v>82950</c:v>
                </c:pt>
                <c:pt idx="531">
                  <c:v>83200</c:v>
                </c:pt>
                <c:pt idx="532">
                  <c:v>83450</c:v>
                </c:pt>
                <c:pt idx="533">
                  <c:v>83700</c:v>
                </c:pt>
                <c:pt idx="534">
                  <c:v>83950</c:v>
                </c:pt>
                <c:pt idx="535">
                  <c:v>84200</c:v>
                </c:pt>
                <c:pt idx="536">
                  <c:v>84450</c:v>
                </c:pt>
                <c:pt idx="537">
                  <c:v>84700</c:v>
                </c:pt>
                <c:pt idx="538">
                  <c:v>84950</c:v>
                </c:pt>
                <c:pt idx="539">
                  <c:v>85200</c:v>
                </c:pt>
                <c:pt idx="540">
                  <c:v>85450</c:v>
                </c:pt>
                <c:pt idx="541">
                  <c:v>85700</c:v>
                </c:pt>
                <c:pt idx="542">
                  <c:v>85950</c:v>
                </c:pt>
                <c:pt idx="543">
                  <c:v>86200</c:v>
                </c:pt>
                <c:pt idx="544">
                  <c:v>86450</c:v>
                </c:pt>
                <c:pt idx="545">
                  <c:v>86700</c:v>
                </c:pt>
                <c:pt idx="546">
                  <c:v>86950</c:v>
                </c:pt>
                <c:pt idx="547">
                  <c:v>87200</c:v>
                </c:pt>
                <c:pt idx="548">
                  <c:v>87450</c:v>
                </c:pt>
                <c:pt idx="549">
                  <c:v>87700</c:v>
                </c:pt>
                <c:pt idx="550">
                  <c:v>87950</c:v>
                </c:pt>
                <c:pt idx="551">
                  <c:v>88200</c:v>
                </c:pt>
                <c:pt idx="552">
                  <c:v>88450</c:v>
                </c:pt>
                <c:pt idx="553">
                  <c:v>88700</c:v>
                </c:pt>
                <c:pt idx="554">
                  <c:v>88950</c:v>
                </c:pt>
                <c:pt idx="555">
                  <c:v>89200</c:v>
                </c:pt>
                <c:pt idx="556">
                  <c:v>89450</c:v>
                </c:pt>
                <c:pt idx="557">
                  <c:v>89700</c:v>
                </c:pt>
                <c:pt idx="558">
                  <c:v>89950</c:v>
                </c:pt>
                <c:pt idx="559">
                  <c:v>90200</c:v>
                </c:pt>
                <c:pt idx="560">
                  <c:v>90450</c:v>
                </c:pt>
                <c:pt idx="561">
                  <c:v>90700</c:v>
                </c:pt>
                <c:pt idx="562">
                  <c:v>90950</c:v>
                </c:pt>
                <c:pt idx="563">
                  <c:v>91200</c:v>
                </c:pt>
                <c:pt idx="564">
                  <c:v>91450</c:v>
                </c:pt>
                <c:pt idx="565">
                  <c:v>91700</c:v>
                </c:pt>
                <c:pt idx="566">
                  <c:v>91950</c:v>
                </c:pt>
                <c:pt idx="567">
                  <c:v>92200</c:v>
                </c:pt>
                <c:pt idx="568">
                  <c:v>92450</c:v>
                </c:pt>
                <c:pt idx="569">
                  <c:v>92700</c:v>
                </c:pt>
                <c:pt idx="570">
                  <c:v>92950</c:v>
                </c:pt>
                <c:pt idx="571">
                  <c:v>93200</c:v>
                </c:pt>
                <c:pt idx="572">
                  <c:v>93450</c:v>
                </c:pt>
                <c:pt idx="573">
                  <c:v>93700</c:v>
                </c:pt>
                <c:pt idx="574">
                  <c:v>93950</c:v>
                </c:pt>
                <c:pt idx="575">
                  <c:v>94200</c:v>
                </c:pt>
                <c:pt idx="576">
                  <c:v>94450</c:v>
                </c:pt>
                <c:pt idx="577">
                  <c:v>94700</c:v>
                </c:pt>
                <c:pt idx="578">
                  <c:v>94950</c:v>
                </c:pt>
                <c:pt idx="579">
                  <c:v>95200</c:v>
                </c:pt>
                <c:pt idx="580">
                  <c:v>95450</c:v>
                </c:pt>
                <c:pt idx="581">
                  <c:v>95700</c:v>
                </c:pt>
                <c:pt idx="582">
                  <c:v>95950</c:v>
                </c:pt>
                <c:pt idx="583">
                  <c:v>96200</c:v>
                </c:pt>
                <c:pt idx="584">
                  <c:v>96450</c:v>
                </c:pt>
                <c:pt idx="585">
                  <c:v>96700</c:v>
                </c:pt>
                <c:pt idx="586">
                  <c:v>96950</c:v>
                </c:pt>
                <c:pt idx="587">
                  <c:v>97200</c:v>
                </c:pt>
                <c:pt idx="588">
                  <c:v>97450</c:v>
                </c:pt>
                <c:pt idx="589">
                  <c:v>97700</c:v>
                </c:pt>
                <c:pt idx="590">
                  <c:v>97950</c:v>
                </c:pt>
                <c:pt idx="591">
                  <c:v>98200</c:v>
                </c:pt>
                <c:pt idx="592">
                  <c:v>98450</c:v>
                </c:pt>
                <c:pt idx="593">
                  <c:v>98700</c:v>
                </c:pt>
                <c:pt idx="594">
                  <c:v>98950</c:v>
                </c:pt>
                <c:pt idx="595">
                  <c:v>99200</c:v>
                </c:pt>
                <c:pt idx="596">
                  <c:v>99450</c:v>
                </c:pt>
                <c:pt idx="597">
                  <c:v>99700</c:v>
                </c:pt>
                <c:pt idx="598">
                  <c:v>99950</c:v>
                </c:pt>
                <c:pt idx="599">
                  <c:v>100200</c:v>
                </c:pt>
                <c:pt idx="600">
                  <c:v>100450</c:v>
                </c:pt>
                <c:pt idx="601">
                  <c:v>100700</c:v>
                </c:pt>
                <c:pt idx="602">
                  <c:v>100950</c:v>
                </c:pt>
                <c:pt idx="603">
                  <c:v>101200</c:v>
                </c:pt>
                <c:pt idx="604">
                  <c:v>101450</c:v>
                </c:pt>
                <c:pt idx="605">
                  <c:v>101700</c:v>
                </c:pt>
                <c:pt idx="606">
                  <c:v>101950</c:v>
                </c:pt>
                <c:pt idx="607">
                  <c:v>102200</c:v>
                </c:pt>
                <c:pt idx="608">
                  <c:v>102450</c:v>
                </c:pt>
                <c:pt idx="609">
                  <c:v>102700</c:v>
                </c:pt>
                <c:pt idx="610">
                  <c:v>102950</c:v>
                </c:pt>
                <c:pt idx="611">
                  <c:v>103200</c:v>
                </c:pt>
                <c:pt idx="612">
                  <c:v>103450</c:v>
                </c:pt>
                <c:pt idx="613">
                  <c:v>103700</c:v>
                </c:pt>
                <c:pt idx="614">
                  <c:v>103950</c:v>
                </c:pt>
                <c:pt idx="615">
                  <c:v>104200</c:v>
                </c:pt>
                <c:pt idx="616">
                  <c:v>104450</c:v>
                </c:pt>
                <c:pt idx="617">
                  <c:v>104700</c:v>
                </c:pt>
                <c:pt idx="618">
                  <c:v>104950</c:v>
                </c:pt>
                <c:pt idx="619">
                  <c:v>105200</c:v>
                </c:pt>
                <c:pt idx="620">
                  <c:v>105450</c:v>
                </c:pt>
                <c:pt idx="621">
                  <c:v>105700</c:v>
                </c:pt>
                <c:pt idx="622">
                  <c:v>105950</c:v>
                </c:pt>
                <c:pt idx="623">
                  <c:v>106200</c:v>
                </c:pt>
                <c:pt idx="624">
                  <c:v>106450</c:v>
                </c:pt>
                <c:pt idx="625">
                  <c:v>106700</c:v>
                </c:pt>
                <c:pt idx="626">
                  <c:v>106950</c:v>
                </c:pt>
                <c:pt idx="627">
                  <c:v>107200</c:v>
                </c:pt>
                <c:pt idx="628">
                  <c:v>107450</c:v>
                </c:pt>
                <c:pt idx="629">
                  <c:v>107700</c:v>
                </c:pt>
                <c:pt idx="630">
                  <c:v>107950</c:v>
                </c:pt>
                <c:pt idx="631">
                  <c:v>108200</c:v>
                </c:pt>
                <c:pt idx="632">
                  <c:v>108450</c:v>
                </c:pt>
                <c:pt idx="633">
                  <c:v>108700</c:v>
                </c:pt>
                <c:pt idx="634">
                  <c:v>108950</c:v>
                </c:pt>
                <c:pt idx="635">
                  <c:v>109200</c:v>
                </c:pt>
                <c:pt idx="636">
                  <c:v>109450</c:v>
                </c:pt>
                <c:pt idx="637">
                  <c:v>109700</c:v>
                </c:pt>
                <c:pt idx="638">
                  <c:v>109950</c:v>
                </c:pt>
                <c:pt idx="639">
                  <c:v>110200</c:v>
                </c:pt>
                <c:pt idx="640">
                  <c:v>110450</c:v>
                </c:pt>
                <c:pt idx="641">
                  <c:v>110700</c:v>
                </c:pt>
                <c:pt idx="642">
                  <c:v>110950</c:v>
                </c:pt>
                <c:pt idx="643">
                  <c:v>111200</c:v>
                </c:pt>
                <c:pt idx="644">
                  <c:v>111450</c:v>
                </c:pt>
                <c:pt idx="645">
                  <c:v>111700</c:v>
                </c:pt>
                <c:pt idx="646">
                  <c:v>111950</c:v>
                </c:pt>
                <c:pt idx="647">
                  <c:v>112200</c:v>
                </c:pt>
                <c:pt idx="648">
                  <c:v>112450</c:v>
                </c:pt>
                <c:pt idx="649">
                  <c:v>112700</c:v>
                </c:pt>
                <c:pt idx="650">
                  <c:v>112950</c:v>
                </c:pt>
                <c:pt idx="651">
                  <c:v>113200</c:v>
                </c:pt>
                <c:pt idx="652">
                  <c:v>113450</c:v>
                </c:pt>
                <c:pt idx="653">
                  <c:v>113700</c:v>
                </c:pt>
                <c:pt idx="654">
                  <c:v>113950</c:v>
                </c:pt>
                <c:pt idx="655">
                  <c:v>114200</c:v>
                </c:pt>
                <c:pt idx="656">
                  <c:v>114450</c:v>
                </c:pt>
                <c:pt idx="657">
                  <c:v>114700</c:v>
                </c:pt>
                <c:pt idx="658">
                  <c:v>114950</c:v>
                </c:pt>
                <c:pt idx="659">
                  <c:v>115200</c:v>
                </c:pt>
                <c:pt idx="660">
                  <c:v>115450</c:v>
                </c:pt>
                <c:pt idx="661">
                  <c:v>115700</c:v>
                </c:pt>
                <c:pt idx="662">
                  <c:v>115950</c:v>
                </c:pt>
                <c:pt idx="663">
                  <c:v>116200</c:v>
                </c:pt>
                <c:pt idx="664">
                  <c:v>116450</c:v>
                </c:pt>
                <c:pt idx="665">
                  <c:v>116700</c:v>
                </c:pt>
                <c:pt idx="666">
                  <c:v>116950</c:v>
                </c:pt>
                <c:pt idx="667">
                  <c:v>117200</c:v>
                </c:pt>
                <c:pt idx="668">
                  <c:v>117450</c:v>
                </c:pt>
                <c:pt idx="669">
                  <c:v>117700</c:v>
                </c:pt>
                <c:pt idx="670">
                  <c:v>117950</c:v>
                </c:pt>
                <c:pt idx="671">
                  <c:v>118200</c:v>
                </c:pt>
                <c:pt idx="672">
                  <c:v>118450</c:v>
                </c:pt>
                <c:pt idx="673">
                  <c:v>118700</c:v>
                </c:pt>
                <c:pt idx="674">
                  <c:v>118950</c:v>
                </c:pt>
                <c:pt idx="675">
                  <c:v>119200</c:v>
                </c:pt>
                <c:pt idx="676">
                  <c:v>119450</c:v>
                </c:pt>
                <c:pt idx="677">
                  <c:v>119700</c:v>
                </c:pt>
                <c:pt idx="678">
                  <c:v>119950</c:v>
                </c:pt>
                <c:pt idx="679">
                  <c:v>120200</c:v>
                </c:pt>
                <c:pt idx="680">
                  <c:v>120450</c:v>
                </c:pt>
                <c:pt idx="681">
                  <c:v>120700</c:v>
                </c:pt>
                <c:pt idx="682">
                  <c:v>120950</c:v>
                </c:pt>
                <c:pt idx="683">
                  <c:v>121200</c:v>
                </c:pt>
                <c:pt idx="684">
                  <c:v>121450</c:v>
                </c:pt>
                <c:pt idx="685">
                  <c:v>121700</c:v>
                </c:pt>
                <c:pt idx="686">
                  <c:v>121950</c:v>
                </c:pt>
                <c:pt idx="687">
                  <c:v>122200</c:v>
                </c:pt>
                <c:pt idx="688">
                  <c:v>122450</c:v>
                </c:pt>
                <c:pt idx="689">
                  <c:v>122700</c:v>
                </c:pt>
                <c:pt idx="690">
                  <c:v>122950</c:v>
                </c:pt>
                <c:pt idx="691">
                  <c:v>123200</c:v>
                </c:pt>
                <c:pt idx="692">
                  <c:v>123450</c:v>
                </c:pt>
                <c:pt idx="693">
                  <c:v>123700</c:v>
                </c:pt>
                <c:pt idx="694">
                  <c:v>123950</c:v>
                </c:pt>
                <c:pt idx="695">
                  <c:v>124200</c:v>
                </c:pt>
                <c:pt idx="696">
                  <c:v>124450</c:v>
                </c:pt>
                <c:pt idx="697">
                  <c:v>124700</c:v>
                </c:pt>
                <c:pt idx="698">
                  <c:v>124950</c:v>
                </c:pt>
                <c:pt idx="699">
                  <c:v>125200</c:v>
                </c:pt>
                <c:pt idx="700">
                  <c:v>125450</c:v>
                </c:pt>
                <c:pt idx="701">
                  <c:v>125700</c:v>
                </c:pt>
                <c:pt idx="702">
                  <c:v>125950</c:v>
                </c:pt>
                <c:pt idx="703">
                  <c:v>126200</c:v>
                </c:pt>
                <c:pt idx="704">
                  <c:v>126450</c:v>
                </c:pt>
                <c:pt idx="705">
                  <c:v>126700</c:v>
                </c:pt>
                <c:pt idx="706">
                  <c:v>126950</c:v>
                </c:pt>
                <c:pt idx="707">
                  <c:v>127200</c:v>
                </c:pt>
                <c:pt idx="708">
                  <c:v>127450</c:v>
                </c:pt>
                <c:pt idx="709">
                  <c:v>127700</c:v>
                </c:pt>
                <c:pt idx="710">
                  <c:v>127950</c:v>
                </c:pt>
                <c:pt idx="711">
                  <c:v>128200</c:v>
                </c:pt>
                <c:pt idx="712">
                  <c:v>128450</c:v>
                </c:pt>
                <c:pt idx="713">
                  <c:v>128700</c:v>
                </c:pt>
                <c:pt idx="714">
                  <c:v>128950</c:v>
                </c:pt>
                <c:pt idx="715">
                  <c:v>129200</c:v>
                </c:pt>
                <c:pt idx="716">
                  <c:v>129450</c:v>
                </c:pt>
                <c:pt idx="717">
                  <c:v>129700</c:v>
                </c:pt>
                <c:pt idx="718">
                  <c:v>129950</c:v>
                </c:pt>
                <c:pt idx="719">
                  <c:v>130200</c:v>
                </c:pt>
                <c:pt idx="720">
                  <c:v>130450</c:v>
                </c:pt>
                <c:pt idx="721">
                  <c:v>130700</c:v>
                </c:pt>
                <c:pt idx="722">
                  <c:v>130950</c:v>
                </c:pt>
                <c:pt idx="723">
                  <c:v>131200</c:v>
                </c:pt>
                <c:pt idx="724">
                  <c:v>131450</c:v>
                </c:pt>
                <c:pt idx="725">
                  <c:v>131700</c:v>
                </c:pt>
                <c:pt idx="726">
                  <c:v>131950</c:v>
                </c:pt>
                <c:pt idx="727">
                  <c:v>132200</c:v>
                </c:pt>
                <c:pt idx="728">
                  <c:v>132450</c:v>
                </c:pt>
                <c:pt idx="729">
                  <c:v>132700</c:v>
                </c:pt>
                <c:pt idx="730">
                  <c:v>132950</c:v>
                </c:pt>
                <c:pt idx="731">
                  <c:v>133200</c:v>
                </c:pt>
                <c:pt idx="732">
                  <c:v>133450</c:v>
                </c:pt>
                <c:pt idx="733">
                  <c:v>133700</c:v>
                </c:pt>
                <c:pt idx="734">
                  <c:v>133950</c:v>
                </c:pt>
                <c:pt idx="735">
                  <c:v>134200</c:v>
                </c:pt>
                <c:pt idx="736">
                  <c:v>134450</c:v>
                </c:pt>
                <c:pt idx="737">
                  <c:v>134700</c:v>
                </c:pt>
                <c:pt idx="738">
                  <c:v>134950</c:v>
                </c:pt>
                <c:pt idx="739">
                  <c:v>135200</c:v>
                </c:pt>
                <c:pt idx="740">
                  <c:v>135450</c:v>
                </c:pt>
                <c:pt idx="741">
                  <c:v>135700</c:v>
                </c:pt>
                <c:pt idx="742">
                  <c:v>135950</c:v>
                </c:pt>
                <c:pt idx="743">
                  <c:v>136200</c:v>
                </c:pt>
                <c:pt idx="744">
                  <c:v>136450</c:v>
                </c:pt>
                <c:pt idx="745">
                  <c:v>136700</c:v>
                </c:pt>
                <c:pt idx="746">
                  <c:v>136950</c:v>
                </c:pt>
                <c:pt idx="747">
                  <c:v>137200</c:v>
                </c:pt>
                <c:pt idx="748">
                  <c:v>137450</c:v>
                </c:pt>
                <c:pt idx="749">
                  <c:v>137700</c:v>
                </c:pt>
                <c:pt idx="750">
                  <c:v>137950</c:v>
                </c:pt>
                <c:pt idx="751">
                  <c:v>138200</c:v>
                </c:pt>
                <c:pt idx="752">
                  <c:v>138450</c:v>
                </c:pt>
                <c:pt idx="753">
                  <c:v>138700</c:v>
                </c:pt>
                <c:pt idx="754">
                  <c:v>138950</c:v>
                </c:pt>
                <c:pt idx="755">
                  <c:v>139200</c:v>
                </c:pt>
                <c:pt idx="756">
                  <c:v>139450</c:v>
                </c:pt>
                <c:pt idx="757">
                  <c:v>139700</c:v>
                </c:pt>
                <c:pt idx="758">
                  <c:v>139950</c:v>
                </c:pt>
                <c:pt idx="759">
                  <c:v>140200</c:v>
                </c:pt>
                <c:pt idx="760">
                  <c:v>140450</c:v>
                </c:pt>
                <c:pt idx="761">
                  <c:v>140700</c:v>
                </c:pt>
                <c:pt idx="762">
                  <c:v>140950</c:v>
                </c:pt>
                <c:pt idx="763">
                  <c:v>141200</c:v>
                </c:pt>
                <c:pt idx="764">
                  <c:v>141450</c:v>
                </c:pt>
                <c:pt idx="765">
                  <c:v>141700</c:v>
                </c:pt>
                <c:pt idx="766">
                  <c:v>141950</c:v>
                </c:pt>
                <c:pt idx="767">
                  <c:v>142200</c:v>
                </c:pt>
                <c:pt idx="768">
                  <c:v>142450</c:v>
                </c:pt>
                <c:pt idx="769">
                  <c:v>142700</c:v>
                </c:pt>
                <c:pt idx="770">
                  <c:v>142950</c:v>
                </c:pt>
                <c:pt idx="771">
                  <c:v>143200</c:v>
                </c:pt>
                <c:pt idx="772">
                  <c:v>143450</c:v>
                </c:pt>
                <c:pt idx="773">
                  <c:v>143700</c:v>
                </c:pt>
                <c:pt idx="774">
                  <c:v>143950</c:v>
                </c:pt>
                <c:pt idx="775">
                  <c:v>144200</c:v>
                </c:pt>
                <c:pt idx="776">
                  <c:v>144450</c:v>
                </c:pt>
                <c:pt idx="777">
                  <c:v>144700</c:v>
                </c:pt>
                <c:pt idx="778">
                  <c:v>144950</c:v>
                </c:pt>
                <c:pt idx="779">
                  <c:v>145200</c:v>
                </c:pt>
                <c:pt idx="780">
                  <c:v>145450</c:v>
                </c:pt>
                <c:pt idx="781">
                  <c:v>145700</c:v>
                </c:pt>
                <c:pt idx="782">
                  <c:v>145950</c:v>
                </c:pt>
                <c:pt idx="783">
                  <c:v>146200</c:v>
                </c:pt>
                <c:pt idx="784">
                  <c:v>146450</c:v>
                </c:pt>
                <c:pt idx="785">
                  <c:v>146700</c:v>
                </c:pt>
                <c:pt idx="786">
                  <c:v>146950</c:v>
                </c:pt>
                <c:pt idx="787">
                  <c:v>147200</c:v>
                </c:pt>
                <c:pt idx="788">
                  <c:v>147450</c:v>
                </c:pt>
                <c:pt idx="789">
                  <c:v>147700</c:v>
                </c:pt>
                <c:pt idx="790">
                  <c:v>147950</c:v>
                </c:pt>
                <c:pt idx="791">
                  <c:v>148200</c:v>
                </c:pt>
                <c:pt idx="792">
                  <c:v>148450</c:v>
                </c:pt>
                <c:pt idx="793">
                  <c:v>148700</c:v>
                </c:pt>
                <c:pt idx="794">
                  <c:v>148950</c:v>
                </c:pt>
                <c:pt idx="795">
                  <c:v>149200</c:v>
                </c:pt>
                <c:pt idx="796">
                  <c:v>149450</c:v>
                </c:pt>
                <c:pt idx="797">
                  <c:v>149700</c:v>
                </c:pt>
                <c:pt idx="798">
                  <c:v>149950</c:v>
                </c:pt>
                <c:pt idx="799">
                  <c:v>150200</c:v>
                </c:pt>
                <c:pt idx="800">
                  <c:v>150450</c:v>
                </c:pt>
                <c:pt idx="801">
                  <c:v>150700</c:v>
                </c:pt>
                <c:pt idx="802">
                  <c:v>150950</c:v>
                </c:pt>
                <c:pt idx="803">
                  <c:v>151200</c:v>
                </c:pt>
                <c:pt idx="804">
                  <c:v>151450</c:v>
                </c:pt>
                <c:pt idx="805">
                  <c:v>151700</c:v>
                </c:pt>
                <c:pt idx="806">
                  <c:v>151950</c:v>
                </c:pt>
                <c:pt idx="807">
                  <c:v>152200</c:v>
                </c:pt>
                <c:pt idx="808">
                  <c:v>152450</c:v>
                </c:pt>
                <c:pt idx="809">
                  <c:v>152700</c:v>
                </c:pt>
                <c:pt idx="810">
                  <c:v>152950</c:v>
                </c:pt>
                <c:pt idx="811">
                  <c:v>153200</c:v>
                </c:pt>
                <c:pt idx="812">
                  <c:v>153450</c:v>
                </c:pt>
                <c:pt idx="813">
                  <c:v>153700</c:v>
                </c:pt>
                <c:pt idx="814">
                  <c:v>153950</c:v>
                </c:pt>
                <c:pt idx="815">
                  <c:v>154200</c:v>
                </c:pt>
                <c:pt idx="816">
                  <c:v>154450</c:v>
                </c:pt>
                <c:pt idx="817">
                  <c:v>154700</c:v>
                </c:pt>
                <c:pt idx="818">
                  <c:v>154950</c:v>
                </c:pt>
                <c:pt idx="819">
                  <c:v>155200</c:v>
                </c:pt>
                <c:pt idx="820">
                  <c:v>155450</c:v>
                </c:pt>
                <c:pt idx="821">
                  <c:v>155700</c:v>
                </c:pt>
                <c:pt idx="822">
                  <c:v>155950</c:v>
                </c:pt>
                <c:pt idx="823">
                  <c:v>156200</c:v>
                </c:pt>
                <c:pt idx="824">
                  <c:v>156450</c:v>
                </c:pt>
                <c:pt idx="825">
                  <c:v>156700</c:v>
                </c:pt>
                <c:pt idx="826">
                  <c:v>156950</c:v>
                </c:pt>
                <c:pt idx="827">
                  <c:v>157200</c:v>
                </c:pt>
                <c:pt idx="828">
                  <c:v>157450</c:v>
                </c:pt>
                <c:pt idx="829">
                  <c:v>157700</c:v>
                </c:pt>
                <c:pt idx="830">
                  <c:v>157950</c:v>
                </c:pt>
                <c:pt idx="831">
                  <c:v>158200</c:v>
                </c:pt>
                <c:pt idx="832">
                  <c:v>158450</c:v>
                </c:pt>
                <c:pt idx="833">
                  <c:v>158700</c:v>
                </c:pt>
                <c:pt idx="834">
                  <c:v>158950</c:v>
                </c:pt>
                <c:pt idx="835">
                  <c:v>159200</c:v>
                </c:pt>
                <c:pt idx="836">
                  <c:v>159450</c:v>
                </c:pt>
                <c:pt idx="837">
                  <c:v>159700</c:v>
                </c:pt>
                <c:pt idx="838">
                  <c:v>159950</c:v>
                </c:pt>
                <c:pt idx="839">
                  <c:v>160200</c:v>
                </c:pt>
                <c:pt idx="840">
                  <c:v>160450</c:v>
                </c:pt>
                <c:pt idx="841">
                  <c:v>160700</c:v>
                </c:pt>
                <c:pt idx="842">
                  <c:v>160950</c:v>
                </c:pt>
                <c:pt idx="843">
                  <c:v>161200</c:v>
                </c:pt>
                <c:pt idx="844">
                  <c:v>161450</c:v>
                </c:pt>
                <c:pt idx="845">
                  <c:v>161700</c:v>
                </c:pt>
                <c:pt idx="846">
                  <c:v>161950</c:v>
                </c:pt>
                <c:pt idx="847">
                  <c:v>162200</c:v>
                </c:pt>
                <c:pt idx="848">
                  <c:v>162450</c:v>
                </c:pt>
                <c:pt idx="849">
                  <c:v>162700</c:v>
                </c:pt>
                <c:pt idx="850">
                  <c:v>162950</c:v>
                </c:pt>
                <c:pt idx="851">
                  <c:v>163200</c:v>
                </c:pt>
                <c:pt idx="852">
                  <c:v>163450</c:v>
                </c:pt>
                <c:pt idx="853">
                  <c:v>163700</c:v>
                </c:pt>
                <c:pt idx="854">
                  <c:v>163950</c:v>
                </c:pt>
                <c:pt idx="855">
                  <c:v>164200</c:v>
                </c:pt>
                <c:pt idx="856">
                  <c:v>164450</c:v>
                </c:pt>
                <c:pt idx="857">
                  <c:v>164700</c:v>
                </c:pt>
                <c:pt idx="858">
                  <c:v>164950</c:v>
                </c:pt>
                <c:pt idx="859">
                  <c:v>165200</c:v>
                </c:pt>
                <c:pt idx="860">
                  <c:v>165450</c:v>
                </c:pt>
                <c:pt idx="861">
                  <c:v>165700</c:v>
                </c:pt>
                <c:pt idx="862">
                  <c:v>165950</c:v>
                </c:pt>
                <c:pt idx="863">
                  <c:v>166200</c:v>
                </c:pt>
                <c:pt idx="864">
                  <c:v>166450</c:v>
                </c:pt>
                <c:pt idx="865">
                  <c:v>166700</c:v>
                </c:pt>
                <c:pt idx="866">
                  <c:v>166950</c:v>
                </c:pt>
                <c:pt idx="867">
                  <c:v>167200</c:v>
                </c:pt>
                <c:pt idx="868">
                  <c:v>167450</c:v>
                </c:pt>
                <c:pt idx="869">
                  <c:v>167700</c:v>
                </c:pt>
                <c:pt idx="870">
                  <c:v>167950</c:v>
                </c:pt>
                <c:pt idx="871">
                  <c:v>168200</c:v>
                </c:pt>
                <c:pt idx="872">
                  <c:v>168450</c:v>
                </c:pt>
                <c:pt idx="873">
                  <c:v>168700</c:v>
                </c:pt>
                <c:pt idx="874">
                  <c:v>168950</c:v>
                </c:pt>
                <c:pt idx="875">
                  <c:v>169200</c:v>
                </c:pt>
                <c:pt idx="876">
                  <c:v>169450</c:v>
                </c:pt>
                <c:pt idx="877">
                  <c:v>169700</c:v>
                </c:pt>
                <c:pt idx="878">
                  <c:v>169950</c:v>
                </c:pt>
                <c:pt idx="879">
                  <c:v>170200</c:v>
                </c:pt>
                <c:pt idx="880">
                  <c:v>170450</c:v>
                </c:pt>
                <c:pt idx="881">
                  <c:v>170700</c:v>
                </c:pt>
                <c:pt idx="882">
                  <c:v>170950</c:v>
                </c:pt>
                <c:pt idx="883">
                  <c:v>171200</c:v>
                </c:pt>
                <c:pt idx="884">
                  <c:v>171450</c:v>
                </c:pt>
                <c:pt idx="885">
                  <c:v>171700</c:v>
                </c:pt>
                <c:pt idx="886">
                  <c:v>171950</c:v>
                </c:pt>
                <c:pt idx="887">
                  <c:v>172200</c:v>
                </c:pt>
                <c:pt idx="888">
                  <c:v>172450</c:v>
                </c:pt>
                <c:pt idx="889">
                  <c:v>172700</c:v>
                </c:pt>
                <c:pt idx="890">
                  <c:v>172950</c:v>
                </c:pt>
                <c:pt idx="891">
                  <c:v>173200</c:v>
                </c:pt>
                <c:pt idx="892">
                  <c:v>173450</c:v>
                </c:pt>
                <c:pt idx="893">
                  <c:v>173700</c:v>
                </c:pt>
                <c:pt idx="894">
                  <c:v>173950</c:v>
                </c:pt>
                <c:pt idx="895">
                  <c:v>174200</c:v>
                </c:pt>
                <c:pt idx="896">
                  <c:v>174450</c:v>
                </c:pt>
                <c:pt idx="897">
                  <c:v>174700</c:v>
                </c:pt>
                <c:pt idx="898">
                  <c:v>174950</c:v>
                </c:pt>
                <c:pt idx="899">
                  <c:v>175200</c:v>
                </c:pt>
                <c:pt idx="900">
                  <c:v>175450</c:v>
                </c:pt>
                <c:pt idx="901">
                  <c:v>175700</c:v>
                </c:pt>
                <c:pt idx="902">
                  <c:v>175950</c:v>
                </c:pt>
                <c:pt idx="903">
                  <c:v>176200</c:v>
                </c:pt>
                <c:pt idx="904">
                  <c:v>176450</c:v>
                </c:pt>
                <c:pt idx="905">
                  <c:v>176700</c:v>
                </c:pt>
                <c:pt idx="906">
                  <c:v>176950</c:v>
                </c:pt>
                <c:pt idx="907">
                  <c:v>177200</c:v>
                </c:pt>
                <c:pt idx="908">
                  <c:v>177450</c:v>
                </c:pt>
                <c:pt idx="909">
                  <c:v>177700</c:v>
                </c:pt>
                <c:pt idx="910">
                  <c:v>177950</c:v>
                </c:pt>
                <c:pt idx="911">
                  <c:v>178200</c:v>
                </c:pt>
                <c:pt idx="912">
                  <c:v>178450</c:v>
                </c:pt>
                <c:pt idx="913">
                  <c:v>178700</c:v>
                </c:pt>
                <c:pt idx="914">
                  <c:v>178950</c:v>
                </c:pt>
                <c:pt idx="915">
                  <c:v>179200</c:v>
                </c:pt>
                <c:pt idx="916">
                  <c:v>179450</c:v>
                </c:pt>
                <c:pt idx="917">
                  <c:v>179700</c:v>
                </c:pt>
                <c:pt idx="918">
                  <c:v>179950</c:v>
                </c:pt>
                <c:pt idx="919">
                  <c:v>180200</c:v>
                </c:pt>
                <c:pt idx="920">
                  <c:v>180450</c:v>
                </c:pt>
                <c:pt idx="921">
                  <c:v>180700</c:v>
                </c:pt>
                <c:pt idx="922">
                  <c:v>180950</c:v>
                </c:pt>
                <c:pt idx="923">
                  <c:v>181200</c:v>
                </c:pt>
                <c:pt idx="924">
                  <c:v>181450</c:v>
                </c:pt>
                <c:pt idx="925">
                  <c:v>181700</c:v>
                </c:pt>
                <c:pt idx="926">
                  <c:v>181950</c:v>
                </c:pt>
                <c:pt idx="927">
                  <c:v>182200</c:v>
                </c:pt>
                <c:pt idx="928">
                  <c:v>182450</c:v>
                </c:pt>
                <c:pt idx="929">
                  <c:v>182700</c:v>
                </c:pt>
                <c:pt idx="930">
                  <c:v>182950</c:v>
                </c:pt>
                <c:pt idx="931">
                  <c:v>183200</c:v>
                </c:pt>
                <c:pt idx="932">
                  <c:v>183450</c:v>
                </c:pt>
                <c:pt idx="933">
                  <c:v>183700</c:v>
                </c:pt>
                <c:pt idx="934">
                  <c:v>183950</c:v>
                </c:pt>
                <c:pt idx="935">
                  <c:v>184200</c:v>
                </c:pt>
                <c:pt idx="936">
                  <c:v>184450</c:v>
                </c:pt>
                <c:pt idx="937">
                  <c:v>184700</c:v>
                </c:pt>
                <c:pt idx="938">
                  <c:v>184950</c:v>
                </c:pt>
                <c:pt idx="939">
                  <c:v>185200</c:v>
                </c:pt>
                <c:pt idx="940">
                  <c:v>185450</c:v>
                </c:pt>
                <c:pt idx="941">
                  <c:v>185700</c:v>
                </c:pt>
                <c:pt idx="942">
                  <c:v>185950</c:v>
                </c:pt>
                <c:pt idx="943">
                  <c:v>186200</c:v>
                </c:pt>
                <c:pt idx="944">
                  <c:v>186450</c:v>
                </c:pt>
                <c:pt idx="945">
                  <c:v>186700</c:v>
                </c:pt>
                <c:pt idx="946">
                  <c:v>186950</c:v>
                </c:pt>
                <c:pt idx="947">
                  <c:v>187200</c:v>
                </c:pt>
                <c:pt idx="948">
                  <c:v>187450</c:v>
                </c:pt>
                <c:pt idx="949">
                  <c:v>187700</c:v>
                </c:pt>
                <c:pt idx="950">
                  <c:v>187950</c:v>
                </c:pt>
                <c:pt idx="951">
                  <c:v>188200</c:v>
                </c:pt>
                <c:pt idx="952">
                  <c:v>188450</c:v>
                </c:pt>
                <c:pt idx="953">
                  <c:v>188700</c:v>
                </c:pt>
                <c:pt idx="954">
                  <c:v>188950</c:v>
                </c:pt>
                <c:pt idx="955">
                  <c:v>189200</c:v>
                </c:pt>
                <c:pt idx="956">
                  <c:v>189450</c:v>
                </c:pt>
                <c:pt idx="957">
                  <c:v>189700</c:v>
                </c:pt>
                <c:pt idx="958">
                  <c:v>189950</c:v>
                </c:pt>
                <c:pt idx="959">
                  <c:v>190200</c:v>
                </c:pt>
                <c:pt idx="960">
                  <c:v>190450</c:v>
                </c:pt>
                <c:pt idx="961">
                  <c:v>190700</c:v>
                </c:pt>
                <c:pt idx="962">
                  <c:v>190950</c:v>
                </c:pt>
                <c:pt idx="963">
                  <c:v>191200</c:v>
                </c:pt>
                <c:pt idx="964">
                  <c:v>191450</c:v>
                </c:pt>
                <c:pt idx="965">
                  <c:v>191700</c:v>
                </c:pt>
                <c:pt idx="966">
                  <c:v>191950</c:v>
                </c:pt>
                <c:pt idx="967">
                  <c:v>192200</c:v>
                </c:pt>
                <c:pt idx="968">
                  <c:v>192450</c:v>
                </c:pt>
                <c:pt idx="969">
                  <c:v>192700</c:v>
                </c:pt>
                <c:pt idx="970">
                  <c:v>192950</c:v>
                </c:pt>
                <c:pt idx="971">
                  <c:v>193200</c:v>
                </c:pt>
                <c:pt idx="972">
                  <c:v>193450</c:v>
                </c:pt>
                <c:pt idx="973">
                  <c:v>193700</c:v>
                </c:pt>
                <c:pt idx="974">
                  <c:v>193950</c:v>
                </c:pt>
                <c:pt idx="975">
                  <c:v>194200</c:v>
                </c:pt>
                <c:pt idx="976">
                  <c:v>194450</c:v>
                </c:pt>
                <c:pt idx="977">
                  <c:v>194700</c:v>
                </c:pt>
                <c:pt idx="978">
                  <c:v>194950</c:v>
                </c:pt>
                <c:pt idx="979">
                  <c:v>195200</c:v>
                </c:pt>
                <c:pt idx="980">
                  <c:v>195450</c:v>
                </c:pt>
                <c:pt idx="981">
                  <c:v>195700</c:v>
                </c:pt>
                <c:pt idx="982">
                  <c:v>195950</c:v>
                </c:pt>
                <c:pt idx="983">
                  <c:v>196200</c:v>
                </c:pt>
                <c:pt idx="984">
                  <c:v>196450</c:v>
                </c:pt>
                <c:pt idx="985">
                  <c:v>196700</c:v>
                </c:pt>
                <c:pt idx="986">
                  <c:v>196950</c:v>
                </c:pt>
                <c:pt idx="987">
                  <c:v>197200</c:v>
                </c:pt>
                <c:pt idx="988">
                  <c:v>197450</c:v>
                </c:pt>
                <c:pt idx="989">
                  <c:v>197700</c:v>
                </c:pt>
                <c:pt idx="990">
                  <c:v>197950</c:v>
                </c:pt>
                <c:pt idx="991">
                  <c:v>198200</c:v>
                </c:pt>
                <c:pt idx="992">
                  <c:v>198450</c:v>
                </c:pt>
                <c:pt idx="993">
                  <c:v>198700</c:v>
                </c:pt>
                <c:pt idx="994">
                  <c:v>198950</c:v>
                </c:pt>
                <c:pt idx="995">
                  <c:v>199200</c:v>
                </c:pt>
                <c:pt idx="996">
                  <c:v>199450</c:v>
                </c:pt>
                <c:pt idx="997">
                  <c:v>199700</c:v>
                </c:pt>
                <c:pt idx="998">
                  <c:v>199950</c:v>
                </c:pt>
                <c:pt idx="999">
                  <c:v>200200</c:v>
                </c:pt>
              </c:numCache>
            </c:numRef>
          </c:xVal>
          <c:yVal>
            <c:numRef>
              <c:f>ChartData!$Z$10:$Z$1009</c:f>
              <c:numCache>
                <c:formatCode>_("$"* #,##0_);_("$"* \(#,##0\);_("$"* "-"??_);_(@_)</c:formatCode>
                <c:ptCount val="1000"/>
                <c:pt idx="0">
                  <c:v>2132.4335000000042</c:v>
                </c:pt>
                <c:pt idx="1">
                  <c:v>1067.4335000000021</c:v>
                </c:pt>
                <c:pt idx="2">
                  <c:v>712.43350000000135</c:v>
                </c:pt>
                <c:pt idx="3">
                  <c:v>534.933500000001</c:v>
                </c:pt>
                <c:pt idx="4">
                  <c:v>428.43350000000078</c:v>
                </c:pt>
                <c:pt idx="5">
                  <c:v>357.43350000000066</c:v>
                </c:pt>
                <c:pt idx="6">
                  <c:v>306.71921428571483</c:v>
                </c:pt>
                <c:pt idx="7">
                  <c:v>268.68350000000049</c:v>
                </c:pt>
                <c:pt idx="8">
                  <c:v>239.10016666666712</c:v>
                </c:pt>
                <c:pt idx="9">
                  <c:v>215.43350000000041</c:v>
                </c:pt>
                <c:pt idx="10">
                  <c:v>196.069863636364</c:v>
                </c:pt>
                <c:pt idx="11">
                  <c:v>179.93350000000035</c:v>
                </c:pt>
                <c:pt idx="12">
                  <c:v>166.27965384615416</c:v>
                </c:pt>
                <c:pt idx="13">
                  <c:v>154.57635714285743</c:v>
                </c:pt>
                <c:pt idx="14">
                  <c:v>144.43350000000029</c:v>
                </c:pt>
                <c:pt idx="15">
                  <c:v>135.55850000000027</c:v>
                </c:pt>
                <c:pt idx="16">
                  <c:v>127.72761764705906</c:v>
                </c:pt>
                <c:pt idx="17">
                  <c:v>120.76683333333355</c:v>
                </c:pt>
                <c:pt idx="18">
                  <c:v>114.53876315789495</c:v>
                </c:pt>
                <c:pt idx="19">
                  <c:v>108.93350000000019</c:v>
                </c:pt>
                <c:pt idx="20">
                  <c:v>103.86207142857162</c:v>
                </c:pt>
                <c:pt idx="21">
                  <c:v>99.251681818181993</c:v>
                </c:pt>
                <c:pt idx="22">
                  <c:v>95.042195652174087</c:v>
                </c:pt>
                <c:pt idx="23">
                  <c:v>91.183500000000166</c:v>
                </c:pt>
                <c:pt idx="24">
                  <c:v>87.633500000000154</c:v>
                </c:pt>
                <c:pt idx="25">
                  <c:v>84.356576923077071</c:v>
                </c:pt>
                <c:pt idx="26">
                  <c:v>81.322388888889037</c:v>
                </c:pt>
                <c:pt idx="27">
                  <c:v>78.504928571428707</c:v>
                </c:pt>
                <c:pt idx="28">
                  <c:v>75.881775862069105</c:v>
                </c:pt>
                <c:pt idx="29">
                  <c:v>73.433500000000137</c:v>
                </c:pt>
                <c:pt idx="30">
                  <c:v>71.14317741935497</c:v>
                </c:pt>
                <c:pt idx="31">
                  <c:v>68.996000000000123</c:v>
                </c:pt>
                <c:pt idx="32">
                  <c:v>66.97895454545467</c:v>
                </c:pt>
                <c:pt idx="33">
                  <c:v>65.080558823529529</c:v>
                </c:pt>
                <c:pt idx="34">
                  <c:v>63.290642857142977</c:v>
                </c:pt>
                <c:pt idx="35">
                  <c:v>61.60016666666678</c:v>
                </c:pt>
                <c:pt idx="36">
                  <c:v>60.001067567567681</c:v>
                </c:pt>
                <c:pt idx="37">
                  <c:v>58.486131578947479</c:v>
                </c:pt>
                <c:pt idx="38">
                  <c:v>57.048884615384722</c:v>
                </c:pt>
                <c:pt idx="39">
                  <c:v>55.683500000000102</c:v>
                </c:pt>
                <c:pt idx="40">
                  <c:v>54.384719512195225</c:v>
                </c:pt>
                <c:pt idx="41">
                  <c:v>53.147785714285817</c:v>
                </c:pt>
                <c:pt idx="42">
                  <c:v>51.968383720930333</c:v>
                </c:pt>
                <c:pt idx="43">
                  <c:v>50.842590909091001</c:v>
                </c:pt>
                <c:pt idx="44">
                  <c:v>49.766833333333423</c:v>
                </c:pt>
                <c:pt idx="45">
                  <c:v>48.737847826087048</c:v>
                </c:pt>
                <c:pt idx="46">
                  <c:v>47.752648936170303</c:v>
                </c:pt>
                <c:pt idx="47">
                  <c:v>46.808500000000087</c:v>
                </c:pt>
                <c:pt idx="48">
                  <c:v>45.902887755102128</c:v>
                </c:pt>
                <c:pt idx="49">
                  <c:v>45.033500000000082</c:v>
                </c:pt>
                <c:pt idx="50">
                  <c:v>44.198205882353022</c:v>
                </c:pt>
                <c:pt idx="51">
                  <c:v>43.39503846153854</c:v>
                </c:pt>
                <c:pt idx="52">
                  <c:v>42.6221792452831</c:v>
                </c:pt>
                <c:pt idx="53">
                  <c:v>41.877944444444523</c:v>
                </c:pt>
                <c:pt idx="54">
                  <c:v>41.160772727272807</c:v>
                </c:pt>
                <c:pt idx="55">
                  <c:v>40.469214285714358</c:v>
                </c:pt>
                <c:pt idx="56">
                  <c:v>39.801921052631656</c:v>
                </c:pt>
                <c:pt idx="57">
                  <c:v>39.157637931034557</c:v>
                </c:pt>
                <c:pt idx="58">
                  <c:v>38.535194915254309</c:v>
                </c:pt>
                <c:pt idx="59">
                  <c:v>37.933500000000073</c:v>
                </c:pt>
                <c:pt idx="60">
                  <c:v>37.351532786885315</c:v>
                </c:pt>
                <c:pt idx="61">
                  <c:v>36.78833870967749</c:v>
                </c:pt>
                <c:pt idx="62">
                  <c:v>36.243023809523876</c:v>
                </c:pt>
                <c:pt idx="63">
                  <c:v>35.714750000000066</c:v>
                </c:pt>
                <c:pt idx="64">
                  <c:v>35.202730769230833</c:v>
                </c:pt>
                <c:pt idx="65">
                  <c:v>34.70622727272734</c:v>
                </c:pt>
                <c:pt idx="66">
                  <c:v>34.224544776119465</c:v>
                </c:pt>
                <c:pt idx="67">
                  <c:v>33.757029411764769</c:v>
                </c:pt>
                <c:pt idx="68">
                  <c:v>33.303065217391364</c:v>
                </c:pt>
                <c:pt idx="69">
                  <c:v>32.86207142857149</c:v>
                </c:pt>
                <c:pt idx="70">
                  <c:v>32.433500000000059</c:v>
                </c:pt>
                <c:pt idx="71">
                  <c:v>32.016833333333388</c:v>
                </c:pt>
                <c:pt idx="72">
                  <c:v>31.611582191780876</c:v>
                </c:pt>
                <c:pt idx="73">
                  <c:v>31.217283783783838</c:v>
                </c:pt>
                <c:pt idx="74">
                  <c:v>30.833500000000054</c:v>
                </c:pt>
                <c:pt idx="75">
                  <c:v>30.459815789473737</c:v>
                </c:pt>
                <c:pt idx="76">
                  <c:v>30.095837662337715</c:v>
                </c:pt>
                <c:pt idx="77">
                  <c:v>29.741192307692359</c:v>
                </c:pt>
                <c:pt idx="78">
                  <c:v>29.395525316455746</c:v>
                </c:pt>
                <c:pt idx="79">
                  <c:v>29.058500000000048</c:v>
                </c:pt>
                <c:pt idx="80">
                  <c:v>28.729796296296346</c:v>
                </c:pt>
                <c:pt idx="81">
                  <c:v>28.40910975609761</c:v>
                </c:pt>
                <c:pt idx="82">
                  <c:v>28.096150602409686</c:v>
                </c:pt>
                <c:pt idx="83">
                  <c:v>27.790642857142906</c:v>
                </c:pt>
                <c:pt idx="84">
                  <c:v>27.492323529411813</c:v>
                </c:pt>
                <c:pt idx="85">
                  <c:v>27.200941860465164</c:v>
                </c:pt>
                <c:pt idx="86">
                  <c:v>26.9162586206897</c:v>
                </c:pt>
                <c:pt idx="87">
                  <c:v>26.638045454545498</c:v>
                </c:pt>
                <c:pt idx="88">
                  <c:v>26.366084269662966</c:v>
                </c:pt>
                <c:pt idx="89">
                  <c:v>26.100166666666709</c:v>
                </c:pt>
                <c:pt idx="90">
                  <c:v>25.84009340659345</c:v>
                </c:pt>
                <c:pt idx="91">
                  <c:v>25.585673913043522</c:v>
                </c:pt>
                <c:pt idx="92">
                  <c:v>25.336725806451657</c:v>
                </c:pt>
                <c:pt idx="93">
                  <c:v>25.093074468085149</c:v>
                </c:pt>
                <c:pt idx="94">
                  <c:v>24.85455263157899</c:v>
                </c:pt>
                <c:pt idx="95">
                  <c:v>24.621000000000041</c:v>
                </c:pt>
                <c:pt idx="96">
                  <c:v>24.39226288659798</c:v>
                </c:pt>
                <c:pt idx="97">
                  <c:v>24.168193877551062</c:v>
                </c:pt>
                <c:pt idx="98">
                  <c:v>23.948651515151557</c:v>
                </c:pt>
                <c:pt idx="99">
                  <c:v>23.733500000000038</c:v>
                </c:pt>
                <c:pt idx="100">
                  <c:v>23.52260891089113</c:v>
                </c:pt>
                <c:pt idx="101">
                  <c:v>23.315852941176509</c:v>
                </c:pt>
                <c:pt idx="102">
                  <c:v>23.113111650485475</c:v>
                </c:pt>
                <c:pt idx="103">
                  <c:v>22.914269230769268</c:v>
                </c:pt>
                <c:pt idx="104">
                  <c:v>22.719214285714322</c:v>
                </c:pt>
                <c:pt idx="105">
                  <c:v>22.527839622641547</c:v>
                </c:pt>
                <c:pt idx="106">
                  <c:v>22.340042056074804</c:v>
                </c:pt>
                <c:pt idx="107">
                  <c:v>22.155722222222259</c:v>
                </c:pt>
                <c:pt idx="108">
                  <c:v>21.974784403669762</c:v>
                </c:pt>
                <c:pt idx="109">
                  <c:v>21.797136363636401</c:v>
                </c:pt>
                <c:pt idx="110">
                  <c:v>21.622689189189224</c:v>
                </c:pt>
                <c:pt idx="111">
                  <c:v>21.451357142857177</c:v>
                </c:pt>
                <c:pt idx="112">
                  <c:v>21.283057522123929</c:v>
                </c:pt>
                <c:pt idx="113">
                  <c:v>21.117710526315825</c:v>
                </c:pt>
                <c:pt idx="114">
                  <c:v>20.955239130434816</c:v>
                </c:pt>
                <c:pt idx="115">
                  <c:v>20.795568965517276</c:v>
                </c:pt>
                <c:pt idx="116">
                  <c:v>20.638628205128239</c:v>
                </c:pt>
                <c:pt idx="117">
                  <c:v>20.484347457627152</c:v>
                </c:pt>
                <c:pt idx="118">
                  <c:v>20.332659663865581</c:v>
                </c:pt>
                <c:pt idx="119">
                  <c:v>20.183500000000034</c:v>
                </c:pt>
                <c:pt idx="120">
                  <c:v>20.036805785123999</c:v>
                </c:pt>
                <c:pt idx="121">
                  <c:v>19.892516393442655</c:v>
                </c:pt>
                <c:pt idx="122">
                  <c:v>19.750573170731741</c:v>
                </c:pt>
                <c:pt idx="123">
                  <c:v>19.610919354838742</c:v>
                </c:pt>
                <c:pt idx="124">
                  <c:v>19.47350000000003</c:v>
                </c:pt>
                <c:pt idx="125">
                  <c:v>19.338261904761936</c:v>
                </c:pt>
                <c:pt idx="126">
                  <c:v>19.205153543307116</c:v>
                </c:pt>
                <c:pt idx="127">
                  <c:v>19.074125000000031</c:v>
                </c:pt>
                <c:pt idx="128">
                  <c:v>18.945127906976776</c:v>
                </c:pt>
                <c:pt idx="129">
                  <c:v>18.818115384615414</c:v>
                </c:pt>
                <c:pt idx="130">
                  <c:v>18.693041984732854</c:v>
                </c:pt>
                <c:pt idx="131">
                  <c:v>18.569863636363667</c:v>
                </c:pt>
                <c:pt idx="132">
                  <c:v>18.448537593984991</c:v>
                </c:pt>
                <c:pt idx="133">
                  <c:v>18.32902238805973</c:v>
                </c:pt>
                <c:pt idx="134">
                  <c:v>18.211277777777809</c:v>
                </c:pt>
                <c:pt idx="135">
                  <c:v>18.095264705882382</c:v>
                </c:pt>
                <c:pt idx="136">
                  <c:v>17.980945255474481</c:v>
                </c:pt>
                <c:pt idx="137">
                  <c:v>17.868282608695683</c:v>
                </c:pt>
                <c:pt idx="138">
                  <c:v>17.757241007194274</c:v>
                </c:pt>
                <c:pt idx="139">
                  <c:v>17.647785714285742</c:v>
                </c:pt>
                <c:pt idx="140">
                  <c:v>17.539882978723433</c:v>
                </c:pt>
                <c:pt idx="141">
                  <c:v>17.433500000000027</c:v>
                </c:pt>
                <c:pt idx="142">
                  <c:v>17.328604895104924</c:v>
                </c:pt>
                <c:pt idx="143">
                  <c:v>17.225166666666695</c:v>
                </c:pt>
                <c:pt idx="144">
                  <c:v>17.123155172413821</c:v>
                </c:pt>
                <c:pt idx="145">
                  <c:v>17.022541095890439</c:v>
                </c:pt>
                <c:pt idx="146">
                  <c:v>16.923295918367373</c:v>
                </c:pt>
                <c:pt idx="147">
                  <c:v>16.825391891891918</c:v>
                </c:pt>
                <c:pt idx="148">
                  <c:v>16.728802013422847</c:v>
                </c:pt>
                <c:pt idx="149">
                  <c:v>16.633500000000026</c:v>
                </c:pt>
                <c:pt idx="150">
                  <c:v>16.53946026490069</c:v>
                </c:pt>
                <c:pt idx="151">
                  <c:v>16.44665789473687</c:v>
                </c:pt>
                <c:pt idx="152">
                  <c:v>16.355068627451008</c:v>
                </c:pt>
                <c:pt idx="153">
                  <c:v>16.264668831168859</c:v>
                </c:pt>
                <c:pt idx="154">
                  <c:v>16.175435483870995</c:v>
                </c:pt>
                <c:pt idx="155">
                  <c:v>16.08734615384618</c:v>
                </c:pt>
                <c:pt idx="156">
                  <c:v>16.000378980891746</c:v>
                </c:pt>
                <c:pt idx="157">
                  <c:v>15.914512658227874</c:v>
                </c:pt>
                <c:pt idx="158">
                  <c:v>15.829726415094365</c:v>
                </c:pt>
                <c:pt idx="159">
                  <c:v>15.746000000000025</c:v>
                </c:pt>
                <c:pt idx="160">
                  <c:v>15.663313664596298</c:v>
                </c:pt>
                <c:pt idx="161">
                  <c:v>15.581648148148174</c:v>
                </c:pt>
                <c:pt idx="162">
                  <c:v>15.500984662576712</c:v>
                </c:pt>
                <c:pt idx="163">
                  <c:v>15.421304878048806</c:v>
                </c:pt>
                <c:pt idx="164">
                  <c:v>15.342590909090934</c:v>
                </c:pt>
                <c:pt idx="165">
                  <c:v>15.264825301204844</c:v>
                </c:pt>
                <c:pt idx="166">
                  <c:v>15.187991017964096</c:v>
                </c:pt>
                <c:pt idx="167">
                  <c:v>15.112071428571454</c:v>
                </c:pt>
                <c:pt idx="168">
                  <c:v>15.037050295858013</c:v>
                </c:pt>
                <c:pt idx="169">
                  <c:v>14.962911764705908</c:v>
                </c:pt>
                <c:pt idx="170">
                  <c:v>14.889640350877217</c:v>
                </c:pt>
                <c:pt idx="171">
                  <c:v>14.817220930232583</c:v>
                </c:pt>
                <c:pt idx="172">
                  <c:v>14.745638728323723</c:v>
                </c:pt>
                <c:pt idx="173">
                  <c:v>14.674879310344851</c:v>
                </c:pt>
                <c:pt idx="174">
                  <c:v>14.604928571428596</c:v>
                </c:pt>
                <c:pt idx="175">
                  <c:v>14.53577272727275</c:v>
                </c:pt>
                <c:pt idx="176">
                  <c:v>14.467398305084769</c:v>
                </c:pt>
                <c:pt idx="177">
                  <c:v>14.399792134831484</c:v>
                </c:pt>
                <c:pt idx="178">
                  <c:v>14.332941340782146</c:v>
                </c:pt>
                <c:pt idx="179">
                  <c:v>14.266833333333356</c:v>
                </c:pt>
                <c:pt idx="180">
                  <c:v>14.201455801104995</c:v>
                </c:pt>
                <c:pt idx="181">
                  <c:v>14.136796703296726</c:v>
                </c:pt>
                <c:pt idx="182">
                  <c:v>14.072844262295105</c:v>
                </c:pt>
                <c:pt idx="183">
                  <c:v>14.009586956521762</c:v>
                </c:pt>
                <c:pt idx="184">
                  <c:v>13.947013513513536</c:v>
                </c:pt>
                <c:pt idx="185">
                  <c:v>13.88511290322583</c:v>
                </c:pt>
                <c:pt idx="186">
                  <c:v>13.823874331550824</c:v>
                </c:pt>
                <c:pt idx="187">
                  <c:v>13.763287234042576</c:v>
                </c:pt>
                <c:pt idx="188">
                  <c:v>13.703341269841292</c:v>
                </c:pt>
                <c:pt idx="189">
                  <c:v>13.644026315789496</c:v>
                </c:pt>
                <c:pt idx="190">
                  <c:v>13.585332460733007</c:v>
                </c:pt>
                <c:pt idx="191">
                  <c:v>13.527250000000022</c:v>
                </c:pt>
                <c:pt idx="192">
                  <c:v>13.469769430051835</c:v>
                </c:pt>
                <c:pt idx="193">
                  <c:v>13.412881443298991</c:v>
                </c:pt>
                <c:pt idx="194">
                  <c:v>13.356576923076945</c:v>
                </c:pt>
                <c:pt idx="195">
                  <c:v>13.300846938775532</c:v>
                </c:pt>
                <c:pt idx="196">
                  <c:v>13.245682741116772</c:v>
                </c:pt>
                <c:pt idx="197">
                  <c:v>13.19107575757578</c:v>
                </c:pt>
                <c:pt idx="198">
                  <c:v>13.13701758793972</c:v>
                </c:pt>
                <c:pt idx="199">
                  <c:v>13.08350000000002</c:v>
                </c:pt>
                <c:pt idx="200">
                  <c:v>7.1668333333333418</c:v>
                </c:pt>
                <c:pt idx="201">
                  <c:v>5.4763571428571485</c:v>
                </c:pt>
                <c:pt idx="202">
                  <c:v>4.675605263157899</c:v>
                </c:pt>
                <c:pt idx="203">
                  <c:v>4.2085000000000035</c:v>
                </c:pt>
                <c:pt idx="204">
                  <c:v>3.902465517241382</c:v>
                </c:pt>
                <c:pt idx="205">
                  <c:v>3.6864411764705904</c:v>
                </c:pt>
                <c:pt idx="206">
                  <c:v>3.5258076923076942</c:v>
                </c:pt>
                <c:pt idx="207">
                  <c:v>3.40168181818182</c:v>
                </c:pt>
                <c:pt idx="208">
                  <c:v>3.3028877551020424</c:v>
                </c:pt>
                <c:pt idx="209">
                  <c:v>3.2223888888888905</c:v>
                </c:pt>
                <c:pt idx="210">
                  <c:v>3.155533898305086</c:v>
                </c:pt>
                <c:pt idx="211">
                  <c:v>3.0991250000000012</c:v>
                </c:pt>
                <c:pt idx="212">
                  <c:v>3.0508913043478274</c:v>
                </c:pt>
                <c:pt idx="213">
                  <c:v>3.0091756756756767</c:v>
                </c:pt>
                <c:pt idx="214">
                  <c:v>2.972740506329115</c:v>
                </c:pt>
                <c:pt idx="215">
                  <c:v>2.940642857142858</c:v>
                </c:pt>
                <c:pt idx="216">
                  <c:v>2.9121516853932592</c:v>
                </c:pt>
                <c:pt idx="217">
                  <c:v>2.8866914893617031</c:v>
                </c:pt>
                <c:pt idx="218">
                  <c:v>2.8638030303030311</c:v>
                </c:pt>
                <c:pt idx="219">
                  <c:v>2.8431153846153854</c:v>
                </c:pt>
                <c:pt idx="220">
                  <c:v>2.8243256880733951</c:v>
                </c:pt>
                <c:pt idx="221">
                  <c:v>2.8071842105263167</c:v>
                </c:pt>
                <c:pt idx="222">
                  <c:v>2.7914831932773114</c:v>
                </c:pt>
                <c:pt idx="223">
                  <c:v>2.7770483870967748</c:v>
                </c:pt>
                <c:pt idx="224">
                  <c:v>2.7637325581395356</c:v>
                </c:pt>
                <c:pt idx="225">
                  <c:v>2.7514104477611947</c:v>
                </c:pt>
                <c:pt idx="226">
                  <c:v>2.7399748201438854</c:v>
                </c:pt>
                <c:pt idx="227">
                  <c:v>2.7293333333333338</c:v>
                </c:pt>
                <c:pt idx="228">
                  <c:v>2.7194060402684568</c:v>
                </c:pt>
                <c:pt idx="229">
                  <c:v>2.7101233766233772</c:v>
                </c:pt>
                <c:pt idx="230">
                  <c:v>2.7014245283018874</c:v>
                </c:pt>
                <c:pt idx="231">
                  <c:v>2.6932560975609761</c:v>
                </c:pt>
                <c:pt idx="232">
                  <c:v>2.6855710059171605</c:v>
                </c:pt>
                <c:pt idx="233">
                  <c:v>2.6783275862068971</c:v>
                </c:pt>
                <c:pt idx="234">
                  <c:v>2.6714888268156427</c:v>
                </c:pt>
                <c:pt idx="235">
                  <c:v>2.6650217391304354</c:v>
                </c:pt>
                <c:pt idx="236">
                  <c:v>2.6588968253968259</c:v>
                </c:pt>
                <c:pt idx="237">
                  <c:v>2.6530876288659799</c:v>
                </c:pt>
                <c:pt idx="238">
                  <c:v>2.6475703517587945</c:v>
                </c:pt>
                <c:pt idx="239">
                  <c:v>2.6423235294117653</c:v>
                </c:pt>
                <c:pt idx="240">
                  <c:v>2.6373277511961728</c:v>
                </c:pt>
                <c:pt idx="241">
                  <c:v>2.632565420560748</c:v>
                </c:pt>
                <c:pt idx="242">
                  <c:v>2.6280205479452059</c:v>
                </c:pt>
                <c:pt idx="243">
                  <c:v>2.623678571428572</c:v>
                </c:pt>
                <c:pt idx="244">
                  <c:v>2.6195262008733629</c:v>
                </c:pt>
                <c:pt idx="245">
                  <c:v>2.6155512820512823</c:v>
                </c:pt>
                <c:pt idx="246">
                  <c:v>2.6117426778242683</c:v>
                </c:pt>
                <c:pt idx="247">
                  <c:v>2.6080901639344267</c:v>
                </c:pt>
                <c:pt idx="248">
                  <c:v>2.6045843373493978</c:v>
                </c:pt>
                <c:pt idx="249">
                  <c:v>2.6012165354330712</c:v>
                </c:pt>
                <c:pt idx="250">
                  <c:v>2.5979787644787646</c:v>
                </c:pt>
                <c:pt idx="251">
                  <c:v>2.5948636363636366</c:v>
                </c:pt>
                <c:pt idx="252">
                  <c:v>2.5918643122676581</c:v>
                </c:pt>
                <c:pt idx="253">
                  <c:v>2.5889744525547447</c:v>
                </c:pt>
                <c:pt idx="254">
                  <c:v>2.5861881720430109</c:v>
                </c:pt>
                <c:pt idx="255">
                  <c:v>2.5835000000000004</c:v>
                </c:pt>
                <c:pt idx="256">
                  <c:v>2.5809048442906577</c:v>
                </c:pt>
                <c:pt idx="257">
                  <c:v>2.5783979591836736</c:v>
                </c:pt>
                <c:pt idx="258">
                  <c:v>2.5759749163879602</c:v>
                </c:pt>
                <c:pt idx="259">
                  <c:v>2.5736315789473685</c:v>
                </c:pt>
                <c:pt idx="260">
                  <c:v>2.5713640776699034</c:v>
                </c:pt>
                <c:pt idx="261">
                  <c:v>2.5691687898089173</c:v>
                </c:pt>
                <c:pt idx="262">
                  <c:v>2.5670423197492167</c:v>
                </c:pt>
                <c:pt idx="263">
                  <c:v>2.5649814814814818</c:v>
                </c:pt>
                <c:pt idx="264">
                  <c:v>2.5629832826747725</c:v>
                </c:pt>
                <c:pt idx="265">
                  <c:v>2.5610449101796409</c:v>
                </c:pt>
                <c:pt idx="266">
                  <c:v>2.5591637168141594</c:v>
                </c:pt>
                <c:pt idx="267">
                  <c:v>2.5573372093023257</c:v>
                </c:pt>
                <c:pt idx="268">
                  <c:v>2.5555630372492839</c:v>
                </c:pt>
                <c:pt idx="269">
                  <c:v>2.5538389830508477</c:v>
                </c:pt>
                <c:pt idx="270">
                  <c:v>2.5521629526462397</c:v>
                </c:pt>
                <c:pt idx="271">
                  <c:v>2.5505329670329671</c:v>
                </c:pt>
                <c:pt idx="272">
                  <c:v>2.548947154471545</c:v>
                </c:pt>
                <c:pt idx="273">
                  <c:v>2.5474037433155083</c:v>
                </c:pt>
                <c:pt idx="274">
                  <c:v>2.5459010554089714</c:v>
                </c:pt>
                <c:pt idx="275">
                  <c:v>2.5444375000000004</c:v>
                </c:pt>
                <c:pt idx="276">
                  <c:v>2.5430115681233936</c:v>
                </c:pt>
                <c:pt idx="277">
                  <c:v>2.5416218274111677</c:v>
                </c:pt>
                <c:pt idx="278">
                  <c:v>2.5402669172932333</c:v>
                </c:pt>
                <c:pt idx="279">
                  <c:v>2.5389455445544558</c:v>
                </c:pt>
                <c:pt idx="280">
                  <c:v>2.537656479217604</c:v>
                </c:pt>
                <c:pt idx="281">
                  <c:v>2.536398550724638</c:v>
                </c:pt>
                <c:pt idx="282">
                  <c:v>2.5351706443914082</c:v>
                </c:pt>
                <c:pt idx="283">
                  <c:v>2.5339716981132079</c:v>
                </c:pt>
                <c:pt idx="284">
                  <c:v>2.5328006993006995</c:v>
                </c:pt>
                <c:pt idx="285">
                  <c:v>2.5316566820276498</c:v>
                </c:pt>
                <c:pt idx="286">
                  <c:v>2.5305387243735766</c:v>
                </c:pt>
                <c:pt idx="287">
                  <c:v>2.529445945945946</c:v>
                </c:pt>
                <c:pt idx="288">
                  <c:v>2.5283775055679287</c:v>
                </c:pt>
                <c:pt idx="289">
                  <c:v>2.5273325991189428</c:v>
                </c:pt>
                <c:pt idx="290">
                  <c:v>2.52631045751634</c:v>
                </c:pt>
                <c:pt idx="291">
                  <c:v>2.5253103448275862</c:v>
                </c:pt>
                <c:pt idx="292">
                  <c:v>2.5243315565031983</c:v>
                </c:pt>
                <c:pt idx="293">
                  <c:v>2.523373417721519</c:v>
                </c:pt>
                <c:pt idx="294">
                  <c:v>2.5224352818371609</c:v>
                </c:pt>
                <c:pt idx="295">
                  <c:v>2.5215165289256198</c:v>
                </c:pt>
                <c:pt idx="296">
                  <c:v>2.5206165644171783</c:v>
                </c:pt>
                <c:pt idx="297">
                  <c:v>2.5197348178137653</c:v>
                </c:pt>
                <c:pt idx="298">
                  <c:v>2.5188707414829663</c:v>
                </c:pt>
                <c:pt idx="299">
                  <c:v>2.5180238095238097</c:v>
                </c:pt>
                <c:pt idx="300">
                  <c:v>2.5171935166994106</c:v>
                </c:pt>
                <c:pt idx="301">
                  <c:v>2.5163793774319068</c:v>
                </c:pt>
                <c:pt idx="302">
                  <c:v>2.5155809248554917</c:v>
                </c:pt>
                <c:pt idx="303">
                  <c:v>2.5147977099236645</c:v>
                </c:pt>
                <c:pt idx="304">
                  <c:v>2.5140293005671079</c:v>
                </c:pt>
                <c:pt idx="305">
                  <c:v>2.5132752808988768</c:v>
                </c:pt>
                <c:pt idx="306">
                  <c:v>2.5125352504638219</c:v>
                </c:pt>
                <c:pt idx="307">
                  <c:v>2.511808823529412</c:v>
                </c:pt>
                <c:pt idx="308">
                  <c:v>2.5110956284153008</c:v>
                </c:pt>
                <c:pt idx="309">
                  <c:v>2.510395306859206</c:v>
                </c:pt>
                <c:pt idx="310">
                  <c:v>2.5097075134168159</c:v>
                </c:pt>
                <c:pt idx="311">
                  <c:v>2.5090319148936171</c:v>
                </c:pt>
                <c:pt idx="312">
                  <c:v>2.5083681898066787</c:v>
                </c:pt>
                <c:pt idx="313">
                  <c:v>2.5077160278745647</c:v>
                </c:pt>
                <c:pt idx="314">
                  <c:v>2.5070751295336788</c:v>
                </c:pt>
                <c:pt idx="315">
                  <c:v>2.5064452054794524</c:v>
                </c:pt>
                <c:pt idx="316">
                  <c:v>2.5058259762308999</c:v>
                </c:pt>
                <c:pt idx="317">
                  <c:v>2.5052171717171721</c:v>
                </c:pt>
                <c:pt idx="318">
                  <c:v>2.5046185308848083</c:v>
                </c:pt>
                <c:pt idx="319">
                  <c:v>2.5040298013245033</c:v>
                </c:pt>
                <c:pt idx="320">
                  <c:v>2.5034507389162561</c:v>
                </c:pt>
                <c:pt idx="321">
                  <c:v>2.5028811074918567</c:v>
                </c:pt>
                <c:pt idx="322">
                  <c:v>2.502320678513732</c:v>
                </c:pt>
                <c:pt idx="323">
                  <c:v>2.5017692307692307</c:v>
                </c:pt>
                <c:pt idx="324">
                  <c:v>2.5012265500794912</c:v>
                </c:pt>
                <c:pt idx="325">
                  <c:v>2.5006924290220822</c:v>
                </c:pt>
                <c:pt idx="326">
                  <c:v>2.5001666666666669</c:v>
                </c:pt>
                <c:pt idx="327">
                  <c:v>2.4996490683229813</c:v>
                </c:pt>
                <c:pt idx="328">
                  <c:v>2.4991394453004623</c:v>
                </c:pt>
                <c:pt idx="329">
                  <c:v>2.4986376146788993</c:v>
                </c:pt>
                <c:pt idx="330">
                  <c:v>2.4981433990895296</c:v>
                </c:pt>
                <c:pt idx="331">
                  <c:v>2.497656626506024</c:v>
                </c:pt>
                <c:pt idx="332">
                  <c:v>2.4971771300448431</c:v>
                </c:pt>
                <c:pt idx="333">
                  <c:v>2.4967047477744808</c:v>
                </c:pt>
                <c:pt idx="334">
                  <c:v>2.4962393225331372</c:v>
                </c:pt>
                <c:pt idx="335">
                  <c:v>2.495780701754386</c:v>
                </c:pt>
                <c:pt idx="336">
                  <c:v>2.4953287373004356</c:v>
                </c:pt>
                <c:pt idx="337">
                  <c:v>2.4948832853025937</c:v>
                </c:pt>
                <c:pt idx="338">
                  <c:v>2.4944442060085836</c:v>
                </c:pt>
                <c:pt idx="339">
                  <c:v>2.4940113636363637</c:v>
                </c:pt>
                <c:pt idx="340">
                  <c:v>2.4935846262341328</c:v>
                </c:pt>
                <c:pt idx="341">
                  <c:v>2.4931638655462187</c:v>
                </c:pt>
                <c:pt idx="342">
                  <c:v>2.492748956884562</c:v>
                </c:pt>
                <c:pt idx="343">
                  <c:v>2.4923397790055248</c:v>
                </c:pt>
                <c:pt idx="344">
                  <c:v>2.4919362139917696</c:v>
                </c:pt>
                <c:pt idx="345">
                  <c:v>2.4915381471389648</c:v>
                </c:pt>
                <c:pt idx="346">
                  <c:v>2.4911454668470907</c:v>
                </c:pt>
                <c:pt idx="347">
                  <c:v>2.4907580645161294</c:v>
                </c:pt>
                <c:pt idx="348">
                  <c:v>2.4903758344459281</c:v>
                </c:pt>
                <c:pt idx="349">
                  <c:v>2.489998673740053</c:v>
                </c:pt>
                <c:pt idx="350">
                  <c:v>2.4896264822134389</c:v>
                </c:pt>
                <c:pt idx="351">
                  <c:v>2.4892591623036648</c:v>
                </c:pt>
                <c:pt idx="352">
                  <c:v>2.488896618985696</c:v>
                </c:pt>
                <c:pt idx="353">
                  <c:v>2.4885387596899227</c:v>
                </c:pt>
                <c:pt idx="354">
                  <c:v>2.4881854942233632</c:v>
                </c:pt>
                <c:pt idx="355">
                  <c:v>2.4878367346938774</c:v>
                </c:pt>
                <c:pt idx="356">
                  <c:v>2.4874923954372625</c:v>
                </c:pt>
                <c:pt idx="357">
                  <c:v>2.4871523929471033</c:v>
                </c:pt>
                <c:pt idx="358">
                  <c:v>2.4868166458072594</c:v>
                </c:pt>
                <c:pt idx="359">
                  <c:v>2.4864850746268656</c:v>
                </c:pt>
                <c:pt idx="360">
                  <c:v>2.4861576019777503</c:v>
                </c:pt>
                <c:pt idx="361">
                  <c:v>2.4858341523341525</c:v>
                </c:pt>
                <c:pt idx="362">
                  <c:v>2.4855146520146523</c:v>
                </c:pt>
                <c:pt idx="363">
                  <c:v>2.4851990291262136</c:v>
                </c:pt>
                <c:pt idx="364">
                  <c:v>2.4848872135102535</c:v>
                </c:pt>
                <c:pt idx="365">
                  <c:v>2.4845791366906478</c:v>
                </c:pt>
                <c:pt idx="366">
                  <c:v>2.4842747318235996</c:v>
                </c:pt>
                <c:pt idx="367">
                  <c:v>2.4839739336492892</c:v>
                </c:pt>
                <c:pt idx="368">
                  <c:v>2.4836766784452298</c:v>
                </c:pt>
                <c:pt idx="369">
                  <c:v>2.4833829039812647</c:v>
                </c:pt>
                <c:pt idx="370">
                  <c:v>2.4830925494761353</c:v>
                </c:pt>
                <c:pt idx="371">
                  <c:v>2.4828055555555557</c:v>
                </c:pt>
                <c:pt idx="372">
                  <c:v>2.4825218642117379</c:v>
                </c:pt>
                <c:pt idx="373">
                  <c:v>2.482241418764302</c:v>
                </c:pt>
                <c:pt idx="374">
                  <c:v>2.4819641638225258</c:v>
                </c:pt>
                <c:pt idx="375">
                  <c:v>2.481690045248869</c:v>
                </c:pt>
                <c:pt idx="376">
                  <c:v>2.4814190101237346</c:v>
                </c:pt>
                <c:pt idx="377">
                  <c:v>2.4811510067114093</c:v>
                </c:pt>
                <c:pt idx="378">
                  <c:v>2.4808859844271414</c:v>
                </c:pt>
                <c:pt idx="379">
                  <c:v>2.4806238938053098</c:v>
                </c:pt>
                <c:pt idx="380">
                  <c:v>2.4803646864686471</c:v>
                </c:pt>
                <c:pt idx="381">
                  <c:v>2.4801083150984682</c:v>
                </c:pt>
                <c:pt idx="382">
                  <c:v>2.479854733405876</c:v>
                </c:pt>
                <c:pt idx="383">
                  <c:v>2.479603896103896</c:v>
                </c:pt>
                <c:pt idx="384">
                  <c:v>2.4793557588805166</c:v>
                </c:pt>
                <c:pt idx="385">
                  <c:v>2.4791102783725911</c:v>
                </c:pt>
                <c:pt idx="386">
                  <c:v>2.4788674121405752</c:v>
                </c:pt>
                <c:pt idx="387">
                  <c:v>2.4786271186440678</c:v>
                </c:pt>
                <c:pt idx="388">
                  <c:v>2.4783893572181244</c:v>
                </c:pt>
                <c:pt idx="389">
                  <c:v>2.4781540880503146</c:v>
                </c:pt>
                <c:pt idx="390">
                  <c:v>2.4779212721584987</c:v>
                </c:pt>
                <c:pt idx="391">
                  <c:v>2.4776908713692949</c:v>
                </c:pt>
                <c:pt idx="392">
                  <c:v>2.4774628482972139</c:v>
                </c:pt>
                <c:pt idx="393">
                  <c:v>2.4772371663244352</c:v>
                </c:pt>
                <c:pt idx="394">
                  <c:v>2.4770137895812052</c:v>
                </c:pt>
                <c:pt idx="395">
                  <c:v>2.4767926829268294</c:v>
                </c:pt>
                <c:pt idx="396">
                  <c:v>2.4765738119312437</c:v>
                </c:pt>
                <c:pt idx="397">
                  <c:v>2.4763571428571431</c:v>
                </c:pt>
                <c:pt idx="398">
                  <c:v>2.4761426426426425</c:v>
                </c:pt>
                <c:pt idx="399">
                  <c:v>2.4759302788844622</c:v>
                </c:pt>
                <c:pt idx="400">
                  <c:v>2.4757200198216056</c:v>
                </c:pt>
                <c:pt idx="401">
                  <c:v>2.4755118343195268</c:v>
                </c:pt>
                <c:pt idx="402">
                  <c:v>2.4753056918547598</c:v>
                </c:pt>
                <c:pt idx="403">
                  <c:v>2.4751015624999999</c:v>
                </c:pt>
                <c:pt idx="404">
                  <c:v>2.4748994169096212</c:v>
                </c:pt>
                <c:pt idx="405">
                  <c:v>2.4746992263056096</c:v>
                </c:pt>
                <c:pt idx="406">
                  <c:v>2.4745009624639076</c:v>
                </c:pt>
                <c:pt idx="407">
                  <c:v>2.4743045977011495</c:v>
                </c:pt>
                <c:pt idx="408">
                  <c:v>2.4741101048617731</c:v>
                </c:pt>
                <c:pt idx="409">
                  <c:v>2.4739174573055029</c:v>
                </c:pt>
                <c:pt idx="410">
                  <c:v>2.473726628895184</c:v>
                </c:pt>
                <c:pt idx="411">
                  <c:v>2.4735375939849624</c:v>
                </c:pt>
                <c:pt idx="412">
                  <c:v>2.4733503274087933</c:v>
                </c:pt>
                <c:pt idx="413">
                  <c:v>2.473164804469274</c:v>
                </c:pt>
                <c:pt idx="414">
                  <c:v>2.4729810009267843</c:v>
                </c:pt>
                <c:pt idx="415">
                  <c:v>2.47279889298893</c:v>
                </c:pt>
                <c:pt idx="416">
                  <c:v>2.4726184573002756</c:v>
                </c:pt>
                <c:pt idx="417">
                  <c:v>2.4724396709323582</c:v>
                </c:pt>
                <c:pt idx="418">
                  <c:v>2.4722625113739762</c:v>
                </c:pt>
                <c:pt idx="419">
                  <c:v>2.4720869565217392</c:v>
                </c:pt>
                <c:pt idx="420">
                  <c:v>2.4719129846708747</c:v>
                </c:pt>
                <c:pt idx="421">
                  <c:v>2.4717405745062839</c:v>
                </c:pt>
                <c:pt idx="422">
                  <c:v>2.4715697050938337</c:v>
                </c:pt>
                <c:pt idx="423">
                  <c:v>2.4714003558718862</c:v>
                </c:pt>
                <c:pt idx="424">
                  <c:v>2.4712325066430472</c:v>
                </c:pt>
                <c:pt idx="425">
                  <c:v>2.4710661375661376</c:v>
                </c:pt>
                <c:pt idx="426">
                  <c:v>2.4709012291483758</c:v>
                </c:pt>
                <c:pt idx="427">
                  <c:v>2.4707377622377624</c:v>
                </c:pt>
                <c:pt idx="428">
                  <c:v>2.4705757180156658</c:v>
                </c:pt>
                <c:pt idx="429">
                  <c:v>2.4704150779896015</c:v>
                </c:pt>
                <c:pt idx="430">
                  <c:v>2.4702558239861951</c:v>
                </c:pt>
                <c:pt idx="431">
                  <c:v>2.4700979381443298</c:v>
                </c:pt>
                <c:pt idx="432">
                  <c:v>2.4699414029084688</c:v>
                </c:pt>
                <c:pt idx="433">
                  <c:v>2.4697862010221465</c:v>
                </c:pt>
                <c:pt idx="434">
                  <c:v>2.4696323155216287</c:v>
                </c:pt>
                <c:pt idx="435">
                  <c:v>2.4694797297297297</c:v>
                </c:pt>
                <c:pt idx="436">
                  <c:v>2.4693284272497897</c:v>
                </c:pt>
                <c:pt idx="437">
                  <c:v>2.4691783919597992</c:v>
                </c:pt>
                <c:pt idx="438">
                  <c:v>2.4690296080066725</c:v>
                </c:pt>
                <c:pt idx="439">
                  <c:v>2.4688820598006647</c:v>
                </c:pt>
                <c:pt idx="440">
                  <c:v>2.4687357320099257</c:v>
                </c:pt>
                <c:pt idx="441">
                  <c:v>2.4685906095551897</c:v>
                </c:pt>
                <c:pt idx="442">
                  <c:v>2.4684466776045939</c:v>
                </c:pt>
                <c:pt idx="443">
                  <c:v>2.4683039215686273</c:v>
                </c:pt>
                <c:pt idx="444">
                  <c:v>2.4681623270951993</c:v>
                </c:pt>
                <c:pt idx="445">
                  <c:v>2.4680218800648297</c:v>
                </c:pt>
                <c:pt idx="446">
                  <c:v>2.4678825665859563</c:v>
                </c:pt>
                <c:pt idx="447">
                  <c:v>2.4677443729903539</c:v>
                </c:pt>
                <c:pt idx="448">
                  <c:v>2.4676072858286631</c:v>
                </c:pt>
                <c:pt idx="449">
                  <c:v>2.4674712918660289</c:v>
                </c:pt>
                <c:pt idx="450">
                  <c:v>2.4673363780778397</c:v>
                </c:pt>
                <c:pt idx="451">
                  <c:v>2.4672025316455697</c:v>
                </c:pt>
                <c:pt idx="452">
                  <c:v>2.4670697399527186</c:v>
                </c:pt>
                <c:pt idx="453">
                  <c:v>2.4669379905808477</c:v>
                </c:pt>
                <c:pt idx="454">
                  <c:v>2.4668072713057074</c:v>
                </c:pt>
                <c:pt idx="455">
                  <c:v>2.466677570093458</c:v>
                </c:pt>
                <c:pt idx="456">
                  <c:v>2.4665488750969744</c:v>
                </c:pt>
                <c:pt idx="457">
                  <c:v>2.4664211746522411</c:v>
                </c:pt>
                <c:pt idx="458">
                  <c:v>2.4662944572748269</c:v>
                </c:pt>
                <c:pt idx="459">
                  <c:v>2.4661687116564419</c:v>
                </c:pt>
                <c:pt idx="460">
                  <c:v>2.4660439266615737</c:v>
                </c:pt>
                <c:pt idx="461">
                  <c:v>2.4659200913242008</c:v>
                </c:pt>
                <c:pt idx="462">
                  <c:v>2.4657971948445794</c:v>
                </c:pt>
                <c:pt idx="463">
                  <c:v>2.4656752265861028</c:v>
                </c:pt>
                <c:pt idx="464">
                  <c:v>2.465554176072235</c:v>
                </c:pt>
                <c:pt idx="465">
                  <c:v>2.4654340329835085</c:v>
                </c:pt>
                <c:pt idx="466">
                  <c:v>2.4653147871545928</c:v>
                </c:pt>
                <c:pt idx="467">
                  <c:v>2.4651964285714287</c:v>
                </c:pt>
                <c:pt idx="468">
                  <c:v>2.4650789473684211</c:v>
                </c:pt>
                <c:pt idx="469">
                  <c:v>2.4649623338257016</c:v>
                </c:pt>
                <c:pt idx="470">
                  <c:v>2.4648465783664459</c:v>
                </c:pt>
                <c:pt idx="471">
                  <c:v>2.4647316715542522</c:v>
                </c:pt>
                <c:pt idx="472">
                  <c:v>2.4646176040905772</c:v>
                </c:pt>
                <c:pt idx="473">
                  <c:v>2.4645043668122271</c:v>
                </c:pt>
                <c:pt idx="474">
                  <c:v>2.4643919506889049</c:v>
                </c:pt>
                <c:pt idx="475">
                  <c:v>2.4642803468208094</c:v>
                </c:pt>
                <c:pt idx="476">
                  <c:v>2.4641695464362852</c:v>
                </c:pt>
                <c:pt idx="477">
                  <c:v>2.4640595408895267</c:v>
                </c:pt>
                <c:pt idx="478">
                  <c:v>2.4639503216583276</c:v>
                </c:pt>
                <c:pt idx="479">
                  <c:v>2.4638418803418802</c:v>
                </c:pt>
                <c:pt idx="480">
                  <c:v>2.4637342086586234</c:v>
                </c:pt>
                <c:pt idx="481">
                  <c:v>2.4636272984441301</c:v>
                </c:pt>
                <c:pt idx="482">
                  <c:v>2.4635211416490486</c:v>
                </c:pt>
                <c:pt idx="483">
                  <c:v>2.4634157303370787</c:v>
                </c:pt>
                <c:pt idx="484">
                  <c:v>2.4633110566829952</c:v>
                </c:pt>
                <c:pt idx="485">
                  <c:v>2.4632071129707112</c:v>
                </c:pt>
                <c:pt idx="486">
                  <c:v>2.4631038915913828</c:v>
                </c:pt>
                <c:pt idx="487">
                  <c:v>2.4630013850415513</c:v>
                </c:pt>
                <c:pt idx="488">
                  <c:v>2.462899585921325</c:v>
                </c:pt>
                <c:pt idx="489">
                  <c:v>2.4627984869325998</c:v>
                </c:pt>
                <c:pt idx="490">
                  <c:v>2.4626980808773133</c:v>
                </c:pt>
                <c:pt idx="491">
                  <c:v>2.4625983606557376</c:v>
                </c:pt>
                <c:pt idx="492">
                  <c:v>2.4624993192648059</c:v>
                </c:pt>
                <c:pt idx="493">
                  <c:v>2.4624009497964723</c:v>
                </c:pt>
                <c:pt idx="494">
                  <c:v>2.4623032454361056</c:v>
                </c:pt>
                <c:pt idx="495">
                  <c:v>2.4622061994609163</c:v>
                </c:pt>
                <c:pt idx="496">
                  <c:v>2.4621098052384149</c:v>
                </c:pt>
                <c:pt idx="497">
                  <c:v>2.4620140562248998</c:v>
                </c:pt>
                <c:pt idx="498">
                  <c:v>2.4619189459639759</c:v>
                </c:pt>
                <c:pt idx="499">
                  <c:v>2.4618244680851062</c:v>
                </c:pt>
                <c:pt idx="500">
                  <c:v>2.4617306163021868</c:v>
                </c:pt>
                <c:pt idx="501">
                  <c:v>2.4616373844121533</c:v>
                </c:pt>
                <c:pt idx="502">
                  <c:v>2.4615447662936143</c:v>
                </c:pt>
                <c:pt idx="503">
                  <c:v>2.4614527559055119</c:v>
                </c:pt>
                <c:pt idx="504">
                  <c:v>2.4613613472858078</c:v>
                </c:pt>
                <c:pt idx="505">
                  <c:v>2.4612705345501955</c:v>
                </c:pt>
                <c:pt idx="506">
                  <c:v>2.4611803118908382</c:v>
                </c:pt>
                <c:pt idx="507">
                  <c:v>2.4610906735751295</c:v>
                </c:pt>
                <c:pt idx="508">
                  <c:v>2.4610016139444806</c:v>
                </c:pt>
                <c:pt idx="509">
                  <c:v>2.4609131274131273</c:v>
                </c:pt>
                <c:pt idx="510">
                  <c:v>2.4608252084669662</c:v>
                </c:pt>
                <c:pt idx="511">
                  <c:v>2.4607378516624041</c:v>
                </c:pt>
                <c:pt idx="512">
                  <c:v>2.4606510516252391</c:v>
                </c:pt>
                <c:pt idx="513">
                  <c:v>2.4605648030495555</c:v>
                </c:pt>
                <c:pt idx="514">
                  <c:v>2.4604791006966433</c:v>
                </c:pt>
                <c:pt idx="515">
                  <c:v>2.4603939393939394</c:v>
                </c:pt>
                <c:pt idx="516">
                  <c:v>2.4603093140339838</c:v>
                </c:pt>
                <c:pt idx="517">
                  <c:v>2.4602252195734002</c:v>
                </c:pt>
                <c:pt idx="518">
                  <c:v>2.4601416510318952</c:v>
                </c:pt>
                <c:pt idx="519">
                  <c:v>2.4600586034912717</c:v>
                </c:pt>
                <c:pt idx="520">
                  <c:v>2.4599760720944688</c:v>
                </c:pt>
                <c:pt idx="521">
                  <c:v>2.4598940520446098</c:v>
                </c:pt>
                <c:pt idx="522">
                  <c:v>2.4598125386040768</c:v>
                </c:pt>
                <c:pt idx="523">
                  <c:v>2.459731527093596</c:v>
                </c:pt>
                <c:pt idx="524">
                  <c:v>2.4596510128913445</c:v>
                </c:pt>
                <c:pt idx="525">
                  <c:v>2.4595709914320687</c:v>
                </c:pt>
                <c:pt idx="526">
                  <c:v>2.4594914582062235</c:v>
                </c:pt>
                <c:pt idx="527">
                  <c:v>2.4594124087591243</c:v>
                </c:pt>
                <c:pt idx="528">
                  <c:v>2.4593338386901151</c:v>
                </c:pt>
                <c:pt idx="529">
                  <c:v>2.4592557436517533</c:v>
                </c:pt>
                <c:pt idx="530">
                  <c:v>2.4591781193490054</c:v>
                </c:pt>
                <c:pt idx="531">
                  <c:v>2.4591009615384616</c:v>
                </c:pt>
                <c:pt idx="532">
                  <c:v>2.4590242660275616</c:v>
                </c:pt>
                <c:pt idx="533">
                  <c:v>2.4589480286738352</c:v>
                </c:pt>
                <c:pt idx="534">
                  <c:v>2.4588722453841574</c:v>
                </c:pt>
                <c:pt idx="535">
                  <c:v>2.4587969121140141</c:v>
                </c:pt>
                <c:pt idx="536">
                  <c:v>2.4587220248667849</c:v>
                </c:pt>
                <c:pt idx="537">
                  <c:v>2.4586475796930345</c:v>
                </c:pt>
                <c:pt idx="538">
                  <c:v>2.4585735726898177</c:v>
                </c:pt>
                <c:pt idx="539">
                  <c:v>2.4584999999999999</c:v>
                </c:pt>
                <c:pt idx="540">
                  <c:v>2.458426857811586</c:v>
                </c:pt>
                <c:pt idx="541">
                  <c:v>2.4583541423570594</c:v>
                </c:pt>
                <c:pt idx="542">
                  <c:v>2.4582818499127401</c:v>
                </c:pt>
                <c:pt idx="543">
                  <c:v>2.4582099767981438</c:v>
                </c:pt>
                <c:pt idx="544">
                  <c:v>2.4581385193753613</c:v>
                </c:pt>
                <c:pt idx="545">
                  <c:v>2.4580674740484429</c:v>
                </c:pt>
                <c:pt idx="546">
                  <c:v>2.4579968372627947</c:v>
                </c:pt>
                <c:pt idx="547">
                  <c:v>2.4579266055045874</c:v>
                </c:pt>
                <c:pt idx="548">
                  <c:v>2.4578567753001717</c:v>
                </c:pt>
                <c:pt idx="549">
                  <c:v>2.4577873432155073</c:v>
                </c:pt>
                <c:pt idx="550">
                  <c:v>2.4577183058555998</c:v>
                </c:pt>
                <c:pt idx="551">
                  <c:v>2.4576496598639457</c:v>
                </c:pt>
                <c:pt idx="552">
                  <c:v>2.4575814019219897</c:v>
                </c:pt>
                <c:pt idx="553">
                  <c:v>2.4575135287485907</c:v>
                </c:pt>
                <c:pt idx="554">
                  <c:v>2.4574460370994942</c:v>
                </c:pt>
                <c:pt idx="555">
                  <c:v>2.4573789237668162</c:v>
                </c:pt>
                <c:pt idx="556">
                  <c:v>2.4573121855785356</c:v>
                </c:pt>
                <c:pt idx="557">
                  <c:v>2.4572458193979934</c:v>
                </c:pt>
                <c:pt idx="558">
                  <c:v>2.4571798221234018</c:v>
                </c:pt>
                <c:pt idx="559">
                  <c:v>2.4571141906873613</c:v>
                </c:pt>
                <c:pt idx="560">
                  <c:v>2.4570489220563849</c:v>
                </c:pt>
                <c:pt idx="561">
                  <c:v>2.4569840132304299</c:v>
                </c:pt>
                <c:pt idx="562">
                  <c:v>2.4569194612424408</c:v>
                </c:pt>
                <c:pt idx="563">
                  <c:v>2.4568552631578946</c:v>
                </c:pt>
                <c:pt idx="564">
                  <c:v>2.4567914160743576</c:v>
                </c:pt>
                <c:pt idx="565">
                  <c:v>2.456727917121047</c:v>
                </c:pt>
                <c:pt idx="566">
                  <c:v>2.4566647634584013</c:v>
                </c:pt>
                <c:pt idx="567">
                  <c:v>2.4566019522776572</c:v>
                </c:pt>
                <c:pt idx="568">
                  <c:v>2.4565394808004326</c:v>
                </c:pt>
                <c:pt idx="569">
                  <c:v>2.4564773462783172</c:v>
                </c:pt>
                <c:pt idx="570">
                  <c:v>2.4564155459924693</c:v>
                </c:pt>
                <c:pt idx="571">
                  <c:v>2.4563540772532191</c:v>
                </c:pt>
                <c:pt idx="572">
                  <c:v>2.4562929373996791</c:v>
                </c:pt>
                <c:pt idx="573">
                  <c:v>2.4562321237993596</c:v>
                </c:pt>
                <c:pt idx="574">
                  <c:v>2.4561716338477915</c:v>
                </c:pt>
                <c:pt idx="575">
                  <c:v>2.4561114649681528</c:v>
                </c:pt>
                <c:pt idx="576">
                  <c:v>2.4560516146109053</c:v>
                </c:pt>
                <c:pt idx="577">
                  <c:v>2.4559920802534321</c:v>
                </c:pt>
                <c:pt idx="578">
                  <c:v>2.4559328593996841</c:v>
                </c:pt>
                <c:pt idx="579">
                  <c:v>2.4558739495798321</c:v>
                </c:pt>
                <c:pt idx="580">
                  <c:v>2.4558153483499217</c:v>
                </c:pt>
                <c:pt idx="581">
                  <c:v>2.4557570532915363</c:v>
                </c:pt>
                <c:pt idx="582">
                  <c:v>2.4556990620114645</c:v>
                </c:pt>
                <c:pt idx="583">
                  <c:v>2.4556413721413723</c:v>
                </c:pt>
                <c:pt idx="584">
                  <c:v>2.4555839813374805</c:v>
                </c:pt>
                <c:pt idx="585">
                  <c:v>2.4555268872802483</c:v>
                </c:pt>
                <c:pt idx="586">
                  <c:v>2.4554700876740587</c:v>
                </c:pt>
                <c:pt idx="587">
                  <c:v>2.4554135802469137</c:v>
                </c:pt>
                <c:pt idx="588">
                  <c:v>2.4553573627501284</c:v>
                </c:pt>
                <c:pt idx="589">
                  <c:v>2.4553014329580347</c:v>
                </c:pt>
                <c:pt idx="590">
                  <c:v>2.4552457886676877</c:v>
                </c:pt>
                <c:pt idx="591">
                  <c:v>2.4551904276985743</c:v>
                </c:pt>
                <c:pt idx="592">
                  <c:v>2.4551353478923312</c:v>
                </c:pt>
                <c:pt idx="593">
                  <c:v>2.4550805471124622</c:v>
                </c:pt>
                <c:pt idx="594">
                  <c:v>2.4550260232440628</c:v>
                </c:pt>
                <c:pt idx="595">
                  <c:v>2.4549717741935484</c:v>
                </c:pt>
                <c:pt idx="596">
                  <c:v>2.454917797888386</c:v>
                </c:pt>
                <c:pt idx="597">
                  <c:v>2.4548640922768303</c:v>
                </c:pt>
                <c:pt idx="598">
                  <c:v>2.4548106553276638</c:v>
                </c:pt>
                <c:pt idx="599">
                  <c:v>2.4547574850299401</c:v>
                </c:pt>
                <c:pt idx="600">
                  <c:v>2.4547045793927329</c:v>
                </c:pt>
                <c:pt idx="601">
                  <c:v>2.4546519364448858</c:v>
                </c:pt>
                <c:pt idx="602">
                  <c:v>2.4545995542347696</c:v>
                </c:pt>
                <c:pt idx="603">
                  <c:v>2.4545474308300395</c:v>
                </c:pt>
                <c:pt idx="604">
                  <c:v>2.4544955643173978</c:v>
                </c:pt>
                <c:pt idx="605">
                  <c:v>2.4544439528023601</c:v>
                </c:pt>
                <c:pt idx="606">
                  <c:v>2.4543925944090241</c:v>
                </c:pt>
                <c:pt idx="607">
                  <c:v>2.4543414872798435</c:v>
                </c:pt>
                <c:pt idx="608">
                  <c:v>2.4542906295754028</c:v>
                </c:pt>
                <c:pt idx="609">
                  <c:v>2.4542400194741969</c:v>
                </c:pt>
                <c:pt idx="610">
                  <c:v>2.4541896551724136</c:v>
                </c:pt>
                <c:pt idx="611">
                  <c:v>2.4541395348837209</c:v>
                </c:pt>
                <c:pt idx="612">
                  <c:v>2.4540896568390527</c:v>
                </c:pt>
                <c:pt idx="613">
                  <c:v>2.4540400192864031</c:v>
                </c:pt>
                <c:pt idx="614">
                  <c:v>2.4539906204906203</c:v>
                </c:pt>
                <c:pt idx="615">
                  <c:v>2.4539414587332056</c:v>
                </c:pt>
                <c:pt idx="616">
                  <c:v>2.453892532312111</c:v>
                </c:pt>
                <c:pt idx="617">
                  <c:v>2.4538438395415474</c:v>
                </c:pt>
                <c:pt idx="618">
                  <c:v>2.4537953787517868</c:v>
                </c:pt>
                <c:pt idx="619">
                  <c:v>2.4537471482889734</c:v>
                </c:pt>
                <c:pt idx="620">
                  <c:v>2.453699146514936</c:v>
                </c:pt>
                <c:pt idx="621">
                  <c:v>2.453651371807001</c:v>
                </c:pt>
                <c:pt idx="622">
                  <c:v>2.4536038225578105</c:v>
                </c:pt>
                <c:pt idx="623">
                  <c:v>2.4535564971751413</c:v>
                </c:pt>
                <c:pt idx="624">
                  <c:v>2.4535093940817285</c:v>
                </c:pt>
                <c:pt idx="625">
                  <c:v>2.453462511715089</c:v>
                </c:pt>
                <c:pt idx="626">
                  <c:v>2.4534158485273494</c:v>
                </c:pt>
                <c:pt idx="627">
                  <c:v>2.4533694029850746</c:v>
                </c:pt>
                <c:pt idx="628">
                  <c:v>2.4533231735691019</c:v>
                </c:pt>
                <c:pt idx="629">
                  <c:v>2.4532771587743731</c:v>
                </c:pt>
                <c:pt idx="630">
                  <c:v>2.453231357109773</c:v>
                </c:pt>
                <c:pt idx="631">
                  <c:v>2.4531857670979669</c:v>
                </c:pt>
                <c:pt idx="632">
                  <c:v>2.453140387275242</c:v>
                </c:pt>
                <c:pt idx="633">
                  <c:v>2.4530952161913522</c:v>
                </c:pt>
                <c:pt idx="634">
                  <c:v>2.453050252409362</c:v>
                </c:pt>
                <c:pt idx="635">
                  <c:v>2.4530054945054944</c:v>
                </c:pt>
                <c:pt idx="636">
                  <c:v>2.4529609410689814</c:v>
                </c:pt>
                <c:pt idx="637">
                  <c:v>2.4529165907019141</c:v>
                </c:pt>
                <c:pt idx="638">
                  <c:v>2.4528724420190997</c:v>
                </c:pt>
                <c:pt idx="639">
                  <c:v>2.452828493647913</c:v>
                </c:pt>
                <c:pt idx="640">
                  <c:v>2.4527847442281576</c:v>
                </c:pt>
                <c:pt idx="641">
                  <c:v>2.4527411924119242</c:v>
                </c:pt>
                <c:pt idx="642">
                  <c:v>2.452697836863452</c:v>
                </c:pt>
                <c:pt idx="643">
                  <c:v>2.4526546762589927</c:v>
                </c:pt>
                <c:pt idx="644">
                  <c:v>2.4526117092866757</c:v>
                </c:pt>
                <c:pt idx="645">
                  <c:v>2.4525689346463744</c:v>
                </c:pt>
                <c:pt idx="646">
                  <c:v>2.4525263510495758</c:v>
                </c:pt>
                <c:pt idx="647">
                  <c:v>2.4524839572192514</c:v>
                </c:pt>
                <c:pt idx="648">
                  <c:v>2.452441751889729</c:v>
                </c:pt>
                <c:pt idx="649">
                  <c:v>2.452399733806566</c:v>
                </c:pt>
                <c:pt idx="650">
                  <c:v>2.4523579017264279</c:v>
                </c:pt>
                <c:pt idx="651">
                  <c:v>2.452316254416961</c:v>
                </c:pt>
                <c:pt idx="652">
                  <c:v>2.4522747906566771</c:v>
                </c:pt>
                <c:pt idx="653">
                  <c:v>2.4522335092348286</c:v>
                </c:pt>
                <c:pt idx="654">
                  <c:v>2.4521924089512943</c:v>
                </c:pt>
                <c:pt idx="655">
                  <c:v>2.4521514886164626</c:v>
                </c:pt>
                <c:pt idx="656">
                  <c:v>2.4521107470511141</c:v>
                </c:pt>
                <c:pt idx="657">
                  <c:v>2.4520701830863123</c:v>
                </c:pt>
                <c:pt idx="658">
                  <c:v>2.4520297955632886</c:v>
                </c:pt>
                <c:pt idx="659">
                  <c:v>2.4519895833333334</c:v>
                </c:pt>
                <c:pt idx="660">
                  <c:v>2.4519495452576874</c:v>
                </c:pt>
                <c:pt idx="661">
                  <c:v>2.4519096802074332</c:v>
                </c:pt>
                <c:pt idx="662">
                  <c:v>2.4518699870633895</c:v>
                </c:pt>
                <c:pt idx="663">
                  <c:v>2.4518304647160067</c:v>
                </c:pt>
                <c:pt idx="664">
                  <c:v>2.4517911120652642</c:v>
                </c:pt>
                <c:pt idx="665">
                  <c:v>2.4517519280205655</c:v>
                </c:pt>
                <c:pt idx="666">
                  <c:v>2.4517129115006413</c:v>
                </c:pt>
                <c:pt idx="667">
                  <c:v>2.4516740614334473</c:v>
                </c:pt>
                <c:pt idx="668">
                  <c:v>2.4516353767560664</c:v>
                </c:pt>
                <c:pt idx="669">
                  <c:v>2.4515968564146133</c:v>
                </c:pt>
                <c:pt idx="670">
                  <c:v>2.4515584993641375</c:v>
                </c:pt>
                <c:pt idx="671">
                  <c:v>2.4515203045685281</c:v>
                </c:pt>
                <c:pt idx="672">
                  <c:v>2.451482271000422</c:v>
                </c:pt>
                <c:pt idx="673">
                  <c:v>2.451444397641112</c:v>
                </c:pt>
                <c:pt idx="674">
                  <c:v>2.451406683480454</c:v>
                </c:pt>
                <c:pt idx="675">
                  <c:v>2.4513691275167786</c:v>
                </c:pt>
                <c:pt idx="676">
                  <c:v>2.4513317287568022</c:v>
                </c:pt>
                <c:pt idx="677">
                  <c:v>2.4512944862155388</c:v>
                </c:pt>
                <c:pt idx="678">
                  <c:v>2.4512573989162152</c:v>
                </c:pt>
                <c:pt idx="679">
                  <c:v>2.4512204658901831</c:v>
                </c:pt>
                <c:pt idx="680">
                  <c:v>2.451183686176837</c:v>
                </c:pt>
                <c:pt idx="681">
                  <c:v>2.4511470588235293</c:v>
                </c:pt>
                <c:pt idx="682">
                  <c:v>2.45111058288549</c:v>
                </c:pt>
                <c:pt idx="683">
                  <c:v>2.4510742574257427</c:v>
                </c:pt>
                <c:pt idx="684">
                  <c:v>2.4510380815150268</c:v>
                </c:pt>
                <c:pt idx="685">
                  <c:v>2.4510020542317172</c:v>
                </c:pt>
                <c:pt idx="686">
                  <c:v>2.4509661746617466</c:v>
                </c:pt>
                <c:pt idx="687">
                  <c:v>2.4509304418985272</c:v>
                </c:pt>
                <c:pt idx="688">
                  <c:v>2.4508948550428746</c:v>
                </c:pt>
                <c:pt idx="689">
                  <c:v>2.450859413202934</c:v>
                </c:pt>
                <c:pt idx="690">
                  <c:v>2.4508241154941035</c:v>
                </c:pt>
                <c:pt idx="691">
                  <c:v>2.450788961038961</c:v>
                </c:pt>
                <c:pt idx="692">
                  <c:v>2.450753948967193</c:v>
                </c:pt>
                <c:pt idx="693">
                  <c:v>2.4507190784155215</c:v>
                </c:pt>
                <c:pt idx="694">
                  <c:v>2.450684348527632</c:v>
                </c:pt>
                <c:pt idx="695">
                  <c:v>2.4506497584541065</c:v>
                </c:pt>
                <c:pt idx="696">
                  <c:v>2.4506153073523502</c:v>
                </c:pt>
                <c:pt idx="697">
                  <c:v>2.4505809943865278</c:v>
                </c:pt>
                <c:pt idx="698">
                  <c:v>2.4505468187274908</c:v>
                </c:pt>
                <c:pt idx="699">
                  <c:v>2.4505127795527155</c:v>
                </c:pt>
                <c:pt idx="700">
                  <c:v>2.4504788760462337</c:v>
                </c:pt>
                <c:pt idx="701">
                  <c:v>2.450445107398568</c:v>
                </c:pt>
                <c:pt idx="702">
                  <c:v>2.4504114728066693</c:v>
                </c:pt>
                <c:pt idx="703">
                  <c:v>2.4503779714738512</c:v>
                </c:pt>
                <c:pt idx="704">
                  <c:v>2.4503446026097273</c:v>
                </c:pt>
                <c:pt idx="705">
                  <c:v>2.4503113654301498</c:v>
                </c:pt>
                <c:pt idx="706">
                  <c:v>2.4502782591571486</c:v>
                </c:pt>
                <c:pt idx="707">
                  <c:v>2.4502452830188681</c:v>
                </c:pt>
                <c:pt idx="708">
                  <c:v>2.4502124362495095</c:v>
                </c:pt>
                <c:pt idx="709">
                  <c:v>2.4501797180892719</c:v>
                </c:pt>
                <c:pt idx="710">
                  <c:v>2.4501471277842906</c:v>
                </c:pt>
                <c:pt idx="711">
                  <c:v>2.4501146645865837</c:v>
                </c:pt>
                <c:pt idx="712">
                  <c:v>2.4500823277539898</c:v>
                </c:pt>
                <c:pt idx="713">
                  <c:v>2.4500501165501167</c:v>
                </c:pt>
                <c:pt idx="714">
                  <c:v>2.4500180302442809</c:v>
                </c:pt>
                <c:pt idx="715">
                  <c:v>2.4499860681114551</c:v>
                </c:pt>
                <c:pt idx="716">
                  <c:v>2.4499542294322132</c:v>
                </c:pt>
                <c:pt idx="717">
                  <c:v>2.4499225134926754</c:v>
                </c:pt>
                <c:pt idx="718">
                  <c:v>2.4498909195844556</c:v>
                </c:pt>
                <c:pt idx="719">
                  <c:v>2.4498594470046084</c:v>
                </c:pt>
                <c:pt idx="720">
                  <c:v>2.4498280950555769</c:v>
                </c:pt>
                <c:pt idx="721">
                  <c:v>2.4497968630451417</c:v>
                </c:pt>
                <c:pt idx="722">
                  <c:v>2.4497657502863688</c:v>
                </c:pt>
                <c:pt idx="723">
                  <c:v>2.4497347560975609</c:v>
                </c:pt>
                <c:pt idx="724">
                  <c:v>2.4497038798022062</c:v>
                </c:pt>
                <c:pt idx="725">
                  <c:v>2.4496731207289293</c:v>
                </c:pt>
                <c:pt idx="726">
                  <c:v>2.4496424782114437</c:v>
                </c:pt>
                <c:pt idx="727">
                  <c:v>2.4496119515885022</c:v>
                </c:pt>
                <c:pt idx="728">
                  <c:v>2.4495815402038503</c:v>
                </c:pt>
                <c:pt idx="729">
                  <c:v>2.4495512434061792</c:v>
                </c:pt>
                <c:pt idx="730">
                  <c:v>2.4495210605490785</c:v>
                </c:pt>
                <c:pt idx="731">
                  <c:v>2.449490990990991</c:v>
                </c:pt>
                <c:pt idx="732">
                  <c:v>2.4494610340951666</c:v>
                </c:pt>
                <c:pt idx="733">
                  <c:v>2.4494311892296188</c:v>
                </c:pt>
                <c:pt idx="734">
                  <c:v>2.4494014557670774</c:v>
                </c:pt>
                <c:pt idx="735">
                  <c:v>2.4493718330849479</c:v>
                </c:pt>
                <c:pt idx="736">
                  <c:v>2.449342320565266</c:v>
                </c:pt>
                <c:pt idx="737">
                  <c:v>2.4493129175946549</c:v>
                </c:pt>
                <c:pt idx="738">
                  <c:v>2.4492836235642832</c:v>
                </c:pt>
                <c:pt idx="739">
                  <c:v>2.4492544378698224</c:v>
                </c:pt>
                <c:pt idx="740">
                  <c:v>2.4492253599114067</c:v>
                </c:pt>
                <c:pt idx="741">
                  <c:v>2.4491963890935886</c:v>
                </c:pt>
                <c:pt idx="742">
                  <c:v>2.4491675248253033</c:v>
                </c:pt>
                <c:pt idx="743">
                  <c:v>2.4491387665198237</c:v>
                </c:pt>
                <c:pt idx="744">
                  <c:v>2.4491101135947235</c:v>
                </c:pt>
                <c:pt idx="745">
                  <c:v>2.4490815654718361</c:v>
                </c:pt>
                <c:pt idx="746">
                  <c:v>2.4490531215772178</c:v>
                </c:pt>
                <c:pt idx="747">
                  <c:v>2.4490247813411079</c:v>
                </c:pt>
                <c:pt idx="748">
                  <c:v>2.44899654419789</c:v>
                </c:pt>
                <c:pt idx="749">
                  <c:v>2.4489684095860569</c:v>
                </c:pt>
                <c:pt idx="750">
                  <c:v>2.4489403769481695</c:v>
                </c:pt>
                <c:pt idx="751">
                  <c:v>2.4489124457308251</c:v>
                </c:pt>
                <c:pt idx="752">
                  <c:v>2.4488846153846153</c:v>
                </c:pt>
                <c:pt idx="753">
                  <c:v>2.4488568853640951</c:v>
                </c:pt>
                <c:pt idx="754">
                  <c:v>2.4488292551277437</c:v>
                </c:pt>
                <c:pt idx="755">
                  <c:v>2.448801724137931</c:v>
                </c:pt>
                <c:pt idx="756">
                  <c:v>2.4487742918608819</c:v>
                </c:pt>
                <c:pt idx="757">
                  <c:v>2.4487469577666428</c:v>
                </c:pt>
                <c:pt idx="758">
                  <c:v>2.4487197213290459</c:v>
                </c:pt>
                <c:pt idx="759">
                  <c:v>2.4486925820256777</c:v>
                </c:pt>
                <c:pt idx="760">
                  <c:v>2.4486655393378425</c:v>
                </c:pt>
                <c:pt idx="761">
                  <c:v>2.448638592750533</c:v>
                </c:pt>
                <c:pt idx="762">
                  <c:v>2.4486117417523947</c:v>
                </c:pt>
                <c:pt idx="763">
                  <c:v>2.4485849858356943</c:v>
                </c:pt>
                <c:pt idx="764">
                  <c:v>2.4485583244962883</c:v>
                </c:pt>
                <c:pt idx="765">
                  <c:v>2.4485317572335923</c:v>
                </c:pt>
                <c:pt idx="766">
                  <c:v>2.4485052835505461</c:v>
                </c:pt>
                <c:pt idx="767">
                  <c:v>2.4484789029535867</c:v>
                </c:pt>
                <c:pt idx="768">
                  <c:v>2.4484526149526151</c:v>
                </c:pt>
                <c:pt idx="769">
                  <c:v>2.4484264190609673</c:v>
                </c:pt>
                <c:pt idx="770">
                  <c:v>2.448400314795383</c:v>
                </c:pt>
                <c:pt idx="771">
                  <c:v>2.4483743016759778</c:v>
                </c:pt>
                <c:pt idx="772">
                  <c:v>2.4483483792262111</c:v>
                </c:pt>
                <c:pt idx="773">
                  <c:v>2.44832254697286</c:v>
                </c:pt>
                <c:pt idx="774">
                  <c:v>2.4482968044459881</c:v>
                </c:pt>
                <c:pt idx="775">
                  <c:v>2.4482711511789184</c:v>
                </c:pt>
                <c:pt idx="776">
                  <c:v>2.4482455867082034</c:v>
                </c:pt>
                <c:pt idx="777">
                  <c:v>2.4482201105736006</c:v>
                </c:pt>
                <c:pt idx="778">
                  <c:v>2.4481947223180409</c:v>
                </c:pt>
                <c:pt idx="779">
                  <c:v>2.4481694214876035</c:v>
                </c:pt>
                <c:pt idx="780">
                  <c:v>2.4481442076314885</c:v>
                </c:pt>
                <c:pt idx="781">
                  <c:v>2.4481190803019905</c:v>
                </c:pt>
                <c:pt idx="782">
                  <c:v>2.4480940390544705</c:v>
                </c:pt>
                <c:pt idx="783">
                  <c:v>2.4480690834473324</c:v>
                </c:pt>
                <c:pt idx="784">
                  <c:v>2.4480442130419937</c:v>
                </c:pt>
                <c:pt idx="785">
                  <c:v>2.4480194274028628</c:v>
                </c:pt>
                <c:pt idx="786">
                  <c:v>2.4479947260973121</c:v>
                </c:pt>
                <c:pt idx="787">
                  <c:v>2.4479701086956522</c:v>
                </c:pt>
                <c:pt idx="788">
                  <c:v>2.4479455747711087</c:v>
                </c:pt>
                <c:pt idx="789">
                  <c:v>2.4479211238997971</c:v>
                </c:pt>
                <c:pt idx="790">
                  <c:v>2.4478967556606963</c:v>
                </c:pt>
                <c:pt idx="791">
                  <c:v>2.4478724696356275</c:v>
                </c:pt>
                <c:pt idx="792">
                  <c:v>2.4478482654092288</c:v>
                </c:pt>
                <c:pt idx="793">
                  <c:v>2.4478241425689307</c:v>
                </c:pt>
                <c:pt idx="794">
                  <c:v>2.4478001007049346</c:v>
                </c:pt>
                <c:pt idx="795">
                  <c:v>2.4477761394101876</c:v>
                </c:pt>
                <c:pt idx="796">
                  <c:v>2.4477522582803615</c:v>
                </c:pt>
                <c:pt idx="797">
                  <c:v>2.4477284569138278</c:v>
                </c:pt>
                <c:pt idx="798">
                  <c:v>2.4477047349116372</c:v>
                </c:pt>
                <c:pt idx="799">
                  <c:v>2.4476810918774965</c:v>
                </c:pt>
                <c:pt idx="800">
                  <c:v>2.4476575274177468</c:v>
                </c:pt>
                <c:pt idx="801">
                  <c:v>2.4476340411413404</c:v>
                </c:pt>
                <c:pt idx="802">
                  <c:v>2.447610632659821</c:v>
                </c:pt>
                <c:pt idx="803">
                  <c:v>2.4475873015873018</c:v>
                </c:pt>
                <c:pt idx="804">
                  <c:v>2.4475640475404425</c:v>
                </c:pt>
                <c:pt idx="805">
                  <c:v>2.4475408701384311</c:v>
                </c:pt>
                <c:pt idx="806">
                  <c:v>2.4475177690029617</c:v>
                </c:pt>
                <c:pt idx="807">
                  <c:v>2.4474947437582131</c:v>
                </c:pt>
                <c:pt idx="808">
                  <c:v>2.4474717940308297</c:v>
                </c:pt>
                <c:pt idx="809">
                  <c:v>2.4474489194499016</c:v>
                </c:pt>
                <c:pt idx="810">
                  <c:v>2.4474261196469436</c:v>
                </c:pt>
                <c:pt idx="811">
                  <c:v>2.4474033942558746</c:v>
                </c:pt>
                <c:pt idx="812">
                  <c:v>2.4473807429130008</c:v>
                </c:pt>
                <c:pt idx="813">
                  <c:v>2.4473581652569942</c:v>
                </c:pt>
                <c:pt idx="814">
                  <c:v>2.4473356609288732</c:v>
                </c:pt>
                <c:pt idx="815">
                  <c:v>2.4473132295719844</c:v>
                </c:pt>
                <c:pt idx="816">
                  <c:v>2.4472908708319845</c:v>
                </c:pt>
                <c:pt idx="817">
                  <c:v>2.4472685843568196</c:v>
                </c:pt>
                <c:pt idx="818">
                  <c:v>2.4472463697967086</c:v>
                </c:pt>
                <c:pt idx="819">
                  <c:v>2.4472242268041238</c:v>
                </c:pt>
                <c:pt idx="820">
                  <c:v>2.4472021550337728</c:v>
                </c:pt>
                <c:pt idx="821">
                  <c:v>2.4471801541425817</c:v>
                </c:pt>
                <c:pt idx="822">
                  <c:v>2.4471582237896761</c:v>
                </c:pt>
                <c:pt idx="823">
                  <c:v>2.4471363636363637</c:v>
                </c:pt>
                <c:pt idx="824">
                  <c:v>2.4471145733461168</c:v>
                </c:pt>
                <c:pt idx="825">
                  <c:v>2.4470928525845563</c:v>
                </c:pt>
                <c:pt idx="826">
                  <c:v>2.4470712010194329</c:v>
                </c:pt>
                <c:pt idx="827">
                  <c:v>2.4470496183206105</c:v>
                </c:pt>
                <c:pt idx="828">
                  <c:v>2.4470281041600508</c:v>
                </c:pt>
                <c:pt idx="829">
                  <c:v>2.4470066582117944</c:v>
                </c:pt>
                <c:pt idx="830">
                  <c:v>2.4469852801519467</c:v>
                </c:pt>
                <c:pt idx="831">
                  <c:v>2.4469639696586598</c:v>
                </c:pt>
                <c:pt idx="832">
                  <c:v>2.4469427264121175</c:v>
                </c:pt>
                <c:pt idx="833">
                  <c:v>2.4469215500945181</c:v>
                </c:pt>
                <c:pt idx="834">
                  <c:v>2.4469004403900598</c:v>
                </c:pt>
                <c:pt idx="835">
                  <c:v>2.4468793969849245</c:v>
                </c:pt>
                <c:pt idx="836">
                  <c:v>2.4468584195672625</c:v>
                </c:pt>
                <c:pt idx="837">
                  <c:v>2.4468375078271758</c:v>
                </c:pt>
                <c:pt idx="838">
                  <c:v>2.4468166614567051</c:v>
                </c:pt>
                <c:pt idx="839">
                  <c:v>2.4467958801498129</c:v>
                </c:pt>
                <c:pt idx="840">
                  <c:v>2.4467751636023682</c:v>
                </c:pt>
                <c:pt idx="841">
                  <c:v>2.4467545115121343</c:v>
                </c:pt>
                <c:pt idx="842">
                  <c:v>2.4467339235787513</c:v>
                </c:pt>
                <c:pt idx="843">
                  <c:v>2.446713399503722</c:v>
                </c:pt>
                <c:pt idx="844">
                  <c:v>2.4466929389903997</c:v>
                </c:pt>
                <c:pt idx="845">
                  <c:v>2.4466725417439705</c:v>
                </c:pt>
                <c:pt idx="846">
                  <c:v>2.4466522074714416</c:v>
                </c:pt>
                <c:pt idx="847">
                  <c:v>2.4466319358816278</c:v>
                </c:pt>
                <c:pt idx="848">
                  <c:v>2.4466117266851337</c:v>
                </c:pt>
                <c:pt idx="849">
                  <c:v>2.4465915795943456</c:v>
                </c:pt>
                <c:pt idx="850">
                  <c:v>2.446571494323412</c:v>
                </c:pt>
                <c:pt idx="851">
                  <c:v>2.4465514705882354</c:v>
                </c:pt>
                <c:pt idx="852">
                  <c:v>2.4465315081064545</c:v>
                </c:pt>
                <c:pt idx="853">
                  <c:v>2.4465116065974342</c:v>
                </c:pt>
                <c:pt idx="854">
                  <c:v>2.4464917657822509</c:v>
                </c:pt>
                <c:pt idx="855">
                  <c:v>2.4464719853836785</c:v>
                </c:pt>
                <c:pt idx="856">
                  <c:v>2.4464522651261782</c:v>
                </c:pt>
                <c:pt idx="857">
                  <c:v>2.4464326047358833</c:v>
                </c:pt>
                <c:pt idx="858">
                  <c:v>2.446413003940588</c:v>
                </c:pt>
                <c:pt idx="859">
                  <c:v>2.4463934624697337</c:v>
                </c:pt>
                <c:pt idx="860">
                  <c:v>2.4463739800543971</c:v>
                </c:pt>
                <c:pt idx="861">
                  <c:v>2.4463545564272784</c:v>
                </c:pt>
                <c:pt idx="862">
                  <c:v>2.4463351913226874</c:v>
                </c:pt>
                <c:pt idx="863">
                  <c:v>2.4463158844765345</c:v>
                </c:pt>
                <c:pt idx="864">
                  <c:v>2.4462966356263141</c:v>
                </c:pt>
                <c:pt idx="865">
                  <c:v>2.446277444511098</c:v>
                </c:pt>
                <c:pt idx="866">
                  <c:v>2.4462583108715186</c:v>
                </c:pt>
                <c:pt idx="867">
                  <c:v>2.4462392344497608</c:v>
                </c:pt>
                <c:pt idx="868">
                  <c:v>2.4462202149895491</c:v>
                </c:pt>
                <c:pt idx="869">
                  <c:v>2.4462012522361358</c:v>
                </c:pt>
                <c:pt idx="870">
                  <c:v>2.4461823459362906</c:v>
                </c:pt>
                <c:pt idx="871">
                  <c:v>2.4461634958382876</c:v>
                </c:pt>
                <c:pt idx="872">
                  <c:v>2.4461447016918969</c:v>
                </c:pt>
                <c:pt idx="873">
                  <c:v>2.4461259632483698</c:v>
                </c:pt>
                <c:pt idx="874">
                  <c:v>2.4461072802604322</c:v>
                </c:pt>
                <c:pt idx="875">
                  <c:v>2.4460886524822696</c:v>
                </c:pt>
                <c:pt idx="876">
                  <c:v>2.4460700796695192</c:v>
                </c:pt>
                <c:pt idx="877">
                  <c:v>2.4460515615792575</c:v>
                </c:pt>
                <c:pt idx="878">
                  <c:v>2.4460330979699911</c:v>
                </c:pt>
                <c:pt idx="879">
                  <c:v>2.4460146886016449</c:v>
                </c:pt>
                <c:pt idx="880">
                  <c:v>2.445996333235553</c:v>
                </c:pt>
                <c:pt idx="881">
                  <c:v>2.4459780316344464</c:v>
                </c:pt>
                <c:pt idx="882">
                  <c:v>2.4459597835624454</c:v>
                </c:pt>
                <c:pt idx="883">
                  <c:v>2.4459415887850469</c:v>
                </c:pt>
                <c:pt idx="884">
                  <c:v>2.4459234470691165</c:v>
                </c:pt>
                <c:pt idx="885">
                  <c:v>2.4459053581828769</c:v>
                </c:pt>
                <c:pt idx="886">
                  <c:v>2.4458873218959001</c:v>
                </c:pt>
                <c:pt idx="887">
                  <c:v>2.4458693379790941</c:v>
                </c:pt>
                <c:pt idx="888">
                  <c:v>2.4458514062046972</c:v>
                </c:pt>
                <c:pt idx="889">
                  <c:v>2.4458335263462652</c:v>
                </c:pt>
                <c:pt idx="890">
                  <c:v>2.4458156981786643</c:v>
                </c:pt>
                <c:pt idx="891">
                  <c:v>2.4457979214780599</c:v>
                </c:pt>
                <c:pt idx="892">
                  <c:v>2.4457801960219085</c:v>
                </c:pt>
                <c:pt idx="893">
                  <c:v>2.4457625215889465</c:v>
                </c:pt>
                <c:pt idx="894">
                  <c:v>2.4457448979591838</c:v>
                </c:pt>
                <c:pt idx="895">
                  <c:v>2.445727324913892</c:v>
                </c:pt>
                <c:pt idx="896">
                  <c:v>2.4457098022355974</c:v>
                </c:pt>
                <c:pt idx="897">
                  <c:v>2.4456923297080708</c:v>
                </c:pt>
                <c:pt idx="898">
                  <c:v>2.4456749071163189</c:v>
                </c:pt>
                <c:pt idx="899">
                  <c:v>2.4456575342465752</c:v>
                </c:pt>
                <c:pt idx="900">
                  <c:v>2.4456402108862925</c:v>
                </c:pt>
                <c:pt idx="901">
                  <c:v>2.4456229368241322</c:v>
                </c:pt>
                <c:pt idx="902">
                  <c:v>2.4456057118499572</c:v>
                </c:pt>
                <c:pt idx="903">
                  <c:v>2.4455885357548239</c:v>
                </c:pt>
                <c:pt idx="904">
                  <c:v>2.4455714083309719</c:v>
                </c:pt>
                <c:pt idx="905">
                  <c:v>2.4455543293718165</c:v>
                </c:pt>
                <c:pt idx="906">
                  <c:v>2.4455372986719413</c:v>
                </c:pt>
                <c:pt idx="907">
                  <c:v>2.4455203160270882</c:v>
                </c:pt>
                <c:pt idx="908">
                  <c:v>2.4455033812341505</c:v>
                </c:pt>
                <c:pt idx="909">
                  <c:v>2.4454864940911647</c:v>
                </c:pt>
                <c:pt idx="910">
                  <c:v>2.4454696543973027</c:v>
                </c:pt>
                <c:pt idx="911">
                  <c:v>2.4454528619528619</c:v>
                </c:pt>
                <c:pt idx="912">
                  <c:v>2.4454361165592604</c:v>
                </c:pt>
                <c:pt idx="913">
                  <c:v>2.4454194180190263</c:v>
                </c:pt>
                <c:pt idx="914">
                  <c:v>2.4454027661357922</c:v>
                </c:pt>
                <c:pt idx="915">
                  <c:v>2.4453861607142859</c:v>
                </c:pt>
                <c:pt idx="916">
                  <c:v>2.4453696015603232</c:v>
                </c:pt>
                <c:pt idx="917">
                  <c:v>2.4453530884808012</c:v>
                </c:pt>
                <c:pt idx="918">
                  <c:v>2.44533662128369</c:v>
                </c:pt>
                <c:pt idx="919">
                  <c:v>2.4453201997780245</c:v>
                </c:pt>
                <c:pt idx="920">
                  <c:v>2.4453038237738984</c:v>
                </c:pt>
                <c:pt idx="921">
                  <c:v>2.4452874930824571</c:v>
                </c:pt>
                <c:pt idx="922">
                  <c:v>2.4452712075158884</c:v>
                </c:pt>
                <c:pt idx="923">
                  <c:v>2.4452549668874171</c:v>
                </c:pt>
                <c:pt idx="924">
                  <c:v>2.4452387710112977</c:v>
                </c:pt>
                <c:pt idx="925">
                  <c:v>2.4452226197028066</c:v>
                </c:pt>
                <c:pt idx="926">
                  <c:v>2.4452065127782356</c:v>
                </c:pt>
                <c:pt idx="927">
                  <c:v>2.4451904500548847</c:v>
                </c:pt>
                <c:pt idx="928">
                  <c:v>2.4451744313510551</c:v>
                </c:pt>
                <c:pt idx="929">
                  <c:v>2.4451584564860429</c:v>
                </c:pt>
                <c:pt idx="930">
                  <c:v>2.4451425252801311</c:v>
                </c:pt>
                <c:pt idx="931">
                  <c:v>2.4451266375545853</c:v>
                </c:pt>
                <c:pt idx="932">
                  <c:v>2.4451107931316436</c:v>
                </c:pt>
                <c:pt idx="933">
                  <c:v>2.4450949918345128</c:v>
                </c:pt>
                <c:pt idx="934">
                  <c:v>2.4450792334873608</c:v>
                </c:pt>
                <c:pt idx="935">
                  <c:v>2.4450635179153095</c:v>
                </c:pt>
                <c:pt idx="936">
                  <c:v>2.4450478449444293</c:v>
                </c:pt>
                <c:pt idx="937">
                  <c:v>2.4450322144017327</c:v>
                </c:pt>
                <c:pt idx="938">
                  <c:v>2.4450166261151662</c:v>
                </c:pt>
                <c:pt idx="939">
                  <c:v>2.4450010799136068</c:v>
                </c:pt>
                <c:pt idx="940">
                  <c:v>2.4449855756268537</c:v>
                </c:pt>
                <c:pt idx="941">
                  <c:v>2.4449701130856218</c:v>
                </c:pt>
                <c:pt idx="942">
                  <c:v>2.4449546921215379</c:v>
                </c:pt>
                <c:pt idx="943">
                  <c:v>2.4449393125671319</c:v>
                </c:pt>
                <c:pt idx="944">
                  <c:v>2.4449239742558326</c:v>
                </c:pt>
                <c:pt idx="945">
                  <c:v>2.4449086770219606</c:v>
                </c:pt>
                <c:pt idx="946">
                  <c:v>2.4448934207007222</c:v>
                </c:pt>
                <c:pt idx="947">
                  <c:v>2.4448782051282052</c:v>
                </c:pt>
                <c:pt idx="948">
                  <c:v>2.444863030141371</c:v>
                </c:pt>
                <c:pt idx="949">
                  <c:v>2.4448478955780502</c:v>
                </c:pt>
                <c:pt idx="950">
                  <c:v>2.4448328012769354</c:v>
                </c:pt>
                <c:pt idx="951">
                  <c:v>2.4448177470775772</c:v>
                </c:pt>
                <c:pt idx="952">
                  <c:v>2.444802732820377</c:v>
                </c:pt>
                <c:pt idx="953">
                  <c:v>2.4447877583465818</c:v>
                </c:pt>
                <c:pt idx="954">
                  <c:v>2.4447728234982802</c:v>
                </c:pt>
                <c:pt idx="955">
                  <c:v>2.4447579281183933</c:v>
                </c:pt>
                <c:pt idx="956">
                  <c:v>2.4447430720506729</c:v>
                </c:pt>
                <c:pt idx="957">
                  <c:v>2.4447282551396943</c:v>
                </c:pt>
                <c:pt idx="958">
                  <c:v>2.4447134772308501</c:v>
                </c:pt>
                <c:pt idx="959">
                  <c:v>2.4446987381703469</c:v>
                </c:pt>
                <c:pt idx="960">
                  <c:v>2.4446840378051982</c:v>
                </c:pt>
                <c:pt idx="961">
                  <c:v>2.4446693759832199</c:v>
                </c:pt>
                <c:pt idx="962">
                  <c:v>2.4446547525530242</c:v>
                </c:pt>
                <c:pt idx="963">
                  <c:v>2.4446401673640166</c:v>
                </c:pt>
                <c:pt idx="964">
                  <c:v>2.4446256202663883</c:v>
                </c:pt>
                <c:pt idx="965">
                  <c:v>2.4446111111111111</c:v>
                </c:pt>
                <c:pt idx="966">
                  <c:v>2.444596639749935</c:v>
                </c:pt>
                <c:pt idx="967">
                  <c:v>2.4445822060353799</c:v>
                </c:pt>
                <c:pt idx="968">
                  <c:v>2.4445678098207329</c:v>
                </c:pt>
                <c:pt idx="969">
                  <c:v>2.4445534509600417</c:v>
                </c:pt>
                <c:pt idx="970">
                  <c:v>2.4445391293081111</c:v>
                </c:pt>
                <c:pt idx="971">
                  <c:v>2.444524844720497</c:v>
                </c:pt>
                <c:pt idx="972">
                  <c:v>2.4445105970535024</c:v>
                </c:pt>
                <c:pt idx="973">
                  <c:v>2.4444963861641713</c:v>
                </c:pt>
                <c:pt idx="974">
                  <c:v>2.444482211910286</c:v>
                </c:pt>
                <c:pt idx="975">
                  <c:v>2.4444680741503606</c:v>
                </c:pt>
                <c:pt idx="976">
                  <c:v>2.4444539727436361</c:v>
                </c:pt>
                <c:pt idx="977">
                  <c:v>2.4444399075500769</c:v>
                </c:pt>
                <c:pt idx="978">
                  <c:v>2.444425878430367</c:v>
                </c:pt>
                <c:pt idx="979">
                  <c:v>2.4444118852459016</c:v>
                </c:pt>
                <c:pt idx="980">
                  <c:v>2.4443979278587875</c:v>
                </c:pt>
                <c:pt idx="981">
                  <c:v>2.4443840061318345</c:v>
                </c:pt>
                <c:pt idx="982">
                  <c:v>2.444370119928553</c:v>
                </c:pt>
                <c:pt idx="983">
                  <c:v>2.44435626911315</c:v>
                </c:pt>
                <c:pt idx="984">
                  <c:v>2.4443424535505218</c:v>
                </c:pt>
                <c:pt idx="985">
                  <c:v>2.444328673106253</c:v>
                </c:pt>
                <c:pt idx="986">
                  <c:v>2.444314927646611</c:v>
                </c:pt>
                <c:pt idx="987">
                  <c:v>2.4443012170385394</c:v>
                </c:pt>
                <c:pt idx="988">
                  <c:v>2.4442875411496581</c:v>
                </c:pt>
                <c:pt idx="989">
                  <c:v>2.4442738998482549</c:v>
                </c:pt>
                <c:pt idx="990">
                  <c:v>2.4442602930032837</c:v>
                </c:pt>
                <c:pt idx="991">
                  <c:v>2.4442467204843594</c:v>
                </c:pt>
                <c:pt idx="992">
                  <c:v>2.4442331821617538</c:v>
                </c:pt>
                <c:pt idx="993">
                  <c:v>2.4442196779063914</c:v>
                </c:pt>
                <c:pt idx="994">
                  <c:v>2.4442062075898465</c:v>
                </c:pt>
                <c:pt idx="995">
                  <c:v>2.4441927710843374</c:v>
                </c:pt>
                <c:pt idx="996">
                  <c:v>2.4441793682627226</c:v>
                </c:pt>
                <c:pt idx="997">
                  <c:v>2.4441659989984976</c:v>
                </c:pt>
                <c:pt idx="998">
                  <c:v>2.4441526631657915</c:v>
                </c:pt>
                <c:pt idx="999">
                  <c:v>2.4441393606393604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75-47D6-860E-5939FDE1CB2C}"/>
            </c:ext>
          </c:extLst>
        </c:ser>
        <c:ser>
          <c:idx val="1"/>
          <c:order val="1"/>
          <c:tx>
            <c:strRef>
              <c:f>ChartData!$AA$9</c:f>
              <c:strCache>
                <c:ptCount val="1"/>
                <c:pt idx="0">
                  <c:v>Proposed Large General Service: 100,000-199,999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ChartData!$Y$10:$Y$1009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450</c:v>
                </c:pt>
                <c:pt idx="201">
                  <c:v>700</c:v>
                </c:pt>
                <c:pt idx="202">
                  <c:v>950</c:v>
                </c:pt>
                <c:pt idx="203">
                  <c:v>1200</c:v>
                </c:pt>
                <c:pt idx="204">
                  <c:v>1450</c:v>
                </c:pt>
                <c:pt idx="205">
                  <c:v>1700</c:v>
                </c:pt>
                <c:pt idx="206">
                  <c:v>1950</c:v>
                </c:pt>
                <c:pt idx="207">
                  <c:v>2200</c:v>
                </c:pt>
                <c:pt idx="208">
                  <c:v>2450</c:v>
                </c:pt>
                <c:pt idx="209">
                  <c:v>2700</c:v>
                </c:pt>
                <c:pt idx="210">
                  <c:v>2950</c:v>
                </c:pt>
                <c:pt idx="211">
                  <c:v>3200</c:v>
                </c:pt>
                <c:pt idx="212">
                  <c:v>3450</c:v>
                </c:pt>
                <c:pt idx="213">
                  <c:v>3700</c:v>
                </c:pt>
                <c:pt idx="214">
                  <c:v>3950</c:v>
                </c:pt>
                <c:pt idx="215">
                  <c:v>4200</c:v>
                </c:pt>
                <c:pt idx="216">
                  <c:v>4450</c:v>
                </c:pt>
                <c:pt idx="217">
                  <c:v>4700</c:v>
                </c:pt>
                <c:pt idx="218">
                  <c:v>4950</c:v>
                </c:pt>
                <c:pt idx="219">
                  <c:v>5200</c:v>
                </c:pt>
                <c:pt idx="220">
                  <c:v>5450</c:v>
                </c:pt>
                <c:pt idx="221">
                  <c:v>5700</c:v>
                </c:pt>
                <c:pt idx="222">
                  <c:v>5950</c:v>
                </c:pt>
                <c:pt idx="223">
                  <c:v>6200</c:v>
                </c:pt>
                <c:pt idx="224">
                  <c:v>6450</c:v>
                </c:pt>
                <c:pt idx="225">
                  <c:v>6700</c:v>
                </c:pt>
                <c:pt idx="226">
                  <c:v>6950</c:v>
                </c:pt>
                <c:pt idx="227">
                  <c:v>7200</c:v>
                </c:pt>
                <c:pt idx="228">
                  <c:v>7450</c:v>
                </c:pt>
                <c:pt idx="229">
                  <c:v>7700</c:v>
                </c:pt>
                <c:pt idx="230">
                  <c:v>7950</c:v>
                </c:pt>
                <c:pt idx="231">
                  <c:v>8200</c:v>
                </c:pt>
                <c:pt idx="232">
                  <c:v>8450</c:v>
                </c:pt>
                <c:pt idx="233">
                  <c:v>8700</c:v>
                </c:pt>
                <c:pt idx="234">
                  <c:v>8950</c:v>
                </c:pt>
                <c:pt idx="235">
                  <c:v>9200</c:v>
                </c:pt>
                <c:pt idx="236">
                  <c:v>9450</c:v>
                </c:pt>
                <c:pt idx="237">
                  <c:v>9700</c:v>
                </c:pt>
                <c:pt idx="238">
                  <c:v>9950</c:v>
                </c:pt>
                <c:pt idx="239">
                  <c:v>10200</c:v>
                </c:pt>
                <c:pt idx="240">
                  <c:v>10450</c:v>
                </c:pt>
                <c:pt idx="241">
                  <c:v>10700</c:v>
                </c:pt>
                <c:pt idx="242">
                  <c:v>10950</c:v>
                </c:pt>
                <c:pt idx="243">
                  <c:v>11200</c:v>
                </c:pt>
                <c:pt idx="244">
                  <c:v>11450</c:v>
                </c:pt>
                <c:pt idx="245">
                  <c:v>11700</c:v>
                </c:pt>
                <c:pt idx="246">
                  <c:v>11950</c:v>
                </c:pt>
                <c:pt idx="247">
                  <c:v>12200</c:v>
                </c:pt>
                <c:pt idx="248">
                  <c:v>12450</c:v>
                </c:pt>
                <c:pt idx="249">
                  <c:v>12700</c:v>
                </c:pt>
                <c:pt idx="250">
                  <c:v>12950</c:v>
                </c:pt>
                <c:pt idx="251">
                  <c:v>13200</c:v>
                </c:pt>
                <c:pt idx="252">
                  <c:v>13450</c:v>
                </c:pt>
                <c:pt idx="253">
                  <c:v>13700</c:v>
                </c:pt>
                <c:pt idx="254">
                  <c:v>13950</c:v>
                </c:pt>
                <c:pt idx="255">
                  <c:v>14200</c:v>
                </c:pt>
                <c:pt idx="256">
                  <c:v>14450</c:v>
                </c:pt>
                <c:pt idx="257">
                  <c:v>14700</c:v>
                </c:pt>
                <c:pt idx="258">
                  <c:v>14950</c:v>
                </c:pt>
                <c:pt idx="259">
                  <c:v>15200</c:v>
                </c:pt>
                <c:pt idx="260">
                  <c:v>15450</c:v>
                </c:pt>
                <c:pt idx="261">
                  <c:v>15700</c:v>
                </c:pt>
                <c:pt idx="262">
                  <c:v>15950</c:v>
                </c:pt>
                <c:pt idx="263">
                  <c:v>16200</c:v>
                </c:pt>
                <c:pt idx="264">
                  <c:v>16450</c:v>
                </c:pt>
                <c:pt idx="265">
                  <c:v>16700</c:v>
                </c:pt>
                <c:pt idx="266">
                  <c:v>16950</c:v>
                </c:pt>
                <c:pt idx="267">
                  <c:v>17200</c:v>
                </c:pt>
                <c:pt idx="268">
                  <c:v>17450</c:v>
                </c:pt>
                <c:pt idx="269">
                  <c:v>17700</c:v>
                </c:pt>
                <c:pt idx="270">
                  <c:v>17950</c:v>
                </c:pt>
                <c:pt idx="271">
                  <c:v>18200</c:v>
                </c:pt>
                <c:pt idx="272">
                  <c:v>18450</c:v>
                </c:pt>
                <c:pt idx="273">
                  <c:v>18700</c:v>
                </c:pt>
                <c:pt idx="274">
                  <c:v>18950</c:v>
                </c:pt>
                <c:pt idx="275">
                  <c:v>19200</c:v>
                </c:pt>
                <c:pt idx="276">
                  <c:v>19450</c:v>
                </c:pt>
                <c:pt idx="277">
                  <c:v>19700</c:v>
                </c:pt>
                <c:pt idx="278">
                  <c:v>19950</c:v>
                </c:pt>
                <c:pt idx="279">
                  <c:v>20200</c:v>
                </c:pt>
                <c:pt idx="280">
                  <c:v>20450</c:v>
                </c:pt>
                <c:pt idx="281">
                  <c:v>20700</c:v>
                </c:pt>
                <c:pt idx="282">
                  <c:v>20950</c:v>
                </c:pt>
                <c:pt idx="283">
                  <c:v>21200</c:v>
                </c:pt>
                <c:pt idx="284">
                  <c:v>21450</c:v>
                </c:pt>
                <c:pt idx="285">
                  <c:v>21700</c:v>
                </c:pt>
                <c:pt idx="286">
                  <c:v>21950</c:v>
                </c:pt>
                <c:pt idx="287">
                  <c:v>22200</c:v>
                </c:pt>
                <c:pt idx="288">
                  <c:v>22450</c:v>
                </c:pt>
                <c:pt idx="289">
                  <c:v>22700</c:v>
                </c:pt>
                <c:pt idx="290">
                  <c:v>22950</c:v>
                </c:pt>
                <c:pt idx="291">
                  <c:v>23200</c:v>
                </c:pt>
                <c:pt idx="292">
                  <c:v>23450</c:v>
                </c:pt>
                <c:pt idx="293">
                  <c:v>23700</c:v>
                </c:pt>
                <c:pt idx="294">
                  <c:v>23950</c:v>
                </c:pt>
                <c:pt idx="295">
                  <c:v>24200</c:v>
                </c:pt>
                <c:pt idx="296">
                  <c:v>24450</c:v>
                </c:pt>
                <c:pt idx="297">
                  <c:v>24700</c:v>
                </c:pt>
                <c:pt idx="298">
                  <c:v>24950</c:v>
                </c:pt>
                <c:pt idx="299">
                  <c:v>25200</c:v>
                </c:pt>
                <c:pt idx="300">
                  <c:v>25450</c:v>
                </c:pt>
                <c:pt idx="301">
                  <c:v>25700</c:v>
                </c:pt>
                <c:pt idx="302">
                  <c:v>25950</c:v>
                </c:pt>
                <c:pt idx="303">
                  <c:v>26200</c:v>
                </c:pt>
                <c:pt idx="304">
                  <c:v>26450</c:v>
                </c:pt>
                <c:pt idx="305">
                  <c:v>26700</c:v>
                </c:pt>
                <c:pt idx="306">
                  <c:v>26950</c:v>
                </c:pt>
                <c:pt idx="307">
                  <c:v>27200</c:v>
                </c:pt>
                <c:pt idx="308">
                  <c:v>27450</c:v>
                </c:pt>
                <c:pt idx="309">
                  <c:v>27700</c:v>
                </c:pt>
                <c:pt idx="310">
                  <c:v>27950</c:v>
                </c:pt>
                <c:pt idx="311">
                  <c:v>28200</c:v>
                </c:pt>
                <c:pt idx="312">
                  <c:v>28450</c:v>
                </c:pt>
                <c:pt idx="313">
                  <c:v>28700</c:v>
                </c:pt>
                <c:pt idx="314">
                  <c:v>28950</c:v>
                </c:pt>
                <c:pt idx="315">
                  <c:v>29200</c:v>
                </c:pt>
                <c:pt idx="316">
                  <c:v>29450</c:v>
                </c:pt>
                <c:pt idx="317">
                  <c:v>29700</c:v>
                </c:pt>
                <c:pt idx="318">
                  <c:v>29950</c:v>
                </c:pt>
                <c:pt idx="319">
                  <c:v>30200</c:v>
                </c:pt>
                <c:pt idx="320">
                  <c:v>30450</c:v>
                </c:pt>
                <c:pt idx="321">
                  <c:v>30700</c:v>
                </c:pt>
                <c:pt idx="322">
                  <c:v>30950</c:v>
                </c:pt>
                <c:pt idx="323">
                  <c:v>31200</c:v>
                </c:pt>
                <c:pt idx="324">
                  <c:v>31450</c:v>
                </c:pt>
                <c:pt idx="325">
                  <c:v>31700</c:v>
                </c:pt>
                <c:pt idx="326">
                  <c:v>31950</c:v>
                </c:pt>
                <c:pt idx="327">
                  <c:v>32200</c:v>
                </c:pt>
                <c:pt idx="328">
                  <c:v>32450</c:v>
                </c:pt>
                <c:pt idx="329">
                  <c:v>32700</c:v>
                </c:pt>
                <c:pt idx="330">
                  <c:v>32950</c:v>
                </c:pt>
                <c:pt idx="331">
                  <c:v>33200</c:v>
                </c:pt>
                <c:pt idx="332">
                  <c:v>33450</c:v>
                </c:pt>
                <c:pt idx="333">
                  <c:v>33700</c:v>
                </c:pt>
                <c:pt idx="334">
                  <c:v>33950</c:v>
                </c:pt>
                <c:pt idx="335">
                  <c:v>34200</c:v>
                </c:pt>
                <c:pt idx="336">
                  <c:v>34450</c:v>
                </c:pt>
                <c:pt idx="337">
                  <c:v>34700</c:v>
                </c:pt>
                <c:pt idx="338">
                  <c:v>34950</c:v>
                </c:pt>
                <c:pt idx="339">
                  <c:v>35200</c:v>
                </c:pt>
                <c:pt idx="340">
                  <c:v>35450</c:v>
                </c:pt>
                <c:pt idx="341">
                  <c:v>35700</c:v>
                </c:pt>
                <c:pt idx="342">
                  <c:v>35950</c:v>
                </c:pt>
                <c:pt idx="343">
                  <c:v>36200</c:v>
                </c:pt>
                <c:pt idx="344">
                  <c:v>36450</c:v>
                </c:pt>
                <c:pt idx="345">
                  <c:v>36700</c:v>
                </c:pt>
                <c:pt idx="346">
                  <c:v>36950</c:v>
                </c:pt>
                <c:pt idx="347">
                  <c:v>37200</c:v>
                </c:pt>
                <c:pt idx="348">
                  <c:v>37450</c:v>
                </c:pt>
                <c:pt idx="349">
                  <c:v>37700</c:v>
                </c:pt>
                <c:pt idx="350">
                  <c:v>37950</c:v>
                </c:pt>
                <c:pt idx="351">
                  <c:v>38200</c:v>
                </c:pt>
                <c:pt idx="352">
                  <c:v>38450</c:v>
                </c:pt>
                <c:pt idx="353">
                  <c:v>38700</c:v>
                </c:pt>
                <c:pt idx="354">
                  <c:v>38950</c:v>
                </c:pt>
                <c:pt idx="355">
                  <c:v>39200</c:v>
                </c:pt>
                <c:pt idx="356">
                  <c:v>39450</c:v>
                </c:pt>
                <c:pt idx="357">
                  <c:v>39700</c:v>
                </c:pt>
                <c:pt idx="358">
                  <c:v>39950</c:v>
                </c:pt>
                <c:pt idx="359">
                  <c:v>40200</c:v>
                </c:pt>
                <c:pt idx="360">
                  <c:v>40450</c:v>
                </c:pt>
                <c:pt idx="361">
                  <c:v>40700</c:v>
                </c:pt>
                <c:pt idx="362">
                  <c:v>40950</c:v>
                </c:pt>
                <c:pt idx="363">
                  <c:v>41200</c:v>
                </c:pt>
                <c:pt idx="364">
                  <c:v>41450</c:v>
                </c:pt>
                <c:pt idx="365">
                  <c:v>41700</c:v>
                </c:pt>
                <c:pt idx="366">
                  <c:v>41950</c:v>
                </c:pt>
                <c:pt idx="367">
                  <c:v>42200</c:v>
                </c:pt>
                <c:pt idx="368">
                  <c:v>42450</c:v>
                </c:pt>
                <c:pt idx="369">
                  <c:v>42700</c:v>
                </c:pt>
                <c:pt idx="370">
                  <c:v>42950</c:v>
                </c:pt>
                <c:pt idx="371">
                  <c:v>43200</c:v>
                </c:pt>
                <c:pt idx="372">
                  <c:v>43450</c:v>
                </c:pt>
                <c:pt idx="373">
                  <c:v>43700</c:v>
                </c:pt>
                <c:pt idx="374">
                  <c:v>43950</c:v>
                </c:pt>
                <c:pt idx="375">
                  <c:v>44200</c:v>
                </c:pt>
                <c:pt idx="376">
                  <c:v>44450</c:v>
                </c:pt>
                <c:pt idx="377">
                  <c:v>44700</c:v>
                </c:pt>
                <c:pt idx="378">
                  <c:v>44950</c:v>
                </c:pt>
                <c:pt idx="379">
                  <c:v>45200</c:v>
                </c:pt>
                <c:pt idx="380">
                  <c:v>45450</c:v>
                </c:pt>
                <c:pt idx="381">
                  <c:v>45700</c:v>
                </c:pt>
                <c:pt idx="382">
                  <c:v>45950</c:v>
                </c:pt>
                <c:pt idx="383">
                  <c:v>46200</c:v>
                </c:pt>
                <c:pt idx="384">
                  <c:v>46450</c:v>
                </c:pt>
                <c:pt idx="385">
                  <c:v>46700</c:v>
                </c:pt>
                <c:pt idx="386">
                  <c:v>46950</c:v>
                </c:pt>
                <c:pt idx="387">
                  <c:v>47200</c:v>
                </c:pt>
                <c:pt idx="388">
                  <c:v>47450</c:v>
                </c:pt>
                <c:pt idx="389">
                  <c:v>47700</c:v>
                </c:pt>
                <c:pt idx="390">
                  <c:v>47950</c:v>
                </c:pt>
                <c:pt idx="391">
                  <c:v>48200</c:v>
                </c:pt>
                <c:pt idx="392">
                  <c:v>48450</c:v>
                </c:pt>
                <c:pt idx="393">
                  <c:v>48700</c:v>
                </c:pt>
                <c:pt idx="394">
                  <c:v>48950</c:v>
                </c:pt>
                <c:pt idx="395">
                  <c:v>49200</c:v>
                </c:pt>
                <c:pt idx="396">
                  <c:v>49450</c:v>
                </c:pt>
                <c:pt idx="397">
                  <c:v>49700</c:v>
                </c:pt>
                <c:pt idx="398">
                  <c:v>49950</c:v>
                </c:pt>
                <c:pt idx="399">
                  <c:v>50200</c:v>
                </c:pt>
                <c:pt idx="400">
                  <c:v>50450</c:v>
                </c:pt>
                <c:pt idx="401">
                  <c:v>50700</c:v>
                </c:pt>
                <c:pt idx="402">
                  <c:v>50950</c:v>
                </c:pt>
                <c:pt idx="403">
                  <c:v>51200</c:v>
                </c:pt>
                <c:pt idx="404">
                  <c:v>51450</c:v>
                </c:pt>
                <c:pt idx="405">
                  <c:v>51700</c:v>
                </c:pt>
                <c:pt idx="406">
                  <c:v>51950</c:v>
                </c:pt>
                <c:pt idx="407">
                  <c:v>52200</c:v>
                </c:pt>
                <c:pt idx="408">
                  <c:v>52450</c:v>
                </c:pt>
                <c:pt idx="409">
                  <c:v>52700</c:v>
                </c:pt>
                <c:pt idx="410">
                  <c:v>52950</c:v>
                </c:pt>
                <c:pt idx="411">
                  <c:v>53200</c:v>
                </c:pt>
                <c:pt idx="412">
                  <c:v>53450</c:v>
                </c:pt>
                <c:pt idx="413">
                  <c:v>53700</c:v>
                </c:pt>
                <c:pt idx="414">
                  <c:v>53950</c:v>
                </c:pt>
                <c:pt idx="415">
                  <c:v>54200</c:v>
                </c:pt>
                <c:pt idx="416">
                  <c:v>54450</c:v>
                </c:pt>
                <c:pt idx="417">
                  <c:v>54700</c:v>
                </c:pt>
                <c:pt idx="418">
                  <c:v>54950</c:v>
                </c:pt>
                <c:pt idx="419">
                  <c:v>55200</c:v>
                </c:pt>
                <c:pt idx="420">
                  <c:v>55450</c:v>
                </c:pt>
                <c:pt idx="421">
                  <c:v>55700</c:v>
                </c:pt>
                <c:pt idx="422">
                  <c:v>55950</c:v>
                </c:pt>
                <c:pt idx="423">
                  <c:v>56200</c:v>
                </c:pt>
                <c:pt idx="424">
                  <c:v>56450</c:v>
                </c:pt>
                <c:pt idx="425">
                  <c:v>56700</c:v>
                </c:pt>
                <c:pt idx="426">
                  <c:v>56950</c:v>
                </c:pt>
                <c:pt idx="427">
                  <c:v>57200</c:v>
                </c:pt>
                <c:pt idx="428">
                  <c:v>57450</c:v>
                </c:pt>
                <c:pt idx="429">
                  <c:v>57700</c:v>
                </c:pt>
                <c:pt idx="430">
                  <c:v>57950</c:v>
                </c:pt>
                <c:pt idx="431">
                  <c:v>58200</c:v>
                </c:pt>
                <c:pt idx="432">
                  <c:v>58450</c:v>
                </c:pt>
                <c:pt idx="433">
                  <c:v>58700</c:v>
                </c:pt>
                <c:pt idx="434">
                  <c:v>58950</c:v>
                </c:pt>
                <c:pt idx="435">
                  <c:v>59200</c:v>
                </c:pt>
                <c:pt idx="436">
                  <c:v>59450</c:v>
                </c:pt>
                <c:pt idx="437">
                  <c:v>59700</c:v>
                </c:pt>
                <c:pt idx="438">
                  <c:v>59950</c:v>
                </c:pt>
                <c:pt idx="439">
                  <c:v>60200</c:v>
                </c:pt>
                <c:pt idx="440">
                  <c:v>60450</c:v>
                </c:pt>
                <c:pt idx="441">
                  <c:v>60700</c:v>
                </c:pt>
                <c:pt idx="442">
                  <c:v>60950</c:v>
                </c:pt>
                <c:pt idx="443">
                  <c:v>61200</c:v>
                </c:pt>
                <c:pt idx="444">
                  <c:v>61450</c:v>
                </c:pt>
                <c:pt idx="445">
                  <c:v>61700</c:v>
                </c:pt>
                <c:pt idx="446">
                  <c:v>61950</c:v>
                </c:pt>
                <c:pt idx="447">
                  <c:v>62200</c:v>
                </c:pt>
                <c:pt idx="448">
                  <c:v>62450</c:v>
                </c:pt>
                <c:pt idx="449">
                  <c:v>62700</c:v>
                </c:pt>
                <c:pt idx="450">
                  <c:v>62950</c:v>
                </c:pt>
                <c:pt idx="451">
                  <c:v>63200</c:v>
                </c:pt>
                <c:pt idx="452">
                  <c:v>63450</c:v>
                </c:pt>
                <c:pt idx="453">
                  <c:v>63700</c:v>
                </c:pt>
                <c:pt idx="454">
                  <c:v>63950</c:v>
                </c:pt>
                <c:pt idx="455">
                  <c:v>64200</c:v>
                </c:pt>
                <c:pt idx="456">
                  <c:v>64450</c:v>
                </c:pt>
                <c:pt idx="457">
                  <c:v>64700</c:v>
                </c:pt>
                <c:pt idx="458">
                  <c:v>64950</c:v>
                </c:pt>
                <c:pt idx="459">
                  <c:v>65200</c:v>
                </c:pt>
                <c:pt idx="460">
                  <c:v>65450</c:v>
                </c:pt>
                <c:pt idx="461">
                  <c:v>65700</c:v>
                </c:pt>
                <c:pt idx="462">
                  <c:v>65950</c:v>
                </c:pt>
                <c:pt idx="463">
                  <c:v>66200</c:v>
                </c:pt>
                <c:pt idx="464">
                  <c:v>66450</c:v>
                </c:pt>
                <c:pt idx="465">
                  <c:v>66700</c:v>
                </c:pt>
                <c:pt idx="466">
                  <c:v>66950</c:v>
                </c:pt>
                <c:pt idx="467">
                  <c:v>67200</c:v>
                </c:pt>
                <c:pt idx="468">
                  <c:v>67450</c:v>
                </c:pt>
                <c:pt idx="469">
                  <c:v>67700</c:v>
                </c:pt>
                <c:pt idx="470">
                  <c:v>67950</c:v>
                </c:pt>
                <c:pt idx="471">
                  <c:v>68200</c:v>
                </c:pt>
                <c:pt idx="472">
                  <c:v>68450</c:v>
                </c:pt>
                <c:pt idx="473">
                  <c:v>68700</c:v>
                </c:pt>
                <c:pt idx="474">
                  <c:v>68950</c:v>
                </c:pt>
                <c:pt idx="475">
                  <c:v>69200</c:v>
                </c:pt>
                <c:pt idx="476">
                  <c:v>69450</c:v>
                </c:pt>
                <c:pt idx="477">
                  <c:v>69700</c:v>
                </c:pt>
                <c:pt idx="478">
                  <c:v>69950</c:v>
                </c:pt>
                <c:pt idx="479">
                  <c:v>70200</c:v>
                </c:pt>
                <c:pt idx="480">
                  <c:v>70450</c:v>
                </c:pt>
                <c:pt idx="481">
                  <c:v>70700</c:v>
                </c:pt>
                <c:pt idx="482">
                  <c:v>70950</c:v>
                </c:pt>
                <c:pt idx="483">
                  <c:v>71200</c:v>
                </c:pt>
                <c:pt idx="484">
                  <c:v>71450</c:v>
                </c:pt>
                <c:pt idx="485">
                  <c:v>71700</c:v>
                </c:pt>
                <c:pt idx="486">
                  <c:v>71950</c:v>
                </c:pt>
                <c:pt idx="487">
                  <c:v>72200</c:v>
                </c:pt>
                <c:pt idx="488">
                  <c:v>72450</c:v>
                </c:pt>
                <c:pt idx="489">
                  <c:v>72700</c:v>
                </c:pt>
                <c:pt idx="490">
                  <c:v>72950</c:v>
                </c:pt>
                <c:pt idx="491">
                  <c:v>73200</c:v>
                </c:pt>
                <c:pt idx="492">
                  <c:v>73450</c:v>
                </c:pt>
                <c:pt idx="493">
                  <c:v>73700</c:v>
                </c:pt>
                <c:pt idx="494">
                  <c:v>73950</c:v>
                </c:pt>
                <c:pt idx="495">
                  <c:v>74200</c:v>
                </c:pt>
                <c:pt idx="496">
                  <c:v>74450</c:v>
                </c:pt>
                <c:pt idx="497">
                  <c:v>74700</c:v>
                </c:pt>
                <c:pt idx="498">
                  <c:v>74950</c:v>
                </c:pt>
                <c:pt idx="499">
                  <c:v>75200</c:v>
                </c:pt>
                <c:pt idx="500">
                  <c:v>75450</c:v>
                </c:pt>
                <c:pt idx="501">
                  <c:v>75700</c:v>
                </c:pt>
                <c:pt idx="502">
                  <c:v>75950</c:v>
                </c:pt>
                <c:pt idx="503">
                  <c:v>76200</c:v>
                </c:pt>
                <c:pt idx="504">
                  <c:v>76450</c:v>
                </c:pt>
                <c:pt idx="505">
                  <c:v>76700</c:v>
                </c:pt>
                <c:pt idx="506">
                  <c:v>76950</c:v>
                </c:pt>
                <c:pt idx="507">
                  <c:v>77200</c:v>
                </c:pt>
                <c:pt idx="508">
                  <c:v>77450</c:v>
                </c:pt>
                <c:pt idx="509">
                  <c:v>77700</c:v>
                </c:pt>
                <c:pt idx="510">
                  <c:v>77950</c:v>
                </c:pt>
                <c:pt idx="511">
                  <c:v>78200</c:v>
                </c:pt>
                <c:pt idx="512">
                  <c:v>78450</c:v>
                </c:pt>
                <c:pt idx="513">
                  <c:v>78700</c:v>
                </c:pt>
                <c:pt idx="514">
                  <c:v>78950</c:v>
                </c:pt>
                <c:pt idx="515">
                  <c:v>79200</c:v>
                </c:pt>
                <c:pt idx="516">
                  <c:v>79450</c:v>
                </c:pt>
                <c:pt idx="517">
                  <c:v>79700</c:v>
                </c:pt>
                <c:pt idx="518">
                  <c:v>79950</c:v>
                </c:pt>
                <c:pt idx="519">
                  <c:v>80200</c:v>
                </c:pt>
                <c:pt idx="520">
                  <c:v>80450</c:v>
                </c:pt>
                <c:pt idx="521">
                  <c:v>80700</c:v>
                </c:pt>
                <c:pt idx="522">
                  <c:v>80950</c:v>
                </c:pt>
                <c:pt idx="523">
                  <c:v>81200</c:v>
                </c:pt>
                <c:pt idx="524">
                  <c:v>81450</c:v>
                </c:pt>
                <c:pt idx="525">
                  <c:v>81700</c:v>
                </c:pt>
                <c:pt idx="526">
                  <c:v>81950</c:v>
                </c:pt>
                <c:pt idx="527">
                  <c:v>82200</c:v>
                </c:pt>
                <c:pt idx="528">
                  <c:v>82450</c:v>
                </c:pt>
                <c:pt idx="529">
                  <c:v>82700</c:v>
                </c:pt>
                <c:pt idx="530">
                  <c:v>82950</c:v>
                </c:pt>
                <c:pt idx="531">
                  <c:v>83200</c:v>
                </c:pt>
                <c:pt idx="532">
                  <c:v>83450</c:v>
                </c:pt>
                <c:pt idx="533">
                  <c:v>83700</c:v>
                </c:pt>
                <c:pt idx="534">
                  <c:v>83950</c:v>
                </c:pt>
                <c:pt idx="535">
                  <c:v>84200</c:v>
                </c:pt>
                <c:pt idx="536">
                  <c:v>84450</c:v>
                </c:pt>
                <c:pt idx="537">
                  <c:v>84700</c:v>
                </c:pt>
                <c:pt idx="538">
                  <c:v>84950</c:v>
                </c:pt>
                <c:pt idx="539">
                  <c:v>85200</c:v>
                </c:pt>
                <c:pt idx="540">
                  <c:v>85450</c:v>
                </c:pt>
                <c:pt idx="541">
                  <c:v>85700</c:v>
                </c:pt>
                <c:pt idx="542">
                  <c:v>85950</c:v>
                </c:pt>
                <c:pt idx="543">
                  <c:v>86200</c:v>
                </c:pt>
                <c:pt idx="544">
                  <c:v>86450</c:v>
                </c:pt>
                <c:pt idx="545">
                  <c:v>86700</c:v>
                </c:pt>
                <c:pt idx="546">
                  <c:v>86950</c:v>
                </c:pt>
                <c:pt idx="547">
                  <c:v>87200</c:v>
                </c:pt>
                <c:pt idx="548">
                  <c:v>87450</c:v>
                </c:pt>
                <c:pt idx="549">
                  <c:v>87700</c:v>
                </c:pt>
                <c:pt idx="550">
                  <c:v>87950</c:v>
                </c:pt>
                <c:pt idx="551">
                  <c:v>88200</c:v>
                </c:pt>
                <c:pt idx="552">
                  <c:v>88450</c:v>
                </c:pt>
                <c:pt idx="553">
                  <c:v>88700</c:v>
                </c:pt>
                <c:pt idx="554">
                  <c:v>88950</c:v>
                </c:pt>
                <c:pt idx="555">
                  <c:v>89200</c:v>
                </c:pt>
                <c:pt idx="556">
                  <c:v>89450</c:v>
                </c:pt>
                <c:pt idx="557">
                  <c:v>89700</c:v>
                </c:pt>
                <c:pt idx="558">
                  <c:v>89950</c:v>
                </c:pt>
                <c:pt idx="559">
                  <c:v>90200</c:v>
                </c:pt>
                <c:pt idx="560">
                  <c:v>90450</c:v>
                </c:pt>
                <c:pt idx="561">
                  <c:v>90700</c:v>
                </c:pt>
                <c:pt idx="562">
                  <c:v>90950</c:v>
                </c:pt>
                <c:pt idx="563">
                  <c:v>91200</c:v>
                </c:pt>
                <c:pt idx="564">
                  <c:v>91450</c:v>
                </c:pt>
                <c:pt idx="565">
                  <c:v>91700</c:v>
                </c:pt>
                <c:pt idx="566">
                  <c:v>91950</c:v>
                </c:pt>
                <c:pt idx="567">
                  <c:v>92200</c:v>
                </c:pt>
                <c:pt idx="568">
                  <c:v>92450</c:v>
                </c:pt>
                <c:pt idx="569">
                  <c:v>92700</c:v>
                </c:pt>
                <c:pt idx="570">
                  <c:v>92950</c:v>
                </c:pt>
                <c:pt idx="571">
                  <c:v>93200</c:v>
                </c:pt>
                <c:pt idx="572">
                  <c:v>93450</c:v>
                </c:pt>
                <c:pt idx="573">
                  <c:v>93700</c:v>
                </c:pt>
                <c:pt idx="574">
                  <c:v>93950</c:v>
                </c:pt>
                <c:pt idx="575">
                  <c:v>94200</c:v>
                </c:pt>
                <c:pt idx="576">
                  <c:v>94450</c:v>
                </c:pt>
                <c:pt idx="577">
                  <c:v>94700</c:v>
                </c:pt>
                <c:pt idx="578">
                  <c:v>94950</c:v>
                </c:pt>
                <c:pt idx="579">
                  <c:v>95200</c:v>
                </c:pt>
                <c:pt idx="580">
                  <c:v>95450</c:v>
                </c:pt>
                <c:pt idx="581">
                  <c:v>95700</c:v>
                </c:pt>
                <c:pt idx="582">
                  <c:v>95950</c:v>
                </c:pt>
                <c:pt idx="583">
                  <c:v>96200</c:v>
                </c:pt>
                <c:pt idx="584">
                  <c:v>96450</c:v>
                </c:pt>
                <c:pt idx="585">
                  <c:v>96700</c:v>
                </c:pt>
                <c:pt idx="586">
                  <c:v>96950</c:v>
                </c:pt>
                <c:pt idx="587">
                  <c:v>97200</c:v>
                </c:pt>
                <c:pt idx="588">
                  <c:v>97450</c:v>
                </c:pt>
                <c:pt idx="589">
                  <c:v>97700</c:v>
                </c:pt>
                <c:pt idx="590">
                  <c:v>97950</c:v>
                </c:pt>
                <c:pt idx="591">
                  <c:v>98200</c:v>
                </c:pt>
                <c:pt idx="592">
                  <c:v>98450</c:v>
                </c:pt>
                <c:pt idx="593">
                  <c:v>98700</c:v>
                </c:pt>
                <c:pt idx="594">
                  <c:v>98950</c:v>
                </c:pt>
                <c:pt idx="595">
                  <c:v>99200</c:v>
                </c:pt>
                <c:pt idx="596">
                  <c:v>99450</c:v>
                </c:pt>
                <c:pt idx="597">
                  <c:v>99700</c:v>
                </c:pt>
                <c:pt idx="598">
                  <c:v>99950</c:v>
                </c:pt>
                <c:pt idx="599">
                  <c:v>100200</c:v>
                </c:pt>
                <c:pt idx="600">
                  <c:v>100450</c:v>
                </c:pt>
                <c:pt idx="601">
                  <c:v>100700</c:v>
                </c:pt>
                <c:pt idx="602">
                  <c:v>100950</c:v>
                </c:pt>
                <c:pt idx="603">
                  <c:v>101200</c:v>
                </c:pt>
                <c:pt idx="604">
                  <c:v>101450</c:v>
                </c:pt>
                <c:pt idx="605">
                  <c:v>101700</c:v>
                </c:pt>
                <c:pt idx="606">
                  <c:v>101950</c:v>
                </c:pt>
                <c:pt idx="607">
                  <c:v>102200</c:v>
                </c:pt>
                <c:pt idx="608">
                  <c:v>102450</c:v>
                </c:pt>
                <c:pt idx="609">
                  <c:v>102700</c:v>
                </c:pt>
                <c:pt idx="610">
                  <c:v>102950</c:v>
                </c:pt>
                <c:pt idx="611">
                  <c:v>103200</c:v>
                </c:pt>
                <c:pt idx="612">
                  <c:v>103450</c:v>
                </c:pt>
                <c:pt idx="613">
                  <c:v>103700</c:v>
                </c:pt>
                <c:pt idx="614">
                  <c:v>103950</c:v>
                </c:pt>
                <c:pt idx="615">
                  <c:v>104200</c:v>
                </c:pt>
                <c:pt idx="616">
                  <c:v>104450</c:v>
                </c:pt>
                <c:pt idx="617">
                  <c:v>104700</c:v>
                </c:pt>
                <c:pt idx="618">
                  <c:v>104950</c:v>
                </c:pt>
                <c:pt idx="619">
                  <c:v>105200</c:v>
                </c:pt>
                <c:pt idx="620">
                  <c:v>105450</c:v>
                </c:pt>
                <c:pt idx="621">
                  <c:v>105700</c:v>
                </c:pt>
                <c:pt idx="622">
                  <c:v>105950</c:v>
                </c:pt>
                <c:pt idx="623">
                  <c:v>106200</c:v>
                </c:pt>
                <c:pt idx="624">
                  <c:v>106450</c:v>
                </c:pt>
                <c:pt idx="625">
                  <c:v>106700</c:v>
                </c:pt>
                <c:pt idx="626">
                  <c:v>106950</c:v>
                </c:pt>
                <c:pt idx="627">
                  <c:v>107200</c:v>
                </c:pt>
                <c:pt idx="628">
                  <c:v>107450</c:v>
                </c:pt>
                <c:pt idx="629">
                  <c:v>107700</c:v>
                </c:pt>
                <c:pt idx="630">
                  <c:v>107950</c:v>
                </c:pt>
                <c:pt idx="631">
                  <c:v>108200</c:v>
                </c:pt>
                <c:pt idx="632">
                  <c:v>108450</c:v>
                </c:pt>
                <c:pt idx="633">
                  <c:v>108700</c:v>
                </c:pt>
                <c:pt idx="634">
                  <c:v>108950</c:v>
                </c:pt>
                <c:pt idx="635">
                  <c:v>109200</c:v>
                </c:pt>
                <c:pt idx="636">
                  <c:v>109450</c:v>
                </c:pt>
                <c:pt idx="637">
                  <c:v>109700</c:v>
                </c:pt>
                <c:pt idx="638">
                  <c:v>109950</c:v>
                </c:pt>
                <c:pt idx="639">
                  <c:v>110200</c:v>
                </c:pt>
                <c:pt idx="640">
                  <c:v>110450</c:v>
                </c:pt>
                <c:pt idx="641">
                  <c:v>110700</c:v>
                </c:pt>
                <c:pt idx="642">
                  <c:v>110950</c:v>
                </c:pt>
                <c:pt idx="643">
                  <c:v>111200</c:v>
                </c:pt>
                <c:pt idx="644">
                  <c:v>111450</c:v>
                </c:pt>
                <c:pt idx="645">
                  <c:v>111700</c:v>
                </c:pt>
                <c:pt idx="646">
                  <c:v>111950</c:v>
                </c:pt>
                <c:pt idx="647">
                  <c:v>112200</c:v>
                </c:pt>
                <c:pt idx="648">
                  <c:v>112450</c:v>
                </c:pt>
                <c:pt idx="649">
                  <c:v>112700</c:v>
                </c:pt>
                <c:pt idx="650">
                  <c:v>112950</c:v>
                </c:pt>
                <c:pt idx="651">
                  <c:v>113200</c:v>
                </c:pt>
                <c:pt idx="652">
                  <c:v>113450</c:v>
                </c:pt>
                <c:pt idx="653">
                  <c:v>113700</c:v>
                </c:pt>
                <c:pt idx="654">
                  <c:v>113950</c:v>
                </c:pt>
                <c:pt idx="655">
                  <c:v>114200</c:v>
                </c:pt>
                <c:pt idx="656">
                  <c:v>114450</c:v>
                </c:pt>
                <c:pt idx="657">
                  <c:v>114700</c:v>
                </c:pt>
                <c:pt idx="658">
                  <c:v>114950</c:v>
                </c:pt>
                <c:pt idx="659">
                  <c:v>115200</c:v>
                </c:pt>
                <c:pt idx="660">
                  <c:v>115450</c:v>
                </c:pt>
                <c:pt idx="661">
                  <c:v>115700</c:v>
                </c:pt>
                <c:pt idx="662">
                  <c:v>115950</c:v>
                </c:pt>
                <c:pt idx="663">
                  <c:v>116200</c:v>
                </c:pt>
                <c:pt idx="664">
                  <c:v>116450</c:v>
                </c:pt>
                <c:pt idx="665">
                  <c:v>116700</c:v>
                </c:pt>
                <c:pt idx="666">
                  <c:v>116950</c:v>
                </c:pt>
                <c:pt idx="667">
                  <c:v>117200</c:v>
                </c:pt>
                <c:pt idx="668">
                  <c:v>117450</c:v>
                </c:pt>
                <c:pt idx="669">
                  <c:v>117700</c:v>
                </c:pt>
                <c:pt idx="670">
                  <c:v>117950</c:v>
                </c:pt>
                <c:pt idx="671">
                  <c:v>118200</c:v>
                </c:pt>
                <c:pt idx="672">
                  <c:v>118450</c:v>
                </c:pt>
                <c:pt idx="673">
                  <c:v>118700</c:v>
                </c:pt>
                <c:pt idx="674">
                  <c:v>118950</c:v>
                </c:pt>
                <c:pt idx="675">
                  <c:v>119200</c:v>
                </c:pt>
                <c:pt idx="676">
                  <c:v>119450</c:v>
                </c:pt>
                <c:pt idx="677">
                  <c:v>119700</c:v>
                </c:pt>
                <c:pt idx="678">
                  <c:v>119950</c:v>
                </c:pt>
                <c:pt idx="679">
                  <c:v>120200</c:v>
                </c:pt>
                <c:pt idx="680">
                  <c:v>120450</c:v>
                </c:pt>
                <c:pt idx="681">
                  <c:v>120700</c:v>
                </c:pt>
                <c:pt idx="682">
                  <c:v>120950</c:v>
                </c:pt>
                <c:pt idx="683">
                  <c:v>121200</c:v>
                </c:pt>
                <c:pt idx="684">
                  <c:v>121450</c:v>
                </c:pt>
                <c:pt idx="685">
                  <c:v>121700</c:v>
                </c:pt>
                <c:pt idx="686">
                  <c:v>121950</c:v>
                </c:pt>
                <c:pt idx="687">
                  <c:v>122200</c:v>
                </c:pt>
                <c:pt idx="688">
                  <c:v>122450</c:v>
                </c:pt>
                <c:pt idx="689">
                  <c:v>122700</c:v>
                </c:pt>
                <c:pt idx="690">
                  <c:v>122950</c:v>
                </c:pt>
                <c:pt idx="691">
                  <c:v>123200</c:v>
                </c:pt>
                <c:pt idx="692">
                  <c:v>123450</c:v>
                </c:pt>
                <c:pt idx="693">
                  <c:v>123700</c:v>
                </c:pt>
                <c:pt idx="694">
                  <c:v>123950</c:v>
                </c:pt>
                <c:pt idx="695">
                  <c:v>124200</c:v>
                </c:pt>
                <c:pt idx="696">
                  <c:v>124450</c:v>
                </c:pt>
                <c:pt idx="697">
                  <c:v>124700</c:v>
                </c:pt>
                <c:pt idx="698">
                  <c:v>124950</c:v>
                </c:pt>
                <c:pt idx="699">
                  <c:v>125200</c:v>
                </c:pt>
                <c:pt idx="700">
                  <c:v>125450</c:v>
                </c:pt>
                <c:pt idx="701">
                  <c:v>125700</c:v>
                </c:pt>
                <c:pt idx="702">
                  <c:v>125950</c:v>
                </c:pt>
                <c:pt idx="703">
                  <c:v>126200</c:v>
                </c:pt>
                <c:pt idx="704">
                  <c:v>126450</c:v>
                </c:pt>
                <c:pt idx="705">
                  <c:v>126700</c:v>
                </c:pt>
                <c:pt idx="706">
                  <c:v>126950</c:v>
                </c:pt>
                <c:pt idx="707">
                  <c:v>127200</c:v>
                </c:pt>
                <c:pt idx="708">
                  <c:v>127450</c:v>
                </c:pt>
                <c:pt idx="709">
                  <c:v>127700</c:v>
                </c:pt>
                <c:pt idx="710">
                  <c:v>127950</c:v>
                </c:pt>
                <c:pt idx="711">
                  <c:v>128200</c:v>
                </c:pt>
                <c:pt idx="712">
                  <c:v>128450</c:v>
                </c:pt>
                <c:pt idx="713">
                  <c:v>128700</c:v>
                </c:pt>
                <c:pt idx="714">
                  <c:v>128950</c:v>
                </c:pt>
                <c:pt idx="715">
                  <c:v>129200</c:v>
                </c:pt>
                <c:pt idx="716">
                  <c:v>129450</c:v>
                </c:pt>
                <c:pt idx="717">
                  <c:v>129700</c:v>
                </c:pt>
                <c:pt idx="718">
                  <c:v>129950</c:v>
                </c:pt>
                <c:pt idx="719">
                  <c:v>130200</c:v>
                </c:pt>
                <c:pt idx="720">
                  <c:v>130450</c:v>
                </c:pt>
                <c:pt idx="721">
                  <c:v>130700</c:v>
                </c:pt>
                <c:pt idx="722">
                  <c:v>130950</c:v>
                </c:pt>
                <c:pt idx="723">
                  <c:v>131200</c:v>
                </c:pt>
                <c:pt idx="724">
                  <c:v>131450</c:v>
                </c:pt>
                <c:pt idx="725">
                  <c:v>131700</c:v>
                </c:pt>
                <c:pt idx="726">
                  <c:v>131950</c:v>
                </c:pt>
                <c:pt idx="727">
                  <c:v>132200</c:v>
                </c:pt>
                <c:pt idx="728">
                  <c:v>132450</c:v>
                </c:pt>
                <c:pt idx="729">
                  <c:v>132700</c:v>
                </c:pt>
                <c:pt idx="730">
                  <c:v>132950</c:v>
                </c:pt>
                <c:pt idx="731">
                  <c:v>133200</c:v>
                </c:pt>
                <c:pt idx="732">
                  <c:v>133450</c:v>
                </c:pt>
                <c:pt idx="733">
                  <c:v>133700</c:v>
                </c:pt>
                <c:pt idx="734">
                  <c:v>133950</c:v>
                </c:pt>
                <c:pt idx="735">
                  <c:v>134200</c:v>
                </c:pt>
                <c:pt idx="736">
                  <c:v>134450</c:v>
                </c:pt>
                <c:pt idx="737">
                  <c:v>134700</c:v>
                </c:pt>
                <c:pt idx="738">
                  <c:v>134950</c:v>
                </c:pt>
                <c:pt idx="739">
                  <c:v>135200</c:v>
                </c:pt>
                <c:pt idx="740">
                  <c:v>135450</c:v>
                </c:pt>
                <c:pt idx="741">
                  <c:v>135700</c:v>
                </c:pt>
                <c:pt idx="742">
                  <c:v>135950</c:v>
                </c:pt>
                <c:pt idx="743">
                  <c:v>136200</c:v>
                </c:pt>
                <c:pt idx="744">
                  <c:v>136450</c:v>
                </c:pt>
                <c:pt idx="745">
                  <c:v>136700</c:v>
                </c:pt>
                <c:pt idx="746">
                  <c:v>136950</c:v>
                </c:pt>
                <c:pt idx="747">
                  <c:v>137200</c:v>
                </c:pt>
                <c:pt idx="748">
                  <c:v>137450</c:v>
                </c:pt>
                <c:pt idx="749">
                  <c:v>137700</c:v>
                </c:pt>
                <c:pt idx="750">
                  <c:v>137950</c:v>
                </c:pt>
                <c:pt idx="751">
                  <c:v>138200</c:v>
                </c:pt>
                <c:pt idx="752">
                  <c:v>138450</c:v>
                </c:pt>
                <c:pt idx="753">
                  <c:v>138700</c:v>
                </c:pt>
                <c:pt idx="754">
                  <c:v>138950</c:v>
                </c:pt>
                <c:pt idx="755">
                  <c:v>139200</c:v>
                </c:pt>
                <c:pt idx="756">
                  <c:v>139450</c:v>
                </c:pt>
                <c:pt idx="757">
                  <c:v>139700</c:v>
                </c:pt>
                <c:pt idx="758">
                  <c:v>139950</c:v>
                </c:pt>
                <c:pt idx="759">
                  <c:v>140200</c:v>
                </c:pt>
                <c:pt idx="760">
                  <c:v>140450</c:v>
                </c:pt>
                <c:pt idx="761">
                  <c:v>140700</c:v>
                </c:pt>
                <c:pt idx="762">
                  <c:v>140950</c:v>
                </c:pt>
                <c:pt idx="763">
                  <c:v>141200</c:v>
                </c:pt>
                <c:pt idx="764">
                  <c:v>141450</c:v>
                </c:pt>
                <c:pt idx="765">
                  <c:v>141700</c:v>
                </c:pt>
                <c:pt idx="766">
                  <c:v>141950</c:v>
                </c:pt>
                <c:pt idx="767">
                  <c:v>142200</c:v>
                </c:pt>
                <c:pt idx="768">
                  <c:v>142450</c:v>
                </c:pt>
                <c:pt idx="769">
                  <c:v>142700</c:v>
                </c:pt>
                <c:pt idx="770">
                  <c:v>142950</c:v>
                </c:pt>
                <c:pt idx="771">
                  <c:v>143200</c:v>
                </c:pt>
                <c:pt idx="772">
                  <c:v>143450</c:v>
                </c:pt>
                <c:pt idx="773">
                  <c:v>143700</c:v>
                </c:pt>
                <c:pt idx="774">
                  <c:v>143950</c:v>
                </c:pt>
                <c:pt idx="775">
                  <c:v>144200</c:v>
                </c:pt>
                <c:pt idx="776">
                  <c:v>144450</c:v>
                </c:pt>
                <c:pt idx="777">
                  <c:v>144700</c:v>
                </c:pt>
                <c:pt idx="778">
                  <c:v>144950</c:v>
                </c:pt>
                <c:pt idx="779">
                  <c:v>145200</c:v>
                </c:pt>
                <c:pt idx="780">
                  <c:v>145450</c:v>
                </c:pt>
                <c:pt idx="781">
                  <c:v>145700</c:v>
                </c:pt>
                <c:pt idx="782">
                  <c:v>145950</c:v>
                </c:pt>
                <c:pt idx="783">
                  <c:v>146200</c:v>
                </c:pt>
                <c:pt idx="784">
                  <c:v>146450</c:v>
                </c:pt>
                <c:pt idx="785">
                  <c:v>146700</c:v>
                </c:pt>
                <c:pt idx="786">
                  <c:v>146950</c:v>
                </c:pt>
                <c:pt idx="787">
                  <c:v>147200</c:v>
                </c:pt>
                <c:pt idx="788">
                  <c:v>147450</c:v>
                </c:pt>
                <c:pt idx="789">
                  <c:v>147700</c:v>
                </c:pt>
                <c:pt idx="790">
                  <c:v>147950</c:v>
                </c:pt>
                <c:pt idx="791">
                  <c:v>148200</c:v>
                </c:pt>
                <c:pt idx="792">
                  <c:v>148450</c:v>
                </c:pt>
                <c:pt idx="793">
                  <c:v>148700</c:v>
                </c:pt>
                <c:pt idx="794">
                  <c:v>148950</c:v>
                </c:pt>
                <c:pt idx="795">
                  <c:v>149200</c:v>
                </c:pt>
                <c:pt idx="796">
                  <c:v>149450</c:v>
                </c:pt>
                <c:pt idx="797">
                  <c:v>149700</c:v>
                </c:pt>
                <c:pt idx="798">
                  <c:v>149950</c:v>
                </c:pt>
                <c:pt idx="799">
                  <c:v>150200</c:v>
                </c:pt>
                <c:pt idx="800">
                  <c:v>150450</c:v>
                </c:pt>
                <c:pt idx="801">
                  <c:v>150700</c:v>
                </c:pt>
                <c:pt idx="802">
                  <c:v>150950</c:v>
                </c:pt>
                <c:pt idx="803">
                  <c:v>151200</c:v>
                </c:pt>
                <c:pt idx="804">
                  <c:v>151450</c:v>
                </c:pt>
                <c:pt idx="805">
                  <c:v>151700</c:v>
                </c:pt>
                <c:pt idx="806">
                  <c:v>151950</c:v>
                </c:pt>
                <c:pt idx="807">
                  <c:v>152200</c:v>
                </c:pt>
                <c:pt idx="808">
                  <c:v>152450</c:v>
                </c:pt>
                <c:pt idx="809">
                  <c:v>152700</c:v>
                </c:pt>
                <c:pt idx="810">
                  <c:v>152950</c:v>
                </c:pt>
                <c:pt idx="811">
                  <c:v>153200</c:v>
                </c:pt>
                <c:pt idx="812">
                  <c:v>153450</c:v>
                </c:pt>
                <c:pt idx="813">
                  <c:v>153700</c:v>
                </c:pt>
                <c:pt idx="814">
                  <c:v>153950</c:v>
                </c:pt>
                <c:pt idx="815">
                  <c:v>154200</c:v>
                </c:pt>
                <c:pt idx="816">
                  <c:v>154450</c:v>
                </c:pt>
                <c:pt idx="817">
                  <c:v>154700</c:v>
                </c:pt>
                <c:pt idx="818">
                  <c:v>154950</c:v>
                </c:pt>
                <c:pt idx="819">
                  <c:v>155200</c:v>
                </c:pt>
                <c:pt idx="820">
                  <c:v>155450</c:v>
                </c:pt>
                <c:pt idx="821">
                  <c:v>155700</c:v>
                </c:pt>
                <c:pt idx="822">
                  <c:v>155950</c:v>
                </c:pt>
                <c:pt idx="823">
                  <c:v>156200</c:v>
                </c:pt>
                <c:pt idx="824">
                  <c:v>156450</c:v>
                </c:pt>
                <c:pt idx="825">
                  <c:v>156700</c:v>
                </c:pt>
                <c:pt idx="826">
                  <c:v>156950</c:v>
                </c:pt>
                <c:pt idx="827">
                  <c:v>157200</c:v>
                </c:pt>
                <c:pt idx="828">
                  <c:v>157450</c:v>
                </c:pt>
                <c:pt idx="829">
                  <c:v>157700</c:v>
                </c:pt>
                <c:pt idx="830">
                  <c:v>157950</c:v>
                </c:pt>
                <c:pt idx="831">
                  <c:v>158200</c:v>
                </c:pt>
                <c:pt idx="832">
                  <c:v>158450</c:v>
                </c:pt>
                <c:pt idx="833">
                  <c:v>158700</c:v>
                </c:pt>
                <c:pt idx="834">
                  <c:v>158950</c:v>
                </c:pt>
                <c:pt idx="835">
                  <c:v>159200</c:v>
                </c:pt>
                <c:pt idx="836">
                  <c:v>159450</c:v>
                </c:pt>
                <c:pt idx="837">
                  <c:v>159700</c:v>
                </c:pt>
                <c:pt idx="838">
                  <c:v>159950</c:v>
                </c:pt>
                <c:pt idx="839">
                  <c:v>160200</c:v>
                </c:pt>
                <c:pt idx="840">
                  <c:v>160450</c:v>
                </c:pt>
                <c:pt idx="841">
                  <c:v>160700</c:v>
                </c:pt>
                <c:pt idx="842">
                  <c:v>160950</c:v>
                </c:pt>
                <c:pt idx="843">
                  <c:v>161200</c:v>
                </c:pt>
                <c:pt idx="844">
                  <c:v>161450</c:v>
                </c:pt>
                <c:pt idx="845">
                  <c:v>161700</c:v>
                </c:pt>
                <c:pt idx="846">
                  <c:v>161950</c:v>
                </c:pt>
                <c:pt idx="847">
                  <c:v>162200</c:v>
                </c:pt>
                <c:pt idx="848">
                  <c:v>162450</c:v>
                </c:pt>
                <c:pt idx="849">
                  <c:v>162700</c:v>
                </c:pt>
                <c:pt idx="850">
                  <c:v>162950</c:v>
                </c:pt>
                <c:pt idx="851">
                  <c:v>163200</c:v>
                </c:pt>
                <c:pt idx="852">
                  <c:v>163450</c:v>
                </c:pt>
                <c:pt idx="853">
                  <c:v>163700</c:v>
                </c:pt>
                <c:pt idx="854">
                  <c:v>163950</c:v>
                </c:pt>
                <c:pt idx="855">
                  <c:v>164200</c:v>
                </c:pt>
                <c:pt idx="856">
                  <c:v>164450</c:v>
                </c:pt>
                <c:pt idx="857">
                  <c:v>164700</c:v>
                </c:pt>
                <c:pt idx="858">
                  <c:v>164950</c:v>
                </c:pt>
                <c:pt idx="859">
                  <c:v>165200</c:v>
                </c:pt>
                <c:pt idx="860">
                  <c:v>165450</c:v>
                </c:pt>
                <c:pt idx="861">
                  <c:v>165700</c:v>
                </c:pt>
                <c:pt idx="862">
                  <c:v>165950</c:v>
                </c:pt>
                <c:pt idx="863">
                  <c:v>166200</c:v>
                </c:pt>
                <c:pt idx="864">
                  <c:v>166450</c:v>
                </c:pt>
                <c:pt idx="865">
                  <c:v>166700</c:v>
                </c:pt>
                <c:pt idx="866">
                  <c:v>166950</c:v>
                </c:pt>
                <c:pt idx="867">
                  <c:v>167200</c:v>
                </c:pt>
                <c:pt idx="868">
                  <c:v>167450</c:v>
                </c:pt>
                <c:pt idx="869">
                  <c:v>167700</c:v>
                </c:pt>
                <c:pt idx="870">
                  <c:v>167950</c:v>
                </c:pt>
                <c:pt idx="871">
                  <c:v>168200</c:v>
                </c:pt>
                <c:pt idx="872">
                  <c:v>168450</c:v>
                </c:pt>
                <c:pt idx="873">
                  <c:v>168700</c:v>
                </c:pt>
                <c:pt idx="874">
                  <c:v>168950</c:v>
                </c:pt>
                <c:pt idx="875">
                  <c:v>169200</c:v>
                </c:pt>
                <c:pt idx="876">
                  <c:v>169450</c:v>
                </c:pt>
                <c:pt idx="877">
                  <c:v>169700</c:v>
                </c:pt>
                <c:pt idx="878">
                  <c:v>169950</c:v>
                </c:pt>
                <c:pt idx="879">
                  <c:v>170200</c:v>
                </c:pt>
                <c:pt idx="880">
                  <c:v>170450</c:v>
                </c:pt>
                <c:pt idx="881">
                  <c:v>170700</c:v>
                </c:pt>
                <c:pt idx="882">
                  <c:v>170950</c:v>
                </c:pt>
                <c:pt idx="883">
                  <c:v>171200</c:v>
                </c:pt>
                <c:pt idx="884">
                  <c:v>171450</c:v>
                </c:pt>
                <c:pt idx="885">
                  <c:v>171700</c:v>
                </c:pt>
                <c:pt idx="886">
                  <c:v>171950</c:v>
                </c:pt>
                <c:pt idx="887">
                  <c:v>172200</c:v>
                </c:pt>
                <c:pt idx="888">
                  <c:v>172450</c:v>
                </c:pt>
                <c:pt idx="889">
                  <c:v>172700</c:v>
                </c:pt>
                <c:pt idx="890">
                  <c:v>172950</c:v>
                </c:pt>
                <c:pt idx="891">
                  <c:v>173200</c:v>
                </c:pt>
                <c:pt idx="892">
                  <c:v>173450</c:v>
                </c:pt>
                <c:pt idx="893">
                  <c:v>173700</c:v>
                </c:pt>
                <c:pt idx="894">
                  <c:v>173950</c:v>
                </c:pt>
                <c:pt idx="895">
                  <c:v>174200</c:v>
                </c:pt>
                <c:pt idx="896">
                  <c:v>174450</c:v>
                </c:pt>
                <c:pt idx="897">
                  <c:v>174700</c:v>
                </c:pt>
                <c:pt idx="898">
                  <c:v>174950</c:v>
                </c:pt>
                <c:pt idx="899">
                  <c:v>175200</c:v>
                </c:pt>
                <c:pt idx="900">
                  <c:v>175450</c:v>
                </c:pt>
                <c:pt idx="901">
                  <c:v>175700</c:v>
                </c:pt>
                <c:pt idx="902">
                  <c:v>175950</c:v>
                </c:pt>
                <c:pt idx="903">
                  <c:v>176200</c:v>
                </c:pt>
                <c:pt idx="904">
                  <c:v>176450</c:v>
                </c:pt>
                <c:pt idx="905">
                  <c:v>176700</c:v>
                </c:pt>
                <c:pt idx="906">
                  <c:v>176950</c:v>
                </c:pt>
                <c:pt idx="907">
                  <c:v>177200</c:v>
                </c:pt>
                <c:pt idx="908">
                  <c:v>177450</c:v>
                </c:pt>
                <c:pt idx="909">
                  <c:v>177700</c:v>
                </c:pt>
                <c:pt idx="910">
                  <c:v>177950</c:v>
                </c:pt>
                <c:pt idx="911">
                  <c:v>178200</c:v>
                </c:pt>
                <c:pt idx="912">
                  <c:v>178450</c:v>
                </c:pt>
                <c:pt idx="913">
                  <c:v>178700</c:v>
                </c:pt>
                <c:pt idx="914">
                  <c:v>178950</c:v>
                </c:pt>
                <c:pt idx="915">
                  <c:v>179200</c:v>
                </c:pt>
                <c:pt idx="916">
                  <c:v>179450</c:v>
                </c:pt>
                <c:pt idx="917">
                  <c:v>179700</c:v>
                </c:pt>
                <c:pt idx="918">
                  <c:v>179950</c:v>
                </c:pt>
                <c:pt idx="919">
                  <c:v>180200</c:v>
                </c:pt>
                <c:pt idx="920">
                  <c:v>180450</c:v>
                </c:pt>
                <c:pt idx="921">
                  <c:v>180700</c:v>
                </c:pt>
                <c:pt idx="922">
                  <c:v>180950</c:v>
                </c:pt>
                <c:pt idx="923">
                  <c:v>181200</c:v>
                </c:pt>
                <c:pt idx="924">
                  <c:v>181450</c:v>
                </c:pt>
                <c:pt idx="925">
                  <c:v>181700</c:v>
                </c:pt>
                <c:pt idx="926">
                  <c:v>181950</c:v>
                </c:pt>
                <c:pt idx="927">
                  <c:v>182200</c:v>
                </c:pt>
                <c:pt idx="928">
                  <c:v>182450</c:v>
                </c:pt>
                <c:pt idx="929">
                  <c:v>182700</c:v>
                </c:pt>
                <c:pt idx="930">
                  <c:v>182950</c:v>
                </c:pt>
                <c:pt idx="931">
                  <c:v>183200</c:v>
                </c:pt>
                <c:pt idx="932">
                  <c:v>183450</c:v>
                </c:pt>
                <c:pt idx="933">
                  <c:v>183700</c:v>
                </c:pt>
                <c:pt idx="934">
                  <c:v>183950</c:v>
                </c:pt>
                <c:pt idx="935">
                  <c:v>184200</c:v>
                </c:pt>
                <c:pt idx="936">
                  <c:v>184450</c:v>
                </c:pt>
                <c:pt idx="937">
                  <c:v>184700</c:v>
                </c:pt>
                <c:pt idx="938">
                  <c:v>184950</c:v>
                </c:pt>
                <c:pt idx="939">
                  <c:v>185200</c:v>
                </c:pt>
                <c:pt idx="940">
                  <c:v>185450</c:v>
                </c:pt>
                <c:pt idx="941">
                  <c:v>185700</c:v>
                </c:pt>
                <c:pt idx="942">
                  <c:v>185950</c:v>
                </c:pt>
                <c:pt idx="943">
                  <c:v>186200</c:v>
                </c:pt>
                <c:pt idx="944">
                  <c:v>186450</c:v>
                </c:pt>
                <c:pt idx="945">
                  <c:v>186700</c:v>
                </c:pt>
                <c:pt idx="946">
                  <c:v>186950</c:v>
                </c:pt>
                <c:pt idx="947">
                  <c:v>187200</c:v>
                </c:pt>
                <c:pt idx="948">
                  <c:v>187450</c:v>
                </c:pt>
                <c:pt idx="949">
                  <c:v>187700</c:v>
                </c:pt>
                <c:pt idx="950">
                  <c:v>187950</c:v>
                </c:pt>
                <c:pt idx="951">
                  <c:v>188200</c:v>
                </c:pt>
                <c:pt idx="952">
                  <c:v>188450</c:v>
                </c:pt>
                <c:pt idx="953">
                  <c:v>188700</c:v>
                </c:pt>
                <c:pt idx="954">
                  <c:v>188950</c:v>
                </c:pt>
                <c:pt idx="955">
                  <c:v>189200</c:v>
                </c:pt>
                <c:pt idx="956">
                  <c:v>189450</c:v>
                </c:pt>
                <c:pt idx="957">
                  <c:v>189700</c:v>
                </c:pt>
                <c:pt idx="958">
                  <c:v>189950</c:v>
                </c:pt>
                <c:pt idx="959">
                  <c:v>190200</c:v>
                </c:pt>
                <c:pt idx="960">
                  <c:v>190450</c:v>
                </c:pt>
                <c:pt idx="961">
                  <c:v>190700</c:v>
                </c:pt>
                <c:pt idx="962">
                  <c:v>190950</c:v>
                </c:pt>
                <c:pt idx="963">
                  <c:v>191200</c:v>
                </c:pt>
                <c:pt idx="964">
                  <c:v>191450</c:v>
                </c:pt>
                <c:pt idx="965">
                  <c:v>191700</c:v>
                </c:pt>
                <c:pt idx="966">
                  <c:v>191950</c:v>
                </c:pt>
                <c:pt idx="967">
                  <c:v>192200</c:v>
                </c:pt>
                <c:pt idx="968">
                  <c:v>192450</c:v>
                </c:pt>
                <c:pt idx="969">
                  <c:v>192700</c:v>
                </c:pt>
                <c:pt idx="970">
                  <c:v>192950</c:v>
                </c:pt>
                <c:pt idx="971">
                  <c:v>193200</c:v>
                </c:pt>
                <c:pt idx="972">
                  <c:v>193450</c:v>
                </c:pt>
                <c:pt idx="973">
                  <c:v>193700</c:v>
                </c:pt>
                <c:pt idx="974">
                  <c:v>193950</c:v>
                </c:pt>
                <c:pt idx="975">
                  <c:v>194200</c:v>
                </c:pt>
                <c:pt idx="976">
                  <c:v>194450</c:v>
                </c:pt>
                <c:pt idx="977">
                  <c:v>194700</c:v>
                </c:pt>
                <c:pt idx="978">
                  <c:v>194950</c:v>
                </c:pt>
                <c:pt idx="979">
                  <c:v>195200</c:v>
                </c:pt>
                <c:pt idx="980">
                  <c:v>195450</c:v>
                </c:pt>
                <c:pt idx="981">
                  <c:v>195700</c:v>
                </c:pt>
                <c:pt idx="982">
                  <c:v>195950</c:v>
                </c:pt>
                <c:pt idx="983">
                  <c:v>196200</c:v>
                </c:pt>
                <c:pt idx="984">
                  <c:v>196450</c:v>
                </c:pt>
                <c:pt idx="985">
                  <c:v>196700</c:v>
                </c:pt>
                <c:pt idx="986">
                  <c:v>196950</c:v>
                </c:pt>
                <c:pt idx="987">
                  <c:v>197200</c:v>
                </c:pt>
                <c:pt idx="988">
                  <c:v>197450</c:v>
                </c:pt>
                <c:pt idx="989">
                  <c:v>197700</c:v>
                </c:pt>
                <c:pt idx="990">
                  <c:v>197950</c:v>
                </c:pt>
                <c:pt idx="991">
                  <c:v>198200</c:v>
                </c:pt>
                <c:pt idx="992">
                  <c:v>198450</c:v>
                </c:pt>
                <c:pt idx="993">
                  <c:v>198700</c:v>
                </c:pt>
                <c:pt idx="994">
                  <c:v>198950</c:v>
                </c:pt>
                <c:pt idx="995">
                  <c:v>199200</c:v>
                </c:pt>
                <c:pt idx="996">
                  <c:v>199450</c:v>
                </c:pt>
                <c:pt idx="997">
                  <c:v>199700</c:v>
                </c:pt>
                <c:pt idx="998">
                  <c:v>199950</c:v>
                </c:pt>
                <c:pt idx="999">
                  <c:v>200200</c:v>
                </c:pt>
              </c:numCache>
            </c:numRef>
          </c:xVal>
          <c:yVal>
            <c:numRef>
              <c:f>ChartData!$AA$10:$AA$1009</c:f>
              <c:numCache>
                <c:formatCode>_("$"* #,##0_);_("$"* \(#,##0\);_("$"* "-"??_);_(@_)</c:formatCode>
                <c:ptCount val="1000"/>
                <c:pt idx="0">
                  <c:v>2239.7188999999998</c:v>
                </c:pt>
                <c:pt idx="1">
                  <c:v>1121.2189000000001</c:v>
                </c:pt>
                <c:pt idx="2">
                  <c:v>748.38556666666659</c:v>
                </c:pt>
                <c:pt idx="3">
                  <c:v>561.96889999999996</c:v>
                </c:pt>
                <c:pt idx="4">
                  <c:v>450.1189</c:v>
                </c:pt>
                <c:pt idx="5">
                  <c:v>375.55223333333333</c:v>
                </c:pt>
                <c:pt idx="6">
                  <c:v>322.29032857142857</c:v>
                </c:pt>
                <c:pt idx="7">
                  <c:v>282.34390000000002</c:v>
                </c:pt>
                <c:pt idx="8">
                  <c:v>251.27445555555553</c:v>
                </c:pt>
                <c:pt idx="9">
                  <c:v>226.41889999999998</c:v>
                </c:pt>
                <c:pt idx="10">
                  <c:v>206.08253636363636</c:v>
                </c:pt>
                <c:pt idx="11">
                  <c:v>189.13556666666665</c:v>
                </c:pt>
                <c:pt idx="12">
                  <c:v>174.79582307692306</c:v>
                </c:pt>
                <c:pt idx="13">
                  <c:v>162.50461428571427</c:v>
                </c:pt>
                <c:pt idx="14">
                  <c:v>151.85223333333332</c:v>
                </c:pt>
                <c:pt idx="15">
                  <c:v>142.53139999999999</c:v>
                </c:pt>
                <c:pt idx="16">
                  <c:v>134.30713529411764</c:v>
                </c:pt>
                <c:pt idx="17">
                  <c:v>126.99667777777778</c:v>
                </c:pt>
                <c:pt idx="18">
                  <c:v>120.45574210526317</c:v>
                </c:pt>
                <c:pt idx="19">
                  <c:v>114.5689</c:v>
                </c:pt>
                <c:pt idx="20">
                  <c:v>109.24270952380952</c:v>
                </c:pt>
                <c:pt idx="21">
                  <c:v>104.40071818181819</c:v>
                </c:pt>
                <c:pt idx="22">
                  <c:v>99.979769565217396</c:v>
                </c:pt>
                <c:pt idx="23">
                  <c:v>95.927233333333334</c:v>
                </c:pt>
                <c:pt idx="24">
                  <c:v>92.198900000000009</c:v>
                </c:pt>
                <c:pt idx="25">
                  <c:v>88.757361538461538</c:v>
                </c:pt>
                <c:pt idx="26">
                  <c:v>85.570751851851853</c:v>
                </c:pt>
                <c:pt idx="27">
                  <c:v>82.611757142857144</c:v>
                </c:pt>
                <c:pt idx="28">
                  <c:v>79.856831034482767</c:v>
                </c:pt>
                <c:pt idx="29">
                  <c:v>77.285566666666668</c:v>
                </c:pt>
                <c:pt idx="30">
                  <c:v>74.880190322580646</c:v>
                </c:pt>
                <c:pt idx="31">
                  <c:v>72.625150000000005</c:v>
                </c:pt>
                <c:pt idx="32">
                  <c:v>70.506778787878787</c:v>
                </c:pt>
                <c:pt idx="33">
                  <c:v>68.513017647058831</c:v>
                </c:pt>
                <c:pt idx="34">
                  <c:v>66.633185714285716</c:v>
                </c:pt>
                <c:pt idx="35">
                  <c:v>64.857788888888891</c:v>
                </c:pt>
                <c:pt idx="36">
                  <c:v>63.178359459459458</c:v>
                </c:pt>
                <c:pt idx="37">
                  <c:v>61.58732105263158</c:v>
                </c:pt>
                <c:pt idx="38">
                  <c:v>60.077874358974356</c:v>
                </c:pt>
                <c:pt idx="39">
                  <c:v>58.643899999999995</c:v>
                </c:pt>
                <c:pt idx="40">
                  <c:v>57.279875609756097</c:v>
                </c:pt>
                <c:pt idx="41">
                  <c:v>55.980804761904757</c:v>
                </c:pt>
                <c:pt idx="42">
                  <c:v>54.742155813953488</c:v>
                </c:pt>
                <c:pt idx="43">
                  <c:v>53.559809090909091</c:v>
                </c:pt>
                <c:pt idx="44">
                  <c:v>52.430011111111106</c:v>
                </c:pt>
                <c:pt idx="45">
                  <c:v>51.349334782608693</c:v>
                </c:pt>
                <c:pt idx="46">
                  <c:v>50.31464468085106</c:v>
                </c:pt>
                <c:pt idx="47">
                  <c:v>49.323066666666662</c:v>
                </c:pt>
                <c:pt idx="48">
                  <c:v>48.371961224489795</c:v>
                </c:pt>
                <c:pt idx="49">
                  <c:v>47.4589</c:v>
                </c:pt>
                <c:pt idx="50">
                  <c:v>46.58164509803921</c:v>
                </c:pt>
                <c:pt idx="51">
                  <c:v>45.738130769230764</c:v>
                </c:pt>
                <c:pt idx="52">
                  <c:v>44.926447169811318</c:v>
                </c:pt>
                <c:pt idx="53">
                  <c:v>44.144825925925922</c:v>
                </c:pt>
                <c:pt idx="54">
                  <c:v>43.39162727272727</c:v>
                </c:pt>
                <c:pt idx="55">
                  <c:v>42.665328571428567</c:v>
                </c:pt>
                <c:pt idx="56">
                  <c:v>41.964514035087717</c:v>
                </c:pt>
                <c:pt idx="57">
                  <c:v>41.287865517241379</c:v>
                </c:pt>
                <c:pt idx="58">
                  <c:v>40.634154237288136</c:v>
                </c:pt>
                <c:pt idx="59">
                  <c:v>40.002233333333329</c:v>
                </c:pt>
                <c:pt idx="60">
                  <c:v>39.391031147540978</c:v>
                </c:pt>
                <c:pt idx="61">
                  <c:v>38.799545161290318</c:v>
                </c:pt>
                <c:pt idx="62">
                  <c:v>38.226836507936504</c:v>
                </c:pt>
                <c:pt idx="63">
                  <c:v>37.672024999999998</c:v>
                </c:pt>
                <c:pt idx="64">
                  <c:v>37.134284615384615</c:v>
                </c:pt>
                <c:pt idx="65">
                  <c:v>36.612839393939389</c:v>
                </c:pt>
                <c:pt idx="66">
                  <c:v>36.106959701492535</c:v>
                </c:pt>
                <c:pt idx="67">
                  <c:v>35.615958823529411</c:v>
                </c:pt>
                <c:pt idx="68">
                  <c:v>35.139189855072459</c:v>
                </c:pt>
                <c:pt idx="69">
                  <c:v>34.676042857142853</c:v>
                </c:pt>
                <c:pt idx="70">
                  <c:v>34.225942253521126</c:v>
                </c:pt>
                <c:pt idx="71">
                  <c:v>33.788344444444441</c:v>
                </c:pt>
                <c:pt idx="72">
                  <c:v>33.362735616438357</c:v>
                </c:pt>
                <c:pt idx="73">
                  <c:v>32.948629729729731</c:v>
                </c:pt>
                <c:pt idx="74">
                  <c:v>32.545566666666666</c:v>
                </c:pt>
                <c:pt idx="75">
                  <c:v>32.153110526315793</c:v>
                </c:pt>
                <c:pt idx="76">
                  <c:v>31.770848051948054</c:v>
                </c:pt>
                <c:pt idx="77">
                  <c:v>31.39838717948718</c:v>
                </c:pt>
                <c:pt idx="78">
                  <c:v>31.035355696202533</c:v>
                </c:pt>
                <c:pt idx="79">
                  <c:v>30.6814</c:v>
                </c:pt>
                <c:pt idx="80">
                  <c:v>30.336183950617286</c:v>
                </c:pt>
                <c:pt idx="81">
                  <c:v>29.999387804878051</c:v>
                </c:pt>
                <c:pt idx="82">
                  <c:v>29.670707228915663</c:v>
                </c:pt>
                <c:pt idx="83">
                  <c:v>29.349852380952381</c:v>
                </c:pt>
                <c:pt idx="84">
                  <c:v>29.03654705882353</c:v>
                </c:pt>
                <c:pt idx="85">
                  <c:v>28.730527906976747</c:v>
                </c:pt>
                <c:pt idx="86">
                  <c:v>28.431543678160921</c:v>
                </c:pt>
                <c:pt idx="87">
                  <c:v>28.139354545454548</c:v>
                </c:pt>
                <c:pt idx="88">
                  <c:v>27.853731460674158</c:v>
                </c:pt>
                <c:pt idx="89">
                  <c:v>27.574455555555556</c:v>
                </c:pt>
                <c:pt idx="90">
                  <c:v>27.301317582417585</c:v>
                </c:pt>
                <c:pt idx="91">
                  <c:v>27.034117391304349</c:v>
                </c:pt>
                <c:pt idx="92">
                  <c:v>26.772663440860217</c:v>
                </c:pt>
                <c:pt idx="93">
                  <c:v>26.516772340425533</c:v>
                </c:pt>
                <c:pt idx="94">
                  <c:v>26.266268421052633</c:v>
                </c:pt>
                <c:pt idx="95">
                  <c:v>26.020983333333334</c:v>
                </c:pt>
                <c:pt idx="96">
                  <c:v>25.780755670103094</c:v>
                </c:pt>
                <c:pt idx="97">
                  <c:v>25.5454306122449</c:v>
                </c:pt>
                <c:pt idx="98">
                  <c:v>25.314859595959597</c:v>
                </c:pt>
                <c:pt idx="99">
                  <c:v>25.088900000000002</c:v>
                </c:pt>
                <c:pt idx="100">
                  <c:v>24.867414851485151</c:v>
                </c:pt>
                <c:pt idx="101">
                  <c:v>24.650272549019608</c:v>
                </c:pt>
                <c:pt idx="102">
                  <c:v>24.437346601941748</c:v>
                </c:pt>
                <c:pt idx="103">
                  <c:v>24.228515384615385</c:v>
                </c:pt>
                <c:pt idx="104">
                  <c:v>24.023661904761905</c:v>
                </c:pt>
                <c:pt idx="105">
                  <c:v>23.822673584905662</c:v>
                </c:pt>
                <c:pt idx="106">
                  <c:v>23.625442056074768</c:v>
                </c:pt>
                <c:pt idx="107">
                  <c:v>23.431862962962963</c:v>
                </c:pt>
                <c:pt idx="108">
                  <c:v>23.241835779816515</c:v>
                </c:pt>
                <c:pt idx="109">
                  <c:v>23.055263636363637</c:v>
                </c:pt>
                <c:pt idx="110">
                  <c:v>22.872053153153153</c:v>
                </c:pt>
                <c:pt idx="111">
                  <c:v>22.692114285714286</c:v>
                </c:pt>
                <c:pt idx="112">
                  <c:v>22.515360176991152</c:v>
                </c:pt>
                <c:pt idx="113">
                  <c:v>22.341707017543861</c:v>
                </c:pt>
                <c:pt idx="114">
                  <c:v>22.171073913043479</c:v>
                </c:pt>
                <c:pt idx="115">
                  <c:v>22.003382758620692</c:v>
                </c:pt>
                <c:pt idx="116">
                  <c:v>21.838558119658121</c:v>
                </c:pt>
                <c:pt idx="117">
                  <c:v>21.676527118644071</c:v>
                </c:pt>
                <c:pt idx="118">
                  <c:v>21.517219327731095</c:v>
                </c:pt>
                <c:pt idx="119">
                  <c:v>21.360566666666667</c:v>
                </c:pt>
                <c:pt idx="120">
                  <c:v>21.206503305785127</c:v>
                </c:pt>
                <c:pt idx="121">
                  <c:v>21.054965573770492</c:v>
                </c:pt>
                <c:pt idx="122">
                  <c:v>20.905891869918701</c:v>
                </c:pt>
                <c:pt idx="123">
                  <c:v>20.759222580645162</c:v>
                </c:pt>
                <c:pt idx="124">
                  <c:v>20.614900000000002</c:v>
                </c:pt>
                <c:pt idx="125">
                  <c:v>20.472868253968254</c:v>
                </c:pt>
                <c:pt idx="126">
                  <c:v>20.333073228346457</c:v>
                </c:pt>
                <c:pt idx="127">
                  <c:v>20.195462500000001</c:v>
                </c:pt>
                <c:pt idx="128">
                  <c:v>20.059985271317831</c:v>
                </c:pt>
                <c:pt idx="129">
                  <c:v>19.92659230769231</c:v>
                </c:pt>
                <c:pt idx="130">
                  <c:v>19.795235877862599</c:v>
                </c:pt>
                <c:pt idx="131">
                  <c:v>19.665869696969697</c:v>
                </c:pt>
                <c:pt idx="132">
                  <c:v>19.538448872180453</c:v>
                </c:pt>
                <c:pt idx="133">
                  <c:v>19.41292985074627</c:v>
                </c:pt>
                <c:pt idx="134">
                  <c:v>19.289270370370371</c:v>
                </c:pt>
                <c:pt idx="135">
                  <c:v>19.167429411764708</c:v>
                </c:pt>
                <c:pt idx="136">
                  <c:v>19.047367153284672</c:v>
                </c:pt>
                <c:pt idx="137">
                  <c:v>18.929044927536232</c:v>
                </c:pt>
                <c:pt idx="138">
                  <c:v>18.812425179856117</c:v>
                </c:pt>
                <c:pt idx="139">
                  <c:v>18.697471428571429</c:v>
                </c:pt>
                <c:pt idx="140">
                  <c:v>18.584148226950354</c:v>
                </c:pt>
                <c:pt idx="141">
                  <c:v>18.472421126760565</c:v>
                </c:pt>
                <c:pt idx="142">
                  <c:v>18.362256643356645</c:v>
                </c:pt>
                <c:pt idx="143">
                  <c:v>18.253622222222223</c:v>
                </c:pt>
                <c:pt idx="144">
                  <c:v>18.146486206896551</c:v>
                </c:pt>
                <c:pt idx="145">
                  <c:v>18.040817808219177</c:v>
                </c:pt>
                <c:pt idx="146">
                  <c:v>17.936587074829934</c:v>
                </c:pt>
                <c:pt idx="147">
                  <c:v>17.833764864864865</c:v>
                </c:pt>
                <c:pt idx="148">
                  <c:v>17.732322818791946</c:v>
                </c:pt>
                <c:pt idx="149">
                  <c:v>17.632233333333335</c:v>
                </c:pt>
                <c:pt idx="150">
                  <c:v>17.533469536423841</c:v>
                </c:pt>
                <c:pt idx="151">
                  <c:v>17.436005263157895</c:v>
                </c:pt>
                <c:pt idx="152">
                  <c:v>17.339815032679738</c:v>
                </c:pt>
                <c:pt idx="153">
                  <c:v>17.244874025974028</c:v>
                </c:pt>
                <c:pt idx="154">
                  <c:v>17.151158064516128</c:v>
                </c:pt>
                <c:pt idx="155">
                  <c:v>17.058643589743589</c:v>
                </c:pt>
                <c:pt idx="156">
                  <c:v>16.967307643312104</c:v>
                </c:pt>
                <c:pt idx="157">
                  <c:v>16.877127848101267</c:v>
                </c:pt>
                <c:pt idx="158">
                  <c:v>16.788082389937106</c:v>
                </c:pt>
                <c:pt idx="159">
                  <c:v>16.700150000000001</c:v>
                </c:pt>
                <c:pt idx="160">
                  <c:v>16.6133099378882</c:v>
                </c:pt>
                <c:pt idx="161">
                  <c:v>16.527541975308644</c:v>
                </c:pt>
                <c:pt idx="162">
                  <c:v>16.4428263803681</c:v>
                </c:pt>
                <c:pt idx="163">
                  <c:v>16.359143902439026</c:v>
                </c:pt>
                <c:pt idx="164">
                  <c:v>16.276475757575756</c:v>
                </c:pt>
                <c:pt idx="165">
                  <c:v>16.194803614457832</c:v>
                </c:pt>
                <c:pt idx="166">
                  <c:v>16.114109580838324</c:v>
                </c:pt>
                <c:pt idx="167">
                  <c:v>16.034376190476191</c:v>
                </c:pt>
                <c:pt idx="168">
                  <c:v>15.955586390532543</c:v>
                </c:pt>
                <c:pt idx="169">
                  <c:v>15.877723529411764</c:v>
                </c:pt>
                <c:pt idx="170">
                  <c:v>15.80077134502924</c:v>
                </c:pt>
                <c:pt idx="171">
                  <c:v>15.724713953488372</c:v>
                </c:pt>
                <c:pt idx="172">
                  <c:v>15.649535838150289</c:v>
                </c:pt>
                <c:pt idx="173">
                  <c:v>15.575221839080459</c:v>
                </c:pt>
                <c:pt idx="174">
                  <c:v>15.501757142857143</c:v>
                </c:pt>
                <c:pt idx="175">
                  <c:v>15.429127272727273</c:v>
                </c:pt>
                <c:pt idx="176">
                  <c:v>15.357318079096045</c:v>
                </c:pt>
                <c:pt idx="177">
                  <c:v>15.286315730337078</c:v>
                </c:pt>
                <c:pt idx="178">
                  <c:v>15.216106703910615</c:v>
                </c:pt>
                <c:pt idx="179">
                  <c:v>15.146677777777777</c:v>
                </c:pt>
                <c:pt idx="180">
                  <c:v>15.078016022099447</c:v>
                </c:pt>
                <c:pt idx="181">
                  <c:v>15.010108791208792</c:v>
                </c:pt>
                <c:pt idx="182">
                  <c:v>14.942943715846994</c:v>
                </c:pt>
                <c:pt idx="183">
                  <c:v>14.876508695652173</c:v>
                </c:pt>
                <c:pt idx="184">
                  <c:v>14.810791891891892</c:v>
                </c:pt>
                <c:pt idx="185">
                  <c:v>14.745781720430108</c:v>
                </c:pt>
                <c:pt idx="186">
                  <c:v>14.681466844919786</c:v>
                </c:pt>
                <c:pt idx="187">
                  <c:v>14.617836170212765</c:v>
                </c:pt>
                <c:pt idx="188">
                  <c:v>14.554878835978835</c:v>
                </c:pt>
                <c:pt idx="189">
                  <c:v>14.492584210526315</c:v>
                </c:pt>
                <c:pt idx="190">
                  <c:v>14.430941884816754</c:v>
                </c:pt>
                <c:pt idx="191">
                  <c:v>14.369941666666666</c:v>
                </c:pt>
                <c:pt idx="192">
                  <c:v>14.309573575129534</c:v>
                </c:pt>
                <c:pt idx="193">
                  <c:v>14.249827835051546</c:v>
                </c:pt>
                <c:pt idx="194">
                  <c:v>14.190694871794872</c:v>
                </c:pt>
                <c:pt idx="195">
                  <c:v>14.132165306122449</c:v>
                </c:pt>
                <c:pt idx="196">
                  <c:v>14.074229949238578</c:v>
                </c:pt>
                <c:pt idx="197">
                  <c:v>14.016879797979797</c:v>
                </c:pt>
                <c:pt idx="198">
                  <c:v>13.960106030150753</c:v>
                </c:pt>
                <c:pt idx="199">
                  <c:v>13.9039</c:v>
                </c:pt>
                <c:pt idx="200">
                  <c:v>7.6900111111111116</c:v>
                </c:pt>
                <c:pt idx="201">
                  <c:v>5.9146142857142863</c:v>
                </c:pt>
                <c:pt idx="202">
                  <c:v>5.0736368421052633</c:v>
                </c:pt>
                <c:pt idx="203">
                  <c:v>4.5830666666666673</c:v>
                </c:pt>
                <c:pt idx="204">
                  <c:v>4.261658620689655</c:v>
                </c:pt>
                <c:pt idx="205">
                  <c:v>4.0347823529411766</c:v>
                </c:pt>
                <c:pt idx="206">
                  <c:v>3.866079487179487</c:v>
                </c:pt>
                <c:pt idx="207">
                  <c:v>3.7357181818181822</c:v>
                </c:pt>
                <c:pt idx="208">
                  <c:v>3.6319612244897961</c:v>
                </c:pt>
                <c:pt idx="209">
                  <c:v>3.5474185185185187</c:v>
                </c:pt>
                <c:pt idx="210">
                  <c:v>3.477205084745763</c:v>
                </c:pt>
                <c:pt idx="211">
                  <c:v>3.4179625000000002</c:v>
                </c:pt>
                <c:pt idx="212">
                  <c:v>3.3673057971014493</c:v>
                </c:pt>
                <c:pt idx="213">
                  <c:v>3.3234945945945946</c:v>
                </c:pt>
                <c:pt idx="214">
                  <c:v>3.2852291139240508</c:v>
                </c:pt>
                <c:pt idx="215">
                  <c:v>3.2515190476190479</c:v>
                </c:pt>
                <c:pt idx="216">
                  <c:v>3.221596629213483</c:v>
                </c:pt>
                <c:pt idx="217">
                  <c:v>3.1948574468085109</c:v>
                </c:pt>
                <c:pt idx="218">
                  <c:v>3.1708191919191919</c:v>
                </c:pt>
                <c:pt idx="219">
                  <c:v>3.1490923076923076</c:v>
                </c:pt>
                <c:pt idx="220">
                  <c:v>3.1293587155963305</c:v>
                </c:pt>
                <c:pt idx="221">
                  <c:v>3.1113561403508774</c:v>
                </c:pt>
                <c:pt idx="222">
                  <c:v>3.0948663865546218</c:v>
                </c:pt>
                <c:pt idx="223">
                  <c:v>3.0797064516129034</c:v>
                </c:pt>
                <c:pt idx="224">
                  <c:v>3.0657217054263568</c:v>
                </c:pt>
                <c:pt idx="225">
                  <c:v>3.0527805970149253</c:v>
                </c:pt>
                <c:pt idx="226">
                  <c:v>3.0407705035971224</c:v>
                </c:pt>
                <c:pt idx="227">
                  <c:v>3.0295944444444447</c:v>
                </c:pt>
                <c:pt idx="228">
                  <c:v>3.019168456375839</c:v>
                </c:pt>
                <c:pt idx="229">
                  <c:v>3.0094194805194805</c:v>
                </c:pt>
                <c:pt idx="230">
                  <c:v>3.0002836477987422</c:v>
                </c:pt>
                <c:pt idx="231">
                  <c:v>2.9917048780487807</c:v>
                </c:pt>
                <c:pt idx="232">
                  <c:v>2.9836337278106511</c:v>
                </c:pt>
                <c:pt idx="233">
                  <c:v>2.9760264367816092</c:v>
                </c:pt>
                <c:pt idx="234">
                  <c:v>2.9688441340782123</c:v>
                </c:pt>
                <c:pt idx="235">
                  <c:v>2.9620521739130434</c:v>
                </c:pt>
                <c:pt idx="236">
                  <c:v>2.955619576719577</c:v>
                </c:pt>
                <c:pt idx="237">
                  <c:v>2.9495185567010309</c:v>
                </c:pt>
                <c:pt idx="238">
                  <c:v>2.9437241206030151</c:v>
                </c:pt>
                <c:pt idx="239">
                  <c:v>2.9382137254901961</c:v>
                </c:pt>
                <c:pt idx="240">
                  <c:v>2.9329669856459333</c:v>
                </c:pt>
                <c:pt idx="241">
                  <c:v>2.9279654205607479</c:v>
                </c:pt>
                <c:pt idx="242">
                  <c:v>2.9231922374429224</c:v>
                </c:pt>
                <c:pt idx="243">
                  <c:v>2.9186321428571431</c:v>
                </c:pt>
                <c:pt idx="244">
                  <c:v>2.9142711790393014</c:v>
                </c:pt>
                <c:pt idx="245">
                  <c:v>2.9100965811965813</c:v>
                </c:pt>
                <c:pt idx="246">
                  <c:v>2.9060966527196652</c:v>
                </c:pt>
                <c:pt idx="247">
                  <c:v>2.9022606557377051</c:v>
                </c:pt>
                <c:pt idx="248">
                  <c:v>2.898578714859438</c:v>
                </c:pt>
                <c:pt idx="249">
                  <c:v>2.8950417322834645</c:v>
                </c:pt>
                <c:pt idx="250">
                  <c:v>2.8916413127413128</c:v>
                </c:pt>
                <c:pt idx="251">
                  <c:v>2.888369696969697</c:v>
                </c:pt>
                <c:pt idx="252">
                  <c:v>2.8852197026022304</c:v>
                </c:pt>
                <c:pt idx="253">
                  <c:v>2.8821846715328467</c:v>
                </c:pt>
                <c:pt idx="254">
                  <c:v>2.8792584229390683</c:v>
                </c:pt>
                <c:pt idx="255">
                  <c:v>2.8764352112676059</c:v>
                </c:pt>
                <c:pt idx="256">
                  <c:v>2.8737096885813149</c:v>
                </c:pt>
                <c:pt idx="257">
                  <c:v>2.8710768707482996</c:v>
                </c:pt>
                <c:pt idx="258">
                  <c:v>2.8685321070234115</c:v>
                </c:pt>
                <c:pt idx="259">
                  <c:v>2.8660710526315789</c:v>
                </c:pt>
                <c:pt idx="260">
                  <c:v>2.8636896440129451</c:v>
                </c:pt>
                <c:pt idx="261">
                  <c:v>2.8613840764331213</c:v>
                </c:pt>
                <c:pt idx="262">
                  <c:v>2.8591507836990595</c:v>
                </c:pt>
                <c:pt idx="263">
                  <c:v>2.8569864197530865</c:v>
                </c:pt>
                <c:pt idx="264">
                  <c:v>2.8548878419452888</c:v>
                </c:pt>
                <c:pt idx="265">
                  <c:v>2.8528520958083834</c:v>
                </c:pt>
                <c:pt idx="266">
                  <c:v>2.8508764011799412</c:v>
                </c:pt>
                <c:pt idx="267">
                  <c:v>2.8489581395348837</c:v>
                </c:pt>
                <c:pt idx="268">
                  <c:v>2.8470948424068769</c:v>
                </c:pt>
                <c:pt idx="269">
                  <c:v>2.8452841807909603</c:v>
                </c:pt>
                <c:pt idx="270">
                  <c:v>2.8435239554317548</c:v>
                </c:pt>
                <c:pt idx="271">
                  <c:v>2.8418120879120878</c:v>
                </c:pt>
                <c:pt idx="272">
                  <c:v>2.8401466124661248</c:v>
                </c:pt>
                <c:pt idx="273">
                  <c:v>2.838525668449198</c:v>
                </c:pt>
                <c:pt idx="274">
                  <c:v>2.8369474934036942</c:v>
                </c:pt>
                <c:pt idx="275">
                  <c:v>2.8354104166666669</c:v>
                </c:pt>
                <c:pt idx="276">
                  <c:v>2.8339128534704372</c:v>
                </c:pt>
                <c:pt idx="277">
                  <c:v>2.8324532994923857</c:v>
                </c:pt>
                <c:pt idx="278">
                  <c:v>2.8310303258145364</c:v>
                </c:pt>
                <c:pt idx="279">
                  <c:v>2.8296425742574258</c:v>
                </c:pt>
                <c:pt idx="280">
                  <c:v>2.8282887530562348</c:v>
                </c:pt>
                <c:pt idx="281">
                  <c:v>2.8269676328502418</c:v>
                </c:pt>
                <c:pt idx="282">
                  <c:v>2.8256780429594275</c:v>
                </c:pt>
                <c:pt idx="283">
                  <c:v>2.8244188679245283</c:v>
                </c:pt>
                <c:pt idx="284">
                  <c:v>2.8231890442890446</c:v>
                </c:pt>
                <c:pt idx="285">
                  <c:v>2.8219875576036868</c:v>
                </c:pt>
                <c:pt idx="286">
                  <c:v>2.8208134396355353</c:v>
                </c:pt>
                <c:pt idx="287">
                  <c:v>2.819665765765766</c:v>
                </c:pt>
                <c:pt idx="288">
                  <c:v>2.8185436525612473</c:v>
                </c:pt>
                <c:pt idx="289">
                  <c:v>2.8174462555066082</c:v>
                </c:pt>
                <c:pt idx="290">
                  <c:v>2.8163727668845318</c:v>
                </c:pt>
                <c:pt idx="291">
                  <c:v>2.8153224137931034</c:v>
                </c:pt>
                <c:pt idx="292">
                  <c:v>2.814294456289979</c:v>
                </c:pt>
                <c:pt idx="293">
                  <c:v>2.8132881856540086</c:v>
                </c:pt>
                <c:pt idx="294">
                  <c:v>2.812302922755741</c:v>
                </c:pt>
                <c:pt idx="295">
                  <c:v>2.8113380165289259</c:v>
                </c:pt>
                <c:pt idx="296">
                  <c:v>2.8103928425357876</c:v>
                </c:pt>
                <c:pt idx="297">
                  <c:v>2.8094668016194335</c:v>
                </c:pt>
                <c:pt idx="298">
                  <c:v>2.8085593186372746</c:v>
                </c:pt>
                <c:pt idx="299">
                  <c:v>2.8076698412698415</c:v>
                </c:pt>
                <c:pt idx="300">
                  <c:v>2.8067978388998038</c:v>
                </c:pt>
                <c:pt idx="301">
                  <c:v>2.8059428015564203</c:v>
                </c:pt>
                <c:pt idx="302">
                  <c:v>2.8051042389210021</c:v>
                </c:pt>
                <c:pt idx="303">
                  <c:v>2.8042816793893133</c:v>
                </c:pt>
                <c:pt idx="304">
                  <c:v>2.8034746691871457</c:v>
                </c:pt>
                <c:pt idx="305">
                  <c:v>2.8026827715355807</c:v>
                </c:pt>
                <c:pt idx="306">
                  <c:v>2.8019055658627088</c:v>
                </c:pt>
                <c:pt idx="307">
                  <c:v>2.8011426470588234</c:v>
                </c:pt>
                <c:pt idx="308">
                  <c:v>2.8003936247723136</c:v>
                </c:pt>
                <c:pt idx="309">
                  <c:v>2.7996581227436823</c:v>
                </c:pt>
                <c:pt idx="310">
                  <c:v>2.7989357781753132</c:v>
                </c:pt>
                <c:pt idx="311">
                  <c:v>2.7982262411347518</c:v>
                </c:pt>
                <c:pt idx="312">
                  <c:v>2.7975291739894552</c:v>
                </c:pt>
                <c:pt idx="313">
                  <c:v>2.7968442508710805</c:v>
                </c:pt>
                <c:pt idx="314">
                  <c:v>2.7961711571675303</c:v>
                </c:pt>
                <c:pt idx="315">
                  <c:v>2.7955095890410959</c:v>
                </c:pt>
                <c:pt idx="316">
                  <c:v>2.7948592529711376</c:v>
                </c:pt>
                <c:pt idx="317">
                  <c:v>2.7942198653198655</c:v>
                </c:pt>
                <c:pt idx="318">
                  <c:v>2.7935911519198666</c:v>
                </c:pt>
                <c:pt idx="319">
                  <c:v>2.7929728476821194</c:v>
                </c:pt>
                <c:pt idx="320">
                  <c:v>2.7923646962233168</c:v>
                </c:pt>
                <c:pt idx="321">
                  <c:v>2.791766449511401</c:v>
                </c:pt>
                <c:pt idx="322">
                  <c:v>2.7911778675282717</c:v>
                </c:pt>
                <c:pt idx="323">
                  <c:v>2.7905987179487179</c:v>
                </c:pt>
                <c:pt idx="324">
                  <c:v>2.7900287758346582</c:v>
                </c:pt>
                <c:pt idx="325">
                  <c:v>2.7894678233438488</c:v>
                </c:pt>
                <c:pt idx="326">
                  <c:v>2.7889156494522691</c:v>
                </c:pt>
                <c:pt idx="327">
                  <c:v>2.7883720496894413</c:v>
                </c:pt>
                <c:pt idx="328">
                  <c:v>2.7878368258859787</c:v>
                </c:pt>
                <c:pt idx="329">
                  <c:v>2.7873097859327216</c:v>
                </c:pt>
                <c:pt idx="330">
                  <c:v>2.7867907435508346</c:v>
                </c:pt>
                <c:pt idx="331">
                  <c:v>2.7862795180722895</c:v>
                </c:pt>
                <c:pt idx="332">
                  <c:v>2.7857759342301942</c:v>
                </c:pt>
                <c:pt idx="333">
                  <c:v>2.7852798219584569</c:v>
                </c:pt>
                <c:pt idx="334">
                  <c:v>2.7847910162002947</c:v>
                </c:pt>
                <c:pt idx="335">
                  <c:v>2.7843093567251462</c:v>
                </c:pt>
                <c:pt idx="336">
                  <c:v>2.783834687953556</c:v>
                </c:pt>
                <c:pt idx="337">
                  <c:v>2.7833668587896256</c:v>
                </c:pt>
                <c:pt idx="338">
                  <c:v>2.7829057224606584</c:v>
                </c:pt>
                <c:pt idx="339">
                  <c:v>2.7824511363636364</c:v>
                </c:pt>
                <c:pt idx="340">
                  <c:v>2.7820029619181947</c:v>
                </c:pt>
                <c:pt idx="341">
                  <c:v>2.7815610644257704</c:v>
                </c:pt>
                <c:pt idx="342">
                  <c:v>2.7811253129346314</c:v>
                </c:pt>
                <c:pt idx="343">
                  <c:v>2.7806955801104971</c:v>
                </c:pt>
                <c:pt idx="344">
                  <c:v>2.780271742112483</c:v>
                </c:pt>
                <c:pt idx="345">
                  <c:v>2.7798536784741144</c:v>
                </c:pt>
                <c:pt idx="346">
                  <c:v>2.7794412719891746</c:v>
                </c:pt>
                <c:pt idx="347">
                  <c:v>2.7790344086021506</c:v>
                </c:pt>
                <c:pt idx="348">
                  <c:v>2.7786329773030709</c:v>
                </c:pt>
                <c:pt idx="349">
                  <c:v>2.7782368700265252</c:v>
                </c:pt>
                <c:pt idx="350">
                  <c:v>2.7778459815546772</c:v>
                </c:pt>
                <c:pt idx="351">
                  <c:v>2.7774602094240839</c:v>
                </c:pt>
                <c:pt idx="352">
                  <c:v>2.777079453836151</c:v>
                </c:pt>
                <c:pt idx="353">
                  <c:v>2.7767036175710595</c:v>
                </c:pt>
                <c:pt idx="354">
                  <c:v>2.7763326059050066</c:v>
                </c:pt>
                <c:pt idx="355">
                  <c:v>2.7759663265306123</c:v>
                </c:pt>
                <c:pt idx="356">
                  <c:v>2.775604689480355</c:v>
                </c:pt>
                <c:pt idx="357">
                  <c:v>2.7752476070528966</c:v>
                </c:pt>
                <c:pt idx="358">
                  <c:v>2.7748949937421776</c:v>
                </c:pt>
                <c:pt idx="359">
                  <c:v>2.7745467661691543</c:v>
                </c:pt>
                <c:pt idx="360">
                  <c:v>2.7742028430160692</c:v>
                </c:pt>
                <c:pt idx="361">
                  <c:v>2.773863144963145</c:v>
                </c:pt>
                <c:pt idx="362">
                  <c:v>2.7735275946275948</c:v>
                </c:pt>
                <c:pt idx="363">
                  <c:v>2.7731961165048546</c:v>
                </c:pt>
                <c:pt idx="364">
                  <c:v>2.7728686369119422</c:v>
                </c:pt>
                <c:pt idx="365">
                  <c:v>2.7725450839328536</c:v>
                </c:pt>
                <c:pt idx="366">
                  <c:v>2.772225387365912</c:v>
                </c:pt>
                <c:pt idx="367">
                  <c:v>2.7719094786729861</c:v>
                </c:pt>
                <c:pt idx="368">
                  <c:v>2.7715972909305067</c:v>
                </c:pt>
                <c:pt idx="369">
                  <c:v>2.7712887587822017</c:v>
                </c:pt>
                <c:pt idx="370">
                  <c:v>2.7709838183934807</c:v>
                </c:pt>
                <c:pt idx="371">
                  <c:v>2.7706824074074077</c:v>
                </c:pt>
                <c:pt idx="372">
                  <c:v>2.7703844649021865</c:v>
                </c:pt>
                <c:pt idx="373">
                  <c:v>2.7700899313501144</c:v>
                </c:pt>
                <c:pt idx="374">
                  <c:v>2.7697987485779296</c:v>
                </c:pt>
                <c:pt idx="375">
                  <c:v>2.769510859728507</c:v>
                </c:pt>
                <c:pt idx="376">
                  <c:v>2.7692262092238473</c:v>
                </c:pt>
                <c:pt idx="377">
                  <c:v>2.7689447427293068</c:v>
                </c:pt>
                <c:pt idx="378">
                  <c:v>2.7686664071190212</c:v>
                </c:pt>
                <c:pt idx="379">
                  <c:v>2.7683911504424779</c:v>
                </c:pt>
                <c:pt idx="380">
                  <c:v>2.7681189218921891</c:v>
                </c:pt>
                <c:pt idx="381">
                  <c:v>2.7678496717724288</c:v>
                </c:pt>
                <c:pt idx="382">
                  <c:v>2.7675833514689883</c:v>
                </c:pt>
                <c:pt idx="383">
                  <c:v>2.7673199134199136</c:v>
                </c:pt>
                <c:pt idx="384">
                  <c:v>2.7670593110871908</c:v>
                </c:pt>
                <c:pt idx="385">
                  <c:v>2.7668014989293361</c:v>
                </c:pt>
                <c:pt idx="386">
                  <c:v>2.766546432374867</c:v>
                </c:pt>
                <c:pt idx="387">
                  <c:v>2.7662940677966104</c:v>
                </c:pt>
                <c:pt idx="388">
                  <c:v>2.7660443624868285</c:v>
                </c:pt>
                <c:pt idx="389">
                  <c:v>2.7657972746331239</c:v>
                </c:pt>
                <c:pt idx="390">
                  <c:v>2.7655527632950991</c:v>
                </c:pt>
                <c:pt idx="391">
                  <c:v>2.7653107883817429</c:v>
                </c:pt>
                <c:pt idx="392">
                  <c:v>2.7650713106295148</c:v>
                </c:pt>
                <c:pt idx="393">
                  <c:v>2.764834291581109</c:v>
                </c:pt>
                <c:pt idx="394">
                  <c:v>2.764599693564862</c:v>
                </c:pt>
                <c:pt idx="395">
                  <c:v>2.7643674796747968</c:v>
                </c:pt>
                <c:pt idx="396">
                  <c:v>2.7641376137512639</c:v>
                </c:pt>
                <c:pt idx="397">
                  <c:v>2.7639100603621731</c:v>
                </c:pt>
                <c:pt idx="398">
                  <c:v>2.7636847847847847</c:v>
                </c:pt>
                <c:pt idx="399">
                  <c:v>2.7634617529880479</c:v>
                </c:pt>
                <c:pt idx="400">
                  <c:v>2.7632409316154609</c:v>
                </c:pt>
                <c:pt idx="401">
                  <c:v>2.7630222879684418</c:v>
                </c:pt>
                <c:pt idx="402">
                  <c:v>2.7628057899901863</c:v>
                </c:pt>
                <c:pt idx="403">
                  <c:v>2.7625914062499999</c:v>
                </c:pt>
                <c:pt idx="404">
                  <c:v>2.7623791059280856</c:v>
                </c:pt>
                <c:pt idx="405">
                  <c:v>2.762168858800774</c:v>
                </c:pt>
                <c:pt idx="406">
                  <c:v>2.761960635226179</c:v>
                </c:pt>
                <c:pt idx="407">
                  <c:v>2.7617544061302683</c:v>
                </c:pt>
                <c:pt idx="408">
                  <c:v>2.7615501429933271</c:v>
                </c:pt>
                <c:pt idx="409">
                  <c:v>2.7613478178368123</c:v>
                </c:pt>
                <c:pt idx="410">
                  <c:v>2.7611474032105763</c:v>
                </c:pt>
                <c:pt idx="411">
                  <c:v>2.7609488721804514</c:v>
                </c:pt>
                <c:pt idx="412">
                  <c:v>2.7607521983161836</c:v>
                </c:pt>
                <c:pt idx="413">
                  <c:v>2.7605573556797021</c:v>
                </c:pt>
                <c:pt idx="414">
                  <c:v>2.7603643188137164</c:v>
                </c:pt>
                <c:pt idx="415">
                  <c:v>2.7601730627306273</c:v>
                </c:pt>
                <c:pt idx="416">
                  <c:v>2.7599835629017448</c:v>
                </c:pt>
                <c:pt idx="417">
                  <c:v>2.7597957952468009</c:v>
                </c:pt>
                <c:pt idx="418">
                  <c:v>2.7596097361237488</c:v>
                </c:pt>
                <c:pt idx="419">
                  <c:v>2.7594253623188405</c:v>
                </c:pt>
                <c:pt idx="420">
                  <c:v>2.7592426510369705</c:v>
                </c:pt>
                <c:pt idx="421">
                  <c:v>2.75906157989228</c:v>
                </c:pt>
                <c:pt idx="422">
                  <c:v>2.7588821268990169</c:v>
                </c:pt>
                <c:pt idx="423">
                  <c:v>2.7587042704626334</c:v>
                </c:pt>
                <c:pt idx="424">
                  <c:v>2.758527989371125</c:v>
                </c:pt>
                <c:pt idx="425">
                  <c:v>2.7583532627865961</c:v>
                </c:pt>
                <c:pt idx="426">
                  <c:v>2.7581800702370503</c:v>
                </c:pt>
                <c:pt idx="427">
                  <c:v>2.7580083916083917</c:v>
                </c:pt>
                <c:pt idx="428">
                  <c:v>2.7578382071366407</c:v>
                </c:pt>
                <c:pt idx="429">
                  <c:v>2.7576694974003466</c:v>
                </c:pt>
                <c:pt idx="430">
                  <c:v>2.7575022433132013</c:v>
                </c:pt>
                <c:pt idx="431">
                  <c:v>2.7573364261168387</c:v>
                </c:pt>
                <c:pt idx="432">
                  <c:v>2.7571720273738238</c:v>
                </c:pt>
                <c:pt idx="433">
                  <c:v>2.7570090289608178</c:v>
                </c:pt>
                <c:pt idx="434">
                  <c:v>2.7568474130619172</c:v>
                </c:pt>
                <c:pt idx="435">
                  <c:v>2.7566871621621623</c:v>
                </c:pt>
                <c:pt idx="436">
                  <c:v>2.756528259041211</c:v>
                </c:pt>
                <c:pt idx="437">
                  <c:v>2.7563706867671693</c:v>
                </c:pt>
                <c:pt idx="438">
                  <c:v>2.7562144286905754</c:v>
                </c:pt>
                <c:pt idx="439">
                  <c:v>2.7560594684385382</c:v>
                </c:pt>
                <c:pt idx="440">
                  <c:v>2.7559057899090158</c:v>
                </c:pt>
                <c:pt idx="441">
                  <c:v>2.7557533772652389</c:v>
                </c:pt>
                <c:pt idx="442">
                  <c:v>2.755602214930271</c:v>
                </c:pt>
                <c:pt idx="443">
                  <c:v>2.7554522875816994</c:v>
                </c:pt>
                <c:pt idx="444">
                  <c:v>2.7553035801464607</c:v>
                </c:pt>
                <c:pt idx="445">
                  <c:v>2.7551560777957862</c:v>
                </c:pt>
                <c:pt idx="446">
                  <c:v>2.7550097659402746</c:v>
                </c:pt>
                <c:pt idx="447">
                  <c:v>2.7548646302250805</c:v>
                </c:pt>
                <c:pt idx="448">
                  <c:v>2.7547206565252202</c:v>
                </c:pt>
                <c:pt idx="449">
                  <c:v>2.7545778309409887</c:v>
                </c:pt>
                <c:pt idx="450">
                  <c:v>2.7544361397934871</c:v>
                </c:pt>
                <c:pt idx="451">
                  <c:v>2.7542955696202531</c:v>
                </c:pt>
                <c:pt idx="452">
                  <c:v>2.754156107171001</c:v>
                </c:pt>
                <c:pt idx="453">
                  <c:v>2.7540177394034537</c:v>
                </c:pt>
                <c:pt idx="454">
                  <c:v>2.7538804534792809</c:v>
                </c:pt>
                <c:pt idx="455">
                  <c:v>2.7537442367601246</c:v>
                </c:pt>
                <c:pt idx="456">
                  <c:v>2.7536090768037238</c:v>
                </c:pt>
                <c:pt idx="457">
                  <c:v>2.7534749613601237</c:v>
                </c:pt>
                <c:pt idx="458">
                  <c:v>2.7533418783679755</c:v>
                </c:pt>
                <c:pt idx="459">
                  <c:v>2.7532098159509202</c:v>
                </c:pt>
                <c:pt idx="460">
                  <c:v>2.7530787624140567</c:v>
                </c:pt>
                <c:pt idx="461">
                  <c:v>2.7529487062404874</c:v>
                </c:pt>
                <c:pt idx="462">
                  <c:v>2.7528196360879456</c:v>
                </c:pt>
                <c:pt idx="463">
                  <c:v>2.7526915407854986</c:v>
                </c:pt>
                <c:pt idx="464">
                  <c:v>2.7525644093303239</c:v>
                </c:pt>
                <c:pt idx="465">
                  <c:v>2.7524382308845579</c:v>
                </c:pt>
                <c:pt idx="466">
                  <c:v>2.7523129947722182</c:v>
                </c:pt>
                <c:pt idx="467">
                  <c:v>2.7521886904761907</c:v>
                </c:pt>
                <c:pt idx="468">
                  <c:v>2.7520653076352857</c:v>
                </c:pt>
                <c:pt idx="469">
                  <c:v>2.7519428360413589</c:v>
                </c:pt>
                <c:pt idx="470">
                  <c:v>2.7518212656364973</c:v>
                </c:pt>
                <c:pt idx="471">
                  <c:v>2.7517005865102639</c:v>
                </c:pt>
                <c:pt idx="472">
                  <c:v>2.7515807888970052</c:v>
                </c:pt>
                <c:pt idx="473">
                  <c:v>2.7514618631732168</c:v>
                </c:pt>
                <c:pt idx="474">
                  <c:v>2.7513437998549675</c:v>
                </c:pt>
                <c:pt idx="475">
                  <c:v>2.751226589595376</c:v>
                </c:pt>
                <c:pt idx="476">
                  <c:v>2.7511102231821454</c:v>
                </c:pt>
                <c:pt idx="477">
                  <c:v>2.7509946915351509</c:v>
                </c:pt>
                <c:pt idx="478">
                  <c:v>2.7508799857040742</c:v>
                </c:pt>
                <c:pt idx="479">
                  <c:v>2.750766096866097</c:v>
                </c:pt>
                <c:pt idx="480">
                  <c:v>2.7506530163236338</c:v>
                </c:pt>
                <c:pt idx="481">
                  <c:v>2.7505407355021219</c:v>
                </c:pt>
                <c:pt idx="482">
                  <c:v>2.7504292459478505</c:v>
                </c:pt>
                <c:pt idx="483">
                  <c:v>2.7503185393258427</c:v>
                </c:pt>
                <c:pt idx="484">
                  <c:v>2.750208607417775</c:v>
                </c:pt>
                <c:pt idx="485">
                  <c:v>2.7500994421199443</c:v>
                </c:pt>
                <c:pt idx="486">
                  <c:v>2.7499910354412789</c:v>
                </c:pt>
                <c:pt idx="487">
                  <c:v>2.7498833795013851</c:v>
                </c:pt>
                <c:pt idx="488">
                  <c:v>2.7497764665286404</c:v>
                </c:pt>
                <c:pt idx="489">
                  <c:v>2.7496702888583218</c:v>
                </c:pt>
                <c:pt idx="490">
                  <c:v>2.7495648389307745</c:v>
                </c:pt>
                <c:pt idx="491">
                  <c:v>2.7494601092896174</c:v>
                </c:pt>
                <c:pt idx="492">
                  <c:v>2.7493560925799865</c:v>
                </c:pt>
                <c:pt idx="493">
                  <c:v>2.7492527815468115</c:v>
                </c:pt>
                <c:pt idx="494">
                  <c:v>2.7491501690331308</c:v>
                </c:pt>
                <c:pt idx="495">
                  <c:v>2.7490482479784366</c:v>
                </c:pt>
                <c:pt idx="496">
                  <c:v>2.7489470114170587</c:v>
                </c:pt>
                <c:pt idx="497">
                  <c:v>2.748846452476573</c:v>
                </c:pt>
                <c:pt idx="498">
                  <c:v>2.7487465643762508</c:v>
                </c:pt>
                <c:pt idx="499">
                  <c:v>2.7486473404255318</c:v>
                </c:pt>
                <c:pt idx="500">
                  <c:v>2.7485487740225314</c:v>
                </c:pt>
                <c:pt idx="501">
                  <c:v>2.7484508586525762</c:v>
                </c:pt>
                <c:pt idx="502">
                  <c:v>2.7483535878867675</c:v>
                </c:pt>
                <c:pt idx="503">
                  <c:v>2.7482569553805773</c:v>
                </c:pt>
                <c:pt idx="504">
                  <c:v>2.7481609548724659</c:v>
                </c:pt>
                <c:pt idx="505">
                  <c:v>2.7480655801825296</c:v>
                </c:pt>
                <c:pt idx="506">
                  <c:v>2.7479708252111763</c:v>
                </c:pt>
                <c:pt idx="507">
                  <c:v>2.7478766839378239</c:v>
                </c:pt>
                <c:pt idx="508">
                  <c:v>2.7477831504196257</c:v>
                </c:pt>
                <c:pt idx="509">
                  <c:v>2.7476902187902188</c:v>
                </c:pt>
                <c:pt idx="510">
                  <c:v>2.7475978832584991</c:v>
                </c:pt>
                <c:pt idx="511">
                  <c:v>2.7475061381074171</c:v>
                </c:pt>
                <c:pt idx="512">
                  <c:v>2.7474149776927979</c:v>
                </c:pt>
                <c:pt idx="513">
                  <c:v>2.7473243964421856</c:v>
                </c:pt>
                <c:pt idx="514">
                  <c:v>2.747234388853705</c:v>
                </c:pt>
                <c:pt idx="515">
                  <c:v>2.7471449494949498</c:v>
                </c:pt>
                <c:pt idx="516">
                  <c:v>2.7470560730018883</c:v>
                </c:pt>
                <c:pt idx="517">
                  <c:v>2.7469677540777919</c:v>
                </c:pt>
                <c:pt idx="518">
                  <c:v>2.7468799874921825</c:v>
                </c:pt>
                <c:pt idx="519">
                  <c:v>2.7467927680798008</c:v>
                </c:pt>
                <c:pt idx="520">
                  <c:v>2.7467060907395897</c:v>
                </c:pt>
                <c:pt idx="521">
                  <c:v>2.746619950433705</c:v>
                </c:pt>
                <c:pt idx="522">
                  <c:v>2.7465343421865351</c:v>
                </c:pt>
                <c:pt idx="523">
                  <c:v>2.7464492610837441</c:v>
                </c:pt>
                <c:pt idx="524">
                  <c:v>2.746364702271332</c:v>
                </c:pt>
                <c:pt idx="525">
                  <c:v>2.7462806609547123</c:v>
                </c:pt>
                <c:pt idx="526">
                  <c:v>2.7461971323978038</c:v>
                </c:pt>
                <c:pt idx="527">
                  <c:v>2.7461141119221413</c:v>
                </c:pt>
                <c:pt idx="528">
                  <c:v>2.7460315949060039</c:v>
                </c:pt>
                <c:pt idx="529">
                  <c:v>2.7459495767835551</c:v>
                </c:pt>
                <c:pt idx="530">
                  <c:v>2.7458680530440027</c:v>
                </c:pt>
                <c:pt idx="531">
                  <c:v>2.7457870192307694</c:v>
                </c:pt>
                <c:pt idx="532">
                  <c:v>2.7457064709406831</c:v>
                </c:pt>
                <c:pt idx="533">
                  <c:v>2.7456264038231781</c:v>
                </c:pt>
                <c:pt idx="534">
                  <c:v>2.7455468135795118</c:v>
                </c:pt>
                <c:pt idx="535">
                  <c:v>2.7454676959619952</c:v>
                </c:pt>
                <c:pt idx="536">
                  <c:v>2.7453890467732389</c:v>
                </c:pt>
                <c:pt idx="537">
                  <c:v>2.7453108618654074</c:v>
                </c:pt>
                <c:pt idx="538">
                  <c:v>2.7452331371394938</c:v>
                </c:pt>
                <c:pt idx="539">
                  <c:v>2.7451558685446011</c:v>
                </c:pt>
                <c:pt idx="540">
                  <c:v>2.7450790520772381</c:v>
                </c:pt>
                <c:pt idx="541">
                  <c:v>2.7450026837806303</c:v>
                </c:pt>
                <c:pt idx="542">
                  <c:v>2.7449267597440374</c:v>
                </c:pt>
                <c:pt idx="543">
                  <c:v>2.7448512761020885</c:v>
                </c:pt>
                <c:pt idx="544">
                  <c:v>2.744776229034124</c:v>
                </c:pt>
                <c:pt idx="545">
                  <c:v>2.7447016147635526</c:v>
                </c:pt>
                <c:pt idx="546">
                  <c:v>2.7446274295572168</c:v>
                </c:pt>
                <c:pt idx="547">
                  <c:v>2.7445536697247706</c:v>
                </c:pt>
                <c:pt idx="548">
                  <c:v>2.7444803316180675</c:v>
                </c:pt>
                <c:pt idx="549">
                  <c:v>2.7444074116305588</c:v>
                </c:pt>
                <c:pt idx="550">
                  <c:v>2.7443349061967028</c:v>
                </c:pt>
                <c:pt idx="551">
                  <c:v>2.7442628117913834</c:v>
                </c:pt>
                <c:pt idx="552">
                  <c:v>2.7441911249293387</c:v>
                </c:pt>
                <c:pt idx="553">
                  <c:v>2.7441198421645998</c:v>
                </c:pt>
                <c:pt idx="554">
                  <c:v>2.7440489600899385</c:v>
                </c:pt>
                <c:pt idx="555">
                  <c:v>2.743978475336323</c:v>
                </c:pt>
                <c:pt idx="556">
                  <c:v>2.7439083845723871</c:v>
                </c:pt>
                <c:pt idx="557">
                  <c:v>2.7438386845039018</c:v>
                </c:pt>
                <c:pt idx="558">
                  <c:v>2.7437693718732632</c:v>
                </c:pt>
                <c:pt idx="559">
                  <c:v>2.7437004434589802</c:v>
                </c:pt>
                <c:pt idx="560">
                  <c:v>2.7436318960751795</c:v>
                </c:pt>
                <c:pt idx="561">
                  <c:v>2.7435637265711135</c:v>
                </c:pt>
                <c:pt idx="562">
                  <c:v>2.7434959318306764</c:v>
                </c:pt>
                <c:pt idx="563">
                  <c:v>2.7434285087719301</c:v>
                </c:pt>
                <c:pt idx="564">
                  <c:v>2.7433614543466378</c:v>
                </c:pt>
                <c:pt idx="565">
                  <c:v>2.7432947655398037</c:v>
                </c:pt>
                <c:pt idx="566">
                  <c:v>2.7432284393692226</c:v>
                </c:pt>
                <c:pt idx="567">
                  <c:v>2.7431624728850328</c:v>
                </c:pt>
                <c:pt idx="568">
                  <c:v>2.7430968631692809</c:v>
                </c:pt>
                <c:pt idx="569">
                  <c:v>2.743031607335491</c:v>
                </c:pt>
                <c:pt idx="570">
                  <c:v>2.7429667025282409</c:v>
                </c:pt>
                <c:pt idx="571">
                  <c:v>2.7429021459227467</c:v>
                </c:pt>
                <c:pt idx="572">
                  <c:v>2.7428379347244518</c:v>
                </c:pt>
                <c:pt idx="573">
                  <c:v>2.7427740661686233</c:v>
                </c:pt>
                <c:pt idx="574">
                  <c:v>2.7427105375199576</c:v>
                </c:pt>
                <c:pt idx="575">
                  <c:v>2.7426473460721867</c:v>
                </c:pt>
                <c:pt idx="576">
                  <c:v>2.7425844891476974</c:v>
                </c:pt>
                <c:pt idx="577">
                  <c:v>2.7425219640971488</c:v>
                </c:pt>
                <c:pt idx="578">
                  <c:v>2.742459768299105</c:v>
                </c:pt>
                <c:pt idx="579">
                  <c:v>2.742397899159664</c:v>
                </c:pt>
                <c:pt idx="580">
                  <c:v>2.7423363541121009</c:v>
                </c:pt>
                <c:pt idx="581">
                  <c:v>2.7422751306165098</c:v>
                </c:pt>
                <c:pt idx="582">
                  <c:v>2.742214226159458</c:v>
                </c:pt>
                <c:pt idx="583">
                  <c:v>2.7421536382536384</c:v>
                </c:pt>
                <c:pt idx="584">
                  <c:v>2.7420933644375327</c:v>
                </c:pt>
                <c:pt idx="585">
                  <c:v>2.7420334022750779</c:v>
                </c:pt>
                <c:pt idx="586">
                  <c:v>2.741973749355338</c:v>
                </c:pt>
                <c:pt idx="587">
                  <c:v>2.7419144032921809</c:v>
                </c:pt>
                <c:pt idx="588">
                  <c:v>2.7418553617239612</c:v>
                </c:pt>
                <c:pt idx="589">
                  <c:v>2.741796622313204</c:v>
                </c:pt>
                <c:pt idx="590">
                  <c:v>2.7417381827462992</c:v>
                </c:pt>
                <c:pt idx="591">
                  <c:v>2.7416800407331978</c:v>
                </c:pt>
                <c:pt idx="592">
                  <c:v>2.7416221940071104</c:v>
                </c:pt>
                <c:pt idx="593">
                  <c:v>2.7415646403242149</c:v>
                </c:pt>
                <c:pt idx="594">
                  <c:v>2.7415073774633654</c:v>
                </c:pt>
                <c:pt idx="595">
                  <c:v>2.7414504032258065</c:v>
                </c:pt>
                <c:pt idx="596">
                  <c:v>2.7413937154348922</c:v>
                </c:pt>
                <c:pt idx="597">
                  <c:v>2.7413373119358075</c:v>
                </c:pt>
                <c:pt idx="598">
                  <c:v>2.7412811905952976</c:v>
                </c:pt>
                <c:pt idx="599">
                  <c:v>2.7412253493013972</c:v>
                </c:pt>
                <c:pt idx="600">
                  <c:v>2.7411697859631659</c:v>
                </c:pt>
                <c:pt idx="601">
                  <c:v>2.7411144985104272</c:v>
                </c:pt>
                <c:pt idx="602">
                  <c:v>2.7410594848935119</c:v>
                </c:pt>
                <c:pt idx="603">
                  <c:v>2.7410047430830042</c:v>
                </c:pt>
                <c:pt idx="604">
                  <c:v>2.7409502710694924</c:v>
                </c:pt>
                <c:pt idx="605">
                  <c:v>2.7408960668633235</c:v>
                </c:pt>
                <c:pt idx="606">
                  <c:v>2.7408421284943603</c:v>
                </c:pt>
                <c:pt idx="607">
                  <c:v>2.7407884540117418</c:v>
                </c:pt>
                <c:pt idx="608">
                  <c:v>2.7407350414836507</c:v>
                </c:pt>
                <c:pt idx="609">
                  <c:v>2.740681888997079</c:v>
                </c:pt>
                <c:pt idx="610">
                  <c:v>2.7406289946576008</c:v>
                </c:pt>
                <c:pt idx="611">
                  <c:v>2.7405763565891474</c:v>
                </c:pt>
                <c:pt idx="612">
                  <c:v>2.7405239729337847</c:v>
                </c:pt>
                <c:pt idx="613">
                  <c:v>2.7404718418514946</c:v>
                </c:pt>
                <c:pt idx="614">
                  <c:v>2.7404199615199616</c:v>
                </c:pt>
                <c:pt idx="615">
                  <c:v>2.7403683301343573</c:v>
                </c:pt>
                <c:pt idx="616">
                  <c:v>2.7403169459071326</c:v>
                </c:pt>
                <c:pt idx="617">
                  <c:v>2.740265807067813</c:v>
                </c:pt>
                <c:pt idx="618">
                  <c:v>2.7402149118627919</c:v>
                </c:pt>
                <c:pt idx="619">
                  <c:v>2.7401642585551333</c:v>
                </c:pt>
                <c:pt idx="620">
                  <c:v>2.7401138454243719</c:v>
                </c:pt>
                <c:pt idx="621">
                  <c:v>2.74006367076632</c:v>
                </c:pt>
                <c:pt idx="622">
                  <c:v>2.7400137328928742</c:v>
                </c:pt>
                <c:pt idx="623">
                  <c:v>2.7399640301318269</c:v>
                </c:pt>
                <c:pt idx="624">
                  <c:v>2.7399145608266795</c:v>
                </c:pt>
                <c:pt idx="625">
                  <c:v>2.7398653233364576</c:v>
                </c:pt>
                <c:pt idx="626">
                  <c:v>2.7398163160355309</c:v>
                </c:pt>
                <c:pt idx="627">
                  <c:v>2.7397675373134329</c:v>
                </c:pt>
                <c:pt idx="628">
                  <c:v>2.7397189855746862</c:v>
                </c:pt>
                <c:pt idx="629">
                  <c:v>2.7396706592386257</c:v>
                </c:pt>
                <c:pt idx="630">
                  <c:v>2.7396225567392314</c:v>
                </c:pt>
                <c:pt idx="631">
                  <c:v>2.739574676524954</c:v>
                </c:pt>
                <c:pt idx="632">
                  <c:v>2.7395270170585526</c:v>
                </c:pt>
                <c:pt idx="633">
                  <c:v>2.7394795768169273</c:v>
                </c:pt>
                <c:pt idx="634">
                  <c:v>2.7394323542909591</c:v>
                </c:pt>
                <c:pt idx="635">
                  <c:v>2.7393853479853481</c:v>
                </c:pt>
                <c:pt idx="636">
                  <c:v>2.7393385564184558</c:v>
                </c:pt>
                <c:pt idx="637">
                  <c:v>2.7392919781221514</c:v>
                </c:pt>
                <c:pt idx="638">
                  <c:v>2.7392456116416555</c:v>
                </c:pt>
                <c:pt idx="639">
                  <c:v>2.7391994555353905</c:v>
                </c:pt>
                <c:pt idx="640">
                  <c:v>2.7391535083748302</c:v>
                </c:pt>
                <c:pt idx="641">
                  <c:v>2.7391077687443541</c:v>
                </c:pt>
                <c:pt idx="642">
                  <c:v>2.7390622352410996</c:v>
                </c:pt>
                <c:pt idx="643">
                  <c:v>2.7390169064748204</c:v>
                </c:pt>
                <c:pt idx="644">
                  <c:v>2.7389717810677436</c:v>
                </c:pt>
                <c:pt idx="645">
                  <c:v>2.7389268576544317</c:v>
                </c:pt>
                <c:pt idx="646">
                  <c:v>2.7388821348816439</c:v>
                </c:pt>
                <c:pt idx="647">
                  <c:v>2.7388376114081998</c:v>
                </c:pt>
                <c:pt idx="648">
                  <c:v>2.7387932859048467</c:v>
                </c:pt>
                <c:pt idx="649">
                  <c:v>2.738749157054126</c:v>
                </c:pt>
                <c:pt idx="650">
                  <c:v>2.7387052235502436</c:v>
                </c:pt>
                <c:pt idx="651">
                  <c:v>2.7386614840989401</c:v>
                </c:pt>
                <c:pt idx="652">
                  <c:v>2.7386179374173647</c:v>
                </c:pt>
                <c:pt idx="653">
                  <c:v>2.7385745822339489</c:v>
                </c:pt>
                <c:pt idx="654">
                  <c:v>2.7385314172882844</c:v>
                </c:pt>
                <c:pt idx="655">
                  <c:v>2.7384884413309982</c:v>
                </c:pt>
                <c:pt idx="656">
                  <c:v>2.7384456531236347</c:v>
                </c:pt>
                <c:pt idx="657">
                  <c:v>2.7384030514385356</c:v>
                </c:pt>
                <c:pt idx="658">
                  <c:v>2.7383606350587213</c:v>
                </c:pt>
                <c:pt idx="659">
                  <c:v>2.7383184027777778</c:v>
                </c:pt>
                <c:pt idx="660">
                  <c:v>2.7382763533997401</c:v>
                </c:pt>
                <c:pt idx="661">
                  <c:v>2.7382344857389804</c:v>
                </c:pt>
                <c:pt idx="662">
                  <c:v>2.7381927986200951</c:v>
                </c:pt>
                <c:pt idx="663">
                  <c:v>2.7381512908777972</c:v>
                </c:pt>
                <c:pt idx="664">
                  <c:v>2.7381099613568054</c:v>
                </c:pt>
                <c:pt idx="665">
                  <c:v>2.7380688089117395</c:v>
                </c:pt>
                <c:pt idx="666">
                  <c:v>2.7380278324070115</c:v>
                </c:pt>
                <c:pt idx="667">
                  <c:v>2.7379870307167238</c:v>
                </c:pt>
                <c:pt idx="668">
                  <c:v>2.7379464027245639</c:v>
                </c:pt>
                <c:pt idx="669">
                  <c:v>2.7379059473237044</c:v>
                </c:pt>
                <c:pt idx="670">
                  <c:v>2.7378656634167022</c:v>
                </c:pt>
                <c:pt idx="671">
                  <c:v>2.7378255499153976</c:v>
                </c:pt>
                <c:pt idx="672">
                  <c:v>2.737785605740819</c:v>
                </c:pt>
                <c:pt idx="673">
                  <c:v>2.7377458298230835</c:v>
                </c:pt>
                <c:pt idx="674">
                  <c:v>2.7377062211013032</c:v>
                </c:pt>
                <c:pt idx="675">
                  <c:v>2.7376667785234901</c:v>
                </c:pt>
                <c:pt idx="676">
                  <c:v>2.7376275010464632</c:v>
                </c:pt>
                <c:pt idx="677">
                  <c:v>2.7375883876357561</c:v>
                </c:pt>
                <c:pt idx="678">
                  <c:v>2.7375494372655274</c:v>
                </c:pt>
                <c:pt idx="679">
                  <c:v>2.7375106489184695</c:v>
                </c:pt>
                <c:pt idx="680">
                  <c:v>2.7374720215857202</c:v>
                </c:pt>
                <c:pt idx="681">
                  <c:v>2.7374335542667771</c:v>
                </c:pt>
                <c:pt idx="682">
                  <c:v>2.7373952459694091</c:v>
                </c:pt>
                <c:pt idx="683">
                  <c:v>2.7373570957095712</c:v>
                </c:pt>
                <c:pt idx="684">
                  <c:v>2.7373191025113215</c:v>
                </c:pt>
                <c:pt idx="685">
                  <c:v>2.7372812654067378</c:v>
                </c:pt>
                <c:pt idx="686">
                  <c:v>2.7372435834358346</c:v>
                </c:pt>
                <c:pt idx="687">
                  <c:v>2.7372060556464812</c:v>
                </c:pt>
                <c:pt idx="688">
                  <c:v>2.7371686810943241</c:v>
                </c:pt>
                <c:pt idx="689">
                  <c:v>2.7371314588427058</c:v>
                </c:pt>
                <c:pt idx="690">
                  <c:v>2.7370943879625864</c:v>
                </c:pt>
                <c:pt idx="691">
                  <c:v>2.7370574675324675</c:v>
                </c:pt>
                <c:pt idx="692">
                  <c:v>2.7370206966383153</c:v>
                </c:pt>
                <c:pt idx="693">
                  <c:v>2.7369840743734843</c:v>
                </c:pt>
                <c:pt idx="694">
                  <c:v>2.7369475998386448</c:v>
                </c:pt>
                <c:pt idx="695">
                  <c:v>2.736911272141707</c:v>
                </c:pt>
                <c:pt idx="696">
                  <c:v>2.7368750903977501</c:v>
                </c:pt>
                <c:pt idx="697">
                  <c:v>2.7368390537289495</c:v>
                </c:pt>
                <c:pt idx="698">
                  <c:v>2.7368031612645058</c:v>
                </c:pt>
                <c:pt idx="699">
                  <c:v>2.7367674121405754</c:v>
                </c:pt>
                <c:pt idx="700">
                  <c:v>2.7367318055001992</c:v>
                </c:pt>
                <c:pt idx="701">
                  <c:v>2.7366963404932378</c:v>
                </c:pt>
                <c:pt idx="702">
                  <c:v>2.7366610162763001</c:v>
                </c:pt>
                <c:pt idx="703">
                  <c:v>2.7366258320126784</c:v>
                </c:pt>
                <c:pt idx="704">
                  <c:v>2.7365907868722816</c:v>
                </c:pt>
                <c:pt idx="705">
                  <c:v>2.7365558800315708</c:v>
                </c:pt>
                <c:pt idx="706">
                  <c:v>2.7365211106734937</c:v>
                </c:pt>
                <c:pt idx="707">
                  <c:v>2.7364864779874214</c:v>
                </c:pt>
                <c:pt idx="708">
                  <c:v>2.7364519811690862</c:v>
                </c:pt>
                <c:pt idx="709">
                  <c:v>2.736417619420517</c:v>
                </c:pt>
                <c:pt idx="710">
                  <c:v>2.7363833919499805</c:v>
                </c:pt>
                <c:pt idx="711">
                  <c:v>2.7363492979719188</c:v>
                </c:pt>
                <c:pt idx="712">
                  <c:v>2.7363153367068898</c:v>
                </c:pt>
                <c:pt idx="713">
                  <c:v>2.7362815073815074</c:v>
                </c:pt>
                <c:pt idx="714">
                  <c:v>2.7362478092283831</c:v>
                </c:pt>
                <c:pt idx="715">
                  <c:v>2.7362142414860684</c:v>
                </c:pt>
                <c:pt idx="716">
                  <c:v>2.7361808033989958</c:v>
                </c:pt>
                <c:pt idx="717">
                  <c:v>2.7361474942174251</c:v>
                </c:pt>
                <c:pt idx="718">
                  <c:v>2.7361143131973837</c:v>
                </c:pt>
                <c:pt idx="719">
                  <c:v>2.7360812596006143</c:v>
                </c:pt>
                <c:pt idx="720">
                  <c:v>2.7360483326945189</c:v>
                </c:pt>
                <c:pt idx="721">
                  <c:v>2.7360155317521042</c:v>
                </c:pt>
                <c:pt idx="722">
                  <c:v>2.7359828560519284</c:v>
                </c:pt>
                <c:pt idx="723">
                  <c:v>2.7359503048780489</c:v>
                </c:pt>
                <c:pt idx="724">
                  <c:v>2.7359178775199697</c:v>
                </c:pt>
                <c:pt idx="725">
                  <c:v>2.7358855732725895</c:v>
                </c:pt>
                <c:pt idx="726">
                  <c:v>2.7358533914361503</c:v>
                </c:pt>
                <c:pt idx="727">
                  <c:v>2.7358213313161879</c:v>
                </c:pt>
                <c:pt idx="728">
                  <c:v>2.7357893922234808</c:v>
                </c:pt>
                <c:pt idx="729">
                  <c:v>2.7357575734740016</c:v>
                </c:pt>
                <c:pt idx="730">
                  <c:v>2.7357258743888679</c:v>
                </c:pt>
                <c:pt idx="731">
                  <c:v>2.7356942942942943</c:v>
                </c:pt>
                <c:pt idx="732">
                  <c:v>2.7356628325215437</c:v>
                </c:pt>
                <c:pt idx="733">
                  <c:v>2.7356314884068813</c:v>
                </c:pt>
                <c:pt idx="734">
                  <c:v>2.7356002612915269</c:v>
                </c:pt>
                <c:pt idx="735">
                  <c:v>2.7355691505216098</c:v>
                </c:pt>
                <c:pt idx="736">
                  <c:v>2.735538155448122</c:v>
                </c:pt>
                <c:pt idx="737">
                  <c:v>2.7355072754268748</c:v>
                </c:pt>
                <c:pt idx="738">
                  <c:v>2.7354765098184513</c:v>
                </c:pt>
                <c:pt idx="739">
                  <c:v>2.7354458579881658</c:v>
                </c:pt>
                <c:pt idx="740">
                  <c:v>2.7354153193060169</c:v>
                </c:pt>
                <c:pt idx="741">
                  <c:v>2.7353848931466471</c:v>
                </c:pt>
                <c:pt idx="742">
                  <c:v>2.7353545788892974</c:v>
                </c:pt>
                <c:pt idx="743">
                  <c:v>2.7353243759177679</c:v>
                </c:pt>
                <c:pt idx="744">
                  <c:v>2.735294283620374</c:v>
                </c:pt>
                <c:pt idx="745">
                  <c:v>2.735264301389905</c:v>
                </c:pt>
                <c:pt idx="746">
                  <c:v>2.7352344286235852</c:v>
                </c:pt>
                <c:pt idx="747">
                  <c:v>2.7352046647230321</c:v>
                </c:pt>
                <c:pt idx="748">
                  <c:v>2.735175009094216</c:v>
                </c:pt>
                <c:pt idx="749">
                  <c:v>2.7351454611474222</c:v>
                </c:pt>
                <c:pt idx="750">
                  <c:v>2.7351160202972093</c:v>
                </c:pt>
                <c:pt idx="751">
                  <c:v>2.7350866859623735</c:v>
                </c:pt>
                <c:pt idx="752">
                  <c:v>2.7350574575659086</c:v>
                </c:pt>
                <c:pt idx="753">
                  <c:v>2.7350283345349675</c:v>
                </c:pt>
                <c:pt idx="754">
                  <c:v>2.7349993163008279</c:v>
                </c:pt>
                <c:pt idx="755">
                  <c:v>2.7349704022988508</c:v>
                </c:pt>
                <c:pt idx="756">
                  <c:v>2.7349415919684477</c:v>
                </c:pt>
                <c:pt idx="757">
                  <c:v>2.7349128847530424</c:v>
                </c:pt>
                <c:pt idx="758">
                  <c:v>2.7348842801000357</c:v>
                </c:pt>
                <c:pt idx="759">
                  <c:v>2.7348557774607705</c:v>
                </c:pt>
                <c:pt idx="760">
                  <c:v>2.7348273762904949</c:v>
                </c:pt>
                <c:pt idx="761">
                  <c:v>2.7347990760483301</c:v>
                </c:pt>
                <c:pt idx="762">
                  <c:v>2.7347708761972331</c:v>
                </c:pt>
                <c:pt idx="763">
                  <c:v>2.7347427762039662</c:v>
                </c:pt>
                <c:pt idx="764">
                  <c:v>2.7347147755390599</c:v>
                </c:pt>
                <c:pt idx="765">
                  <c:v>2.734686873676782</c:v>
                </c:pt>
                <c:pt idx="766">
                  <c:v>2.7346590700951041</c:v>
                </c:pt>
                <c:pt idx="767">
                  <c:v>2.7346313642756681</c:v>
                </c:pt>
                <c:pt idx="768">
                  <c:v>2.7346037557037559</c:v>
                </c:pt>
                <c:pt idx="769">
                  <c:v>2.734576243868255</c:v>
                </c:pt>
                <c:pt idx="770">
                  <c:v>2.7345488282616301</c:v>
                </c:pt>
                <c:pt idx="771">
                  <c:v>2.7345215083798884</c:v>
                </c:pt>
                <c:pt idx="772">
                  <c:v>2.7344942837225514</c:v>
                </c:pt>
                <c:pt idx="773">
                  <c:v>2.7344671537926235</c:v>
                </c:pt>
                <c:pt idx="774">
                  <c:v>2.7344401180965612</c:v>
                </c:pt>
                <c:pt idx="775">
                  <c:v>2.7344131761442441</c:v>
                </c:pt>
                <c:pt idx="776">
                  <c:v>2.7343863274489442</c:v>
                </c:pt>
                <c:pt idx="777">
                  <c:v>2.7343595715272979</c:v>
                </c:pt>
                <c:pt idx="778">
                  <c:v>2.7343329078992755</c:v>
                </c:pt>
                <c:pt idx="779">
                  <c:v>2.7343063360881543</c:v>
                </c:pt>
                <c:pt idx="780">
                  <c:v>2.7342798556204881</c:v>
                </c:pt>
                <c:pt idx="781">
                  <c:v>2.7342534660260811</c:v>
                </c:pt>
                <c:pt idx="782">
                  <c:v>2.7342271668379583</c:v>
                </c:pt>
                <c:pt idx="783">
                  <c:v>2.7342009575923392</c:v>
                </c:pt>
                <c:pt idx="784">
                  <c:v>2.7341748378286104</c:v>
                </c:pt>
                <c:pt idx="785">
                  <c:v>2.7341488070892979</c:v>
                </c:pt>
                <c:pt idx="786">
                  <c:v>2.7341228649200411</c:v>
                </c:pt>
                <c:pt idx="787">
                  <c:v>2.7340970108695655</c:v>
                </c:pt>
                <c:pt idx="788">
                  <c:v>2.7340712444896575</c:v>
                </c:pt>
                <c:pt idx="789">
                  <c:v>2.7340455653351388</c:v>
                </c:pt>
                <c:pt idx="790">
                  <c:v>2.7340199729638393</c:v>
                </c:pt>
                <c:pt idx="791">
                  <c:v>2.7339944669365721</c:v>
                </c:pt>
                <c:pt idx="792">
                  <c:v>2.7339690468171103</c:v>
                </c:pt>
                <c:pt idx="793">
                  <c:v>2.7339437121721586</c:v>
                </c:pt>
                <c:pt idx="794">
                  <c:v>2.7339184625713329</c:v>
                </c:pt>
                <c:pt idx="795">
                  <c:v>2.7338932975871315</c:v>
                </c:pt>
                <c:pt idx="796">
                  <c:v>2.7338682167949147</c:v>
                </c:pt>
                <c:pt idx="797">
                  <c:v>2.7338432197728793</c:v>
                </c:pt>
                <c:pt idx="798">
                  <c:v>2.7338183061020342</c:v>
                </c:pt>
                <c:pt idx="799">
                  <c:v>2.7337934753661783</c:v>
                </c:pt>
                <c:pt idx="800">
                  <c:v>2.7337687271518778</c:v>
                </c:pt>
                <c:pt idx="801">
                  <c:v>2.7337440610484407</c:v>
                </c:pt>
                <c:pt idx="802">
                  <c:v>2.7337194766478969</c:v>
                </c:pt>
                <c:pt idx="803">
                  <c:v>2.7336949735449738</c:v>
                </c:pt>
                <c:pt idx="804">
                  <c:v>2.7336705513370751</c:v>
                </c:pt>
                <c:pt idx="805">
                  <c:v>2.7336462096242586</c:v>
                </c:pt>
                <c:pt idx="806">
                  <c:v>2.7336219480092137</c:v>
                </c:pt>
                <c:pt idx="807">
                  <c:v>2.7335977660972404</c:v>
                </c:pt>
                <c:pt idx="808">
                  <c:v>2.7335736634962284</c:v>
                </c:pt>
                <c:pt idx="809">
                  <c:v>2.7335496398166339</c:v>
                </c:pt>
                <c:pt idx="810">
                  <c:v>2.7335256946714614</c:v>
                </c:pt>
                <c:pt idx="811">
                  <c:v>2.7335018276762404</c:v>
                </c:pt>
                <c:pt idx="812">
                  <c:v>2.7334780384490065</c:v>
                </c:pt>
                <c:pt idx="813">
                  <c:v>2.7334543266102798</c:v>
                </c:pt>
                <c:pt idx="814">
                  <c:v>2.7334306917830467</c:v>
                </c:pt>
                <c:pt idx="815">
                  <c:v>2.733407133592737</c:v>
                </c:pt>
                <c:pt idx="816">
                  <c:v>2.7333836516672063</c:v>
                </c:pt>
                <c:pt idx="817">
                  <c:v>2.7333602456367165</c:v>
                </c:pt>
                <c:pt idx="818">
                  <c:v>2.7333369151339144</c:v>
                </c:pt>
                <c:pt idx="819">
                  <c:v>2.7333136597938146</c:v>
                </c:pt>
                <c:pt idx="820">
                  <c:v>2.7332904792537795</c:v>
                </c:pt>
                <c:pt idx="821">
                  <c:v>2.7332673731535002</c:v>
                </c:pt>
                <c:pt idx="822">
                  <c:v>2.7332443411349794</c:v>
                </c:pt>
                <c:pt idx="823">
                  <c:v>2.7332213828425096</c:v>
                </c:pt>
                <c:pt idx="824">
                  <c:v>2.7331984979226589</c:v>
                </c:pt>
                <c:pt idx="825">
                  <c:v>2.7331756860242504</c:v>
                </c:pt>
                <c:pt idx="826">
                  <c:v>2.7331529467983433</c:v>
                </c:pt>
                <c:pt idx="827">
                  <c:v>2.7331302798982189</c:v>
                </c:pt>
                <c:pt idx="828">
                  <c:v>2.7331076849793585</c:v>
                </c:pt>
                <c:pt idx="829">
                  <c:v>2.7330851616994294</c:v>
                </c:pt>
                <c:pt idx="830">
                  <c:v>2.7330627097182654</c:v>
                </c:pt>
                <c:pt idx="831">
                  <c:v>2.7330403286978511</c:v>
                </c:pt>
                <c:pt idx="832">
                  <c:v>2.7330180183023036</c:v>
                </c:pt>
                <c:pt idx="833">
                  <c:v>2.7329957781978576</c:v>
                </c:pt>
                <c:pt idx="834">
                  <c:v>2.7329736080528471</c:v>
                </c:pt>
                <c:pt idx="835">
                  <c:v>2.7329515075376887</c:v>
                </c:pt>
                <c:pt idx="836">
                  <c:v>2.732929476324867</c:v>
                </c:pt>
                <c:pt idx="837">
                  <c:v>2.7329075140889167</c:v>
                </c:pt>
                <c:pt idx="838">
                  <c:v>2.7328856205064085</c:v>
                </c:pt>
                <c:pt idx="839">
                  <c:v>2.73286379525593</c:v>
                </c:pt>
                <c:pt idx="840">
                  <c:v>2.7328420380180742</c:v>
                </c:pt>
                <c:pt idx="841">
                  <c:v>2.7328203484754203</c:v>
                </c:pt>
                <c:pt idx="842">
                  <c:v>2.7327987263125193</c:v>
                </c:pt>
                <c:pt idx="843">
                  <c:v>2.732777171215881</c:v>
                </c:pt>
                <c:pt idx="844">
                  <c:v>2.7327556828739548</c:v>
                </c:pt>
                <c:pt idx="845">
                  <c:v>2.7327342609771184</c:v>
                </c:pt>
                <c:pt idx="846">
                  <c:v>2.7327129052176597</c:v>
                </c:pt>
                <c:pt idx="847">
                  <c:v>2.7326916152897658</c:v>
                </c:pt>
                <c:pt idx="848">
                  <c:v>2.7326703908895045</c:v>
                </c:pt>
                <c:pt idx="849">
                  <c:v>2.7326492317148126</c:v>
                </c:pt>
                <c:pt idx="850">
                  <c:v>2.7326281374654804</c:v>
                </c:pt>
                <c:pt idx="851">
                  <c:v>2.7326071078431373</c:v>
                </c:pt>
                <c:pt idx="852">
                  <c:v>2.7325861425512392</c:v>
                </c:pt>
                <c:pt idx="853">
                  <c:v>2.7325652412950521</c:v>
                </c:pt>
                <c:pt idx="854">
                  <c:v>2.7325444037816409</c:v>
                </c:pt>
                <c:pt idx="855">
                  <c:v>2.7325236297198541</c:v>
                </c:pt>
                <c:pt idx="856">
                  <c:v>2.7325029188203103</c:v>
                </c:pt>
                <c:pt idx="857">
                  <c:v>2.7324822707953857</c:v>
                </c:pt>
                <c:pt idx="858">
                  <c:v>2.7324616853591999</c:v>
                </c:pt>
                <c:pt idx="859">
                  <c:v>2.732441162227603</c:v>
                </c:pt>
                <c:pt idx="860">
                  <c:v>2.7324207011181625</c:v>
                </c:pt>
                <c:pt idx="861">
                  <c:v>2.7324003017501508</c:v>
                </c:pt>
                <c:pt idx="862">
                  <c:v>2.7323799638445316</c:v>
                </c:pt>
                <c:pt idx="863">
                  <c:v>2.7323596871239473</c:v>
                </c:pt>
                <c:pt idx="864">
                  <c:v>2.7323394713127067</c:v>
                </c:pt>
                <c:pt idx="865">
                  <c:v>2.7323193161367727</c:v>
                </c:pt>
                <c:pt idx="866">
                  <c:v>2.7322992213237498</c:v>
                </c:pt>
                <c:pt idx="867">
                  <c:v>2.7322791866028711</c:v>
                </c:pt>
                <c:pt idx="868">
                  <c:v>2.7322592117049869</c:v>
                </c:pt>
                <c:pt idx="869">
                  <c:v>2.7322392963625521</c:v>
                </c:pt>
                <c:pt idx="870">
                  <c:v>2.7322194403096161</c:v>
                </c:pt>
                <c:pt idx="871">
                  <c:v>2.7321996432818074</c:v>
                </c:pt>
                <c:pt idx="872">
                  <c:v>2.7321799050163253</c:v>
                </c:pt>
                <c:pt idx="873">
                  <c:v>2.7321602252519268</c:v>
                </c:pt>
                <c:pt idx="874">
                  <c:v>2.7321406037289138</c:v>
                </c:pt>
                <c:pt idx="875">
                  <c:v>2.7321210401891256</c:v>
                </c:pt>
                <c:pt idx="876">
                  <c:v>2.7321015343759223</c:v>
                </c:pt>
                <c:pt idx="877">
                  <c:v>2.7320820860341781</c:v>
                </c:pt>
                <c:pt idx="878">
                  <c:v>2.732062694910268</c:v>
                </c:pt>
                <c:pt idx="879">
                  <c:v>2.7320433607520567</c:v>
                </c:pt>
                <c:pt idx="880">
                  <c:v>2.7320240833088882</c:v>
                </c:pt>
                <c:pt idx="881">
                  <c:v>2.7320048623315758</c:v>
                </c:pt>
                <c:pt idx="882">
                  <c:v>2.7319856975723895</c:v>
                </c:pt>
                <c:pt idx="883">
                  <c:v>2.7319665887850468</c:v>
                </c:pt>
                <c:pt idx="884">
                  <c:v>2.7319475357247014</c:v>
                </c:pt>
                <c:pt idx="885">
                  <c:v>2.7319285381479324</c:v>
                </c:pt>
                <c:pt idx="886">
                  <c:v>2.7319095958127364</c:v>
                </c:pt>
                <c:pt idx="887">
                  <c:v>2.7318907084785136</c:v>
                </c:pt>
                <c:pt idx="888">
                  <c:v>2.7318718759060596</c:v>
                </c:pt>
                <c:pt idx="889">
                  <c:v>2.7318530978575564</c:v>
                </c:pt>
                <c:pt idx="890">
                  <c:v>2.7318343740965596</c:v>
                </c:pt>
                <c:pt idx="891">
                  <c:v>2.7318157043879907</c:v>
                </c:pt>
                <c:pt idx="892">
                  <c:v>2.7317970884981264</c:v>
                </c:pt>
                <c:pt idx="893">
                  <c:v>2.7317785261945886</c:v>
                </c:pt>
                <c:pt idx="894">
                  <c:v>2.7317600172463354</c:v>
                </c:pt>
                <c:pt idx="895">
                  <c:v>2.7317415614236511</c:v>
                </c:pt>
                <c:pt idx="896">
                  <c:v>2.731723158498137</c:v>
                </c:pt>
                <c:pt idx="897">
                  <c:v>2.7317048082427018</c:v>
                </c:pt>
                <c:pt idx="898">
                  <c:v>2.731686510431552</c:v>
                </c:pt>
                <c:pt idx="899">
                  <c:v>2.7316682648401827</c:v>
                </c:pt>
                <c:pt idx="900">
                  <c:v>2.7316500712453693</c:v>
                </c:pt>
                <c:pt idx="901">
                  <c:v>2.7316319294251565</c:v>
                </c:pt>
                <c:pt idx="902">
                  <c:v>2.731613839158852</c:v>
                </c:pt>
                <c:pt idx="903">
                  <c:v>2.7315958002270149</c:v>
                </c:pt>
                <c:pt idx="904">
                  <c:v>2.731577812411448</c:v>
                </c:pt>
                <c:pt idx="905">
                  <c:v>2.7315598754951895</c:v>
                </c:pt>
                <c:pt idx="906">
                  <c:v>2.7315419892625035</c:v>
                </c:pt>
                <c:pt idx="907">
                  <c:v>2.7315241534988712</c:v>
                </c:pt>
                <c:pt idx="908">
                  <c:v>2.7315063679909835</c:v>
                </c:pt>
                <c:pt idx="909">
                  <c:v>2.7314886325267307</c:v>
                </c:pt>
                <c:pt idx="910">
                  <c:v>2.7314709468951954</c:v>
                </c:pt>
                <c:pt idx="911">
                  <c:v>2.7314533108866441</c:v>
                </c:pt>
                <c:pt idx="912">
                  <c:v>2.7314357242925191</c:v>
                </c:pt>
                <c:pt idx="913">
                  <c:v>2.7314181869054281</c:v>
                </c:pt>
                <c:pt idx="914">
                  <c:v>2.7314006985191397</c:v>
                </c:pt>
                <c:pt idx="915">
                  <c:v>2.7313832589285716</c:v>
                </c:pt>
                <c:pt idx="916">
                  <c:v>2.7313658679297856</c:v>
                </c:pt>
                <c:pt idx="917">
                  <c:v>2.7313485253199778</c:v>
                </c:pt>
                <c:pt idx="918">
                  <c:v>2.7313312308974718</c:v>
                </c:pt>
                <c:pt idx="919">
                  <c:v>2.7313139844617091</c:v>
                </c:pt>
                <c:pt idx="920">
                  <c:v>2.7312967858132446</c:v>
                </c:pt>
                <c:pt idx="921">
                  <c:v>2.7312796347537356</c:v>
                </c:pt>
                <c:pt idx="922">
                  <c:v>2.7312625310859353</c:v>
                </c:pt>
                <c:pt idx="923">
                  <c:v>2.7312454746136865</c:v>
                </c:pt>
                <c:pt idx="924">
                  <c:v>2.7312284651419123</c:v>
                </c:pt>
                <c:pt idx="925">
                  <c:v>2.7312115024766097</c:v>
                </c:pt>
                <c:pt idx="926">
                  <c:v>2.7311945864248419</c:v>
                </c:pt>
                <c:pt idx="927">
                  <c:v>2.7311777167947313</c:v>
                </c:pt>
                <c:pt idx="928">
                  <c:v>2.731160893395451</c:v>
                </c:pt>
                <c:pt idx="929">
                  <c:v>2.7311441160372194</c:v>
                </c:pt>
                <c:pt idx="930">
                  <c:v>2.7311273845312929</c:v>
                </c:pt>
                <c:pt idx="931">
                  <c:v>2.7311106986899563</c:v>
                </c:pt>
                <c:pt idx="932">
                  <c:v>2.7310940583265197</c:v>
                </c:pt>
                <c:pt idx="933">
                  <c:v>2.7310774632553079</c:v>
                </c:pt>
                <c:pt idx="934">
                  <c:v>2.7310609132916555</c:v>
                </c:pt>
                <c:pt idx="935">
                  <c:v>2.7310444082519001</c:v>
                </c:pt>
                <c:pt idx="936">
                  <c:v>2.731027947953375</c:v>
                </c:pt>
                <c:pt idx="937">
                  <c:v>2.731011532214402</c:v>
                </c:pt>
                <c:pt idx="938">
                  <c:v>2.7309951608542851</c:v>
                </c:pt>
                <c:pt idx="939">
                  <c:v>2.7309788336933045</c:v>
                </c:pt>
                <c:pt idx="940">
                  <c:v>2.7309625505527095</c:v>
                </c:pt>
                <c:pt idx="941">
                  <c:v>2.7309463112547121</c:v>
                </c:pt>
                <c:pt idx="942">
                  <c:v>2.7309301156224794</c:v>
                </c:pt>
                <c:pt idx="943">
                  <c:v>2.7309139634801292</c:v>
                </c:pt>
                <c:pt idx="944">
                  <c:v>2.7308978546527221</c:v>
                </c:pt>
                <c:pt idx="945">
                  <c:v>2.730881788966256</c:v>
                </c:pt>
                <c:pt idx="946">
                  <c:v>2.7308657662476601</c:v>
                </c:pt>
                <c:pt idx="947">
                  <c:v>2.7308497863247863</c:v>
                </c:pt>
                <c:pt idx="948">
                  <c:v>2.730833849026407</c:v>
                </c:pt>
                <c:pt idx="949">
                  <c:v>2.7308179541822057</c:v>
                </c:pt>
                <c:pt idx="950">
                  <c:v>2.7308021016227721</c:v>
                </c:pt>
                <c:pt idx="951">
                  <c:v>2.7307862911795961</c:v>
                </c:pt>
                <c:pt idx="952">
                  <c:v>2.7307705226850625</c:v>
                </c:pt>
                <c:pt idx="953">
                  <c:v>2.7307547959724432</c:v>
                </c:pt>
                <c:pt idx="954">
                  <c:v>2.7307391108758932</c:v>
                </c:pt>
                <c:pt idx="955">
                  <c:v>2.7307234672304439</c:v>
                </c:pt>
                <c:pt idx="956">
                  <c:v>2.7307078648719978</c:v>
                </c:pt>
                <c:pt idx="957">
                  <c:v>2.7306923036373223</c:v>
                </c:pt>
                <c:pt idx="958">
                  <c:v>2.7306767833640433</c:v>
                </c:pt>
                <c:pt idx="959">
                  <c:v>2.7306613038906415</c:v>
                </c:pt>
                <c:pt idx="960">
                  <c:v>2.7306458650564456</c:v>
                </c:pt>
                <c:pt idx="961">
                  <c:v>2.7306304667016259</c:v>
                </c:pt>
                <c:pt idx="962">
                  <c:v>2.7306151086671906</c:v>
                </c:pt>
                <c:pt idx="963">
                  <c:v>2.7305997907949791</c:v>
                </c:pt>
                <c:pt idx="964">
                  <c:v>2.7305845129276576</c:v>
                </c:pt>
                <c:pt idx="965">
                  <c:v>2.7305692749087118</c:v>
                </c:pt>
                <c:pt idx="966">
                  <c:v>2.7305540765824436</c:v>
                </c:pt>
                <c:pt idx="967">
                  <c:v>2.7305389177939645</c:v>
                </c:pt>
                <c:pt idx="968">
                  <c:v>2.7305237983891919</c:v>
                </c:pt>
                <c:pt idx="969">
                  <c:v>2.7305087182148418</c:v>
                </c:pt>
                <c:pt idx="970">
                  <c:v>2.7304936771184245</c:v>
                </c:pt>
                <c:pt idx="971">
                  <c:v>2.7304786749482401</c:v>
                </c:pt>
                <c:pt idx="972">
                  <c:v>2.730463711553373</c:v>
                </c:pt>
                <c:pt idx="973">
                  <c:v>2.7304487867836862</c:v>
                </c:pt>
                <c:pt idx="974">
                  <c:v>2.730433900489817</c:v>
                </c:pt>
                <c:pt idx="975">
                  <c:v>2.730419052523172</c:v>
                </c:pt>
                <c:pt idx="976">
                  <c:v>2.7304042427359221</c:v>
                </c:pt>
                <c:pt idx="977">
                  <c:v>2.7303894709809966</c:v>
                </c:pt>
                <c:pt idx="978">
                  <c:v>2.7303747371120801</c:v>
                </c:pt>
                <c:pt idx="979">
                  <c:v>2.7303600409836069</c:v>
                </c:pt>
                <c:pt idx="980">
                  <c:v>2.7303453824507549</c:v>
                </c:pt>
                <c:pt idx="981">
                  <c:v>2.730330761369443</c:v>
                </c:pt>
                <c:pt idx="982">
                  <c:v>2.7303161775963258</c:v>
                </c:pt>
                <c:pt idx="983">
                  <c:v>2.7303016309887869</c:v>
                </c:pt>
                <c:pt idx="984">
                  <c:v>2.7302871214049378</c:v>
                </c:pt>
                <c:pt idx="985">
                  <c:v>2.7302726487036098</c:v>
                </c:pt>
                <c:pt idx="986">
                  <c:v>2.7302582127443515</c:v>
                </c:pt>
                <c:pt idx="987">
                  <c:v>2.7302438133874238</c:v>
                </c:pt>
                <c:pt idx="988">
                  <c:v>2.7302294504937961</c:v>
                </c:pt>
                <c:pt idx="989">
                  <c:v>2.7302151239251393</c:v>
                </c:pt>
                <c:pt idx="990">
                  <c:v>2.7302008335438241</c:v>
                </c:pt>
                <c:pt idx="991">
                  <c:v>2.7301865792129165</c:v>
                </c:pt>
                <c:pt idx="992">
                  <c:v>2.7301723607961703</c:v>
                </c:pt>
                <c:pt idx="993">
                  <c:v>2.7301581781580273</c:v>
                </c:pt>
                <c:pt idx="994">
                  <c:v>2.7301440311636092</c:v>
                </c:pt>
                <c:pt idx="995">
                  <c:v>2.7301299196787148</c:v>
                </c:pt>
                <c:pt idx="996">
                  <c:v>2.7301158435698172</c:v>
                </c:pt>
                <c:pt idx="997">
                  <c:v>2.730101802704056</c:v>
                </c:pt>
                <c:pt idx="998">
                  <c:v>2.7300877969492374</c:v>
                </c:pt>
                <c:pt idx="999">
                  <c:v>2.7300738261738262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75-47D6-860E-5939FDE1C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10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ChartData!$AB$7</c:f>
          <c:strCache>
            <c:ptCount val="1"/>
            <c:pt idx="0">
              <c:v>PEOPLES NATURAL GAS COMPANY LLC 
Present and Proposed Base Rates
Large General Service: 200,000-749,999 Mcf annual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ChartData!$AC$9</c:f>
              <c:strCache>
                <c:ptCount val="1"/>
                <c:pt idx="0">
                  <c:v>Present Large General Service: 200,000-749,999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ChartData!$AB$10:$AB$1009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27000</c:v>
                </c:pt>
                <c:pt idx="285">
                  <c:v>28000</c:v>
                </c:pt>
                <c:pt idx="286">
                  <c:v>29000</c:v>
                </c:pt>
                <c:pt idx="287">
                  <c:v>30000</c:v>
                </c:pt>
                <c:pt idx="288">
                  <c:v>31000</c:v>
                </c:pt>
                <c:pt idx="289">
                  <c:v>32000</c:v>
                </c:pt>
                <c:pt idx="290">
                  <c:v>33000</c:v>
                </c:pt>
                <c:pt idx="291">
                  <c:v>34000</c:v>
                </c:pt>
                <c:pt idx="292">
                  <c:v>35000</c:v>
                </c:pt>
                <c:pt idx="293">
                  <c:v>36000</c:v>
                </c:pt>
                <c:pt idx="294">
                  <c:v>37000</c:v>
                </c:pt>
                <c:pt idx="295">
                  <c:v>38000</c:v>
                </c:pt>
                <c:pt idx="296">
                  <c:v>39000</c:v>
                </c:pt>
                <c:pt idx="297">
                  <c:v>40000</c:v>
                </c:pt>
                <c:pt idx="298">
                  <c:v>41000</c:v>
                </c:pt>
                <c:pt idx="299">
                  <c:v>42000</c:v>
                </c:pt>
                <c:pt idx="300">
                  <c:v>43000</c:v>
                </c:pt>
                <c:pt idx="301">
                  <c:v>44000</c:v>
                </c:pt>
                <c:pt idx="302">
                  <c:v>45000</c:v>
                </c:pt>
                <c:pt idx="303">
                  <c:v>46000</c:v>
                </c:pt>
                <c:pt idx="304">
                  <c:v>47000</c:v>
                </c:pt>
                <c:pt idx="305">
                  <c:v>48000</c:v>
                </c:pt>
                <c:pt idx="306">
                  <c:v>49000</c:v>
                </c:pt>
                <c:pt idx="307">
                  <c:v>50000</c:v>
                </c:pt>
                <c:pt idx="308">
                  <c:v>51000</c:v>
                </c:pt>
                <c:pt idx="309">
                  <c:v>52000</c:v>
                </c:pt>
                <c:pt idx="310">
                  <c:v>53000</c:v>
                </c:pt>
                <c:pt idx="311">
                  <c:v>54000</c:v>
                </c:pt>
                <c:pt idx="312">
                  <c:v>55000</c:v>
                </c:pt>
                <c:pt idx="313">
                  <c:v>56000</c:v>
                </c:pt>
                <c:pt idx="314">
                  <c:v>57000</c:v>
                </c:pt>
                <c:pt idx="315">
                  <c:v>58000</c:v>
                </c:pt>
                <c:pt idx="316">
                  <c:v>59000</c:v>
                </c:pt>
                <c:pt idx="317">
                  <c:v>60000</c:v>
                </c:pt>
                <c:pt idx="318">
                  <c:v>61000</c:v>
                </c:pt>
                <c:pt idx="319">
                  <c:v>62000</c:v>
                </c:pt>
                <c:pt idx="320">
                  <c:v>63000</c:v>
                </c:pt>
                <c:pt idx="321">
                  <c:v>64000</c:v>
                </c:pt>
                <c:pt idx="322">
                  <c:v>65000</c:v>
                </c:pt>
                <c:pt idx="323">
                  <c:v>66000</c:v>
                </c:pt>
                <c:pt idx="324">
                  <c:v>67000</c:v>
                </c:pt>
                <c:pt idx="325">
                  <c:v>68000</c:v>
                </c:pt>
                <c:pt idx="326">
                  <c:v>69000</c:v>
                </c:pt>
                <c:pt idx="327">
                  <c:v>70000</c:v>
                </c:pt>
                <c:pt idx="328">
                  <c:v>71000</c:v>
                </c:pt>
                <c:pt idx="329">
                  <c:v>72000</c:v>
                </c:pt>
                <c:pt idx="330">
                  <c:v>73000</c:v>
                </c:pt>
                <c:pt idx="331">
                  <c:v>74000</c:v>
                </c:pt>
                <c:pt idx="332">
                  <c:v>75000</c:v>
                </c:pt>
                <c:pt idx="333">
                  <c:v>76000</c:v>
                </c:pt>
                <c:pt idx="334">
                  <c:v>77000</c:v>
                </c:pt>
                <c:pt idx="335">
                  <c:v>78000</c:v>
                </c:pt>
                <c:pt idx="336">
                  <c:v>79000</c:v>
                </c:pt>
                <c:pt idx="337">
                  <c:v>80000</c:v>
                </c:pt>
                <c:pt idx="338">
                  <c:v>82000</c:v>
                </c:pt>
                <c:pt idx="339">
                  <c:v>84000</c:v>
                </c:pt>
                <c:pt idx="340">
                  <c:v>86000</c:v>
                </c:pt>
                <c:pt idx="341">
                  <c:v>88000</c:v>
                </c:pt>
                <c:pt idx="342">
                  <c:v>90000</c:v>
                </c:pt>
                <c:pt idx="343">
                  <c:v>92000</c:v>
                </c:pt>
                <c:pt idx="344">
                  <c:v>94000</c:v>
                </c:pt>
                <c:pt idx="345">
                  <c:v>96000</c:v>
                </c:pt>
                <c:pt idx="346">
                  <c:v>98000</c:v>
                </c:pt>
                <c:pt idx="347">
                  <c:v>100000</c:v>
                </c:pt>
                <c:pt idx="348">
                  <c:v>102000</c:v>
                </c:pt>
                <c:pt idx="349">
                  <c:v>104000</c:v>
                </c:pt>
                <c:pt idx="350">
                  <c:v>106000</c:v>
                </c:pt>
                <c:pt idx="351">
                  <c:v>108000</c:v>
                </c:pt>
                <c:pt idx="352">
                  <c:v>110000</c:v>
                </c:pt>
                <c:pt idx="353">
                  <c:v>112000</c:v>
                </c:pt>
                <c:pt idx="354">
                  <c:v>114000</c:v>
                </c:pt>
                <c:pt idx="355">
                  <c:v>116000</c:v>
                </c:pt>
                <c:pt idx="356">
                  <c:v>118000</c:v>
                </c:pt>
                <c:pt idx="357">
                  <c:v>120000</c:v>
                </c:pt>
                <c:pt idx="358">
                  <c:v>122000</c:v>
                </c:pt>
                <c:pt idx="359">
                  <c:v>124000</c:v>
                </c:pt>
                <c:pt idx="360">
                  <c:v>126000</c:v>
                </c:pt>
                <c:pt idx="361">
                  <c:v>128000</c:v>
                </c:pt>
                <c:pt idx="362">
                  <c:v>130000</c:v>
                </c:pt>
                <c:pt idx="363">
                  <c:v>132000</c:v>
                </c:pt>
                <c:pt idx="364">
                  <c:v>134000</c:v>
                </c:pt>
                <c:pt idx="365">
                  <c:v>136000</c:v>
                </c:pt>
                <c:pt idx="366">
                  <c:v>138000</c:v>
                </c:pt>
                <c:pt idx="367">
                  <c:v>140000</c:v>
                </c:pt>
                <c:pt idx="368">
                  <c:v>142000</c:v>
                </c:pt>
                <c:pt idx="369">
                  <c:v>144000</c:v>
                </c:pt>
                <c:pt idx="370">
                  <c:v>146000</c:v>
                </c:pt>
                <c:pt idx="371">
                  <c:v>148000</c:v>
                </c:pt>
                <c:pt idx="372">
                  <c:v>150000</c:v>
                </c:pt>
                <c:pt idx="373">
                  <c:v>152000</c:v>
                </c:pt>
                <c:pt idx="374">
                  <c:v>154000</c:v>
                </c:pt>
                <c:pt idx="375">
                  <c:v>156000</c:v>
                </c:pt>
                <c:pt idx="376">
                  <c:v>158000</c:v>
                </c:pt>
                <c:pt idx="377">
                  <c:v>160000</c:v>
                </c:pt>
                <c:pt idx="378">
                  <c:v>162000</c:v>
                </c:pt>
                <c:pt idx="379">
                  <c:v>164000</c:v>
                </c:pt>
                <c:pt idx="380">
                  <c:v>166000</c:v>
                </c:pt>
                <c:pt idx="381">
                  <c:v>168000</c:v>
                </c:pt>
                <c:pt idx="382">
                  <c:v>170000</c:v>
                </c:pt>
                <c:pt idx="383">
                  <c:v>172000</c:v>
                </c:pt>
                <c:pt idx="384">
                  <c:v>174000</c:v>
                </c:pt>
                <c:pt idx="385">
                  <c:v>176000</c:v>
                </c:pt>
                <c:pt idx="386">
                  <c:v>178000</c:v>
                </c:pt>
                <c:pt idx="387">
                  <c:v>180000</c:v>
                </c:pt>
                <c:pt idx="388">
                  <c:v>182000</c:v>
                </c:pt>
                <c:pt idx="389">
                  <c:v>184000</c:v>
                </c:pt>
                <c:pt idx="390">
                  <c:v>186000</c:v>
                </c:pt>
                <c:pt idx="391">
                  <c:v>188000</c:v>
                </c:pt>
                <c:pt idx="392">
                  <c:v>190000</c:v>
                </c:pt>
                <c:pt idx="393">
                  <c:v>192000</c:v>
                </c:pt>
                <c:pt idx="394">
                  <c:v>194000</c:v>
                </c:pt>
                <c:pt idx="395">
                  <c:v>196000</c:v>
                </c:pt>
                <c:pt idx="396">
                  <c:v>198000</c:v>
                </c:pt>
                <c:pt idx="397">
                  <c:v>200000</c:v>
                </c:pt>
                <c:pt idx="398">
                  <c:v>202000</c:v>
                </c:pt>
                <c:pt idx="399">
                  <c:v>204000</c:v>
                </c:pt>
                <c:pt idx="400">
                  <c:v>206000</c:v>
                </c:pt>
                <c:pt idx="401">
                  <c:v>208000</c:v>
                </c:pt>
                <c:pt idx="402">
                  <c:v>210000</c:v>
                </c:pt>
                <c:pt idx="403">
                  <c:v>212000</c:v>
                </c:pt>
                <c:pt idx="404">
                  <c:v>214000</c:v>
                </c:pt>
                <c:pt idx="405">
                  <c:v>216000</c:v>
                </c:pt>
                <c:pt idx="406">
                  <c:v>218000</c:v>
                </c:pt>
                <c:pt idx="407">
                  <c:v>220000</c:v>
                </c:pt>
                <c:pt idx="408">
                  <c:v>222000</c:v>
                </c:pt>
                <c:pt idx="409">
                  <c:v>224000</c:v>
                </c:pt>
                <c:pt idx="410">
                  <c:v>226000</c:v>
                </c:pt>
                <c:pt idx="411">
                  <c:v>228000</c:v>
                </c:pt>
                <c:pt idx="412">
                  <c:v>230000</c:v>
                </c:pt>
                <c:pt idx="413">
                  <c:v>232000</c:v>
                </c:pt>
                <c:pt idx="414">
                  <c:v>234000</c:v>
                </c:pt>
                <c:pt idx="415">
                  <c:v>236000</c:v>
                </c:pt>
                <c:pt idx="416">
                  <c:v>238000</c:v>
                </c:pt>
                <c:pt idx="417">
                  <c:v>240000</c:v>
                </c:pt>
                <c:pt idx="418">
                  <c:v>242000</c:v>
                </c:pt>
                <c:pt idx="419">
                  <c:v>244000</c:v>
                </c:pt>
                <c:pt idx="420">
                  <c:v>246000</c:v>
                </c:pt>
                <c:pt idx="421">
                  <c:v>248000</c:v>
                </c:pt>
                <c:pt idx="422">
                  <c:v>250000</c:v>
                </c:pt>
                <c:pt idx="423">
                  <c:v>252000</c:v>
                </c:pt>
                <c:pt idx="424">
                  <c:v>254000</c:v>
                </c:pt>
                <c:pt idx="425">
                  <c:v>256000</c:v>
                </c:pt>
                <c:pt idx="426">
                  <c:v>258000</c:v>
                </c:pt>
                <c:pt idx="427">
                  <c:v>260000</c:v>
                </c:pt>
                <c:pt idx="428">
                  <c:v>262000</c:v>
                </c:pt>
                <c:pt idx="429">
                  <c:v>264000</c:v>
                </c:pt>
                <c:pt idx="430">
                  <c:v>266000</c:v>
                </c:pt>
                <c:pt idx="431">
                  <c:v>268000</c:v>
                </c:pt>
                <c:pt idx="432">
                  <c:v>270000</c:v>
                </c:pt>
                <c:pt idx="433">
                  <c:v>272000</c:v>
                </c:pt>
                <c:pt idx="434">
                  <c:v>274000</c:v>
                </c:pt>
                <c:pt idx="435">
                  <c:v>276000</c:v>
                </c:pt>
                <c:pt idx="436">
                  <c:v>278000</c:v>
                </c:pt>
                <c:pt idx="437">
                  <c:v>280000</c:v>
                </c:pt>
                <c:pt idx="438">
                  <c:v>282000</c:v>
                </c:pt>
                <c:pt idx="439">
                  <c:v>284000</c:v>
                </c:pt>
                <c:pt idx="440">
                  <c:v>286000</c:v>
                </c:pt>
                <c:pt idx="441">
                  <c:v>288000</c:v>
                </c:pt>
                <c:pt idx="442">
                  <c:v>290000</c:v>
                </c:pt>
                <c:pt idx="443">
                  <c:v>292000</c:v>
                </c:pt>
                <c:pt idx="444">
                  <c:v>294000</c:v>
                </c:pt>
                <c:pt idx="445">
                  <c:v>296000</c:v>
                </c:pt>
                <c:pt idx="446">
                  <c:v>298000</c:v>
                </c:pt>
                <c:pt idx="447">
                  <c:v>300000</c:v>
                </c:pt>
                <c:pt idx="448">
                  <c:v>302000</c:v>
                </c:pt>
                <c:pt idx="449">
                  <c:v>304000</c:v>
                </c:pt>
                <c:pt idx="450">
                  <c:v>306000</c:v>
                </c:pt>
                <c:pt idx="451">
                  <c:v>308000</c:v>
                </c:pt>
                <c:pt idx="452">
                  <c:v>310000</c:v>
                </c:pt>
                <c:pt idx="453">
                  <c:v>312000</c:v>
                </c:pt>
                <c:pt idx="454">
                  <c:v>314000</c:v>
                </c:pt>
                <c:pt idx="455">
                  <c:v>316000</c:v>
                </c:pt>
                <c:pt idx="456">
                  <c:v>318000</c:v>
                </c:pt>
                <c:pt idx="457">
                  <c:v>320000</c:v>
                </c:pt>
                <c:pt idx="458">
                  <c:v>322000</c:v>
                </c:pt>
                <c:pt idx="459">
                  <c:v>324000</c:v>
                </c:pt>
                <c:pt idx="460">
                  <c:v>326000</c:v>
                </c:pt>
                <c:pt idx="461">
                  <c:v>328000</c:v>
                </c:pt>
                <c:pt idx="462">
                  <c:v>330000</c:v>
                </c:pt>
                <c:pt idx="463">
                  <c:v>332000</c:v>
                </c:pt>
                <c:pt idx="464">
                  <c:v>334000</c:v>
                </c:pt>
                <c:pt idx="465">
                  <c:v>336000</c:v>
                </c:pt>
                <c:pt idx="466">
                  <c:v>338000</c:v>
                </c:pt>
                <c:pt idx="467">
                  <c:v>340000</c:v>
                </c:pt>
                <c:pt idx="468">
                  <c:v>342000</c:v>
                </c:pt>
                <c:pt idx="469">
                  <c:v>344000</c:v>
                </c:pt>
                <c:pt idx="470">
                  <c:v>346000</c:v>
                </c:pt>
                <c:pt idx="471">
                  <c:v>348000</c:v>
                </c:pt>
                <c:pt idx="472">
                  <c:v>350000</c:v>
                </c:pt>
                <c:pt idx="473">
                  <c:v>352000</c:v>
                </c:pt>
                <c:pt idx="474">
                  <c:v>354000</c:v>
                </c:pt>
                <c:pt idx="475">
                  <c:v>356000</c:v>
                </c:pt>
                <c:pt idx="476">
                  <c:v>358000</c:v>
                </c:pt>
                <c:pt idx="477">
                  <c:v>360000</c:v>
                </c:pt>
                <c:pt idx="478">
                  <c:v>362000</c:v>
                </c:pt>
                <c:pt idx="479">
                  <c:v>364000</c:v>
                </c:pt>
                <c:pt idx="480">
                  <c:v>366000</c:v>
                </c:pt>
                <c:pt idx="481">
                  <c:v>368000</c:v>
                </c:pt>
                <c:pt idx="482">
                  <c:v>370000</c:v>
                </c:pt>
                <c:pt idx="483">
                  <c:v>372000</c:v>
                </c:pt>
                <c:pt idx="484">
                  <c:v>374000</c:v>
                </c:pt>
                <c:pt idx="485">
                  <c:v>376000</c:v>
                </c:pt>
                <c:pt idx="486">
                  <c:v>378000</c:v>
                </c:pt>
                <c:pt idx="487">
                  <c:v>380000</c:v>
                </c:pt>
                <c:pt idx="488">
                  <c:v>382000</c:v>
                </c:pt>
                <c:pt idx="489">
                  <c:v>384000</c:v>
                </c:pt>
                <c:pt idx="490">
                  <c:v>386000</c:v>
                </c:pt>
                <c:pt idx="491">
                  <c:v>388000</c:v>
                </c:pt>
                <c:pt idx="492">
                  <c:v>390000</c:v>
                </c:pt>
                <c:pt idx="493">
                  <c:v>392000</c:v>
                </c:pt>
                <c:pt idx="494">
                  <c:v>394000</c:v>
                </c:pt>
                <c:pt idx="495">
                  <c:v>396000</c:v>
                </c:pt>
                <c:pt idx="496">
                  <c:v>398000</c:v>
                </c:pt>
                <c:pt idx="497">
                  <c:v>400000</c:v>
                </c:pt>
                <c:pt idx="498">
                  <c:v>402000</c:v>
                </c:pt>
                <c:pt idx="499">
                  <c:v>404000</c:v>
                </c:pt>
                <c:pt idx="500">
                  <c:v>406000</c:v>
                </c:pt>
                <c:pt idx="501">
                  <c:v>408000</c:v>
                </c:pt>
                <c:pt idx="502">
                  <c:v>410000</c:v>
                </c:pt>
                <c:pt idx="503">
                  <c:v>412000</c:v>
                </c:pt>
                <c:pt idx="504">
                  <c:v>414000</c:v>
                </c:pt>
                <c:pt idx="505">
                  <c:v>416000</c:v>
                </c:pt>
                <c:pt idx="506">
                  <c:v>418000</c:v>
                </c:pt>
                <c:pt idx="507">
                  <c:v>420000</c:v>
                </c:pt>
                <c:pt idx="508">
                  <c:v>422000</c:v>
                </c:pt>
                <c:pt idx="509">
                  <c:v>424000</c:v>
                </c:pt>
                <c:pt idx="510">
                  <c:v>426000</c:v>
                </c:pt>
                <c:pt idx="511">
                  <c:v>428000</c:v>
                </c:pt>
                <c:pt idx="512">
                  <c:v>430000</c:v>
                </c:pt>
                <c:pt idx="513">
                  <c:v>432000</c:v>
                </c:pt>
                <c:pt idx="514">
                  <c:v>434000</c:v>
                </c:pt>
                <c:pt idx="515">
                  <c:v>436000</c:v>
                </c:pt>
                <c:pt idx="516">
                  <c:v>438000</c:v>
                </c:pt>
                <c:pt idx="517">
                  <c:v>440000</c:v>
                </c:pt>
                <c:pt idx="518">
                  <c:v>442000</c:v>
                </c:pt>
                <c:pt idx="519">
                  <c:v>444000</c:v>
                </c:pt>
                <c:pt idx="520">
                  <c:v>446000</c:v>
                </c:pt>
                <c:pt idx="521">
                  <c:v>448000</c:v>
                </c:pt>
                <c:pt idx="522">
                  <c:v>450000</c:v>
                </c:pt>
                <c:pt idx="523">
                  <c:v>452000</c:v>
                </c:pt>
                <c:pt idx="524">
                  <c:v>454000</c:v>
                </c:pt>
                <c:pt idx="525">
                  <c:v>456000</c:v>
                </c:pt>
                <c:pt idx="526">
                  <c:v>458000</c:v>
                </c:pt>
                <c:pt idx="527">
                  <c:v>460000</c:v>
                </c:pt>
                <c:pt idx="528">
                  <c:v>462000</c:v>
                </c:pt>
                <c:pt idx="529">
                  <c:v>464000</c:v>
                </c:pt>
                <c:pt idx="530">
                  <c:v>466000</c:v>
                </c:pt>
                <c:pt idx="531">
                  <c:v>468000</c:v>
                </c:pt>
                <c:pt idx="532">
                  <c:v>470000</c:v>
                </c:pt>
                <c:pt idx="533">
                  <c:v>472000</c:v>
                </c:pt>
                <c:pt idx="534">
                  <c:v>474000</c:v>
                </c:pt>
                <c:pt idx="535">
                  <c:v>476000</c:v>
                </c:pt>
                <c:pt idx="536">
                  <c:v>478000</c:v>
                </c:pt>
                <c:pt idx="537">
                  <c:v>480000</c:v>
                </c:pt>
                <c:pt idx="538">
                  <c:v>482000</c:v>
                </c:pt>
                <c:pt idx="539">
                  <c:v>484000</c:v>
                </c:pt>
                <c:pt idx="540">
                  <c:v>486000</c:v>
                </c:pt>
                <c:pt idx="541">
                  <c:v>488000</c:v>
                </c:pt>
                <c:pt idx="542">
                  <c:v>490000</c:v>
                </c:pt>
                <c:pt idx="543">
                  <c:v>492000</c:v>
                </c:pt>
                <c:pt idx="544">
                  <c:v>494000</c:v>
                </c:pt>
                <c:pt idx="545">
                  <c:v>496000</c:v>
                </c:pt>
                <c:pt idx="546">
                  <c:v>498000</c:v>
                </c:pt>
                <c:pt idx="547">
                  <c:v>500000</c:v>
                </c:pt>
                <c:pt idx="548">
                  <c:v>502000</c:v>
                </c:pt>
                <c:pt idx="549">
                  <c:v>504000</c:v>
                </c:pt>
                <c:pt idx="550">
                  <c:v>506000</c:v>
                </c:pt>
                <c:pt idx="551">
                  <c:v>508000</c:v>
                </c:pt>
                <c:pt idx="552">
                  <c:v>510000</c:v>
                </c:pt>
                <c:pt idx="553">
                  <c:v>512000</c:v>
                </c:pt>
                <c:pt idx="554">
                  <c:v>514000</c:v>
                </c:pt>
                <c:pt idx="555">
                  <c:v>516000</c:v>
                </c:pt>
                <c:pt idx="556">
                  <c:v>518000</c:v>
                </c:pt>
                <c:pt idx="557">
                  <c:v>520000</c:v>
                </c:pt>
                <c:pt idx="558">
                  <c:v>522000</c:v>
                </c:pt>
                <c:pt idx="559">
                  <c:v>524000</c:v>
                </c:pt>
                <c:pt idx="560">
                  <c:v>526000</c:v>
                </c:pt>
                <c:pt idx="561">
                  <c:v>528000</c:v>
                </c:pt>
                <c:pt idx="562">
                  <c:v>530000</c:v>
                </c:pt>
                <c:pt idx="563">
                  <c:v>532000</c:v>
                </c:pt>
                <c:pt idx="564">
                  <c:v>534000</c:v>
                </c:pt>
                <c:pt idx="565">
                  <c:v>536000</c:v>
                </c:pt>
                <c:pt idx="566">
                  <c:v>538000</c:v>
                </c:pt>
                <c:pt idx="567">
                  <c:v>540000</c:v>
                </c:pt>
                <c:pt idx="568">
                  <c:v>542000</c:v>
                </c:pt>
                <c:pt idx="569">
                  <c:v>544000</c:v>
                </c:pt>
                <c:pt idx="570">
                  <c:v>546000</c:v>
                </c:pt>
                <c:pt idx="571">
                  <c:v>548000</c:v>
                </c:pt>
                <c:pt idx="572">
                  <c:v>550000</c:v>
                </c:pt>
                <c:pt idx="573">
                  <c:v>552000</c:v>
                </c:pt>
                <c:pt idx="574">
                  <c:v>554000</c:v>
                </c:pt>
                <c:pt idx="575">
                  <c:v>556000</c:v>
                </c:pt>
                <c:pt idx="576">
                  <c:v>558000</c:v>
                </c:pt>
                <c:pt idx="577">
                  <c:v>560000</c:v>
                </c:pt>
                <c:pt idx="578">
                  <c:v>562000</c:v>
                </c:pt>
                <c:pt idx="579">
                  <c:v>564000</c:v>
                </c:pt>
                <c:pt idx="580">
                  <c:v>566000</c:v>
                </c:pt>
                <c:pt idx="581">
                  <c:v>568000</c:v>
                </c:pt>
                <c:pt idx="582">
                  <c:v>570000</c:v>
                </c:pt>
                <c:pt idx="583">
                  <c:v>572000</c:v>
                </c:pt>
                <c:pt idx="584">
                  <c:v>574000</c:v>
                </c:pt>
                <c:pt idx="585">
                  <c:v>576000</c:v>
                </c:pt>
                <c:pt idx="586">
                  <c:v>578000</c:v>
                </c:pt>
                <c:pt idx="587">
                  <c:v>580000</c:v>
                </c:pt>
                <c:pt idx="588">
                  <c:v>582000</c:v>
                </c:pt>
                <c:pt idx="589">
                  <c:v>584000</c:v>
                </c:pt>
                <c:pt idx="590">
                  <c:v>586000</c:v>
                </c:pt>
                <c:pt idx="591">
                  <c:v>588000</c:v>
                </c:pt>
                <c:pt idx="592">
                  <c:v>590000</c:v>
                </c:pt>
                <c:pt idx="593">
                  <c:v>592000</c:v>
                </c:pt>
                <c:pt idx="594">
                  <c:v>594000</c:v>
                </c:pt>
                <c:pt idx="595">
                  <c:v>596000</c:v>
                </c:pt>
                <c:pt idx="596">
                  <c:v>598000</c:v>
                </c:pt>
                <c:pt idx="597">
                  <c:v>600000</c:v>
                </c:pt>
                <c:pt idx="598">
                  <c:v>602000</c:v>
                </c:pt>
                <c:pt idx="599">
                  <c:v>604000</c:v>
                </c:pt>
                <c:pt idx="600">
                  <c:v>606000</c:v>
                </c:pt>
                <c:pt idx="601">
                  <c:v>608000</c:v>
                </c:pt>
                <c:pt idx="602">
                  <c:v>610000</c:v>
                </c:pt>
                <c:pt idx="603">
                  <c:v>612000</c:v>
                </c:pt>
                <c:pt idx="604">
                  <c:v>614000</c:v>
                </c:pt>
                <c:pt idx="605">
                  <c:v>616000</c:v>
                </c:pt>
                <c:pt idx="606">
                  <c:v>618000</c:v>
                </c:pt>
                <c:pt idx="607">
                  <c:v>620000</c:v>
                </c:pt>
                <c:pt idx="608">
                  <c:v>622000</c:v>
                </c:pt>
                <c:pt idx="609">
                  <c:v>624000</c:v>
                </c:pt>
                <c:pt idx="610">
                  <c:v>626000</c:v>
                </c:pt>
                <c:pt idx="611">
                  <c:v>628000</c:v>
                </c:pt>
                <c:pt idx="612">
                  <c:v>630000</c:v>
                </c:pt>
                <c:pt idx="613">
                  <c:v>632000</c:v>
                </c:pt>
                <c:pt idx="614">
                  <c:v>634000</c:v>
                </c:pt>
                <c:pt idx="615">
                  <c:v>636000</c:v>
                </c:pt>
                <c:pt idx="616">
                  <c:v>638000</c:v>
                </c:pt>
                <c:pt idx="617">
                  <c:v>640000</c:v>
                </c:pt>
                <c:pt idx="618">
                  <c:v>642000</c:v>
                </c:pt>
                <c:pt idx="619">
                  <c:v>644000</c:v>
                </c:pt>
                <c:pt idx="620">
                  <c:v>646000</c:v>
                </c:pt>
                <c:pt idx="621">
                  <c:v>648000</c:v>
                </c:pt>
                <c:pt idx="622">
                  <c:v>650000</c:v>
                </c:pt>
                <c:pt idx="623">
                  <c:v>652000</c:v>
                </c:pt>
                <c:pt idx="624">
                  <c:v>654000</c:v>
                </c:pt>
                <c:pt idx="625">
                  <c:v>656000</c:v>
                </c:pt>
                <c:pt idx="626">
                  <c:v>658000</c:v>
                </c:pt>
                <c:pt idx="627">
                  <c:v>660000</c:v>
                </c:pt>
                <c:pt idx="628">
                  <c:v>662000</c:v>
                </c:pt>
                <c:pt idx="629">
                  <c:v>664000</c:v>
                </c:pt>
                <c:pt idx="630">
                  <c:v>666000</c:v>
                </c:pt>
                <c:pt idx="631">
                  <c:v>668000</c:v>
                </c:pt>
                <c:pt idx="632">
                  <c:v>670000</c:v>
                </c:pt>
                <c:pt idx="633">
                  <c:v>672000</c:v>
                </c:pt>
                <c:pt idx="634">
                  <c:v>674000</c:v>
                </c:pt>
                <c:pt idx="635">
                  <c:v>676000</c:v>
                </c:pt>
                <c:pt idx="636">
                  <c:v>678000</c:v>
                </c:pt>
                <c:pt idx="637">
                  <c:v>680000</c:v>
                </c:pt>
                <c:pt idx="638">
                  <c:v>682000</c:v>
                </c:pt>
                <c:pt idx="639">
                  <c:v>684000</c:v>
                </c:pt>
                <c:pt idx="640">
                  <c:v>686000</c:v>
                </c:pt>
                <c:pt idx="641">
                  <c:v>688000</c:v>
                </c:pt>
                <c:pt idx="642">
                  <c:v>690000</c:v>
                </c:pt>
                <c:pt idx="643">
                  <c:v>692000</c:v>
                </c:pt>
                <c:pt idx="644">
                  <c:v>694000</c:v>
                </c:pt>
                <c:pt idx="645">
                  <c:v>696000</c:v>
                </c:pt>
                <c:pt idx="646">
                  <c:v>698000</c:v>
                </c:pt>
                <c:pt idx="647">
                  <c:v>700000</c:v>
                </c:pt>
                <c:pt idx="648">
                  <c:v>702000</c:v>
                </c:pt>
                <c:pt idx="649">
                  <c:v>704000</c:v>
                </c:pt>
                <c:pt idx="650">
                  <c:v>706000</c:v>
                </c:pt>
                <c:pt idx="651">
                  <c:v>708000</c:v>
                </c:pt>
                <c:pt idx="652">
                  <c:v>710000</c:v>
                </c:pt>
                <c:pt idx="653">
                  <c:v>712000</c:v>
                </c:pt>
                <c:pt idx="654">
                  <c:v>714000</c:v>
                </c:pt>
                <c:pt idx="655">
                  <c:v>716000</c:v>
                </c:pt>
                <c:pt idx="656">
                  <c:v>718000</c:v>
                </c:pt>
                <c:pt idx="657">
                  <c:v>720000</c:v>
                </c:pt>
                <c:pt idx="658">
                  <c:v>722000</c:v>
                </c:pt>
                <c:pt idx="659">
                  <c:v>724000</c:v>
                </c:pt>
                <c:pt idx="660">
                  <c:v>726000</c:v>
                </c:pt>
                <c:pt idx="661">
                  <c:v>728000</c:v>
                </c:pt>
                <c:pt idx="662">
                  <c:v>730000</c:v>
                </c:pt>
                <c:pt idx="663">
                  <c:v>732000</c:v>
                </c:pt>
                <c:pt idx="664">
                  <c:v>734000</c:v>
                </c:pt>
                <c:pt idx="665">
                  <c:v>736000</c:v>
                </c:pt>
                <c:pt idx="666">
                  <c:v>738000</c:v>
                </c:pt>
                <c:pt idx="667">
                  <c:v>740000</c:v>
                </c:pt>
                <c:pt idx="668">
                  <c:v>742000</c:v>
                </c:pt>
                <c:pt idx="669">
                  <c:v>744000</c:v>
                </c:pt>
                <c:pt idx="670">
                  <c:v>746000</c:v>
                </c:pt>
                <c:pt idx="671">
                  <c:v>748000</c:v>
                </c:pt>
                <c:pt idx="672">
                  <c:v>750000</c:v>
                </c:pt>
                <c:pt idx="673">
                  <c:v>752000</c:v>
                </c:pt>
                <c:pt idx="674">
                  <c:v>754000</c:v>
                </c:pt>
                <c:pt idx="675">
                  <c:v>756000</c:v>
                </c:pt>
                <c:pt idx="676">
                  <c:v>758000</c:v>
                </c:pt>
                <c:pt idx="677">
                  <c:v>760000</c:v>
                </c:pt>
                <c:pt idx="678">
                  <c:v>762000</c:v>
                </c:pt>
                <c:pt idx="679">
                  <c:v>764000</c:v>
                </c:pt>
                <c:pt idx="680">
                  <c:v>766000</c:v>
                </c:pt>
                <c:pt idx="681">
                  <c:v>768000</c:v>
                </c:pt>
                <c:pt idx="682">
                  <c:v>770000</c:v>
                </c:pt>
                <c:pt idx="683">
                  <c:v>772000</c:v>
                </c:pt>
                <c:pt idx="684">
                  <c:v>774000</c:v>
                </c:pt>
                <c:pt idx="685">
                  <c:v>776000</c:v>
                </c:pt>
                <c:pt idx="686">
                  <c:v>778000</c:v>
                </c:pt>
                <c:pt idx="687">
                  <c:v>780000</c:v>
                </c:pt>
                <c:pt idx="688">
                  <c:v>782000</c:v>
                </c:pt>
                <c:pt idx="689">
                  <c:v>784000</c:v>
                </c:pt>
                <c:pt idx="690">
                  <c:v>786000</c:v>
                </c:pt>
                <c:pt idx="691">
                  <c:v>788000</c:v>
                </c:pt>
                <c:pt idx="692">
                  <c:v>790000</c:v>
                </c:pt>
                <c:pt idx="693">
                  <c:v>792000</c:v>
                </c:pt>
                <c:pt idx="694">
                  <c:v>794000</c:v>
                </c:pt>
                <c:pt idx="695">
                  <c:v>796000</c:v>
                </c:pt>
                <c:pt idx="696">
                  <c:v>798000</c:v>
                </c:pt>
                <c:pt idx="697">
                  <c:v>800000</c:v>
                </c:pt>
                <c:pt idx="698">
                  <c:v>802000</c:v>
                </c:pt>
                <c:pt idx="699">
                  <c:v>804000</c:v>
                </c:pt>
                <c:pt idx="700">
                  <c:v>806000</c:v>
                </c:pt>
                <c:pt idx="701">
                  <c:v>808000</c:v>
                </c:pt>
                <c:pt idx="702">
                  <c:v>810000</c:v>
                </c:pt>
                <c:pt idx="703">
                  <c:v>812000</c:v>
                </c:pt>
                <c:pt idx="704">
                  <c:v>814000</c:v>
                </c:pt>
                <c:pt idx="705">
                  <c:v>816000</c:v>
                </c:pt>
                <c:pt idx="706">
                  <c:v>818000</c:v>
                </c:pt>
                <c:pt idx="707">
                  <c:v>820000</c:v>
                </c:pt>
                <c:pt idx="708">
                  <c:v>822000</c:v>
                </c:pt>
                <c:pt idx="709">
                  <c:v>824000</c:v>
                </c:pt>
                <c:pt idx="710">
                  <c:v>826000</c:v>
                </c:pt>
                <c:pt idx="711">
                  <c:v>828000</c:v>
                </c:pt>
                <c:pt idx="712">
                  <c:v>830000</c:v>
                </c:pt>
                <c:pt idx="713">
                  <c:v>832000</c:v>
                </c:pt>
                <c:pt idx="714">
                  <c:v>834000</c:v>
                </c:pt>
                <c:pt idx="715">
                  <c:v>836000</c:v>
                </c:pt>
                <c:pt idx="716">
                  <c:v>838000</c:v>
                </c:pt>
                <c:pt idx="717">
                  <c:v>840000</c:v>
                </c:pt>
                <c:pt idx="718">
                  <c:v>842000</c:v>
                </c:pt>
                <c:pt idx="719">
                  <c:v>844000</c:v>
                </c:pt>
                <c:pt idx="720">
                  <c:v>846000</c:v>
                </c:pt>
                <c:pt idx="721">
                  <c:v>848000</c:v>
                </c:pt>
                <c:pt idx="722">
                  <c:v>850000</c:v>
                </c:pt>
                <c:pt idx="723">
                  <c:v>852000</c:v>
                </c:pt>
                <c:pt idx="724">
                  <c:v>854000</c:v>
                </c:pt>
                <c:pt idx="725">
                  <c:v>856000</c:v>
                </c:pt>
                <c:pt idx="726">
                  <c:v>858000</c:v>
                </c:pt>
                <c:pt idx="727">
                  <c:v>860000</c:v>
                </c:pt>
                <c:pt idx="728">
                  <c:v>862000</c:v>
                </c:pt>
                <c:pt idx="729">
                  <c:v>864000</c:v>
                </c:pt>
                <c:pt idx="730">
                  <c:v>866000</c:v>
                </c:pt>
                <c:pt idx="731">
                  <c:v>868000</c:v>
                </c:pt>
                <c:pt idx="732">
                  <c:v>870000</c:v>
                </c:pt>
                <c:pt idx="733">
                  <c:v>872000</c:v>
                </c:pt>
                <c:pt idx="734">
                  <c:v>874000</c:v>
                </c:pt>
                <c:pt idx="735">
                  <c:v>876000</c:v>
                </c:pt>
                <c:pt idx="736">
                  <c:v>878000</c:v>
                </c:pt>
                <c:pt idx="737">
                  <c:v>880000</c:v>
                </c:pt>
                <c:pt idx="738">
                  <c:v>882000</c:v>
                </c:pt>
                <c:pt idx="739">
                  <c:v>884000</c:v>
                </c:pt>
                <c:pt idx="740">
                  <c:v>886000</c:v>
                </c:pt>
                <c:pt idx="741">
                  <c:v>888000</c:v>
                </c:pt>
                <c:pt idx="742">
                  <c:v>890000</c:v>
                </c:pt>
                <c:pt idx="743">
                  <c:v>892000</c:v>
                </c:pt>
                <c:pt idx="744">
                  <c:v>894000</c:v>
                </c:pt>
                <c:pt idx="745">
                  <c:v>896000</c:v>
                </c:pt>
                <c:pt idx="746">
                  <c:v>898000</c:v>
                </c:pt>
                <c:pt idx="747">
                  <c:v>900000</c:v>
                </c:pt>
                <c:pt idx="748">
                  <c:v>902000</c:v>
                </c:pt>
                <c:pt idx="749">
                  <c:v>904000</c:v>
                </c:pt>
                <c:pt idx="750">
                  <c:v>906000</c:v>
                </c:pt>
                <c:pt idx="751">
                  <c:v>908000</c:v>
                </c:pt>
                <c:pt idx="752">
                  <c:v>910000</c:v>
                </c:pt>
                <c:pt idx="753">
                  <c:v>912000</c:v>
                </c:pt>
                <c:pt idx="754">
                  <c:v>914000</c:v>
                </c:pt>
                <c:pt idx="755">
                  <c:v>916000</c:v>
                </c:pt>
                <c:pt idx="756">
                  <c:v>918000</c:v>
                </c:pt>
                <c:pt idx="757">
                  <c:v>920000</c:v>
                </c:pt>
                <c:pt idx="758">
                  <c:v>922000</c:v>
                </c:pt>
                <c:pt idx="759">
                  <c:v>924000</c:v>
                </c:pt>
                <c:pt idx="760">
                  <c:v>926000</c:v>
                </c:pt>
                <c:pt idx="761">
                  <c:v>928000</c:v>
                </c:pt>
                <c:pt idx="762">
                  <c:v>930000</c:v>
                </c:pt>
                <c:pt idx="763">
                  <c:v>932000</c:v>
                </c:pt>
                <c:pt idx="764">
                  <c:v>934000</c:v>
                </c:pt>
                <c:pt idx="765">
                  <c:v>936000</c:v>
                </c:pt>
                <c:pt idx="766">
                  <c:v>938000</c:v>
                </c:pt>
                <c:pt idx="767">
                  <c:v>940000</c:v>
                </c:pt>
                <c:pt idx="768">
                  <c:v>942000</c:v>
                </c:pt>
                <c:pt idx="769">
                  <c:v>944000</c:v>
                </c:pt>
                <c:pt idx="770">
                  <c:v>946000</c:v>
                </c:pt>
                <c:pt idx="771">
                  <c:v>948000</c:v>
                </c:pt>
                <c:pt idx="772">
                  <c:v>950000</c:v>
                </c:pt>
                <c:pt idx="773">
                  <c:v>952000</c:v>
                </c:pt>
                <c:pt idx="774">
                  <c:v>954000</c:v>
                </c:pt>
                <c:pt idx="775">
                  <c:v>956000</c:v>
                </c:pt>
                <c:pt idx="776">
                  <c:v>958000</c:v>
                </c:pt>
                <c:pt idx="777">
                  <c:v>960000</c:v>
                </c:pt>
                <c:pt idx="778">
                  <c:v>962000</c:v>
                </c:pt>
                <c:pt idx="779">
                  <c:v>964000</c:v>
                </c:pt>
                <c:pt idx="780">
                  <c:v>966000</c:v>
                </c:pt>
                <c:pt idx="781">
                  <c:v>968000</c:v>
                </c:pt>
                <c:pt idx="782">
                  <c:v>970000</c:v>
                </c:pt>
                <c:pt idx="783">
                  <c:v>972000</c:v>
                </c:pt>
                <c:pt idx="784">
                  <c:v>974000</c:v>
                </c:pt>
                <c:pt idx="785">
                  <c:v>976000</c:v>
                </c:pt>
                <c:pt idx="786">
                  <c:v>978000</c:v>
                </c:pt>
                <c:pt idx="787">
                  <c:v>980000</c:v>
                </c:pt>
                <c:pt idx="788">
                  <c:v>982000</c:v>
                </c:pt>
                <c:pt idx="789">
                  <c:v>984000</c:v>
                </c:pt>
                <c:pt idx="790">
                  <c:v>986000</c:v>
                </c:pt>
                <c:pt idx="791">
                  <c:v>988000</c:v>
                </c:pt>
                <c:pt idx="792">
                  <c:v>990000</c:v>
                </c:pt>
                <c:pt idx="793">
                  <c:v>992000</c:v>
                </c:pt>
                <c:pt idx="794">
                  <c:v>994000</c:v>
                </c:pt>
                <c:pt idx="795">
                  <c:v>996000</c:v>
                </c:pt>
                <c:pt idx="796">
                  <c:v>998000</c:v>
                </c:pt>
                <c:pt idx="797">
                  <c:v>1000000</c:v>
                </c:pt>
                <c:pt idx="798">
                  <c:v>1002000</c:v>
                </c:pt>
                <c:pt idx="799">
                  <c:v>1004000</c:v>
                </c:pt>
                <c:pt idx="800">
                  <c:v>1006000</c:v>
                </c:pt>
                <c:pt idx="801">
                  <c:v>1008000</c:v>
                </c:pt>
                <c:pt idx="802">
                  <c:v>1010000</c:v>
                </c:pt>
                <c:pt idx="803">
                  <c:v>1012000</c:v>
                </c:pt>
                <c:pt idx="804">
                  <c:v>1014000</c:v>
                </c:pt>
                <c:pt idx="805">
                  <c:v>1016000</c:v>
                </c:pt>
                <c:pt idx="806">
                  <c:v>1018000</c:v>
                </c:pt>
                <c:pt idx="807">
                  <c:v>1020000</c:v>
                </c:pt>
                <c:pt idx="808">
                  <c:v>1022000</c:v>
                </c:pt>
                <c:pt idx="809">
                  <c:v>1024000</c:v>
                </c:pt>
                <c:pt idx="810">
                  <c:v>1026000</c:v>
                </c:pt>
                <c:pt idx="811">
                  <c:v>1028000</c:v>
                </c:pt>
                <c:pt idx="812">
                  <c:v>1030000</c:v>
                </c:pt>
                <c:pt idx="813">
                  <c:v>1032000</c:v>
                </c:pt>
                <c:pt idx="814">
                  <c:v>1034000</c:v>
                </c:pt>
                <c:pt idx="815">
                  <c:v>1036000</c:v>
                </c:pt>
                <c:pt idx="816">
                  <c:v>1038000</c:v>
                </c:pt>
                <c:pt idx="817">
                  <c:v>1040000</c:v>
                </c:pt>
                <c:pt idx="818">
                  <c:v>1042000</c:v>
                </c:pt>
                <c:pt idx="819">
                  <c:v>1044000</c:v>
                </c:pt>
                <c:pt idx="820">
                  <c:v>1046000</c:v>
                </c:pt>
                <c:pt idx="821">
                  <c:v>1048000</c:v>
                </c:pt>
                <c:pt idx="822">
                  <c:v>1050000</c:v>
                </c:pt>
                <c:pt idx="823">
                  <c:v>1052000</c:v>
                </c:pt>
                <c:pt idx="824">
                  <c:v>1054000</c:v>
                </c:pt>
                <c:pt idx="825">
                  <c:v>1056000</c:v>
                </c:pt>
                <c:pt idx="826">
                  <c:v>1058000</c:v>
                </c:pt>
                <c:pt idx="827">
                  <c:v>1060000</c:v>
                </c:pt>
                <c:pt idx="828">
                  <c:v>1062000</c:v>
                </c:pt>
                <c:pt idx="829">
                  <c:v>1064000</c:v>
                </c:pt>
                <c:pt idx="830">
                  <c:v>1066000</c:v>
                </c:pt>
                <c:pt idx="831">
                  <c:v>1068000</c:v>
                </c:pt>
                <c:pt idx="832">
                  <c:v>1070000</c:v>
                </c:pt>
                <c:pt idx="833">
                  <c:v>1072000</c:v>
                </c:pt>
                <c:pt idx="834">
                  <c:v>1074000</c:v>
                </c:pt>
                <c:pt idx="835">
                  <c:v>1076000</c:v>
                </c:pt>
                <c:pt idx="836">
                  <c:v>1078000</c:v>
                </c:pt>
                <c:pt idx="837">
                  <c:v>1080000</c:v>
                </c:pt>
                <c:pt idx="838">
                  <c:v>1082000</c:v>
                </c:pt>
                <c:pt idx="839">
                  <c:v>1084000</c:v>
                </c:pt>
                <c:pt idx="840">
                  <c:v>1086000</c:v>
                </c:pt>
                <c:pt idx="841">
                  <c:v>1088000</c:v>
                </c:pt>
                <c:pt idx="842">
                  <c:v>1090000</c:v>
                </c:pt>
                <c:pt idx="843">
                  <c:v>1092000</c:v>
                </c:pt>
                <c:pt idx="844">
                  <c:v>1094000</c:v>
                </c:pt>
                <c:pt idx="845">
                  <c:v>1096000</c:v>
                </c:pt>
                <c:pt idx="846">
                  <c:v>1098000</c:v>
                </c:pt>
                <c:pt idx="847">
                  <c:v>1100000</c:v>
                </c:pt>
                <c:pt idx="848">
                  <c:v>1102000</c:v>
                </c:pt>
                <c:pt idx="849">
                  <c:v>1104000</c:v>
                </c:pt>
                <c:pt idx="850">
                  <c:v>1106000</c:v>
                </c:pt>
                <c:pt idx="851">
                  <c:v>1108000</c:v>
                </c:pt>
                <c:pt idx="852">
                  <c:v>1110000</c:v>
                </c:pt>
                <c:pt idx="853">
                  <c:v>1112000</c:v>
                </c:pt>
                <c:pt idx="854">
                  <c:v>1114000</c:v>
                </c:pt>
                <c:pt idx="855">
                  <c:v>1116000</c:v>
                </c:pt>
                <c:pt idx="856">
                  <c:v>1118000</c:v>
                </c:pt>
                <c:pt idx="857">
                  <c:v>1120000</c:v>
                </c:pt>
                <c:pt idx="858">
                  <c:v>1122000</c:v>
                </c:pt>
                <c:pt idx="859">
                  <c:v>1124000</c:v>
                </c:pt>
                <c:pt idx="860">
                  <c:v>1126000</c:v>
                </c:pt>
                <c:pt idx="861">
                  <c:v>1128000</c:v>
                </c:pt>
                <c:pt idx="862">
                  <c:v>1130000</c:v>
                </c:pt>
                <c:pt idx="863">
                  <c:v>1132000</c:v>
                </c:pt>
                <c:pt idx="864">
                  <c:v>1134000</c:v>
                </c:pt>
                <c:pt idx="865">
                  <c:v>1136000</c:v>
                </c:pt>
                <c:pt idx="866">
                  <c:v>1138000</c:v>
                </c:pt>
                <c:pt idx="867">
                  <c:v>1140000</c:v>
                </c:pt>
                <c:pt idx="868">
                  <c:v>1142000</c:v>
                </c:pt>
                <c:pt idx="869">
                  <c:v>1144000</c:v>
                </c:pt>
                <c:pt idx="870">
                  <c:v>1146000</c:v>
                </c:pt>
                <c:pt idx="871">
                  <c:v>1148000</c:v>
                </c:pt>
                <c:pt idx="872">
                  <c:v>1150000</c:v>
                </c:pt>
                <c:pt idx="873">
                  <c:v>1152000</c:v>
                </c:pt>
                <c:pt idx="874">
                  <c:v>1154000</c:v>
                </c:pt>
                <c:pt idx="875">
                  <c:v>1156000</c:v>
                </c:pt>
                <c:pt idx="876">
                  <c:v>1158000</c:v>
                </c:pt>
                <c:pt idx="877">
                  <c:v>1160000</c:v>
                </c:pt>
                <c:pt idx="878">
                  <c:v>1162000</c:v>
                </c:pt>
                <c:pt idx="879">
                  <c:v>1164000</c:v>
                </c:pt>
                <c:pt idx="880">
                  <c:v>1166000</c:v>
                </c:pt>
                <c:pt idx="881">
                  <c:v>1168000</c:v>
                </c:pt>
                <c:pt idx="882">
                  <c:v>1170000</c:v>
                </c:pt>
                <c:pt idx="883">
                  <c:v>1172000</c:v>
                </c:pt>
                <c:pt idx="884">
                  <c:v>1174000</c:v>
                </c:pt>
                <c:pt idx="885">
                  <c:v>1176000</c:v>
                </c:pt>
                <c:pt idx="886">
                  <c:v>1178000</c:v>
                </c:pt>
                <c:pt idx="887">
                  <c:v>1180000</c:v>
                </c:pt>
                <c:pt idx="888">
                  <c:v>1182000</c:v>
                </c:pt>
                <c:pt idx="889">
                  <c:v>1184000</c:v>
                </c:pt>
                <c:pt idx="890">
                  <c:v>1186000</c:v>
                </c:pt>
                <c:pt idx="891">
                  <c:v>1188000</c:v>
                </c:pt>
                <c:pt idx="892">
                  <c:v>1190000</c:v>
                </c:pt>
                <c:pt idx="893">
                  <c:v>1192000</c:v>
                </c:pt>
                <c:pt idx="894">
                  <c:v>1194000</c:v>
                </c:pt>
                <c:pt idx="895">
                  <c:v>1196000</c:v>
                </c:pt>
                <c:pt idx="896">
                  <c:v>1198000</c:v>
                </c:pt>
                <c:pt idx="897">
                  <c:v>1200000</c:v>
                </c:pt>
                <c:pt idx="898">
                  <c:v>1202000</c:v>
                </c:pt>
                <c:pt idx="899">
                  <c:v>1204000</c:v>
                </c:pt>
                <c:pt idx="900">
                  <c:v>1206000</c:v>
                </c:pt>
                <c:pt idx="901">
                  <c:v>1208000</c:v>
                </c:pt>
                <c:pt idx="902">
                  <c:v>1210000</c:v>
                </c:pt>
                <c:pt idx="903">
                  <c:v>1212000</c:v>
                </c:pt>
                <c:pt idx="904">
                  <c:v>1214000</c:v>
                </c:pt>
                <c:pt idx="905">
                  <c:v>1216000</c:v>
                </c:pt>
                <c:pt idx="906">
                  <c:v>1218000</c:v>
                </c:pt>
                <c:pt idx="907">
                  <c:v>1220000</c:v>
                </c:pt>
                <c:pt idx="908">
                  <c:v>1222000</c:v>
                </c:pt>
                <c:pt idx="909">
                  <c:v>1224000</c:v>
                </c:pt>
                <c:pt idx="910">
                  <c:v>1226000</c:v>
                </c:pt>
                <c:pt idx="911">
                  <c:v>1228000</c:v>
                </c:pt>
                <c:pt idx="912">
                  <c:v>1230000</c:v>
                </c:pt>
                <c:pt idx="913">
                  <c:v>1232000</c:v>
                </c:pt>
                <c:pt idx="914">
                  <c:v>1234000</c:v>
                </c:pt>
                <c:pt idx="915">
                  <c:v>1236000</c:v>
                </c:pt>
                <c:pt idx="916">
                  <c:v>1238000</c:v>
                </c:pt>
                <c:pt idx="917">
                  <c:v>1240000</c:v>
                </c:pt>
                <c:pt idx="918">
                  <c:v>1242000</c:v>
                </c:pt>
                <c:pt idx="919">
                  <c:v>1244000</c:v>
                </c:pt>
                <c:pt idx="920">
                  <c:v>1246000</c:v>
                </c:pt>
                <c:pt idx="921">
                  <c:v>1248000</c:v>
                </c:pt>
                <c:pt idx="922">
                  <c:v>1250000</c:v>
                </c:pt>
                <c:pt idx="923">
                  <c:v>1252000</c:v>
                </c:pt>
                <c:pt idx="924">
                  <c:v>1254000</c:v>
                </c:pt>
                <c:pt idx="925">
                  <c:v>1256000</c:v>
                </c:pt>
                <c:pt idx="926">
                  <c:v>1258000</c:v>
                </c:pt>
                <c:pt idx="927">
                  <c:v>1260000</c:v>
                </c:pt>
                <c:pt idx="928">
                  <c:v>1262000</c:v>
                </c:pt>
                <c:pt idx="929">
                  <c:v>1264000</c:v>
                </c:pt>
                <c:pt idx="930">
                  <c:v>1266000</c:v>
                </c:pt>
                <c:pt idx="931">
                  <c:v>1268000</c:v>
                </c:pt>
                <c:pt idx="932">
                  <c:v>1270000</c:v>
                </c:pt>
                <c:pt idx="933">
                  <c:v>1272000</c:v>
                </c:pt>
                <c:pt idx="934">
                  <c:v>1274000</c:v>
                </c:pt>
                <c:pt idx="935">
                  <c:v>1276000</c:v>
                </c:pt>
                <c:pt idx="936">
                  <c:v>1278000</c:v>
                </c:pt>
                <c:pt idx="937">
                  <c:v>1280000</c:v>
                </c:pt>
                <c:pt idx="938">
                  <c:v>1282000</c:v>
                </c:pt>
                <c:pt idx="939">
                  <c:v>1284000</c:v>
                </c:pt>
                <c:pt idx="940">
                  <c:v>1286000</c:v>
                </c:pt>
                <c:pt idx="941">
                  <c:v>1288000</c:v>
                </c:pt>
                <c:pt idx="942">
                  <c:v>1290000</c:v>
                </c:pt>
                <c:pt idx="943">
                  <c:v>1292000</c:v>
                </c:pt>
                <c:pt idx="944">
                  <c:v>1294000</c:v>
                </c:pt>
                <c:pt idx="945">
                  <c:v>1296000</c:v>
                </c:pt>
                <c:pt idx="946">
                  <c:v>1298000</c:v>
                </c:pt>
                <c:pt idx="947">
                  <c:v>1300000</c:v>
                </c:pt>
                <c:pt idx="948">
                  <c:v>1302000</c:v>
                </c:pt>
                <c:pt idx="949">
                  <c:v>1304000</c:v>
                </c:pt>
                <c:pt idx="950">
                  <c:v>1306000</c:v>
                </c:pt>
                <c:pt idx="951">
                  <c:v>1308000</c:v>
                </c:pt>
                <c:pt idx="952">
                  <c:v>1310000</c:v>
                </c:pt>
                <c:pt idx="953">
                  <c:v>1312000</c:v>
                </c:pt>
                <c:pt idx="954">
                  <c:v>1314000</c:v>
                </c:pt>
                <c:pt idx="955">
                  <c:v>1316000</c:v>
                </c:pt>
                <c:pt idx="956">
                  <c:v>1318000</c:v>
                </c:pt>
                <c:pt idx="957">
                  <c:v>1320000</c:v>
                </c:pt>
                <c:pt idx="958">
                  <c:v>1322000</c:v>
                </c:pt>
                <c:pt idx="959">
                  <c:v>1324000</c:v>
                </c:pt>
                <c:pt idx="960">
                  <c:v>1326000</c:v>
                </c:pt>
                <c:pt idx="961">
                  <c:v>1328000</c:v>
                </c:pt>
                <c:pt idx="962">
                  <c:v>1330000</c:v>
                </c:pt>
                <c:pt idx="963">
                  <c:v>1332000</c:v>
                </c:pt>
                <c:pt idx="964">
                  <c:v>1334000</c:v>
                </c:pt>
                <c:pt idx="965">
                  <c:v>1336000</c:v>
                </c:pt>
                <c:pt idx="966">
                  <c:v>1338000</c:v>
                </c:pt>
                <c:pt idx="967">
                  <c:v>1340000</c:v>
                </c:pt>
                <c:pt idx="968">
                  <c:v>1342000</c:v>
                </c:pt>
                <c:pt idx="969">
                  <c:v>1344000</c:v>
                </c:pt>
                <c:pt idx="970">
                  <c:v>1346000</c:v>
                </c:pt>
                <c:pt idx="971">
                  <c:v>1348000</c:v>
                </c:pt>
                <c:pt idx="972">
                  <c:v>1350000</c:v>
                </c:pt>
                <c:pt idx="973">
                  <c:v>1352000</c:v>
                </c:pt>
                <c:pt idx="974">
                  <c:v>1354000</c:v>
                </c:pt>
                <c:pt idx="975">
                  <c:v>1356000</c:v>
                </c:pt>
                <c:pt idx="976">
                  <c:v>1358000</c:v>
                </c:pt>
                <c:pt idx="977">
                  <c:v>1360000</c:v>
                </c:pt>
                <c:pt idx="978">
                  <c:v>1362000</c:v>
                </c:pt>
                <c:pt idx="979">
                  <c:v>1364000</c:v>
                </c:pt>
                <c:pt idx="980">
                  <c:v>1366000</c:v>
                </c:pt>
                <c:pt idx="981">
                  <c:v>1368000</c:v>
                </c:pt>
                <c:pt idx="982">
                  <c:v>1370000</c:v>
                </c:pt>
                <c:pt idx="983">
                  <c:v>1372000</c:v>
                </c:pt>
                <c:pt idx="984">
                  <c:v>1374000</c:v>
                </c:pt>
                <c:pt idx="985">
                  <c:v>1376000</c:v>
                </c:pt>
                <c:pt idx="986">
                  <c:v>1378000</c:v>
                </c:pt>
                <c:pt idx="987">
                  <c:v>1380000</c:v>
                </c:pt>
                <c:pt idx="988">
                  <c:v>1382000</c:v>
                </c:pt>
                <c:pt idx="989">
                  <c:v>1384000</c:v>
                </c:pt>
                <c:pt idx="990">
                  <c:v>1386000</c:v>
                </c:pt>
                <c:pt idx="991">
                  <c:v>1388000</c:v>
                </c:pt>
                <c:pt idx="992">
                  <c:v>1390000</c:v>
                </c:pt>
                <c:pt idx="993">
                  <c:v>1392000</c:v>
                </c:pt>
                <c:pt idx="994">
                  <c:v>1394000</c:v>
                </c:pt>
                <c:pt idx="995">
                  <c:v>1396000</c:v>
                </c:pt>
                <c:pt idx="996">
                  <c:v>1398000</c:v>
                </c:pt>
                <c:pt idx="997">
                  <c:v>1400000</c:v>
                </c:pt>
                <c:pt idx="998">
                  <c:v>1402000</c:v>
                </c:pt>
                <c:pt idx="999">
                  <c:v>1404000</c:v>
                </c:pt>
              </c:numCache>
            </c:numRef>
          </c:xVal>
          <c:yVal>
            <c:numRef>
              <c:f>ChartData!$AC$10:$AC$1009</c:f>
              <c:numCache>
                <c:formatCode>_("$"* #,##0_);_("$"* \(#,##0\);_("$"* "-"??_);_(@_)</c:formatCode>
                <c:ptCount val="1000"/>
                <c:pt idx="0">
                  <c:v>5632.1937000000025</c:v>
                </c:pt>
                <c:pt idx="1">
                  <c:v>2817.1937000000012</c:v>
                </c:pt>
                <c:pt idx="2">
                  <c:v>1878.8603666666677</c:v>
                </c:pt>
                <c:pt idx="3">
                  <c:v>1409.6937000000007</c:v>
                </c:pt>
                <c:pt idx="4">
                  <c:v>1128.1937000000005</c:v>
                </c:pt>
                <c:pt idx="5">
                  <c:v>940.52703333333386</c:v>
                </c:pt>
                <c:pt idx="6">
                  <c:v>806.47941428571471</c:v>
                </c:pt>
                <c:pt idx="7">
                  <c:v>705.94370000000038</c:v>
                </c:pt>
                <c:pt idx="8">
                  <c:v>627.74925555555592</c:v>
                </c:pt>
                <c:pt idx="9">
                  <c:v>565.19370000000026</c:v>
                </c:pt>
                <c:pt idx="10">
                  <c:v>514.01188181818202</c:v>
                </c:pt>
                <c:pt idx="11">
                  <c:v>471.36036666666689</c:v>
                </c:pt>
                <c:pt idx="12">
                  <c:v>435.27062307692324</c:v>
                </c:pt>
                <c:pt idx="13">
                  <c:v>404.33655714285732</c:v>
                </c:pt>
                <c:pt idx="14">
                  <c:v>377.52703333333352</c:v>
                </c:pt>
                <c:pt idx="15">
                  <c:v>354.06870000000015</c:v>
                </c:pt>
                <c:pt idx="16">
                  <c:v>333.37017058823545</c:v>
                </c:pt>
                <c:pt idx="17">
                  <c:v>314.97147777777792</c:v>
                </c:pt>
                <c:pt idx="18">
                  <c:v>298.50948947368431</c:v>
                </c:pt>
                <c:pt idx="19">
                  <c:v>283.69370000000009</c:v>
                </c:pt>
                <c:pt idx="20">
                  <c:v>270.28893809523822</c:v>
                </c:pt>
                <c:pt idx="21">
                  <c:v>258.10279090909103</c:v>
                </c:pt>
                <c:pt idx="22">
                  <c:v>246.97630869565231</c:v>
                </c:pt>
                <c:pt idx="23">
                  <c:v>236.77703333333346</c:v>
                </c:pt>
                <c:pt idx="24">
                  <c:v>227.39370000000011</c:v>
                </c:pt>
                <c:pt idx="25">
                  <c:v>218.73216153846164</c:v>
                </c:pt>
                <c:pt idx="26">
                  <c:v>210.71221851851863</c:v>
                </c:pt>
                <c:pt idx="27">
                  <c:v>203.26512857142868</c:v>
                </c:pt>
                <c:pt idx="28">
                  <c:v>196.33163103448285</c:v>
                </c:pt>
                <c:pt idx="29">
                  <c:v>189.86036666666678</c:v>
                </c:pt>
                <c:pt idx="30">
                  <c:v>183.80660322580655</c:v>
                </c:pt>
                <c:pt idx="31">
                  <c:v>178.13120000000009</c:v>
                </c:pt>
                <c:pt idx="32">
                  <c:v>172.79976060606069</c:v>
                </c:pt>
                <c:pt idx="33">
                  <c:v>167.78193529411774</c:v>
                </c:pt>
                <c:pt idx="34">
                  <c:v>163.05084285714295</c:v>
                </c:pt>
                <c:pt idx="35">
                  <c:v>158.58258888888898</c:v>
                </c:pt>
                <c:pt idx="36">
                  <c:v>154.35586216216225</c:v>
                </c:pt>
                <c:pt idx="37">
                  <c:v>150.35159473684217</c:v>
                </c:pt>
                <c:pt idx="38">
                  <c:v>146.55267435897443</c:v>
                </c:pt>
                <c:pt idx="39">
                  <c:v>142.94370000000006</c:v>
                </c:pt>
                <c:pt idx="40">
                  <c:v>139.51077317073177</c:v>
                </c:pt>
                <c:pt idx="41">
                  <c:v>136.24131904761913</c:v>
                </c:pt>
                <c:pt idx="42">
                  <c:v>133.12393255813961</c:v>
                </c:pt>
                <c:pt idx="43">
                  <c:v>130.1482454545455</c:v>
                </c:pt>
                <c:pt idx="44">
                  <c:v>127.30481111111118</c:v>
                </c:pt>
                <c:pt idx="45">
                  <c:v>124.58500434782616</c:v>
                </c:pt>
                <c:pt idx="46">
                  <c:v>121.98093404255326</c:v>
                </c:pt>
                <c:pt idx="47">
                  <c:v>119.48536666666674</c:v>
                </c:pt>
                <c:pt idx="48">
                  <c:v>117.09165918367353</c:v>
                </c:pt>
                <c:pt idx="49">
                  <c:v>114.79370000000006</c:v>
                </c:pt>
                <c:pt idx="50">
                  <c:v>112.58585686274516</c:v>
                </c:pt>
                <c:pt idx="51">
                  <c:v>110.46293076923082</c:v>
                </c:pt>
                <c:pt idx="52">
                  <c:v>108.42011509433968</c:v>
                </c:pt>
                <c:pt idx="53">
                  <c:v>106.45295925925932</c:v>
                </c:pt>
                <c:pt idx="54">
                  <c:v>104.55733636363642</c:v>
                </c:pt>
                <c:pt idx="55">
                  <c:v>102.72941428571434</c:v>
                </c:pt>
                <c:pt idx="56">
                  <c:v>100.96562982456146</c:v>
                </c:pt>
                <c:pt idx="57">
                  <c:v>99.26266551724143</c:v>
                </c:pt>
                <c:pt idx="58">
                  <c:v>97.617428813559371</c:v>
                </c:pt>
                <c:pt idx="59">
                  <c:v>96.027033333333392</c:v>
                </c:pt>
                <c:pt idx="60">
                  <c:v>94.488781967213171</c:v>
                </c:pt>
                <c:pt idx="61">
                  <c:v>93.000151612903281</c:v>
                </c:pt>
                <c:pt idx="62">
                  <c:v>91.558779365079417</c:v>
                </c:pt>
                <c:pt idx="63">
                  <c:v>90.162450000000049</c:v>
                </c:pt>
                <c:pt idx="64">
                  <c:v>88.809084615384663</c:v>
                </c:pt>
                <c:pt idx="65">
                  <c:v>87.496730303030347</c:v>
                </c:pt>
                <c:pt idx="66">
                  <c:v>86.2235507462687</c:v>
                </c:pt>
                <c:pt idx="67">
                  <c:v>84.987817647058876</c:v>
                </c:pt>
                <c:pt idx="68">
                  <c:v>83.787902898550769</c:v>
                </c:pt>
                <c:pt idx="69">
                  <c:v>82.62227142857148</c:v>
                </c:pt>
                <c:pt idx="70">
                  <c:v>81.489474647887363</c:v>
                </c:pt>
                <c:pt idx="71">
                  <c:v>80.388144444444492</c:v>
                </c:pt>
                <c:pt idx="72">
                  <c:v>79.316987671232923</c:v>
                </c:pt>
                <c:pt idx="73">
                  <c:v>78.27478108108113</c:v>
                </c:pt>
                <c:pt idx="74">
                  <c:v>77.260366666666712</c:v>
                </c:pt>
                <c:pt idx="75">
                  <c:v>76.27264736842109</c:v>
                </c:pt>
                <c:pt idx="76">
                  <c:v>75.310583116883166</c:v>
                </c:pt>
                <c:pt idx="77">
                  <c:v>74.373187179487218</c:v>
                </c:pt>
                <c:pt idx="78">
                  <c:v>73.459522784810162</c:v>
                </c:pt>
                <c:pt idx="79">
                  <c:v>72.568700000000035</c:v>
                </c:pt>
                <c:pt idx="80">
                  <c:v>71.699872839506213</c:v>
                </c:pt>
                <c:pt idx="81">
                  <c:v>70.852236585365887</c:v>
                </c:pt>
                <c:pt idx="82">
                  <c:v>70.025025301204863</c:v>
                </c:pt>
                <c:pt idx="83">
                  <c:v>69.217509523809568</c:v>
                </c:pt>
                <c:pt idx="84">
                  <c:v>68.428994117647093</c:v>
                </c:pt>
                <c:pt idx="85">
                  <c:v>67.658816279069811</c:v>
                </c:pt>
                <c:pt idx="86">
                  <c:v>66.906343678160951</c:v>
                </c:pt>
                <c:pt idx="87">
                  <c:v>66.170972727272755</c:v>
                </c:pt>
                <c:pt idx="88">
                  <c:v>65.45212696629217</c:v>
                </c:pt>
                <c:pt idx="89">
                  <c:v>64.749255555555592</c:v>
                </c:pt>
                <c:pt idx="90">
                  <c:v>64.061831868131904</c:v>
                </c:pt>
                <c:pt idx="91">
                  <c:v>63.389352173913075</c:v>
                </c:pt>
                <c:pt idx="92">
                  <c:v>62.73133440860218</c:v>
                </c:pt>
                <c:pt idx="93">
                  <c:v>62.087317021276625</c:v>
                </c:pt>
                <c:pt idx="94">
                  <c:v>61.456857894736871</c:v>
                </c:pt>
                <c:pt idx="95">
                  <c:v>60.839533333333364</c:v>
                </c:pt>
                <c:pt idx="96">
                  <c:v>60.23493711340209</c:v>
                </c:pt>
                <c:pt idx="97">
                  <c:v>59.64267959183676</c:v>
                </c:pt>
                <c:pt idx="98">
                  <c:v>59.062386868686893</c:v>
                </c:pt>
                <c:pt idx="99">
                  <c:v>58.493700000000025</c:v>
                </c:pt>
                <c:pt idx="100">
                  <c:v>57.389778431372577</c:v>
                </c:pt>
                <c:pt idx="101">
                  <c:v>56.328315384615408</c:v>
                </c:pt>
                <c:pt idx="102">
                  <c:v>55.306907547169835</c:v>
                </c:pt>
                <c:pt idx="103">
                  <c:v>54.323329629629654</c:v>
                </c:pt>
                <c:pt idx="104">
                  <c:v>53.375518181818208</c:v>
                </c:pt>
                <c:pt idx="105">
                  <c:v>52.461557142857167</c:v>
                </c:pt>
                <c:pt idx="106">
                  <c:v>51.579664912280727</c:v>
                </c:pt>
                <c:pt idx="107">
                  <c:v>50.728182758620711</c:v>
                </c:pt>
                <c:pt idx="108">
                  <c:v>49.905564406779682</c:v>
                </c:pt>
                <c:pt idx="109">
                  <c:v>49.110366666666692</c:v>
                </c:pt>
                <c:pt idx="110">
                  <c:v>48.341240983606582</c:v>
                </c:pt>
                <c:pt idx="111">
                  <c:v>47.596925806451637</c:v>
                </c:pt>
                <c:pt idx="112">
                  <c:v>46.876239682539705</c:v>
                </c:pt>
                <c:pt idx="113">
                  <c:v>46.178075000000021</c:v>
                </c:pt>
                <c:pt idx="114">
                  <c:v>45.501392307692328</c:v>
                </c:pt>
                <c:pt idx="115">
                  <c:v>44.84521515151517</c:v>
                </c:pt>
                <c:pt idx="116">
                  <c:v>44.208625373134346</c:v>
                </c:pt>
                <c:pt idx="117">
                  <c:v>43.590758823529434</c:v>
                </c:pt>
                <c:pt idx="118">
                  <c:v>42.990801449275381</c:v>
                </c:pt>
                <c:pt idx="119">
                  <c:v>42.407985714285736</c:v>
                </c:pt>
                <c:pt idx="120">
                  <c:v>41.841587323943678</c:v>
                </c:pt>
                <c:pt idx="121">
                  <c:v>41.290922222222243</c:v>
                </c:pt>
                <c:pt idx="122">
                  <c:v>40.755343835616458</c:v>
                </c:pt>
                <c:pt idx="123">
                  <c:v>40.234240540540561</c:v>
                </c:pt>
                <c:pt idx="124">
                  <c:v>39.727033333333353</c:v>
                </c:pt>
                <c:pt idx="125">
                  <c:v>39.233173684210541</c:v>
                </c:pt>
                <c:pt idx="126">
                  <c:v>38.752141558441579</c:v>
                </c:pt>
                <c:pt idx="127">
                  <c:v>38.283443589743605</c:v>
                </c:pt>
                <c:pt idx="128">
                  <c:v>37.826611392405077</c:v>
                </c:pt>
                <c:pt idx="129">
                  <c:v>37.381200000000014</c:v>
                </c:pt>
                <c:pt idx="130">
                  <c:v>36.946786419753103</c:v>
                </c:pt>
                <c:pt idx="131">
                  <c:v>36.52296829268294</c:v>
                </c:pt>
                <c:pt idx="132">
                  <c:v>36.109362650602428</c:v>
                </c:pt>
                <c:pt idx="133">
                  <c:v>35.70560476190478</c:v>
                </c:pt>
                <c:pt idx="134">
                  <c:v>35.311347058823543</c:v>
                </c:pt>
                <c:pt idx="135">
                  <c:v>34.926258139534902</c:v>
                </c:pt>
                <c:pt idx="136">
                  <c:v>34.550021839080472</c:v>
                </c:pt>
                <c:pt idx="137">
                  <c:v>34.182336363636381</c:v>
                </c:pt>
                <c:pt idx="138">
                  <c:v>33.822913483146081</c:v>
                </c:pt>
                <c:pt idx="139">
                  <c:v>33.471477777777793</c:v>
                </c:pt>
                <c:pt idx="140">
                  <c:v>33.127765934065948</c:v>
                </c:pt>
                <c:pt idx="141">
                  <c:v>32.791526086956537</c:v>
                </c:pt>
                <c:pt idx="142">
                  <c:v>32.462517204301093</c:v>
                </c:pt>
                <c:pt idx="143">
                  <c:v>32.140508510638313</c:v>
                </c:pt>
                <c:pt idx="144">
                  <c:v>31.825278947368435</c:v>
                </c:pt>
                <c:pt idx="145">
                  <c:v>31.516616666666682</c:v>
                </c:pt>
                <c:pt idx="146">
                  <c:v>31.214318556701045</c:v>
                </c:pt>
                <c:pt idx="147">
                  <c:v>30.91818979591838</c:v>
                </c:pt>
                <c:pt idx="148">
                  <c:v>30.628043434343446</c:v>
                </c:pt>
                <c:pt idx="149">
                  <c:v>30.343700000000013</c:v>
                </c:pt>
                <c:pt idx="150">
                  <c:v>30.064987128712886</c:v>
                </c:pt>
                <c:pt idx="151">
                  <c:v>29.791739215686288</c:v>
                </c:pt>
                <c:pt idx="152">
                  <c:v>29.523797087378654</c:v>
                </c:pt>
                <c:pt idx="153">
                  <c:v>29.261007692307704</c:v>
                </c:pt>
                <c:pt idx="154">
                  <c:v>29.003223809523821</c:v>
                </c:pt>
                <c:pt idx="155">
                  <c:v>28.750303773584918</c:v>
                </c:pt>
                <c:pt idx="156">
                  <c:v>28.502111214953285</c:v>
                </c:pt>
                <c:pt idx="157">
                  <c:v>28.258514814814827</c:v>
                </c:pt>
                <c:pt idx="158">
                  <c:v>28.019388073394509</c:v>
                </c:pt>
                <c:pt idx="159">
                  <c:v>27.784609090909104</c:v>
                </c:pt>
                <c:pt idx="160">
                  <c:v>27.554060360360371</c:v>
                </c:pt>
                <c:pt idx="161">
                  <c:v>27.327628571428583</c:v>
                </c:pt>
                <c:pt idx="162">
                  <c:v>27.105204424778773</c:v>
                </c:pt>
                <c:pt idx="163">
                  <c:v>26.886682456140363</c:v>
                </c:pt>
                <c:pt idx="164">
                  <c:v>26.671960869565229</c:v>
                </c:pt>
                <c:pt idx="165">
                  <c:v>26.460941379310356</c:v>
                </c:pt>
                <c:pt idx="166">
                  <c:v>26.25352905982907</c:v>
                </c:pt>
                <c:pt idx="167">
                  <c:v>26.049632203389841</c:v>
                </c:pt>
                <c:pt idx="168">
                  <c:v>25.849162184873961</c:v>
                </c:pt>
                <c:pt idx="169">
                  <c:v>25.652033333333346</c:v>
                </c:pt>
                <c:pt idx="170">
                  <c:v>25.458162809917365</c:v>
                </c:pt>
                <c:pt idx="171">
                  <c:v>25.267470491803291</c:v>
                </c:pt>
                <c:pt idx="172">
                  <c:v>25.079878861788629</c:v>
                </c:pt>
                <c:pt idx="173">
                  <c:v>24.895312903225818</c:v>
                </c:pt>
                <c:pt idx="174">
                  <c:v>24.71370000000001</c:v>
                </c:pt>
                <c:pt idx="175">
                  <c:v>24.534969841269852</c:v>
                </c:pt>
                <c:pt idx="176">
                  <c:v>24.359054330708673</c:v>
                </c:pt>
                <c:pt idx="177">
                  <c:v>24.18588750000001</c:v>
                </c:pt>
                <c:pt idx="178">
                  <c:v>24.015405426356601</c:v>
                </c:pt>
                <c:pt idx="179">
                  <c:v>23.847546153846164</c:v>
                </c:pt>
                <c:pt idx="180">
                  <c:v>23.682249618320622</c:v>
                </c:pt>
                <c:pt idx="181">
                  <c:v>23.519457575757585</c:v>
                </c:pt>
                <c:pt idx="182">
                  <c:v>23.359113533834595</c:v>
                </c:pt>
                <c:pt idx="183">
                  <c:v>23.201162686567173</c:v>
                </c:pt>
                <c:pt idx="184">
                  <c:v>23.045551851851862</c:v>
                </c:pt>
                <c:pt idx="185">
                  <c:v>22.892229411764717</c:v>
                </c:pt>
                <c:pt idx="186">
                  <c:v>22.741145255474461</c:v>
                </c:pt>
                <c:pt idx="187">
                  <c:v>22.59225072463769</c:v>
                </c:pt>
                <c:pt idx="188">
                  <c:v>22.445498561151087</c:v>
                </c:pt>
                <c:pt idx="189">
                  <c:v>22.300842857142868</c:v>
                </c:pt>
                <c:pt idx="190">
                  <c:v>22.15823900709221</c:v>
                </c:pt>
                <c:pt idx="191">
                  <c:v>22.017643661971839</c:v>
                </c:pt>
                <c:pt idx="192">
                  <c:v>21.879014685314694</c:v>
                </c:pt>
                <c:pt idx="193">
                  <c:v>21.742311111111121</c:v>
                </c:pt>
                <c:pt idx="194">
                  <c:v>21.607493103448284</c:v>
                </c:pt>
                <c:pt idx="195">
                  <c:v>21.474521917808229</c:v>
                </c:pt>
                <c:pt idx="196">
                  <c:v>21.343359863945587</c:v>
                </c:pt>
                <c:pt idx="197">
                  <c:v>21.213970270270281</c:v>
                </c:pt>
                <c:pt idx="198">
                  <c:v>21.086317449664438</c:v>
                </c:pt>
                <c:pt idx="199">
                  <c:v>20.960366666666676</c:v>
                </c:pt>
                <c:pt idx="200">
                  <c:v>18.279414285714292</c:v>
                </c:pt>
                <c:pt idx="201">
                  <c:v>16.268700000000006</c:v>
                </c:pt>
                <c:pt idx="202">
                  <c:v>14.704811111111116</c:v>
                </c:pt>
                <c:pt idx="203">
                  <c:v>13.453700000000005</c:v>
                </c:pt>
                <c:pt idx="204">
                  <c:v>12.430063636363641</c:v>
                </c:pt>
                <c:pt idx="205">
                  <c:v>11.577033333333338</c:v>
                </c:pt>
                <c:pt idx="206">
                  <c:v>10.855238461538466</c:v>
                </c:pt>
                <c:pt idx="207">
                  <c:v>10.236557142857146</c:v>
                </c:pt>
                <c:pt idx="208">
                  <c:v>9.700366666666671</c:v>
                </c:pt>
                <c:pt idx="209">
                  <c:v>9.231200000000003</c:v>
                </c:pt>
                <c:pt idx="210">
                  <c:v>8.8172294117647088</c:v>
                </c:pt>
                <c:pt idx="211">
                  <c:v>8.449255555555558</c:v>
                </c:pt>
                <c:pt idx="212">
                  <c:v>8.1200157894736869</c:v>
                </c:pt>
                <c:pt idx="213">
                  <c:v>7.8237000000000023</c:v>
                </c:pt>
                <c:pt idx="214">
                  <c:v>7.5556047619047639</c:v>
                </c:pt>
                <c:pt idx="215">
                  <c:v>7.3118818181818206</c:v>
                </c:pt>
                <c:pt idx="216">
                  <c:v>7.0893521739130456</c:v>
                </c:pt>
                <c:pt idx="217">
                  <c:v>6.8853666666666697</c:v>
                </c:pt>
                <c:pt idx="218">
                  <c:v>6.6977000000000029</c:v>
                </c:pt>
                <c:pt idx="219">
                  <c:v>6.5244692307692329</c:v>
                </c:pt>
                <c:pt idx="220">
                  <c:v>6.3640703703703725</c:v>
                </c:pt>
                <c:pt idx="221">
                  <c:v>6.2151285714285738</c:v>
                </c:pt>
                <c:pt idx="222">
                  <c:v>6.0764586206896567</c:v>
                </c:pt>
                <c:pt idx="223">
                  <c:v>5.9470333333333354</c:v>
                </c:pt>
                <c:pt idx="224">
                  <c:v>5.8259580645161311</c:v>
                </c:pt>
                <c:pt idx="225">
                  <c:v>5.7124500000000022</c:v>
                </c:pt>
                <c:pt idx="226">
                  <c:v>5.6058212121212136</c:v>
                </c:pt>
                <c:pt idx="227">
                  <c:v>5.5054647058823551</c:v>
                </c:pt>
                <c:pt idx="228">
                  <c:v>5.4108428571428586</c:v>
                </c:pt>
                <c:pt idx="229">
                  <c:v>5.3214777777777797</c:v>
                </c:pt>
                <c:pt idx="230">
                  <c:v>5.2369432432432443</c:v>
                </c:pt>
                <c:pt idx="231">
                  <c:v>5.1568578947368433</c:v>
                </c:pt>
                <c:pt idx="232">
                  <c:v>5.0808794871794891</c:v>
                </c:pt>
                <c:pt idx="233">
                  <c:v>5.008700000000001</c:v>
                </c:pt>
                <c:pt idx="234">
                  <c:v>4.8746523809523818</c:v>
                </c:pt>
                <c:pt idx="235">
                  <c:v>4.7527909090909102</c:v>
                </c:pt>
                <c:pt idx="236">
                  <c:v>4.6415260869565227</c:v>
                </c:pt>
                <c:pt idx="237">
                  <c:v>4.5395333333333348</c:v>
                </c:pt>
                <c:pt idx="238">
                  <c:v>4.4457000000000013</c:v>
                </c:pt>
                <c:pt idx="239">
                  <c:v>4.3590846153846172</c:v>
                </c:pt>
                <c:pt idx="240">
                  <c:v>4.278885185185187</c:v>
                </c:pt>
                <c:pt idx="241">
                  <c:v>4.2044142857142868</c:v>
                </c:pt>
                <c:pt idx="242">
                  <c:v>4.1350793103448282</c:v>
                </c:pt>
                <c:pt idx="243">
                  <c:v>4.0703666666666676</c:v>
                </c:pt>
                <c:pt idx="244">
                  <c:v>4.0098290322580654</c:v>
                </c:pt>
                <c:pt idx="245">
                  <c:v>3.953075000000001</c:v>
                </c:pt>
                <c:pt idx="246">
                  <c:v>3.8997606060606071</c:v>
                </c:pt>
                <c:pt idx="247">
                  <c:v>3.8495823529411775</c:v>
                </c:pt>
                <c:pt idx="248">
                  <c:v>3.8022714285714296</c:v>
                </c:pt>
                <c:pt idx="249">
                  <c:v>3.7575888888888898</c:v>
                </c:pt>
                <c:pt idx="250">
                  <c:v>3.7153216216216225</c:v>
                </c:pt>
                <c:pt idx="251">
                  <c:v>3.675278947368422</c:v>
                </c:pt>
                <c:pt idx="252">
                  <c:v>3.6372897435897444</c:v>
                </c:pt>
                <c:pt idx="253">
                  <c:v>3.6012000000000008</c:v>
                </c:pt>
                <c:pt idx="254">
                  <c:v>3.5668707317073181</c:v>
                </c:pt>
                <c:pt idx="255">
                  <c:v>3.5341761904761912</c:v>
                </c:pt>
                <c:pt idx="256">
                  <c:v>3.503002325581396</c:v>
                </c:pt>
                <c:pt idx="257">
                  <c:v>3.4732454545454554</c:v>
                </c:pt>
                <c:pt idx="258">
                  <c:v>3.4448111111111119</c:v>
                </c:pt>
                <c:pt idx="259">
                  <c:v>3.4176130434782617</c:v>
                </c:pt>
                <c:pt idx="260">
                  <c:v>3.3915723404255327</c:v>
                </c:pt>
                <c:pt idx="261">
                  <c:v>3.3666166666666673</c:v>
                </c:pt>
                <c:pt idx="262">
                  <c:v>3.3426795918367356</c:v>
                </c:pt>
                <c:pt idx="263">
                  <c:v>3.319700000000001</c:v>
                </c:pt>
                <c:pt idx="264">
                  <c:v>3.1320333333333341</c:v>
                </c:pt>
                <c:pt idx="265">
                  <c:v>2.9979857142857149</c:v>
                </c:pt>
                <c:pt idx="266">
                  <c:v>2.8974500000000005</c:v>
                </c:pt>
                <c:pt idx="267">
                  <c:v>2.8192555555555563</c:v>
                </c:pt>
                <c:pt idx="268">
                  <c:v>2.7567000000000004</c:v>
                </c:pt>
                <c:pt idx="269">
                  <c:v>2.7055181818181824</c:v>
                </c:pt>
                <c:pt idx="270">
                  <c:v>2.6628666666666669</c:v>
                </c:pt>
                <c:pt idx="271">
                  <c:v>2.6267769230769233</c:v>
                </c:pt>
                <c:pt idx="272">
                  <c:v>2.5958428571428573</c:v>
                </c:pt>
                <c:pt idx="273">
                  <c:v>2.5690333333333335</c:v>
                </c:pt>
                <c:pt idx="274">
                  <c:v>2.5455750000000004</c:v>
                </c:pt>
                <c:pt idx="275">
                  <c:v>2.5248764705882358</c:v>
                </c:pt>
                <c:pt idx="276">
                  <c:v>2.506477777777778</c:v>
                </c:pt>
                <c:pt idx="277">
                  <c:v>2.4900157894736847</c:v>
                </c:pt>
                <c:pt idx="278">
                  <c:v>2.4752000000000005</c:v>
                </c:pt>
                <c:pt idx="279">
                  <c:v>2.4617952380952386</c:v>
                </c:pt>
                <c:pt idx="280">
                  <c:v>2.4496090909090911</c:v>
                </c:pt>
                <c:pt idx="281">
                  <c:v>2.4384826086956526</c:v>
                </c:pt>
                <c:pt idx="282">
                  <c:v>2.4282833333333338</c:v>
                </c:pt>
                <c:pt idx="283">
                  <c:v>2.4189000000000003</c:v>
                </c:pt>
                <c:pt idx="284">
                  <c:v>2.4022185185185188</c:v>
                </c:pt>
                <c:pt idx="285">
                  <c:v>2.394771428571429</c:v>
                </c:pt>
                <c:pt idx="286">
                  <c:v>2.3878379310344831</c:v>
                </c:pt>
                <c:pt idx="287">
                  <c:v>2.3813666666666671</c:v>
                </c:pt>
                <c:pt idx="288">
                  <c:v>2.3753129032258067</c:v>
                </c:pt>
                <c:pt idx="289">
                  <c:v>2.3696375000000005</c:v>
                </c:pt>
                <c:pt idx="290">
                  <c:v>2.3643060606060611</c:v>
                </c:pt>
                <c:pt idx="291">
                  <c:v>2.3592882352941178</c:v>
                </c:pt>
                <c:pt idx="292">
                  <c:v>2.3545571428571432</c:v>
                </c:pt>
                <c:pt idx="293">
                  <c:v>2.3500888888888891</c:v>
                </c:pt>
                <c:pt idx="294">
                  <c:v>2.3458621621621623</c:v>
                </c:pt>
                <c:pt idx="295">
                  <c:v>2.3418578947368425</c:v>
                </c:pt>
                <c:pt idx="296">
                  <c:v>2.3380589743589746</c:v>
                </c:pt>
                <c:pt idx="297">
                  <c:v>2.3344500000000004</c:v>
                </c:pt>
                <c:pt idx="298">
                  <c:v>2.3310170731707318</c:v>
                </c:pt>
                <c:pt idx="299">
                  <c:v>2.3277476190476194</c:v>
                </c:pt>
                <c:pt idx="300">
                  <c:v>2.3246302325581398</c:v>
                </c:pt>
                <c:pt idx="301">
                  <c:v>2.3216545454545456</c:v>
                </c:pt>
                <c:pt idx="302">
                  <c:v>2.3188111111111116</c:v>
                </c:pt>
                <c:pt idx="303">
                  <c:v>2.3160913043478262</c:v>
                </c:pt>
                <c:pt idx="304">
                  <c:v>2.3134872340425536</c:v>
                </c:pt>
                <c:pt idx="305">
                  <c:v>2.3109916666666668</c:v>
                </c:pt>
                <c:pt idx="306">
                  <c:v>2.3085979591836736</c:v>
                </c:pt>
                <c:pt idx="307">
                  <c:v>2.3063000000000002</c:v>
                </c:pt>
                <c:pt idx="308">
                  <c:v>2.3040921568627453</c:v>
                </c:pt>
                <c:pt idx="309">
                  <c:v>2.301969230769231</c:v>
                </c:pt>
                <c:pt idx="310">
                  <c:v>2.2999264150943399</c:v>
                </c:pt>
                <c:pt idx="311">
                  <c:v>2.2979592592592595</c:v>
                </c:pt>
                <c:pt idx="312">
                  <c:v>2.2960636363636366</c:v>
                </c:pt>
                <c:pt idx="313">
                  <c:v>2.2942357142857146</c:v>
                </c:pt>
                <c:pt idx="314">
                  <c:v>2.2924719298245617</c:v>
                </c:pt>
                <c:pt idx="315">
                  <c:v>2.2907689655172416</c:v>
                </c:pt>
                <c:pt idx="316">
                  <c:v>2.2891237288135597</c:v>
                </c:pt>
                <c:pt idx="317">
                  <c:v>2.2875333333333336</c:v>
                </c:pt>
                <c:pt idx="318">
                  <c:v>2.2859950819672132</c:v>
                </c:pt>
                <c:pt idx="319">
                  <c:v>2.2845064516129034</c:v>
                </c:pt>
                <c:pt idx="320">
                  <c:v>2.2830650793650795</c:v>
                </c:pt>
                <c:pt idx="321">
                  <c:v>2.2816687500000001</c:v>
                </c:pt>
                <c:pt idx="322">
                  <c:v>2.2803153846153847</c:v>
                </c:pt>
                <c:pt idx="323">
                  <c:v>2.2790030303030306</c:v>
                </c:pt>
                <c:pt idx="324">
                  <c:v>2.2777298507462689</c:v>
                </c:pt>
                <c:pt idx="325">
                  <c:v>2.2764941176470592</c:v>
                </c:pt>
                <c:pt idx="326">
                  <c:v>2.275294202898551</c:v>
                </c:pt>
                <c:pt idx="327">
                  <c:v>2.2741285714285717</c:v>
                </c:pt>
                <c:pt idx="328">
                  <c:v>2.2729957746478875</c:v>
                </c:pt>
                <c:pt idx="329">
                  <c:v>2.2718944444444449</c:v>
                </c:pt>
                <c:pt idx="330">
                  <c:v>2.2708232876712331</c:v>
                </c:pt>
                <c:pt idx="331">
                  <c:v>2.2697810810810815</c:v>
                </c:pt>
                <c:pt idx="332">
                  <c:v>2.268766666666667</c:v>
                </c:pt>
                <c:pt idx="333">
                  <c:v>2.2677789473684213</c:v>
                </c:pt>
                <c:pt idx="334">
                  <c:v>2.2668168831168836</c:v>
                </c:pt>
                <c:pt idx="335">
                  <c:v>2.2658794871794874</c:v>
                </c:pt>
                <c:pt idx="336">
                  <c:v>2.2649658227848102</c:v>
                </c:pt>
                <c:pt idx="337">
                  <c:v>2.2640750000000001</c:v>
                </c:pt>
                <c:pt idx="338">
                  <c:v>2.2623585365853662</c:v>
                </c:pt>
                <c:pt idx="339">
                  <c:v>2.2607238095238098</c:v>
                </c:pt>
                <c:pt idx="340">
                  <c:v>2.2591651162790698</c:v>
                </c:pt>
                <c:pt idx="341">
                  <c:v>2.2576772727272729</c:v>
                </c:pt>
                <c:pt idx="342">
                  <c:v>2.2562555555555557</c:v>
                </c:pt>
                <c:pt idx="343">
                  <c:v>2.2548956521739134</c:v>
                </c:pt>
                <c:pt idx="344">
                  <c:v>2.2535936170212767</c:v>
                </c:pt>
                <c:pt idx="345">
                  <c:v>2.2523458333333335</c:v>
                </c:pt>
                <c:pt idx="346">
                  <c:v>2.2511489795918371</c:v>
                </c:pt>
                <c:pt idx="347">
                  <c:v>2.2500000000000004</c:v>
                </c:pt>
                <c:pt idx="348">
                  <c:v>2.2488960784313727</c:v>
                </c:pt>
                <c:pt idx="349">
                  <c:v>2.2478346153846158</c:v>
                </c:pt>
                <c:pt idx="350">
                  <c:v>2.2468132075471701</c:v>
                </c:pt>
                <c:pt idx="351">
                  <c:v>2.2458296296296298</c:v>
                </c:pt>
                <c:pt idx="352">
                  <c:v>2.2448818181818182</c:v>
                </c:pt>
                <c:pt idx="353">
                  <c:v>2.2439678571428572</c:v>
                </c:pt>
                <c:pt idx="354">
                  <c:v>2.243085964912281</c:v>
                </c:pt>
                <c:pt idx="355">
                  <c:v>2.2422344827586209</c:v>
                </c:pt>
                <c:pt idx="356">
                  <c:v>2.2414118644067798</c:v>
                </c:pt>
                <c:pt idx="357">
                  <c:v>2.2406166666666669</c:v>
                </c:pt>
                <c:pt idx="358">
                  <c:v>2.2398475409836069</c:v>
                </c:pt>
                <c:pt idx="359">
                  <c:v>2.2391032258064518</c:v>
                </c:pt>
                <c:pt idx="360">
                  <c:v>2.2383825396825401</c:v>
                </c:pt>
                <c:pt idx="361">
                  <c:v>2.2376843750000002</c:v>
                </c:pt>
                <c:pt idx="362">
                  <c:v>2.2370076923076927</c:v>
                </c:pt>
                <c:pt idx="363">
                  <c:v>2.2363515151515152</c:v>
                </c:pt>
                <c:pt idx="364">
                  <c:v>2.2357149253731348</c:v>
                </c:pt>
                <c:pt idx="365">
                  <c:v>2.2350970588235297</c:v>
                </c:pt>
                <c:pt idx="366">
                  <c:v>2.2344971014492754</c:v>
                </c:pt>
                <c:pt idx="367">
                  <c:v>2.233914285714286</c:v>
                </c:pt>
                <c:pt idx="368">
                  <c:v>2.2333478873239438</c:v>
                </c:pt>
                <c:pt idx="369">
                  <c:v>2.2327972222222225</c:v>
                </c:pt>
                <c:pt idx="370">
                  <c:v>2.2322616438356166</c:v>
                </c:pt>
                <c:pt idx="371">
                  <c:v>2.2317405405405406</c:v>
                </c:pt>
                <c:pt idx="372">
                  <c:v>2.2312333333333334</c:v>
                </c:pt>
                <c:pt idx="373">
                  <c:v>2.2307394736842108</c:v>
                </c:pt>
                <c:pt idx="374">
                  <c:v>2.2302584415584419</c:v>
                </c:pt>
                <c:pt idx="375">
                  <c:v>2.2297897435897438</c:v>
                </c:pt>
                <c:pt idx="376">
                  <c:v>2.2293329113924054</c:v>
                </c:pt>
                <c:pt idx="377">
                  <c:v>2.2288875000000004</c:v>
                </c:pt>
                <c:pt idx="378">
                  <c:v>2.2284530864197531</c:v>
                </c:pt>
                <c:pt idx="379">
                  <c:v>2.228029268292683</c:v>
                </c:pt>
                <c:pt idx="380">
                  <c:v>2.2276156626506025</c:v>
                </c:pt>
                <c:pt idx="381">
                  <c:v>2.227211904761905</c:v>
                </c:pt>
                <c:pt idx="382">
                  <c:v>2.2268176470588239</c:v>
                </c:pt>
                <c:pt idx="383">
                  <c:v>2.226432558139535</c:v>
                </c:pt>
                <c:pt idx="384">
                  <c:v>2.2260563218390805</c:v>
                </c:pt>
                <c:pt idx="385">
                  <c:v>2.2256886363636368</c:v>
                </c:pt>
                <c:pt idx="386">
                  <c:v>2.2253292134831462</c:v>
                </c:pt>
                <c:pt idx="387">
                  <c:v>2.2249777777777782</c:v>
                </c:pt>
                <c:pt idx="388">
                  <c:v>2.2246340659340662</c:v>
                </c:pt>
                <c:pt idx="389">
                  <c:v>2.2242978260869566</c:v>
                </c:pt>
                <c:pt idx="390">
                  <c:v>2.2239688172043013</c:v>
                </c:pt>
                <c:pt idx="391">
                  <c:v>2.2236468085106385</c:v>
                </c:pt>
                <c:pt idx="392">
                  <c:v>2.2233315789473687</c:v>
                </c:pt>
                <c:pt idx="393">
                  <c:v>2.2230229166666668</c:v>
                </c:pt>
                <c:pt idx="394">
                  <c:v>2.2227206185567012</c:v>
                </c:pt>
                <c:pt idx="395">
                  <c:v>2.2224244897959187</c:v>
                </c:pt>
                <c:pt idx="396">
                  <c:v>2.2221343434343437</c:v>
                </c:pt>
                <c:pt idx="397">
                  <c:v>2.2218500000000003</c:v>
                </c:pt>
                <c:pt idx="398">
                  <c:v>2.2215712871287132</c:v>
                </c:pt>
                <c:pt idx="399">
                  <c:v>2.2212980392156867</c:v>
                </c:pt>
                <c:pt idx="400">
                  <c:v>2.2210300970873789</c:v>
                </c:pt>
                <c:pt idx="401">
                  <c:v>2.220767307692308</c:v>
                </c:pt>
                <c:pt idx="402">
                  <c:v>2.220509523809524</c:v>
                </c:pt>
                <c:pt idx="403">
                  <c:v>2.2202566037735849</c:v>
                </c:pt>
                <c:pt idx="404">
                  <c:v>2.2200084112149536</c:v>
                </c:pt>
                <c:pt idx="405">
                  <c:v>2.2197648148148152</c:v>
                </c:pt>
                <c:pt idx="406">
                  <c:v>2.2195256880733947</c:v>
                </c:pt>
                <c:pt idx="407">
                  <c:v>2.2192909090909092</c:v>
                </c:pt>
                <c:pt idx="408">
                  <c:v>2.2190603603603605</c:v>
                </c:pt>
                <c:pt idx="409">
                  <c:v>2.2188339285714287</c:v>
                </c:pt>
                <c:pt idx="410">
                  <c:v>2.2186115044247789</c:v>
                </c:pt>
                <c:pt idx="411">
                  <c:v>2.2183929824561406</c:v>
                </c:pt>
                <c:pt idx="412">
                  <c:v>2.2181782608695655</c:v>
                </c:pt>
                <c:pt idx="413">
                  <c:v>2.2179672413793106</c:v>
                </c:pt>
                <c:pt idx="414">
                  <c:v>2.2177598290598293</c:v>
                </c:pt>
                <c:pt idx="415">
                  <c:v>2.21755593220339</c:v>
                </c:pt>
                <c:pt idx="416">
                  <c:v>2.2173554621848743</c:v>
                </c:pt>
                <c:pt idx="417">
                  <c:v>2.2171583333333333</c:v>
                </c:pt>
                <c:pt idx="418">
                  <c:v>2.2169644628099174</c:v>
                </c:pt>
                <c:pt idx="419">
                  <c:v>2.2167737704918036</c:v>
                </c:pt>
                <c:pt idx="420">
                  <c:v>2.2165861788617889</c:v>
                </c:pt>
                <c:pt idx="421">
                  <c:v>2.2164016129032262</c:v>
                </c:pt>
                <c:pt idx="422">
                  <c:v>2.2162200000000003</c:v>
                </c:pt>
                <c:pt idx="423">
                  <c:v>2.2160412698412699</c:v>
                </c:pt>
                <c:pt idx="424">
                  <c:v>2.2158653543307087</c:v>
                </c:pt>
                <c:pt idx="425">
                  <c:v>2.2156921875000002</c:v>
                </c:pt>
                <c:pt idx="426">
                  <c:v>2.2155217054263567</c:v>
                </c:pt>
                <c:pt idx="427">
                  <c:v>2.2153538461538465</c:v>
                </c:pt>
                <c:pt idx="428">
                  <c:v>2.215188549618321</c:v>
                </c:pt>
                <c:pt idx="429">
                  <c:v>2.2150257575757579</c:v>
                </c:pt>
                <c:pt idx="430">
                  <c:v>2.2148654135338348</c:v>
                </c:pt>
                <c:pt idx="431">
                  <c:v>2.2147074626865675</c:v>
                </c:pt>
                <c:pt idx="432">
                  <c:v>2.2145518518518519</c:v>
                </c:pt>
                <c:pt idx="433">
                  <c:v>2.2143985294117647</c:v>
                </c:pt>
                <c:pt idx="434">
                  <c:v>2.2142474452554746</c:v>
                </c:pt>
                <c:pt idx="435">
                  <c:v>2.2140985507246378</c:v>
                </c:pt>
                <c:pt idx="436">
                  <c:v>2.2139517985611512</c:v>
                </c:pt>
                <c:pt idx="437">
                  <c:v>2.2138071428571431</c:v>
                </c:pt>
                <c:pt idx="438">
                  <c:v>2.2136645390070924</c:v>
                </c:pt>
                <c:pt idx="439">
                  <c:v>2.213523943661972</c:v>
                </c:pt>
                <c:pt idx="440">
                  <c:v>2.2133853146853149</c:v>
                </c:pt>
                <c:pt idx="441">
                  <c:v>2.2132486111111112</c:v>
                </c:pt>
                <c:pt idx="442">
                  <c:v>2.2131137931034486</c:v>
                </c:pt>
                <c:pt idx="443">
                  <c:v>2.2129808219178084</c:v>
                </c:pt>
                <c:pt idx="444">
                  <c:v>2.212849659863946</c:v>
                </c:pt>
                <c:pt idx="445">
                  <c:v>2.2127202702702706</c:v>
                </c:pt>
                <c:pt idx="446">
                  <c:v>2.2125926174496646</c:v>
                </c:pt>
                <c:pt idx="447">
                  <c:v>2.2124666666666668</c:v>
                </c:pt>
                <c:pt idx="448">
                  <c:v>2.2123423841059604</c:v>
                </c:pt>
                <c:pt idx="449">
                  <c:v>2.2122197368421053</c:v>
                </c:pt>
                <c:pt idx="450">
                  <c:v>2.2120986928104576</c:v>
                </c:pt>
                <c:pt idx="451">
                  <c:v>2.211979220779221</c:v>
                </c:pt>
                <c:pt idx="452">
                  <c:v>2.2118612903225809</c:v>
                </c:pt>
                <c:pt idx="453">
                  <c:v>2.2117448717948722</c:v>
                </c:pt>
                <c:pt idx="454">
                  <c:v>2.2116299363057328</c:v>
                </c:pt>
                <c:pt idx="455">
                  <c:v>2.2115164556962026</c:v>
                </c:pt>
                <c:pt idx="456">
                  <c:v>2.2114044025157233</c:v>
                </c:pt>
                <c:pt idx="457">
                  <c:v>2.2112937500000003</c:v>
                </c:pt>
                <c:pt idx="458">
                  <c:v>2.2111844720496898</c:v>
                </c:pt>
                <c:pt idx="459">
                  <c:v>2.2110765432098769</c:v>
                </c:pt>
                <c:pt idx="460">
                  <c:v>2.2109699386503068</c:v>
                </c:pt>
                <c:pt idx="461">
                  <c:v>2.2108646341463416</c:v>
                </c:pt>
                <c:pt idx="462">
                  <c:v>2.2107606060606062</c:v>
                </c:pt>
                <c:pt idx="463">
                  <c:v>2.2106578313253014</c:v>
                </c:pt>
                <c:pt idx="464">
                  <c:v>2.2105562874251499</c:v>
                </c:pt>
                <c:pt idx="465">
                  <c:v>2.2104559523809524</c:v>
                </c:pt>
                <c:pt idx="466">
                  <c:v>2.2103568047337281</c:v>
                </c:pt>
                <c:pt idx="467">
                  <c:v>2.2102588235294118</c:v>
                </c:pt>
                <c:pt idx="468">
                  <c:v>2.2101619883040939</c:v>
                </c:pt>
                <c:pt idx="469">
                  <c:v>2.2100662790697676</c:v>
                </c:pt>
                <c:pt idx="470">
                  <c:v>2.2099716763005781</c:v>
                </c:pt>
                <c:pt idx="471">
                  <c:v>2.2098781609195406</c:v>
                </c:pt>
                <c:pt idx="472">
                  <c:v>2.2097857142857147</c:v>
                </c:pt>
                <c:pt idx="473">
                  <c:v>2.2096943181818185</c:v>
                </c:pt>
                <c:pt idx="474">
                  <c:v>2.2096039548022599</c:v>
                </c:pt>
                <c:pt idx="475">
                  <c:v>2.2095146067415734</c:v>
                </c:pt>
                <c:pt idx="476">
                  <c:v>2.2094262569832406</c:v>
                </c:pt>
                <c:pt idx="477">
                  <c:v>2.209338888888889</c:v>
                </c:pt>
                <c:pt idx="478">
                  <c:v>2.2092524861878453</c:v>
                </c:pt>
                <c:pt idx="479">
                  <c:v>2.209167032967033</c:v>
                </c:pt>
                <c:pt idx="480">
                  <c:v>2.2090825136612025</c:v>
                </c:pt>
                <c:pt idx="481">
                  <c:v>2.2089989130434784</c:v>
                </c:pt>
                <c:pt idx="482">
                  <c:v>2.2089162162162164</c:v>
                </c:pt>
                <c:pt idx="483">
                  <c:v>2.2088344086021507</c:v>
                </c:pt>
                <c:pt idx="484">
                  <c:v>2.2087534759358292</c:v>
                </c:pt>
                <c:pt idx="485">
                  <c:v>2.2086734042553196</c:v>
                </c:pt>
                <c:pt idx="486">
                  <c:v>2.2085941798941802</c:v>
                </c:pt>
                <c:pt idx="487">
                  <c:v>2.2085157894736844</c:v>
                </c:pt>
                <c:pt idx="488">
                  <c:v>2.2084382198952883</c:v>
                </c:pt>
                <c:pt idx="489">
                  <c:v>2.2083614583333335</c:v>
                </c:pt>
                <c:pt idx="490">
                  <c:v>2.2082854922279793</c:v>
                </c:pt>
                <c:pt idx="491">
                  <c:v>2.2082103092783507</c:v>
                </c:pt>
                <c:pt idx="492">
                  <c:v>2.2081358974358976</c:v>
                </c:pt>
                <c:pt idx="493">
                  <c:v>2.2080622448979592</c:v>
                </c:pt>
                <c:pt idx="494">
                  <c:v>2.2079893401015229</c:v>
                </c:pt>
                <c:pt idx="495">
                  <c:v>2.2079171717171717</c:v>
                </c:pt>
                <c:pt idx="496">
                  <c:v>2.2078457286432163</c:v>
                </c:pt>
                <c:pt idx="497">
                  <c:v>2.2077750000000003</c:v>
                </c:pt>
                <c:pt idx="498">
                  <c:v>2.2077049751243782</c:v>
                </c:pt>
                <c:pt idx="499">
                  <c:v>2.2076356435643567</c:v>
                </c:pt>
                <c:pt idx="500">
                  <c:v>2.2075669950738916</c:v>
                </c:pt>
                <c:pt idx="501">
                  <c:v>2.2074990196078432</c:v>
                </c:pt>
                <c:pt idx="502">
                  <c:v>2.2074317073170735</c:v>
                </c:pt>
                <c:pt idx="503">
                  <c:v>2.2073650485436893</c:v>
                </c:pt>
                <c:pt idx="504">
                  <c:v>2.2072990338164251</c:v>
                </c:pt>
                <c:pt idx="505">
                  <c:v>2.2072336538461541</c:v>
                </c:pt>
                <c:pt idx="506">
                  <c:v>2.2071688995215313</c:v>
                </c:pt>
                <c:pt idx="507">
                  <c:v>2.2071047619047621</c:v>
                </c:pt>
                <c:pt idx="508">
                  <c:v>2.2070412322274882</c:v>
                </c:pt>
                <c:pt idx="509">
                  <c:v>2.2069783018867928</c:v>
                </c:pt>
                <c:pt idx="510">
                  <c:v>2.2069159624413146</c:v>
                </c:pt>
                <c:pt idx="511">
                  <c:v>2.2068542056074767</c:v>
                </c:pt>
                <c:pt idx="512">
                  <c:v>2.2067930232558139</c:v>
                </c:pt>
                <c:pt idx="513">
                  <c:v>2.2067324074074075</c:v>
                </c:pt>
                <c:pt idx="514">
                  <c:v>2.2066723502304151</c:v>
                </c:pt>
                <c:pt idx="515">
                  <c:v>2.2066128440366977</c:v>
                </c:pt>
                <c:pt idx="516">
                  <c:v>2.206553881278539</c:v>
                </c:pt>
                <c:pt idx="517">
                  <c:v>2.2064954545454549</c:v>
                </c:pt>
                <c:pt idx="518">
                  <c:v>2.2064375565610863</c:v>
                </c:pt>
                <c:pt idx="519">
                  <c:v>2.2063801801801803</c:v>
                </c:pt>
                <c:pt idx="520">
                  <c:v>2.2063233183856505</c:v>
                </c:pt>
                <c:pt idx="521">
                  <c:v>2.2062669642857147</c:v>
                </c:pt>
                <c:pt idx="522">
                  <c:v>2.2062111111111111</c:v>
                </c:pt>
                <c:pt idx="523">
                  <c:v>2.2061557522123896</c:v>
                </c:pt>
                <c:pt idx="524">
                  <c:v>2.2061008810572691</c:v>
                </c:pt>
                <c:pt idx="525">
                  <c:v>2.2060464912280704</c:v>
                </c:pt>
                <c:pt idx="526">
                  <c:v>2.2059925764192143</c:v>
                </c:pt>
                <c:pt idx="527">
                  <c:v>2.2059391304347828</c:v>
                </c:pt>
                <c:pt idx="528">
                  <c:v>2.2058861471861473</c:v>
                </c:pt>
                <c:pt idx="529">
                  <c:v>2.2058336206896554</c:v>
                </c:pt>
                <c:pt idx="530">
                  <c:v>2.2057815450643781</c:v>
                </c:pt>
                <c:pt idx="531">
                  <c:v>2.2057299145299147</c:v>
                </c:pt>
                <c:pt idx="532">
                  <c:v>2.2056787234042554</c:v>
                </c:pt>
                <c:pt idx="533">
                  <c:v>2.2056279661016953</c:v>
                </c:pt>
                <c:pt idx="534">
                  <c:v>2.2055776371308018</c:v>
                </c:pt>
                <c:pt idx="535">
                  <c:v>2.2055277310924373</c:v>
                </c:pt>
                <c:pt idx="536">
                  <c:v>2.2054782426778243</c:v>
                </c:pt>
                <c:pt idx="537">
                  <c:v>2.2054291666666668</c:v>
                </c:pt>
                <c:pt idx="538">
                  <c:v>2.2053804979253115</c:v>
                </c:pt>
                <c:pt idx="539">
                  <c:v>2.205332231404959</c:v>
                </c:pt>
                <c:pt idx="540">
                  <c:v>2.2052843621399179</c:v>
                </c:pt>
                <c:pt idx="541">
                  <c:v>2.2052368852459017</c:v>
                </c:pt>
                <c:pt idx="542">
                  <c:v>2.2051897959183675</c:v>
                </c:pt>
                <c:pt idx="543">
                  <c:v>2.2051430894308943</c:v>
                </c:pt>
                <c:pt idx="544">
                  <c:v>2.2050967611336034</c:v>
                </c:pt>
                <c:pt idx="545">
                  <c:v>2.205050806451613</c:v>
                </c:pt>
                <c:pt idx="546">
                  <c:v>2.2050052208835345</c:v>
                </c:pt>
                <c:pt idx="547">
                  <c:v>2.2049600000000003</c:v>
                </c:pt>
                <c:pt idx="548">
                  <c:v>2.2049151394422313</c:v>
                </c:pt>
                <c:pt idx="549">
                  <c:v>2.2048706349206353</c:v>
                </c:pt>
                <c:pt idx="550">
                  <c:v>2.2048264822134391</c:v>
                </c:pt>
                <c:pt idx="551">
                  <c:v>2.2047826771653547</c:v>
                </c:pt>
                <c:pt idx="552">
                  <c:v>2.2047392156862746</c:v>
                </c:pt>
                <c:pt idx="553">
                  <c:v>2.2046960937500004</c:v>
                </c:pt>
                <c:pt idx="554">
                  <c:v>2.2046533073929964</c:v>
                </c:pt>
                <c:pt idx="555">
                  <c:v>2.2046108527131785</c:v>
                </c:pt>
                <c:pt idx="556">
                  <c:v>2.2045687258687261</c:v>
                </c:pt>
                <c:pt idx="557">
                  <c:v>2.2045269230769233</c:v>
                </c:pt>
                <c:pt idx="558">
                  <c:v>2.204485440613027</c:v>
                </c:pt>
                <c:pt idx="559">
                  <c:v>2.2044442748091604</c:v>
                </c:pt>
                <c:pt idx="560">
                  <c:v>2.204403422053232</c:v>
                </c:pt>
                <c:pt idx="561">
                  <c:v>2.2043628787878791</c:v>
                </c:pt>
                <c:pt idx="562">
                  <c:v>2.2043226415094344</c:v>
                </c:pt>
                <c:pt idx="563">
                  <c:v>2.2042827067669175</c:v>
                </c:pt>
                <c:pt idx="564">
                  <c:v>2.204243071161049</c:v>
                </c:pt>
                <c:pt idx="565">
                  <c:v>2.2042037313432838</c:v>
                </c:pt>
                <c:pt idx="566">
                  <c:v>2.2041646840148701</c:v>
                </c:pt>
                <c:pt idx="567">
                  <c:v>2.204125925925926</c:v>
                </c:pt>
                <c:pt idx="568">
                  <c:v>2.2040874538745387</c:v>
                </c:pt>
                <c:pt idx="569">
                  <c:v>2.2040492647058825</c:v>
                </c:pt>
                <c:pt idx="570">
                  <c:v>2.2040113553113554</c:v>
                </c:pt>
                <c:pt idx="571">
                  <c:v>2.2039737226277376</c:v>
                </c:pt>
                <c:pt idx="572">
                  <c:v>2.2039363636363638</c:v>
                </c:pt>
                <c:pt idx="573">
                  <c:v>2.203899275362319</c:v>
                </c:pt>
                <c:pt idx="574">
                  <c:v>2.2038624548736463</c:v>
                </c:pt>
                <c:pt idx="575">
                  <c:v>2.2038258992805759</c:v>
                </c:pt>
                <c:pt idx="576">
                  <c:v>2.2037896057347672</c:v>
                </c:pt>
                <c:pt idx="577">
                  <c:v>2.2037535714285714</c:v>
                </c:pt>
                <c:pt idx="578">
                  <c:v>2.2037177935943064</c:v>
                </c:pt>
                <c:pt idx="579">
                  <c:v>2.2036822695035463</c:v>
                </c:pt>
                <c:pt idx="580">
                  <c:v>2.2036469964664311</c:v>
                </c:pt>
                <c:pt idx="581">
                  <c:v>2.2036119718309863</c:v>
                </c:pt>
                <c:pt idx="582">
                  <c:v>2.2035771929824564</c:v>
                </c:pt>
                <c:pt idx="583">
                  <c:v>2.2035426573426578</c:v>
                </c:pt>
                <c:pt idx="584">
                  <c:v>2.2035083623693383</c:v>
                </c:pt>
                <c:pt idx="585">
                  <c:v>2.2034743055555559</c:v>
                </c:pt>
                <c:pt idx="586">
                  <c:v>2.2034404844290658</c:v>
                </c:pt>
                <c:pt idx="587">
                  <c:v>2.2034068965517242</c:v>
                </c:pt>
                <c:pt idx="588">
                  <c:v>2.2033735395189007</c:v>
                </c:pt>
                <c:pt idx="589">
                  <c:v>2.2033404109589045</c:v>
                </c:pt>
                <c:pt idx="590">
                  <c:v>2.2033075085324234</c:v>
                </c:pt>
                <c:pt idx="591">
                  <c:v>2.2032748299319729</c:v>
                </c:pt>
                <c:pt idx="592">
                  <c:v>2.2032423728813559</c:v>
                </c:pt>
                <c:pt idx="593">
                  <c:v>2.2032101351351354</c:v>
                </c:pt>
                <c:pt idx="594">
                  <c:v>2.2031781144781148</c:v>
                </c:pt>
                <c:pt idx="595">
                  <c:v>2.2031463087248326</c:v>
                </c:pt>
                <c:pt idx="596">
                  <c:v>2.2031147157190638</c:v>
                </c:pt>
                <c:pt idx="597">
                  <c:v>2.2030833333333337</c:v>
                </c:pt>
                <c:pt idx="598">
                  <c:v>2.2030521594684389</c:v>
                </c:pt>
                <c:pt idx="599">
                  <c:v>2.2030211920529803</c:v>
                </c:pt>
                <c:pt idx="600">
                  <c:v>2.2029904290429045</c:v>
                </c:pt>
                <c:pt idx="601">
                  <c:v>2.2029598684210527</c:v>
                </c:pt>
                <c:pt idx="602">
                  <c:v>2.2029295081967217</c:v>
                </c:pt>
                <c:pt idx="603">
                  <c:v>2.2028993464052289</c:v>
                </c:pt>
                <c:pt idx="604">
                  <c:v>2.202869381107492</c:v>
                </c:pt>
                <c:pt idx="605">
                  <c:v>2.2028396103896104</c:v>
                </c:pt>
                <c:pt idx="606">
                  <c:v>2.2028100323624598</c:v>
                </c:pt>
                <c:pt idx="607">
                  <c:v>2.2027806451612904</c:v>
                </c:pt>
                <c:pt idx="608">
                  <c:v>2.2027514469453378</c:v>
                </c:pt>
                <c:pt idx="609">
                  <c:v>2.202722435897436</c:v>
                </c:pt>
                <c:pt idx="610">
                  <c:v>2.2026936102236423</c:v>
                </c:pt>
                <c:pt idx="611">
                  <c:v>2.2026649681528663</c:v>
                </c:pt>
                <c:pt idx="612">
                  <c:v>2.202636507936508</c:v>
                </c:pt>
                <c:pt idx="613">
                  <c:v>2.2026082278481014</c:v>
                </c:pt>
                <c:pt idx="614">
                  <c:v>2.2025801261829656</c:v>
                </c:pt>
                <c:pt idx="615">
                  <c:v>2.2025522012578618</c:v>
                </c:pt>
                <c:pt idx="616">
                  <c:v>2.2025244514106586</c:v>
                </c:pt>
                <c:pt idx="617">
                  <c:v>2.202496875</c:v>
                </c:pt>
                <c:pt idx="618">
                  <c:v>2.2024694704049845</c:v>
                </c:pt>
                <c:pt idx="619">
                  <c:v>2.202442236024845</c:v>
                </c:pt>
                <c:pt idx="620">
                  <c:v>2.2024151702786381</c:v>
                </c:pt>
                <c:pt idx="621">
                  <c:v>2.2023882716049386</c:v>
                </c:pt>
                <c:pt idx="622">
                  <c:v>2.2023615384615387</c:v>
                </c:pt>
                <c:pt idx="623">
                  <c:v>2.2023349693251535</c:v>
                </c:pt>
                <c:pt idx="624">
                  <c:v>2.2023085626911318</c:v>
                </c:pt>
                <c:pt idx="625">
                  <c:v>2.2022823170731711</c:v>
                </c:pt>
                <c:pt idx="626">
                  <c:v>2.2022562310030396</c:v>
                </c:pt>
                <c:pt idx="627">
                  <c:v>2.2022303030303032</c:v>
                </c:pt>
                <c:pt idx="628">
                  <c:v>2.2022045317220544</c:v>
                </c:pt>
                <c:pt idx="629">
                  <c:v>2.202178915662651</c:v>
                </c:pt>
                <c:pt idx="630">
                  <c:v>2.2021534534534535</c:v>
                </c:pt>
                <c:pt idx="631">
                  <c:v>2.2021281437125753</c:v>
                </c:pt>
                <c:pt idx="632">
                  <c:v>2.2021029850746272</c:v>
                </c:pt>
                <c:pt idx="633">
                  <c:v>2.2020779761904765</c:v>
                </c:pt>
                <c:pt idx="634">
                  <c:v>2.2020531157270034</c:v>
                </c:pt>
                <c:pt idx="635">
                  <c:v>2.2020284023668641</c:v>
                </c:pt>
                <c:pt idx="636">
                  <c:v>2.2020038348082598</c:v>
                </c:pt>
                <c:pt idx="637">
                  <c:v>2.201979411764706</c:v>
                </c:pt>
                <c:pt idx="638">
                  <c:v>2.2019551319648096</c:v>
                </c:pt>
                <c:pt idx="639">
                  <c:v>2.2019309941520468</c:v>
                </c:pt>
                <c:pt idx="640">
                  <c:v>2.2019069970845484</c:v>
                </c:pt>
                <c:pt idx="641">
                  <c:v>2.2018831395348841</c:v>
                </c:pt>
                <c:pt idx="642">
                  <c:v>2.2018594202898552</c:v>
                </c:pt>
                <c:pt idx="643">
                  <c:v>2.2018358381502892</c:v>
                </c:pt>
                <c:pt idx="644">
                  <c:v>2.2018123919308361</c:v>
                </c:pt>
                <c:pt idx="645">
                  <c:v>2.2017890804597702</c:v>
                </c:pt>
                <c:pt idx="646">
                  <c:v>2.2017659025787966</c:v>
                </c:pt>
                <c:pt idx="647">
                  <c:v>2.2017428571428574</c:v>
                </c:pt>
                <c:pt idx="648">
                  <c:v>2.2017199430199432</c:v>
                </c:pt>
                <c:pt idx="649">
                  <c:v>2.2016971590909091</c:v>
                </c:pt>
                <c:pt idx="650">
                  <c:v>2.2016745042492918</c:v>
                </c:pt>
                <c:pt idx="651">
                  <c:v>2.2016519774011303</c:v>
                </c:pt>
                <c:pt idx="652">
                  <c:v>2.2016295774647889</c:v>
                </c:pt>
                <c:pt idx="653">
                  <c:v>2.2016073033707868</c:v>
                </c:pt>
                <c:pt idx="654">
                  <c:v>2.2015851540616249</c:v>
                </c:pt>
                <c:pt idx="655">
                  <c:v>2.2015631284916202</c:v>
                </c:pt>
                <c:pt idx="656">
                  <c:v>2.201541225626741</c:v>
                </c:pt>
                <c:pt idx="657">
                  <c:v>2.2015194444444446</c:v>
                </c:pt>
                <c:pt idx="658">
                  <c:v>2.2014977839335184</c:v>
                </c:pt>
                <c:pt idx="659">
                  <c:v>2.2014762430939228</c:v>
                </c:pt>
                <c:pt idx="660">
                  <c:v>2.2014548209366391</c:v>
                </c:pt>
                <c:pt idx="661">
                  <c:v>2.2014335164835166</c:v>
                </c:pt>
                <c:pt idx="662">
                  <c:v>2.2014123287671237</c:v>
                </c:pt>
                <c:pt idx="663">
                  <c:v>2.2013912568306013</c:v>
                </c:pt>
                <c:pt idx="664">
                  <c:v>2.2013702997275209</c:v>
                </c:pt>
                <c:pt idx="665">
                  <c:v>2.2013494565217395</c:v>
                </c:pt>
                <c:pt idx="666">
                  <c:v>2.2013287262872629</c:v>
                </c:pt>
                <c:pt idx="667">
                  <c:v>2.2013081081081083</c:v>
                </c:pt>
                <c:pt idx="668">
                  <c:v>2.2012876010781675</c:v>
                </c:pt>
                <c:pt idx="669">
                  <c:v>2.2012672043010757</c:v>
                </c:pt>
                <c:pt idx="670">
                  <c:v>2.2012469168900806</c:v>
                </c:pt>
                <c:pt idx="671">
                  <c:v>2.2012267379679145</c:v>
                </c:pt>
                <c:pt idx="672">
                  <c:v>2.2012066666666668</c:v>
                </c:pt>
                <c:pt idx="673">
                  <c:v>2.2011867021276599</c:v>
                </c:pt>
                <c:pt idx="674">
                  <c:v>2.2011668435013263</c:v>
                </c:pt>
                <c:pt idx="675">
                  <c:v>2.20114708994709</c:v>
                </c:pt>
                <c:pt idx="676">
                  <c:v>2.2011274406332455</c:v>
                </c:pt>
                <c:pt idx="677">
                  <c:v>2.2011078947368423</c:v>
                </c:pt>
                <c:pt idx="678">
                  <c:v>2.2010884514435696</c:v>
                </c:pt>
                <c:pt idx="679">
                  <c:v>2.2010691099476443</c:v>
                </c:pt>
                <c:pt idx="680">
                  <c:v>2.2010498694516971</c:v>
                </c:pt>
                <c:pt idx="681">
                  <c:v>2.2010307291666669</c:v>
                </c:pt>
                <c:pt idx="682">
                  <c:v>2.2010116883116884</c:v>
                </c:pt>
                <c:pt idx="683">
                  <c:v>2.20099274611399</c:v>
                </c:pt>
                <c:pt idx="684">
                  <c:v>2.2009739018087857</c:v>
                </c:pt>
                <c:pt idx="685">
                  <c:v>2.2009551546391757</c:v>
                </c:pt>
                <c:pt idx="686">
                  <c:v>2.2009365038560413</c:v>
                </c:pt>
                <c:pt idx="687">
                  <c:v>2.2009179487179491</c:v>
                </c:pt>
                <c:pt idx="688">
                  <c:v>2.2008994884910487</c:v>
                </c:pt>
                <c:pt idx="689">
                  <c:v>2.2008811224489797</c:v>
                </c:pt>
                <c:pt idx="690">
                  <c:v>2.2008628498727738</c:v>
                </c:pt>
                <c:pt idx="691">
                  <c:v>2.2008446700507616</c:v>
                </c:pt>
                <c:pt idx="692">
                  <c:v>2.2008265822784812</c:v>
                </c:pt>
                <c:pt idx="693">
                  <c:v>2.200808585858586</c:v>
                </c:pt>
                <c:pt idx="694">
                  <c:v>2.2007906801007557</c:v>
                </c:pt>
                <c:pt idx="695">
                  <c:v>2.2007728643216082</c:v>
                </c:pt>
                <c:pt idx="696">
                  <c:v>2.2007551378446117</c:v>
                </c:pt>
                <c:pt idx="697">
                  <c:v>2.2007375000000002</c:v>
                </c:pt>
                <c:pt idx="698">
                  <c:v>2.2007199501246886</c:v>
                </c:pt>
                <c:pt idx="699">
                  <c:v>2.2007024875621894</c:v>
                </c:pt>
                <c:pt idx="700">
                  <c:v>2.2006851116625312</c:v>
                </c:pt>
                <c:pt idx="701">
                  <c:v>2.2006678217821785</c:v>
                </c:pt>
                <c:pt idx="702">
                  <c:v>2.2006506172839506</c:v>
                </c:pt>
                <c:pt idx="703">
                  <c:v>2.2006334975369461</c:v>
                </c:pt>
                <c:pt idx="704">
                  <c:v>2.2006164619164621</c:v>
                </c:pt>
                <c:pt idx="705">
                  <c:v>2.2005995098039217</c:v>
                </c:pt>
                <c:pt idx="706">
                  <c:v>2.2005826405867972</c:v>
                </c:pt>
                <c:pt idx="707">
                  <c:v>2.2005658536585369</c:v>
                </c:pt>
                <c:pt idx="708">
                  <c:v>2.2005491484184918</c:v>
                </c:pt>
                <c:pt idx="709">
                  <c:v>2.200532524271845</c:v>
                </c:pt>
                <c:pt idx="710">
                  <c:v>2.20051598062954</c:v>
                </c:pt>
                <c:pt idx="711">
                  <c:v>2.2004995169082129</c:v>
                </c:pt>
                <c:pt idx="712">
                  <c:v>2.2004831325301208</c:v>
                </c:pt>
                <c:pt idx="713">
                  <c:v>2.2004668269230772</c:v>
                </c:pt>
                <c:pt idx="714">
                  <c:v>2.200450599520384</c:v>
                </c:pt>
                <c:pt idx="715">
                  <c:v>2.200434449760766</c:v>
                </c:pt>
                <c:pt idx="716">
                  <c:v>2.2004183770883059</c:v>
                </c:pt>
                <c:pt idx="717">
                  <c:v>2.2004023809523812</c:v>
                </c:pt>
                <c:pt idx="718">
                  <c:v>2.2003864608076014</c:v>
                </c:pt>
                <c:pt idx="719">
                  <c:v>2.2003706161137444</c:v>
                </c:pt>
                <c:pt idx="720">
                  <c:v>2.2003548463356974</c:v>
                </c:pt>
                <c:pt idx="721">
                  <c:v>2.2003391509433965</c:v>
                </c:pt>
                <c:pt idx="722">
                  <c:v>2.2003235294117651</c:v>
                </c:pt>
                <c:pt idx="723">
                  <c:v>2.2003079812206576</c:v>
                </c:pt>
                <c:pt idx="724">
                  <c:v>2.2002925058548013</c:v>
                </c:pt>
                <c:pt idx="725">
                  <c:v>2.2002771028037387</c:v>
                </c:pt>
                <c:pt idx="726">
                  <c:v>2.2002617715617716</c:v>
                </c:pt>
                <c:pt idx="727">
                  <c:v>2.2002465116279071</c:v>
                </c:pt>
                <c:pt idx="728">
                  <c:v>2.2002313225058008</c:v>
                </c:pt>
                <c:pt idx="729">
                  <c:v>2.2002162037037039</c:v>
                </c:pt>
                <c:pt idx="730">
                  <c:v>2.2002011547344114</c:v>
                </c:pt>
                <c:pt idx="731">
                  <c:v>2.2001861751152076</c:v>
                </c:pt>
                <c:pt idx="732">
                  <c:v>2.2001712643678162</c:v>
                </c:pt>
                <c:pt idx="733">
                  <c:v>2.2001564220183489</c:v>
                </c:pt>
                <c:pt idx="734">
                  <c:v>2.2001416475972544</c:v>
                </c:pt>
                <c:pt idx="735">
                  <c:v>2.2001269406392696</c:v>
                </c:pt>
                <c:pt idx="736">
                  <c:v>2.2001123006833714</c:v>
                </c:pt>
                <c:pt idx="737">
                  <c:v>2.2000977272727273</c:v>
                </c:pt>
                <c:pt idx="738">
                  <c:v>2.2000832199546489</c:v>
                </c:pt>
                <c:pt idx="739">
                  <c:v>2.200068778280543</c:v>
                </c:pt>
                <c:pt idx="740">
                  <c:v>2.2000544018058692</c:v>
                </c:pt>
                <c:pt idx="741">
                  <c:v>2.2000400900900905</c:v>
                </c:pt>
                <c:pt idx="742">
                  <c:v>2.2000258426966295</c:v>
                </c:pt>
                <c:pt idx="743">
                  <c:v>2.2000116591928252</c:v>
                </c:pt>
                <c:pt idx="744">
                  <c:v>2.1999975391498885</c:v>
                </c:pt>
                <c:pt idx="745">
                  <c:v>2.1999834821428572</c:v>
                </c:pt>
                <c:pt idx="746">
                  <c:v>2.1999694877505571</c:v>
                </c:pt>
                <c:pt idx="747">
                  <c:v>2.1999555555555559</c:v>
                </c:pt>
                <c:pt idx="748">
                  <c:v>2.1999416851441245</c:v>
                </c:pt>
                <c:pt idx="749">
                  <c:v>2.1999278761061949</c:v>
                </c:pt>
                <c:pt idx="750">
                  <c:v>2.1999141280353203</c:v>
                </c:pt>
                <c:pt idx="751">
                  <c:v>2.1999004405286344</c:v>
                </c:pt>
                <c:pt idx="752">
                  <c:v>2.1998868131868132</c:v>
                </c:pt>
                <c:pt idx="753">
                  <c:v>2.1998732456140351</c:v>
                </c:pt>
                <c:pt idx="754">
                  <c:v>2.1998597374179432</c:v>
                </c:pt>
                <c:pt idx="755">
                  <c:v>2.1998462882096073</c:v>
                </c:pt>
                <c:pt idx="756">
                  <c:v>2.199832897603486</c:v>
                </c:pt>
                <c:pt idx="757">
                  <c:v>2.1998195652173913</c:v>
                </c:pt>
                <c:pt idx="758">
                  <c:v>2.1998062906724516</c:v>
                </c:pt>
                <c:pt idx="759">
                  <c:v>2.199793073593074</c:v>
                </c:pt>
                <c:pt idx="760">
                  <c:v>2.1997799136069118</c:v>
                </c:pt>
                <c:pt idx="761">
                  <c:v>2.199766810344828</c:v>
                </c:pt>
                <c:pt idx="762">
                  <c:v>2.1997537634408606</c:v>
                </c:pt>
                <c:pt idx="763">
                  <c:v>2.1997407725321891</c:v>
                </c:pt>
                <c:pt idx="764">
                  <c:v>2.1997278372591009</c:v>
                </c:pt>
                <c:pt idx="765">
                  <c:v>2.1997149572649577</c:v>
                </c:pt>
                <c:pt idx="766">
                  <c:v>2.1997021321961623</c:v>
                </c:pt>
                <c:pt idx="767">
                  <c:v>2.199689361702128</c:v>
                </c:pt>
                <c:pt idx="768">
                  <c:v>2.1996766454352445</c:v>
                </c:pt>
                <c:pt idx="769">
                  <c:v>2.1996639830508475</c:v>
                </c:pt>
                <c:pt idx="770">
                  <c:v>2.1996513742071881</c:v>
                </c:pt>
                <c:pt idx="771">
                  <c:v>2.199638818565401</c:v>
                </c:pt>
                <c:pt idx="772">
                  <c:v>2.199626315789474</c:v>
                </c:pt>
                <c:pt idx="773">
                  <c:v>2.1996138655462185</c:v>
                </c:pt>
                <c:pt idx="774">
                  <c:v>2.1996014675052411</c:v>
                </c:pt>
                <c:pt idx="775">
                  <c:v>2.1995891213389123</c:v>
                </c:pt>
                <c:pt idx="776">
                  <c:v>2.1995768267223386</c:v>
                </c:pt>
                <c:pt idx="777">
                  <c:v>2.1995645833333337</c:v>
                </c:pt>
                <c:pt idx="778">
                  <c:v>2.1995523908523911</c:v>
                </c:pt>
                <c:pt idx="779">
                  <c:v>2.1995402489626557</c:v>
                </c:pt>
                <c:pt idx="780">
                  <c:v>2.1995281573498966</c:v>
                </c:pt>
                <c:pt idx="781">
                  <c:v>2.1995161157024796</c:v>
                </c:pt>
                <c:pt idx="782">
                  <c:v>2.1995041237113404</c:v>
                </c:pt>
                <c:pt idx="783">
                  <c:v>2.1994921810699593</c:v>
                </c:pt>
                <c:pt idx="784">
                  <c:v>2.1994802874743327</c:v>
                </c:pt>
                <c:pt idx="785">
                  <c:v>2.1994684426229512</c:v>
                </c:pt>
                <c:pt idx="786">
                  <c:v>2.1994566462167691</c:v>
                </c:pt>
                <c:pt idx="787">
                  <c:v>2.1994448979591841</c:v>
                </c:pt>
                <c:pt idx="788">
                  <c:v>2.1994331975560084</c:v>
                </c:pt>
                <c:pt idx="789">
                  <c:v>2.1994215447154475</c:v>
                </c:pt>
                <c:pt idx="790">
                  <c:v>2.1994099391480733</c:v>
                </c:pt>
                <c:pt idx="791">
                  <c:v>2.199398380566802</c:v>
                </c:pt>
                <c:pt idx="792">
                  <c:v>2.1993868686868687</c:v>
                </c:pt>
                <c:pt idx="793">
                  <c:v>2.1993754032258068</c:v>
                </c:pt>
                <c:pt idx="794">
                  <c:v>2.1993639839034209</c:v>
                </c:pt>
                <c:pt idx="795">
                  <c:v>2.1993526104417671</c:v>
                </c:pt>
                <c:pt idx="796">
                  <c:v>2.1993412825651304</c:v>
                </c:pt>
                <c:pt idx="797">
                  <c:v>2.1993300000000002</c:v>
                </c:pt>
                <c:pt idx="798">
                  <c:v>2.1993187624750501</c:v>
                </c:pt>
                <c:pt idx="799">
                  <c:v>2.1993075697211157</c:v>
                </c:pt>
                <c:pt idx="800">
                  <c:v>2.199296421471173</c:v>
                </c:pt>
                <c:pt idx="801">
                  <c:v>2.1992853174603177</c:v>
                </c:pt>
                <c:pt idx="802">
                  <c:v>2.1992742574257429</c:v>
                </c:pt>
                <c:pt idx="803">
                  <c:v>2.1992632411067197</c:v>
                </c:pt>
                <c:pt idx="804">
                  <c:v>2.1992522682445763</c:v>
                </c:pt>
                <c:pt idx="805">
                  <c:v>2.1992413385826772</c:v>
                </c:pt>
                <c:pt idx="806">
                  <c:v>2.1992304518664048</c:v>
                </c:pt>
                <c:pt idx="807">
                  <c:v>2.1992196078431374</c:v>
                </c:pt>
                <c:pt idx="808">
                  <c:v>2.1992088062622313</c:v>
                </c:pt>
                <c:pt idx="809">
                  <c:v>2.1991980468750003</c:v>
                </c:pt>
                <c:pt idx="810">
                  <c:v>2.199187329434698</c:v>
                </c:pt>
                <c:pt idx="811">
                  <c:v>2.1991766536964983</c:v>
                </c:pt>
                <c:pt idx="812">
                  <c:v>2.199166019417476</c:v>
                </c:pt>
                <c:pt idx="813">
                  <c:v>2.1991554263565893</c:v>
                </c:pt>
                <c:pt idx="814">
                  <c:v>2.1991448742746615</c:v>
                </c:pt>
                <c:pt idx="815">
                  <c:v>2.1991343629343629</c:v>
                </c:pt>
                <c:pt idx="816">
                  <c:v>2.199123892100193</c:v>
                </c:pt>
                <c:pt idx="817">
                  <c:v>2.1991134615384618</c:v>
                </c:pt>
                <c:pt idx="818">
                  <c:v>2.1991030710172748</c:v>
                </c:pt>
                <c:pt idx="819">
                  <c:v>2.1990927203065138</c:v>
                </c:pt>
                <c:pt idx="820">
                  <c:v>2.1990824091778203</c:v>
                </c:pt>
                <c:pt idx="821">
                  <c:v>2.1990721374045803</c:v>
                </c:pt>
                <c:pt idx="822">
                  <c:v>2.1990619047619049</c:v>
                </c:pt>
                <c:pt idx="823">
                  <c:v>2.1990517110266161</c:v>
                </c:pt>
                <c:pt idx="824">
                  <c:v>2.1990415559772298</c:v>
                </c:pt>
                <c:pt idx="825">
                  <c:v>2.1990314393939396</c:v>
                </c:pt>
                <c:pt idx="826">
                  <c:v>2.1990213610586014</c:v>
                </c:pt>
                <c:pt idx="827">
                  <c:v>2.1990113207547171</c:v>
                </c:pt>
                <c:pt idx="828">
                  <c:v>2.19900131826742</c:v>
                </c:pt>
                <c:pt idx="829">
                  <c:v>2.1989913533834589</c:v>
                </c:pt>
                <c:pt idx="830">
                  <c:v>2.1989814258911822</c:v>
                </c:pt>
                <c:pt idx="831">
                  <c:v>2.1989715355805246</c:v>
                </c:pt>
                <c:pt idx="832">
                  <c:v>2.1989616822429907</c:v>
                </c:pt>
                <c:pt idx="833">
                  <c:v>2.198951865671642</c:v>
                </c:pt>
                <c:pt idx="834">
                  <c:v>2.1989420856610802</c:v>
                </c:pt>
                <c:pt idx="835">
                  <c:v>2.1989323420074354</c:v>
                </c:pt>
                <c:pt idx="836">
                  <c:v>2.198922634508349</c:v>
                </c:pt>
                <c:pt idx="837">
                  <c:v>2.1989129629629631</c:v>
                </c:pt>
                <c:pt idx="838">
                  <c:v>2.1989033271719043</c:v>
                </c:pt>
                <c:pt idx="839">
                  <c:v>2.1988937269372695</c:v>
                </c:pt>
                <c:pt idx="840">
                  <c:v>2.1988841620626154</c:v>
                </c:pt>
                <c:pt idx="841">
                  <c:v>2.1988746323529416</c:v>
                </c:pt>
                <c:pt idx="842">
                  <c:v>2.1988651376146793</c:v>
                </c:pt>
                <c:pt idx="843">
                  <c:v>2.1988556776556778</c:v>
                </c:pt>
                <c:pt idx="844">
                  <c:v>2.1988462522851924</c:v>
                </c:pt>
                <c:pt idx="845">
                  <c:v>2.1988368613138687</c:v>
                </c:pt>
                <c:pt idx="846">
                  <c:v>2.1988275045537344</c:v>
                </c:pt>
                <c:pt idx="847">
                  <c:v>2.198818181818182</c:v>
                </c:pt>
                <c:pt idx="848">
                  <c:v>2.1988088929219605</c:v>
                </c:pt>
                <c:pt idx="849">
                  <c:v>2.1987996376811596</c:v>
                </c:pt>
                <c:pt idx="850">
                  <c:v>2.198790415913201</c:v>
                </c:pt>
                <c:pt idx="851">
                  <c:v>2.1987812274368235</c:v>
                </c:pt>
                <c:pt idx="852">
                  <c:v>2.1987720720720723</c:v>
                </c:pt>
                <c:pt idx="853">
                  <c:v>2.1987629496402881</c:v>
                </c:pt>
                <c:pt idx="854">
                  <c:v>2.1987538599640937</c:v>
                </c:pt>
                <c:pt idx="855">
                  <c:v>2.1987448028673837</c:v>
                </c:pt>
                <c:pt idx="856">
                  <c:v>2.1987357781753132</c:v>
                </c:pt>
                <c:pt idx="857">
                  <c:v>2.1987267857142858</c:v>
                </c:pt>
                <c:pt idx="858">
                  <c:v>2.198717825311943</c:v>
                </c:pt>
                <c:pt idx="859">
                  <c:v>2.1987088967971533</c:v>
                </c:pt>
                <c:pt idx="860">
                  <c:v>2.1987000000000001</c:v>
                </c:pt>
                <c:pt idx="861">
                  <c:v>2.1986911347517735</c:v>
                </c:pt>
                <c:pt idx="862">
                  <c:v>2.1986823008849559</c:v>
                </c:pt>
                <c:pt idx="863">
                  <c:v>2.1986734982332159</c:v>
                </c:pt>
                <c:pt idx="864">
                  <c:v>2.1986647266313937</c:v>
                </c:pt>
                <c:pt idx="865">
                  <c:v>2.1986559859154933</c:v>
                </c:pt>
                <c:pt idx="866">
                  <c:v>2.1986472759226716</c:v>
                </c:pt>
                <c:pt idx="867">
                  <c:v>2.1986385964912283</c:v>
                </c:pt>
                <c:pt idx="868">
                  <c:v>2.1986299474605957</c:v>
                </c:pt>
                <c:pt idx="869">
                  <c:v>2.198621328671329</c:v>
                </c:pt>
                <c:pt idx="870">
                  <c:v>2.1986127399650961</c:v>
                </c:pt>
                <c:pt idx="871">
                  <c:v>2.198604181184669</c:v>
                </c:pt>
                <c:pt idx="872">
                  <c:v>2.1985956521739132</c:v>
                </c:pt>
                <c:pt idx="873">
                  <c:v>2.1985871527777778</c:v>
                </c:pt>
                <c:pt idx="874">
                  <c:v>2.198578682842288</c:v>
                </c:pt>
                <c:pt idx="875">
                  <c:v>2.198570242214533</c:v>
                </c:pt>
                <c:pt idx="876">
                  <c:v>2.1985618307426598</c:v>
                </c:pt>
                <c:pt idx="877">
                  <c:v>2.1985534482758622</c:v>
                </c:pt>
                <c:pt idx="878">
                  <c:v>2.1985450946643721</c:v>
                </c:pt>
                <c:pt idx="879">
                  <c:v>2.1985367697594502</c:v>
                </c:pt>
                <c:pt idx="880">
                  <c:v>2.1985284734133792</c:v>
                </c:pt>
                <c:pt idx="881">
                  <c:v>2.1985202054794524</c:v>
                </c:pt>
                <c:pt idx="882">
                  <c:v>2.1985119658119658</c:v>
                </c:pt>
                <c:pt idx="883">
                  <c:v>2.1985037542662118</c:v>
                </c:pt>
                <c:pt idx="884">
                  <c:v>2.198495570698467</c:v>
                </c:pt>
                <c:pt idx="885">
                  <c:v>2.1984874149659865</c:v>
                </c:pt>
                <c:pt idx="886">
                  <c:v>2.1984792869269949</c:v>
                </c:pt>
                <c:pt idx="887">
                  <c:v>2.1984711864406781</c:v>
                </c:pt>
                <c:pt idx="888">
                  <c:v>2.1984631133671746</c:v>
                </c:pt>
                <c:pt idx="889">
                  <c:v>2.1984550675675676</c:v>
                </c:pt>
                <c:pt idx="890">
                  <c:v>2.198447048903879</c:v>
                </c:pt>
                <c:pt idx="891">
                  <c:v>2.1984390572390575</c:v>
                </c:pt>
                <c:pt idx="892">
                  <c:v>2.1984310924369752</c:v>
                </c:pt>
                <c:pt idx="893">
                  <c:v>2.1984231543624162</c:v>
                </c:pt>
                <c:pt idx="894">
                  <c:v>2.1984152428810724</c:v>
                </c:pt>
                <c:pt idx="895">
                  <c:v>2.1984073578595318</c:v>
                </c:pt>
                <c:pt idx="896">
                  <c:v>2.1983994991652756</c:v>
                </c:pt>
                <c:pt idx="897">
                  <c:v>2.1983916666666667</c:v>
                </c:pt>
                <c:pt idx="898">
                  <c:v>2.1983838602329455</c:v>
                </c:pt>
                <c:pt idx="899">
                  <c:v>2.1983760797342193</c:v>
                </c:pt>
                <c:pt idx="900">
                  <c:v>2.1983683250414594</c:v>
                </c:pt>
                <c:pt idx="901">
                  <c:v>2.1983605960264905</c:v>
                </c:pt>
                <c:pt idx="902">
                  <c:v>2.1983528925619837</c:v>
                </c:pt>
                <c:pt idx="903">
                  <c:v>2.1983452145214524</c:v>
                </c:pt>
                <c:pt idx="904">
                  <c:v>2.1983375617792422</c:v>
                </c:pt>
                <c:pt idx="905">
                  <c:v>2.1983299342105265</c:v>
                </c:pt>
                <c:pt idx="906">
                  <c:v>2.1983223316912972</c:v>
                </c:pt>
                <c:pt idx="907">
                  <c:v>2.198314754098361</c:v>
                </c:pt>
                <c:pt idx="908">
                  <c:v>2.198307201309329</c:v>
                </c:pt>
                <c:pt idx="909">
                  <c:v>2.1982996732026145</c:v>
                </c:pt>
                <c:pt idx="910">
                  <c:v>2.1982921696574227</c:v>
                </c:pt>
                <c:pt idx="911">
                  <c:v>2.1982846905537463</c:v>
                </c:pt>
                <c:pt idx="912">
                  <c:v>2.1982772357723581</c:v>
                </c:pt>
                <c:pt idx="913">
                  <c:v>2.1982698051948053</c:v>
                </c:pt>
                <c:pt idx="914">
                  <c:v>2.1982623987034038</c:v>
                </c:pt>
                <c:pt idx="915">
                  <c:v>2.1982550161812298</c:v>
                </c:pt>
                <c:pt idx="916">
                  <c:v>2.1982476575121166</c:v>
                </c:pt>
                <c:pt idx="917">
                  <c:v>2.1982403225806455</c:v>
                </c:pt>
                <c:pt idx="918">
                  <c:v>2.198233011272142</c:v>
                </c:pt>
                <c:pt idx="919">
                  <c:v>2.1982257234726692</c:v>
                </c:pt>
                <c:pt idx="920">
                  <c:v>2.1982184590690212</c:v>
                </c:pt>
                <c:pt idx="921">
                  <c:v>2.1982112179487183</c:v>
                </c:pt>
                <c:pt idx="922">
                  <c:v>2.198204</c:v>
                </c:pt>
                <c:pt idx="923">
                  <c:v>2.1981968051118215</c:v>
                </c:pt>
                <c:pt idx="924">
                  <c:v>2.1981896331738437</c:v>
                </c:pt>
                <c:pt idx="925">
                  <c:v>2.1981824840764332</c:v>
                </c:pt>
                <c:pt idx="926">
                  <c:v>2.1981753577106522</c:v>
                </c:pt>
                <c:pt idx="927">
                  <c:v>2.1981682539682543</c:v>
                </c:pt>
                <c:pt idx="928">
                  <c:v>2.1981611727416799</c:v>
                </c:pt>
                <c:pt idx="929">
                  <c:v>2.1981541139240508</c:v>
                </c:pt>
                <c:pt idx="930">
                  <c:v>2.1981470774091627</c:v>
                </c:pt>
                <c:pt idx="931">
                  <c:v>2.1981400630914827</c:v>
                </c:pt>
                <c:pt idx="932">
                  <c:v>2.1981330708661417</c:v>
                </c:pt>
                <c:pt idx="933">
                  <c:v>2.1981261006289312</c:v>
                </c:pt>
                <c:pt idx="934">
                  <c:v>2.1981191522762953</c:v>
                </c:pt>
                <c:pt idx="935">
                  <c:v>2.1981122257053292</c:v>
                </c:pt>
                <c:pt idx="936">
                  <c:v>2.1981053208137715</c:v>
                </c:pt>
                <c:pt idx="937">
                  <c:v>2.1980984375000001</c:v>
                </c:pt>
                <c:pt idx="938">
                  <c:v>2.1980915756630268</c:v>
                </c:pt>
                <c:pt idx="939">
                  <c:v>2.1980847352024924</c:v>
                </c:pt>
                <c:pt idx="940">
                  <c:v>2.1980779160186628</c:v>
                </c:pt>
                <c:pt idx="941">
                  <c:v>2.1980711180124226</c:v>
                </c:pt>
                <c:pt idx="942">
                  <c:v>2.1980643410852716</c:v>
                </c:pt>
                <c:pt idx="943">
                  <c:v>2.1980575851393191</c:v>
                </c:pt>
                <c:pt idx="944">
                  <c:v>2.19805085007728</c:v>
                </c:pt>
                <c:pt idx="945">
                  <c:v>2.1980441358024692</c:v>
                </c:pt>
                <c:pt idx="946">
                  <c:v>2.1980374422187983</c:v>
                </c:pt>
                <c:pt idx="947">
                  <c:v>2.1980307692307695</c:v>
                </c:pt>
                <c:pt idx="948">
                  <c:v>2.198024116743472</c:v>
                </c:pt>
                <c:pt idx="949">
                  <c:v>2.1980174846625768</c:v>
                </c:pt>
                <c:pt idx="950">
                  <c:v>2.1980108728943342</c:v>
                </c:pt>
                <c:pt idx="951">
                  <c:v>2.198004281345566</c:v>
                </c:pt>
                <c:pt idx="952">
                  <c:v>2.1979977099236643</c:v>
                </c:pt>
                <c:pt idx="953">
                  <c:v>2.1979911585365857</c:v>
                </c:pt>
                <c:pt idx="954">
                  <c:v>2.1979846270928465</c:v>
                </c:pt>
                <c:pt idx="955">
                  <c:v>2.1979781155015199</c:v>
                </c:pt>
                <c:pt idx="956">
                  <c:v>2.1979716236722306</c:v>
                </c:pt>
                <c:pt idx="957">
                  <c:v>2.1979651515151519</c:v>
                </c:pt>
                <c:pt idx="958">
                  <c:v>2.1979586989409987</c:v>
                </c:pt>
                <c:pt idx="959">
                  <c:v>2.1979522658610273</c:v>
                </c:pt>
                <c:pt idx="960">
                  <c:v>2.1979458521870288</c:v>
                </c:pt>
                <c:pt idx="961">
                  <c:v>2.1979394578313256</c:v>
                </c:pt>
                <c:pt idx="962">
                  <c:v>2.1979330827067671</c:v>
                </c:pt>
                <c:pt idx="963">
                  <c:v>2.1979267267267271</c:v>
                </c:pt>
                <c:pt idx="964">
                  <c:v>2.1979203898050979</c:v>
                </c:pt>
                <c:pt idx="965">
                  <c:v>2.1979140718562875</c:v>
                </c:pt>
                <c:pt idx="966">
                  <c:v>2.197907772795217</c:v>
                </c:pt>
                <c:pt idx="967">
                  <c:v>2.1979014925373135</c:v>
                </c:pt>
                <c:pt idx="968">
                  <c:v>2.19789523099851</c:v>
                </c:pt>
                <c:pt idx="969">
                  <c:v>2.1978889880952384</c:v>
                </c:pt>
                <c:pt idx="970">
                  <c:v>2.197882763744428</c:v>
                </c:pt>
                <c:pt idx="971">
                  <c:v>2.1978765578635016</c:v>
                </c:pt>
                <c:pt idx="972">
                  <c:v>2.1978703703703704</c:v>
                </c:pt>
                <c:pt idx="973">
                  <c:v>2.1978642011834322</c:v>
                </c:pt>
                <c:pt idx="974">
                  <c:v>2.1978580502215661</c:v>
                </c:pt>
                <c:pt idx="975">
                  <c:v>2.19785191740413</c:v>
                </c:pt>
                <c:pt idx="976">
                  <c:v>2.1978458026509573</c:v>
                </c:pt>
                <c:pt idx="977">
                  <c:v>2.1978397058823531</c:v>
                </c:pt>
                <c:pt idx="978">
                  <c:v>2.1978336270190897</c:v>
                </c:pt>
                <c:pt idx="979">
                  <c:v>2.1978275659824047</c:v>
                </c:pt>
                <c:pt idx="980">
                  <c:v>2.1978215226939972</c:v>
                </c:pt>
                <c:pt idx="981">
                  <c:v>2.1978154970760237</c:v>
                </c:pt>
                <c:pt idx="982">
                  <c:v>2.1978094890510951</c:v>
                </c:pt>
                <c:pt idx="983">
                  <c:v>2.1978034985422741</c:v>
                </c:pt>
                <c:pt idx="984">
                  <c:v>2.1977975254730717</c:v>
                </c:pt>
                <c:pt idx="985">
                  <c:v>2.1977915697674422</c:v>
                </c:pt>
                <c:pt idx="986">
                  <c:v>2.1977856313497823</c:v>
                </c:pt>
                <c:pt idx="987">
                  <c:v>2.1977797101449279</c:v>
                </c:pt>
                <c:pt idx="988">
                  <c:v>2.197773806078148</c:v>
                </c:pt>
                <c:pt idx="989">
                  <c:v>2.1977679190751447</c:v>
                </c:pt>
                <c:pt idx="990">
                  <c:v>2.1977620490620491</c:v>
                </c:pt>
                <c:pt idx="991">
                  <c:v>2.1977561959654182</c:v>
                </c:pt>
                <c:pt idx="992">
                  <c:v>2.1977503597122303</c:v>
                </c:pt>
                <c:pt idx="993">
                  <c:v>2.1977445402298854</c:v>
                </c:pt>
                <c:pt idx="994">
                  <c:v>2.1977387374461981</c:v>
                </c:pt>
                <c:pt idx="995">
                  <c:v>2.1977329512893986</c:v>
                </c:pt>
                <c:pt idx="996">
                  <c:v>2.1977271816881263</c:v>
                </c:pt>
                <c:pt idx="997">
                  <c:v>2.1977214285714286</c:v>
                </c:pt>
                <c:pt idx="998">
                  <c:v>2.1977156918687593</c:v>
                </c:pt>
                <c:pt idx="999">
                  <c:v>2.1977099715099717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4F-4C68-8F4B-DF70DC6D26F2}"/>
            </c:ext>
          </c:extLst>
        </c:ser>
        <c:ser>
          <c:idx val="1"/>
          <c:order val="1"/>
          <c:tx>
            <c:strRef>
              <c:f>ChartData!$AD$9</c:f>
              <c:strCache>
                <c:ptCount val="1"/>
                <c:pt idx="0">
                  <c:v>Proposed Large General Service: 200,000-749,999 Mcf Base Rates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ChartData!$AB$10:$AB$1009</c:f>
              <c:numCache>
                <c:formatCode>#,##0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102</c:v>
                </c:pt>
                <c:pt idx="101">
                  <c:v>104</c:v>
                </c:pt>
                <c:pt idx="102">
                  <c:v>106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114</c:v>
                </c:pt>
                <c:pt idx="107">
                  <c:v>116</c:v>
                </c:pt>
                <c:pt idx="108">
                  <c:v>118</c:v>
                </c:pt>
                <c:pt idx="109">
                  <c:v>120</c:v>
                </c:pt>
                <c:pt idx="110">
                  <c:v>122</c:v>
                </c:pt>
                <c:pt idx="111">
                  <c:v>124</c:v>
                </c:pt>
                <c:pt idx="112">
                  <c:v>126</c:v>
                </c:pt>
                <c:pt idx="113">
                  <c:v>128</c:v>
                </c:pt>
                <c:pt idx="114">
                  <c:v>130</c:v>
                </c:pt>
                <c:pt idx="115">
                  <c:v>132</c:v>
                </c:pt>
                <c:pt idx="116">
                  <c:v>134</c:v>
                </c:pt>
                <c:pt idx="117">
                  <c:v>136</c:v>
                </c:pt>
                <c:pt idx="118">
                  <c:v>138</c:v>
                </c:pt>
                <c:pt idx="119">
                  <c:v>140</c:v>
                </c:pt>
                <c:pt idx="120">
                  <c:v>142</c:v>
                </c:pt>
                <c:pt idx="121">
                  <c:v>144</c:v>
                </c:pt>
                <c:pt idx="122">
                  <c:v>146</c:v>
                </c:pt>
                <c:pt idx="123">
                  <c:v>148</c:v>
                </c:pt>
                <c:pt idx="124">
                  <c:v>150</c:v>
                </c:pt>
                <c:pt idx="125">
                  <c:v>152</c:v>
                </c:pt>
                <c:pt idx="126">
                  <c:v>154</c:v>
                </c:pt>
                <c:pt idx="127">
                  <c:v>156</c:v>
                </c:pt>
                <c:pt idx="128">
                  <c:v>158</c:v>
                </c:pt>
                <c:pt idx="129">
                  <c:v>160</c:v>
                </c:pt>
                <c:pt idx="130">
                  <c:v>162</c:v>
                </c:pt>
                <c:pt idx="131">
                  <c:v>164</c:v>
                </c:pt>
                <c:pt idx="132">
                  <c:v>166</c:v>
                </c:pt>
                <c:pt idx="133">
                  <c:v>168</c:v>
                </c:pt>
                <c:pt idx="134">
                  <c:v>170</c:v>
                </c:pt>
                <c:pt idx="135">
                  <c:v>172</c:v>
                </c:pt>
                <c:pt idx="136">
                  <c:v>174</c:v>
                </c:pt>
                <c:pt idx="137">
                  <c:v>176</c:v>
                </c:pt>
                <c:pt idx="138">
                  <c:v>178</c:v>
                </c:pt>
                <c:pt idx="139">
                  <c:v>180</c:v>
                </c:pt>
                <c:pt idx="140">
                  <c:v>182</c:v>
                </c:pt>
                <c:pt idx="141">
                  <c:v>184</c:v>
                </c:pt>
                <c:pt idx="142">
                  <c:v>186</c:v>
                </c:pt>
                <c:pt idx="143">
                  <c:v>188</c:v>
                </c:pt>
                <c:pt idx="144">
                  <c:v>190</c:v>
                </c:pt>
                <c:pt idx="145">
                  <c:v>192</c:v>
                </c:pt>
                <c:pt idx="146">
                  <c:v>194</c:v>
                </c:pt>
                <c:pt idx="147">
                  <c:v>196</c:v>
                </c:pt>
                <c:pt idx="148">
                  <c:v>198</c:v>
                </c:pt>
                <c:pt idx="149">
                  <c:v>200</c:v>
                </c:pt>
                <c:pt idx="150">
                  <c:v>202</c:v>
                </c:pt>
                <c:pt idx="151">
                  <c:v>204</c:v>
                </c:pt>
                <c:pt idx="152">
                  <c:v>206</c:v>
                </c:pt>
                <c:pt idx="153">
                  <c:v>208</c:v>
                </c:pt>
                <c:pt idx="154">
                  <c:v>210</c:v>
                </c:pt>
                <c:pt idx="155">
                  <c:v>212</c:v>
                </c:pt>
                <c:pt idx="156">
                  <c:v>214</c:v>
                </c:pt>
                <c:pt idx="157">
                  <c:v>216</c:v>
                </c:pt>
                <c:pt idx="158">
                  <c:v>218</c:v>
                </c:pt>
                <c:pt idx="159">
                  <c:v>220</c:v>
                </c:pt>
                <c:pt idx="160">
                  <c:v>222</c:v>
                </c:pt>
                <c:pt idx="161">
                  <c:v>224</c:v>
                </c:pt>
                <c:pt idx="162">
                  <c:v>226</c:v>
                </c:pt>
                <c:pt idx="163">
                  <c:v>228</c:v>
                </c:pt>
                <c:pt idx="164">
                  <c:v>230</c:v>
                </c:pt>
                <c:pt idx="165">
                  <c:v>232</c:v>
                </c:pt>
                <c:pt idx="166">
                  <c:v>234</c:v>
                </c:pt>
                <c:pt idx="167">
                  <c:v>236</c:v>
                </c:pt>
                <c:pt idx="168">
                  <c:v>238</c:v>
                </c:pt>
                <c:pt idx="169">
                  <c:v>240</c:v>
                </c:pt>
                <c:pt idx="170">
                  <c:v>242</c:v>
                </c:pt>
                <c:pt idx="171">
                  <c:v>244</c:v>
                </c:pt>
                <c:pt idx="172">
                  <c:v>246</c:v>
                </c:pt>
                <c:pt idx="173">
                  <c:v>248</c:v>
                </c:pt>
                <c:pt idx="174">
                  <c:v>250</c:v>
                </c:pt>
                <c:pt idx="175">
                  <c:v>252</c:v>
                </c:pt>
                <c:pt idx="176">
                  <c:v>254</c:v>
                </c:pt>
                <c:pt idx="177">
                  <c:v>256</c:v>
                </c:pt>
                <c:pt idx="178">
                  <c:v>258</c:v>
                </c:pt>
                <c:pt idx="179">
                  <c:v>260</c:v>
                </c:pt>
                <c:pt idx="180">
                  <c:v>262</c:v>
                </c:pt>
                <c:pt idx="181">
                  <c:v>264</c:v>
                </c:pt>
                <c:pt idx="182">
                  <c:v>266</c:v>
                </c:pt>
                <c:pt idx="183">
                  <c:v>268</c:v>
                </c:pt>
                <c:pt idx="184">
                  <c:v>270</c:v>
                </c:pt>
                <c:pt idx="185">
                  <c:v>272</c:v>
                </c:pt>
                <c:pt idx="186">
                  <c:v>274</c:v>
                </c:pt>
                <c:pt idx="187">
                  <c:v>276</c:v>
                </c:pt>
                <c:pt idx="188">
                  <c:v>278</c:v>
                </c:pt>
                <c:pt idx="189">
                  <c:v>280</c:v>
                </c:pt>
                <c:pt idx="190">
                  <c:v>282</c:v>
                </c:pt>
                <c:pt idx="191">
                  <c:v>284</c:v>
                </c:pt>
                <c:pt idx="192">
                  <c:v>286</c:v>
                </c:pt>
                <c:pt idx="193">
                  <c:v>288</c:v>
                </c:pt>
                <c:pt idx="194">
                  <c:v>290</c:v>
                </c:pt>
                <c:pt idx="195">
                  <c:v>292</c:v>
                </c:pt>
                <c:pt idx="196">
                  <c:v>294</c:v>
                </c:pt>
                <c:pt idx="197">
                  <c:v>296</c:v>
                </c:pt>
                <c:pt idx="198">
                  <c:v>298</c:v>
                </c:pt>
                <c:pt idx="199">
                  <c:v>300</c:v>
                </c:pt>
                <c:pt idx="200">
                  <c:v>350</c:v>
                </c:pt>
                <c:pt idx="201">
                  <c:v>400</c:v>
                </c:pt>
                <c:pt idx="202">
                  <c:v>450</c:v>
                </c:pt>
                <c:pt idx="203">
                  <c:v>500</c:v>
                </c:pt>
                <c:pt idx="204">
                  <c:v>550</c:v>
                </c:pt>
                <c:pt idx="205">
                  <c:v>600</c:v>
                </c:pt>
                <c:pt idx="206">
                  <c:v>650</c:v>
                </c:pt>
                <c:pt idx="207">
                  <c:v>700</c:v>
                </c:pt>
                <c:pt idx="208">
                  <c:v>750</c:v>
                </c:pt>
                <c:pt idx="209">
                  <c:v>800</c:v>
                </c:pt>
                <c:pt idx="210">
                  <c:v>850</c:v>
                </c:pt>
                <c:pt idx="211">
                  <c:v>900</c:v>
                </c:pt>
                <c:pt idx="212">
                  <c:v>950</c:v>
                </c:pt>
                <c:pt idx="213">
                  <c:v>1000</c:v>
                </c:pt>
                <c:pt idx="214">
                  <c:v>1050</c:v>
                </c:pt>
                <c:pt idx="215">
                  <c:v>1100</c:v>
                </c:pt>
                <c:pt idx="216">
                  <c:v>1150</c:v>
                </c:pt>
                <c:pt idx="217">
                  <c:v>1200</c:v>
                </c:pt>
                <c:pt idx="218">
                  <c:v>1250</c:v>
                </c:pt>
                <c:pt idx="219">
                  <c:v>1300</c:v>
                </c:pt>
                <c:pt idx="220">
                  <c:v>1350</c:v>
                </c:pt>
                <c:pt idx="221">
                  <c:v>1400</c:v>
                </c:pt>
                <c:pt idx="222">
                  <c:v>1450</c:v>
                </c:pt>
                <c:pt idx="223">
                  <c:v>1500</c:v>
                </c:pt>
                <c:pt idx="224">
                  <c:v>1550</c:v>
                </c:pt>
                <c:pt idx="225">
                  <c:v>1600</c:v>
                </c:pt>
                <c:pt idx="226">
                  <c:v>1650</c:v>
                </c:pt>
                <c:pt idx="227">
                  <c:v>1700</c:v>
                </c:pt>
                <c:pt idx="228">
                  <c:v>1750</c:v>
                </c:pt>
                <c:pt idx="229">
                  <c:v>1800</c:v>
                </c:pt>
                <c:pt idx="230">
                  <c:v>1850</c:v>
                </c:pt>
                <c:pt idx="231">
                  <c:v>1900</c:v>
                </c:pt>
                <c:pt idx="232">
                  <c:v>1950</c:v>
                </c:pt>
                <c:pt idx="233">
                  <c:v>2000</c:v>
                </c:pt>
                <c:pt idx="234">
                  <c:v>2100</c:v>
                </c:pt>
                <c:pt idx="235">
                  <c:v>2200</c:v>
                </c:pt>
                <c:pt idx="236">
                  <c:v>2300</c:v>
                </c:pt>
                <c:pt idx="237">
                  <c:v>2400</c:v>
                </c:pt>
                <c:pt idx="238">
                  <c:v>2500</c:v>
                </c:pt>
                <c:pt idx="239">
                  <c:v>2600</c:v>
                </c:pt>
                <c:pt idx="240">
                  <c:v>2700</c:v>
                </c:pt>
                <c:pt idx="241">
                  <c:v>2800</c:v>
                </c:pt>
                <c:pt idx="242">
                  <c:v>2900</c:v>
                </c:pt>
                <c:pt idx="243">
                  <c:v>3000</c:v>
                </c:pt>
                <c:pt idx="244">
                  <c:v>3100</c:v>
                </c:pt>
                <c:pt idx="245">
                  <c:v>3200</c:v>
                </c:pt>
                <c:pt idx="246">
                  <c:v>3300</c:v>
                </c:pt>
                <c:pt idx="247">
                  <c:v>3400</c:v>
                </c:pt>
                <c:pt idx="248">
                  <c:v>3500</c:v>
                </c:pt>
                <c:pt idx="249">
                  <c:v>3600</c:v>
                </c:pt>
                <c:pt idx="250">
                  <c:v>3700</c:v>
                </c:pt>
                <c:pt idx="251">
                  <c:v>3800</c:v>
                </c:pt>
                <c:pt idx="252">
                  <c:v>3900</c:v>
                </c:pt>
                <c:pt idx="253">
                  <c:v>4000</c:v>
                </c:pt>
                <c:pt idx="254">
                  <c:v>4100</c:v>
                </c:pt>
                <c:pt idx="255">
                  <c:v>4200</c:v>
                </c:pt>
                <c:pt idx="256">
                  <c:v>4300</c:v>
                </c:pt>
                <c:pt idx="257">
                  <c:v>4400</c:v>
                </c:pt>
                <c:pt idx="258">
                  <c:v>4500</c:v>
                </c:pt>
                <c:pt idx="259">
                  <c:v>4600</c:v>
                </c:pt>
                <c:pt idx="260">
                  <c:v>4700</c:v>
                </c:pt>
                <c:pt idx="261">
                  <c:v>4800</c:v>
                </c:pt>
                <c:pt idx="262">
                  <c:v>4900</c:v>
                </c:pt>
                <c:pt idx="263">
                  <c:v>5000</c:v>
                </c:pt>
                <c:pt idx="264">
                  <c:v>6000</c:v>
                </c:pt>
                <c:pt idx="265">
                  <c:v>7000</c:v>
                </c:pt>
                <c:pt idx="266">
                  <c:v>8000</c:v>
                </c:pt>
                <c:pt idx="267">
                  <c:v>9000</c:v>
                </c:pt>
                <c:pt idx="268">
                  <c:v>10000</c:v>
                </c:pt>
                <c:pt idx="269">
                  <c:v>11000</c:v>
                </c:pt>
                <c:pt idx="270">
                  <c:v>12000</c:v>
                </c:pt>
                <c:pt idx="271">
                  <c:v>13000</c:v>
                </c:pt>
                <c:pt idx="272">
                  <c:v>14000</c:v>
                </c:pt>
                <c:pt idx="273">
                  <c:v>15000</c:v>
                </c:pt>
                <c:pt idx="274">
                  <c:v>16000</c:v>
                </c:pt>
                <c:pt idx="275">
                  <c:v>17000</c:v>
                </c:pt>
                <c:pt idx="276">
                  <c:v>18000</c:v>
                </c:pt>
                <c:pt idx="277">
                  <c:v>19000</c:v>
                </c:pt>
                <c:pt idx="278">
                  <c:v>20000</c:v>
                </c:pt>
                <c:pt idx="279">
                  <c:v>21000</c:v>
                </c:pt>
                <c:pt idx="280">
                  <c:v>22000</c:v>
                </c:pt>
                <c:pt idx="281">
                  <c:v>23000</c:v>
                </c:pt>
                <c:pt idx="282">
                  <c:v>24000</c:v>
                </c:pt>
                <c:pt idx="283">
                  <c:v>25000</c:v>
                </c:pt>
                <c:pt idx="284">
                  <c:v>27000</c:v>
                </c:pt>
                <c:pt idx="285">
                  <c:v>28000</c:v>
                </c:pt>
                <c:pt idx="286">
                  <c:v>29000</c:v>
                </c:pt>
                <c:pt idx="287">
                  <c:v>30000</c:v>
                </c:pt>
                <c:pt idx="288">
                  <c:v>31000</c:v>
                </c:pt>
                <c:pt idx="289">
                  <c:v>32000</c:v>
                </c:pt>
                <c:pt idx="290">
                  <c:v>33000</c:v>
                </c:pt>
                <c:pt idx="291">
                  <c:v>34000</c:v>
                </c:pt>
                <c:pt idx="292">
                  <c:v>35000</c:v>
                </c:pt>
                <c:pt idx="293">
                  <c:v>36000</c:v>
                </c:pt>
                <c:pt idx="294">
                  <c:v>37000</c:v>
                </c:pt>
                <c:pt idx="295">
                  <c:v>38000</c:v>
                </c:pt>
                <c:pt idx="296">
                  <c:v>39000</c:v>
                </c:pt>
                <c:pt idx="297">
                  <c:v>40000</c:v>
                </c:pt>
                <c:pt idx="298">
                  <c:v>41000</c:v>
                </c:pt>
                <c:pt idx="299">
                  <c:v>42000</c:v>
                </c:pt>
                <c:pt idx="300">
                  <c:v>43000</c:v>
                </c:pt>
                <c:pt idx="301">
                  <c:v>44000</c:v>
                </c:pt>
                <c:pt idx="302">
                  <c:v>45000</c:v>
                </c:pt>
                <c:pt idx="303">
                  <c:v>46000</c:v>
                </c:pt>
                <c:pt idx="304">
                  <c:v>47000</c:v>
                </c:pt>
                <c:pt idx="305">
                  <c:v>48000</c:v>
                </c:pt>
                <c:pt idx="306">
                  <c:v>49000</c:v>
                </c:pt>
                <c:pt idx="307">
                  <c:v>50000</c:v>
                </c:pt>
                <c:pt idx="308">
                  <c:v>51000</c:v>
                </c:pt>
                <c:pt idx="309">
                  <c:v>52000</c:v>
                </c:pt>
                <c:pt idx="310">
                  <c:v>53000</c:v>
                </c:pt>
                <c:pt idx="311">
                  <c:v>54000</c:v>
                </c:pt>
                <c:pt idx="312">
                  <c:v>55000</c:v>
                </c:pt>
                <c:pt idx="313">
                  <c:v>56000</c:v>
                </c:pt>
                <c:pt idx="314">
                  <c:v>57000</c:v>
                </c:pt>
                <c:pt idx="315">
                  <c:v>58000</c:v>
                </c:pt>
                <c:pt idx="316">
                  <c:v>59000</c:v>
                </c:pt>
                <c:pt idx="317">
                  <c:v>60000</c:v>
                </c:pt>
                <c:pt idx="318">
                  <c:v>61000</c:v>
                </c:pt>
                <c:pt idx="319">
                  <c:v>62000</c:v>
                </c:pt>
                <c:pt idx="320">
                  <c:v>63000</c:v>
                </c:pt>
                <c:pt idx="321">
                  <c:v>64000</c:v>
                </c:pt>
                <c:pt idx="322">
                  <c:v>65000</c:v>
                </c:pt>
                <c:pt idx="323">
                  <c:v>66000</c:v>
                </c:pt>
                <c:pt idx="324">
                  <c:v>67000</c:v>
                </c:pt>
                <c:pt idx="325">
                  <c:v>68000</c:v>
                </c:pt>
                <c:pt idx="326">
                  <c:v>69000</c:v>
                </c:pt>
                <c:pt idx="327">
                  <c:v>70000</c:v>
                </c:pt>
                <c:pt idx="328">
                  <c:v>71000</c:v>
                </c:pt>
                <c:pt idx="329">
                  <c:v>72000</c:v>
                </c:pt>
                <c:pt idx="330">
                  <c:v>73000</c:v>
                </c:pt>
                <c:pt idx="331">
                  <c:v>74000</c:v>
                </c:pt>
                <c:pt idx="332">
                  <c:v>75000</c:v>
                </c:pt>
                <c:pt idx="333">
                  <c:v>76000</c:v>
                </c:pt>
                <c:pt idx="334">
                  <c:v>77000</c:v>
                </c:pt>
                <c:pt idx="335">
                  <c:v>78000</c:v>
                </c:pt>
                <c:pt idx="336">
                  <c:v>79000</c:v>
                </c:pt>
                <c:pt idx="337">
                  <c:v>80000</c:v>
                </c:pt>
                <c:pt idx="338">
                  <c:v>82000</c:v>
                </c:pt>
                <c:pt idx="339">
                  <c:v>84000</c:v>
                </c:pt>
                <c:pt idx="340">
                  <c:v>86000</c:v>
                </c:pt>
                <c:pt idx="341">
                  <c:v>88000</c:v>
                </c:pt>
                <c:pt idx="342">
                  <c:v>90000</c:v>
                </c:pt>
                <c:pt idx="343">
                  <c:v>92000</c:v>
                </c:pt>
                <c:pt idx="344">
                  <c:v>94000</c:v>
                </c:pt>
                <c:pt idx="345">
                  <c:v>96000</c:v>
                </c:pt>
                <c:pt idx="346">
                  <c:v>98000</c:v>
                </c:pt>
                <c:pt idx="347">
                  <c:v>100000</c:v>
                </c:pt>
                <c:pt idx="348">
                  <c:v>102000</c:v>
                </c:pt>
                <c:pt idx="349">
                  <c:v>104000</c:v>
                </c:pt>
                <c:pt idx="350">
                  <c:v>106000</c:v>
                </c:pt>
                <c:pt idx="351">
                  <c:v>108000</c:v>
                </c:pt>
                <c:pt idx="352">
                  <c:v>110000</c:v>
                </c:pt>
                <c:pt idx="353">
                  <c:v>112000</c:v>
                </c:pt>
                <c:pt idx="354">
                  <c:v>114000</c:v>
                </c:pt>
                <c:pt idx="355">
                  <c:v>116000</c:v>
                </c:pt>
                <c:pt idx="356">
                  <c:v>118000</c:v>
                </c:pt>
                <c:pt idx="357">
                  <c:v>120000</c:v>
                </c:pt>
                <c:pt idx="358">
                  <c:v>122000</c:v>
                </c:pt>
                <c:pt idx="359">
                  <c:v>124000</c:v>
                </c:pt>
                <c:pt idx="360">
                  <c:v>126000</c:v>
                </c:pt>
                <c:pt idx="361">
                  <c:v>128000</c:v>
                </c:pt>
                <c:pt idx="362">
                  <c:v>130000</c:v>
                </c:pt>
                <c:pt idx="363">
                  <c:v>132000</c:v>
                </c:pt>
                <c:pt idx="364">
                  <c:v>134000</c:v>
                </c:pt>
                <c:pt idx="365">
                  <c:v>136000</c:v>
                </c:pt>
                <c:pt idx="366">
                  <c:v>138000</c:v>
                </c:pt>
                <c:pt idx="367">
                  <c:v>140000</c:v>
                </c:pt>
                <c:pt idx="368">
                  <c:v>142000</c:v>
                </c:pt>
                <c:pt idx="369">
                  <c:v>144000</c:v>
                </c:pt>
                <c:pt idx="370">
                  <c:v>146000</c:v>
                </c:pt>
                <c:pt idx="371">
                  <c:v>148000</c:v>
                </c:pt>
                <c:pt idx="372">
                  <c:v>150000</c:v>
                </c:pt>
                <c:pt idx="373">
                  <c:v>152000</c:v>
                </c:pt>
                <c:pt idx="374">
                  <c:v>154000</c:v>
                </c:pt>
                <c:pt idx="375">
                  <c:v>156000</c:v>
                </c:pt>
                <c:pt idx="376">
                  <c:v>158000</c:v>
                </c:pt>
                <c:pt idx="377">
                  <c:v>160000</c:v>
                </c:pt>
                <c:pt idx="378">
                  <c:v>162000</c:v>
                </c:pt>
                <c:pt idx="379">
                  <c:v>164000</c:v>
                </c:pt>
                <c:pt idx="380">
                  <c:v>166000</c:v>
                </c:pt>
                <c:pt idx="381">
                  <c:v>168000</c:v>
                </c:pt>
                <c:pt idx="382">
                  <c:v>170000</c:v>
                </c:pt>
                <c:pt idx="383">
                  <c:v>172000</c:v>
                </c:pt>
                <c:pt idx="384">
                  <c:v>174000</c:v>
                </c:pt>
                <c:pt idx="385">
                  <c:v>176000</c:v>
                </c:pt>
                <c:pt idx="386">
                  <c:v>178000</c:v>
                </c:pt>
                <c:pt idx="387">
                  <c:v>180000</c:v>
                </c:pt>
                <c:pt idx="388">
                  <c:v>182000</c:v>
                </c:pt>
                <c:pt idx="389">
                  <c:v>184000</c:v>
                </c:pt>
                <c:pt idx="390">
                  <c:v>186000</c:v>
                </c:pt>
                <c:pt idx="391">
                  <c:v>188000</c:v>
                </c:pt>
                <c:pt idx="392">
                  <c:v>190000</c:v>
                </c:pt>
                <c:pt idx="393">
                  <c:v>192000</c:v>
                </c:pt>
                <c:pt idx="394">
                  <c:v>194000</c:v>
                </c:pt>
                <c:pt idx="395">
                  <c:v>196000</c:v>
                </c:pt>
                <c:pt idx="396">
                  <c:v>198000</c:v>
                </c:pt>
                <c:pt idx="397">
                  <c:v>200000</c:v>
                </c:pt>
                <c:pt idx="398">
                  <c:v>202000</c:v>
                </c:pt>
                <c:pt idx="399">
                  <c:v>204000</c:v>
                </c:pt>
                <c:pt idx="400">
                  <c:v>206000</c:v>
                </c:pt>
                <c:pt idx="401">
                  <c:v>208000</c:v>
                </c:pt>
                <c:pt idx="402">
                  <c:v>210000</c:v>
                </c:pt>
                <c:pt idx="403">
                  <c:v>212000</c:v>
                </c:pt>
                <c:pt idx="404">
                  <c:v>214000</c:v>
                </c:pt>
                <c:pt idx="405">
                  <c:v>216000</c:v>
                </c:pt>
                <c:pt idx="406">
                  <c:v>218000</c:v>
                </c:pt>
                <c:pt idx="407">
                  <c:v>220000</c:v>
                </c:pt>
                <c:pt idx="408">
                  <c:v>222000</c:v>
                </c:pt>
                <c:pt idx="409">
                  <c:v>224000</c:v>
                </c:pt>
                <c:pt idx="410">
                  <c:v>226000</c:v>
                </c:pt>
                <c:pt idx="411">
                  <c:v>228000</c:v>
                </c:pt>
                <c:pt idx="412">
                  <c:v>230000</c:v>
                </c:pt>
                <c:pt idx="413">
                  <c:v>232000</c:v>
                </c:pt>
                <c:pt idx="414">
                  <c:v>234000</c:v>
                </c:pt>
                <c:pt idx="415">
                  <c:v>236000</c:v>
                </c:pt>
                <c:pt idx="416">
                  <c:v>238000</c:v>
                </c:pt>
                <c:pt idx="417">
                  <c:v>240000</c:v>
                </c:pt>
                <c:pt idx="418">
                  <c:v>242000</c:v>
                </c:pt>
                <c:pt idx="419">
                  <c:v>244000</c:v>
                </c:pt>
                <c:pt idx="420">
                  <c:v>246000</c:v>
                </c:pt>
                <c:pt idx="421">
                  <c:v>248000</c:v>
                </c:pt>
                <c:pt idx="422">
                  <c:v>250000</c:v>
                </c:pt>
                <c:pt idx="423">
                  <c:v>252000</c:v>
                </c:pt>
                <c:pt idx="424">
                  <c:v>254000</c:v>
                </c:pt>
                <c:pt idx="425">
                  <c:v>256000</c:v>
                </c:pt>
                <c:pt idx="426">
                  <c:v>258000</c:v>
                </c:pt>
                <c:pt idx="427">
                  <c:v>260000</c:v>
                </c:pt>
                <c:pt idx="428">
                  <c:v>262000</c:v>
                </c:pt>
                <c:pt idx="429">
                  <c:v>264000</c:v>
                </c:pt>
                <c:pt idx="430">
                  <c:v>266000</c:v>
                </c:pt>
                <c:pt idx="431">
                  <c:v>268000</c:v>
                </c:pt>
                <c:pt idx="432">
                  <c:v>270000</c:v>
                </c:pt>
                <c:pt idx="433">
                  <c:v>272000</c:v>
                </c:pt>
                <c:pt idx="434">
                  <c:v>274000</c:v>
                </c:pt>
                <c:pt idx="435">
                  <c:v>276000</c:v>
                </c:pt>
                <c:pt idx="436">
                  <c:v>278000</c:v>
                </c:pt>
                <c:pt idx="437">
                  <c:v>280000</c:v>
                </c:pt>
                <c:pt idx="438">
                  <c:v>282000</c:v>
                </c:pt>
                <c:pt idx="439">
                  <c:v>284000</c:v>
                </c:pt>
                <c:pt idx="440">
                  <c:v>286000</c:v>
                </c:pt>
                <c:pt idx="441">
                  <c:v>288000</c:v>
                </c:pt>
                <c:pt idx="442">
                  <c:v>290000</c:v>
                </c:pt>
                <c:pt idx="443">
                  <c:v>292000</c:v>
                </c:pt>
                <c:pt idx="444">
                  <c:v>294000</c:v>
                </c:pt>
                <c:pt idx="445">
                  <c:v>296000</c:v>
                </c:pt>
                <c:pt idx="446">
                  <c:v>298000</c:v>
                </c:pt>
                <c:pt idx="447">
                  <c:v>300000</c:v>
                </c:pt>
                <c:pt idx="448">
                  <c:v>302000</c:v>
                </c:pt>
                <c:pt idx="449">
                  <c:v>304000</c:v>
                </c:pt>
                <c:pt idx="450">
                  <c:v>306000</c:v>
                </c:pt>
                <c:pt idx="451">
                  <c:v>308000</c:v>
                </c:pt>
                <c:pt idx="452">
                  <c:v>310000</c:v>
                </c:pt>
                <c:pt idx="453">
                  <c:v>312000</c:v>
                </c:pt>
                <c:pt idx="454">
                  <c:v>314000</c:v>
                </c:pt>
                <c:pt idx="455">
                  <c:v>316000</c:v>
                </c:pt>
                <c:pt idx="456">
                  <c:v>318000</c:v>
                </c:pt>
                <c:pt idx="457">
                  <c:v>320000</c:v>
                </c:pt>
                <c:pt idx="458">
                  <c:v>322000</c:v>
                </c:pt>
                <c:pt idx="459">
                  <c:v>324000</c:v>
                </c:pt>
                <c:pt idx="460">
                  <c:v>326000</c:v>
                </c:pt>
                <c:pt idx="461">
                  <c:v>328000</c:v>
                </c:pt>
                <c:pt idx="462">
                  <c:v>330000</c:v>
                </c:pt>
                <c:pt idx="463">
                  <c:v>332000</c:v>
                </c:pt>
                <c:pt idx="464">
                  <c:v>334000</c:v>
                </c:pt>
                <c:pt idx="465">
                  <c:v>336000</c:v>
                </c:pt>
                <c:pt idx="466">
                  <c:v>338000</c:v>
                </c:pt>
                <c:pt idx="467">
                  <c:v>340000</c:v>
                </c:pt>
                <c:pt idx="468">
                  <c:v>342000</c:v>
                </c:pt>
                <c:pt idx="469">
                  <c:v>344000</c:v>
                </c:pt>
                <c:pt idx="470">
                  <c:v>346000</c:v>
                </c:pt>
                <c:pt idx="471">
                  <c:v>348000</c:v>
                </c:pt>
                <c:pt idx="472">
                  <c:v>350000</c:v>
                </c:pt>
                <c:pt idx="473">
                  <c:v>352000</c:v>
                </c:pt>
                <c:pt idx="474">
                  <c:v>354000</c:v>
                </c:pt>
                <c:pt idx="475">
                  <c:v>356000</c:v>
                </c:pt>
                <c:pt idx="476">
                  <c:v>358000</c:v>
                </c:pt>
                <c:pt idx="477">
                  <c:v>360000</c:v>
                </c:pt>
                <c:pt idx="478">
                  <c:v>362000</c:v>
                </c:pt>
                <c:pt idx="479">
                  <c:v>364000</c:v>
                </c:pt>
                <c:pt idx="480">
                  <c:v>366000</c:v>
                </c:pt>
                <c:pt idx="481">
                  <c:v>368000</c:v>
                </c:pt>
                <c:pt idx="482">
                  <c:v>370000</c:v>
                </c:pt>
                <c:pt idx="483">
                  <c:v>372000</c:v>
                </c:pt>
                <c:pt idx="484">
                  <c:v>374000</c:v>
                </c:pt>
                <c:pt idx="485">
                  <c:v>376000</c:v>
                </c:pt>
                <c:pt idx="486">
                  <c:v>378000</c:v>
                </c:pt>
                <c:pt idx="487">
                  <c:v>380000</c:v>
                </c:pt>
                <c:pt idx="488">
                  <c:v>382000</c:v>
                </c:pt>
                <c:pt idx="489">
                  <c:v>384000</c:v>
                </c:pt>
                <c:pt idx="490">
                  <c:v>386000</c:v>
                </c:pt>
                <c:pt idx="491">
                  <c:v>388000</c:v>
                </c:pt>
                <c:pt idx="492">
                  <c:v>390000</c:v>
                </c:pt>
                <c:pt idx="493">
                  <c:v>392000</c:v>
                </c:pt>
                <c:pt idx="494">
                  <c:v>394000</c:v>
                </c:pt>
                <c:pt idx="495">
                  <c:v>396000</c:v>
                </c:pt>
                <c:pt idx="496">
                  <c:v>398000</c:v>
                </c:pt>
                <c:pt idx="497">
                  <c:v>400000</c:v>
                </c:pt>
                <c:pt idx="498">
                  <c:v>402000</c:v>
                </c:pt>
                <c:pt idx="499">
                  <c:v>404000</c:v>
                </c:pt>
                <c:pt idx="500">
                  <c:v>406000</c:v>
                </c:pt>
                <c:pt idx="501">
                  <c:v>408000</c:v>
                </c:pt>
                <c:pt idx="502">
                  <c:v>410000</c:v>
                </c:pt>
                <c:pt idx="503">
                  <c:v>412000</c:v>
                </c:pt>
                <c:pt idx="504">
                  <c:v>414000</c:v>
                </c:pt>
                <c:pt idx="505">
                  <c:v>416000</c:v>
                </c:pt>
                <c:pt idx="506">
                  <c:v>418000</c:v>
                </c:pt>
                <c:pt idx="507">
                  <c:v>420000</c:v>
                </c:pt>
                <c:pt idx="508">
                  <c:v>422000</c:v>
                </c:pt>
                <c:pt idx="509">
                  <c:v>424000</c:v>
                </c:pt>
                <c:pt idx="510">
                  <c:v>426000</c:v>
                </c:pt>
                <c:pt idx="511">
                  <c:v>428000</c:v>
                </c:pt>
                <c:pt idx="512">
                  <c:v>430000</c:v>
                </c:pt>
                <c:pt idx="513">
                  <c:v>432000</c:v>
                </c:pt>
                <c:pt idx="514">
                  <c:v>434000</c:v>
                </c:pt>
                <c:pt idx="515">
                  <c:v>436000</c:v>
                </c:pt>
                <c:pt idx="516">
                  <c:v>438000</c:v>
                </c:pt>
                <c:pt idx="517">
                  <c:v>440000</c:v>
                </c:pt>
                <c:pt idx="518">
                  <c:v>442000</c:v>
                </c:pt>
                <c:pt idx="519">
                  <c:v>444000</c:v>
                </c:pt>
                <c:pt idx="520">
                  <c:v>446000</c:v>
                </c:pt>
                <c:pt idx="521">
                  <c:v>448000</c:v>
                </c:pt>
                <c:pt idx="522">
                  <c:v>450000</c:v>
                </c:pt>
                <c:pt idx="523">
                  <c:v>452000</c:v>
                </c:pt>
                <c:pt idx="524">
                  <c:v>454000</c:v>
                </c:pt>
                <c:pt idx="525">
                  <c:v>456000</c:v>
                </c:pt>
                <c:pt idx="526">
                  <c:v>458000</c:v>
                </c:pt>
                <c:pt idx="527">
                  <c:v>460000</c:v>
                </c:pt>
                <c:pt idx="528">
                  <c:v>462000</c:v>
                </c:pt>
                <c:pt idx="529">
                  <c:v>464000</c:v>
                </c:pt>
                <c:pt idx="530">
                  <c:v>466000</c:v>
                </c:pt>
                <c:pt idx="531">
                  <c:v>468000</c:v>
                </c:pt>
                <c:pt idx="532">
                  <c:v>470000</c:v>
                </c:pt>
                <c:pt idx="533">
                  <c:v>472000</c:v>
                </c:pt>
                <c:pt idx="534">
                  <c:v>474000</c:v>
                </c:pt>
                <c:pt idx="535">
                  <c:v>476000</c:v>
                </c:pt>
                <c:pt idx="536">
                  <c:v>478000</c:v>
                </c:pt>
                <c:pt idx="537">
                  <c:v>480000</c:v>
                </c:pt>
                <c:pt idx="538">
                  <c:v>482000</c:v>
                </c:pt>
                <c:pt idx="539">
                  <c:v>484000</c:v>
                </c:pt>
                <c:pt idx="540">
                  <c:v>486000</c:v>
                </c:pt>
                <c:pt idx="541">
                  <c:v>488000</c:v>
                </c:pt>
                <c:pt idx="542">
                  <c:v>490000</c:v>
                </c:pt>
                <c:pt idx="543">
                  <c:v>492000</c:v>
                </c:pt>
                <c:pt idx="544">
                  <c:v>494000</c:v>
                </c:pt>
                <c:pt idx="545">
                  <c:v>496000</c:v>
                </c:pt>
                <c:pt idx="546">
                  <c:v>498000</c:v>
                </c:pt>
                <c:pt idx="547">
                  <c:v>500000</c:v>
                </c:pt>
                <c:pt idx="548">
                  <c:v>502000</c:v>
                </c:pt>
                <c:pt idx="549">
                  <c:v>504000</c:v>
                </c:pt>
                <c:pt idx="550">
                  <c:v>506000</c:v>
                </c:pt>
                <c:pt idx="551">
                  <c:v>508000</c:v>
                </c:pt>
                <c:pt idx="552">
                  <c:v>510000</c:v>
                </c:pt>
                <c:pt idx="553">
                  <c:v>512000</c:v>
                </c:pt>
                <c:pt idx="554">
                  <c:v>514000</c:v>
                </c:pt>
                <c:pt idx="555">
                  <c:v>516000</c:v>
                </c:pt>
                <c:pt idx="556">
                  <c:v>518000</c:v>
                </c:pt>
                <c:pt idx="557">
                  <c:v>520000</c:v>
                </c:pt>
                <c:pt idx="558">
                  <c:v>522000</c:v>
                </c:pt>
                <c:pt idx="559">
                  <c:v>524000</c:v>
                </c:pt>
                <c:pt idx="560">
                  <c:v>526000</c:v>
                </c:pt>
                <c:pt idx="561">
                  <c:v>528000</c:v>
                </c:pt>
                <c:pt idx="562">
                  <c:v>530000</c:v>
                </c:pt>
                <c:pt idx="563">
                  <c:v>532000</c:v>
                </c:pt>
                <c:pt idx="564">
                  <c:v>534000</c:v>
                </c:pt>
                <c:pt idx="565">
                  <c:v>536000</c:v>
                </c:pt>
                <c:pt idx="566">
                  <c:v>538000</c:v>
                </c:pt>
                <c:pt idx="567">
                  <c:v>540000</c:v>
                </c:pt>
                <c:pt idx="568">
                  <c:v>542000</c:v>
                </c:pt>
                <c:pt idx="569">
                  <c:v>544000</c:v>
                </c:pt>
                <c:pt idx="570">
                  <c:v>546000</c:v>
                </c:pt>
                <c:pt idx="571">
                  <c:v>548000</c:v>
                </c:pt>
                <c:pt idx="572">
                  <c:v>550000</c:v>
                </c:pt>
                <c:pt idx="573">
                  <c:v>552000</c:v>
                </c:pt>
                <c:pt idx="574">
                  <c:v>554000</c:v>
                </c:pt>
                <c:pt idx="575">
                  <c:v>556000</c:v>
                </c:pt>
                <c:pt idx="576">
                  <c:v>558000</c:v>
                </c:pt>
                <c:pt idx="577">
                  <c:v>560000</c:v>
                </c:pt>
                <c:pt idx="578">
                  <c:v>562000</c:v>
                </c:pt>
                <c:pt idx="579">
                  <c:v>564000</c:v>
                </c:pt>
                <c:pt idx="580">
                  <c:v>566000</c:v>
                </c:pt>
                <c:pt idx="581">
                  <c:v>568000</c:v>
                </c:pt>
                <c:pt idx="582">
                  <c:v>570000</c:v>
                </c:pt>
                <c:pt idx="583">
                  <c:v>572000</c:v>
                </c:pt>
                <c:pt idx="584">
                  <c:v>574000</c:v>
                </c:pt>
                <c:pt idx="585">
                  <c:v>576000</c:v>
                </c:pt>
                <c:pt idx="586">
                  <c:v>578000</c:v>
                </c:pt>
                <c:pt idx="587">
                  <c:v>580000</c:v>
                </c:pt>
                <c:pt idx="588">
                  <c:v>582000</c:v>
                </c:pt>
                <c:pt idx="589">
                  <c:v>584000</c:v>
                </c:pt>
                <c:pt idx="590">
                  <c:v>586000</c:v>
                </c:pt>
                <c:pt idx="591">
                  <c:v>588000</c:v>
                </c:pt>
                <c:pt idx="592">
                  <c:v>590000</c:v>
                </c:pt>
                <c:pt idx="593">
                  <c:v>592000</c:v>
                </c:pt>
                <c:pt idx="594">
                  <c:v>594000</c:v>
                </c:pt>
                <c:pt idx="595">
                  <c:v>596000</c:v>
                </c:pt>
                <c:pt idx="596">
                  <c:v>598000</c:v>
                </c:pt>
                <c:pt idx="597">
                  <c:v>600000</c:v>
                </c:pt>
                <c:pt idx="598">
                  <c:v>602000</c:v>
                </c:pt>
                <c:pt idx="599">
                  <c:v>604000</c:v>
                </c:pt>
                <c:pt idx="600">
                  <c:v>606000</c:v>
                </c:pt>
                <c:pt idx="601">
                  <c:v>608000</c:v>
                </c:pt>
                <c:pt idx="602">
                  <c:v>610000</c:v>
                </c:pt>
                <c:pt idx="603">
                  <c:v>612000</c:v>
                </c:pt>
                <c:pt idx="604">
                  <c:v>614000</c:v>
                </c:pt>
                <c:pt idx="605">
                  <c:v>616000</c:v>
                </c:pt>
                <c:pt idx="606">
                  <c:v>618000</c:v>
                </c:pt>
                <c:pt idx="607">
                  <c:v>620000</c:v>
                </c:pt>
                <c:pt idx="608">
                  <c:v>622000</c:v>
                </c:pt>
                <c:pt idx="609">
                  <c:v>624000</c:v>
                </c:pt>
                <c:pt idx="610">
                  <c:v>626000</c:v>
                </c:pt>
                <c:pt idx="611">
                  <c:v>628000</c:v>
                </c:pt>
                <c:pt idx="612">
                  <c:v>630000</c:v>
                </c:pt>
                <c:pt idx="613">
                  <c:v>632000</c:v>
                </c:pt>
                <c:pt idx="614">
                  <c:v>634000</c:v>
                </c:pt>
                <c:pt idx="615">
                  <c:v>636000</c:v>
                </c:pt>
                <c:pt idx="616">
                  <c:v>638000</c:v>
                </c:pt>
                <c:pt idx="617">
                  <c:v>640000</c:v>
                </c:pt>
                <c:pt idx="618">
                  <c:v>642000</c:v>
                </c:pt>
                <c:pt idx="619">
                  <c:v>644000</c:v>
                </c:pt>
                <c:pt idx="620">
                  <c:v>646000</c:v>
                </c:pt>
                <c:pt idx="621">
                  <c:v>648000</c:v>
                </c:pt>
                <c:pt idx="622">
                  <c:v>650000</c:v>
                </c:pt>
                <c:pt idx="623">
                  <c:v>652000</c:v>
                </c:pt>
                <c:pt idx="624">
                  <c:v>654000</c:v>
                </c:pt>
                <c:pt idx="625">
                  <c:v>656000</c:v>
                </c:pt>
                <c:pt idx="626">
                  <c:v>658000</c:v>
                </c:pt>
                <c:pt idx="627">
                  <c:v>660000</c:v>
                </c:pt>
                <c:pt idx="628">
                  <c:v>662000</c:v>
                </c:pt>
                <c:pt idx="629">
                  <c:v>664000</c:v>
                </c:pt>
                <c:pt idx="630">
                  <c:v>666000</c:v>
                </c:pt>
                <c:pt idx="631">
                  <c:v>668000</c:v>
                </c:pt>
                <c:pt idx="632">
                  <c:v>670000</c:v>
                </c:pt>
                <c:pt idx="633">
                  <c:v>672000</c:v>
                </c:pt>
                <c:pt idx="634">
                  <c:v>674000</c:v>
                </c:pt>
                <c:pt idx="635">
                  <c:v>676000</c:v>
                </c:pt>
                <c:pt idx="636">
                  <c:v>678000</c:v>
                </c:pt>
                <c:pt idx="637">
                  <c:v>680000</c:v>
                </c:pt>
                <c:pt idx="638">
                  <c:v>682000</c:v>
                </c:pt>
                <c:pt idx="639">
                  <c:v>684000</c:v>
                </c:pt>
                <c:pt idx="640">
                  <c:v>686000</c:v>
                </c:pt>
                <c:pt idx="641">
                  <c:v>688000</c:v>
                </c:pt>
                <c:pt idx="642">
                  <c:v>690000</c:v>
                </c:pt>
                <c:pt idx="643">
                  <c:v>692000</c:v>
                </c:pt>
                <c:pt idx="644">
                  <c:v>694000</c:v>
                </c:pt>
                <c:pt idx="645">
                  <c:v>696000</c:v>
                </c:pt>
                <c:pt idx="646">
                  <c:v>698000</c:v>
                </c:pt>
                <c:pt idx="647">
                  <c:v>700000</c:v>
                </c:pt>
                <c:pt idx="648">
                  <c:v>702000</c:v>
                </c:pt>
                <c:pt idx="649">
                  <c:v>704000</c:v>
                </c:pt>
                <c:pt idx="650">
                  <c:v>706000</c:v>
                </c:pt>
                <c:pt idx="651">
                  <c:v>708000</c:v>
                </c:pt>
                <c:pt idx="652">
                  <c:v>710000</c:v>
                </c:pt>
                <c:pt idx="653">
                  <c:v>712000</c:v>
                </c:pt>
                <c:pt idx="654">
                  <c:v>714000</c:v>
                </c:pt>
                <c:pt idx="655">
                  <c:v>716000</c:v>
                </c:pt>
                <c:pt idx="656">
                  <c:v>718000</c:v>
                </c:pt>
                <c:pt idx="657">
                  <c:v>720000</c:v>
                </c:pt>
                <c:pt idx="658">
                  <c:v>722000</c:v>
                </c:pt>
                <c:pt idx="659">
                  <c:v>724000</c:v>
                </c:pt>
                <c:pt idx="660">
                  <c:v>726000</c:v>
                </c:pt>
                <c:pt idx="661">
                  <c:v>728000</c:v>
                </c:pt>
                <c:pt idx="662">
                  <c:v>730000</c:v>
                </c:pt>
                <c:pt idx="663">
                  <c:v>732000</c:v>
                </c:pt>
                <c:pt idx="664">
                  <c:v>734000</c:v>
                </c:pt>
                <c:pt idx="665">
                  <c:v>736000</c:v>
                </c:pt>
                <c:pt idx="666">
                  <c:v>738000</c:v>
                </c:pt>
                <c:pt idx="667">
                  <c:v>740000</c:v>
                </c:pt>
                <c:pt idx="668">
                  <c:v>742000</c:v>
                </c:pt>
                <c:pt idx="669">
                  <c:v>744000</c:v>
                </c:pt>
                <c:pt idx="670">
                  <c:v>746000</c:v>
                </c:pt>
                <c:pt idx="671">
                  <c:v>748000</c:v>
                </c:pt>
                <c:pt idx="672">
                  <c:v>750000</c:v>
                </c:pt>
                <c:pt idx="673">
                  <c:v>752000</c:v>
                </c:pt>
                <c:pt idx="674">
                  <c:v>754000</c:v>
                </c:pt>
                <c:pt idx="675">
                  <c:v>756000</c:v>
                </c:pt>
                <c:pt idx="676">
                  <c:v>758000</c:v>
                </c:pt>
                <c:pt idx="677">
                  <c:v>760000</c:v>
                </c:pt>
                <c:pt idx="678">
                  <c:v>762000</c:v>
                </c:pt>
                <c:pt idx="679">
                  <c:v>764000</c:v>
                </c:pt>
                <c:pt idx="680">
                  <c:v>766000</c:v>
                </c:pt>
                <c:pt idx="681">
                  <c:v>768000</c:v>
                </c:pt>
                <c:pt idx="682">
                  <c:v>770000</c:v>
                </c:pt>
                <c:pt idx="683">
                  <c:v>772000</c:v>
                </c:pt>
                <c:pt idx="684">
                  <c:v>774000</c:v>
                </c:pt>
                <c:pt idx="685">
                  <c:v>776000</c:v>
                </c:pt>
                <c:pt idx="686">
                  <c:v>778000</c:v>
                </c:pt>
                <c:pt idx="687">
                  <c:v>780000</c:v>
                </c:pt>
                <c:pt idx="688">
                  <c:v>782000</c:v>
                </c:pt>
                <c:pt idx="689">
                  <c:v>784000</c:v>
                </c:pt>
                <c:pt idx="690">
                  <c:v>786000</c:v>
                </c:pt>
                <c:pt idx="691">
                  <c:v>788000</c:v>
                </c:pt>
                <c:pt idx="692">
                  <c:v>790000</c:v>
                </c:pt>
                <c:pt idx="693">
                  <c:v>792000</c:v>
                </c:pt>
                <c:pt idx="694">
                  <c:v>794000</c:v>
                </c:pt>
                <c:pt idx="695">
                  <c:v>796000</c:v>
                </c:pt>
                <c:pt idx="696">
                  <c:v>798000</c:v>
                </c:pt>
                <c:pt idx="697">
                  <c:v>800000</c:v>
                </c:pt>
                <c:pt idx="698">
                  <c:v>802000</c:v>
                </c:pt>
                <c:pt idx="699">
                  <c:v>804000</c:v>
                </c:pt>
                <c:pt idx="700">
                  <c:v>806000</c:v>
                </c:pt>
                <c:pt idx="701">
                  <c:v>808000</c:v>
                </c:pt>
                <c:pt idx="702">
                  <c:v>810000</c:v>
                </c:pt>
                <c:pt idx="703">
                  <c:v>812000</c:v>
                </c:pt>
                <c:pt idx="704">
                  <c:v>814000</c:v>
                </c:pt>
                <c:pt idx="705">
                  <c:v>816000</c:v>
                </c:pt>
                <c:pt idx="706">
                  <c:v>818000</c:v>
                </c:pt>
                <c:pt idx="707">
                  <c:v>820000</c:v>
                </c:pt>
                <c:pt idx="708">
                  <c:v>822000</c:v>
                </c:pt>
                <c:pt idx="709">
                  <c:v>824000</c:v>
                </c:pt>
                <c:pt idx="710">
                  <c:v>826000</c:v>
                </c:pt>
                <c:pt idx="711">
                  <c:v>828000</c:v>
                </c:pt>
                <c:pt idx="712">
                  <c:v>830000</c:v>
                </c:pt>
                <c:pt idx="713">
                  <c:v>832000</c:v>
                </c:pt>
                <c:pt idx="714">
                  <c:v>834000</c:v>
                </c:pt>
                <c:pt idx="715">
                  <c:v>836000</c:v>
                </c:pt>
                <c:pt idx="716">
                  <c:v>838000</c:v>
                </c:pt>
                <c:pt idx="717">
                  <c:v>840000</c:v>
                </c:pt>
                <c:pt idx="718">
                  <c:v>842000</c:v>
                </c:pt>
                <c:pt idx="719">
                  <c:v>844000</c:v>
                </c:pt>
                <c:pt idx="720">
                  <c:v>846000</c:v>
                </c:pt>
                <c:pt idx="721">
                  <c:v>848000</c:v>
                </c:pt>
                <c:pt idx="722">
                  <c:v>850000</c:v>
                </c:pt>
                <c:pt idx="723">
                  <c:v>852000</c:v>
                </c:pt>
                <c:pt idx="724">
                  <c:v>854000</c:v>
                </c:pt>
                <c:pt idx="725">
                  <c:v>856000</c:v>
                </c:pt>
                <c:pt idx="726">
                  <c:v>858000</c:v>
                </c:pt>
                <c:pt idx="727">
                  <c:v>860000</c:v>
                </c:pt>
                <c:pt idx="728">
                  <c:v>862000</c:v>
                </c:pt>
                <c:pt idx="729">
                  <c:v>864000</c:v>
                </c:pt>
                <c:pt idx="730">
                  <c:v>866000</c:v>
                </c:pt>
                <c:pt idx="731">
                  <c:v>868000</c:v>
                </c:pt>
                <c:pt idx="732">
                  <c:v>870000</c:v>
                </c:pt>
                <c:pt idx="733">
                  <c:v>872000</c:v>
                </c:pt>
                <c:pt idx="734">
                  <c:v>874000</c:v>
                </c:pt>
                <c:pt idx="735">
                  <c:v>876000</c:v>
                </c:pt>
                <c:pt idx="736">
                  <c:v>878000</c:v>
                </c:pt>
                <c:pt idx="737">
                  <c:v>880000</c:v>
                </c:pt>
                <c:pt idx="738">
                  <c:v>882000</c:v>
                </c:pt>
                <c:pt idx="739">
                  <c:v>884000</c:v>
                </c:pt>
                <c:pt idx="740">
                  <c:v>886000</c:v>
                </c:pt>
                <c:pt idx="741">
                  <c:v>888000</c:v>
                </c:pt>
                <c:pt idx="742">
                  <c:v>890000</c:v>
                </c:pt>
                <c:pt idx="743">
                  <c:v>892000</c:v>
                </c:pt>
                <c:pt idx="744">
                  <c:v>894000</c:v>
                </c:pt>
                <c:pt idx="745">
                  <c:v>896000</c:v>
                </c:pt>
                <c:pt idx="746">
                  <c:v>898000</c:v>
                </c:pt>
                <c:pt idx="747">
                  <c:v>900000</c:v>
                </c:pt>
                <c:pt idx="748">
                  <c:v>902000</c:v>
                </c:pt>
                <c:pt idx="749">
                  <c:v>904000</c:v>
                </c:pt>
                <c:pt idx="750">
                  <c:v>906000</c:v>
                </c:pt>
                <c:pt idx="751">
                  <c:v>908000</c:v>
                </c:pt>
                <c:pt idx="752">
                  <c:v>910000</c:v>
                </c:pt>
                <c:pt idx="753">
                  <c:v>912000</c:v>
                </c:pt>
                <c:pt idx="754">
                  <c:v>914000</c:v>
                </c:pt>
                <c:pt idx="755">
                  <c:v>916000</c:v>
                </c:pt>
                <c:pt idx="756">
                  <c:v>918000</c:v>
                </c:pt>
                <c:pt idx="757">
                  <c:v>920000</c:v>
                </c:pt>
                <c:pt idx="758">
                  <c:v>922000</c:v>
                </c:pt>
                <c:pt idx="759">
                  <c:v>924000</c:v>
                </c:pt>
                <c:pt idx="760">
                  <c:v>926000</c:v>
                </c:pt>
                <c:pt idx="761">
                  <c:v>928000</c:v>
                </c:pt>
                <c:pt idx="762">
                  <c:v>930000</c:v>
                </c:pt>
                <c:pt idx="763">
                  <c:v>932000</c:v>
                </c:pt>
                <c:pt idx="764">
                  <c:v>934000</c:v>
                </c:pt>
                <c:pt idx="765">
                  <c:v>936000</c:v>
                </c:pt>
                <c:pt idx="766">
                  <c:v>938000</c:v>
                </c:pt>
                <c:pt idx="767">
                  <c:v>940000</c:v>
                </c:pt>
                <c:pt idx="768">
                  <c:v>942000</c:v>
                </c:pt>
                <c:pt idx="769">
                  <c:v>944000</c:v>
                </c:pt>
                <c:pt idx="770">
                  <c:v>946000</c:v>
                </c:pt>
                <c:pt idx="771">
                  <c:v>948000</c:v>
                </c:pt>
                <c:pt idx="772">
                  <c:v>950000</c:v>
                </c:pt>
                <c:pt idx="773">
                  <c:v>952000</c:v>
                </c:pt>
                <c:pt idx="774">
                  <c:v>954000</c:v>
                </c:pt>
                <c:pt idx="775">
                  <c:v>956000</c:v>
                </c:pt>
                <c:pt idx="776">
                  <c:v>958000</c:v>
                </c:pt>
                <c:pt idx="777">
                  <c:v>960000</c:v>
                </c:pt>
                <c:pt idx="778">
                  <c:v>962000</c:v>
                </c:pt>
                <c:pt idx="779">
                  <c:v>964000</c:v>
                </c:pt>
                <c:pt idx="780">
                  <c:v>966000</c:v>
                </c:pt>
                <c:pt idx="781">
                  <c:v>968000</c:v>
                </c:pt>
                <c:pt idx="782">
                  <c:v>970000</c:v>
                </c:pt>
                <c:pt idx="783">
                  <c:v>972000</c:v>
                </c:pt>
                <c:pt idx="784">
                  <c:v>974000</c:v>
                </c:pt>
                <c:pt idx="785">
                  <c:v>976000</c:v>
                </c:pt>
                <c:pt idx="786">
                  <c:v>978000</c:v>
                </c:pt>
                <c:pt idx="787">
                  <c:v>980000</c:v>
                </c:pt>
                <c:pt idx="788">
                  <c:v>982000</c:v>
                </c:pt>
                <c:pt idx="789">
                  <c:v>984000</c:v>
                </c:pt>
                <c:pt idx="790">
                  <c:v>986000</c:v>
                </c:pt>
                <c:pt idx="791">
                  <c:v>988000</c:v>
                </c:pt>
                <c:pt idx="792">
                  <c:v>990000</c:v>
                </c:pt>
                <c:pt idx="793">
                  <c:v>992000</c:v>
                </c:pt>
                <c:pt idx="794">
                  <c:v>994000</c:v>
                </c:pt>
                <c:pt idx="795">
                  <c:v>996000</c:v>
                </c:pt>
                <c:pt idx="796">
                  <c:v>998000</c:v>
                </c:pt>
                <c:pt idx="797">
                  <c:v>1000000</c:v>
                </c:pt>
                <c:pt idx="798">
                  <c:v>1002000</c:v>
                </c:pt>
                <c:pt idx="799">
                  <c:v>1004000</c:v>
                </c:pt>
                <c:pt idx="800">
                  <c:v>1006000</c:v>
                </c:pt>
                <c:pt idx="801">
                  <c:v>1008000</c:v>
                </c:pt>
                <c:pt idx="802">
                  <c:v>1010000</c:v>
                </c:pt>
                <c:pt idx="803">
                  <c:v>1012000</c:v>
                </c:pt>
                <c:pt idx="804">
                  <c:v>1014000</c:v>
                </c:pt>
                <c:pt idx="805">
                  <c:v>1016000</c:v>
                </c:pt>
                <c:pt idx="806">
                  <c:v>1018000</c:v>
                </c:pt>
                <c:pt idx="807">
                  <c:v>1020000</c:v>
                </c:pt>
                <c:pt idx="808">
                  <c:v>1022000</c:v>
                </c:pt>
                <c:pt idx="809">
                  <c:v>1024000</c:v>
                </c:pt>
                <c:pt idx="810">
                  <c:v>1026000</c:v>
                </c:pt>
                <c:pt idx="811">
                  <c:v>1028000</c:v>
                </c:pt>
                <c:pt idx="812">
                  <c:v>1030000</c:v>
                </c:pt>
                <c:pt idx="813">
                  <c:v>1032000</c:v>
                </c:pt>
                <c:pt idx="814">
                  <c:v>1034000</c:v>
                </c:pt>
                <c:pt idx="815">
                  <c:v>1036000</c:v>
                </c:pt>
                <c:pt idx="816">
                  <c:v>1038000</c:v>
                </c:pt>
                <c:pt idx="817">
                  <c:v>1040000</c:v>
                </c:pt>
                <c:pt idx="818">
                  <c:v>1042000</c:v>
                </c:pt>
                <c:pt idx="819">
                  <c:v>1044000</c:v>
                </c:pt>
                <c:pt idx="820">
                  <c:v>1046000</c:v>
                </c:pt>
                <c:pt idx="821">
                  <c:v>1048000</c:v>
                </c:pt>
                <c:pt idx="822">
                  <c:v>1050000</c:v>
                </c:pt>
                <c:pt idx="823">
                  <c:v>1052000</c:v>
                </c:pt>
                <c:pt idx="824">
                  <c:v>1054000</c:v>
                </c:pt>
                <c:pt idx="825">
                  <c:v>1056000</c:v>
                </c:pt>
                <c:pt idx="826">
                  <c:v>1058000</c:v>
                </c:pt>
                <c:pt idx="827">
                  <c:v>1060000</c:v>
                </c:pt>
                <c:pt idx="828">
                  <c:v>1062000</c:v>
                </c:pt>
                <c:pt idx="829">
                  <c:v>1064000</c:v>
                </c:pt>
                <c:pt idx="830">
                  <c:v>1066000</c:v>
                </c:pt>
                <c:pt idx="831">
                  <c:v>1068000</c:v>
                </c:pt>
                <c:pt idx="832">
                  <c:v>1070000</c:v>
                </c:pt>
                <c:pt idx="833">
                  <c:v>1072000</c:v>
                </c:pt>
                <c:pt idx="834">
                  <c:v>1074000</c:v>
                </c:pt>
                <c:pt idx="835">
                  <c:v>1076000</c:v>
                </c:pt>
                <c:pt idx="836">
                  <c:v>1078000</c:v>
                </c:pt>
                <c:pt idx="837">
                  <c:v>1080000</c:v>
                </c:pt>
                <c:pt idx="838">
                  <c:v>1082000</c:v>
                </c:pt>
                <c:pt idx="839">
                  <c:v>1084000</c:v>
                </c:pt>
                <c:pt idx="840">
                  <c:v>1086000</c:v>
                </c:pt>
                <c:pt idx="841">
                  <c:v>1088000</c:v>
                </c:pt>
                <c:pt idx="842">
                  <c:v>1090000</c:v>
                </c:pt>
                <c:pt idx="843">
                  <c:v>1092000</c:v>
                </c:pt>
                <c:pt idx="844">
                  <c:v>1094000</c:v>
                </c:pt>
                <c:pt idx="845">
                  <c:v>1096000</c:v>
                </c:pt>
                <c:pt idx="846">
                  <c:v>1098000</c:v>
                </c:pt>
                <c:pt idx="847">
                  <c:v>1100000</c:v>
                </c:pt>
                <c:pt idx="848">
                  <c:v>1102000</c:v>
                </c:pt>
                <c:pt idx="849">
                  <c:v>1104000</c:v>
                </c:pt>
                <c:pt idx="850">
                  <c:v>1106000</c:v>
                </c:pt>
                <c:pt idx="851">
                  <c:v>1108000</c:v>
                </c:pt>
                <c:pt idx="852">
                  <c:v>1110000</c:v>
                </c:pt>
                <c:pt idx="853">
                  <c:v>1112000</c:v>
                </c:pt>
                <c:pt idx="854">
                  <c:v>1114000</c:v>
                </c:pt>
                <c:pt idx="855">
                  <c:v>1116000</c:v>
                </c:pt>
                <c:pt idx="856">
                  <c:v>1118000</c:v>
                </c:pt>
                <c:pt idx="857">
                  <c:v>1120000</c:v>
                </c:pt>
                <c:pt idx="858">
                  <c:v>1122000</c:v>
                </c:pt>
                <c:pt idx="859">
                  <c:v>1124000</c:v>
                </c:pt>
                <c:pt idx="860">
                  <c:v>1126000</c:v>
                </c:pt>
                <c:pt idx="861">
                  <c:v>1128000</c:v>
                </c:pt>
                <c:pt idx="862">
                  <c:v>1130000</c:v>
                </c:pt>
                <c:pt idx="863">
                  <c:v>1132000</c:v>
                </c:pt>
                <c:pt idx="864">
                  <c:v>1134000</c:v>
                </c:pt>
                <c:pt idx="865">
                  <c:v>1136000</c:v>
                </c:pt>
                <c:pt idx="866">
                  <c:v>1138000</c:v>
                </c:pt>
                <c:pt idx="867">
                  <c:v>1140000</c:v>
                </c:pt>
                <c:pt idx="868">
                  <c:v>1142000</c:v>
                </c:pt>
                <c:pt idx="869">
                  <c:v>1144000</c:v>
                </c:pt>
                <c:pt idx="870">
                  <c:v>1146000</c:v>
                </c:pt>
                <c:pt idx="871">
                  <c:v>1148000</c:v>
                </c:pt>
                <c:pt idx="872">
                  <c:v>1150000</c:v>
                </c:pt>
                <c:pt idx="873">
                  <c:v>1152000</c:v>
                </c:pt>
                <c:pt idx="874">
                  <c:v>1154000</c:v>
                </c:pt>
                <c:pt idx="875">
                  <c:v>1156000</c:v>
                </c:pt>
                <c:pt idx="876">
                  <c:v>1158000</c:v>
                </c:pt>
                <c:pt idx="877">
                  <c:v>1160000</c:v>
                </c:pt>
                <c:pt idx="878">
                  <c:v>1162000</c:v>
                </c:pt>
                <c:pt idx="879">
                  <c:v>1164000</c:v>
                </c:pt>
                <c:pt idx="880">
                  <c:v>1166000</c:v>
                </c:pt>
                <c:pt idx="881">
                  <c:v>1168000</c:v>
                </c:pt>
                <c:pt idx="882">
                  <c:v>1170000</c:v>
                </c:pt>
                <c:pt idx="883">
                  <c:v>1172000</c:v>
                </c:pt>
                <c:pt idx="884">
                  <c:v>1174000</c:v>
                </c:pt>
                <c:pt idx="885">
                  <c:v>1176000</c:v>
                </c:pt>
                <c:pt idx="886">
                  <c:v>1178000</c:v>
                </c:pt>
                <c:pt idx="887">
                  <c:v>1180000</c:v>
                </c:pt>
                <c:pt idx="888">
                  <c:v>1182000</c:v>
                </c:pt>
                <c:pt idx="889">
                  <c:v>1184000</c:v>
                </c:pt>
                <c:pt idx="890">
                  <c:v>1186000</c:v>
                </c:pt>
                <c:pt idx="891">
                  <c:v>1188000</c:v>
                </c:pt>
                <c:pt idx="892">
                  <c:v>1190000</c:v>
                </c:pt>
                <c:pt idx="893">
                  <c:v>1192000</c:v>
                </c:pt>
                <c:pt idx="894">
                  <c:v>1194000</c:v>
                </c:pt>
                <c:pt idx="895">
                  <c:v>1196000</c:v>
                </c:pt>
                <c:pt idx="896">
                  <c:v>1198000</c:v>
                </c:pt>
                <c:pt idx="897">
                  <c:v>1200000</c:v>
                </c:pt>
                <c:pt idx="898">
                  <c:v>1202000</c:v>
                </c:pt>
                <c:pt idx="899">
                  <c:v>1204000</c:v>
                </c:pt>
                <c:pt idx="900">
                  <c:v>1206000</c:v>
                </c:pt>
                <c:pt idx="901">
                  <c:v>1208000</c:v>
                </c:pt>
                <c:pt idx="902">
                  <c:v>1210000</c:v>
                </c:pt>
                <c:pt idx="903">
                  <c:v>1212000</c:v>
                </c:pt>
                <c:pt idx="904">
                  <c:v>1214000</c:v>
                </c:pt>
                <c:pt idx="905">
                  <c:v>1216000</c:v>
                </c:pt>
                <c:pt idx="906">
                  <c:v>1218000</c:v>
                </c:pt>
                <c:pt idx="907">
                  <c:v>1220000</c:v>
                </c:pt>
                <c:pt idx="908">
                  <c:v>1222000</c:v>
                </c:pt>
                <c:pt idx="909">
                  <c:v>1224000</c:v>
                </c:pt>
                <c:pt idx="910">
                  <c:v>1226000</c:v>
                </c:pt>
                <c:pt idx="911">
                  <c:v>1228000</c:v>
                </c:pt>
                <c:pt idx="912">
                  <c:v>1230000</c:v>
                </c:pt>
                <c:pt idx="913">
                  <c:v>1232000</c:v>
                </c:pt>
                <c:pt idx="914">
                  <c:v>1234000</c:v>
                </c:pt>
                <c:pt idx="915">
                  <c:v>1236000</c:v>
                </c:pt>
                <c:pt idx="916">
                  <c:v>1238000</c:v>
                </c:pt>
                <c:pt idx="917">
                  <c:v>1240000</c:v>
                </c:pt>
                <c:pt idx="918">
                  <c:v>1242000</c:v>
                </c:pt>
                <c:pt idx="919">
                  <c:v>1244000</c:v>
                </c:pt>
                <c:pt idx="920">
                  <c:v>1246000</c:v>
                </c:pt>
                <c:pt idx="921">
                  <c:v>1248000</c:v>
                </c:pt>
                <c:pt idx="922">
                  <c:v>1250000</c:v>
                </c:pt>
                <c:pt idx="923">
                  <c:v>1252000</c:v>
                </c:pt>
                <c:pt idx="924">
                  <c:v>1254000</c:v>
                </c:pt>
                <c:pt idx="925">
                  <c:v>1256000</c:v>
                </c:pt>
                <c:pt idx="926">
                  <c:v>1258000</c:v>
                </c:pt>
                <c:pt idx="927">
                  <c:v>1260000</c:v>
                </c:pt>
                <c:pt idx="928">
                  <c:v>1262000</c:v>
                </c:pt>
                <c:pt idx="929">
                  <c:v>1264000</c:v>
                </c:pt>
                <c:pt idx="930">
                  <c:v>1266000</c:v>
                </c:pt>
                <c:pt idx="931">
                  <c:v>1268000</c:v>
                </c:pt>
                <c:pt idx="932">
                  <c:v>1270000</c:v>
                </c:pt>
                <c:pt idx="933">
                  <c:v>1272000</c:v>
                </c:pt>
                <c:pt idx="934">
                  <c:v>1274000</c:v>
                </c:pt>
                <c:pt idx="935">
                  <c:v>1276000</c:v>
                </c:pt>
                <c:pt idx="936">
                  <c:v>1278000</c:v>
                </c:pt>
                <c:pt idx="937">
                  <c:v>1280000</c:v>
                </c:pt>
                <c:pt idx="938">
                  <c:v>1282000</c:v>
                </c:pt>
                <c:pt idx="939">
                  <c:v>1284000</c:v>
                </c:pt>
                <c:pt idx="940">
                  <c:v>1286000</c:v>
                </c:pt>
                <c:pt idx="941">
                  <c:v>1288000</c:v>
                </c:pt>
                <c:pt idx="942">
                  <c:v>1290000</c:v>
                </c:pt>
                <c:pt idx="943">
                  <c:v>1292000</c:v>
                </c:pt>
                <c:pt idx="944">
                  <c:v>1294000</c:v>
                </c:pt>
                <c:pt idx="945">
                  <c:v>1296000</c:v>
                </c:pt>
                <c:pt idx="946">
                  <c:v>1298000</c:v>
                </c:pt>
                <c:pt idx="947">
                  <c:v>1300000</c:v>
                </c:pt>
                <c:pt idx="948">
                  <c:v>1302000</c:v>
                </c:pt>
                <c:pt idx="949">
                  <c:v>1304000</c:v>
                </c:pt>
                <c:pt idx="950">
                  <c:v>1306000</c:v>
                </c:pt>
                <c:pt idx="951">
                  <c:v>1308000</c:v>
                </c:pt>
                <c:pt idx="952">
                  <c:v>1310000</c:v>
                </c:pt>
                <c:pt idx="953">
                  <c:v>1312000</c:v>
                </c:pt>
                <c:pt idx="954">
                  <c:v>1314000</c:v>
                </c:pt>
                <c:pt idx="955">
                  <c:v>1316000</c:v>
                </c:pt>
                <c:pt idx="956">
                  <c:v>1318000</c:v>
                </c:pt>
                <c:pt idx="957">
                  <c:v>1320000</c:v>
                </c:pt>
                <c:pt idx="958">
                  <c:v>1322000</c:v>
                </c:pt>
                <c:pt idx="959">
                  <c:v>1324000</c:v>
                </c:pt>
                <c:pt idx="960">
                  <c:v>1326000</c:v>
                </c:pt>
                <c:pt idx="961">
                  <c:v>1328000</c:v>
                </c:pt>
                <c:pt idx="962">
                  <c:v>1330000</c:v>
                </c:pt>
                <c:pt idx="963">
                  <c:v>1332000</c:v>
                </c:pt>
                <c:pt idx="964">
                  <c:v>1334000</c:v>
                </c:pt>
                <c:pt idx="965">
                  <c:v>1336000</c:v>
                </c:pt>
                <c:pt idx="966">
                  <c:v>1338000</c:v>
                </c:pt>
                <c:pt idx="967">
                  <c:v>1340000</c:v>
                </c:pt>
                <c:pt idx="968">
                  <c:v>1342000</c:v>
                </c:pt>
                <c:pt idx="969">
                  <c:v>1344000</c:v>
                </c:pt>
                <c:pt idx="970">
                  <c:v>1346000</c:v>
                </c:pt>
                <c:pt idx="971">
                  <c:v>1348000</c:v>
                </c:pt>
                <c:pt idx="972">
                  <c:v>1350000</c:v>
                </c:pt>
                <c:pt idx="973">
                  <c:v>1352000</c:v>
                </c:pt>
                <c:pt idx="974">
                  <c:v>1354000</c:v>
                </c:pt>
                <c:pt idx="975">
                  <c:v>1356000</c:v>
                </c:pt>
                <c:pt idx="976">
                  <c:v>1358000</c:v>
                </c:pt>
                <c:pt idx="977">
                  <c:v>1360000</c:v>
                </c:pt>
                <c:pt idx="978">
                  <c:v>1362000</c:v>
                </c:pt>
                <c:pt idx="979">
                  <c:v>1364000</c:v>
                </c:pt>
                <c:pt idx="980">
                  <c:v>1366000</c:v>
                </c:pt>
                <c:pt idx="981">
                  <c:v>1368000</c:v>
                </c:pt>
                <c:pt idx="982">
                  <c:v>1370000</c:v>
                </c:pt>
                <c:pt idx="983">
                  <c:v>1372000</c:v>
                </c:pt>
                <c:pt idx="984">
                  <c:v>1374000</c:v>
                </c:pt>
                <c:pt idx="985">
                  <c:v>1376000</c:v>
                </c:pt>
                <c:pt idx="986">
                  <c:v>1378000</c:v>
                </c:pt>
                <c:pt idx="987">
                  <c:v>1380000</c:v>
                </c:pt>
                <c:pt idx="988">
                  <c:v>1382000</c:v>
                </c:pt>
                <c:pt idx="989">
                  <c:v>1384000</c:v>
                </c:pt>
                <c:pt idx="990">
                  <c:v>1386000</c:v>
                </c:pt>
                <c:pt idx="991">
                  <c:v>1388000</c:v>
                </c:pt>
                <c:pt idx="992">
                  <c:v>1390000</c:v>
                </c:pt>
                <c:pt idx="993">
                  <c:v>1392000</c:v>
                </c:pt>
                <c:pt idx="994">
                  <c:v>1394000</c:v>
                </c:pt>
                <c:pt idx="995">
                  <c:v>1396000</c:v>
                </c:pt>
                <c:pt idx="996">
                  <c:v>1398000</c:v>
                </c:pt>
                <c:pt idx="997">
                  <c:v>1400000</c:v>
                </c:pt>
                <c:pt idx="998">
                  <c:v>1402000</c:v>
                </c:pt>
                <c:pt idx="999">
                  <c:v>1404000</c:v>
                </c:pt>
              </c:numCache>
            </c:numRef>
          </c:xVal>
          <c:yVal>
            <c:numRef>
              <c:f>ChartData!$AD$10:$AD$1009</c:f>
              <c:numCache>
                <c:formatCode>_("$"* #,##0_);_("$"* \(#,##0\);_("$"* "-"??_);_(@_)</c:formatCode>
                <c:ptCount val="1000"/>
                <c:pt idx="0">
                  <c:v>5914.4508999999998</c:v>
                </c:pt>
                <c:pt idx="1">
                  <c:v>2958.4508999999998</c:v>
                </c:pt>
                <c:pt idx="2">
                  <c:v>1973.1175666666668</c:v>
                </c:pt>
                <c:pt idx="3">
                  <c:v>1480.4509</c:v>
                </c:pt>
                <c:pt idx="4">
                  <c:v>1184.8509000000001</c:v>
                </c:pt>
                <c:pt idx="5">
                  <c:v>987.78423333333342</c:v>
                </c:pt>
                <c:pt idx="6">
                  <c:v>847.0223285714286</c:v>
                </c:pt>
                <c:pt idx="7">
                  <c:v>741.45090000000005</c:v>
                </c:pt>
                <c:pt idx="8">
                  <c:v>659.33978888888896</c:v>
                </c:pt>
                <c:pt idx="9">
                  <c:v>593.65090000000009</c:v>
                </c:pt>
                <c:pt idx="10">
                  <c:v>539.90544545454554</c:v>
                </c:pt>
                <c:pt idx="11">
                  <c:v>495.11756666666668</c:v>
                </c:pt>
                <c:pt idx="12">
                  <c:v>457.22013076923076</c:v>
                </c:pt>
                <c:pt idx="13">
                  <c:v>424.73661428571427</c:v>
                </c:pt>
                <c:pt idx="14">
                  <c:v>396.58423333333332</c:v>
                </c:pt>
                <c:pt idx="15">
                  <c:v>371.95089999999999</c:v>
                </c:pt>
                <c:pt idx="16">
                  <c:v>350.21560588235292</c:v>
                </c:pt>
                <c:pt idx="17">
                  <c:v>330.89534444444445</c:v>
                </c:pt>
                <c:pt idx="18">
                  <c:v>313.60879473684207</c:v>
                </c:pt>
                <c:pt idx="19">
                  <c:v>298.05090000000001</c:v>
                </c:pt>
                <c:pt idx="20">
                  <c:v>283.97470952380951</c:v>
                </c:pt>
                <c:pt idx="21">
                  <c:v>271.17817272727274</c:v>
                </c:pt>
                <c:pt idx="22">
                  <c:v>259.49437826086955</c:v>
                </c:pt>
                <c:pt idx="23">
                  <c:v>248.78423333333333</c:v>
                </c:pt>
                <c:pt idx="24">
                  <c:v>238.93089999999998</c:v>
                </c:pt>
                <c:pt idx="25">
                  <c:v>229.83551538461538</c:v>
                </c:pt>
                <c:pt idx="26">
                  <c:v>221.41386296296295</c:v>
                </c:pt>
                <c:pt idx="27">
                  <c:v>213.59375714285713</c:v>
                </c:pt>
                <c:pt idx="28">
                  <c:v>206.31296896551723</c:v>
                </c:pt>
                <c:pt idx="29">
                  <c:v>199.51756666666665</c:v>
                </c:pt>
                <c:pt idx="30">
                  <c:v>193.16057741935484</c:v>
                </c:pt>
                <c:pt idx="31">
                  <c:v>187.20089999999999</c:v>
                </c:pt>
                <c:pt idx="32">
                  <c:v>181.60241515151515</c:v>
                </c:pt>
                <c:pt idx="33">
                  <c:v>176.33325294117645</c:v>
                </c:pt>
                <c:pt idx="34">
                  <c:v>171.3651857142857</c:v>
                </c:pt>
                <c:pt idx="35">
                  <c:v>166.67312222222222</c:v>
                </c:pt>
                <c:pt idx="36">
                  <c:v>162.23468378378377</c:v>
                </c:pt>
                <c:pt idx="37">
                  <c:v>158.02984736842103</c:v>
                </c:pt>
                <c:pt idx="38">
                  <c:v>154.04064358974358</c:v>
                </c:pt>
                <c:pt idx="39">
                  <c:v>150.2509</c:v>
                </c:pt>
                <c:pt idx="40">
                  <c:v>146.6460219512195</c:v>
                </c:pt>
                <c:pt idx="41">
                  <c:v>143.21280476190475</c:v>
                </c:pt>
                <c:pt idx="42">
                  <c:v>139.93927209302325</c:v>
                </c:pt>
                <c:pt idx="43">
                  <c:v>136.81453636363636</c:v>
                </c:pt>
                <c:pt idx="44">
                  <c:v>133.82867777777776</c:v>
                </c:pt>
                <c:pt idx="45">
                  <c:v>130.97263913043477</c:v>
                </c:pt>
                <c:pt idx="46">
                  <c:v>128.23813404255318</c:v>
                </c:pt>
                <c:pt idx="47">
                  <c:v>125.61756666666668</c:v>
                </c:pt>
                <c:pt idx="48">
                  <c:v>123.10396122448979</c:v>
                </c:pt>
                <c:pt idx="49">
                  <c:v>120.6909</c:v>
                </c:pt>
                <c:pt idx="50">
                  <c:v>118.37246862745098</c:v>
                </c:pt>
                <c:pt idx="51">
                  <c:v>116.1432076923077</c:v>
                </c:pt>
                <c:pt idx="52">
                  <c:v>113.99806981132076</c:v>
                </c:pt>
                <c:pt idx="53">
                  <c:v>111.93238148148149</c:v>
                </c:pt>
                <c:pt idx="54">
                  <c:v>109.94180909090909</c:v>
                </c:pt>
                <c:pt idx="55">
                  <c:v>108.02232857142857</c:v>
                </c:pt>
                <c:pt idx="56">
                  <c:v>106.17019824561405</c:v>
                </c:pt>
                <c:pt idx="57">
                  <c:v>104.38193448275862</c:v>
                </c:pt>
                <c:pt idx="58">
                  <c:v>102.65428983050847</c:v>
                </c:pt>
                <c:pt idx="59">
                  <c:v>100.98423333333334</c:v>
                </c:pt>
                <c:pt idx="60">
                  <c:v>99.368932786885253</c:v>
                </c:pt>
                <c:pt idx="61">
                  <c:v>97.805738709677428</c:v>
                </c:pt>
                <c:pt idx="62">
                  <c:v>96.292169841269839</c:v>
                </c:pt>
                <c:pt idx="63">
                  <c:v>94.825900000000004</c:v>
                </c:pt>
                <c:pt idx="64">
                  <c:v>93.404746153846162</c:v>
                </c:pt>
                <c:pt idx="65">
                  <c:v>92.026657575757582</c:v>
                </c:pt>
                <c:pt idx="66">
                  <c:v>90.689705970149262</c:v>
                </c:pt>
                <c:pt idx="67">
                  <c:v>89.392076470588236</c:v>
                </c:pt>
                <c:pt idx="68">
                  <c:v>88.132059420289863</c:v>
                </c:pt>
                <c:pt idx="69">
                  <c:v>86.90804285714286</c:v>
                </c:pt>
                <c:pt idx="70">
                  <c:v>85.71850563380282</c:v>
                </c:pt>
                <c:pt idx="71">
                  <c:v>84.562011111111119</c:v>
                </c:pt>
                <c:pt idx="72">
                  <c:v>83.437201369863018</c:v>
                </c:pt>
                <c:pt idx="73">
                  <c:v>82.342791891891892</c:v>
                </c:pt>
                <c:pt idx="74">
                  <c:v>81.277566666666672</c:v>
                </c:pt>
                <c:pt idx="75">
                  <c:v>80.240373684210525</c:v>
                </c:pt>
                <c:pt idx="76">
                  <c:v>79.230120779220783</c:v>
                </c:pt>
                <c:pt idx="77">
                  <c:v>78.2457717948718</c:v>
                </c:pt>
                <c:pt idx="78">
                  <c:v>77.286343037974689</c:v>
                </c:pt>
                <c:pt idx="79">
                  <c:v>76.35090000000001</c:v>
                </c:pt>
                <c:pt idx="80">
                  <c:v>75.438554320987663</c:v>
                </c:pt>
                <c:pt idx="81">
                  <c:v>74.548460975609757</c:v>
                </c:pt>
                <c:pt idx="82">
                  <c:v>73.679815662650611</c:v>
                </c:pt>
                <c:pt idx="83">
                  <c:v>72.831852380952384</c:v>
                </c:pt>
                <c:pt idx="84">
                  <c:v>72.003841176470587</c:v>
                </c:pt>
                <c:pt idx="85">
                  <c:v>71.195086046511634</c:v>
                </c:pt>
                <c:pt idx="86">
                  <c:v>70.404922988505746</c:v>
                </c:pt>
                <c:pt idx="87">
                  <c:v>69.632718181818191</c:v>
                </c:pt>
                <c:pt idx="88">
                  <c:v>68.87786629213484</c:v>
                </c:pt>
                <c:pt idx="89">
                  <c:v>68.139788888888887</c:v>
                </c:pt>
                <c:pt idx="90">
                  <c:v>67.417932967032968</c:v>
                </c:pt>
                <c:pt idx="91">
                  <c:v>66.711769565217395</c:v>
                </c:pt>
                <c:pt idx="92">
                  <c:v>66.020792473118277</c:v>
                </c:pt>
                <c:pt idx="93">
                  <c:v>65.344517021276602</c:v>
                </c:pt>
                <c:pt idx="94">
                  <c:v>64.682478947368423</c:v>
                </c:pt>
                <c:pt idx="95">
                  <c:v>64.034233333333333</c:v>
                </c:pt>
                <c:pt idx="96">
                  <c:v>63.399353608247417</c:v>
                </c:pt>
                <c:pt idx="97">
                  <c:v>62.777430612244892</c:v>
                </c:pt>
                <c:pt idx="98">
                  <c:v>62.168071717171713</c:v>
                </c:pt>
                <c:pt idx="99">
                  <c:v>61.570899999999995</c:v>
                </c:pt>
                <c:pt idx="100">
                  <c:v>60.411684313725488</c:v>
                </c:pt>
                <c:pt idx="101">
                  <c:v>59.297053846153844</c:v>
                </c:pt>
                <c:pt idx="102">
                  <c:v>58.224484905660375</c:v>
                </c:pt>
                <c:pt idx="103">
                  <c:v>57.191640740740738</c:v>
                </c:pt>
                <c:pt idx="104">
                  <c:v>56.19635454545454</c:v>
                </c:pt>
                <c:pt idx="105">
                  <c:v>55.236614285714282</c:v>
                </c:pt>
                <c:pt idx="106">
                  <c:v>54.310549122807018</c:v>
                </c:pt>
                <c:pt idx="107">
                  <c:v>53.416417241379307</c:v>
                </c:pt>
                <c:pt idx="108">
                  <c:v>52.552594915254232</c:v>
                </c:pt>
                <c:pt idx="109">
                  <c:v>51.717566666666663</c:v>
                </c:pt>
                <c:pt idx="110">
                  <c:v>50.909916393442622</c:v>
                </c:pt>
                <c:pt idx="111">
                  <c:v>50.128319354838709</c:v>
                </c:pt>
                <c:pt idx="112">
                  <c:v>49.371534920634915</c:v>
                </c:pt>
                <c:pt idx="113">
                  <c:v>48.638399999999997</c:v>
                </c:pt>
                <c:pt idx="114">
                  <c:v>47.927823076923076</c:v>
                </c:pt>
                <c:pt idx="115">
                  <c:v>47.238778787878786</c:v>
                </c:pt>
                <c:pt idx="116">
                  <c:v>46.570302985074626</c:v>
                </c:pt>
                <c:pt idx="117">
                  <c:v>45.921488235294113</c:v>
                </c:pt>
                <c:pt idx="118">
                  <c:v>45.291479710144927</c:v>
                </c:pt>
                <c:pt idx="119">
                  <c:v>44.679471428571425</c:v>
                </c:pt>
                <c:pt idx="120">
                  <c:v>44.084702816901405</c:v>
                </c:pt>
                <c:pt idx="121">
                  <c:v>43.506455555555554</c:v>
                </c:pt>
                <c:pt idx="122">
                  <c:v>42.944050684931504</c:v>
                </c:pt>
                <c:pt idx="123">
                  <c:v>42.396845945945941</c:v>
                </c:pt>
                <c:pt idx="124">
                  <c:v>41.864233333333331</c:v>
                </c:pt>
                <c:pt idx="125">
                  <c:v>41.345636842105257</c:v>
                </c:pt>
                <c:pt idx="126">
                  <c:v>40.840510389610387</c:v>
                </c:pt>
                <c:pt idx="127">
                  <c:v>40.348335897435895</c:v>
                </c:pt>
                <c:pt idx="128">
                  <c:v>39.868621518987339</c:v>
                </c:pt>
                <c:pt idx="129">
                  <c:v>39.4009</c:v>
                </c:pt>
                <c:pt idx="130">
                  <c:v>38.944727160493827</c:v>
                </c:pt>
                <c:pt idx="131">
                  <c:v>38.499680487804874</c:v>
                </c:pt>
                <c:pt idx="132">
                  <c:v>38.065357831325301</c:v>
                </c:pt>
                <c:pt idx="133">
                  <c:v>37.641376190476187</c:v>
                </c:pt>
                <c:pt idx="134">
                  <c:v>37.227370588235289</c:v>
                </c:pt>
                <c:pt idx="135">
                  <c:v>36.822993023255812</c:v>
                </c:pt>
                <c:pt idx="136">
                  <c:v>36.427911494252868</c:v>
                </c:pt>
                <c:pt idx="137">
                  <c:v>36.041809090909091</c:v>
                </c:pt>
                <c:pt idx="138">
                  <c:v>35.664383146067415</c:v>
                </c:pt>
                <c:pt idx="139">
                  <c:v>35.295344444444439</c:v>
                </c:pt>
                <c:pt idx="140">
                  <c:v>34.934416483516479</c:v>
                </c:pt>
                <c:pt idx="141">
                  <c:v>34.581334782608693</c:v>
                </c:pt>
                <c:pt idx="142">
                  <c:v>34.235846236559141</c:v>
                </c:pt>
                <c:pt idx="143">
                  <c:v>33.897708510638296</c:v>
                </c:pt>
                <c:pt idx="144">
                  <c:v>33.566689473684207</c:v>
                </c:pt>
                <c:pt idx="145">
                  <c:v>33.242566666666669</c:v>
                </c:pt>
                <c:pt idx="146">
                  <c:v>32.925126804123707</c:v>
                </c:pt>
                <c:pt idx="147">
                  <c:v>32.614165306122445</c:v>
                </c:pt>
                <c:pt idx="148">
                  <c:v>32.309485858585859</c:v>
                </c:pt>
                <c:pt idx="149">
                  <c:v>32.010899999999999</c:v>
                </c:pt>
                <c:pt idx="150">
                  <c:v>31.718226732673269</c:v>
                </c:pt>
                <c:pt idx="151">
                  <c:v>31.431292156862746</c:v>
                </c:pt>
                <c:pt idx="152">
                  <c:v>31.149929126213593</c:v>
                </c:pt>
                <c:pt idx="153">
                  <c:v>30.873976923076924</c:v>
                </c:pt>
                <c:pt idx="154">
                  <c:v>30.603280952380953</c:v>
                </c:pt>
                <c:pt idx="155">
                  <c:v>30.33769245283019</c:v>
                </c:pt>
                <c:pt idx="156">
                  <c:v>30.077068224299065</c:v>
                </c:pt>
                <c:pt idx="157">
                  <c:v>29.821270370370371</c:v>
                </c:pt>
                <c:pt idx="158">
                  <c:v>29.570166055045874</c:v>
                </c:pt>
                <c:pt idx="159">
                  <c:v>29.323627272727272</c:v>
                </c:pt>
                <c:pt idx="160">
                  <c:v>29.081530630630631</c:v>
                </c:pt>
                <c:pt idx="161">
                  <c:v>28.843757142857143</c:v>
                </c:pt>
                <c:pt idx="162">
                  <c:v>28.610192035398232</c:v>
                </c:pt>
                <c:pt idx="163">
                  <c:v>28.380724561403511</c:v>
                </c:pt>
                <c:pt idx="164">
                  <c:v>28.155247826086956</c:v>
                </c:pt>
                <c:pt idx="165">
                  <c:v>27.933658620689656</c:v>
                </c:pt>
                <c:pt idx="166">
                  <c:v>27.715857264957265</c:v>
                </c:pt>
                <c:pt idx="167">
                  <c:v>27.501747457627118</c:v>
                </c:pt>
                <c:pt idx="168">
                  <c:v>27.291236134453783</c:v>
                </c:pt>
                <c:pt idx="169">
                  <c:v>27.084233333333334</c:v>
                </c:pt>
                <c:pt idx="170">
                  <c:v>26.880652066115704</c:v>
                </c:pt>
                <c:pt idx="171">
                  <c:v>26.680408196721313</c:v>
                </c:pt>
                <c:pt idx="172">
                  <c:v>26.483420325203252</c:v>
                </c:pt>
                <c:pt idx="173">
                  <c:v>26.289609677419357</c:v>
                </c:pt>
                <c:pt idx="174">
                  <c:v>26.0989</c:v>
                </c:pt>
                <c:pt idx="175">
                  <c:v>25.911217460317459</c:v>
                </c:pt>
                <c:pt idx="176">
                  <c:v>25.726490551181104</c:v>
                </c:pt>
                <c:pt idx="177">
                  <c:v>25.544650000000001</c:v>
                </c:pt>
                <c:pt idx="178">
                  <c:v>25.365628682170545</c:v>
                </c:pt>
                <c:pt idx="179">
                  <c:v>25.18936153846154</c:v>
                </c:pt>
                <c:pt idx="180">
                  <c:v>25.015785496183206</c:v>
                </c:pt>
                <c:pt idx="181">
                  <c:v>24.844839393939395</c:v>
                </c:pt>
                <c:pt idx="182">
                  <c:v>24.676463909774437</c:v>
                </c:pt>
                <c:pt idx="183">
                  <c:v>24.510601492537315</c:v>
                </c:pt>
                <c:pt idx="184">
                  <c:v>24.347196296296296</c:v>
                </c:pt>
                <c:pt idx="185">
                  <c:v>24.186194117647059</c:v>
                </c:pt>
                <c:pt idx="186">
                  <c:v>24.027542335766423</c:v>
                </c:pt>
                <c:pt idx="187">
                  <c:v>23.871189855072465</c:v>
                </c:pt>
                <c:pt idx="188">
                  <c:v>23.717087050359712</c:v>
                </c:pt>
                <c:pt idx="189">
                  <c:v>23.565185714285715</c:v>
                </c:pt>
                <c:pt idx="190">
                  <c:v>23.4154390070922</c:v>
                </c:pt>
                <c:pt idx="191">
                  <c:v>23.267801408450705</c:v>
                </c:pt>
                <c:pt idx="192">
                  <c:v>23.122228671328671</c:v>
                </c:pt>
                <c:pt idx="193">
                  <c:v>22.978677777777779</c:v>
                </c:pt>
                <c:pt idx="194">
                  <c:v>22.837106896551724</c:v>
                </c:pt>
                <c:pt idx="195">
                  <c:v>22.697475342465754</c:v>
                </c:pt>
                <c:pt idx="196">
                  <c:v>22.559743537414967</c:v>
                </c:pt>
                <c:pt idx="197">
                  <c:v>22.423872972972973</c:v>
                </c:pt>
                <c:pt idx="198">
                  <c:v>22.289826174496646</c:v>
                </c:pt>
                <c:pt idx="199">
                  <c:v>22.157566666666668</c:v>
                </c:pt>
                <c:pt idx="200">
                  <c:v>19.34232857142857</c:v>
                </c:pt>
                <c:pt idx="201">
                  <c:v>17.230899999999998</c:v>
                </c:pt>
                <c:pt idx="202">
                  <c:v>15.588677777777779</c:v>
                </c:pt>
                <c:pt idx="203">
                  <c:v>14.274899999999999</c:v>
                </c:pt>
                <c:pt idx="204">
                  <c:v>13.199990909090911</c:v>
                </c:pt>
                <c:pt idx="205">
                  <c:v>12.304233333333332</c:v>
                </c:pt>
                <c:pt idx="206">
                  <c:v>11.546284615384614</c:v>
                </c:pt>
                <c:pt idx="207">
                  <c:v>10.896614285714286</c:v>
                </c:pt>
                <c:pt idx="208">
                  <c:v>10.333566666666666</c:v>
                </c:pt>
                <c:pt idx="209">
                  <c:v>9.8408999999999995</c:v>
                </c:pt>
                <c:pt idx="210">
                  <c:v>9.4061941176470576</c:v>
                </c:pt>
                <c:pt idx="211">
                  <c:v>9.0197888888888897</c:v>
                </c:pt>
                <c:pt idx="212">
                  <c:v>8.6740578947368423</c:v>
                </c:pt>
                <c:pt idx="213">
                  <c:v>8.3628999999999998</c:v>
                </c:pt>
                <c:pt idx="214">
                  <c:v>8.08137619047619</c:v>
                </c:pt>
                <c:pt idx="215">
                  <c:v>7.8254454545454548</c:v>
                </c:pt>
                <c:pt idx="216">
                  <c:v>7.5917695652173913</c:v>
                </c:pt>
                <c:pt idx="217">
                  <c:v>7.3775666666666666</c:v>
                </c:pt>
                <c:pt idx="218">
                  <c:v>7.1804999999999994</c:v>
                </c:pt>
                <c:pt idx="219">
                  <c:v>6.9985923076923076</c:v>
                </c:pt>
                <c:pt idx="220">
                  <c:v>6.8301592592592595</c:v>
                </c:pt>
                <c:pt idx="221">
                  <c:v>6.6737571428571423</c:v>
                </c:pt>
                <c:pt idx="222">
                  <c:v>6.5281413793103447</c:v>
                </c:pt>
                <c:pt idx="223">
                  <c:v>6.3922333333333334</c:v>
                </c:pt>
                <c:pt idx="224">
                  <c:v>6.265093548387096</c:v>
                </c:pt>
                <c:pt idx="225">
                  <c:v>6.1458999999999993</c:v>
                </c:pt>
                <c:pt idx="226">
                  <c:v>6.0339303030303029</c:v>
                </c:pt>
                <c:pt idx="227">
                  <c:v>5.9285470588235292</c:v>
                </c:pt>
                <c:pt idx="228">
                  <c:v>5.829185714285714</c:v>
                </c:pt>
                <c:pt idx="229">
                  <c:v>5.7353444444444444</c:v>
                </c:pt>
                <c:pt idx="230">
                  <c:v>5.6465756756756758</c:v>
                </c:pt>
                <c:pt idx="231">
                  <c:v>5.5624789473684206</c:v>
                </c:pt>
                <c:pt idx="232">
                  <c:v>5.4826948717948714</c:v>
                </c:pt>
                <c:pt idx="233">
                  <c:v>5.4069000000000003</c:v>
                </c:pt>
                <c:pt idx="234">
                  <c:v>5.2661380952380945</c:v>
                </c:pt>
                <c:pt idx="235">
                  <c:v>5.1381727272727273</c:v>
                </c:pt>
                <c:pt idx="236">
                  <c:v>5.0213347826086956</c:v>
                </c:pt>
                <c:pt idx="237">
                  <c:v>4.9142333333333337</c:v>
                </c:pt>
                <c:pt idx="238">
                  <c:v>4.8156999999999996</c:v>
                </c:pt>
                <c:pt idx="239">
                  <c:v>4.7247461538461533</c:v>
                </c:pt>
                <c:pt idx="240">
                  <c:v>4.6405296296296292</c:v>
                </c:pt>
                <c:pt idx="241">
                  <c:v>4.5623285714285711</c:v>
                </c:pt>
                <c:pt idx="242">
                  <c:v>4.4895206896551727</c:v>
                </c:pt>
                <c:pt idx="243">
                  <c:v>4.4215666666666662</c:v>
                </c:pt>
                <c:pt idx="244">
                  <c:v>4.3579967741935484</c:v>
                </c:pt>
                <c:pt idx="245">
                  <c:v>4.2984</c:v>
                </c:pt>
                <c:pt idx="246">
                  <c:v>4.2424151515151518</c:v>
                </c:pt>
                <c:pt idx="247">
                  <c:v>4.189723529411765</c:v>
                </c:pt>
                <c:pt idx="248">
                  <c:v>4.1400428571428574</c:v>
                </c:pt>
                <c:pt idx="249">
                  <c:v>4.0931222222222221</c:v>
                </c:pt>
                <c:pt idx="250">
                  <c:v>4.0487378378378374</c:v>
                </c:pt>
                <c:pt idx="251">
                  <c:v>4.0066894736842107</c:v>
                </c:pt>
                <c:pt idx="252">
                  <c:v>3.9667974358974361</c:v>
                </c:pt>
                <c:pt idx="253">
                  <c:v>3.9288999999999996</c:v>
                </c:pt>
                <c:pt idx="254">
                  <c:v>3.8928512195121949</c:v>
                </c:pt>
                <c:pt idx="255">
                  <c:v>3.8585190476190476</c:v>
                </c:pt>
                <c:pt idx="256">
                  <c:v>3.8257837209302323</c:v>
                </c:pt>
                <c:pt idx="257">
                  <c:v>3.7945363636363636</c:v>
                </c:pt>
                <c:pt idx="258">
                  <c:v>3.7646777777777776</c:v>
                </c:pt>
                <c:pt idx="259">
                  <c:v>3.7361173913043477</c:v>
                </c:pt>
                <c:pt idx="260">
                  <c:v>3.7087723404255319</c:v>
                </c:pt>
                <c:pt idx="261">
                  <c:v>3.6825666666666663</c:v>
                </c:pt>
                <c:pt idx="262">
                  <c:v>3.6574306122448981</c:v>
                </c:pt>
                <c:pt idx="263">
                  <c:v>3.6332999999999998</c:v>
                </c:pt>
                <c:pt idx="264">
                  <c:v>3.436233333333333</c:v>
                </c:pt>
                <c:pt idx="265">
                  <c:v>3.2954714285714282</c:v>
                </c:pt>
                <c:pt idx="266">
                  <c:v>3.1898999999999997</c:v>
                </c:pt>
                <c:pt idx="267">
                  <c:v>3.1077888888888889</c:v>
                </c:pt>
                <c:pt idx="268">
                  <c:v>3.0420999999999996</c:v>
                </c:pt>
                <c:pt idx="269">
                  <c:v>2.9883545454545453</c:v>
                </c:pt>
                <c:pt idx="270">
                  <c:v>2.9435666666666664</c:v>
                </c:pt>
                <c:pt idx="271">
                  <c:v>2.9056692307692304</c:v>
                </c:pt>
                <c:pt idx="272">
                  <c:v>2.873185714285714</c:v>
                </c:pt>
                <c:pt idx="273">
                  <c:v>2.8450333333333333</c:v>
                </c:pt>
                <c:pt idx="274">
                  <c:v>2.8203999999999998</c:v>
                </c:pt>
                <c:pt idx="275">
                  <c:v>2.7986647058823526</c:v>
                </c:pt>
                <c:pt idx="276">
                  <c:v>2.7793444444444444</c:v>
                </c:pt>
                <c:pt idx="277">
                  <c:v>2.7620578947368419</c:v>
                </c:pt>
                <c:pt idx="278">
                  <c:v>2.7464999999999997</c:v>
                </c:pt>
                <c:pt idx="279">
                  <c:v>2.7324238095238096</c:v>
                </c:pt>
                <c:pt idx="280">
                  <c:v>2.7196272727272728</c:v>
                </c:pt>
                <c:pt idx="281">
                  <c:v>2.7079434782608693</c:v>
                </c:pt>
                <c:pt idx="282">
                  <c:v>2.6972333333333331</c:v>
                </c:pt>
                <c:pt idx="283">
                  <c:v>2.6873799999999997</c:v>
                </c:pt>
                <c:pt idx="284">
                  <c:v>2.6698629629629629</c:v>
                </c:pt>
                <c:pt idx="285">
                  <c:v>2.6620428571428572</c:v>
                </c:pt>
                <c:pt idx="286">
                  <c:v>2.6547620689655171</c:v>
                </c:pt>
                <c:pt idx="287">
                  <c:v>2.6479666666666666</c:v>
                </c:pt>
                <c:pt idx="288">
                  <c:v>2.6416096774193547</c:v>
                </c:pt>
                <c:pt idx="289">
                  <c:v>2.63565</c:v>
                </c:pt>
                <c:pt idx="290">
                  <c:v>2.6300515151515151</c:v>
                </c:pt>
                <c:pt idx="291">
                  <c:v>2.6247823529411765</c:v>
                </c:pt>
                <c:pt idx="292">
                  <c:v>2.6198142857142854</c:v>
                </c:pt>
                <c:pt idx="293">
                  <c:v>2.6151222222222219</c:v>
                </c:pt>
                <c:pt idx="294">
                  <c:v>2.6106837837837835</c:v>
                </c:pt>
                <c:pt idx="295">
                  <c:v>2.6064789473684211</c:v>
                </c:pt>
                <c:pt idx="296">
                  <c:v>2.6024897435897434</c:v>
                </c:pt>
                <c:pt idx="297">
                  <c:v>2.5987</c:v>
                </c:pt>
                <c:pt idx="298">
                  <c:v>2.5950951219512195</c:v>
                </c:pt>
                <c:pt idx="299">
                  <c:v>2.5916619047619047</c:v>
                </c:pt>
                <c:pt idx="300">
                  <c:v>2.5883883720930232</c:v>
                </c:pt>
                <c:pt idx="301">
                  <c:v>2.5852636363636363</c:v>
                </c:pt>
                <c:pt idx="302">
                  <c:v>2.5822777777777777</c:v>
                </c:pt>
                <c:pt idx="303">
                  <c:v>2.5794217391304346</c:v>
                </c:pt>
                <c:pt idx="304">
                  <c:v>2.5766872340425531</c:v>
                </c:pt>
                <c:pt idx="305">
                  <c:v>2.5740666666666665</c:v>
                </c:pt>
                <c:pt idx="306">
                  <c:v>2.5715530612244897</c:v>
                </c:pt>
                <c:pt idx="307">
                  <c:v>2.56914</c:v>
                </c:pt>
                <c:pt idx="308">
                  <c:v>2.5668215686274509</c:v>
                </c:pt>
                <c:pt idx="309">
                  <c:v>2.5645923076923074</c:v>
                </c:pt>
                <c:pt idx="310">
                  <c:v>2.5624471698113207</c:v>
                </c:pt>
                <c:pt idx="311">
                  <c:v>2.5603814814814814</c:v>
                </c:pt>
                <c:pt idx="312">
                  <c:v>2.5583909090909089</c:v>
                </c:pt>
                <c:pt idx="313">
                  <c:v>2.5564714285714283</c:v>
                </c:pt>
                <c:pt idx="314">
                  <c:v>2.5546192982456137</c:v>
                </c:pt>
                <c:pt idx="315">
                  <c:v>2.5528310344827583</c:v>
                </c:pt>
                <c:pt idx="316">
                  <c:v>2.5511033898305082</c:v>
                </c:pt>
                <c:pt idx="317">
                  <c:v>2.549433333333333</c:v>
                </c:pt>
                <c:pt idx="318">
                  <c:v>2.5478180327868851</c:v>
                </c:pt>
                <c:pt idx="319">
                  <c:v>2.5462548387096771</c:v>
                </c:pt>
                <c:pt idx="320">
                  <c:v>2.5447412698412695</c:v>
                </c:pt>
                <c:pt idx="321">
                  <c:v>2.543275</c:v>
                </c:pt>
                <c:pt idx="322">
                  <c:v>2.5418538461538458</c:v>
                </c:pt>
                <c:pt idx="323">
                  <c:v>2.5404757575757575</c:v>
                </c:pt>
                <c:pt idx="324">
                  <c:v>2.5391388059701492</c:v>
                </c:pt>
                <c:pt idx="325">
                  <c:v>2.5378411764705882</c:v>
                </c:pt>
                <c:pt idx="326">
                  <c:v>2.5365811594202898</c:v>
                </c:pt>
                <c:pt idx="327">
                  <c:v>2.5353571428571429</c:v>
                </c:pt>
                <c:pt idx="328">
                  <c:v>2.5341676056338027</c:v>
                </c:pt>
                <c:pt idx="329">
                  <c:v>2.5330111111111111</c:v>
                </c:pt>
                <c:pt idx="330">
                  <c:v>2.5318863013698629</c:v>
                </c:pt>
                <c:pt idx="331">
                  <c:v>2.5307918918918917</c:v>
                </c:pt>
                <c:pt idx="332">
                  <c:v>2.5297266666666665</c:v>
                </c:pt>
                <c:pt idx="333">
                  <c:v>2.5286894736842105</c:v>
                </c:pt>
                <c:pt idx="334">
                  <c:v>2.5276792207792207</c:v>
                </c:pt>
                <c:pt idx="335">
                  <c:v>2.5266948717948718</c:v>
                </c:pt>
                <c:pt idx="336">
                  <c:v>2.5257354430379744</c:v>
                </c:pt>
                <c:pt idx="337">
                  <c:v>2.5247999999999999</c:v>
                </c:pt>
                <c:pt idx="338">
                  <c:v>2.5229975609756097</c:v>
                </c:pt>
                <c:pt idx="339">
                  <c:v>2.5212809523809523</c:v>
                </c:pt>
                <c:pt idx="340">
                  <c:v>2.5196441860465115</c:v>
                </c:pt>
                <c:pt idx="341">
                  <c:v>2.5180818181818179</c:v>
                </c:pt>
                <c:pt idx="342">
                  <c:v>2.5165888888888888</c:v>
                </c:pt>
                <c:pt idx="343">
                  <c:v>2.5151608695652174</c:v>
                </c:pt>
                <c:pt idx="344">
                  <c:v>2.5137936170212765</c:v>
                </c:pt>
                <c:pt idx="345">
                  <c:v>2.5124833333333334</c:v>
                </c:pt>
                <c:pt idx="346">
                  <c:v>2.5112265306122445</c:v>
                </c:pt>
                <c:pt idx="347">
                  <c:v>2.5100199999999999</c:v>
                </c:pt>
                <c:pt idx="348">
                  <c:v>2.5088607843137254</c:v>
                </c:pt>
                <c:pt idx="349">
                  <c:v>2.5077461538461536</c:v>
                </c:pt>
                <c:pt idx="350">
                  <c:v>2.5066735849056601</c:v>
                </c:pt>
                <c:pt idx="351">
                  <c:v>2.5056407407407404</c:v>
                </c:pt>
                <c:pt idx="352">
                  <c:v>2.5046454545454546</c:v>
                </c:pt>
                <c:pt idx="353">
                  <c:v>2.5036857142857141</c:v>
                </c:pt>
                <c:pt idx="354">
                  <c:v>2.5027596491228068</c:v>
                </c:pt>
                <c:pt idx="355">
                  <c:v>2.5018655172413791</c:v>
                </c:pt>
                <c:pt idx="356">
                  <c:v>2.5010016949152543</c:v>
                </c:pt>
                <c:pt idx="357">
                  <c:v>2.5001666666666664</c:v>
                </c:pt>
                <c:pt idx="358">
                  <c:v>2.4993590163934423</c:v>
                </c:pt>
                <c:pt idx="359">
                  <c:v>2.4985774193548385</c:v>
                </c:pt>
                <c:pt idx="360">
                  <c:v>2.4978206349206347</c:v>
                </c:pt>
                <c:pt idx="361">
                  <c:v>2.4970874999999997</c:v>
                </c:pt>
                <c:pt idx="362">
                  <c:v>2.496376923076923</c:v>
                </c:pt>
                <c:pt idx="363">
                  <c:v>2.4956878787878787</c:v>
                </c:pt>
                <c:pt idx="364">
                  <c:v>2.4950194029850743</c:v>
                </c:pt>
                <c:pt idx="365">
                  <c:v>2.4943705882352938</c:v>
                </c:pt>
                <c:pt idx="366">
                  <c:v>2.4937405797101446</c:v>
                </c:pt>
                <c:pt idx="367">
                  <c:v>2.4931285714285711</c:v>
                </c:pt>
                <c:pt idx="368">
                  <c:v>2.4925338028169013</c:v>
                </c:pt>
                <c:pt idx="369">
                  <c:v>2.4919555555555553</c:v>
                </c:pt>
                <c:pt idx="370">
                  <c:v>2.4913931506849312</c:v>
                </c:pt>
                <c:pt idx="371">
                  <c:v>2.4908459459459458</c:v>
                </c:pt>
                <c:pt idx="372">
                  <c:v>2.4903133333333334</c:v>
                </c:pt>
                <c:pt idx="373">
                  <c:v>2.4897947368421049</c:v>
                </c:pt>
                <c:pt idx="374">
                  <c:v>2.4892896103896103</c:v>
                </c:pt>
                <c:pt idx="375">
                  <c:v>2.4887974358974359</c:v>
                </c:pt>
                <c:pt idx="376">
                  <c:v>2.4883177215189871</c:v>
                </c:pt>
                <c:pt idx="377">
                  <c:v>2.4878499999999999</c:v>
                </c:pt>
                <c:pt idx="378">
                  <c:v>2.4873938271604938</c:v>
                </c:pt>
                <c:pt idx="379">
                  <c:v>2.4869487804878045</c:v>
                </c:pt>
                <c:pt idx="380">
                  <c:v>2.486514457831325</c:v>
                </c:pt>
                <c:pt idx="381">
                  <c:v>2.4860904761904759</c:v>
                </c:pt>
                <c:pt idx="382">
                  <c:v>2.4856764705882353</c:v>
                </c:pt>
                <c:pt idx="383">
                  <c:v>2.4852720930232555</c:v>
                </c:pt>
                <c:pt idx="384">
                  <c:v>2.4848770114942527</c:v>
                </c:pt>
                <c:pt idx="385">
                  <c:v>2.4844909090909089</c:v>
                </c:pt>
                <c:pt idx="386">
                  <c:v>2.4841134831460674</c:v>
                </c:pt>
                <c:pt idx="387">
                  <c:v>2.4837444444444441</c:v>
                </c:pt>
                <c:pt idx="388">
                  <c:v>2.4833835164835163</c:v>
                </c:pt>
                <c:pt idx="389">
                  <c:v>2.4830304347826084</c:v>
                </c:pt>
                <c:pt idx="390">
                  <c:v>2.4826849462365592</c:v>
                </c:pt>
                <c:pt idx="391">
                  <c:v>2.4823468085106382</c:v>
                </c:pt>
                <c:pt idx="392">
                  <c:v>2.4820157894736843</c:v>
                </c:pt>
                <c:pt idx="393">
                  <c:v>2.4816916666666664</c:v>
                </c:pt>
                <c:pt idx="394">
                  <c:v>2.4813742268041237</c:v>
                </c:pt>
                <c:pt idx="395">
                  <c:v>2.4810632653061222</c:v>
                </c:pt>
                <c:pt idx="396">
                  <c:v>2.4807585858585859</c:v>
                </c:pt>
                <c:pt idx="397">
                  <c:v>2.4804599999999999</c:v>
                </c:pt>
                <c:pt idx="398">
                  <c:v>2.4801673267326731</c:v>
                </c:pt>
                <c:pt idx="399">
                  <c:v>2.4798803921568626</c:v>
                </c:pt>
                <c:pt idx="400">
                  <c:v>2.4795990291262133</c:v>
                </c:pt>
                <c:pt idx="401">
                  <c:v>2.4793230769230767</c:v>
                </c:pt>
                <c:pt idx="402">
                  <c:v>2.479052380952381</c:v>
                </c:pt>
                <c:pt idx="403">
                  <c:v>2.47878679245283</c:v>
                </c:pt>
                <c:pt idx="404">
                  <c:v>2.4785261682242989</c:v>
                </c:pt>
                <c:pt idx="405">
                  <c:v>2.4782703703703701</c:v>
                </c:pt>
                <c:pt idx="406">
                  <c:v>2.4780192660550457</c:v>
                </c:pt>
                <c:pt idx="407">
                  <c:v>2.4777727272727272</c:v>
                </c:pt>
                <c:pt idx="408">
                  <c:v>2.4775306306306306</c:v>
                </c:pt>
                <c:pt idx="409">
                  <c:v>2.477292857142857</c:v>
                </c:pt>
                <c:pt idx="410">
                  <c:v>2.4770592920353982</c:v>
                </c:pt>
                <c:pt idx="411">
                  <c:v>2.4768298245614035</c:v>
                </c:pt>
                <c:pt idx="412">
                  <c:v>2.4766043478260866</c:v>
                </c:pt>
                <c:pt idx="413">
                  <c:v>2.4763827586206895</c:v>
                </c:pt>
                <c:pt idx="414">
                  <c:v>2.4761649572649573</c:v>
                </c:pt>
                <c:pt idx="415">
                  <c:v>2.4759508474576268</c:v>
                </c:pt>
                <c:pt idx="416">
                  <c:v>2.4757403361344537</c:v>
                </c:pt>
                <c:pt idx="417">
                  <c:v>2.4755333333333334</c:v>
                </c:pt>
                <c:pt idx="418">
                  <c:v>2.4753297520661155</c:v>
                </c:pt>
                <c:pt idx="419">
                  <c:v>2.4751295081967211</c:v>
                </c:pt>
                <c:pt idx="420">
                  <c:v>2.4749325203252033</c:v>
                </c:pt>
                <c:pt idx="421">
                  <c:v>2.4747387096774194</c:v>
                </c:pt>
                <c:pt idx="422">
                  <c:v>2.474548</c:v>
                </c:pt>
                <c:pt idx="423">
                  <c:v>2.4743603174603175</c:v>
                </c:pt>
                <c:pt idx="424">
                  <c:v>2.4741755905511811</c:v>
                </c:pt>
                <c:pt idx="425">
                  <c:v>2.47399375</c:v>
                </c:pt>
                <c:pt idx="426">
                  <c:v>2.4738147286821706</c:v>
                </c:pt>
                <c:pt idx="427">
                  <c:v>2.4736384615384615</c:v>
                </c:pt>
                <c:pt idx="428">
                  <c:v>2.4734648854961829</c:v>
                </c:pt>
                <c:pt idx="429">
                  <c:v>2.473293939393939</c:v>
                </c:pt>
                <c:pt idx="430">
                  <c:v>2.4731255639097744</c:v>
                </c:pt>
                <c:pt idx="431">
                  <c:v>2.4729597014925373</c:v>
                </c:pt>
                <c:pt idx="432">
                  <c:v>2.4727962962962962</c:v>
                </c:pt>
                <c:pt idx="433">
                  <c:v>2.472635294117647</c:v>
                </c:pt>
                <c:pt idx="434">
                  <c:v>2.4724766423357663</c:v>
                </c:pt>
                <c:pt idx="435">
                  <c:v>2.4723202898550722</c:v>
                </c:pt>
                <c:pt idx="436">
                  <c:v>2.4721661870503597</c:v>
                </c:pt>
                <c:pt idx="437">
                  <c:v>2.4720142857142857</c:v>
                </c:pt>
                <c:pt idx="438">
                  <c:v>2.4718645390070919</c:v>
                </c:pt>
                <c:pt idx="439">
                  <c:v>2.4717169014084504</c:v>
                </c:pt>
                <c:pt idx="440">
                  <c:v>2.4715713286713283</c:v>
                </c:pt>
                <c:pt idx="441">
                  <c:v>2.4714277777777776</c:v>
                </c:pt>
                <c:pt idx="442">
                  <c:v>2.4712862068965515</c:v>
                </c:pt>
                <c:pt idx="443">
                  <c:v>2.4711465753424657</c:v>
                </c:pt>
                <c:pt idx="444">
                  <c:v>2.4710088435374149</c:v>
                </c:pt>
                <c:pt idx="445">
                  <c:v>2.4708729729729728</c:v>
                </c:pt>
                <c:pt idx="446">
                  <c:v>2.4707389261744965</c:v>
                </c:pt>
                <c:pt idx="447">
                  <c:v>2.4706066666666664</c:v>
                </c:pt>
                <c:pt idx="448">
                  <c:v>2.4704761589403974</c:v>
                </c:pt>
                <c:pt idx="449">
                  <c:v>2.4703473684210526</c:v>
                </c:pt>
                <c:pt idx="450">
                  <c:v>2.4702202614379085</c:v>
                </c:pt>
                <c:pt idx="451">
                  <c:v>2.4700948051948051</c:v>
                </c:pt>
                <c:pt idx="452">
                  <c:v>2.4699709677419355</c:v>
                </c:pt>
                <c:pt idx="453">
                  <c:v>2.4698487179487176</c:v>
                </c:pt>
                <c:pt idx="454">
                  <c:v>2.469728025477707</c:v>
                </c:pt>
                <c:pt idx="455">
                  <c:v>2.4696088607594935</c:v>
                </c:pt>
                <c:pt idx="456">
                  <c:v>2.4694911949685534</c:v>
                </c:pt>
                <c:pt idx="457">
                  <c:v>2.4693749999999999</c:v>
                </c:pt>
                <c:pt idx="458">
                  <c:v>2.4692602484472048</c:v>
                </c:pt>
                <c:pt idx="459">
                  <c:v>2.4691469135802468</c:v>
                </c:pt>
                <c:pt idx="460">
                  <c:v>2.4690349693251532</c:v>
                </c:pt>
                <c:pt idx="461">
                  <c:v>2.4689243902439024</c:v>
                </c:pt>
                <c:pt idx="462">
                  <c:v>2.4688151515151513</c:v>
                </c:pt>
                <c:pt idx="463">
                  <c:v>2.4687072289156626</c:v>
                </c:pt>
                <c:pt idx="464">
                  <c:v>2.4686005988023951</c:v>
                </c:pt>
                <c:pt idx="465">
                  <c:v>2.4684952380952381</c:v>
                </c:pt>
                <c:pt idx="466">
                  <c:v>2.4683911242603549</c:v>
                </c:pt>
                <c:pt idx="467">
                  <c:v>2.4682882352941173</c:v>
                </c:pt>
                <c:pt idx="468">
                  <c:v>2.4681865497076023</c:v>
                </c:pt>
                <c:pt idx="469">
                  <c:v>2.4680860465116279</c:v>
                </c:pt>
                <c:pt idx="470">
                  <c:v>2.4679867052023119</c:v>
                </c:pt>
                <c:pt idx="471">
                  <c:v>2.4678885057471263</c:v>
                </c:pt>
                <c:pt idx="472">
                  <c:v>2.4677914285714286</c:v>
                </c:pt>
                <c:pt idx="473">
                  <c:v>2.4676954545454546</c:v>
                </c:pt>
                <c:pt idx="474">
                  <c:v>2.4676005649717512</c:v>
                </c:pt>
                <c:pt idx="475">
                  <c:v>2.4675067415730334</c:v>
                </c:pt>
                <c:pt idx="476">
                  <c:v>2.4674139664804469</c:v>
                </c:pt>
                <c:pt idx="477">
                  <c:v>2.4673222222222222</c:v>
                </c:pt>
                <c:pt idx="478">
                  <c:v>2.4672314917127069</c:v>
                </c:pt>
                <c:pt idx="479">
                  <c:v>2.4671417582417581</c:v>
                </c:pt>
                <c:pt idx="480">
                  <c:v>2.4670530054644808</c:v>
                </c:pt>
                <c:pt idx="481">
                  <c:v>2.4669652173913041</c:v>
                </c:pt>
                <c:pt idx="482">
                  <c:v>2.4668783783783783</c:v>
                </c:pt>
                <c:pt idx="483">
                  <c:v>2.4667924731182795</c:v>
                </c:pt>
                <c:pt idx="484">
                  <c:v>2.4667074866310159</c:v>
                </c:pt>
                <c:pt idx="485">
                  <c:v>2.4666234042553188</c:v>
                </c:pt>
                <c:pt idx="486">
                  <c:v>2.4665402116402113</c:v>
                </c:pt>
                <c:pt idx="487">
                  <c:v>2.4664578947368421</c:v>
                </c:pt>
                <c:pt idx="488">
                  <c:v>2.4663764397905759</c:v>
                </c:pt>
                <c:pt idx="489">
                  <c:v>2.4662958333333331</c:v>
                </c:pt>
                <c:pt idx="490">
                  <c:v>2.4662160621761657</c:v>
                </c:pt>
                <c:pt idx="491">
                  <c:v>2.4661371134020618</c:v>
                </c:pt>
                <c:pt idx="492">
                  <c:v>2.4660589743589743</c:v>
                </c:pt>
                <c:pt idx="493">
                  <c:v>2.4659816326530613</c:v>
                </c:pt>
                <c:pt idx="494">
                  <c:v>2.4659050761421319</c:v>
                </c:pt>
                <c:pt idx="495">
                  <c:v>2.4658292929292926</c:v>
                </c:pt>
                <c:pt idx="496">
                  <c:v>2.4657542713567837</c:v>
                </c:pt>
                <c:pt idx="497">
                  <c:v>2.4656799999999999</c:v>
                </c:pt>
                <c:pt idx="498">
                  <c:v>2.4656064676616913</c:v>
                </c:pt>
                <c:pt idx="499">
                  <c:v>2.4655336633663363</c:v>
                </c:pt>
                <c:pt idx="500">
                  <c:v>2.4654615763546794</c:v>
                </c:pt>
                <c:pt idx="501">
                  <c:v>2.465390196078431</c:v>
                </c:pt>
                <c:pt idx="502">
                  <c:v>2.4653195121951219</c:v>
                </c:pt>
                <c:pt idx="503">
                  <c:v>2.4652495145631068</c:v>
                </c:pt>
                <c:pt idx="504">
                  <c:v>2.4651801932367148</c:v>
                </c:pt>
                <c:pt idx="505">
                  <c:v>2.4651115384615383</c:v>
                </c:pt>
                <c:pt idx="506">
                  <c:v>2.4650435406698565</c:v>
                </c:pt>
                <c:pt idx="507">
                  <c:v>2.4649761904761904</c:v>
                </c:pt>
                <c:pt idx="508">
                  <c:v>2.4649094786729857</c:v>
                </c:pt>
                <c:pt idx="509">
                  <c:v>2.4648433962264149</c:v>
                </c:pt>
                <c:pt idx="510">
                  <c:v>2.4647779342723002</c:v>
                </c:pt>
                <c:pt idx="511">
                  <c:v>2.4647130841121494</c:v>
                </c:pt>
                <c:pt idx="512">
                  <c:v>2.4646488372093023</c:v>
                </c:pt>
                <c:pt idx="513">
                  <c:v>2.464585185185185</c:v>
                </c:pt>
                <c:pt idx="514">
                  <c:v>2.4645221198156682</c:v>
                </c:pt>
                <c:pt idx="515">
                  <c:v>2.4644596330275226</c:v>
                </c:pt>
                <c:pt idx="516">
                  <c:v>2.4643977168949771</c:v>
                </c:pt>
                <c:pt idx="517">
                  <c:v>2.4643363636363635</c:v>
                </c:pt>
                <c:pt idx="518">
                  <c:v>2.4642755656108597</c:v>
                </c:pt>
                <c:pt idx="519">
                  <c:v>2.464215315315315</c:v>
                </c:pt>
                <c:pt idx="520">
                  <c:v>2.464155605381166</c:v>
                </c:pt>
                <c:pt idx="521">
                  <c:v>2.4640964285714286</c:v>
                </c:pt>
                <c:pt idx="522">
                  <c:v>2.4640377777777775</c:v>
                </c:pt>
                <c:pt idx="523">
                  <c:v>2.463979646017699</c:v>
                </c:pt>
                <c:pt idx="524">
                  <c:v>2.4639220264317179</c:v>
                </c:pt>
                <c:pt idx="525">
                  <c:v>2.4638649122807017</c:v>
                </c:pt>
                <c:pt idx="526">
                  <c:v>2.4638082969432311</c:v>
                </c:pt>
                <c:pt idx="527">
                  <c:v>2.4637521739130435</c:v>
                </c:pt>
                <c:pt idx="528">
                  <c:v>2.4636965367965367</c:v>
                </c:pt>
                <c:pt idx="529">
                  <c:v>2.4636413793103449</c:v>
                </c:pt>
                <c:pt idx="530">
                  <c:v>2.4635866952789698</c:v>
                </c:pt>
                <c:pt idx="531">
                  <c:v>2.4635324786324784</c:v>
                </c:pt>
                <c:pt idx="532">
                  <c:v>2.463478723404255</c:v>
                </c:pt>
                <c:pt idx="533">
                  <c:v>2.4634254237288133</c:v>
                </c:pt>
                <c:pt idx="534">
                  <c:v>2.4633725738396621</c:v>
                </c:pt>
                <c:pt idx="535">
                  <c:v>2.4633201680672268</c:v>
                </c:pt>
                <c:pt idx="536">
                  <c:v>2.4632682008368199</c:v>
                </c:pt>
                <c:pt idx="537">
                  <c:v>2.4632166666666664</c:v>
                </c:pt>
                <c:pt idx="538">
                  <c:v>2.463165560165975</c:v>
                </c:pt>
                <c:pt idx="539">
                  <c:v>2.4631148760330577</c:v>
                </c:pt>
                <c:pt idx="540">
                  <c:v>2.463064609053498</c:v>
                </c:pt>
                <c:pt idx="541">
                  <c:v>2.4630147540983605</c:v>
                </c:pt>
                <c:pt idx="542">
                  <c:v>2.4629653061224488</c:v>
                </c:pt>
                <c:pt idx="543">
                  <c:v>2.4629162601626016</c:v>
                </c:pt>
                <c:pt idx="544">
                  <c:v>2.4628676113360322</c:v>
                </c:pt>
                <c:pt idx="545">
                  <c:v>2.4628193548387096</c:v>
                </c:pt>
                <c:pt idx="546">
                  <c:v>2.462771485943775</c:v>
                </c:pt>
                <c:pt idx="547">
                  <c:v>2.4627239999999997</c:v>
                </c:pt>
                <c:pt idx="548">
                  <c:v>2.4626768924302787</c:v>
                </c:pt>
                <c:pt idx="549">
                  <c:v>2.4626301587301587</c:v>
                </c:pt>
                <c:pt idx="550">
                  <c:v>2.4625837944664029</c:v>
                </c:pt>
                <c:pt idx="551">
                  <c:v>2.4625377952755905</c:v>
                </c:pt>
                <c:pt idx="552">
                  <c:v>2.4624921568627451</c:v>
                </c:pt>
                <c:pt idx="553">
                  <c:v>2.4624468749999999</c:v>
                </c:pt>
                <c:pt idx="554">
                  <c:v>2.4624019455252917</c:v>
                </c:pt>
                <c:pt idx="555">
                  <c:v>2.4623573643410852</c:v>
                </c:pt>
                <c:pt idx="556">
                  <c:v>2.4623131274131271</c:v>
                </c:pt>
                <c:pt idx="557">
                  <c:v>2.4622692307692304</c:v>
                </c:pt>
                <c:pt idx="558">
                  <c:v>2.4622256704980843</c:v>
                </c:pt>
                <c:pt idx="559">
                  <c:v>2.4621824427480914</c:v>
                </c:pt>
                <c:pt idx="560">
                  <c:v>2.4621395437262357</c:v>
                </c:pt>
                <c:pt idx="561">
                  <c:v>2.4620969696969697</c:v>
                </c:pt>
                <c:pt idx="562">
                  <c:v>2.462054716981132</c:v>
                </c:pt>
                <c:pt idx="563">
                  <c:v>2.4620127819548872</c:v>
                </c:pt>
                <c:pt idx="564">
                  <c:v>2.4619711610486892</c:v>
                </c:pt>
                <c:pt idx="565">
                  <c:v>2.4619298507462686</c:v>
                </c:pt>
                <c:pt idx="566">
                  <c:v>2.4618888475836429</c:v>
                </c:pt>
                <c:pt idx="567">
                  <c:v>2.4618481481481478</c:v>
                </c:pt>
                <c:pt idx="568">
                  <c:v>2.4618077490774906</c:v>
                </c:pt>
                <c:pt idx="569">
                  <c:v>2.4617676470588234</c:v>
                </c:pt>
                <c:pt idx="570">
                  <c:v>2.4617278388278385</c:v>
                </c:pt>
                <c:pt idx="571">
                  <c:v>2.4616883211678831</c:v>
                </c:pt>
                <c:pt idx="572">
                  <c:v>2.4616490909090909</c:v>
                </c:pt>
                <c:pt idx="573">
                  <c:v>2.461610144927536</c:v>
                </c:pt>
                <c:pt idx="574">
                  <c:v>2.4615714801444044</c:v>
                </c:pt>
                <c:pt idx="575">
                  <c:v>2.4615330935251798</c:v>
                </c:pt>
                <c:pt idx="576">
                  <c:v>2.461494982078853</c:v>
                </c:pt>
                <c:pt idx="577">
                  <c:v>2.4614571428571428</c:v>
                </c:pt>
                <c:pt idx="578">
                  <c:v>2.4614195729537367</c:v>
                </c:pt>
                <c:pt idx="579">
                  <c:v>2.4613822695035461</c:v>
                </c:pt>
                <c:pt idx="580">
                  <c:v>2.4613452296819784</c:v>
                </c:pt>
                <c:pt idx="581">
                  <c:v>2.4613084507042253</c:v>
                </c:pt>
                <c:pt idx="582">
                  <c:v>2.4612719298245613</c:v>
                </c:pt>
                <c:pt idx="583">
                  <c:v>2.4612356643356641</c:v>
                </c:pt>
                <c:pt idx="584">
                  <c:v>2.4611996515679442</c:v>
                </c:pt>
                <c:pt idx="585">
                  <c:v>2.4611638888888887</c:v>
                </c:pt>
                <c:pt idx="586">
                  <c:v>2.4611283737024219</c:v>
                </c:pt>
                <c:pt idx="587">
                  <c:v>2.4610931034482757</c:v>
                </c:pt>
                <c:pt idx="588">
                  <c:v>2.4610580756013745</c:v>
                </c:pt>
                <c:pt idx="589">
                  <c:v>2.4610232876712326</c:v>
                </c:pt>
                <c:pt idx="590">
                  <c:v>2.4609887372013652</c:v>
                </c:pt>
                <c:pt idx="591">
                  <c:v>2.4609544217687072</c:v>
                </c:pt>
                <c:pt idx="592">
                  <c:v>2.4609203389830507</c:v>
                </c:pt>
                <c:pt idx="593">
                  <c:v>2.4608864864864866</c:v>
                </c:pt>
                <c:pt idx="594">
                  <c:v>2.460852861952862</c:v>
                </c:pt>
                <c:pt idx="595">
                  <c:v>2.460819463087248</c:v>
                </c:pt>
                <c:pt idx="596">
                  <c:v>2.4607862876254178</c:v>
                </c:pt>
                <c:pt idx="597">
                  <c:v>2.4607533333333333</c:v>
                </c:pt>
                <c:pt idx="598">
                  <c:v>2.4607205980066444</c:v>
                </c:pt>
                <c:pt idx="599">
                  <c:v>2.4606880794701986</c:v>
                </c:pt>
                <c:pt idx="600">
                  <c:v>2.4606557755775578</c:v>
                </c:pt>
                <c:pt idx="601">
                  <c:v>2.460623684210526</c:v>
                </c:pt>
                <c:pt idx="602">
                  <c:v>2.4605918032786884</c:v>
                </c:pt>
                <c:pt idx="603">
                  <c:v>2.460560130718954</c:v>
                </c:pt>
                <c:pt idx="604">
                  <c:v>2.4605286644951136</c:v>
                </c:pt>
                <c:pt idx="605">
                  <c:v>2.4604974025974022</c:v>
                </c:pt>
                <c:pt idx="606">
                  <c:v>2.460466343042071</c:v>
                </c:pt>
                <c:pt idx="607">
                  <c:v>2.4604354838709677</c:v>
                </c:pt>
                <c:pt idx="608">
                  <c:v>2.4604048231511251</c:v>
                </c:pt>
                <c:pt idx="609">
                  <c:v>2.460374358974359</c:v>
                </c:pt>
                <c:pt idx="610">
                  <c:v>2.4603440894568687</c:v>
                </c:pt>
                <c:pt idx="611">
                  <c:v>2.4603140127388534</c:v>
                </c:pt>
                <c:pt idx="612">
                  <c:v>2.4602841269841269</c:v>
                </c:pt>
                <c:pt idx="613">
                  <c:v>2.4602544303797469</c:v>
                </c:pt>
                <c:pt idx="614">
                  <c:v>2.4602249211356466</c:v>
                </c:pt>
                <c:pt idx="615">
                  <c:v>2.4601955974842764</c:v>
                </c:pt>
                <c:pt idx="616">
                  <c:v>2.4601664576802507</c:v>
                </c:pt>
                <c:pt idx="617">
                  <c:v>2.4601374999999996</c:v>
                </c:pt>
                <c:pt idx="618">
                  <c:v>2.4601087227414329</c:v>
                </c:pt>
                <c:pt idx="619">
                  <c:v>2.4600801242236026</c:v>
                </c:pt>
                <c:pt idx="620">
                  <c:v>2.4600517027863775</c:v>
                </c:pt>
                <c:pt idx="621">
                  <c:v>2.4600234567901231</c:v>
                </c:pt>
                <c:pt idx="622">
                  <c:v>2.4599953846153846</c:v>
                </c:pt>
                <c:pt idx="623">
                  <c:v>2.4599674846625765</c:v>
                </c:pt>
                <c:pt idx="624">
                  <c:v>2.459939755351682</c:v>
                </c:pt>
                <c:pt idx="625">
                  <c:v>2.4599121951219511</c:v>
                </c:pt>
                <c:pt idx="626">
                  <c:v>2.4598848024316107</c:v>
                </c:pt>
                <c:pt idx="627">
                  <c:v>2.4598575757575758</c:v>
                </c:pt>
                <c:pt idx="628">
                  <c:v>2.4598305135951661</c:v>
                </c:pt>
                <c:pt idx="629">
                  <c:v>2.4598036144578312</c:v>
                </c:pt>
                <c:pt idx="630">
                  <c:v>2.4597768768768766</c:v>
                </c:pt>
                <c:pt idx="631">
                  <c:v>2.4597502994011973</c:v>
                </c:pt>
                <c:pt idx="632">
                  <c:v>2.4597238805970147</c:v>
                </c:pt>
                <c:pt idx="633">
                  <c:v>2.4596976190476187</c:v>
                </c:pt>
                <c:pt idx="634">
                  <c:v>2.4596715133531157</c:v>
                </c:pt>
                <c:pt idx="635">
                  <c:v>2.4596455621301772</c:v>
                </c:pt>
                <c:pt idx="636">
                  <c:v>2.4596197640117992</c:v>
                </c:pt>
                <c:pt idx="637">
                  <c:v>2.4595941176470588</c:v>
                </c:pt>
                <c:pt idx="638">
                  <c:v>2.4595686217008796</c:v>
                </c:pt>
                <c:pt idx="639">
                  <c:v>2.4595432748538011</c:v>
                </c:pt>
                <c:pt idx="640">
                  <c:v>2.459518075801749</c:v>
                </c:pt>
                <c:pt idx="641">
                  <c:v>2.4594930232558139</c:v>
                </c:pt>
                <c:pt idx="642">
                  <c:v>2.4594681159420286</c:v>
                </c:pt>
                <c:pt idx="643">
                  <c:v>2.4594433526011561</c:v>
                </c:pt>
                <c:pt idx="644">
                  <c:v>2.4594187319884724</c:v>
                </c:pt>
                <c:pt idx="645">
                  <c:v>2.4593942528735631</c:v>
                </c:pt>
                <c:pt idx="646">
                  <c:v>2.4593699140401144</c:v>
                </c:pt>
                <c:pt idx="647">
                  <c:v>2.459345714285714</c:v>
                </c:pt>
                <c:pt idx="648">
                  <c:v>2.4593216524216523</c:v>
                </c:pt>
                <c:pt idx="649">
                  <c:v>2.4592977272727272</c:v>
                </c:pt>
                <c:pt idx="650">
                  <c:v>2.4592739376770538</c:v>
                </c:pt>
                <c:pt idx="651">
                  <c:v>2.4592502824858755</c:v>
                </c:pt>
                <c:pt idx="652">
                  <c:v>2.45922676056338</c:v>
                </c:pt>
                <c:pt idx="653">
                  <c:v>2.4592033707865166</c:v>
                </c:pt>
                <c:pt idx="654">
                  <c:v>2.4591801120448178</c:v>
                </c:pt>
                <c:pt idx="655">
                  <c:v>2.4591569832402231</c:v>
                </c:pt>
                <c:pt idx="656">
                  <c:v>2.4591339832869079</c:v>
                </c:pt>
                <c:pt idx="657">
                  <c:v>2.459111111111111</c:v>
                </c:pt>
                <c:pt idx="658">
                  <c:v>2.4590883656509694</c:v>
                </c:pt>
                <c:pt idx="659">
                  <c:v>2.4590657458563534</c:v>
                </c:pt>
                <c:pt idx="660">
                  <c:v>2.4590432506887052</c:v>
                </c:pt>
                <c:pt idx="661">
                  <c:v>2.459020879120879</c:v>
                </c:pt>
                <c:pt idx="662">
                  <c:v>2.4589986301369859</c:v>
                </c:pt>
                <c:pt idx="663">
                  <c:v>2.4589765027322401</c:v>
                </c:pt>
                <c:pt idx="664">
                  <c:v>2.4589544959128062</c:v>
                </c:pt>
                <c:pt idx="665">
                  <c:v>2.458932608695652</c:v>
                </c:pt>
                <c:pt idx="666">
                  <c:v>2.458910840108401</c:v>
                </c:pt>
                <c:pt idx="667">
                  <c:v>2.4588891891891889</c:v>
                </c:pt>
                <c:pt idx="668">
                  <c:v>2.4588676549865229</c:v>
                </c:pt>
                <c:pt idx="669">
                  <c:v>2.4588462365591397</c:v>
                </c:pt>
                <c:pt idx="670">
                  <c:v>2.4588249329758711</c:v>
                </c:pt>
                <c:pt idx="671">
                  <c:v>2.4588037433155079</c:v>
                </c:pt>
                <c:pt idx="672">
                  <c:v>2.4587826666666666</c:v>
                </c:pt>
                <c:pt idx="673">
                  <c:v>2.4587617021276595</c:v>
                </c:pt>
                <c:pt idx="674">
                  <c:v>2.4587408488063658</c:v>
                </c:pt>
                <c:pt idx="675">
                  <c:v>2.4587201058201056</c:v>
                </c:pt>
                <c:pt idx="676">
                  <c:v>2.4586994722955144</c:v>
                </c:pt>
                <c:pt idx="677">
                  <c:v>2.458678947368421</c:v>
                </c:pt>
                <c:pt idx="678">
                  <c:v>2.4586585301837269</c:v>
                </c:pt>
                <c:pt idx="679">
                  <c:v>2.4586382198952879</c:v>
                </c:pt>
                <c:pt idx="680">
                  <c:v>2.4586180156657962</c:v>
                </c:pt>
                <c:pt idx="681">
                  <c:v>2.4585979166666667</c:v>
                </c:pt>
                <c:pt idx="682">
                  <c:v>2.458577922077922</c:v>
                </c:pt>
                <c:pt idx="683">
                  <c:v>2.4585580310880828</c:v>
                </c:pt>
                <c:pt idx="684">
                  <c:v>2.4585382428940568</c:v>
                </c:pt>
                <c:pt idx="685">
                  <c:v>2.4585185567010308</c:v>
                </c:pt>
                <c:pt idx="686">
                  <c:v>2.4584989717223649</c:v>
                </c:pt>
                <c:pt idx="687">
                  <c:v>2.4584794871794871</c:v>
                </c:pt>
                <c:pt idx="688">
                  <c:v>2.4584601023017902</c:v>
                </c:pt>
                <c:pt idx="689">
                  <c:v>2.4584408163265303</c:v>
                </c:pt>
                <c:pt idx="690">
                  <c:v>2.4584216284987277</c:v>
                </c:pt>
                <c:pt idx="691">
                  <c:v>2.4584025380710659</c:v>
                </c:pt>
                <c:pt idx="692">
                  <c:v>2.4583835443037971</c:v>
                </c:pt>
                <c:pt idx="693">
                  <c:v>2.4583646464646463</c:v>
                </c:pt>
                <c:pt idx="694">
                  <c:v>2.4583458438287153</c:v>
                </c:pt>
                <c:pt idx="695">
                  <c:v>2.4583271356783918</c:v>
                </c:pt>
                <c:pt idx="696">
                  <c:v>2.4583085213032581</c:v>
                </c:pt>
                <c:pt idx="697">
                  <c:v>2.4582899999999999</c:v>
                </c:pt>
                <c:pt idx="698">
                  <c:v>2.4582715710723191</c:v>
                </c:pt>
                <c:pt idx="699">
                  <c:v>2.4582532338308458</c:v>
                </c:pt>
                <c:pt idx="700">
                  <c:v>2.4582349875930518</c:v>
                </c:pt>
                <c:pt idx="701">
                  <c:v>2.4582168316831683</c:v>
                </c:pt>
                <c:pt idx="702">
                  <c:v>2.4581987654320985</c:v>
                </c:pt>
                <c:pt idx="703">
                  <c:v>2.4581807881773399</c:v>
                </c:pt>
                <c:pt idx="704">
                  <c:v>2.458162899262899</c:v>
                </c:pt>
                <c:pt idx="705">
                  <c:v>2.4581450980392154</c:v>
                </c:pt>
                <c:pt idx="706">
                  <c:v>2.4581273838630806</c:v>
                </c:pt>
                <c:pt idx="707">
                  <c:v>2.4581097560975609</c:v>
                </c:pt>
                <c:pt idx="708">
                  <c:v>2.4580922141119221</c:v>
                </c:pt>
                <c:pt idx="709">
                  <c:v>2.4580747572815533</c:v>
                </c:pt>
                <c:pt idx="710">
                  <c:v>2.4580573849878933</c:v>
                </c:pt>
                <c:pt idx="711">
                  <c:v>2.4580400966183573</c:v>
                </c:pt>
                <c:pt idx="712">
                  <c:v>2.458022891566265</c:v>
                </c:pt>
                <c:pt idx="713">
                  <c:v>2.4580057692307693</c:v>
                </c:pt>
                <c:pt idx="714">
                  <c:v>2.4579887290167863</c:v>
                </c:pt>
                <c:pt idx="715">
                  <c:v>2.457971770334928</c:v>
                </c:pt>
                <c:pt idx="716">
                  <c:v>2.4579548926014319</c:v>
                </c:pt>
                <c:pt idx="717">
                  <c:v>2.4579380952380951</c:v>
                </c:pt>
                <c:pt idx="718">
                  <c:v>2.4579213776722089</c:v>
                </c:pt>
                <c:pt idx="719">
                  <c:v>2.4579047393364926</c:v>
                </c:pt>
                <c:pt idx="720">
                  <c:v>2.4578881796690304</c:v>
                </c:pt>
                <c:pt idx="721">
                  <c:v>2.4578716981132076</c:v>
                </c:pt>
                <c:pt idx="722">
                  <c:v>2.457855294117647</c:v>
                </c:pt>
                <c:pt idx="723">
                  <c:v>2.45783896713615</c:v>
                </c:pt>
                <c:pt idx="724">
                  <c:v>2.4578227166276343</c:v>
                </c:pt>
                <c:pt idx="725">
                  <c:v>2.4578065420560744</c:v>
                </c:pt>
                <c:pt idx="726">
                  <c:v>2.4577904428904427</c:v>
                </c:pt>
                <c:pt idx="727">
                  <c:v>2.4577744186046511</c:v>
                </c:pt>
                <c:pt idx="728">
                  <c:v>2.4577584686774943</c:v>
                </c:pt>
                <c:pt idx="729">
                  <c:v>2.4577425925925924</c:v>
                </c:pt>
                <c:pt idx="730">
                  <c:v>2.457726789838337</c:v>
                </c:pt>
                <c:pt idx="731">
                  <c:v>2.457711059907834</c:v>
                </c:pt>
                <c:pt idx="732">
                  <c:v>2.4576954022988504</c:v>
                </c:pt>
                <c:pt idx="733">
                  <c:v>2.4576798165137612</c:v>
                </c:pt>
                <c:pt idx="734">
                  <c:v>2.4576643020594964</c:v>
                </c:pt>
                <c:pt idx="735">
                  <c:v>2.4576488584474885</c:v>
                </c:pt>
                <c:pt idx="736">
                  <c:v>2.4576334851936217</c:v>
                </c:pt>
                <c:pt idx="737">
                  <c:v>2.4576181818181815</c:v>
                </c:pt>
                <c:pt idx="738">
                  <c:v>2.457602947845805</c:v>
                </c:pt>
                <c:pt idx="739">
                  <c:v>2.4575877828054296</c:v>
                </c:pt>
                <c:pt idx="740">
                  <c:v>2.457572686230248</c:v>
                </c:pt>
                <c:pt idx="741">
                  <c:v>2.4575576576576577</c:v>
                </c:pt>
                <c:pt idx="742">
                  <c:v>2.4575426966292135</c:v>
                </c:pt>
                <c:pt idx="743">
                  <c:v>2.4575278026905827</c:v>
                </c:pt>
                <c:pt idx="744">
                  <c:v>2.4575129753914986</c:v>
                </c:pt>
                <c:pt idx="745">
                  <c:v>2.4574982142857142</c:v>
                </c:pt>
                <c:pt idx="746">
                  <c:v>2.4574835189309576</c:v>
                </c:pt>
                <c:pt idx="747">
                  <c:v>2.4574688888888887</c:v>
                </c:pt>
                <c:pt idx="748">
                  <c:v>2.4574543237250555</c:v>
                </c:pt>
                <c:pt idx="749">
                  <c:v>2.4574398230088494</c:v>
                </c:pt>
                <c:pt idx="750">
                  <c:v>2.4574253863134659</c:v>
                </c:pt>
                <c:pt idx="751">
                  <c:v>2.4574110132158591</c:v>
                </c:pt>
                <c:pt idx="752">
                  <c:v>2.4573967032967032</c:v>
                </c:pt>
                <c:pt idx="753">
                  <c:v>2.4573824561403508</c:v>
                </c:pt>
                <c:pt idx="754">
                  <c:v>2.4573682713347922</c:v>
                </c:pt>
                <c:pt idx="755">
                  <c:v>2.4573541484716155</c:v>
                </c:pt>
                <c:pt idx="756">
                  <c:v>2.4573400871459694</c:v>
                </c:pt>
                <c:pt idx="757">
                  <c:v>2.4573260869565217</c:v>
                </c:pt>
                <c:pt idx="758">
                  <c:v>2.4573121475054229</c:v>
                </c:pt>
                <c:pt idx="759">
                  <c:v>2.4572982683982683</c:v>
                </c:pt>
                <c:pt idx="760">
                  <c:v>2.4572844492440602</c:v>
                </c:pt>
                <c:pt idx="761">
                  <c:v>2.4572706896551724</c:v>
                </c:pt>
                <c:pt idx="762">
                  <c:v>2.4572569892473117</c:v>
                </c:pt>
                <c:pt idx="763">
                  <c:v>2.4572433476394848</c:v>
                </c:pt>
                <c:pt idx="764">
                  <c:v>2.4572297644539614</c:v>
                </c:pt>
                <c:pt idx="765">
                  <c:v>2.4572162393162391</c:v>
                </c:pt>
                <c:pt idx="766">
                  <c:v>2.4572027718550107</c:v>
                </c:pt>
                <c:pt idx="767">
                  <c:v>2.4571893617021274</c:v>
                </c:pt>
                <c:pt idx="768">
                  <c:v>2.4571760084925689</c:v>
                </c:pt>
                <c:pt idx="769">
                  <c:v>2.4571627118644068</c:v>
                </c:pt>
                <c:pt idx="770">
                  <c:v>2.4571494714587736</c:v>
                </c:pt>
                <c:pt idx="771">
                  <c:v>2.4571362869198312</c:v>
                </c:pt>
                <c:pt idx="772">
                  <c:v>2.4571231578947366</c:v>
                </c:pt>
                <c:pt idx="773">
                  <c:v>2.4571100840336131</c:v>
                </c:pt>
                <c:pt idx="774">
                  <c:v>2.4570970649895179</c:v>
                </c:pt>
                <c:pt idx="775">
                  <c:v>2.4570841004184101</c:v>
                </c:pt>
                <c:pt idx="776">
                  <c:v>2.4570711899791231</c:v>
                </c:pt>
                <c:pt idx="777">
                  <c:v>2.4570583333333333</c:v>
                </c:pt>
                <c:pt idx="778">
                  <c:v>2.4570455301455301</c:v>
                </c:pt>
                <c:pt idx="779">
                  <c:v>2.4570327800829874</c:v>
                </c:pt>
                <c:pt idx="780">
                  <c:v>2.4570200828157347</c:v>
                </c:pt>
                <c:pt idx="781">
                  <c:v>2.4570074380165288</c:v>
                </c:pt>
                <c:pt idx="782">
                  <c:v>2.4569948453608248</c:v>
                </c:pt>
                <c:pt idx="783">
                  <c:v>2.4569823045267487</c:v>
                </c:pt>
                <c:pt idx="784">
                  <c:v>2.4569698151950718</c:v>
                </c:pt>
                <c:pt idx="785">
                  <c:v>2.4569573770491804</c:v>
                </c:pt>
                <c:pt idx="786">
                  <c:v>2.4569449897750508</c:v>
                </c:pt>
                <c:pt idx="787">
                  <c:v>2.4569326530612243</c:v>
                </c:pt>
                <c:pt idx="788">
                  <c:v>2.4569203665987778</c:v>
                </c:pt>
                <c:pt idx="789">
                  <c:v>2.4569081300813007</c:v>
                </c:pt>
                <c:pt idx="790">
                  <c:v>2.4568959432048678</c:v>
                </c:pt>
                <c:pt idx="791">
                  <c:v>2.4568838056680162</c:v>
                </c:pt>
                <c:pt idx="792">
                  <c:v>2.4568717171717172</c:v>
                </c:pt>
                <c:pt idx="793">
                  <c:v>2.4568596774193545</c:v>
                </c:pt>
                <c:pt idx="794">
                  <c:v>2.4568476861167001</c:v>
                </c:pt>
                <c:pt idx="795">
                  <c:v>2.4568357429718874</c:v>
                </c:pt>
                <c:pt idx="796">
                  <c:v>2.4568238476953908</c:v>
                </c:pt>
                <c:pt idx="797">
                  <c:v>2.4568119999999998</c:v>
                </c:pt>
                <c:pt idx="798">
                  <c:v>2.4568001996007984</c:v>
                </c:pt>
                <c:pt idx="799">
                  <c:v>2.4567884462151395</c:v>
                </c:pt>
                <c:pt idx="800">
                  <c:v>2.4567767395626241</c:v>
                </c:pt>
                <c:pt idx="801">
                  <c:v>2.4567650793650793</c:v>
                </c:pt>
                <c:pt idx="802">
                  <c:v>2.4567534653465346</c:v>
                </c:pt>
                <c:pt idx="803">
                  <c:v>2.4567418972332016</c:v>
                </c:pt>
                <c:pt idx="804">
                  <c:v>2.4567303747534517</c:v>
                </c:pt>
                <c:pt idx="805">
                  <c:v>2.4567188976377952</c:v>
                </c:pt>
                <c:pt idx="806">
                  <c:v>2.4567074656188606</c:v>
                </c:pt>
                <c:pt idx="807">
                  <c:v>2.4566960784313725</c:v>
                </c:pt>
                <c:pt idx="808">
                  <c:v>2.4566847358121331</c:v>
                </c:pt>
                <c:pt idx="809">
                  <c:v>2.4566734374999997</c:v>
                </c:pt>
                <c:pt idx="810">
                  <c:v>2.4566621832358675</c:v>
                </c:pt>
                <c:pt idx="811">
                  <c:v>2.4566509727626458</c:v>
                </c:pt>
                <c:pt idx="812">
                  <c:v>2.4566398058252426</c:v>
                </c:pt>
                <c:pt idx="813">
                  <c:v>2.4566286821705425</c:v>
                </c:pt>
                <c:pt idx="814">
                  <c:v>2.4566176015473888</c:v>
                </c:pt>
                <c:pt idx="815">
                  <c:v>2.4566065637065635</c:v>
                </c:pt>
                <c:pt idx="816">
                  <c:v>2.4565955684007705</c:v>
                </c:pt>
                <c:pt idx="817">
                  <c:v>2.4565846153846151</c:v>
                </c:pt>
                <c:pt idx="818">
                  <c:v>2.4565737044145872</c:v>
                </c:pt>
                <c:pt idx="819">
                  <c:v>2.4565628352490418</c:v>
                </c:pt>
                <c:pt idx="820">
                  <c:v>2.4565520076481833</c:v>
                </c:pt>
                <c:pt idx="821">
                  <c:v>2.4565412213740458</c:v>
                </c:pt>
                <c:pt idx="822">
                  <c:v>2.4565304761904763</c:v>
                </c:pt>
                <c:pt idx="823">
                  <c:v>2.4565197718631175</c:v>
                </c:pt>
                <c:pt idx="824">
                  <c:v>2.4565091081593926</c:v>
                </c:pt>
                <c:pt idx="825">
                  <c:v>2.4564984848484848</c:v>
                </c:pt>
                <c:pt idx="826">
                  <c:v>2.456487901701323</c:v>
                </c:pt>
                <c:pt idx="827">
                  <c:v>2.4564773584905657</c:v>
                </c:pt>
                <c:pt idx="828">
                  <c:v>2.4564668549905835</c:v>
                </c:pt>
                <c:pt idx="829">
                  <c:v>2.4564563909774435</c:v>
                </c:pt>
                <c:pt idx="830">
                  <c:v>2.4564459662288929</c:v>
                </c:pt>
                <c:pt idx="831">
                  <c:v>2.4564355805243445</c:v>
                </c:pt>
                <c:pt idx="832">
                  <c:v>2.4564252336448598</c:v>
                </c:pt>
                <c:pt idx="833">
                  <c:v>2.4564149253731342</c:v>
                </c:pt>
                <c:pt idx="834">
                  <c:v>2.4564046554934822</c:v>
                </c:pt>
                <c:pt idx="835">
                  <c:v>2.4563944237918216</c:v>
                </c:pt>
                <c:pt idx="836">
                  <c:v>2.4563842300556584</c:v>
                </c:pt>
                <c:pt idx="837">
                  <c:v>2.4563740740740738</c:v>
                </c:pt>
                <c:pt idx="838">
                  <c:v>2.4563639556377077</c:v>
                </c:pt>
                <c:pt idx="839">
                  <c:v>2.4563538745387454</c:v>
                </c:pt>
                <c:pt idx="840">
                  <c:v>2.4563438305709022</c:v>
                </c:pt>
                <c:pt idx="841">
                  <c:v>2.4563338235294117</c:v>
                </c:pt>
                <c:pt idx="842">
                  <c:v>2.4563238532110092</c:v>
                </c:pt>
                <c:pt idx="843">
                  <c:v>2.4563139194139194</c:v>
                </c:pt>
                <c:pt idx="844">
                  <c:v>2.4563040219378425</c:v>
                </c:pt>
                <c:pt idx="845">
                  <c:v>2.4562941605839415</c:v>
                </c:pt>
                <c:pt idx="846">
                  <c:v>2.4562843351548267</c:v>
                </c:pt>
                <c:pt idx="847">
                  <c:v>2.4562745454545452</c:v>
                </c:pt>
                <c:pt idx="848">
                  <c:v>2.4562647912885662</c:v>
                </c:pt>
                <c:pt idx="849">
                  <c:v>2.456255072463768</c:v>
                </c:pt>
                <c:pt idx="850">
                  <c:v>2.4562453887884268</c:v>
                </c:pt>
                <c:pt idx="851">
                  <c:v>2.4562357400722021</c:v>
                </c:pt>
                <c:pt idx="852">
                  <c:v>2.456226126126126</c:v>
                </c:pt>
                <c:pt idx="853">
                  <c:v>2.4562165467625898</c:v>
                </c:pt>
                <c:pt idx="854">
                  <c:v>2.4562070017953319</c:v>
                </c:pt>
                <c:pt idx="855">
                  <c:v>2.4561974910394264</c:v>
                </c:pt>
                <c:pt idx="856">
                  <c:v>2.45618801431127</c:v>
                </c:pt>
                <c:pt idx="857">
                  <c:v>2.4561785714285711</c:v>
                </c:pt>
                <c:pt idx="858">
                  <c:v>2.4561691622103385</c:v>
                </c:pt>
                <c:pt idx="859">
                  <c:v>2.4561597864768681</c:v>
                </c:pt>
                <c:pt idx="860">
                  <c:v>2.4561504440497335</c:v>
                </c:pt>
                <c:pt idx="861">
                  <c:v>2.456141134751773</c:v>
                </c:pt>
                <c:pt idx="862">
                  <c:v>2.4561318584070797</c:v>
                </c:pt>
                <c:pt idx="863">
                  <c:v>2.4561226148409894</c:v>
                </c:pt>
                <c:pt idx="864">
                  <c:v>2.4561134038800705</c:v>
                </c:pt>
                <c:pt idx="865">
                  <c:v>2.4561042253521124</c:v>
                </c:pt>
                <c:pt idx="866">
                  <c:v>2.4560950790861158</c:v>
                </c:pt>
                <c:pt idx="867">
                  <c:v>2.4560859649122806</c:v>
                </c:pt>
                <c:pt idx="868">
                  <c:v>2.4560768826619963</c:v>
                </c:pt>
                <c:pt idx="869">
                  <c:v>2.456067832167832</c:v>
                </c:pt>
                <c:pt idx="870">
                  <c:v>2.456058813263525</c:v>
                </c:pt>
                <c:pt idx="871">
                  <c:v>2.456049825783972</c:v>
                </c:pt>
                <c:pt idx="872">
                  <c:v>2.4560408695652174</c:v>
                </c:pt>
                <c:pt idx="873">
                  <c:v>2.4560319444444443</c:v>
                </c:pt>
                <c:pt idx="874">
                  <c:v>2.4560230502599651</c:v>
                </c:pt>
                <c:pt idx="875">
                  <c:v>2.4560141868512111</c:v>
                </c:pt>
                <c:pt idx="876">
                  <c:v>2.4560053540587217</c:v>
                </c:pt>
                <c:pt idx="877">
                  <c:v>2.4559965517241378</c:v>
                </c:pt>
                <c:pt idx="878">
                  <c:v>2.4559877796901892</c:v>
                </c:pt>
                <c:pt idx="879">
                  <c:v>2.4559790378006872</c:v>
                </c:pt>
                <c:pt idx="880">
                  <c:v>2.4559703259005143</c:v>
                </c:pt>
                <c:pt idx="881">
                  <c:v>2.4559616438356162</c:v>
                </c:pt>
                <c:pt idx="882">
                  <c:v>2.4559529914529912</c:v>
                </c:pt>
                <c:pt idx="883">
                  <c:v>2.4559443686006825</c:v>
                </c:pt>
                <c:pt idx="884">
                  <c:v>2.455935775127768</c:v>
                </c:pt>
                <c:pt idx="885">
                  <c:v>2.4559272108843535</c:v>
                </c:pt>
                <c:pt idx="886">
                  <c:v>2.4559186757215619</c:v>
                </c:pt>
                <c:pt idx="887">
                  <c:v>2.4559101694915251</c:v>
                </c:pt>
                <c:pt idx="888">
                  <c:v>2.4559016920473771</c:v>
                </c:pt>
                <c:pt idx="889">
                  <c:v>2.455893243243243</c:v>
                </c:pt>
                <c:pt idx="890">
                  <c:v>2.4558848229342325</c:v>
                </c:pt>
                <c:pt idx="891">
                  <c:v>2.4558764309764309</c:v>
                </c:pt>
                <c:pt idx="892">
                  <c:v>2.4558680672268904</c:v>
                </c:pt>
                <c:pt idx="893">
                  <c:v>2.4558597315436241</c:v>
                </c:pt>
                <c:pt idx="894">
                  <c:v>2.4558514237855946</c:v>
                </c:pt>
                <c:pt idx="895">
                  <c:v>2.4558431438127091</c:v>
                </c:pt>
                <c:pt idx="896">
                  <c:v>2.4558348914858095</c:v>
                </c:pt>
                <c:pt idx="897">
                  <c:v>2.4558266666666664</c:v>
                </c:pt>
                <c:pt idx="898">
                  <c:v>2.4558184692179701</c:v>
                </c:pt>
                <c:pt idx="899">
                  <c:v>2.4558102990033222</c:v>
                </c:pt>
                <c:pt idx="900">
                  <c:v>2.4558021558872305</c:v>
                </c:pt>
                <c:pt idx="901">
                  <c:v>2.4557940397350992</c:v>
                </c:pt>
                <c:pt idx="902">
                  <c:v>2.4557859504132229</c:v>
                </c:pt>
                <c:pt idx="903">
                  <c:v>2.4557778877887788</c:v>
                </c:pt>
                <c:pt idx="904">
                  <c:v>2.4557698517298188</c:v>
                </c:pt>
                <c:pt idx="905">
                  <c:v>2.4557618421052632</c:v>
                </c:pt>
                <c:pt idx="906">
                  <c:v>2.4557538587848931</c:v>
                </c:pt>
                <c:pt idx="907">
                  <c:v>2.4557459016393439</c:v>
                </c:pt>
                <c:pt idx="908">
                  <c:v>2.4557379705400981</c:v>
                </c:pt>
                <c:pt idx="909">
                  <c:v>2.4557300653594769</c:v>
                </c:pt>
                <c:pt idx="910">
                  <c:v>2.455722185970636</c:v>
                </c:pt>
                <c:pt idx="911">
                  <c:v>2.455714332247557</c:v>
                </c:pt>
                <c:pt idx="912">
                  <c:v>2.4557065040650405</c:v>
                </c:pt>
                <c:pt idx="913">
                  <c:v>2.4556987012987013</c:v>
                </c:pt>
                <c:pt idx="914">
                  <c:v>2.4556909238249593</c:v>
                </c:pt>
                <c:pt idx="915">
                  <c:v>2.4556831715210357</c:v>
                </c:pt>
                <c:pt idx="916">
                  <c:v>2.4556754442649433</c:v>
                </c:pt>
                <c:pt idx="917">
                  <c:v>2.4556677419354838</c:v>
                </c:pt>
                <c:pt idx="918">
                  <c:v>2.4556600644122382</c:v>
                </c:pt>
                <c:pt idx="919">
                  <c:v>2.4556524115755627</c:v>
                </c:pt>
                <c:pt idx="920">
                  <c:v>2.4556447833065809</c:v>
                </c:pt>
                <c:pt idx="921">
                  <c:v>2.4556371794871792</c:v>
                </c:pt>
                <c:pt idx="922">
                  <c:v>2.4556296</c:v>
                </c:pt>
                <c:pt idx="923">
                  <c:v>2.4556220447284343</c:v>
                </c:pt>
                <c:pt idx="924">
                  <c:v>2.4556145135566187</c:v>
                </c:pt>
                <c:pt idx="925">
                  <c:v>2.4556070063694264</c:v>
                </c:pt>
                <c:pt idx="926">
                  <c:v>2.4555995230524639</c:v>
                </c:pt>
                <c:pt idx="927">
                  <c:v>2.4555920634920634</c:v>
                </c:pt>
                <c:pt idx="928">
                  <c:v>2.4555846275752771</c:v>
                </c:pt>
                <c:pt idx="929">
                  <c:v>2.4555772151898734</c:v>
                </c:pt>
                <c:pt idx="930">
                  <c:v>2.4555698262243286</c:v>
                </c:pt>
                <c:pt idx="931">
                  <c:v>2.455562460567823</c:v>
                </c:pt>
                <c:pt idx="932">
                  <c:v>2.4555551181102362</c:v>
                </c:pt>
                <c:pt idx="933">
                  <c:v>2.4555477987421384</c:v>
                </c:pt>
                <c:pt idx="934">
                  <c:v>2.455540502354788</c:v>
                </c:pt>
                <c:pt idx="935">
                  <c:v>2.455533228840125</c:v>
                </c:pt>
                <c:pt idx="936">
                  <c:v>2.4555259780907668</c:v>
                </c:pt>
                <c:pt idx="937">
                  <c:v>2.45551875</c:v>
                </c:pt>
                <c:pt idx="938">
                  <c:v>2.4555115444617783</c:v>
                </c:pt>
                <c:pt idx="939">
                  <c:v>2.4555043613707164</c:v>
                </c:pt>
                <c:pt idx="940">
                  <c:v>2.4554972006220837</c:v>
                </c:pt>
                <c:pt idx="941">
                  <c:v>2.4554900621118012</c:v>
                </c:pt>
                <c:pt idx="942">
                  <c:v>2.455482945736434</c:v>
                </c:pt>
                <c:pt idx="943">
                  <c:v>2.4554758513931887</c:v>
                </c:pt>
                <c:pt idx="944">
                  <c:v>2.455468778979907</c:v>
                </c:pt>
                <c:pt idx="945">
                  <c:v>2.4554617283950617</c:v>
                </c:pt>
                <c:pt idx="946">
                  <c:v>2.4554546995377504</c:v>
                </c:pt>
                <c:pt idx="947">
                  <c:v>2.455447692307692</c:v>
                </c:pt>
                <c:pt idx="948">
                  <c:v>2.4554407066052226</c:v>
                </c:pt>
                <c:pt idx="949">
                  <c:v>2.4554337423312882</c:v>
                </c:pt>
                <c:pt idx="950">
                  <c:v>2.4554267993874426</c:v>
                </c:pt>
                <c:pt idx="951">
                  <c:v>2.4554198776758409</c:v>
                </c:pt>
                <c:pt idx="952">
                  <c:v>2.4554129770992366</c:v>
                </c:pt>
                <c:pt idx="953">
                  <c:v>2.4554060975609753</c:v>
                </c:pt>
                <c:pt idx="954">
                  <c:v>2.4553992389649921</c:v>
                </c:pt>
                <c:pt idx="955">
                  <c:v>2.4553924012158053</c:v>
                </c:pt>
                <c:pt idx="956">
                  <c:v>2.4553855842185128</c:v>
                </c:pt>
                <c:pt idx="957">
                  <c:v>2.4553787878787876</c:v>
                </c:pt>
                <c:pt idx="958">
                  <c:v>2.4553720121028744</c:v>
                </c:pt>
                <c:pt idx="959">
                  <c:v>2.4553652567975828</c:v>
                </c:pt>
                <c:pt idx="960">
                  <c:v>2.4553585218702865</c:v>
                </c:pt>
                <c:pt idx="961">
                  <c:v>2.4553518072289156</c:v>
                </c:pt>
                <c:pt idx="962">
                  <c:v>2.4553451127819548</c:v>
                </c:pt>
                <c:pt idx="963">
                  <c:v>2.4553384384384382</c:v>
                </c:pt>
                <c:pt idx="964">
                  <c:v>2.4553317841079458</c:v>
                </c:pt>
                <c:pt idx="965">
                  <c:v>2.4553251497005988</c:v>
                </c:pt>
                <c:pt idx="966">
                  <c:v>2.4553185351270552</c:v>
                </c:pt>
                <c:pt idx="967">
                  <c:v>2.4553119402985075</c:v>
                </c:pt>
                <c:pt idx="968">
                  <c:v>2.4553053651266765</c:v>
                </c:pt>
                <c:pt idx="969">
                  <c:v>2.4552988095238093</c:v>
                </c:pt>
                <c:pt idx="970">
                  <c:v>2.4552922734026743</c:v>
                </c:pt>
                <c:pt idx="971">
                  <c:v>2.4552857566765578</c:v>
                </c:pt>
                <c:pt idx="972">
                  <c:v>2.4552792592592589</c:v>
                </c:pt>
                <c:pt idx="973">
                  <c:v>2.4552727810650885</c:v>
                </c:pt>
                <c:pt idx="974">
                  <c:v>2.4552663220088626</c:v>
                </c:pt>
                <c:pt idx="975">
                  <c:v>2.4552598820058997</c:v>
                </c:pt>
                <c:pt idx="976">
                  <c:v>2.4552534609720174</c:v>
                </c:pt>
                <c:pt idx="977">
                  <c:v>2.4552470588235291</c:v>
                </c:pt>
                <c:pt idx="978">
                  <c:v>2.4552406754772393</c:v>
                </c:pt>
                <c:pt idx="979">
                  <c:v>2.4552343108504395</c:v>
                </c:pt>
                <c:pt idx="980">
                  <c:v>2.4552279648609074</c:v>
                </c:pt>
                <c:pt idx="981">
                  <c:v>2.4552216374269005</c:v>
                </c:pt>
                <c:pt idx="982">
                  <c:v>2.455215328467153</c:v>
                </c:pt>
                <c:pt idx="983">
                  <c:v>2.4552090379008744</c:v>
                </c:pt>
                <c:pt idx="984">
                  <c:v>2.4552027656477438</c:v>
                </c:pt>
                <c:pt idx="985">
                  <c:v>2.4551965116279066</c:v>
                </c:pt>
                <c:pt idx="986">
                  <c:v>2.4551902757619737</c:v>
                </c:pt>
                <c:pt idx="987">
                  <c:v>2.4551840579710142</c:v>
                </c:pt>
                <c:pt idx="988">
                  <c:v>2.4551778581765555</c:v>
                </c:pt>
                <c:pt idx="989">
                  <c:v>2.4551716763005778</c:v>
                </c:pt>
                <c:pt idx="990">
                  <c:v>2.4551655122655123</c:v>
                </c:pt>
                <c:pt idx="991">
                  <c:v>2.4551593659942363</c:v>
                </c:pt>
                <c:pt idx="992">
                  <c:v>2.4551532374100717</c:v>
                </c:pt>
                <c:pt idx="993">
                  <c:v>2.4551471264367817</c:v>
                </c:pt>
                <c:pt idx="994">
                  <c:v>2.455141032998565</c:v>
                </c:pt>
                <c:pt idx="995">
                  <c:v>2.4551349570200571</c:v>
                </c:pt>
                <c:pt idx="996">
                  <c:v>2.4551288984263233</c:v>
                </c:pt>
                <c:pt idx="997">
                  <c:v>2.4551228571428569</c:v>
                </c:pt>
                <c:pt idx="998">
                  <c:v>2.4551168330955777</c:v>
                </c:pt>
                <c:pt idx="999">
                  <c:v>2.4551108262108259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4F-4C68-8F4B-DF70DC6D2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8671"/>
        <c:axId val="1112672991"/>
      </c:scatterChart>
      <c:valAx>
        <c:axId val="1112668671"/>
        <c:scaling>
          <c:logBase val="10"/>
          <c:orientation val="minMax"/>
          <c:max val="75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strRef>
              <c:f>ChartData!$C$8</c:f>
              <c:strCache>
                <c:ptCount val="1"/>
                <c:pt idx="0">
                  <c:v>Monthly Consumption in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72991"/>
        <c:crosses val="autoZero"/>
        <c:crossBetween val="midCat"/>
      </c:valAx>
      <c:valAx>
        <c:axId val="111267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strRef>
              <c:f>ChartData!$C$9</c:f>
              <c:strCache>
                <c:ptCount val="1"/>
                <c:pt idx="0">
                  <c:v>Average Rate, $ per Mcf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66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304800</xdr:colOff>
      <xdr:row>26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64B6CD-B771-48C5-B8ED-BA5C2BA87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</xdr:row>
      <xdr:rowOff>0</xdr:rowOff>
    </xdr:from>
    <xdr:to>
      <xdr:col>22</xdr:col>
      <xdr:colOff>304800</xdr:colOff>
      <xdr:row>26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50ACF2-6709-4A7F-A781-65D276894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304800</xdr:colOff>
      <xdr:row>52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0C3623-1850-463C-86A7-DFF8A3291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1</xdr:row>
      <xdr:rowOff>0</xdr:rowOff>
    </xdr:from>
    <xdr:to>
      <xdr:col>33</xdr:col>
      <xdr:colOff>304800</xdr:colOff>
      <xdr:row>26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368693-B353-46C6-87EE-5A60E2687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0</xdr:colOff>
      <xdr:row>27</xdr:row>
      <xdr:rowOff>0</xdr:rowOff>
    </xdr:from>
    <xdr:to>
      <xdr:col>33</xdr:col>
      <xdr:colOff>304800</xdr:colOff>
      <xdr:row>52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95EFEAE-2F18-4996-B43A-E74C3A993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1</xdr:row>
      <xdr:rowOff>0</xdr:rowOff>
    </xdr:from>
    <xdr:to>
      <xdr:col>44</xdr:col>
      <xdr:colOff>304800</xdr:colOff>
      <xdr:row>26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F9B46A9-8F4F-4E0A-9222-B12A6A4DA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0</xdr:colOff>
      <xdr:row>27</xdr:row>
      <xdr:rowOff>0</xdr:rowOff>
    </xdr:from>
    <xdr:to>
      <xdr:col>44</xdr:col>
      <xdr:colOff>304800</xdr:colOff>
      <xdr:row>52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153886A-C4E4-4EBA-9152-F817757DF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53</xdr:row>
      <xdr:rowOff>0</xdr:rowOff>
    </xdr:from>
    <xdr:to>
      <xdr:col>44</xdr:col>
      <xdr:colOff>304800</xdr:colOff>
      <xdr:row>78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085CE3-E4FF-4A3F-955A-35F9AD4EC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79</xdr:row>
      <xdr:rowOff>0</xdr:rowOff>
    </xdr:from>
    <xdr:to>
      <xdr:col>44</xdr:col>
      <xdr:colOff>304800</xdr:colOff>
      <xdr:row>104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6BB46A8-5B80-41F4-BC5F-486ED6DFF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0</xdr:colOff>
      <xdr:row>105</xdr:row>
      <xdr:rowOff>0</xdr:rowOff>
    </xdr:from>
    <xdr:to>
      <xdr:col>44</xdr:col>
      <xdr:colOff>304800</xdr:colOff>
      <xdr:row>130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BA86DCD-C20F-4A9F-9732-0C1D95C5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0</xdr:colOff>
      <xdr:row>131</xdr:row>
      <xdr:rowOff>0</xdr:rowOff>
    </xdr:from>
    <xdr:to>
      <xdr:col>44</xdr:col>
      <xdr:colOff>304800</xdr:colOff>
      <xdr:row>156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789CC3D-B0CA-45EB-B70D-4630C0001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55</xdr:col>
      <xdr:colOff>304800</xdr:colOff>
      <xdr:row>26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4389255-A410-4289-B4D7-FE3B68E6A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27</xdr:row>
      <xdr:rowOff>0</xdr:rowOff>
    </xdr:from>
    <xdr:to>
      <xdr:col>55</xdr:col>
      <xdr:colOff>304800</xdr:colOff>
      <xdr:row>52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8B6FC1C-6F43-4231-9B0D-536D9F506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56</xdr:col>
      <xdr:colOff>0</xdr:colOff>
      <xdr:row>1</xdr:row>
      <xdr:rowOff>0</xdr:rowOff>
    </xdr:from>
    <xdr:to>
      <xdr:col>66</xdr:col>
      <xdr:colOff>304800</xdr:colOff>
      <xdr:row>26</xdr:row>
      <xdr:rowOff>0</xdr:rowOff>
    </xdr:to>
    <xdr:graphicFrame macro="">
      <xdr:nvGraphicFramePr>
        <xdr:cNvPr id="2" name="Chart 15">
          <a:extLst>
            <a:ext uri="{FF2B5EF4-FFF2-40B4-BE49-F238E27FC236}">
              <a16:creationId xmlns:a16="http://schemas.microsoft.com/office/drawing/2014/main" id="{EAC2B97B-D65B-4AE8-8823-FE7C3DE58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56</xdr:col>
      <xdr:colOff>0</xdr:colOff>
      <xdr:row>27</xdr:row>
      <xdr:rowOff>0</xdr:rowOff>
    </xdr:from>
    <xdr:to>
      <xdr:col>66</xdr:col>
      <xdr:colOff>304800</xdr:colOff>
      <xdr:row>52</xdr:row>
      <xdr:rowOff>1</xdr:rowOff>
    </xdr:to>
    <xdr:graphicFrame macro="">
      <xdr:nvGraphicFramePr>
        <xdr:cNvPr id="16" name="Chart 16">
          <a:extLst>
            <a:ext uri="{FF2B5EF4-FFF2-40B4-BE49-F238E27FC236}">
              <a16:creationId xmlns:a16="http://schemas.microsoft.com/office/drawing/2014/main" id="{C3142524-2B5A-454F-826D-DF813E56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56</xdr:col>
      <xdr:colOff>0</xdr:colOff>
      <xdr:row>53</xdr:row>
      <xdr:rowOff>0</xdr:rowOff>
    </xdr:from>
    <xdr:to>
      <xdr:col>66</xdr:col>
      <xdr:colOff>304800</xdr:colOff>
      <xdr:row>78</xdr:row>
      <xdr:rowOff>0</xdr:rowOff>
    </xdr:to>
    <xdr:graphicFrame macro="">
      <xdr:nvGraphicFramePr>
        <xdr:cNvPr id="17" name="Chart 17">
          <a:extLst>
            <a:ext uri="{FF2B5EF4-FFF2-40B4-BE49-F238E27FC236}">
              <a16:creationId xmlns:a16="http://schemas.microsoft.com/office/drawing/2014/main" id="{34F897DB-E809-4B69-919A-365FB254A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56</xdr:col>
      <xdr:colOff>0</xdr:colOff>
      <xdr:row>79</xdr:row>
      <xdr:rowOff>0</xdr:rowOff>
    </xdr:from>
    <xdr:to>
      <xdr:col>66</xdr:col>
      <xdr:colOff>304800</xdr:colOff>
      <xdr:row>104</xdr:row>
      <xdr:rowOff>0</xdr:rowOff>
    </xdr:to>
    <xdr:graphicFrame macro="">
      <xdr:nvGraphicFramePr>
        <xdr:cNvPr id="18" name="Chart 18">
          <a:extLst>
            <a:ext uri="{FF2B5EF4-FFF2-40B4-BE49-F238E27FC236}">
              <a16:creationId xmlns:a16="http://schemas.microsoft.com/office/drawing/2014/main" id="{C9305C31-9C79-4353-A5A2-763B61380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Working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000FF"/>
      </a:accent4>
      <a:accent5>
        <a:srgbClr val="6600CC"/>
      </a:accent5>
      <a:accent6>
        <a:srgbClr val="008000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F80A4-267D-41B8-BB6A-38E372E011B1}">
  <sheetPr codeName="Sheet11">
    <tabColor theme="4"/>
  </sheetPr>
  <dimension ref="A1:BX154"/>
  <sheetViews>
    <sheetView workbookViewId="0"/>
  </sheetViews>
  <sheetFormatPr defaultColWidth="8.85546875" defaultRowHeight="15" outlineLevelCol="1" x14ac:dyDescent="0.25"/>
  <cols>
    <col min="1" max="1" width="5" style="2" bestFit="1" customWidth="1"/>
    <col min="2" max="2" width="26.42578125" style="2" customWidth="1"/>
    <col min="3" max="3" width="8.85546875" style="2" bestFit="1" customWidth="1"/>
    <col min="4" max="4" width="10.140625" style="2" bestFit="1" customWidth="1"/>
    <col min="5" max="9" width="7.5703125" style="2" customWidth="1" outlineLevel="1"/>
    <col min="10" max="10" width="9.85546875" style="2" customWidth="1" outlineLevel="1"/>
    <col min="11" max="13" width="9.28515625" style="2" customWidth="1" outlineLevel="1"/>
    <col min="14" max="18" width="8.28515625" style="2" customWidth="1" outlineLevel="1"/>
    <col min="19" max="19" width="9.5703125" style="2" customWidth="1" outlineLevel="1"/>
    <col min="20" max="22" width="9.28515625" style="2" customWidth="1" outlineLevel="1"/>
    <col min="23" max="23" width="11.140625" style="2" bestFit="1" customWidth="1"/>
    <col min="24" max="24" width="12" style="2" bestFit="1" customWidth="1"/>
    <col min="25" max="25" width="13.140625" style="2" bestFit="1" customWidth="1"/>
    <col min="26" max="33" width="13.140625" style="2" customWidth="1" outlineLevel="1"/>
    <col min="34" max="35" width="11" style="2" bestFit="1" customWidth="1"/>
    <col min="36" max="36" width="11" style="2" customWidth="1" outlineLevel="1"/>
    <col min="37" max="38" width="10.140625" style="2" bestFit="1" customWidth="1"/>
    <col min="39" max="39" width="12" style="2" bestFit="1" customWidth="1"/>
    <col min="40" max="42" width="11" style="2" customWidth="1" outlineLevel="1"/>
    <col min="43" max="44" width="13.140625" style="2" bestFit="1" customWidth="1"/>
    <col min="45" max="45" width="9.7109375" style="2" bestFit="1" customWidth="1"/>
    <col min="46" max="46" width="14.28515625" style="2" bestFit="1" customWidth="1"/>
    <col min="47" max="47" width="12" style="2" bestFit="1" customWidth="1"/>
    <col min="48" max="48" width="13.140625" style="2" customWidth="1"/>
    <col min="49" max="49" width="11.42578125" style="2" bestFit="1" customWidth="1"/>
    <col min="50" max="50" width="14.7109375" style="2" bestFit="1" customWidth="1"/>
    <col min="51" max="51" width="13.28515625" style="2" bestFit="1" customWidth="1"/>
    <col min="52" max="52" width="12.7109375" style="2" bestFit="1" customWidth="1"/>
    <col min="53" max="53" width="15.28515625" style="2" bestFit="1" customWidth="1"/>
    <col min="54" max="54" width="9.5703125" style="68" bestFit="1" customWidth="1"/>
    <col min="55" max="55" width="11" style="68" bestFit="1" customWidth="1"/>
    <col min="56" max="56" width="29.7109375" style="68" bestFit="1" customWidth="1"/>
    <col min="57" max="76" width="8.85546875" style="68"/>
    <col min="77" max="16384" width="8.85546875" style="2"/>
  </cols>
  <sheetData>
    <row r="1" spans="2:76" x14ac:dyDescent="0.25">
      <c r="B1" s="96" t="s">
        <v>0</v>
      </c>
      <c r="G1" s="56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</row>
    <row r="2" spans="2:76" x14ac:dyDescent="0.25">
      <c r="B2" s="57" t="s">
        <v>1</v>
      </c>
      <c r="G2" s="56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</row>
    <row r="3" spans="2:76" x14ac:dyDescent="0.25">
      <c r="B3" s="57" t="s">
        <v>2</v>
      </c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</row>
    <row r="5" spans="2:76" ht="15.75" thickBot="1" x14ac:dyDescent="0.3"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</row>
    <row r="6" spans="2:76" ht="30" customHeight="1" x14ac:dyDescent="0.25">
      <c r="D6" s="109" t="s">
        <v>3</v>
      </c>
      <c r="E6" s="83" t="s">
        <v>4</v>
      </c>
      <c r="F6" s="83"/>
      <c r="G6" s="83"/>
      <c r="H6" s="83"/>
      <c r="I6" s="84"/>
      <c r="J6" s="83"/>
      <c r="K6" s="110"/>
      <c r="L6" s="110"/>
      <c r="M6" s="110"/>
      <c r="N6" s="82" t="s">
        <v>5</v>
      </c>
      <c r="O6" s="83"/>
      <c r="P6" s="83"/>
      <c r="Q6" s="83"/>
      <c r="R6" s="83"/>
      <c r="S6" s="83"/>
      <c r="T6" s="84"/>
      <c r="U6" s="111"/>
      <c r="V6" s="111"/>
      <c r="W6" s="112" t="s">
        <v>6</v>
      </c>
      <c r="X6" s="113" t="s">
        <v>7</v>
      </c>
      <c r="Y6" s="114" t="s">
        <v>3</v>
      </c>
      <c r="Z6" s="174" t="s">
        <v>8</v>
      </c>
      <c r="AA6" s="174"/>
      <c r="AB6" s="174"/>
      <c r="AC6" s="174"/>
      <c r="AD6" s="174"/>
      <c r="AE6" s="174"/>
      <c r="AF6" s="174"/>
      <c r="AG6" s="115" t="s">
        <v>9</v>
      </c>
      <c r="AH6" s="83" t="s">
        <v>10</v>
      </c>
      <c r="AI6" s="83"/>
      <c r="AJ6" s="83"/>
      <c r="AK6" s="83"/>
      <c r="AL6" s="83"/>
      <c r="AM6" s="83"/>
      <c r="AN6" s="84"/>
      <c r="AO6" s="111"/>
      <c r="AP6" s="111"/>
      <c r="AQ6" s="114" t="s">
        <v>11</v>
      </c>
      <c r="AR6" s="114" t="s">
        <v>12</v>
      </c>
      <c r="AS6" s="109" t="s">
        <v>13</v>
      </c>
      <c r="AT6" s="114" t="s">
        <v>13</v>
      </c>
      <c r="AW6" s="14" t="s">
        <v>14</v>
      </c>
      <c r="AX6" s="14" t="s">
        <v>15</v>
      </c>
      <c r="BA6" s="14" t="s">
        <v>16</v>
      </c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</row>
    <row r="7" spans="2:76" ht="15.75" thickBot="1" x14ac:dyDescent="0.3">
      <c r="D7" s="116" t="s">
        <v>17</v>
      </c>
      <c r="E7" s="117" t="s">
        <v>18</v>
      </c>
      <c r="F7" s="116" t="s">
        <v>19</v>
      </c>
      <c r="G7" s="116" t="s">
        <v>20</v>
      </c>
      <c r="H7" s="116" t="s">
        <v>21</v>
      </c>
      <c r="I7" s="116" t="s">
        <v>22</v>
      </c>
      <c r="J7" s="118" t="s">
        <v>23</v>
      </c>
      <c r="K7" s="113" t="s">
        <v>24</v>
      </c>
      <c r="L7" s="113" t="s">
        <v>25</v>
      </c>
      <c r="M7" s="113" t="s">
        <v>26</v>
      </c>
      <c r="N7" s="116" t="str">
        <f t="shared" ref="N7:V7" si="0">E7</f>
        <v>STAS</v>
      </c>
      <c r="O7" s="116" t="str">
        <f t="shared" si="0"/>
        <v>MFC</v>
      </c>
      <c r="P7" s="116" t="str">
        <f t="shared" si="0"/>
        <v>Choice</v>
      </c>
      <c r="Q7" s="116" t="str">
        <f t="shared" si="0"/>
        <v>USR</v>
      </c>
      <c r="R7" s="116" t="str">
        <f t="shared" si="0"/>
        <v>GPC</v>
      </c>
      <c r="S7" s="116" t="str">
        <f t="shared" si="0"/>
        <v>DSIC</v>
      </c>
      <c r="T7" s="114" t="str">
        <f t="shared" si="0"/>
        <v>TRS</v>
      </c>
      <c r="U7" s="114" t="str">
        <f t="shared" si="0"/>
        <v>Capacity</v>
      </c>
      <c r="V7" s="114" t="str">
        <f t="shared" si="0"/>
        <v>Balancing</v>
      </c>
      <c r="W7" s="116" t="s">
        <v>27</v>
      </c>
      <c r="X7" s="118" t="s">
        <v>28</v>
      </c>
      <c r="Y7" s="119" t="s">
        <v>29</v>
      </c>
      <c r="Z7" s="175" t="str">
        <f t="shared" ref="Z7:AF7" si="1">E7</f>
        <v>STAS</v>
      </c>
      <c r="AA7" s="175" t="str">
        <f t="shared" si="1"/>
        <v>MFC</v>
      </c>
      <c r="AB7" s="175" t="str">
        <f t="shared" si="1"/>
        <v>Choice</v>
      </c>
      <c r="AC7" s="175" t="str">
        <f t="shared" si="1"/>
        <v>USR</v>
      </c>
      <c r="AD7" s="175" t="str">
        <f t="shared" si="1"/>
        <v>GPC</v>
      </c>
      <c r="AE7" s="175" t="str">
        <f t="shared" si="1"/>
        <v>DSIC</v>
      </c>
      <c r="AF7" s="176" t="str">
        <f t="shared" si="1"/>
        <v>TRS</v>
      </c>
      <c r="AG7" s="120"/>
      <c r="AH7" s="117" t="str">
        <f t="shared" ref="AH7:AP7" si="2">E7</f>
        <v>STAS</v>
      </c>
      <c r="AI7" s="116" t="str">
        <f t="shared" si="2"/>
        <v>MFC</v>
      </c>
      <c r="AJ7" s="116" t="str">
        <f t="shared" si="2"/>
        <v>Choice</v>
      </c>
      <c r="AK7" s="116" t="str">
        <f t="shared" si="2"/>
        <v>USR</v>
      </c>
      <c r="AL7" s="116" t="str">
        <f t="shared" si="2"/>
        <v>GPC</v>
      </c>
      <c r="AM7" s="116" t="str">
        <f t="shared" si="2"/>
        <v>DSIC</v>
      </c>
      <c r="AN7" s="116" t="str">
        <f t="shared" si="2"/>
        <v>TRS</v>
      </c>
      <c r="AO7" s="114" t="str">
        <f t="shared" si="2"/>
        <v>Capacity</v>
      </c>
      <c r="AP7" s="114" t="str">
        <f t="shared" si="2"/>
        <v>Balancing</v>
      </c>
      <c r="AQ7" s="116" t="s">
        <v>30</v>
      </c>
      <c r="AR7" s="116" t="s">
        <v>29</v>
      </c>
      <c r="AS7" s="116" t="s">
        <v>31</v>
      </c>
      <c r="AT7" s="116" t="s">
        <v>29</v>
      </c>
      <c r="AW7" s="121" t="s">
        <v>32</v>
      </c>
      <c r="AX7" s="121" t="s">
        <v>33</v>
      </c>
      <c r="AY7" s="69"/>
      <c r="AZ7" s="69"/>
      <c r="BA7" s="121" t="s">
        <v>34</v>
      </c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</row>
    <row r="8" spans="2:76" x14ac:dyDescent="0.25">
      <c r="B8" s="122" t="s">
        <v>35</v>
      </c>
      <c r="C8" s="123"/>
      <c r="D8" s="124"/>
      <c r="E8" s="124"/>
      <c r="F8" s="125"/>
      <c r="G8" s="125"/>
      <c r="H8" s="125"/>
      <c r="I8" s="125"/>
      <c r="J8" s="125"/>
      <c r="K8" s="125"/>
      <c r="L8" s="125"/>
      <c r="M8" s="125"/>
      <c r="N8" s="124"/>
      <c r="O8" s="125"/>
      <c r="P8" s="125"/>
      <c r="Q8" s="125"/>
      <c r="R8" s="125"/>
      <c r="S8" s="125"/>
      <c r="T8" s="125"/>
      <c r="U8" s="125"/>
      <c r="V8" s="126"/>
      <c r="W8" s="127"/>
      <c r="X8" s="125"/>
      <c r="Y8" s="127"/>
      <c r="Z8" s="124"/>
      <c r="AA8" s="124"/>
      <c r="AB8" s="124"/>
      <c r="AC8" s="124"/>
      <c r="AD8" s="124"/>
      <c r="AE8" s="124"/>
      <c r="AF8" s="124"/>
      <c r="AG8" s="128"/>
      <c r="AH8" s="125"/>
      <c r="AI8" s="125"/>
      <c r="AJ8" s="125"/>
      <c r="AK8" s="125"/>
      <c r="AL8" s="125"/>
      <c r="AM8" s="125"/>
      <c r="AN8" s="125"/>
      <c r="AO8" s="125"/>
      <c r="AP8" s="126"/>
      <c r="AQ8" s="127"/>
      <c r="AR8" s="129"/>
      <c r="AS8" s="124"/>
      <c r="AT8" s="126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</row>
    <row r="9" spans="2:76" x14ac:dyDescent="0.25">
      <c r="B9" s="100" t="s">
        <v>36</v>
      </c>
      <c r="C9" s="2" t="s">
        <v>37</v>
      </c>
      <c r="D9" s="103">
        <f>RetailCurrent!G9</f>
        <v>16.8</v>
      </c>
      <c r="E9" s="106"/>
      <c r="F9" s="18"/>
      <c r="G9" s="18">
        <f>RetailCurrent!J9</f>
        <v>3.5999999999999999E-3</v>
      </c>
      <c r="H9" s="18"/>
      <c r="I9" s="18"/>
      <c r="J9" s="18">
        <f>RetailCurrent!M9</f>
        <v>0.84000000000000008</v>
      </c>
      <c r="K9" s="18">
        <f>RetailCurrent!N9</f>
        <v>-0.10325280000000001</v>
      </c>
      <c r="L9" s="18"/>
      <c r="M9" s="18"/>
      <c r="N9" s="106"/>
      <c r="O9" s="18"/>
      <c r="P9" s="18">
        <f>RetailProposed!J9</f>
        <v>3.5999999999999999E-3</v>
      </c>
      <c r="Q9" s="18"/>
      <c r="R9" s="18"/>
      <c r="S9" s="18">
        <f>RetailProposed!M9</f>
        <v>0</v>
      </c>
      <c r="T9" s="18">
        <f>RetailProposed!N9</f>
        <v>-0.10325280000000001</v>
      </c>
      <c r="U9" s="18"/>
      <c r="V9" s="107"/>
      <c r="W9" s="102">
        <f>SUM(D9,E9:M9)-SUM(N9:V9)</f>
        <v>17.64</v>
      </c>
      <c r="X9" s="55">
        <f>RetailCurrent!V9</f>
        <v>6587211.9259256786</v>
      </c>
      <c r="Y9" s="130">
        <f t="shared" ref="Y9:AF11" si="3">D9*$X9</f>
        <v>110665160.35555141</v>
      </c>
      <c r="Z9" s="130">
        <f t="shared" si="3"/>
        <v>0</v>
      </c>
      <c r="AA9" s="130">
        <f t="shared" si="3"/>
        <v>0</v>
      </c>
      <c r="AB9" s="130">
        <f t="shared" si="3"/>
        <v>23713.962933332441</v>
      </c>
      <c r="AC9" s="130">
        <f t="shared" si="3"/>
        <v>0</v>
      </c>
      <c r="AD9" s="130">
        <f t="shared" si="3"/>
        <v>0</v>
      </c>
      <c r="AE9" s="130">
        <f t="shared" si="3"/>
        <v>5533258.0177775705</v>
      </c>
      <c r="AF9" s="131">
        <f t="shared" si="3"/>
        <v>-680148.07554521889</v>
      </c>
      <c r="AG9" s="132">
        <f>SUM(Z9:AF9)</f>
        <v>4876823.9051656844</v>
      </c>
      <c r="AH9" s="133">
        <f t="shared" ref="AH9:AP11" si="4">(E9-N9)*$X9</f>
        <v>0</v>
      </c>
      <c r="AI9" s="133">
        <f t="shared" si="4"/>
        <v>0</v>
      </c>
      <c r="AJ9" s="133">
        <f t="shared" si="4"/>
        <v>0</v>
      </c>
      <c r="AK9" s="133">
        <f t="shared" si="4"/>
        <v>0</v>
      </c>
      <c r="AL9" s="133">
        <f t="shared" si="4"/>
        <v>0</v>
      </c>
      <c r="AM9" s="133">
        <f t="shared" si="4"/>
        <v>5533258.0177775705</v>
      </c>
      <c r="AN9" s="133">
        <f t="shared" si="4"/>
        <v>0</v>
      </c>
      <c r="AO9" s="133">
        <f t="shared" si="4"/>
        <v>0</v>
      </c>
      <c r="AP9" s="134">
        <f t="shared" si="4"/>
        <v>0</v>
      </c>
      <c r="AQ9" s="104"/>
      <c r="AR9" s="135"/>
      <c r="AS9" s="103">
        <v>26</v>
      </c>
      <c r="AT9" s="134">
        <f>X9*AS9</f>
        <v>171267510.07406765</v>
      </c>
      <c r="AW9" s="136"/>
      <c r="AX9" s="33">
        <v>25.949565056992594</v>
      </c>
      <c r="AY9" s="2" t="s">
        <v>38</v>
      </c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</row>
    <row r="10" spans="2:76" x14ac:dyDescent="0.25">
      <c r="B10" s="100"/>
      <c r="C10" s="2" t="s">
        <v>39</v>
      </c>
      <c r="D10" s="103">
        <f>D9</f>
        <v>16.8</v>
      </c>
      <c r="E10" s="106"/>
      <c r="F10" s="18"/>
      <c r="G10" s="18"/>
      <c r="H10" s="18"/>
      <c r="I10" s="18"/>
      <c r="J10" s="18">
        <f>J9</f>
        <v>0.84000000000000008</v>
      </c>
      <c r="K10" s="18">
        <f>K9</f>
        <v>-0.10325280000000001</v>
      </c>
      <c r="L10" s="18"/>
      <c r="M10" s="18"/>
      <c r="N10" s="106"/>
      <c r="O10" s="18"/>
      <c r="P10" s="18"/>
      <c r="Q10" s="18"/>
      <c r="R10" s="18"/>
      <c r="S10" s="18">
        <f>S9</f>
        <v>0</v>
      </c>
      <c r="T10" s="18">
        <f>T9</f>
        <v>-0.10325280000000001</v>
      </c>
      <c r="U10" s="18"/>
      <c r="V10" s="107"/>
      <c r="W10" s="102">
        <f>SUM(D10,E10:M10)-SUM(N10:V10)</f>
        <v>17.64</v>
      </c>
      <c r="X10" s="55">
        <f>RetailCurrent!V10</f>
        <v>468120</v>
      </c>
      <c r="Y10" s="130">
        <f t="shared" si="3"/>
        <v>7864416</v>
      </c>
      <c r="Z10" s="130">
        <f t="shared" si="3"/>
        <v>0</v>
      </c>
      <c r="AA10" s="130">
        <f t="shared" si="3"/>
        <v>0</v>
      </c>
      <c r="AB10" s="130">
        <f t="shared" si="3"/>
        <v>0</v>
      </c>
      <c r="AC10" s="130">
        <f t="shared" si="3"/>
        <v>0</v>
      </c>
      <c r="AD10" s="130">
        <f t="shared" si="3"/>
        <v>0</v>
      </c>
      <c r="AE10" s="130">
        <f t="shared" si="3"/>
        <v>393220.80000000005</v>
      </c>
      <c r="AF10" s="131">
        <f t="shared" si="3"/>
        <v>-48334.700736000006</v>
      </c>
      <c r="AG10" s="132">
        <f t="shared" ref="AG10:AG16" si="5">SUM(Z10:AF10)</f>
        <v>344886.09926400002</v>
      </c>
      <c r="AH10" s="133">
        <f t="shared" si="4"/>
        <v>0</v>
      </c>
      <c r="AI10" s="133">
        <f t="shared" si="4"/>
        <v>0</v>
      </c>
      <c r="AJ10" s="133">
        <f t="shared" si="4"/>
        <v>0</v>
      </c>
      <c r="AK10" s="133">
        <f t="shared" si="4"/>
        <v>0</v>
      </c>
      <c r="AL10" s="133">
        <f t="shared" si="4"/>
        <v>0</v>
      </c>
      <c r="AM10" s="133">
        <f t="shared" si="4"/>
        <v>393220.80000000005</v>
      </c>
      <c r="AN10" s="133">
        <f t="shared" si="4"/>
        <v>0</v>
      </c>
      <c r="AO10" s="133">
        <f t="shared" si="4"/>
        <v>0</v>
      </c>
      <c r="AP10" s="134">
        <f t="shared" si="4"/>
        <v>0</v>
      </c>
      <c r="AQ10" s="104"/>
      <c r="AR10" s="135"/>
      <c r="AS10" s="103">
        <f>AS9</f>
        <v>26</v>
      </c>
      <c r="AT10" s="134">
        <f>X10*AS10</f>
        <v>12171120</v>
      </c>
      <c r="AX10" s="33">
        <v>76.335395593416379</v>
      </c>
      <c r="AY10" s="2" t="s">
        <v>40</v>
      </c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</row>
    <row r="11" spans="2:76" x14ac:dyDescent="0.25">
      <c r="B11" s="100"/>
      <c r="C11" s="2" t="s">
        <v>41</v>
      </c>
      <c r="D11" s="103">
        <f>TransportCurrent!G9</f>
        <v>16.8</v>
      </c>
      <c r="E11" s="100"/>
      <c r="G11" s="18">
        <f>TransportCurrent!M9</f>
        <v>3.5999999999999999E-3</v>
      </c>
      <c r="J11" s="18">
        <f>TransportCurrent!N9</f>
        <v>0.84000000000000008</v>
      </c>
      <c r="K11" s="18">
        <f>TransportCurrent!O9</f>
        <v>-0.10325280000000001</v>
      </c>
      <c r="L11" s="18"/>
      <c r="M11" s="18"/>
      <c r="N11" s="100"/>
      <c r="P11" s="18">
        <f>TransportProposed!M9</f>
        <v>3.5999999999999999E-3</v>
      </c>
      <c r="S11" s="18">
        <f>TransportProposed!N9</f>
        <v>0</v>
      </c>
      <c r="T11" s="18">
        <f>TransportProposed!O9</f>
        <v>-0.10325280000000001</v>
      </c>
      <c r="U11" s="18"/>
      <c r="V11" s="107"/>
      <c r="W11" s="102">
        <f>SUM(D11,E11:M11)-SUM(N11:V11)</f>
        <v>17.64</v>
      </c>
      <c r="X11" s="137">
        <f>TransportCurrent!V15</f>
        <v>774040.33004927775</v>
      </c>
      <c r="Y11" s="130">
        <f t="shared" si="3"/>
        <v>13003877.544827867</v>
      </c>
      <c r="Z11" s="130">
        <f t="shared" si="3"/>
        <v>0</v>
      </c>
      <c r="AA11" s="130">
        <f t="shared" si="3"/>
        <v>0</v>
      </c>
      <c r="AB11" s="130">
        <f t="shared" si="3"/>
        <v>2786.5451881773997</v>
      </c>
      <c r="AC11" s="130">
        <f t="shared" si="3"/>
        <v>0</v>
      </c>
      <c r="AD11" s="130">
        <f t="shared" si="3"/>
        <v>0</v>
      </c>
      <c r="AE11" s="130">
        <f t="shared" si="3"/>
        <v>650193.87724139332</v>
      </c>
      <c r="AF11" s="131">
        <f t="shared" si="3"/>
        <v>-79921.831390512074</v>
      </c>
      <c r="AG11" s="132">
        <f t="shared" si="5"/>
        <v>573058.59103905864</v>
      </c>
      <c r="AH11" s="133">
        <f t="shared" si="4"/>
        <v>0</v>
      </c>
      <c r="AI11" s="133">
        <f t="shared" si="4"/>
        <v>0</v>
      </c>
      <c r="AJ11" s="133">
        <f t="shared" si="4"/>
        <v>0</v>
      </c>
      <c r="AK11" s="133">
        <f t="shared" si="4"/>
        <v>0</v>
      </c>
      <c r="AL11" s="133">
        <f t="shared" si="4"/>
        <v>0</v>
      </c>
      <c r="AM11" s="133">
        <f t="shared" si="4"/>
        <v>650193.87724139332</v>
      </c>
      <c r="AN11" s="133">
        <f t="shared" si="4"/>
        <v>0</v>
      </c>
      <c r="AO11" s="133">
        <f t="shared" si="4"/>
        <v>0</v>
      </c>
      <c r="AP11" s="134">
        <f t="shared" si="4"/>
        <v>0</v>
      </c>
      <c r="AQ11" s="104"/>
      <c r="AR11" s="135"/>
      <c r="AS11" s="103">
        <f>AS9</f>
        <v>26</v>
      </c>
      <c r="AT11" s="134">
        <f>X11*AS11</f>
        <v>20125048.581281222</v>
      </c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</row>
    <row r="12" spans="2:76" x14ac:dyDescent="0.25">
      <c r="B12" s="100"/>
      <c r="D12" s="138"/>
      <c r="E12" s="100"/>
      <c r="N12" s="100"/>
      <c r="V12" s="139"/>
      <c r="W12" s="104"/>
      <c r="X12" s="137"/>
      <c r="Y12" s="104"/>
      <c r="Z12" s="104"/>
      <c r="AA12" s="104"/>
      <c r="AB12" s="104"/>
      <c r="AC12" s="104"/>
      <c r="AD12" s="104"/>
      <c r="AE12" s="104"/>
      <c r="AF12" s="100"/>
      <c r="AG12" s="132">
        <f t="shared" si="5"/>
        <v>0</v>
      </c>
      <c r="AP12" s="139"/>
      <c r="AQ12" s="104"/>
      <c r="AR12" s="135"/>
      <c r="AS12" s="100"/>
      <c r="AT12" s="139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</row>
    <row r="13" spans="2:76" x14ac:dyDescent="0.25">
      <c r="B13" s="100"/>
      <c r="D13" s="138"/>
      <c r="E13" s="100"/>
      <c r="N13" s="100"/>
      <c r="V13" s="139"/>
      <c r="W13" s="104"/>
      <c r="X13" s="137"/>
      <c r="Y13" s="104"/>
      <c r="Z13" s="104"/>
      <c r="AA13" s="104"/>
      <c r="AB13" s="104"/>
      <c r="AC13" s="104"/>
      <c r="AD13" s="104"/>
      <c r="AE13" s="104"/>
      <c r="AF13" s="100"/>
      <c r="AG13" s="132">
        <f t="shared" si="5"/>
        <v>0</v>
      </c>
      <c r="AP13" s="139"/>
      <c r="AQ13" s="104"/>
      <c r="AR13" s="135"/>
      <c r="AS13" s="100"/>
      <c r="AT13" s="139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</row>
    <row r="14" spans="2:76" x14ac:dyDescent="0.25">
      <c r="B14" s="100" t="s">
        <v>42</v>
      </c>
      <c r="C14" s="2" t="s">
        <v>37</v>
      </c>
      <c r="D14" s="106">
        <f>RetailCurrent!G13</f>
        <v>5.3536999999999999</v>
      </c>
      <c r="E14" s="106">
        <f>RetailCurrent!H14</f>
        <v>3.7000000000000002E-3</v>
      </c>
      <c r="F14" s="18">
        <f>SUM(RetailCurrent!I11:I12)</f>
        <v>0.1699</v>
      </c>
      <c r="G14" s="18"/>
      <c r="H14" s="18">
        <v>0</v>
      </c>
      <c r="I14" s="18">
        <f>RetailCurrent!L12</f>
        <v>8.6499999999999994E-2</v>
      </c>
      <c r="J14" s="18">
        <f>RetailCurrent!M13</f>
        <v>0.33528000000000002</v>
      </c>
      <c r="K14" s="18">
        <f>RetailCurrent!N13</f>
        <v>-3.2903840199999999E-2</v>
      </c>
      <c r="L14" s="18"/>
      <c r="M14" s="18"/>
      <c r="N14" s="106">
        <f>RetailProposed!H14</f>
        <v>0</v>
      </c>
      <c r="O14" s="18">
        <f>SUM(RetailProposed!I11:I12)</f>
        <v>0.14903246012150484</v>
      </c>
      <c r="P14" s="18"/>
      <c r="Q14" s="18">
        <f>RetailProposed!K13</f>
        <v>5.4000000000000003E-3</v>
      </c>
      <c r="R14" s="18">
        <f>RetailProposed!L12</f>
        <v>9.8400000000000001E-2</v>
      </c>
      <c r="S14" s="18">
        <f>RetailProposed!M13</f>
        <v>0</v>
      </c>
      <c r="T14" s="18">
        <f>RetailProposed!N13</f>
        <v>-3.2903840199999999E-2</v>
      </c>
      <c r="U14" s="18"/>
      <c r="V14" s="107"/>
      <c r="W14" s="105">
        <f>SUM(D14,E14:M14)-SUM(N14:V14)</f>
        <v>5.6962475398784953</v>
      </c>
      <c r="X14" s="137">
        <f>RetailCurrent!W13</f>
        <v>46273106.057382293</v>
      </c>
      <c r="Y14" s="130">
        <f t="shared" ref="Y14:AF16" si="6">D14*$X14</f>
        <v>247732327.89940757</v>
      </c>
      <c r="Z14" s="130">
        <f t="shared" si="6"/>
        <v>171210.49241231449</v>
      </c>
      <c r="AA14" s="130">
        <f t="shared" si="6"/>
        <v>7861800.7191492515</v>
      </c>
      <c r="AB14" s="130">
        <f t="shared" si="6"/>
        <v>0</v>
      </c>
      <c r="AC14" s="130">
        <f t="shared" si="6"/>
        <v>0</v>
      </c>
      <c r="AD14" s="130">
        <f t="shared" si="6"/>
        <v>4002623.6739635682</v>
      </c>
      <c r="AE14" s="130">
        <f t="shared" si="6"/>
        <v>15514446.998919137</v>
      </c>
      <c r="AF14" s="131">
        <f t="shared" si="6"/>
        <v>-1522562.8872697591</v>
      </c>
      <c r="AG14" s="132">
        <f t="shared" si="5"/>
        <v>26027518.997174513</v>
      </c>
      <c r="AH14" s="133">
        <f t="shared" ref="AH14:AP16" si="7">(E14-N14)*$X14</f>
        <v>171210.49241231449</v>
      </c>
      <c r="AI14" s="133">
        <f t="shared" si="7"/>
        <v>965605.88595426071</v>
      </c>
      <c r="AJ14" s="133">
        <f t="shared" si="7"/>
        <v>0</v>
      </c>
      <c r="AK14" s="133">
        <f t="shared" si="7"/>
        <v>-249874.7727098644</v>
      </c>
      <c r="AL14" s="133">
        <f t="shared" si="7"/>
        <v>-550649.9620828497</v>
      </c>
      <c r="AM14" s="133">
        <f t="shared" si="7"/>
        <v>15514446.998919137</v>
      </c>
      <c r="AN14" s="133">
        <f t="shared" si="7"/>
        <v>0</v>
      </c>
      <c r="AO14" s="133">
        <f t="shared" si="7"/>
        <v>0</v>
      </c>
      <c r="AP14" s="134">
        <f t="shared" si="7"/>
        <v>0</v>
      </c>
      <c r="AQ14" s="135"/>
      <c r="AR14" s="135"/>
      <c r="AS14" s="106">
        <f>ROUND((AR17-SUM(AT9:AT11))/SUM(X14:X16),4)</f>
        <v>6.6359000000000004</v>
      </c>
      <c r="AT14" s="134">
        <f>X14*AS14</f>
        <v>307063704.48618317</v>
      </c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</row>
    <row r="15" spans="2:76" x14ac:dyDescent="0.25">
      <c r="B15" s="100"/>
      <c r="C15" s="2" t="s">
        <v>39</v>
      </c>
      <c r="D15" s="106">
        <f>D14</f>
        <v>5.3536999999999999</v>
      </c>
      <c r="E15" s="106">
        <f>E14</f>
        <v>3.7000000000000002E-3</v>
      </c>
      <c r="F15" s="18">
        <f>F14</f>
        <v>0.1699</v>
      </c>
      <c r="G15" s="18"/>
      <c r="H15" s="18"/>
      <c r="I15" s="18">
        <f>I14</f>
        <v>8.6499999999999994E-2</v>
      </c>
      <c r="J15" s="18">
        <f>J14</f>
        <v>0.33528000000000002</v>
      </c>
      <c r="K15" s="18">
        <f>K14</f>
        <v>-3.2903840199999999E-2</v>
      </c>
      <c r="L15" s="18"/>
      <c r="M15" s="18"/>
      <c r="N15" s="106">
        <f t="shared" ref="N15:O15" si="8">N14</f>
        <v>0</v>
      </c>
      <c r="O15" s="18">
        <f t="shared" si="8"/>
        <v>0.14903246012150484</v>
      </c>
      <c r="P15" s="18"/>
      <c r="Q15" s="18"/>
      <c r="R15" s="18">
        <f t="shared" ref="R15" si="9">R14</f>
        <v>9.8400000000000001E-2</v>
      </c>
      <c r="S15" s="18">
        <f>S14</f>
        <v>0</v>
      </c>
      <c r="T15" s="18">
        <f>T14</f>
        <v>-3.2903840199999999E-2</v>
      </c>
      <c r="U15" s="18"/>
      <c r="V15" s="18"/>
      <c r="W15" s="105">
        <f>SUM(D15,E15:M15)-SUM(N15:V15)</f>
        <v>5.7016475398784952</v>
      </c>
      <c r="X15" s="137">
        <f>RetailCurrent!W14</f>
        <v>4103527.2956059603</v>
      </c>
      <c r="Y15" s="130">
        <f t="shared" si="6"/>
        <v>21969054.082485631</v>
      </c>
      <c r="Z15" s="130">
        <f t="shared" si="6"/>
        <v>15183.050993742054</v>
      </c>
      <c r="AA15" s="130">
        <f t="shared" si="6"/>
        <v>697189.28752345266</v>
      </c>
      <c r="AB15" s="130">
        <f t="shared" si="6"/>
        <v>0</v>
      </c>
      <c r="AC15" s="130">
        <f t="shared" si="6"/>
        <v>0</v>
      </c>
      <c r="AD15" s="130">
        <f t="shared" si="6"/>
        <v>354955.11106991553</v>
      </c>
      <c r="AE15" s="130">
        <f t="shared" si="6"/>
        <v>1375830.6316707665</v>
      </c>
      <c r="AF15" s="131">
        <f t="shared" si="6"/>
        <v>-135021.80639095668</v>
      </c>
      <c r="AG15" s="132">
        <f t="shared" si="5"/>
        <v>2308136.2748669204</v>
      </c>
      <c r="AH15" s="133">
        <f t="shared" si="7"/>
        <v>15183.050993742054</v>
      </c>
      <c r="AI15" s="133">
        <f t="shared" si="7"/>
        <v>85630.519483550757</v>
      </c>
      <c r="AJ15" s="133">
        <f t="shared" si="7"/>
        <v>0</v>
      </c>
      <c r="AK15" s="133">
        <f t="shared" si="7"/>
        <v>0</v>
      </c>
      <c r="AL15" s="133">
        <f t="shared" si="7"/>
        <v>-48831.974817710958</v>
      </c>
      <c r="AM15" s="133">
        <f t="shared" si="7"/>
        <v>1375830.6316707665</v>
      </c>
      <c r="AN15" s="133">
        <f t="shared" si="7"/>
        <v>0</v>
      </c>
      <c r="AO15" s="133">
        <f t="shared" si="7"/>
        <v>0</v>
      </c>
      <c r="AP15" s="134">
        <f t="shared" si="7"/>
        <v>0</v>
      </c>
      <c r="AQ15" s="135"/>
      <c r="AR15" s="135"/>
      <c r="AS15" s="106">
        <f>AS14</f>
        <v>6.6359000000000004</v>
      </c>
      <c r="AT15" s="134">
        <f>X15*AS15</f>
        <v>27230596.780911595</v>
      </c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</row>
    <row r="16" spans="2:76" x14ac:dyDescent="0.25">
      <c r="B16" s="100"/>
      <c r="C16" s="2" t="s">
        <v>41</v>
      </c>
      <c r="D16" s="106">
        <f>TransportCurrent!G13</f>
        <v>5.3536999999999999</v>
      </c>
      <c r="E16" s="106">
        <f>TransportCurrent!$H$14</f>
        <v>3.7000000000000002E-3</v>
      </c>
      <c r="F16" s="18">
        <f>TransportCurrent!$I11</f>
        <v>4.1000000000000002E-2</v>
      </c>
      <c r="G16" s="67"/>
      <c r="H16" s="18">
        <v>0</v>
      </c>
      <c r="I16" s="67"/>
      <c r="J16" s="18">
        <f>TransportCurrent!$N$13</f>
        <v>0.32451000000000002</v>
      </c>
      <c r="K16" s="18">
        <f>TransportCurrent!$O$13</f>
        <v>-3.2903840199999999E-2</v>
      </c>
      <c r="L16" s="18">
        <f>TransportCurrent!K11</f>
        <v>1.8641000000000001</v>
      </c>
      <c r="M16" s="18"/>
      <c r="N16" s="106">
        <f>TransportProposed!$H$14</f>
        <v>0</v>
      </c>
      <c r="O16" s="18">
        <f>TransportProposed!I11</f>
        <v>3.5977130000000003E-2</v>
      </c>
      <c r="P16" s="67"/>
      <c r="Q16" s="18">
        <f>TransportProposed!J13</f>
        <v>5.4000000000000003E-3</v>
      </c>
      <c r="R16" s="67"/>
      <c r="S16" s="18">
        <f>TransportProposed!$N$13</f>
        <v>0</v>
      </c>
      <c r="T16" s="18">
        <f>TransportProposed!$O$13</f>
        <v>-3.2903840199999999E-2</v>
      </c>
      <c r="U16" s="18">
        <f>TransportProposed!K11</f>
        <v>1.8641000000000001</v>
      </c>
      <c r="V16" s="18"/>
      <c r="W16" s="105">
        <f>SUM(D16,E16:M16)-SUM(N16:V16)</f>
        <v>5.6815328699999998</v>
      </c>
      <c r="X16" s="137">
        <f>TransportCurrent!W15</f>
        <v>5650985.4952323223</v>
      </c>
      <c r="Y16" s="130">
        <f t="shared" si="6"/>
        <v>30253681.045825284</v>
      </c>
      <c r="Z16" s="130">
        <f t="shared" si="6"/>
        <v>20908.646332359593</v>
      </c>
      <c r="AA16" s="130">
        <f t="shared" si="6"/>
        <v>231690.40530452522</v>
      </c>
      <c r="AB16" s="130">
        <f t="shared" si="6"/>
        <v>0</v>
      </c>
      <c r="AC16" s="130">
        <f t="shared" si="6"/>
        <v>0</v>
      </c>
      <c r="AD16" s="130">
        <f t="shared" si="6"/>
        <v>0</v>
      </c>
      <c r="AE16" s="130">
        <f t="shared" si="6"/>
        <v>1833801.303057841</v>
      </c>
      <c r="AF16" s="131">
        <f t="shared" si="6"/>
        <v>-185939.1237076422</v>
      </c>
      <c r="AG16" s="132">
        <f t="shared" si="5"/>
        <v>1900461.2309870836</v>
      </c>
      <c r="AH16" s="133">
        <f t="shared" si="7"/>
        <v>20908.646332359593</v>
      </c>
      <c r="AI16" s="133">
        <f t="shared" si="7"/>
        <v>28384.165514437569</v>
      </c>
      <c r="AJ16" s="133">
        <f t="shared" si="7"/>
        <v>0</v>
      </c>
      <c r="AK16" s="133">
        <f t="shared" si="7"/>
        <v>-30515.321674254541</v>
      </c>
      <c r="AL16" s="133">
        <f t="shared" si="7"/>
        <v>0</v>
      </c>
      <c r="AM16" s="133">
        <f t="shared" si="7"/>
        <v>1833801.303057841</v>
      </c>
      <c r="AN16" s="133">
        <f t="shared" si="7"/>
        <v>0</v>
      </c>
      <c r="AO16" s="133">
        <f t="shared" si="7"/>
        <v>0</v>
      </c>
      <c r="AP16" s="134">
        <f t="shared" si="7"/>
        <v>0</v>
      </c>
      <c r="AQ16" s="135"/>
      <c r="AR16" s="104"/>
      <c r="AS16" s="106">
        <f>AS15</f>
        <v>6.6359000000000004</v>
      </c>
      <c r="AT16" s="134">
        <f>X16*AS16</f>
        <v>37499374.647812173</v>
      </c>
      <c r="AX16" s="2" t="b">
        <f>AX17=Y17</f>
        <v>1</v>
      </c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</row>
    <row r="17" spans="1:53" s="2" customFormat="1" ht="15.75" thickBot="1" x14ac:dyDescent="0.3">
      <c r="B17" s="140" t="s">
        <v>43</v>
      </c>
      <c r="C17" s="69"/>
      <c r="D17" s="141"/>
      <c r="E17" s="140"/>
      <c r="F17" s="69"/>
      <c r="G17" s="69"/>
      <c r="H17" s="69"/>
      <c r="I17" s="69"/>
      <c r="J17" s="69"/>
      <c r="K17" s="69"/>
      <c r="L17" s="69"/>
      <c r="M17" s="69"/>
      <c r="N17" s="140"/>
      <c r="O17" s="69"/>
      <c r="P17" s="69"/>
      <c r="Q17" s="69"/>
      <c r="R17" s="69"/>
      <c r="S17" s="69"/>
      <c r="T17" s="69"/>
      <c r="U17" s="69"/>
      <c r="V17" s="142"/>
      <c r="W17" s="143"/>
      <c r="X17" s="144"/>
      <c r="Y17" s="145">
        <f>SUM(Y9:Y16)</f>
        <v>431488516.92809772</v>
      </c>
      <c r="Z17" s="145">
        <f t="shared" ref="Z17:AP17" si="10">SUM(Z9:Z16)</f>
        <v>207302.18973841611</v>
      </c>
      <c r="AA17" s="145">
        <f t="shared" si="10"/>
        <v>8790680.4119772296</v>
      </c>
      <c r="AB17" s="145">
        <f t="shared" si="10"/>
        <v>26500.50812150984</v>
      </c>
      <c r="AC17" s="145">
        <f t="shared" si="10"/>
        <v>0</v>
      </c>
      <c r="AD17" s="145">
        <f t="shared" si="10"/>
        <v>4357578.785033484</v>
      </c>
      <c r="AE17" s="145">
        <f t="shared" si="10"/>
        <v>25300751.628666706</v>
      </c>
      <c r="AF17" s="146">
        <f>SUM(AF9:AF16)</f>
        <v>-2651928.4250400886</v>
      </c>
      <c r="AG17" s="147">
        <f t="shared" si="10"/>
        <v>36030885.098497264</v>
      </c>
      <c r="AH17" s="148">
        <f t="shared" si="10"/>
        <v>207302.18973841611</v>
      </c>
      <c r="AI17" s="148">
        <f t="shared" si="10"/>
        <v>1079620.570952249</v>
      </c>
      <c r="AJ17" s="148">
        <f t="shared" si="10"/>
        <v>0</v>
      </c>
      <c r="AK17" s="148">
        <f t="shared" si="10"/>
        <v>-280390.09438411891</v>
      </c>
      <c r="AL17" s="148">
        <f t="shared" si="10"/>
        <v>-599481.93690056063</v>
      </c>
      <c r="AM17" s="148">
        <f t="shared" si="10"/>
        <v>25300751.628666706</v>
      </c>
      <c r="AN17" s="148">
        <f t="shared" si="10"/>
        <v>0</v>
      </c>
      <c r="AO17" s="148">
        <f t="shared" si="10"/>
        <v>0</v>
      </c>
      <c r="AP17" s="149">
        <f t="shared" si="10"/>
        <v>0</v>
      </c>
      <c r="AQ17" s="150">
        <v>118163447.20570213</v>
      </c>
      <c r="AR17" s="151">
        <f>SUM(Y17,AH17:AQ17)</f>
        <v>575359766.49187255</v>
      </c>
      <c r="AS17" s="140"/>
      <c r="AT17" s="149">
        <f>SUM(AT9:AT16)</f>
        <v>575357354.57025576</v>
      </c>
      <c r="AW17" s="152">
        <f>AT17-AR17</f>
        <v>-2411.9216167926788</v>
      </c>
      <c r="AX17" s="153">
        <v>431488516.92809772</v>
      </c>
      <c r="AY17" s="154" t="s">
        <v>44</v>
      </c>
      <c r="AZ17" s="69"/>
      <c r="BA17" s="152">
        <f>SUM(AH17:AP17)</f>
        <v>25707802.358072691</v>
      </c>
    </row>
    <row r="18" spans="1:53" s="2" customFormat="1" x14ac:dyDescent="0.25">
      <c r="A18" s="16" t="s">
        <v>45</v>
      </c>
      <c r="B18" s="122" t="s">
        <v>46</v>
      </c>
      <c r="C18" s="125"/>
      <c r="D18" s="124"/>
      <c r="E18" s="124"/>
      <c r="F18" s="125"/>
      <c r="G18" s="125"/>
      <c r="H18" s="125"/>
      <c r="I18" s="125"/>
      <c r="J18" s="125"/>
      <c r="K18" s="125"/>
      <c r="L18" s="125"/>
      <c r="M18" s="126"/>
      <c r="N18" s="124"/>
      <c r="O18" s="125"/>
      <c r="P18" s="125"/>
      <c r="Q18" s="125"/>
      <c r="R18" s="125"/>
      <c r="S18" s="125"/>
      <c r="T18" s="125"/>
      <c r="U18" s="125"/>
      <c r="V18" s="126"/>
      <c r="W18" s="127"/>
      <c r="X18" s="125"/>
      <c r="Y18" s="127"/>
      <c r="Z18" s="124"/>
      <c r="AA18" s="124"/>
      <c r="AB18" s="124"/>
      <c r="AC18" s="124"/>
      <c r="AD18" s="124"/>
      <c r="AE18" s="124"/>
      <c r="AF18" s="124"/>
      <c r="AG18" s="128"/>
      <c r="AH18" s="125"/>
      <c r="AI18" s="125"/>
      <c r="AJ18" s="125"/>
      <c r="AK18" s="125"/>
      <c r="AL18" s="125"/>
      <c r="AM18" s="125"/>
      <c r="AN18" s="125"/>
      <c r="AO18" s="125"/>
      <c r="AP18" s="126"/>
      <c r="AQ18" s="127"/>
      <c r="AR18" s="127"/>
      <c r="AS18" s="124"/>
      <c r="AT18" s="126"/>
      <c r="AW18" s="125"/>
      <c r="AX18" s="125"/>
      <c r="AY18" s="125"/>
      <c r="AZ18" s="125"/>
      <c r="BA18" s="125"/>
    </row>
    <row r="19" spans="1:53" s="2" customFormat="1" x14ac:dyDescent="0.25">
      <c r="B19" s="100" t="s">
        <v>36</v>
      </c>
      <c r="D19" s="100"/>
      <c r="E19" s="100"/>
      <c r="M19" s="139"/>
      <c r="N19" s="100"/>
      <c r="V19" s="139"/>
      <c r="W19" s="104"/>
      <c r="Y19" s="104"/>
      <c r="Z19" s="100"/>
      <c r="AA19" s="100"/>
      <c r="AB19" s="100"/>
      <c r="AC19" s="100"/>
      <c r="AD19" s="100"/>
      <c r="AE19" s="100"/>
      <c r="AF19" s="100"/>
      <c r="AG19" s="155"/>
      <c r="AH19" s="78"/>
      <c r="AI19" s="78"/>
      <c r="AJ19" s="78"/>
      <c r="AK19" s="78"/>
      <c r="AL19" s="78"/>
      <c r="AM19" s="78"/>
      <c r="AN19" s="78"/>
      <c r="AO19" s="78"/>
      <c r="AP19" s="156"/>
      <c r="AQ19" s="157"/>
      <c r="AR19" s="104"/>
      <c r="AS19" s="100"/>
      <c r="AT19" s="139"/>
    </row>
    <row r="20" spans="1:53" s="2" customFormat="1" x14ac:dyDescent="0.25">
      <c r="B20" s="100" t="s">
        <v>47</v>
      </c>
      <c r="C20" s="2" t="s">
        <v>37</v>
      </c>
      <c r="D20" s="103">
        <f>RetailCurrent!G18</f>
        <v>22</v>
      </c>
      <c r="E20" s="103"/>
      <c r="F20" s="42"/>
      <c r="G20" s="18">
        <f>RetailCurrent!J18</f>
        <v>3.5999999999999999E-3</v>
      </c>
      <c r="H20" s="42"/>
      <c r="I20" s="42"/>
      <c r="J20" s="18">
        <f>RetailCurrent!M18</f>
        <v>1.1000000000000001</v>
      </c>
      <c r="K20" s="18">
        <f>RetailCurrent!N18</f>
        <v>-0.135212</v>
      </c>
      <c r="L20" s="18"/>
      <c r="M20" s="107"/>
      <c r="N20" s="106"/>
      <c r="O20" s="18"/>
      <c r="P20" s="18">
        <f>RetailProposed!J18</f>
        <v>3.5999999999999999E-3</v>
      </c>
      <c r="Q20" s="18"/>
      <c r="R20" s="18"/>
      <c r="S20" s="18">
        <f>RetailProposed!M18</f>
        <v>0</v>
      </c>
      <c r="T20" s="18">
        <f>RetailProposed!N18</f>
        <v>-0.135212</v>
      </c>
      <c r="U20" s="18"/>
      <c r="V20" s="107"/>
      <c r="W20" s="102">
        <f>SUM(D20,E20:M20)-SUM(N20:V20)</f>
        <v>23.1</v>
      </c>
      <c r="X20" s="55">
        <f>RetailCurrent!V18</f>
        <v>425015.36499011226</v>
      </c>
      <c r="Y20" s="130">
        <f t="shared" ref="Y20:AF23" si="11">D20*$X20</f>
        <v>9350338.0297824703</v>
      </c>
      <c r="Z20" s="130">
        <f t="shared" si="11"/>
        <v>0</v>
      </c>
      <c r="AA20" s="130">
        <f t="shared" si="11"/>
        <v>0</v>
      </c>
      <c r="AB20" s="130">
        <f t="shared" si="11"/>
        <v>1530.0553139644041</v>
      </c>
      <c r="AC20" s="130">
        <f t="shared" si="11"/>
        <v>0</v>
      </c>
      <c r="AD20" s="130">
        <f t="shared" si="11"/>
        <v>0</v>
      </c>
      <c r="AE20" s="130">
        <f t="shared" si="11"/>
        <v>467516.90148912353</v>
      </c>
      <c r="AF20" s="131">
        <f t="shared" si="11"/>
        <v>-57467.17753104306</v>
      </c>
      <c r="AG20" s="132">
        <f t="shared" ref="AG20:AG37" si="12">SUM(Z20:AF20)</f>
        <v>411579.77927204489</v>
      </c>
      <c r="AH20" s="133">
        <f t="shared" ref="AH20:AP23" si="13">(E20-N20)*$X20</f>
        <v>0</v>
      </c>
      <c r="AI20" s="133">
        <f t="shared" si="13"/>
        <v>0</v>
      </c>
      <c r="AJ20" s="133">
        <f t="shared" si="13"/>
        <v>0</v>
      </c>
      <c r="AK20" s="133">
        <f t="shared" si="13"/>
        <v>0</v>
      </c>
      <c r="AL20" s="133">
        <f t="shared" si="13"/>
        <v>0</v>
      </c>
      <c r="AM20" s="133">
        <f t="shared" si="13"/>
        <v>467516.90148912353</v>
      </c>
      <c r="AN20" s="133">
        <f t="shared" si="13"/>
        <v>0</v>
      </c>
      <c r="AO20" s="133">
        <f t="shared" si="13"/>
        <v>0</v>
      </c>
      <c r="AP20" s="134">
        <f t="shared" si="13"/>
        <v>0</v>
      </c>
      <c r="AQ20" s="104"/>
      <c r="AR20" s="104"/>
      <c r="AS20" s="103">
        <f>ROUND(W20*(1+'Rate Design (unblended)'!AU38),2)</f>
        <v>32.14</v>
      </c>
      <c r="AT20" s="134">
        <f>X20*AS20</f>
        <v>13659993.830782209</v>
      </c>
      <c r="AW20" s="158"/>
      <c r="AX20" s="33">
        <v>43.06457544891326</v>
      </c>
      <c r="AY20" s="2" t="s">
        <v>38</v>
      </c>
    </row>
    <row r="21" spans="1:53" s="2" customFormat="1" x14ac:dyDescent="0.25">
      <c r="B21" s="100" t="s">
        <v>48</v>
      </c>
      <c r="C21" s="2" t="s">
        <v>37</v>
      </c>
      <c r="D21" s="103">
        <f>RetailCurrent!G19</f>
        <v>44</v>
      </c>
      <c r="E21" s="103"/>
      <c r="F21" s="42"/>
      <c r="G21" s="18">
        <f>RetailCurrent!J19</f>
        <v>3.5999999999999999E-3</v>
      </c>
      <c r="H21" s="42"/>
      <c r="I21" s="42"/>
      <c r="J21" s="18">
        <f>RetailCurrent!M19</f>
        <v>2.2000000000000002</v>
      </c>
      <c r="K21" s="18">
        <f>RetailCurrent!N19</f>
        <v>-0.270424</v>
      </c>
      <c r="L21" s="18"/>
      <c r="M21" s="107"/>
      <c r="N21" s="106"/>
      <c r="O21" s="18"/>
      <c r="P21" s="18">
        <f>RetailProposed!J19</f>
        <v>3.5999999999999999E-3</v>
      </c>
      <c r="Q21" s="18"/>
      <c r="R21" s="18"/>
      <c r="S21" s="18">
        <f>RetailProposed!M19</f>
        <v>0</v>
      </c>
      <c r="T21" s="18">
        <f>RetailProposed!N19</f>
        <v>-0.270424</v>
      </c>
      <c r="U21" s="18"/>
      <c r="V21" s="107"/>
      <c r="W21" s="102">
        <f>SUM(D21,E21:M21)-SUM(N21:V21)</f>
        <v>46.2</v>
      </c>
      <c r="X21" s="159">
        <f>RetailCurrent!V19</f>
        <v>34838.100972571832</v>
      </c>
      <c r="Y21" s="130">
        <f t="shared" si="11"/>
        <v>1532876.4427931607</v>
      </c>
      <c r="Z21" s="130">
        <f t="shared" si="11"/>
        <v>0</v>
      </c>
      <c r="AA21" s="130">
        <f t="shared" si="11"/>
        <v>0</v>
      </c>
      <c r="AB21" s="130">
        <f t="shared" si="11"/>
        <v>125.4171635012586</v>
      </c>
      <c r="AC21" s="130">
        <f t="shared" si="11"/>
        <v>0</v>
      </c>
      <c r="AD21" s="130">
        <f t="shared" si="11"/>
        <v>0</v>
      </c>
      <c r="AE21" s="130">
        <f t="shared" si="11"/>
        <v>76643.822139658034</v>
      </c>
      <c r="AF21" s="131">
        <f t="shared" si="11"/>
        <v>-9421.0586174067648</v>
      </c>
      <c r="AG21" s="132">
        <f t="shared" si="12"/>
        <v>67348.180685752537</v>
      </c>
      <c r="AH21" s="133">
        <f t="shared" si="13"/>
        <v>0</v>
      </c>
      <c r="AI21" s="133">
        <f t="shared" si="13"/>
        <v>0</v>
      </c>
      <c r="AJ21" s="133">
        <f t="shared" si="13"/>
        <v>0</v>
      </c>
      <c r="AK21" s="133">
        <f t="shared" si="13"/>
        <v>0</v>
      </c>
      <c r="AL21" s="133">
        <f t="shared" si="13"/>
        <v>0</v>
      </c>
      <c r="AM21" s="133">
        <f t="shared" si="13"/>
        <v>76643.822139658034</v>
      </c>
      <c r="AN21" s="133">
        <f t="shared" si="13"/>
        <v>0</v>
      </c>
      <c r="AO21" s="133">
        <f t="shared" si="13"/>
        <v>0</v>
      </c>
      <c r="AP21" s="134">
        <f t="shared" si="13"/>
        <v>0</v>
      </c>
      <c r="AQ21" s="104"/>
      <c r="AR21" s="104"/>
      <c r="AS21" s="103">
        <f>ROUND(W21*(1+'Rate Design (unblended)'!AU38),2)</f>
        <v>64.28</v>
      </c>
      <c r="AT21" s="134">
        <f t="shared" ref="AT21:AT27" si="14">X21*AS21</f>
        <v>2239393.1305169174</v>
      </c>
      <c r="AW21" s="158"/>
      <c r="AX21" s="33">
        <v>149.8948395119904</v>
      </c>
      <c r="AY21" s="2" t="s">
        <v>40</v>
      </c>
    </row>
    <row r="22" spans="1:53" s="2" customFormat="1" x14ac:dyDescent="0.25">
      <c r="B22" s="100" t="s">
        <v>47</v>
      </c>
      <c r="C22" s="2" t="s">
        <v>41</v>
      </c>
      <c r="D22" s="103">
        <f>TransportCurrent!G18</f>
        <v>22</v>
      </c>
      <c r="E22" s="100"/>
      <c r="G22" s="18">
        <f>TransportCurrent!M18</f>
        <v>3.5999999999999999E-3</v>
      </c>
      <c r="J22" s="18">
        <f>TransportCurrent!N18</f>
        <v>1.1000000000000001</v>
      </c>
      <c r="K22" s="18">
        <f>TransportCurrent!O18</f>
        <v>-0.135212</v>
      </c>
      <c r="L22" s="18"/>
      <c r="M22" s="107"/>
      <c r="N22" s="106"/>
      <c r="O22" s="18"/>
      <c r="P22" s="18">
        <f>TransportProposed!M18</f>
        <v>3.5999999999999999E-3</v>
      </c>
      <c r="Q22" s="18"/>
      <c r="R22" s="18"/>
      <c r="S22" s="18">
        <f>TransportProposed!N18</f>
        <v>0</v>
      </c>
      <c r="T22" s="18">
        <f>TransportProposed!O18</f>
        <v>-0.135212</v>
      </c>
      <c r="U22" s="18"/>
      <c r="V22" s="107"/>
      <c r="W22" s="102">
        <f>SUM(D22,E22:M22)-SUM(N22:V22)</f>
        <v>23.1</v>
      </c>
      <c r="X22" s="159">
        <f>TransportCurrent!V18</f>
        <v>99910.059671542505</v>
      </c>
      <c r="Y22" s="130">
        <f t="shared" si="11"/>
        <v>2198021.312773935</v>
      </c>
      <c r="Z22" s="130">
        <f t="shared" si="11"/>
        <v>0</v>
      </c>
      <c r="AA22" s="130">
        <f t="shared" si="11"/>
        <v>0</v>
      </c>
      <c r="AB22" s="130">
        <f t="shared" si="11"/>
        <v>359.67621481755299</v>
      </c>
      <c r="AC22" s="130">
        <f t="shared" si="11"/>
        <v>0</v>
      </c>
      <c r="AD22" s="130">
        <f t="shared" si="11"/>
        <v>0</v>
      </c>
      <c r="AE22" s="130">
        <f t="shared" si="11"/>
        <v>109901.06563869676</v>
      </c>
      <c r="AF22" s="131">
        <f t="shared" si="11"/>
        <v>-13509.038988308605</v>
      </c>
      <c r="AG22" s="132">
        <f t="shared" si="12"/>
        <v>96751.702865205705</v>
      </c>
      <c r="AH22" s="133">
        <f t="shared" si="13"/>
        <v>0</v>
      </c>
      <c r="AI22" s="133">
        <f t="shared" si="13"/>
        <v>0</v>
      </c>
      <c r="AJ22" s="133">
        <f t="shared" si="13"/>
        <v>0</v>
      </c>
      <c r="AK22" s="133">
        <f t="shared" si="13"/>
        <v>0</v>
      </c>
      <c r="AL22" s="133">
        <f t="shared" si="13"/>
        <v>0</v>
      </c>
      <c r="AM22" s="133">
        <f t="shared" si="13"/>
        <v>109901.06563869676</v>
      </c>
      <c r="AN22" s="133">
        <f t="shared" si="13"/>
        <v>0</v>
      </c>
      <c r="AO22" s="133">
        <f t="shared" si="13"/>
        <v>0</v>
      </c>
      <c r="AP22" s="134">
        <f t="shared" si="13"/>
        <v>0</v>
      </c>
      <c r="AQ22" s="157"/>
      <c r="AR22" s="104"/>
      <c r="AS22" s="103">
        <f>AS20</f>
        <v>32.14</v>
      </c>
      <c r="AT22" s="134">
        <f t="shared" si="14"/>
        <v>3211109.3178433762</v>
      </c>
      <c r="AW22" s="158"/>
    </row>
    <row r="23" spans="1:53" s="2" customFormat="1" x14ac:dyDescent="0.25">
      <c r="A23" s="73"/>
      <c r="B23" s="100" t="s">
        <v>48</v>
      </c>
      <c r="C23" s="2" t="s">
        <v>41</v>
      </c>
      <c r="D23" s="103">
        <f>TransportCurrent!G19</f>
        <v>44</v>
      </c>
      <c r="E23" s="100"/>
      <c r="G23" s="18">
        <f>TransportCurrent!M19</f>
        <v>3.5999999999999999E-3</v>
      </c>
      <c r="J23" s="18">
        <f>TransportCurrent!N19</f>
        <v>2.2000000000000002</v>
      </c>
      <c r="K23" s="18">
        <f>TransportCurrent!O19</f>
        <v>-0.270424</v>
      </c>
      <c r="L23" s="18"/>
      <c r="M23" s="107"/>
      <c r="N23" s="106"/>
      <c r="O23" s="18"/>
      <c r="P23" s="18">
        <f>TransportProposed!M19</f>
        <v>3.5999999999999999E-3</v>
      </c>
      <c r="Q23" s="18"/>
      <c r="R23" s="18"/>
      <c r="S23" s="18">
        <f>TransportProposed!N19</f>
        <v>0</v>
      </c>
      <c r="T23" s="18">
        <f>TransportProposed!O19</f>
        <v>-0.270424</v>
      </c>
      <c r="U23" s="18"/>
      <c r="V23" s="107"/>
      <c r="W23" s="102">
        <f>SUM(D23,E23:M23)-SUM(N23:V23)</f>
        <v>46.2</v>
      </c>
      <c r="X23" s="55">
        <f>TransportCurrent!V19</f>
        <v>24577.874679199456</v>
      </c>
      <c r="Y23" s="130">
        <f t="shared" si="11"/>
        <v>1081426.4858847761</v>
      </c>
      <c r="Z23" s="130">
        <f t="shared" si="11"/>
        <v>0</v>
      </c>
      <c r="AA23" s="130">
        <f t="shared" si="11"/>
        <v>0</v>
      </c>
      <c r="AB23" s="130">
        <f t="shared" si="11"/>
        <v>88.480348845118044</v>
      </c>
      <c r="AC23" s="130">
        <f t="shared" si="11"/>
        <v>0</v>
      </c>
      <c r="AD23" s="130">
        <f t="shared" si="11"/>
        <v>0</v>
      </c>
      <c r="AE23" s="130">
        <f t="shared" si="11"/>
        <v>54071.32429423881</v>
      </c>
      <c r="AF23" s="131">
        <f t="shared" si="11"/>
        <v>-6646.4471822478336</v>
      </c>
      <c r="AG23" s="132">
        <f t="shared" si="12"/>
        <v>47513.357460836094</v>
      </c>
      <c r="AH23" s="133">
        <f t="shared" si="13"/>
        <v>0</v>
      </c>
      <c r="AI23" s="133">
        <f t="shared" si="13"/>
        <v>0</v>
      </c>
      <c r="AJ23" s="133">
        <f t="shared" si="13"/>
        <v>0</v>
      </c>
      <c r="AK23" s="133">
        <f t="shared" si="13"/>
        <v>0</v>
      </c>
      <c r="AL23" s="133">
        <f t="shared" si="13"/>
        <v>0</v>
      </c>
      <c r="AM23" s="133">
        <f t="shared" si="13"/>
        <v>54071.32429423881</v>
      </c>
      <c r="AN23" s="133">
        <f t="shared" si="13"/>
        <v>0</v>
      </c>
      <c r="AO23" s="133">
        <f t="shared" si="13"/>
        <v>0</v>
      </c>
      <c r="AP23" s="134">
        <f t="shared" si="13"/>
        <v>0</v>
      </c>
      <c r="AQ23" s="157"/>
      <c r="AR23" s="104"/>
      <c r="AS23" s="103">
        <f>AS21</f>
        <v>64.28</v>
      </c>
      <c r="AT23" s="134">
        <f t="shared" si="14"/>
        <v>1579865.7843789412</v>
      </c>
      <c r="AW23" s="158"/>
    </row>
    <row r="24" spans="1:53" s="2" customFormat="1" x14ac:dyDescent="0.25">
      <c r="B24" s="100"/>
      <c r="D24" s="138"/>
      <c r="E24" s="100"/>
      <c r="M24" s="139"/>
      <c r="N24" s="100"/>
      <c r="V24" s="139"/>
      <c r="W24" s="104"/>
      <c r="X24" s="55"/>
      <c r="Y24" s="104"/>
      <c r="Z24" s="104"/>
      <c r="AA24" s="104"/>
      <c r="AB24" s="104"/>
      <c r="AC24" s="104"/>
      <c r="AD24" s="104"/>
      <c r="AE24" s="104"/>
      <c r="AF24" s="100"/>
      <c r="AG24" s="132">
        <f t="shared" si="12"/>
        <v>0</v>
      </c>
      <c r="AP24" s="139"/>
      <c r="AQ24" s="157"/>
      <c r="AR24" s="104"/>
      <c r="AS24" s="100"/>
      <c r="AT24" s="139"/>
    </row>
    <row r="25" spans="1:53" s="2" customFormat="1" x14ac:dyDescent="0.25">
      <c r="B25" s="100" t="s">
        <v>42</v>
      </c>
      <c r="C25" s="2" t="s">
        <v>37</v>
      </c>
      <c r="D25" s="106">
        <f>RetailCurrent!G23</f>
        <v>3.9843999999999999</v>
      </c>
      <c r="E25" s="106">
        <f>RetailCurrent!H24</f>
        <v>2.8E-3</v>
      </c>
      <c r="F25" s="18">
        <f>RetailCurrent!I22</f>
        <v>2.5600000000000001E-2</v>
      </c>
      <c r="G25" s="18"/>
      <c r="H25" s="18"/>
      <c r="I25" s="18">
        <f>RetailCurrent!L22</f>
        <v>8.6499999999999994E-2</v>
      </c>
      <c r="J25" s="18">
        <f>RetailCurrent!M23</f>
        <v>0.20482500000000001</v>
      </c>
      <c r="K25" s="18">
        <f>RetailCurrent!N23</f>
        <v>-2.4488122400000003E-2</v>
      </c>
      <c r="L25" s="18"/>
      <c r="M25" s="107"/>
      <c r="N25" s="18">
        <f>RetailProposed!H24</f>
        <v>0</v>
      </c>
      <c r="O25" s="18">
        <f>RetailProposed!I22</f>
        <v>3.2686756668099996E-2</v>
      </c>
      <c r="P25" s="18"/>
      <c r="Q25" s="18"/>
      <c r="R25" s="18">
        <f>RetailProposed!L22</f>
        <v>9.8400000000000001E-2</v>
      </c>
      <c r="S25" s="18">
        <f>RetailProposed!M23</f>
        <v>0</v>
      </c>
      <c r="T25" s="18">
        <f>RetailProposed!N23</f>
        <v>-2.4488122400000003E-2</v>
      </c>
      <c r="U25" s="18"/>
      <c r="V25" s="107"/>
      <c r="W25" s="105">
        <f>SUM(D25,E25:K25)-SUM(N25:T25)</f>
        <v>4.1730382433318995</v>
      </c>
      <c r="X25" s="55">
        <f>RetailCurrent!W23</f>
        <v>7025462.9230022253</v>
      </c>
      <c r="Y25" s="130">
        <f t="shared" ref="Y25:AF27" si="15">D25*$X25</f>
        <v>27992254.470410068</v>
      </c>
      <c r="Z25" s="130">
        <f t="shared" si="15"/>
        <v>19671.29618440623</v>
      </c>
      <c r="AA25" s="130">
        <f t="shared" si="15"/>
        <v>179851.85082885699</v>
      </c>
      <c r="AB25" s="130">
        <f t="shared" si="15"/>
        <v>0</v>
      </c>
      <c r="AC25" s="130">
        <f t="shared" si="15"/>
        <v>0</v>
      </c>
      <c r="AD25" s="130">
        <f t="shared" si="15"/>
        <v>607702.54283969244</v>
      </c>
      <c r="AE25" s="130">
        <f t="shared" si="15"/>
        <v>1438990.4432039307</v>
      </c>
      <c r="AF25" s="131">
        <f t="shared" si="15"/>
        <v>-172040.3959751403</v>
      </c>
      <c r="AG25" s="132">
        <f t="shared" si="12"/>
        <v>2074175.7370817461</v>
      </c>
      <c r="AH25" s="133">
        <f t="shared" ref="AH25:AP27" si="16">(E25-N25)*$X25</f>
        <v>19671.29618440623</v>
      </c>
      <c r="AI25" s="133">
        <f t="shared" si="16"/>
        <v>-49787.746216075306</v>
      </c>
      <c r="AJ25" s="133">
        <f t="shared" si="16"/>
        <v>0</v>
      </c>
      <c r="AK25" s="133">
        <f t="shared" si="16"/>
        <v>0</v>
      </c>
      <c r="AL25" s="133">
        <f t="shared" si="16"/>
        <v>-83603.008783726531</v>
      </c>
      <c r="AM25" s="133">
        <f t="shared" si="16"/>
        <v>1438990.4432039307</v>
      </c>
      <c r="AN25" s="133">
        <f t="shared" si="16"/>
        <v>0</v>
      </c>
      <c r="AO25" s="133">
        <f t="shared" si="16"/>
        <v>0</v>
      </c>
      <c r="AP25" s="134">
        <f t="shared" si="16"/>
        <v>0</v>
      </c>
      <c r="AQ25" s="157"/>
      <c r="AR25" s="157"/>
      <c r="AS25" s="106">
        <f>ROUND((AR38-SUM(AT20:AT23,AT30:AT33,AT27,AT37))/SUM(X25:X26,X35:X36),4)</f>
        <v>5.7095000000000002</v>
      </c>
      <c r="AT25" s="134">
        <f t="shared" si="14"/>
        <v>40111880.558881208</v>
      </c>
      <c r="AW25" s="3"/>
    </row>
    <row r="26" spans="1:53" s="2" customFormat="1" x14ac:dyDescent="0.25">
      <c r="B26" s="100"/>
      <c r="C26" s="2" t="s">
        <v>41</v>
      </c>
      <c r="D26" s="106">
        <f>TransportCurrent!G23</f>
        <v>3.9843999999999999</v>
      </c>
      <c r="E26" s="106">
        <f>TransportCurrent!H24</f>
        <v>2.7890799999999998E-3</v>
      </c>
      <c r="F26" s="18"/>
      <c r="G26" s="67"/>
      <c r="H26" s="18"/>
      <c r="I26" s="67"/>
      <c r="J26" s="18">
        <f>TransportCurrent!N23</f>
        <v>0.19922000000000001</v>
      </c>
      <c r="K26" s="18">
        <f>TransportCurrent!O23</f>
        <v>-2.4488122400000003E-2</v>
      </c>
      <c r="L26" s="18"/>
      <c r="M26" s="107">
        <f>TransportCurrent!L21</f>
        <v>0.83</v>
      </c>
      <c r="N26" s="18">
        <f>TransportProposed!H24</f>
        <v>0</v>
      </c>
      <c r="O26" s="18"/>
      <c r="P26" s="18"/>
      <c r="Q26" s="18"/>
      <c r="R26" s="18"/>
      <c r="S26" s="18">
        <f>TransportProposed!N23</f>
        <v>0</v>
      </c>
      <c r="T26" s="18">
        <f>TransportProposed!O23</f>
        <v>-2.4488122400000003E-2</v>
      </c>
      <c r="U26" s="18"/>
      <c r="V26" s="107">
        <f>TransportProposed!L21</f>
        <v>0.83</v>
      </c>
      <c r="W26" s="105">
        <f>SUM(D26,E26:M26)-SUM(N26:V26)</f>
        <v>4.1864090799999998</v>
      </c>
      <c r="X26" s="55">
        <f>TransportCurrent!W23</f>
        <v>3113844.7126983055</v>
      </c>
      <c r="Y26" s="130">
        <f t="shared" si="15"/>
        <v>12406802.873275129</v>
      </c>
      <c r="Z26" s="130">
        <f t="shared" si="15"/>
        <v>8684.7620112925888</v>
      </c>
      <c r="AA26" s="130">
        <f t="shared" si="15"/>
        <v>0</v>
      </c>
      <c r="AB26" s="130">
        <f t="shared" si="15"/>
        <v>0</v>
      </c>
      <c r="AC26" s="130">
        <f t="shared" si="15"/>
        <v>0</v>
      </c>
      <c r="AD26" s="130">
        <f t="shared" si="15"/>
        <v>0</v>
      </c>
      <c r="AE26" s="130">
        <f t="shared" si="15"/>
        <v>620340.14366375643</v>
      </c>
      <c r="AF26" s="131">
        <f t="shared" si="15"/>
        <v>-76252.210459148948</v>
      </c>
      <c r="AG26" s="132">
        <f t="shared" si="12"/>
        <v>552772.69521590008</v>
      </c>
      <c r="AH26" s="133">
        <f t="shared" si="16"/>
        <v>8684.7620112925888</v>
      </c>
      <c r="AI26" s="133">
        <f t="shared" si="16"/>
        <v>0</v>
      </c>
      <c r="AJ26" s="133">
        <f t="shared" si="16"/>
        <v>0</v>
      </c>
      <c r="AK26" s="133">
        <f t="shared" si="16"/>
        <v>0</v>
      </c>
      <c r="AL26" s="133">
        <f t="shared" si="16"/>
        <v>0</v>
      </c>
      <c r="AM26" s="133">
        <f t="shared" si="16"/>
        <v>620340.14366375643</v>
      </c>
      <c r="AN26" s="133">
        <f t="shared" si="16"/>
        <v>0</v>
      </c>
      <c r="AO26" s="133">
        <f t="shared" si="16"/>
        <v>0</v>
      </c>
      <c r="AP26" s="134">
        <f t="shared" si="16"/>
        <v>0</v>
      </c>
      <c r="AQ26" s="157"/>
      <c r="AR26" s="104"/>
      <c r="AS26" s="106">
        <f>$AS$25</f>
        <v>5.7095000000000002</v>
      </c>
      <c r="AT26" s="134">
        <f t="shared" si="14"/>
        <v>17778496.387150977</v>
      </c>
      <c r="AW26" s="3"/>
    </row>
    <row r="27" spans="1:53" s="2" customFormat="1" x14ac:dyDescent="0.25">
      <c r="B27" s="160" t="s">
        <v>49</v>
      </c>
      <c r="D27" s="106">
        <f>TransportCurrent!X22</f>
        <v>0.11004736462093863</v>
      </c>
      <c r="E27" s="106">
        <f>E26</f>
        <v>2.7890799999999998E-3</v>
      </c>
      <c r="J27" s="18">
        <f t="shared" ref="J27:K27" si="17">J26</f>
        <v>0.19922000000000001</v>
      </c>
      <c r="K27" s="18">
        <f t="shared" si="17"/>
        <v>-2.4488122400000003E-2</v>
      </c>
      <c r="M27" s="107">
        <f>M26</f>
        <v>0.83</v>
      </c>
      <c r="N27" s="18">
        <f>N26</f>
        <v>0</v>
      </c>
      <c r="S27" s="18">
        <f t="shared" ref="S27:T27" si="18">S26</f>
        <v>0</v>
      </c>
      <c r="T27" s="18">
        <f t="shared" si="18"/>
        <v>-2.4488122400000003E-2</v>
      </c>
      <c r="V27" s="18">
        <f>V26</f>
        <v>0.83</v>
      </c>
      <c r="W27" s="105">
        <f>SUM(D27,E27:M27)-SUM(N27:V27)</f>
        <v>0.31205644462093873</v>
      </c>
      <c r="X27" s="55">
        <f>TransportCurrent!W22</f>
        <v>3601</v>
      </c>
      <c r="Y27" s="130">
        <f t="shared" si="15"/>
        <v>396.28055999999998</v>
      </c>
      <c r="Z27" s="130">
        <f t="shared" si="15"/>
        <v>10.043477079999999</v>
      </c>
      <c r="AA27" s="130">
        <f t="shared" si="15"/>
        <v>0</v>
      </c>
      <c r="AB27" s="130">
        <f t="shared" si="15"/>
        <v>0</v>
      </c>
      <c r="AC27" s="130">
        <f t="shared" si="15"/>
        <v>0</v>
      </c>
      <c r="AD27" s="130">
        <f t="shared" si="15"/>
        <v>0</v>
      </c>
      <c r="AE27" s="130">
        <f t="shared" si="15"/>
        <v>717.39121999999998</v>
      </c>
      <c r="AF27" s="131">
        <f t="shared" si="15"/>
        <v>-88.181728762400013</v>
      </c>
      <c r="AG27" s="132">
        <f t="shared" si="12"/>
        <v>639.25296831759999</v>
      </c>
      <c r="AH27" s="133">
        <f t="shared" si="16"/>
        <v>10.043477079999999</v>
      </c>
      <c r="AI27" s="133">
        <f t="shared" si="16"/>
        <v>0</v>
      </c>
      <c r="AJ27" s="133">
        <f t="shared" si="16"/>
        <v>0</v>
      </c>
      <c r="AK27" s="133">
        <f t="shared" si="16"/>
        <v>0</v>
      </c>
      <c r="AL27" s="133">
        <f t="shared" si="16"/>
        <v>0</v>
      </c>
      <c r="AM27" s="133">
        <f t="shared" si="16"/>
        <v>717.39121999999998</v>
      </c>
      <c r="AN27" s="133">
        <f t="shared" si="16"/>
        <v>0</v>
      </c>
      <c r="AO27" s="133">
        <f t="shared" si="16"/>
        <v>0</v>
      </c>
      <c r="AP27" s="134">
        <f t="shared" si="16"/>
        <v>0</v>
      </c>
      <c r="AQ27" s="157"/>
      <c r="AR27" s="104"/>
      <c r="AS27" s="106">
        <f>D27</f>
        <v>0.11004736462093863</v>
      </c>
      <c r="AT27" s="134">
        <f t="shared" si="14"/>
        <v>396.28055999999998</v>
      </c>
    </row>
    <row r="28" spans="1:53" s="2" customFormat="1" x14ac:dyDescent="0.25">
      <c r="B28" s="161" t="s">
        <v>50</v>
      </c>
      <c r="D28" s="100"/>
      <c r="E28" s="100"/>
      <c r="M28" s="139"/>
      <c r="V28" s="139"/>
      <c r="W28" s="104"/>
      <c r="Y28" s="104"/>
      <c r="Z28" s="104"/>
      <c r="AA28" s="104"/>
      <c r="AB28" s="104"/>
      <c r="AC28" s="104"/>
      <c r="AD28" s="104"/>
      <c r="AE28" s="104"/>
      <c r="AF28" s="100"/>
      <c r="AG28" s="132">
        <f t="shared" si="12"/>
        <v>0</v>
      </c>
      <c r="AP28" s="139"/>
      <c r="AQ28" s="157"/>
      <c r="AR28" s="104"/>
      <c r="AS28" s="100"/>
      <c r="AT28" s="139"/>
    </row>
    <row r="29" spans="1:53" s="2" customFormat="1" x14ac:dyDescent="0.25">
      <c r="B29" s="100" t="s">
        <v>36</v>
      </c>
      <c r="D29" s="100"/>
      <c r="E29" s="100"/>
      <c r="M29" s="139"/>
      <c r="V29" s="139"/>
      <c r="W29" s="104"/>
      <c r="Y29" s="104"/>
      <c r="Z29" s="104"/>
      <c r="AA29" s="104"/>
      <c r="AB29" s="104"/>
      <c r="AC29" s="104"/>
      <c r="AD29" s="104"/>
      <c r="AE29" s="104"/>
      <c r="AF29" s="100"/>
      <c r="AG29" s="132">
        <f t="shared" si="12"/>
        <v>0</v>
      </c>
      <c r="AP29" s="139"/>
      <c r="AQ29" s="157"/>
      <c r="AR29" s="104"/>
      <c r="AS29" s="100"/>
      <c r="AT29" s="139"/>
    </row>
    <row r="30" spans="1:53" s="2" customFormat="1" x14ac:dyDescent="0.25">
      <c r="B30" s="100" t="s">
        <v>47</v>
      </c>
      <c r="C30" s="2" t="s">
        <v>37</v>
      </c>
      <c r="D30" s="103">
        <f>RetailCurrent!G28</f>
        <v>22</v>
      </c>
      <c r="E30" s="103"/>
      <c r="F30" s="42"/>
      <c r="G30" s="18">
        <f>RetailCurrent!J28</f>
        <v>3.5999999999999999E-3</v>
      </c>
      <c r="H30" s="42"/>
      <c r="I30" s="42"/>
      <c r="J30" s="18">
        <f>RetailCurrent!M28</f>
        <v>1.1000000000000001</v>
      </c>
      <c r="K30" s="18">
        <f>RetailCurrent!N28</f>
        <v>-0.135212</v>
      </c>
      <c r="L30" s="18"/>
      <c r="M30" s="107"/>
      <c r="N30" s="106"/>
      <c r="O30" s="18"/>
      <c r="P30" s="18">
        <f>RetailProposed!J28</f>
        <v>3.5999999999999999E-3</v>
      </c>
      <c r="Q30" s="18"/>
      <c r="R30" s="18"/>
      <c r="S30" s="18">
        <f>RetailProposed!M28</f>
        <v>0</v>
      </c>
      <c r="T30" s="18">
        <f>RetailProposed!N28</f>
        <v>-0.135212</v>
      </c>
      <c r="U30" s="18"/>
      <c r="V30" s="107"/>
      <c r="W30" s="102">
        <f>SUM(D30,E30:M30)-SUM(N30:V30)</f>
        <v>23.1</v>
      </c>
      <c r="X30" s="55">
        <f>RetailCurrent!V28</f>
        <v>393</v>
      </c>
      <c r="Y30" s="130">
        <f t="shared" ref="Y30:AF33" si="19">D30*$X30</f>
        <v>8646</v>
      </c>
      <c r="Z30" s="130">
        <f t="shared" si="19"/>
        <v>0</v>
      </c>
      <c r="AA30" s="130">
        <f t="shared" si="19"/>
        <v>0</v>
      </c>
      <c r="AB30" s="130">
        <f t="shared" si="19"/>
        <v>1.4148000000000001</v>
      </c>
      <c r="AC30" s="130">
        <f t="shared" si="19"/>
        <v>0</v>
      </c>
      <c r="AD30" s="130">
        <f t="shared" si="19"/>
        <v>0</v>
      </c>
      <c r="AE30" s="130">
        <f t="shared" si="19"/>
        <v>432.3</v>
      </c>
      <c r="AF30" s="131">
        <f t="shared" si="19"/>
        <v>-53.138315999999996</v>
      </c>
      <c r="AG30" s="132">
        <f t="shared" si="12"/>
        <v>380.57648400000005</v>
      </c>
      <c r="AH30" s="133">
        <f t="shared" ref="AH30:AP37" si="20">(E30-N30)*$X30</f>
        <v>0</v>
      </c>
      <c r="AI30" s="133">
        <f t="shared" si="20"/>
        <v>0</v>
      </c>
      <c r="AJ30" s="133">
        <f t="shared" si="20"/>
        <v>0</v>
      </c>
      <c r="AK30" s="133">
        <f t="shared" si="20"/>
        <v>0</v>
      </c>
      <c r="AL30" s="133">
        <f t="shared" si="20"/>
        <v>0</v>
      </c>
      <c r="AM30" s="133">
        <f t="shared" si="20"/>
        <v>432.3</v>
      </c>
      <c r="AN30" s="133">
        <f t="shared" si="20"/>
        <v>0</v>
      </c>
      <c r="AO30" s="133">
        <f t="shared" si="20"/>
        <v>0</v>
      </c>
      <c r="AP30" s="134">
        <f t="shared" si="20"/>
        <v>0</v>
      </c>
      <c r="AQ30" s="157"/>
      <c r="AR30" s="104"/>
      <c r="AS30" s="103">
        <f>AS20</f>
        <v>32.14</v>
      </c>
      <c r="AT30" s="134">
        <f t="shared" ref="AT30:AT37" si="21">X30*AS30</f>
        <v>12631.02</v>
      </c>
    </row>
    <row r="31" spans="1:53" s="2" customFormat="1" x14ac:dyDescent="0.25">
      <c r="B31" s="100" t="s">
        <v>48</v>
      </c>
      <c r="C31" s="2" t="s">
        <v>37</v>
      </c>
      <c r="D31" s="103">
        <f>RetailCurrent!G29</f>
        <v>44</v>
      </c>
      <c r="E31" s="103"/>
      <c r="F31" s="42"/>
      <c r="G31" s="18">
        <f>RetailCurrent!J29</f>
        <v>3.5999999999999999E-3</v>
      </c>
      <c r="H31" s="42"/>
      <c r="I31" s="42"/>
      <c r="J31" s="18">
        <f>RetailCurrent!M29</f>
        <v>2.2000000000000002</v>
      </c>
      <c r="K31" s="18">
        <f>RetailCurrent!N29</f>
        <v>-0.270424</v>
      </c>
      <c r="L31" s="18"/>
      <c r="M31" s="107"/>
      <c r="N31" s="106"/>
      <c r="O31" s="18"/>
      <c r="P31" s="18">
        <f>RetailProposed!J29</f>
        <v>3.5999999999999999E-3</v>
      </c>
      <c r="Q31" s="18"/>
      <c r="R31" s="18"/>
      <c r="S31" s="18">
        <f>RetailProposed!M29</f>
        <v>0</v>
      </c>
      <c r="T31" s="18">
        <f>RetailProposed!N29</f>
        <v>-0.270424</v>
      </c>
      <c r="U31" s="18"/>
      <c r="V31" s="107"/>
      <c r="W31" s="102">
        <f>SUM(D31,E31:M31)-SUM(N31:V31)</f>
        <v>46.2</v>
      </c>
      <c r="X31" s="55">
        <f>RetailCurrent!V29</f>
        <v>217</v>
      </c>
      <c r="Y31" s="130">
        <f t="shared" si="19"/>
        <v>9548</v>
      </c>
      <c r="Z31" s="130">
        <f t="shared" si="19"/>
        <v>0</v>
      </c>
      <c r="AA31" s="130">
        <f t="shared" si="19"/>
        <v>0</v>
      </c>
      <c r="AB31" s="130">
        <f t="shared" si="19"/>
        <v>0.78120000000000001</v>
      </c>
      <c r="AC31" s="130">
        <f t="shared" si="19"/>
        <v>0</v>
      </c>
      <c r="AD31" s="130">
        <f t="shared" si="19"/>
        <v>0</v>
      </c>
      <c r="AE31" s="130">
        <f t="shared" si="19"/>
        <v>477.40000000000003</v>
      </c>
      <c r="AF31" s="131">
        <f t="shared" si="19"/>
        <v>-58.682007999999996</v>
      </c>
      <c r="AG31" s="132">
        <f t="shared" si="12"/>
        <v>419.49919200000005</v>
      </c>
      <c r="AH31" s="133">
        <f t="shared" si="20"/>
        <v>0</v>
      </c>
      <c r="AI31" s="133">
        <f t="shared" si="20"/>
        <v>0</v>
      </c>
      <c r="AJ31" s="133">
        <f t="shared" si="20"/>
        <v>0</v>
      </c>
      <c r="AK31" s="133">
        <f t="shared" si="20"/>
        <v>0</v>
      </c>
      <c r="AL31" s="133">
        <f t="shared" si="20"/>
        <v>0</v>
      </c>
      <c r="AM31" s="133">
        <f t="shared" si="20"/>
        <v>477.40000000000003</v>
      </c>
      <c r="AN31" s="133">
        <f t="shared" si="20"/>
        <v>0</v>
      </c>
      <c r="AO31" s="133">
        <f t="shared" si="20"/>
        <v>0</v>
      </c>
      <c r="AP31" s="134">
        <f t="shared" si="20"/>
        <v>0</v>
      </c>
      <c r="AQ31" s="157"/>
      <c r="AR31" s="104"/>
      <c r="AS31" s="103">
        <f t="shared" ref="AS31:AS33" si="22">AS21</f>
        <v>64.28</v>
      </c>
      <c r="AT31" s="134">
        <f t="shared" si="21"/>
        <v>13948.76</v>
      </c>
    </row>
    <row r="32" spans="1:53" s="2" customFormat="1" x14ac:dyDescent="0.25">
      <c r="B32" s="100" t="s">
        <v>47</v>
      </c>
      <c r="C32" s="2" t="s">
        <v>41</v>
      </c>
      <c r="D32" s="103">
        <f>TransportCurrent!G28</f>
        <v>22</v>
      </c>
      <c r="E32" s="100"/>
      <c r="G32" s="18">
        <f>TransportCurrent!M28</f>
        <v>3.5999999999999999E-3</v>
      </c>
      <c r="J32" s="18">
        <f>TransportCurrent!N28</f>
        <v>1.1000000000000001</v>
      </c>
      <c r="K32" s="18">
        <f>TransportCurrent!O28</f>
        <v>-0.135212</v>
      </c>
      <c r="L32" s="18"/>
      <c r="M32" s="139"/>
      <c r="N32" s="106"/>
      <c r="O32" s="18"/>
      <c r="P32" s="18">
        <f>TransportProposed!M28</f>
        <v>3.5999999999999999E-3</v>
      </c>
      <c r="Q32" s="18"/>
      <c r="R32" s="18"/>
      <c r="S32" s="18">
        <f>TransportProposed!N28</f>
        <v>0</v>
      </c>
      <c r="T32" s="18">
        <f>TransportProposed!O28</f>
        <v>-0.135212</v>
      </c>
      <c r="U32" s="18"/>
      <c r="V32" s="107"/>
      <c r="W32" s="102">
        <f>SUM(D32,E32:M32)-SUM(N32:V32)</f>
        <v>23.1</v>
      </c>
      <c r="X32" s="55">
        <f>TransportCurrent!V28</f>
        <v>419</v>
      </c>
      <c r="Y32" s="130">
        <f t="shared" si="19"/>
        <v>9218</v>
      </c>
      <c r="Z32" s="130">
        <f t="shared" si="19"/>
        <v>0</v>
      </c>
      <c r="AA32" s="130">
        <f t="shared" si="19"/>
        <v>0</v>
      </c>
      <c r="AB32" s="130">
        <f t="shared" si="19"/>
        <v>1.5084</v>
      </c>
      <c r="AC32" s="130">
        <f t="shared" si="19"/>
        <v>0</v>
      </c>
      <c r="AD32" s="130">
        <f t="shared" si="19"/>
        <v>0</v>
      </c>
      <c r="AE32" s="130">
        <f t="shared" si="19"/>
        <v>460.90000000000003</v>
      </c>
      <c r="AF32" s="131">
        <f t="shared" si="19"/>
        <v>-56.653827999999997</v>
      </c>
      <c r="AG32" s="132">
        <f t="shared" si="12"/>
        <v>405.75457200000005</v>
      </c>
      <c r="AH32" s="133">
        <f t="shared" si="20"/>
        <v>0</v>
      </c>
      <c r="AI32" s="133">
        <f t="shared" si="20"/>
        <v>0</v>
      </c>
      <c r="AJ32" s="133">
        <f t="shared" si="20"/>
        <v>0</v>
      </c>
      <c r="AK32" s="133">
        <f t="shared" si="20"/>
        <v>0</v>
      </c>
      <c r="AL32" s="133">
        <f t="shared" si="20"/>
        <v>0</v>
      </c>
      <c r="AM32" s="133">
        <f t="shared" si="20"/>
        <v>460.90000000000003</v>
      </c>
      <c r="AN32" s="133">
        <f t="shared" si="20"/>
        <v>0</v>
      </c>
      <c r="AO32" s="133">
        <f t="shared" si="20"/>
        <v>0</v>
      </c>
      <c r="AP32" s="134">
        <f t="shared" si="20"/>
        <v>0</v>
      </c>
      <c r="AQ32" s="157"/>
      <c r="AR32" s="104"/>
      <c r="AS32" s="103">
        <f t="shared" si="22"/>
        <v>32.14</v>
      </c>
      <c r="AT32" s="134">
        <f t="shared" si="21"/>
        <v>13466.66</v>
      </c>
    </row>
    <row r="33" spans="1:53" s="2" customFormat="1" x14ac:dyDescent="0.25">
      <c r="A33" s="73"/>
      <c r="B33" s="100" t="s">
        <v>48</v>
      </c>
      <c r="C33" s="2" t="s">
        <v>41</v>
      </c>
      <c r="D33" s="103">
        <f>TransportCurrent!G29</f>
        <v>44</v>
      </c>
      <c r="E33" s="100"/>
      <c r="G33" s="18">
        <f>TransportCurrent!M29</f>
        <v>3.5999999999999999E-3</v>
      </c>
      <c r="J33" s="18">
        <f>TransportCurrent!N29</f>
        <v>2.2000000000000002</v>
      </c>
      <c r="K33" s="18">
        <f>TransportCurrent!O29</f>
        <v>-0.270424</v>
      </c>
      <c r="L33" s="18"/>
      <c r="M33" s="139"/>
      <c r="N33" s="106"/>
      <c r="O33" s="18"/>
      <c r="P33" s="18">
        <f>TransportProposed!M29</f>
        <v>3.5999999999999999E-3</v>
      </c>
      <c r="Q33" s="18"/>
      <c r="R33" s="18"/>
      <c r="S33" s="18">
        <f>TransportProposed!N29</f>
        <v>0</v>
      </c>
      <c r="T33" s="18">
        <f>TransportProposed!O29</f>
        <v>-0.270424</v>
      </c>
      <c r="U33" s="18"/>
      <c r="V33" s="107"/>
      <c r="W33" s="102">
        <f>SUM(D33,E33:M33)-SUM(N33:V33)</f>
        <v>46.2</v>
      </c>
      <c r="X33" s="55">
        <f>TransportCurrent!V29</f>
        <v>98</v>
      </c>
      <c r="Y33" s="130">
        <f t="shared" si="19"/>
        <v>4312</v>
      </c>
      <c r="Z33" s="130">
        <f t="shared" si="19"/>
        <v>0</v>
      </c>
      <c r="AA33" s="130">
        <f t="shared" si="19"/>
        <v>0</v>
      </c>
      <c r="AB33" s="130">
        <f t="shared" si="19"/>
        <v>0.3528</v>
      </c>
      <c r="AC33" s="130">
        <f t="shared" si="19"/>
        <v>0</v>
      </c>
      <c r="AD33" s="130">
        <f t="shared" si="19"/>
        <v>0</v>
      </c>
      <c r="AE33" s="130">
        <f t="shared" si="19"/>
        <v>215.60000000000002</v>
      </c>
      <c r="AF33" s="131">
        <f t="shared" si="19"/>
        <v>-26.501552</v>
      </c>
      <c r="AG33" s="132">
        <f t="shared" si="12"/>
        <v>189.45124800000002</v>
      </c>
      <c r="AH33" s="133">
        <f t="shared" si="20"/>
        <v>0</v>
      </c>
      <c r="AI33" s="133">
        <f t="shared" si="20"/>
        <v>0</v>
      </c>
      <c r="AJ33" s="133">
        <f t="shared" si="20"/>
        <v>0</v>
      </c>
      <c r="AK33" s="133">
        <f t="shared" si="20"/>
        <v>0</v>
      </c>
      <c r="AL33" s="133">
        <f t="shared" si="20"/>
        <v>0</v>
      </c>
      <c r="AM33" s="133">
        <f t="shared" si="20"/>
        <v>215.60000000000002</v>
      </c>
      <c r="AN33" s="133">
        <f t="shared" si="20"/>
        <v>0</v>
      </c>
      <c r="AO33" s="133">
        <f t="shared" si="20"/>
        <v>0</v>
      </c>
      <c r="AP33" s="134">
        <f t="shared" si="20"/>
        <v>0</v>
      </c>
      <c r="AQ33" s="157"/>
      <c r="AR33" s="104"/>
      <c r="AS33" s="103">
        <f t="shared" si="22"/>
        <v>64.28</v>
      </c>
      <c r="AT33" s="134">
        <f t="shared" si="21"/>
        <v>6299.4400000000005</v>
      </c>
    </row>
    <row r="34" spans="1:53" s="2" customFormat="1" x14ac:dyDescent="0.25">
      <c r="B34" s="100"/>
      <c r="D34" s="138"/>
      <c r="E34" s="100"/>
      <c r="M34" s="139"/>
      <c r="N34" s="100"/>
      <c r="V34" s="139"/>
      <c r="W34" s="104"/>
      <c r="X34" s="55"/>
      <c r="Y34" s="104"/>
      <c r="Z34" s="104"/>
      <c r="AA34" s="104"/>
      <c r="AB34" s="104"/>
      <c r="AC34" s="104"/>
      <c r="AD34" s="104"/>
      <c r="AE34" s="104"/>
      <c r="AF34" s="100"/>
      <c r="AG34" s="132">
        <f t="shared" si="12"/>
        <v>0</v>
      </c>
      <c r="AH34" s="133">
        <f t="shared" si="20"/>
        <v>0</v>
      </c>
      <c r="AI34" s="133">
        <f t="shared" si="20"/>
        <v>0</v>
      </c>
      <c r="AJ34" s="133">
        <f t="shared" si="20"/>
        <v>0</v>
      </c>
      <c r="AK34" s="133">
        <f t="shared" si="20"/>
        <v>0</v>
      </c>
      <c r="AL34" s="133">
        <f t="shared" si="20"/>
        <v>0</v>
      </c>
      <c r="AM34" s="133">
        <f t="shared" si="20"/>
        <v>0</v>
      </c>
      <c r="AN34" s="133">
        <f t="shared" si="20"/>
        <v>0</v>
      </c>
      <c r="AO34" s="133">
        <f t="shared" si="20"/>
        <v>0</v>
      </c>
      <c r="AP34" s="134">
        <f t="shared" si="20"/>
        <v>0</v>
      </c>
      <c r="AQ34" s="157"/>
      <c r="AR34" s="104"/>
      <c r="AS34" s="100"/>
      <c r="AT34" s="139"/>
    </row>
    <row r="35" spans="1:53" s="2" customFormat="1" x14ac:dyDescent="0.25">
      <c r="B35" s="100" t="s">
        <v>42</v>
      </c>
      <c r="C35" s="2" t="s">
        <v>37</v>
      </c>
      <c r="D35" s="106">
        <f>RetailCurrent!G33</f>
        <v>3.9843999999999999</v>
      </c>
      <c r="E35" s="106">
        <f>RetailCurrent!H34</f>
        <v>2.8E-3</v>
      </c>
      <c r="F35" s="18">
        <f>RetailCurrent!I32</f>
        <v>2.5600000000000001E-2</v>
      </c>
      <c r="G35" s="18"/>
      <c r="H35" s="18"/>
      <c r="I35" s="18">
        <f>RetailCurrent!L32</f>
        <v>8.6499999999999994E-2</v>
      </c>
      <c r="J35" s="18">
        <f>RetailCurrent!M33</f>
        <v>0.20482500000000001</v>
      </c>
      <c r="K35" s="18">
        <f>RetailCurrent!N33</f>
        <v>-2.4488122400000003E-2</v>
      </c>
      <c r="L35" s="18"/>
      <c r="M35" s="107"/>
      <c r="N35" s="106">
        <f>RetailProposed!H34</f>
        <v>0</v>
      </c>
      <c r="O35" s="18">
        <f>RetailProposed!I32</f>
        <v>3.2686756668099996E-2</v>
      </c>
      <c r="P35" s="18"/>
      <c r="Q35" s="18"/>
      <c r="R35" s="18">
        <f>RetailProposed!L32</f>
        <v>9.8400000000000001E-2</v>
      </c>
      <c r="S35" s="18">
        <f>RetailProposed!M33</f>
        <v>0</v>
      </c>
      <c r="T35" s="18">
        <f>RetailProposed!N33</f>
        <v>-2.4488122400000003E-2</v>
      </c>
      <c r="U35" s="18"/>
      <c r="V35" s="107"/>
      <c r="W35" s="105">
        <f>SUM(D35,E35:K35)-SUM(N35:T35)</f>
        <v>4.1730382433318995</v>
      </c>
      <c r="X35" s="55">
        <f>RetailCurrent!W33</f>
        <v>32360.5</v>
      </c>
      <c r="Y35" s="130">
        <f t="shared" ref="Y35:AF37" si="23">D35*$X35</f>
        <v>128937.1762</v>
      </c>
      <c r="Z35" s="130">
        <f t="shared" si="23"/>
        <v>90.609399999999994</v>
      </c>
      <c r="AA35" s="130">
        <f t="shared" si="23"/>
        <v>828.42880000000002</v>
      </c>
      <c r="AB35" s="130">
        <f t="shared" si="23"/>
        <v>0</v>
      </c>
      <c r="AC35" s="130">
        <f t="shared" si="23"/>
        <v>0</v>
      </c>
      <c r="AD35" s="130">
        <f t="shared" si="23"/>
        <v>2799.1832499999996</v>
      </c>
      <c r="AE35" s="130">
        <f t="shared" si="23"/>
        <v>6628.2394125000001</v>
      </c>
      <c r="AF35" s="131">
        <f t="shared" si="23"/>
        <v>-792.44788492520013</v>
      </c>
      <c r="AG35" s="132">
        <f t="shared" si="12"/>
        <v>9554.0129775747992</v>
      </c>
      <c r="AH35" s="133">
        <f t="shared" si="20"/>
        <v>90.609399999999994</v>
      </c>
      <c r="AI35" s="133">
        <f t="shared" si="20"/>
        <v>-229.3309891580499</v>
      </c>
      <c r="AJ35" s="133">
        <f t="shared" si="20"/>
        <v>0</v>
      </c>
      <c r="AK35" s="133">
        <f t="shared" si="20"/>
        <v>0</v>
      </c>
      <c r="AL35" s="133">
        <f t="shared" si="20"/>
        <v>-385.08995000000027</v>
      </c>
      <c r="AM35" s="133">
        <f t="shared" si="20"/>
        <v>6628.2394125000001</v>
      </c>
      <c r="AN35" s="133">
        <f t="shared" si="20"/>
        <v>0</v>
      </c>
      <c r="AO35" s="133">
        <f t="shared" si="20"/>
        <v>0</v>
      </c>
      <c r="AP35" s="134">
        <f t="shared" si="20"/>
        <v>0</v>
      </c>
      <c r="AQ35" s="157"/>
      <c r="AR35" s="104"/>
      <c r="AS35" s="106">
        <f>$AS$25</f>
        <v>5.7095000000000002</v>
      </c>
      <c r="AT35" s="134">
        <f t="shared" si="21"/>
        <v>184762.27475000001</v>
      </c>
    </row>
    <row r="36" spans="1:53" s="2" customFormat="1" x14ac:dyDescent="0.25">
      <c r="B36" s="100"/>
      <c r="C36" s="2" t="s">
        <v>41</v>
      </c>
      <c r="D36" s="106">
        <f>TransportCurrent!G33</f>
        <v>3.9843999999999999</v>
      </c>
      <c r="E36" s="106">
        <f>TransportCurrent!H34</f>
        <v>2.7890799999999998E-3</v>
      </c>
      <c r="F36" s="18"/>
      <c r="G36" s="67"/>
      <c r="H36" s="18"/>
      <c r="I36" s="67"/>
      <c r="J36" s="18">
        <f>TransportCurrent!N33</f>
        <v>0.19922000000000001</v>
      </c>
      <c r="K36" s="18">
        <f>TransportCurrent!O33</f>
        <v>-2.4488122400000003E-2</v>
      </c>
      <c r="L36" s="18"/>
      <c r="M36" s="107">
        <f>TransportCurrent!L31</f>
        <v>0.83</v>
      </c>
      <c r="N36" s="106">
        <f>TransportProposed!H34</f>
        <v>0</v>
      </c>
      <c r="O36" s="18"/>
      <c r="P36" s="18"/>
      <c r="Q36" s="18"/>
      <c r="R36" s="18"/>
      <c r="S36" s="18">
        <f>TransportProposed!N33</f>
        <v>0</v>
      </c>
      <c r="T36" s="18">
        <f>TransportProposed!O33</f>
        <v>-2.4488122400000003E-2</v>
      </c>
      <c r="U36" s="18"/>
      <c r="V36" s="107">
        <f>TransportProposed!L31</f>
        <v>0.83</v>
      </c>
      <c r="W36" s="105">
        <f>SUM(D36,E36:K36)-SUM(N36:T36)</f>
        <v>4.1864090799999998</v>
      </c>
      <c r="X36" s="55">
        <f>TransportCurrent!W33</f>
        <v>16480.899999999998</v>
      </c>
      <c r="Y36" s="130">
        <f t="shared" si="23"/>
        <v>65666.497959999993</v>
      </c>
      <c r="Z36" s="130">
        <f t="shared" si="23"/>
        <v>45.966548571999994</v>
      </c>
      <c r="AA36" s="130">
        <f t="shared" si="23"/>
        <v>0</v>
      </c>
      <c r="AB36" s="130">
        <f t="shared" si="23"/>
        <v>0</v>
      </c>
      <c r="AC36" s="130">
        <f t="shared" si="23"/>
        <v>0</v>
      </c>
      <c r="AD36" s="130">
        <f t="shared" si="23"/>
        <v>0</v>
      </c>
      <c r="AE36" s="130">
        <f t="shared" si="23"/>
        <v>3283.3248979999998</v>
      </c>
      <c r="AF36" s="131">
        <f t="shared" si="23"/>
        <v>-403.58629646216002</v>
      </c>
      <c r="AG36" s="132">
        <f t="shared" si="12"/>
        <v>2925.7051501098399</v>
      </c>
      <c r="AH36" s="133">
        <f t="shared" si="20"/>
        <v>45.966548571999994</v>
      </c>
      <c r="AI36" s="133">
        <f t="shared" si="20"/>
        <v>0</v>
      </c>
      <c r="AJ36" s="133">
        <f t="shared" si="20"/>
        <v>0</v>
      </c>
      <c r="AK36" s="133">
        <f t="shared" si="20"/>
        <v>0</v>
      </c>
      <c r="AL36" s="133">
        <f t="shared" si="20"/>
        <v>0</v>
      </c>
      <c r="AM36" s="133">
        <f t="shared" si="20"/>
        <v>3283.3248979999998</v>
      </c>
      <c r="AN36" s="133">
        <f t="shared" si="20"/>
        <v>0</v>
      </c>
      <c r="AO36" s="133">
        <f t="shared" si="20"/>
        <v>0</v>
      </c>
      <c r="AP36" s="134">
        <f t="shared" si="20"/>
        <v>0</v>
      </c>
      <c r="AQ36" s="157"/>
      <c r="AR36" s="104"/>
      <c r="AS36" s="106">
        <f>$AS$25</f>
        <v>5.7095000000000002</v>
      </c>
      <c r="AT36" s="134">
        <f t="shared" si="21"/>
        <v>94097.698549999986</v>
      </c>
    </row>
    <row r="37" spans="1:53" s="2" customFormat="1" x14ac:dyDescent="0.25">
      <c r="B37" s="160" t="s">
        <v>49</v>
      </c>
      <c r="D37" s="106">
        <f>TransportCurrent!X32</f>
        <v>9.3557615293554636E-2</v>
      </c>
      <c r="E37" s="106">
        <f>E36</f>
        <v>2.7890799999999998E-3</v>
      </c>
      <c r="J37" s="18">
        <f t="shared" ref="J37:K37" si="24">J36</f>
        <v>0.19922000000000001</v>
      </c>
      <c r="K37" s="18">
        <f t="shared" si="24"/>
        <v>-2.4488122400000003E-2</v>
      </c>
      <c r="M37" s="18">
        <f>M36</f>
        <v>0.83</v>
      </c>
      <c r="N37" s="18">
        <f>N36</f>
        <v>0</v>
      </c>
      <c r="S37" s="18">
        <f t="shared" ref="S37:T37" si="25">S36</f>
        <v>0</v>
      </c>
      <c r="T37" s="18">
        <f t="shared" si="25"/>
        <v>-2.4488122400000003E-2</v>
      </c>
      <c r="V37" s="18">
        <f>V36</f>
        <v>0.83</v>
      </c>
      <c r="W37" s="105"/>
      <c r="X37" s="55">
        <f>TransportCurrent!W32</f>
        <v>3970.3</v>
      </c>
      <c r="Y37" s="130">
        <f t="shared" si="23"/>
        <v>371.45179999999999</v>
      </c>
      <c r="Z37" s="130">
        <f t="shared" si="23"/>
        <v>11.073484323999999</v>
      </c>
      <c r="AA37" s="130">
        <f t="shared" si="23"/>
        <v>0</v>
      </c>
      <c r="AB37" s="130">
        <f t="shared" si="23"/>
        <v>0</v>
      </c>
      <c r="AC37" s="130">
        <f t="shared" si="23"/>
        <v>0</v>
      </c>
      <c r="AD37" s="130">
        <f t="shared" si="23"/>
        <v>0</v>
      </c>
      <c r="AE37" s="130">
        <f t="shared" si="23"/>
        <v>790.96316600000011</v>
      </c>
      <c r="AF37" s="131">
        <f t="shared" si="23"/>
        <v>-97.225192364720016</v>
      </c>
      <c r="AG37" s="132">
        <f t="shared" si="12"/>
        <v>704.81145795928012</v>
      </c>
      <c r="AH37" s="133">
        <f t="shared" si="20"/>
        <v>11.073484323999999</v>
      </c>
      <c r="AI37" s="133">
        <f t="shared" si="20"/>
        <v>0</v>
      </c>
      <c r="AJ37" s="133">
        <f t="shared" si="20"/>
        <v>0</v>
      </c>
      <c r="AK37" s="133">
        <f t="shared" si="20"/>
        <v>0</v>
      </c>
      <c r="AL37" s="133">
        <f t="shared" si="20"/>
        <v>0</v>
      </c>
      <c r="AM37" s="133">
        <f t="shared" si="20"/>
        <v>790.96316600000011</v>
      </c>
      <c r="AN37" s="133">
        <f t="shared" si="20"/>
        <v>0</v>
      </c>
      <c r="AO37" s="133">
        <f t="shared" si="20"/>
        <v>0</v>
      </c>
      <c r="AP37" s="134">
        <f t="shared" si="20"/>
        <v>0</v>
      </c>
      <c r="AQ37" s="104"/>
      <c r="AR37" s="104"/>
      <c r="AS37" s="106">
        <f>D37</f>
        <v>9.3557615293554636E-2</v>
      </c>
      <c r="AT37" s="134">
        <f t="shared" si="21"/>
        <v>371.45179999999999</v>
      </c>
      <c r="AX37" s="162">
        <f>AX38-Y38</f>
        <v>0</v>
      </c>
    </row>
    <row r="38" spans="1:53" s="2" customFormat="1" ht="15.75" thickBot="1" x14ac:dyDescent="0.3">
      <c r="B38" s="140" t="s">
        <v>51</v>
      </c>
      <c r="C38" s="69"/>
      <c r="D38" s="141"/>
      <c r="E38" s="140"/>
      <c r="F38" s="69"/>
      <c r="G38" s="69"/>
      <c r="H38" s="69"/>
      <c r="I38" s="69"/>
      <c r="J38" s="69"/>
      <c r="K38" s="69"/>
      <c r="L38" s="69"/>
      <c r="M38" s="142"/>
      <c r="N38" s="140"/>
      <c r="O38" s="69"/>
      <c r="P38" s="69"/>
      <c r="Q38" s="69"/>
      <c r="R38" s="69"/>
      <c r="S38" s="69"/>
      <c r="T38" s="69"/>
      <c r="U38" s="69"/>
      <c r="V38" s="142"/>
      <c r="W38" s="143"/>
      <c r="X38" s="69"/>
      <c r="Y38" s="145">
        <f>SUM(Y20:Y37)</f>
        <v>54788815.021439552</v>
      </c>
      <c r="Z38" s="145">
        <f t="shared" ref="Z38:AP38" si="26">SUM(Z20:Z37)</f>
        <v>28513.751105674815</v>
      </c>
      <c r="AA38" s="145">
        <f t="shared" si="26"/>
        <v>180680.27962885698</v>
      </c>
      <c r="AB38" s="145">
        <f t="shared" si="26"/>
        <v>2107.6862411283341</v>
      </c>
      <c r="AC38" s="145">
        <f t="shared" si="26"/>
        <v>0</v>
      </c>
      <c r="AD38" s="145">
        <f t="shared" si="26"/>
        <v>610501.72608969244</v>
      </c>
      <c r="AE38" s="145">
        <f t="shared" si="26"/>
        <v>2780469.8191259038</v>
      </c>
      <c r="AF38" s="146">
        <f>SUM(AF20:AF37)</f>
        <v>-336912.7455598099</v>
      </c>
      <c r="AG38" s="147">
        <f t="shared" si="26"/>
        <v>3265360.5166314468</v>
      </c>
      <c r="AH38" s="148">
        <f t="shared" si="26"/>
        <v>28513.751105674815</v>
      </c>
      <c r="AI38" s="148">
        <f t="shared" si="26"/>
        <v>-50017.077205233356</v>
      </c>
      <c r="AJ38" s="148">
        <f t="shared" si="26"/>
        <v>0</v>
      </c>
      <c r="AK38" s="148">
        <f t="shared" si="26"/>
        <v>0</v>
      </c>
      <c r="AL38" s="148">
        <f t="shared" si="26"/>
        <v>-83988.098733726525</v>
      </c>
      <c r="AM38" s="148">
        <f t="shared" si="26"/>
        <v>2780469.8191259038</v>
      </c>
      <c r="AN38" s="148">
        <f t="shared" si="26"/>
        <v>0</v>
      </c>
      <c r="AO38" s="148">
        <f t="shared" si="26"/>
        <v>0</v>
      </c>
      <c r="AP38" s="149">
        <f t="shared" si="26"/>
        <v>0</v>
      </c>
      <c r="AQ38" s="150">
        <v>21443150.695480186</v>
      </c>
      <c r="AR38" s="151">
        <f>SUM(Y38,AH38:AQ38)</f>
        <v>78906944.111212358</v>
      </c>
      <c r="AS38" s="140"/>
      <c r="AT38" s="149">
        <f>SUM(AT20:AT37)</f>
        <v>78906712.595213622</v>
      </c>
      <c r="AU38" s="163">
        <f>'Rate Design (unblended)'!AQ38/'Rate Design (unblended)'!Y38</f>
        <v>0.3913782527891726</v>
      </c>
      <c r="AW38" s="152">
        <f>AT38-AR38</f>
        <v>-231.5159987360239</v>
      </c>
      <c r="AX38" s="153">
        <v>54788815.021439537</v>
      </c>
      <c r="AY38" s="154" t="s">
        <v>44</v>
      </c>
      <c r="AZ38" s="69"/>
      <c r="BA38" s="152">
        <f>SUM(AH38:AP38)</f>
        <v>2674978.3942926186</v>
      </c>
    </row>
    <row r="39" spans="1:53" s="2" customFormat="1" x14ac:dyDescent="0.25">
      <c r="A39" s="16" t="s">
        <v>52</v>
      </c>
      <c r="B39" s="122" t="s">
        <v>53</v>
      </c>
      <c r="C39" s="125"/>
      <c r="D39" s="124"/>
      <c r="E39" s="124"/>
      <c r="F39" s="125"/>
      <c r="G39" s="125"/>
      <c r="H39" s="125"/>
      <c r="I39" s="125"/>
      <c r="J39" s="125"/>
      <c r="K39" s="125"/>
      <c r="L39" s="125"/>
      <c r="M39" s="126"/>
      <c r="N39" s="124"/>
      <c r="O39" s="125"/>
      <c r="P39" s="125"/>
      <c r="Q39" s="125"/>
      <c r="R39" s="125"/>
      <c r="S39" s="125"/>
      <c r="T39" s="125"/>
      <c r="U39" s="125"/>
      <c r="V39" s="126"/>
      <c r="W39" s="127"/>
      <c r="X39" s="125"/>
      <c r="Y39" s="127"/>
      <c r="Z39" s="124"/>
      <c r="AA39" s="124"/>
      <c r="AB39" s="124"/>
      <c r="AC39" s="124"/>
      <c r="AD39" s="124"/>
      <c r="AE39" s="124"/>
      <c r="AF39" s="124"/>
      <c r="AG39" s="128"/>
      <c r="AH39" s="125"/>
      <c r="AI39" s="125"/>
      <c r="AJ39" s="125"/>
      <c r="AK39" s="125"/>
      <c r="AL39" s="125"/>
      <c r="AM39" s="125"/>
      <c r="AN39" s="125"/>
      <c r="AO39" s="125"/>
      <c r="AP39" s="126"/>
      <c r="AQ39" s="127"/>
      <c r="AR39" s="127"/>
      <c r="AS39" s="124"/>
      <c r="AT39" s="126"/>
      <c r="AW39" s="125"/>
      <c r="AX39" s="125"/>
      <c r="AY39" s="125"/>
      <c r="AZ39" s="125"/>
      <c r="BA39" s="125"/>
    </row>
    <row r="40" spans="1:53" s="2" customFormat="1" x14ac:dyDescent="0.25">
      <c r="B40" s="100" t="s">
        <v>36</v>
      </c>
      <c r="D40" s="100"/>
      <c r="E40" s="100"/>
      <c r="M40" s="139"/>
      <c r="N40" s="100"/>
      <c r="V40" s="139"/>
      <c r="W40" s="104"/>
      <c r="Y40" s="104"/>
      <c r="Z40" s="100"/>
      <c r="AA40" s="100"/>
      <c r="AB40" s="100"/>
      <c r="AC40" s="100"/>
      <c r="AD40" s="100"/>
      <c r="AE40" s="100"/>
      <c r="AF40" s="100"/>
      <c r="AG40" s="155"/>
      <c r="AP40" s="139"/>
      <c r="AQ40" s="104"/>
      <c r="AR40" s="104"/>
      <c r="AS40" s="100"/>
      <c r="AT40" s="139"/>
    </row>
    <row r="41" spans="1:53" s="2" customFormat="1" x14ac:dyDescent="0.25">
      <c r="B41" s="100" t="s">
        <v>54</v>
      </c>
      <c r="C41" s="2" t="s">
        <v>37</v>
      </c>
      <c r="D41" s="103">
        <f>RetailCurrent!G38</f>
        <v>100.99999999999999</v>
      </c>
      <c r="E41" s="103"/>
      <c r="F41" s="42"/>
      <c r="G41" s="18"/>
      <c r="H41" s="42"/>
      <c r="I41" s="42"/>
      <c r="J41" s="18">
        <f>RetailCurrent!$M$38</f>
        <v>5.05</v>
      </c>
      <c r="K41" s="18">
        <f>RetailCurrent!$N$38</f>
        <v>-0.62074599999999991</v>
      </c>
      <c r="L41" s="18"/>
      <c r="M41" s="107"/>
      <c r="N41" s="106"/>
      <c r="O41" s="18"/>
      <c r="P41" s="18"/>
      <c r="Q41" s="18"/>
      <c r="R41" s="18"/>
      <c r="S41" s="18">
        <f>RetailProposed!$M$38</f>
        <v>0</v>
      </c>
      <c r="T41" s="18">
        <f>RetailProposed!$N$38</f>
        <v>-0.62074599999999991</v>
      </c>
      <c r="U41" s="18"/>
      <c r="V41" s="107"/>
      <c r="W41" s="102">
        <f>SUM(D41,E41:M41)-SUM(N41:V41)</f>
        <v>106.04999999999998</v>
      </c>
      <c r="X41" s="55">
        <f>RetailCurrent!V38</f>
        <v>16192.738484568237</v>
      </c>
      <c r="Y41" s="130">
        <f t="shared" ref="Y41:AF44" si="27">D41*$X41</f>
        <v>1635466.5869413917</v>
      </c>
      <c r="Z41" s="130">
        <f t="shared" si="27"/>
        <v>0</v>
      </c>
      <c r="AA41" s="130">
        <f t="shared" si="27"/>
        <v>0</v>
      </c>
      <c r="AB41" s="130">
        <f t="shared" si="27"/>
        <v>0</v>
      </c>
      <c r="AC41" s="130">
        <f t="shared" si="27"/>
        <v>0</v>
      </c>
      <c r="AD41" s="130">
        <f t="shared" si="27"/>
        <v>0</v>
      </c>
      <c r="AE41" s="130">
        <f t="shared" si="27"/>
        <v>81773.329347069593</v>
      </c>
      <c r="AF41" s="131">
        <f t="shared" si="27"/>
        <v>-10051.577643341794</v>
      </c>
      <c r="AG41" s="132">
        <f t="shared" ref="AG41:AG59" si="28">SUM(Z41:AF41)</f>
        <v>71721.751703727801</v>
      </c>
      <c r="AH41" s="133">
        <f t="shared" ref="AH41:AP48" si="29">(E41-N41)*$X41</f>
        <v>0</v>
      </c>
      <c r="AI41" s="133">
        <f t="shared" si="29"/>
        <v>0</v>
      </c>
      <c r="AJ41" s="133">
        <f t="shared" si="29"/>
        <v>0</v>
      </c>
      <c r="AK41" s="133">
        <f t="shared" si="29"/>
        <v>0</v>
      </c>
      <c r="AL41" s="133">
        <f t="shared" si="29"/>
        <v>0</v>
      </c>
      <c r="AM41" s="133">
        <f t="shared" si="29"/>
        <v>81773.329347069593</v>
      </c>
      <c r="AN41" s="133">
        <f t="shared" si="29"/>
        <v>0</v>
      </c>
      <c r="AO41" s="133">
        <f t="shared" si="29"/>
        <v>0</v>
      </c>
      <c r="AP41" s="134">
        <f t="shared" si="29"/>
        <v>0</v>
      </c>
      <c r="AQ41" s="104"/>
      <c r="AR41" s="104"/>
      <c r="AS41" s="103">
        <v>110</v>
      </c>
      <c r="AT41" s="134">
        <f t="shared" ref="AT41:AT43" si="30">X41*AS41</f>
        <v>1781201.2333025062</v>
      </c>
      <c r="AX41" s="33">
        <v>112.32124350397295</v>
      </c>
      <c r="AY41" s="2" t="s">
        <v>38</v>
      </c>
    </row>
    <row r="42" spans="1:53" s="2" customFormat="1" x14ac:dyDescent="0.25">
      <c r="B42" s="100" t="s">
        <v>55</v>
      </c>
      <c r="C42" s="2" t="s">
        <v>37</v>
      </c>
      <c r="D42" s="103">
        <f>RetailCurrent!G39</f>
        <v>145.00000000000003</v>
      </c>
      <c r="E42" s="103"/>
      <c r="F42" s="42"/>
      <c r="G42" s="18"/>
      <c r="H42" s="42"/>
      <c r="I42" s="42"/>
      <c r="J42" s="18">
        <f>RetailCurrent!$M$39</f>
        <v>7.2500000000000018</v>
      </c>
      <c r="K42" s="18">
        <f>RetailCurrent!$N$39</f>
        <v>-0.89117000000000024</v>
      </c>
      <c r="L42" s="18"/>
      <c r="M42" s="107"/>
      <c r="N42" s="106"/>
      <c r="O42" s="18"/>
      <c r="P42" s="18"/>
      <c r="Q42" s="18"/>
      <c r="R42" s="18"/>
      <c r="S42" s="18">
        <f>RetailProposed!$M$39</f>
        <v>0</v>
      </c>
      <c r="T42" s="18">
        <f>RetailProposed!$N$39</f>
        <v>-0.89117000000000024</v>
      </c>
      <c r="U42" s="18"/>
      <c r="V42" s="107"/>
      <c r="W42" s="102">
        <f>SUM(D42,E42:M42)-SUM(N42:V42)</f>
        <v>152.25000000000003</v>
      </c>
      <c r="X42" s="55">
        <f>RetailCurrent!V39</f>
        <v>4123.0955134651904</v>
      </c>
      <c r="Y42" s="130">
        <f t="shared" si="27"/>
        <v>597848.84945245273</v>
      </c>
      <c r="Z42" s="130">
        <f t="shared" si="27"/>
        <v>0</v>
      </c>
      <c r="AA42" s="130">
        <f t="shared" si="27"/>
        <v>0</v>
      </c>
      <c r="AB42" s="130">
        <f t="shared" si="27"/>
        <v>0</v>
      </c>
      <c r="AC42" s="130">
        <f t="shared" si="27"/>
        <v>0</v>
      </c>
      <c r="AD42" s="130">
        <f t="shared" si="27"/>
        <v>0</v>
      </c>
      <c r="AE42" s="130">
        <f t="shared" si="27"/>
        <v>29892.442472622639</v>
      </c>
      <c r="AF42" s="131">
        <f t="shared" si="27"/>
        <v>-3674.3790287347747</v>
      </c>
      <c r="AG42" s="132">
        <f t="shared" si="28"/>
        <v>26218.063443887862</v>
      </c>
      <c r="AH42" s="133">
        <f t="shared" si="29"/>
        <v>0</v>
      </c>
      <c r="AI42" s="133">
        <f t="shared" si="29"/>
        <v>0</v>
      </c>
      <c r="AJ42" s="133">
        <f t="shared" si="29"/>
        <v>0</v>
      </c>
      <c r="AK42" s="133">
        <f t="shared" si="29"/>
        <v>0</v>
      </c>
      <c r="AL42" s="133">
        <f t="shared" si="29"/>
        <v>0</v>
      </c>
      <c r="AM42" s="133">
        <f t="shared" si="29"/>
        <v>29892.442472622639</v>
      </c>
      <c r="AN42" s="133">
        <f t="shared" si="29"/>
        <v>0</v>
      </c>
      <c r="AO42" s="133">
        <f t="shared" si="29"/>
        <v>0</v>
      </c>
      <c r="AP42" s="134">
        <f t="shared" si="29"/>
        <v>0</v>
      </c>
      <c r="AQ42" s="104"/>
      <c r="AR42" s="104"/>
      <c r="AS42" s="103">
        <f>ROUND(AS41/D41*D42,0)</f>
        <v>158</v>
      </c>
      <c r="AT42" s="134">
        <f t="shared" si="30"/>
        <v>651449.09112750005</v>
      </c>
      <c r="AX42" s="33">
        <v>1467.9893931970296</v>
      </c>
      <c r="AY42" s="2" t="s">
        <v>40</v>
      </c>
    </row>
    <row r="43" spans="1:53" s="2" customFormat="1" x14ac:dyDescent="0.25">
      <c r="B43" s="100" t="s">
        <v>54</v>
      </c>
      <c r="C43" s="2" t="s">
        <v>41</v>
      </c>
      <c r="D43" s="103">
        <f>TransportCurrent!G38</f>
        <v>100.99999999999999</v>
      </c>
      <c r="E43" s="100"/>
      <c r="G43" s="18"/>
      <c r="H43" s="42"/>
      <c r="I43" s="42"/>
      <c r="J43" s="18">
        <f>TransportCurrent!$N$38</f>
        <v>5.05</v>
      </c>
      <c r="K43" s="18">
        <f>TransportCurrent!$O$38</f>
        <v>-0.62074599999999991</v>
      </c>
      <c r="L43" s="18"/>
      <c r="M43" s="139"/>
      <c r="N43" s="100"/>
      <c r="S43" s="2">
        <f>TransportProposed!$N$38</f>
        <v>0</v>
      </c>
      <c r="T43" s="2">
        <f>TransportProposed!$O$38</f>
        <v>-0.62074599999999991</v>
      </c>
      <c r="V43" s="139"/>
      <c r="W43" s="102">
        <f>SUM(D43,E43:M43)-SUM(N43:V43)</f>
        <v>106.04999999999998</v>
      </c>
      <c r="X43" s="55">
        <f>TransportCurrent!V38</f>
        <v>21089.036596687693</v>
      </c>
      <c r="Y43" s="130">
        <f t="shared" si="27"/>
        <v>2129992.6962654567</v>
      </c>
      <c r="Z43" s="130">
        <f t="shared" si="27"/>
        <v>0</v>
      </c>
      <c r="AA43" s="130">
        <f t="shared" si="27"/>
        <v>0</v>
      </c>
      <c r="AB43" s="130">
        <f t="shared" si="27"/>
        <v>0</v>
      </c>
      <c r="AC43" s="130">
        <f t="shared" si="27"/>
        <v>0</v>
      </c>
      <c r="AD43" s="130">
        <f t="shared" si="27"/>
        <v>0</v>
      </c>
      <c r="AE43" s="130">
        <f t="shared" si="27"/>
        <v>106499.63481327285</v>
      </c>
      <c r="AF43" s="131">
        <f t="shared" si="27"/>
        <v>-13090.935111247496</v>
      </c>
      <c r="AG43" s="132">
        <f t="shared" si="28"/>
        <v>93408.699702025348</v>
      </c>
      <c r="AH43" s="133">
        <f t="shared" si="29"/>
        <v>0</v>
      </c>
      <c r="AI43" s="133">
        <f t="shared" si="29"/>
        <v>0</v>
      </c>
      <c r="AJ43" s="133">
        <f t="shared" si="29"/>
        <v>0</v>
      </c>
      <c r="AK43" s="133">
        <f t="shared" si="29"/>
        <v>0</v>
      </c>
      <c r="AL43" s="133">
        <f t="shared" si="29"/>
        <v>0</v>
      </c>
      <c r="AM43" s="133">
        <f t="shared" si="29"/>
        <v>106499.63481327285</v>
      </c>
      <c r="AN43" s="133">
        <f t="shared" si="29"/>
        <v>0</v>
      </c>
      <c r="AO43" s="133">
        <f t="shared" si="29"/>
        <v>0</v>
      </c>
      <c r="AP43" s="134">
        <f t="shared" si="29"/>
        <v>0</v>
      </c>
      <c r="AQ43" s="104"/>
      <c r="AR43" s="104"/>
      <c r="AS43" s="103">
        <f>AS41</f>
        <v>110</v>
      </c>
      <c r="AT43" s="134">
        <f t="shared" si="30"/>
        <v>2319794.0256356462</v>
      </c>
    </row>
    <row r="44" spans="1:53" s="2" customFormat="1" x14ac:dyDescent="0.25">
      <c r="A44" s="73"/>
      <c r="B44" s="100" t="s">
        <v>55</v>
      </c>
      <c r="C44" s="2" t="s">
        <v>41</v>
      </c>
      <c r="D44" s="103">
        <f>TransportCurrent!G39</f>
        <v>145.00000000000003</v>
      </c>
      <c r="E44" s="100"/>
      <c r="G44" s="18"/>
      <c r="H44" s="42"/>
      <c r="I44" s="42"/>
      <c r="J44" s="18">
        <f>TransportCurrent!N39</f>
        <v>7.2500000000000018</v>
      </c>
      <c r="K44" s="18">
        <f>TransportCurrent!O39</f>
        <v>-0.89117000000000024</v>
      </c>
      <c r="L44" s="18"/>
      <c r="M44" s="139"/>
      <c r="N44" s="100"/>
      <c r="S44" s="2">
        <f>TransportProposed!N39</f>
        <v>0</v>
      </c>
      <c r="T44" s="2">
        <f>TransportProposed!O39</f>
        <v>-0.89117000000000024</v>
      </c>
      <c r="V44" s="139"/>
      <c r="W44" s="102">
        <f>SUM(D44,E44:M44)-SUM(N44:V44)</f>
        <v>152.25000000000003</v>
      </c>
      <c r="X44" s="55">
        <f>TransportCurrent!V39</f>
        <v>16023.826896174203</v>
      </c>
      <c r="Y44" s="130">
        <f t="shared" si="27"/>
        <v>2323454.89994526</v>
      </c>
      <c r="Z44" s="130">
        <f t="shared" si="27"/>
        <v>0</v>
      </c>
      <c r="AA44" s="130">
        <f t="shared" si="27"/>
        <v>0</v>
      </c>
      <c r="AB44" s="130">
        <f t="shared" si="27"/>
        <v>0</v>
      </c>
      <c r="AC44" s="130">
        <f t="shared" si="27"/>
        <v>0</v>
      </c>
      <c r="AD44" s="130">
        <f t="shared" si="27"/>
        <v>0</v>
      </c>
      <c r="AE44" s="130">
        <f t="shared" si="27"/>
        <v>116172.744997263</v>
      </c>
      <c r="AF44" s="131">
        <f t="shared" si="27"/>
        <v>-14279.953815063569</v>
      </c>
      <c r="AG44" s="132">
        <f t="shared" si="28"/>
        <v>101892.79118219943</v>
      </c>
      <c r="AH44" s="133">
        <f t="shared" si="29"/>
        <v>0</v>
      </c>
      <c r="AI44" s="133">
        <f t="shared" si="29"/>
        <v>0</v>
      </c>
      <c r="AJ44" s="133">
        <f t="shared" si="29"/>
        <v>0</v>
      </c>
      <c r="AK44" s="133">
        <f t="shared" si="29"/>
        <v>0</v>
      </c>
      <c r="AL44" s="133">
        <f t="shared" si="29"/>
        <v>0</v>
      </c>
      <c r="AM44" s="133">
        <f t="shared" si="29"/>
        <v>116172.744997263</v>
      </c>
      <c r="AN44" s="133">
        <f t="shared" si="29"/>
        <v>0</v>
      </c>
      <c r="AO44" s="133">
        <f t="shared" si="29"/>
        <v>0</v>
      </c>
      <c r="AP44" s="134">
        <f t="shared" si="29"/>
        <v>0</v>
      </c>
      <c r="AQ44" s="104"/>
      <c r="AR44" s="104"/>
      <c r="AS44" s="103">
        <f>AS42</f>
        <v>158</v>
      </c>
      <c r="AT44" s="134">
        <f>X44*AS44</f>
        <v>2531764.6495955242</v>
      </c>
    </row>
    <row r="45" spans="1:53" s="2" customFormat="1" x14ac:dyDescent="0.25">
      <c r="B45" s="100"/>
      <c r="D45" s="138"/>
      <c r="E45" s="100"/>
      <c r="M45" s="139"/>
      <c r="N45" s="100"/>
      <c r="V45" s="139"/>
      <c r="W45" s="104"/>
      <c r="X45" s="55"/>
      <c r="Y45" s="104"/>
      <c r="Z45" s="104"/>
      <c r="AA45" s="104"/>
      <c r="AB45" s="104"/>
      <c r="AC45" s="104"/>
      <c r="AD45" s="104"/>
      <c r="AE45" s="104"/>
      <c r="AF45" s="100"/>
      <c r="AG45" s="132">
        <f t="shared" si="28"/>
        <v>0</v>
      </c>
      <c r="AH45" s="133">
        <f t="shared" si="29"/>
        <v>0</v>
      </c>
      <c r="AI45" s="133">
        <f t="shared" si="29"/>
        <v>0</v>
      </c>
      <c r="AJ45" s="133">
        <f t="shared" si="29"/>
        <v>0</v>
      </c>
      <c r="AK45" s="133">
        <f t="shared" si="29"/>
        <v>0</v>
      </c>
      <c r="AL45" s="133">
        <f t="shared" si="29"/>
        <v>0</v>
      </c>
      <c r="AM45" s="133">
        <f t="shared" si="29"/>
        <v>0</v>
      </c>
      <c r="AN45" s="133">
        <f t="shared" si="29"/>
        <v>0</v>
      </c>
      <c r="AO45" s="133">
        <f t="shared" si="29"/>
        <v>0</v>
      </c>
      <c r="AP45" s="134">
        <f t="shared" si="29"/>
        <v>0</v>
      </c>
      <c r="AQ45" s="104"/>
      <c r="AR45" s="104"/>
      <c r="AS45" s="100"/>
      <c r="AT45" s="139"/>
    </row>
    <row r="46" spans="1:53" s="2" customFormat="1" x14ac:dyDescent="0.25">
      <c r="B46" s="100" t="s">
        <v>42</v>
      </c>
      <c r="C46" s="2" t="s">
        <v>37</v>
      </c>
      <c r="D46" s="106">
        <f>RetailCurrent!G43</f>
        <v>3.6941000000000002</v>
      </c>
      <c r="E46" s="106">
        <f>RetailCurrent!H44</f>
        <v>2.5858700000000001E-3</v>
      </c>
      <c r="F46" s="18">
        <f>RetailCurrent!I42</f>
        <v>2.5600000000000001E-2</v>
      </c>
      <c r="G46" s="18"/>
      <c r="H46" s="18"/>
      <c r="I46" s="18">
        <f>RetailCurrent!L42</f>
        <v>8.6499999999999994E-2</v>
      </c>
      <c r="J46" s="18">
        <f>RetailCurrent!M43</f>
        <v>0.19031000000000001</v>
      </c>
      <c r="K46" s="18">
        <f>RetailCurrent!N43</f>
        <v>-2.2703938600000001E-2</v>
      </c>
      <c r="L46" s="18"/>
      <c r="M46" s="107"/>
      <c r="N46" s="106">
        <f>RetailProposed!H44</f>
        <v>0</v>
      </c>
      <c r="O46" s="18">
        <f>RetailProposed!I42</f>
        <v>3.2686756668099996E-2</v>
      </c>
      <c r="P46" s="18"/>
      <c r="Q46" s="18"/>
      <c r="R46" s="18">
        <f>RetailProposed!L42</f>
        <v>9.8400000000000001E-2</v>
      </c>
      <c r="S46" s="18">
        <f>RetailProposed!M43</f>
        <v>0</v>
      </c>
      <c r="T46" s="18">
        <f>RetailProposed!N43</f>
        <v>-2.2703938600000001E-2</v>
      </c>
      <c r="U46" s="18"/>
      <c r="V46" s="107"/>
      <c r="W46" s="105">
        <f>SUM(D46,E46:M46)-SUM(N46:V46)</f>
        <v>3.8680091133319001</v>
      </c>
      <c r="X46" s="55">
        <f>RetailCurrent!W43</f>
        <v>3414015.043185614</v>
      </c>
      <c r="Y46" s="130">
        <f t="shared" ref="Y46:AF48" si="31">D46*$X46</f>
        <v>12611712.971031977</v>
      </c>
      <c r="Z46" s="130">
        <f t="shared" si="31"/>
        <v>8828.1990797223843</v>
      </c>
      <c r="AA46" s="130">
        <f t="shared" si="31"/>
        <v>87398.785105551724</v>
      </c>
      <c r="AB46" s="130">
        <f t="shared" si="31"/>
        <v>0</v>
      </c>
      <c r="AC46" s="130">
        <f t="shared" si="31"/>
        <v>0</v>
      </c>
      <c r="AD46" s="130">
        <f t="shared" si="31"/>
        <v>295312.30123555561</v>
      </c>
      <c r="AE46" s="130">
        <f t="shared" si="31"/>
        <v>649721.20286865428</v>
      </c>
      <c r="AF46" s="131">
        <f t="shared" si="31"/>
        <v>-77511.587919962534</v>
      </c>
      <c r="AG46" s="132">
        <f t="shared" si="28"/>
        <v>963748.90036952146</v>
      </c>
      <c r="AH46" s="133">
        <f t="shared" si="29"/>
        <v>8828.1990797223843</v>
      </c>
      <c r="AI46" s="133">
        <f t="shared" si="29"/>
        <v>-24194.293872289341</v>
      </c>
      <c r="AJ46" s="133">
        <f t="shared" si="29"/>
        <v>0</v>
      </c>
      <c r="AK46" s="133">
        <f t="shared" si="29"/>
        <v>0</v>
      </c>
      <c r="AL46" s="133">
        <f t="shared" si="29"/>
        <v>-40626.779013908832</v>
      </c>
      <c r="AM46" s="133">
        <f t="shared" si="29"/>
        <v>649721.20286865428</v>
      </c>
      <c r="AN46" s="133">
        <f t="shared" si="29"/>
        <v>0</v>
      </c>
      <c r="AO46" s="133">
        <f t="shared" si="29"/>
        <v>0</v>
      </c>
      <c r="AP46" s="134">
        <f t="shared" si="29"/>
        <v>0</v>
      </c>
      <c r="AQ46" s="104"/>
      <c r="AR46" s="104"/>
      <c r="AS46" s="106">
        <f>ROUND((AR60-SUM(AT41:AT44,AT48,AT52:AT55,AT59))/SUM(X46:X47,X57:X58),4)</f>
        <v>5.2072000000000003</v>
      </c>
      <c r="AT46" s="134">
        <f t="shared" ref="AT46" si="32">X46*AS46</f>
        <v>17777459.132876132</v>
      </c>
    </row>
    <row r="47" spans="1:53" s="2" customFormat="1" x14ac:dyDescent="0.25">
      <c r="B47" s="100"/>
      <c r="C47" s="2" t="s">
        <v>41</v>
      </c>
      <c r="D47" s="106">
        <f>TransportCurrent!G43</f>
        <v>3.6941000000000002</v>
      </c>
      <c r="E47" s="106">
        <f>TransportCurrent!H44</f>
        <v>2.5858700000000001E-3</v>
      </c>
      <c r="F47" s="18"/>
      <c r="G47" s="18"/>
      <c r="H47" s="18"/>
      <c r="I47" s="18"/>
      <c r="J47" s="18">
        <f>TransportCurrent!N43</f>
        <v>0.18470500000000001</v>
      </c>
      <c r="K47" s="18">
        <f>TransportCurrent!O43</f>
        <v>-2.2703938600000001E-2</v>
      </c>
      <c r="L47" s="18"/>
      <c r="M47" s="107">
        <f>TransportCurrent!L41</f>
        <v>0.83</v>
      </c>
      <c r="N47" s="106">
        <f>TransportProposed!H44</f>
        <v>0</v>
      </c>
      <c r="O47" s="18"/>
      <c r="P47" s="18"/>
      <c r="Q47" s="18"/>
      <c r="R47" s="18"/>
      <c r="S47" s="18">
        <f>TransportProposed!N43</f>
        <v>0</v>
      </c>
      <c r="T47" s="18">
        <f>TransportProposed!O43</f>
        <v>-2.2703938600000001E-2</v>
      </c>
      <c r="U47" s="18"/>
      <c r="V47" s="107">
        <f>TransportProposed!L41</f>
        <v>0.83</v>
      </c>
      <c r="W47" s="105">
        <f>SUM(D47,E47:M47)-SUM(N47:V47)</f>
        <v>3.8813908700000006</v>
      </c>
      <c r="X47" s="55">
        <f>TransportCurrent!W43</f>
        <v>11001976.150149919</v>
      </c>
      <c r="Y47" s="130">
        <f t="shared" si="31"/>
        <v>40642400.096268818</v>
      </c>
      <c r="Z47" s="130">
        <f t="shared" si="31"/>
        <v>28449.680067388173</v>
      </c>
      <c r="AA47" s="130">
        <f t="shared" si="31"/>
        <v>0</v>
      </c>
      <c r="AB47" s="130">
        <f t="shared" si="31"/>
        <v>0</v>
      </c>
      <c r="AC47" s="130">
        <f t="shared" si="31"/>
        <v>0</v>
      </c>
      <c r="AD47" s="130">
        <f t="shared" si="31"/>
        <v>0</v>
      </c>
      <c r="AE47" s="130">
        <f t="shared" si="31"/>
        <v>2032120.0048134408</v>
      </c>
      <c r="AF47" s="131">
        <f t="shared" si="31"/>
        <v>-249788.19099166815</v>
      </c>
      <c r="AG47" s="132">
        <f t="shared" si="28"/>
        <v>1810781.4938891609</v>
      </c>
      <c r="AH47" s="133">
        <f t="shared" si="29"/>
        <v>28449.680067388173</v>
      </c>
      <c r="AI47" s="133">
        <f t="shared" si="29"/>
        <v>0</v>
      </c>
      <c r="AJ47" s="133">
        <f t="shared" si="29"/>
        <v>0</v>
      </c>
      <c r="AK47" s="133">
        <f t="shared" si="29"/>
        <v>0</v>
      </c>
      <c r="AL47" s="133">
        <f t="shared" si="29"/>
        <v>0</v>
      </c>
      <c r="AM47" s="133">
        <f t="shared" si="29"/>
        <v>2032120.0048134408</v>
      </c>
      <c r="AN47" s="133">
        <f t="shared" si="29"/>
        <v>0</v>
      </c>
      <c r="AO47" s="133">
        <f t="shared" si="29"/>
        <v>0</v>
      </c>
      <c r="AP47" s="134">
        <f t="shared" si="29"/>
        <v>0</v>
      </c>
      <c r="AQ47" s="104"/>
      <c r="AR47" s="104"/>
      <c r="AS47" s="106">
        <f>AS46</f>
        <v>5.2072000000000003</v>
      </c>
      <c r="AT47" s="134">
        <f>X47*AS47</f>
        <v>57289490.209060661</v>
      </c>
    </row>
    <row r="48" spans="1:53" s="2" customFormat="1" x14ac:dyDescent="0.25">
      <c r="B48" s="160" t="s">
        <v>49</v>
      </c>
      <c r="C48" s="2" t="s">
        <v>41</v>
      </c>
      <c r="D48" s="106">
        <f>TransportCurrent!X42</f>
        <v>0.61915221386036801</v>
      </c>
      <c r="E48" s="18">
        <f>E47</f>
        <v>2.5858700000000001E-3</v>
      </c>
      <c r="J48" s="18">
        <f t="shared" ref="J48:K48" si="33">J47</f>
        <v>0.18470500000000001</v>
      </c>
      <c r="K48" s="18">
        <f t="shared" si="33"/>
        <v>-2.2703938600000001E-2</v>
      </c>
      <c r="M48" s="18">
        <f t="shared" ref="M48:N48" si="34">M47</f>
        <v>0.83</v>
      </c>
      <c r="N48" s="18">
        <f t="shared" si="34"/>
        <v>0</v>
      </c>
      <c r="O48" s="18"/>
      <c r="P48" s="18"/>
      <c r="Q48" s="18"/>
      <c r="R48" s="18"/>
      <c r="S48" s="18">
        <f t="shared" ref="S48:T48" si="35">S47</f>
        <v>0</v>
      </c>
      <c r="T48" s="18">
        <f t="shared" si="35"/>
        <v>-2.2703938600000001E-2</v>
      </c>
      <c r="U48" s="18"/>
      <c r="V48" s="107">
        <f>V47</f>
        <v>0.83</v>
      </c>
      <c r="W48" s="104"/>
      <c r="X48" s="55">
        <f>TransportCurrent!W42</f>
        <v>35013.5</v>
      </c>
      <c r="Y48" s="130">
        <f t="shared" si="31"/>
        <v>21678.686039999997</v>
      </c>
      <c r="Z48" s="130">
        <f t="shared" si="31"/>
        <v>90.540359245000005</v>
      </c>
      <c r="AA48" s="130">
        <f t="shared" si="31"/>
        <v>0</v>
      </c>
      <c r="AB48" s="130">
        <f t="shared" si="31"/>
        <v>0</v>
      </c>
      <c r="AC48" s="130">
        <f t="shared" si="31"/>
        <v>0</v>
      </c>
      <c r="AD48" s="130">
        <f t="shared" si="31"/>
        <v>0</v>
      </c>
      <c r="AE48" s="130">
        <f t="shared" si="31"/>
        <v>6467.1685175000002</v>
      </c>
      <c r="AF48" s="131">
        <f t="shared" si="31"/>
        <v>-794.94435417110003</v>
      </c>
      <c r="AG48" s="132">
        <f t="shared" si="28"/>
        <v>5762.7645225739006</v>
      </c>
      <c r="AH48" s="133">
        <f t="shared" si="29"/>
        <v>90.540359245000005</v>
      </c>
      <c r="AI48" s="133">
        <f t="shared" si="29"/>
        <v>0</v>
      </c>
      <c r="AJ48" s="133">
        <f t="shared" si="29"/>
        <v>0</v>
      </c>
      <c r="AK48" s="133">
        <f t="shared" si="29"/>
        <v>0</v>
      </c>
      <c r="AL48" s="133">
        <f t="shared" si="29"/>
        <v>0</v>
      </c>
      <c r="AM48" s="133">
        <f t="shared" si="29"/>
        <v>6467.1685175000002</v>
      </c>
      <c r="AN48" s="133">
        <f t="shared" si="29"/>
        <v>0</v>
      </c>
      <c r="AO48" s="133">
        <f t="shared" si="29"/>
        <v>0</v>
      </c>
      <c r="AP48" s="134">
        <f t="shared" si="29"/>
        <v>0</v>
      </c>
      <c r="AQ48" s="104"/>
      <c r="AR48" s="104"/>
      <c r="AS48" s="106">
        <f>D48</f>
        <v>0.61915221386036801</v>
      </c>
      <c r="AT48" s="134">
        <f>X48*AS48</f>
        <v>21678.686039999997</v>
      </c>
    </row>
    <row r="49" spans="1:53" s="2" customFormat="1" x14ac:dyDescent="0.25">
      <c r="B49" s="164"/>
      <c r="D49" s="138"/>
      <c r="E49" s="100"/>
      <c r="M49" s="139"/>
      <c r="N49" s="100"/>
      <c r="V49" s="139"/>
      <c r="W49" s="104"/>
      <c r="Y49" s="104"/>
      <c r="Z49" s="104"/>
      <c r="AA49" s="104"/>
      <c r="AB49" s="104"/>
      <c r="AC49" s="104"/>
      <c r="AD49" s="104"/>
      <c r="AE49" s="104"/>
      <c r="AF49" s="100"/>
      <c r="AG49" s="132">
        <f t="shared" si="28"/>
        <v>0</v>
      </c>
      <c r="AP49" s="139"/>
      <c r="AQ49" s="104"/>
      <c r="AR49" s="104"/>
      <c r="AS49" s="100"/>
      <c r="AT49" s="139"/>
    </row>
    <row r="50" spans="1:53" s="2" customFormat="1" x14ac:dyDescent="0.25">
      <c r="B50" s="161" t="s">
        <v>56</v>
      </c>
      <c r="D50" s="100"/>
      <c r="E50" s="100"/>
      <c r="M50" s="139"/>
      <c r="N50" s="100"/>
      <c r="V50" s="139"/>
      <c r="W50" s="104"/>
      <c r="Y50" s="104"/>
      <c r="Z50" s="104"/>
      <c r="AA50" s="104"/>
      <c r="AB50" s="104"/>
      <c r="AC50" s="104"/>
      <c r="AD50" s="104"/>
      <c r="AE50" s="104"/>
      <c r="AF50" s="100"/>
      <c r="AG50" s="132">
        <f t="shared" si="28"/>
        <v>0</v>
      </c>
      <c r="AP50" s="139"/>
      <c r="AQ50" s="104"/>
      <c r="AR50" s="104"/>
      <c r="AS50" s="100"/>
      <c r="AT50" s="139"/>
    </row>
    <row r="51" spans="1:53" s="2" customFormat="1" x14ac:dyDescent="0.25">
      <c r="B51" s="100" t="s">
        <v>36</v>
      </c>
      <c r="D51" s="100"/>
      <c r="E51" s="100"/>
      <c r="M51" s="139"/>
      <c r="N51" s="100"/>
      <c r="V51" s="139"/>
      <c r="W51" s="104"/>
      <c r="Y51" s="104"/>
      <c r="Z51" s="104"/>
      <c r="AA51" s="104"/>
      <c r="AB51" s="104"/>
      <c r="AC51" s="104"/>
      <c r="AD51" s="104"/>
      <c r="AE51" s="104"/>
      <c r="AF51" s="100"/>
      <c r="AG51" s="132">
        <f t="shared" si="28"/>
        <v>0</v>
      </c>
      <c r="AP51" s="139"/>
      <c r="AQ51" s="104"/>
      <c r="AR51" s="104"/>
      <c r="AS51" s="100"/>
      <c r="AT51" s="139"/>
    </row>
    <row r="52" spans="1:53" s="2" customFormat="1" x14ac:dyDescent="0.25">
      <c r="B52" s="100" t="s">
        <v>54</v>
      </c>
      <c r="C52" s="2" t="s">
        <v>37</v>
      </c>
      <c r="D52" s="103">
        <f>RetailCurrent!G63</f>
        <v>100.99999999999999</v>
      </c>
      <c r="E52" s="103"/>
      <c r="F52" s="42"/>
      <c r="G52" s="18"/>
      <c r="H52" s="42"/>
      <c r="I52" s="42"/>
      <c r="J52" s="18">
        <f>RetailCurrent!M63</f>
        <v>5.05</v>
      </c>
      <c r="K52" s="18">
        <f>RetailCurrent!N63</f>
        <v>-0.62074599999999991</v>
      </c>
      <c r="L52" s="18"/>
      <c r="M52" s="107"/>
      <c r="N52" s="106"/>
      <c r="O52" s="18"/>
      <c r="P52" s="18"/>
      <c r="Q52" s="18"/>
      <c r="R52" s="18"/>
      <c r="S52" s="18">
        <f>RetailProposed!M63</f>
        <v>0</v>
      </c>
      <c r="T52" s="18">
        <f>RetailProposed!N63</f>
        <v>-0.62074599999999991</v>
      </c>
      <c r="U52" s="18"/>
      <c r="V52" s="107"/>
      <c r="W52" s="102">
        <f>SUM(D52,E52:M52)-SUM(N52:V52)</f>
        <v>106.04999999999998</v>
      </c>
      <c r="X52" s="55">
        <f>RetailCurrent!V63</f>
        <v>265</v>
      </c>
      <c r="Y52" s="130">
        <f t="shared" ref="Y52:AF55" si="36">D52*$X52</f>
        <v>26764.999999999996</v>
      </c>
      <c r="Z52" s="130">
        <f t="shared" si="36"/>
        <v>0</v>
      </c>
      <c r="AA52" s="130">
        <f t="shared" si="36"/>
        <v>0</v>
      </c>
      <c r="AB52" s="130">
        <f t="shared" si="36"/>
        <v>0</v>
      </c>
      <c r="AC52" s="130">
        <f t="shared" si="36"/>
        <v>0</v>
      </c>
      <c r="AD52" s="130">
        <f t="shared" si="36"/>
        <v>0</v>
      </c>
      <c r="AE52" s="130">
        <f t="shared" si="36"/>
        <v>1338.25</v>
      </c>
      <c r="AF52" s="131">
        <f t="shared" si="36"/>
        <v>-164.49768999999998</v>
      </c>
      <c r="AG52" s="132">
        <f t="shared" si="28"/>
        <v>1173.7523100000001</v>
      </c>
      <c r="AH52" s="133">
        <f t="shared" ref="AH52:AP59" si="37">(E52-N52)*$X52</f>
        <v>0</v>
      </c>
      <c r="AI52" s="133">
        <f t="shared" si="37"/>
        <v>0</v>
      </c>
      <c r="AJ52" s="133">
        <f t="shared" si="37"/>
        <v>0</v>
      </c>
      <c r="AK52" s="133">
        <f t="shared" si="37"/>
        <v>0</v>
      </c>
      <c r="AL52" s="133">
        <f t="shared" si="37"/>
        <v>0</v>
      </c>
      <c r="AM52" s="133">
        <f t="shared" si="37"/>
        <v>1338.25</v>
      </c>
      <c r="AN52" s="133">
        <f t="shared" si="37"/>
        <v>0</v>
      </c>
      <c r="AO52" s="133">
        <f t="shared" si="37"/>
        <v>0</v>
      </c>
      <c r="AP52" s="134">
        <f t="shared" si="37"/>
        <v>0</v>
      </c>
      <c r="AQ52" s="104"/>
      <c r="AR52" s="104"/>
      <c r="AS52" s="103">
        <f>AS41</f>
        <v>110</v>
      </c>
      <c r="AT52" s="134">
        <f t="shared" ref="AT52:AT54" si="38">X52*AS52</f>
        <v>29150</v>
      </c>
    </row>
    <row r="53" spans="1:53" s="2" customFormat="1" x14ac:dyDescent="0.25">
      <c r="B53" s="100" t="s">
        <v>55</v>
      </c>
      <c r="C53" s="139" t="s">
        <v>37</v>
      </c>
      <c r="D53" s="103">
        <f>RetailCurrent!G64</f>
        <v>145.00000000000003</v>
      </c>
      <c r="E53" s="103"/>
      <c r="F53" s="42"/>
      <c r="G53" s="18"/>
      <c r="H53" s="42"/>
      <c r="I53" s="42"/>
      <c r="J53" s="18">
        <f>RetailCurrent!M64</f>
        <v>7.2500000000000018</v>
      </c>
      <c r="K53" s="18">
        <f>RetailCurrent!N64</f>
        <v>-0.89117000000000024</v>
      </c>
      <c r="L53" s="18"/>
      <c r="M53" s="107"/>
      <c r="N53" s="106"/>
      <c r="O53" s="18"/>
      <c r="P53" s="18"/>
      <c r="Q53" s="18"/>
      <c r="R53" s="18"/>
      <c r="S53" s="18">
        <f>RetailProposed!M64</f>
        <v>0</v>
      </c>
      <c r="T53" s="18">
        <f>RetailProposed!N64</f>
        <v>-0.89117000000000024</v>
      </c>
      <c r="U53" s="18"/>
      <c r="V53" s="107"/>
      <c r="W53" s="102">
        <f>SUM(D53,E53:M53)-SUM(N53:V53)</f>
        <v>152.25000000000003</v>
      </c>
      <c r="X53" s="55">
        <f>RetailCurrent!V64</f>
        <v>286</v>
      </c>
      <c r="Y53" s="130">
        <f t="shared" si="36"/>
        <v>41470.000000000007</v>
      </c>
      <c r="Z53" s="130">
        <f t="shared" si="36"/>
        <v>0</v>
      </c>
      <c r="AA53" s="130">
        <f t="shared" si="36"/>
        <v>0</v>
      </c>
      <c r="AB53" s="130">
        <f t="shared" si="36"/>
        <v>0</v>
      </c>
      <c r="AC53" s="130">
        <f t="shared" si="36"/>
        <v>0</v>
      </c>
      <c r="AD53" s="130">
        <f t="shared" si="36"/>
        <v>0</v>
      </c>
      <c r="AE53" s="130">
        <f t="shared" si="36"/>
        <v>2073.5000000000005</v>
      </c>
      <c r="AF53" s="131">
        <f t="shared" si="36"/>
        <v>-254.87462000000008</v>
      </c>
      <c r="AG53" s="132">
        <f t="shared" si="28"/>
        <v>1818.6253800000004</v>
      </c>
      <c r="AH53" s="133">
        <f t="shared" si="37"/>
        <v>0</v>
      </c>
      <c r="AI53" s="133">
        <f t="shared" si="37"/>
        <v>0</v>
      </c>
      <c r="AJ53" s="133">
        <f t="shared" si="37"/>
        <v>0</v>
      </c>
      <c r="AK53" s="133">
        <f t="shared" si="37"/>
        <v>0</v>
      </c>
      <c r="AL53" s="133">
        <f t="shared" si="37"/>
        <v>0</v>
      </c>
      <c r="AM53" s="133">
        <f t="shared" si="37"/>
        <v>2073.5000000000005</v>
      </c>
      <c r="AN53" s="133">
        <f t="shared" si="37"/>
        <v>0</v>
      </c>
      <c r="AO53" s="133">
        <f t="shared" si="37"/>
        <v>0</v>
      </c>
      <c r="AP53" s="134">
        <f t="shared" si="37"/>
        <v>0</v>
      </c>
      <c r="AQ53" s="104"/>
      <c r="AR53" s="104"/>
      <c r="AS53" s="103">
        <f>AS42</f>
        <v>158</v>
      </c>
      <c r="AT53" s="134">
        <f t="shared" si="38"/>
        <v>45188</v>
      </c>
    </row>
    <row r="54" spans="1:53" s="2" customFormat="1" x14ac:dyDescent="0.25">
      <c r="B54" s="100" t="s">
        <v>54</v>
      </c>
      <c r="C54" s="139" t="s">
        <v>41</v>
      </c>
      <c r="D54" s="103">
        <f>TransportCurrent!G63</f>
        <v>100.99999999999999</v>
      </c>
      <c r="E54" s="100"/>
      <c r="J54" s="18">
        <f>TransportCurrent!N63</f>
        <v>5.05</v>
      </c>
      <c r="K54" s="18">
        <f>TransportCurrent!O63</f>
        <v>-0.62074599999999991</v>
      </c>
      <c r="L54" s="18"/>
      <c r="M54" s="139"/>
      <c r="N54" s="100"/>
      <c r="S54" s="2">
        <f>TransportProposed!N63</f>
        <v>0</v>
      </c>
      <c r="T54" s="2">
        <f>TransportProposed!O63</f>
        <v>-0.62074599999999991</v>
      </c>
      <c r="V54" s="139"/>
      <c r="W54" s="102">
        <f>SUM(D54,E54:M54)-SUM(N54:V54)</f>
        <v>106.04999999999998</v>
      </c>
      <c r="X54" s="55">
        <f>TransportCurrent!V63</f>
        <v>335</v>
      </c>
      <c r="Y54" s="130">
        <f t="shared" si="36"/>
        <v>33834.999999999993</v>
      </c>
      <c r="Z54" s="130">
        <f t="shared" si="36"/>
        <v>0</v>
      </c>
      <c r="AA54" s="130">
        <f t="shared" si="36"/>
        <v>0</v>
      </c>
      <c r="AB54" s="130">
        <f t="shared" si="36"/>
        <v>0</v>
      </c>
      <c r="AC54" s="130">
        <f t="shared" si="36"/>
        <v>0</v>
      </c>
      <c r="AD54" s="130">
        <f t="shared" si="36"/>
        <v>0</v>
      </c>
      <c r="AE54" s="130">
        <f t="shared" si="36"/>
        <v>1691.75</v>
      </c>
      <c r="AF54" s="131">
        <f t="shared" si="36"/>
        <v>-207.94990999999996</v>
      </c>
      <c r="AG54" s="132">
        <f t="shared" si="28"/>
        <v>1483.80009</v>
      </c>
      <c r="AH54" s="133">
        <f t="shared" si="37"/>
        <v>0</v>
      </c>
      <c r="AI54" s="133">
        <f t="shared" si="37"/>
        <v>0</v>
      </c>
      <c r="AJ54" s="133">
        <f t="shared" si="37"/>
        <v>0</v>
      </c>
      <c r="AK54" s="133">
        <f t="shared" si="37"/>
        <v>0</v>
      </c>
      <c r="AL54" s="133">
        <f t="shared" si="37"/>
        <v>0</v>
      </c>
      <c r="AM54" s="133">
        <f t="shared" si="37"/>
        <v>1691.75</v>
      </c>
      <c r="AN54" s="133">
        <f t="shared" si="37"/>
        <v>0</v>
      </c>
      <c r="AO54" s="133">
        <f t="shared" si="37"/>
        <v>0</v>
      </c>
      <c r="AP54" s="134">
        <f t="shared" si="37"/>
        <v>0</v>
      </c>
      <c r="AQ54" s="104"/>
      <c r="AR54" s="104"/>
      <c r="AS54" s="103">
        <f>AS52</f>
        <v>110</v>
      </c>
      <c r="AT54" s="134">
        <f t="shared" si="38"/>
        <v>36850</v>
      </c>
    </row>
    <row r="55" spans="1:53" s="2" customFormat="1" x14ac:dyDescent="0.25">
      <c r="A55" s="73"/>
      <c r="B55" s="100" t="s">
        <v>55</v>
      </c>
      <c r="C55" s="2" t="s">
        <v>41</v>
      </c>
      <c r="D55" s="103">
        <f>TransportCurrent!G64</f>
        <v>145.00000000000003</v>
      </c>
      <c r="E55" s="100"/>
      <c r="J55" s="18">
        <f>TransportCurrent!N64</f>
        <v>7.2500000000000018</v>
      </c>
      <c r="K55" s="18">
        <f>TransportCurrent!O64</f>
        <v>-0.89117000000000024</v>
      </c>
      <c r="L55" s="18"/>
      <c r="M55" s="139"/>
      <c r="N55" s="100"/>
      <c r="S55" s="2">
        <f>TransportProposed!N64</f>
        <v>0</v>
      </c>
      <c r="T55" s="2">
        <f>TransportProposed!O64</f>
        <v>-0.89117000000000024</v>
      </c>
      <c r="V55" s="139"/>
      <c r="W55" s="102">
        <f>SUM(D55,E55:M55)-SUM(N55:V55)</f>
        <v>152.25000000000003</v>
      </c>
      <c r="X55" s="55">
        <f>TransportCurrent!V64</f>
        <v>1212</v>
      </c>
      <c r="Y55" s="130">
        <f t="shared" si="36"/>
        <v>175740.00000000003</v>
      </c>
      <c r="Z55" s="130">
        <f t="shared" si="36"/>
        <v>0</v>
      </c>
      <c r="AA55" s="130">
        <f t="shared" si="36"/>
        <v>0</v>
      </c>
      <c r="AB55" s="130">
        <f t="shared" si="36"/>
        <v>0</v>
      </c>
      <c r="AC55" s="130">
        <f t="shared" si="36"/>
        <v>0</v>
      </c>
      <c r="AD55" s="130">
        <f t="shared" si="36"/>
        <v>0</v>
      </c>
      <c r="AE55" s="130">
        <f t="shared" si="36"/>
        <v>8787.0000000000018</v>
      </c>
      <c r="AF55" s="131">
        <f t="shared" si="36"/>
        <v>-1080.0980400000003</v>
      </c>
      <c r="AG55" s="132">
        <f t="shared" si="28"/>
        <v>7706.9019600000011</v>
      </c>
      <c r="AH55" s="133">
        <f t="shared" si="37"/>
        <v>0</v>
      </c>
      <c r="AI55" s="133">
        <f t="shared" si="37"/>
        <v>0</v>
      </c>
      <c r="AJ55" s="133">
        <f t="shared" si="37"/>
        <v>0</v>
      </c>
      <c r="AK55" s="133">
        <f t="shared" si="37"/>
        <v>0</v>
      </c>
      <c r="AL55" s="133">
        <f t="shared" si="37"/>
        <v>0</v>
      </c>
      <c r="AM55" s="133">
        <f t="shared" si="37"/>
        <v>8787.0000000000018</v>
      </c>
      <c r="AN55" s="133">
        <f t="shared" si="37"/>
        <v>0</v>
      </c>
      <c r="AO55" s="133">
        <f t="shared" si="37"/>
        <v>0</v>
      </c>
      <c r="AP55" s="134">
        <f t="shared" si="37"/>
        <v>0</v>
      </c>
      <c r="AQ55" s="104"/>
      <c r="AR55" s="104"/>
      <c r="AS55" s="103">
        <f>AS53</f>
        <v>158</v>
      </c>
      <c r="AT55" s="134">
        <f>X55*AS55</f>
        <v>191496</v>
      </c>
    </row>
    <row r="56" spans="1:53" s="2" customFormat="1" x14ac:dyDescent="0.25">
      <c r="B56" s="100"/>
      <c r="D56" s="138"/>
      <c r="E56" s="100"/>
      <c r="M56" s="139"/>
      <c r="N56" s="100"/>
      <c r="V56" s="139"/>
      <c r="W56" s="104"/>
      <c r="X56" s="55"/>
      <c r="Y56" s="104"/>
      <c r="Z56" s="104"/>
      <c r="AA56" s="104"/>
      <c r="AB56" s="104"/>
      <c r="AC56" s="104"/>
      <c r="AD56" s="104"/>
      <c r="AE56" s="104"/>
      <c r="AF56" s="100"/>
      <c r="AG56" s="132">
        <f t="shared" si="28"/>
        <v>0</v>
      </c>
      <c r="AH56" s="133">
        <f t="shared" si="37"/>
        <v>0</v>
      </c>
      <c r="AI56" s="133">
        <f t="shared" si="37"/>
        <v>0</v>
      </c>
      <c r="AJ56" s="133">
        <f t="shared" si="37"/>
        <v>0</v>
      </c>
      <c r="AK56" s="133">
        <f t="shared" si="37"/>
        <v>0</v>
      </c>
      <c r="AL56" s="133">
        <f t="shared" si="37"/>
        <v>0</v>
      </c>
      <c r="AM56" s="133">
        <f t="shared" si="37"/>
        <v>0</v>
      </c>
      <c r="AN56" s="133">
        <f t="shared" si="37"/>
        <v>0</v>
      </c>
      <c r="AO56" s="133">
        <f t="shared" si="37"/>
        <v>0</v>
      </c>
      <c r="AP56" s="134">
        <f t="shared" si="37"/>
        <v>0</v>
      </c>
      <c r="AQ56" s="104"/>
      <c r="AR56" s="104"/>
      <c r="AS56" s="100"/>
      <c r="AT56" s="139"/>
    </row>
    <row r="57" spans="1:53" s="2" customFormat="1" x14ac:dyDescent="0.25">
      <c r="B57" s="100" t="s">
        <v>42</v>
      </c>
      <c r="C57" s="2" t="s">
        <v>37</v>
      </c>
      <c r="D57" s="106">
        <f>RetailCurrent!G68</f>
        <v>3.6941000000000002</v>
      </c>
      <c r="E57" s="106">
        <f>RetailCurrent!H69</f>
        <v>2.5858700000000001E-3</v>
      </c>
      <c r="F57" s="18">
        <f>RetailCurrent!I67</f>
        <v>2.5600000000000001E-2</v>
      </c>
      <c r="G57" s="18"/>
      <c r="H57" s="18"/>
      <c r="I57" s="18">
        <f>RetailCurrent!L67</f>
        <v>8.6499999999999994E-2</v>
      </c>
      <c r="J57" s="18">
        <f>RetailCurrent!M68</f>
        <v>0.19031000000000001</v>
      </c>
      <c r="K57" s="18">
        <f>RetailCurrent!N68</f>
        <v>-2.2703938600000001E-2</v>
      </c>
      <c r="L57" s="18"/>
      <c r="M57" s="107"/>
      <c r="N57" s="106">
        <f>RetailProposed!H69</f>
        <v>0</v>
      </c>
      <c r="O57" s="18">
        <f>RetailProposed!I67</f>
        <v>3.2686756668099996E-2</v>
      </c>
      <c r="P57" s="18"/>
      <c r="Q57" s="18"/>
      <c r="R57" s="18">
        <f>RetailProposed!L67</f>
        <v>9.8400000000000001E-2</v>
      </c>
      <c r="S57" s="18">
        <f>RetailProposed!M68</f>
        <v>0</v>
      </c>
      <c r="T57" s="18">
        <f>RetailProposed!N68</f>
        <v>-2.2703938600000001E-2</v>
      </c>
      <c r="U57" s="18"/>
      <c r="V57" s="107"/>
      <c r="W57" s="105">
        <f>SUM(D57,E57:M57)-SUM(N57:V57)</f>
        <v>3.8680091133319001</v>
      </c>
      <c r="X57" s="55">
        <f>RetailCurrent!W68</f>
        <v>181654.69999999998</v>
      </c>
      <c r="Y57" s="130">
        <f t="shared" ref="Y57:AF59" si="39">D57*$X57</f>
        <v>671050.62726999994</v>
      </c>
      <c r="Z57" s="130">
        <f t="shared" si="39"/>
        <v>469.73543908899995</v>
      </c>
      <c r="AA57" s="130">
        <f t="shared" si="39"/>
        <v>4650.3603199999998</v>
      </c>
      <c r="AB57" s="130">
        <f t="shared" si="39"/>
        <v>0</v>
      </c>
      <c r="AC57" s="130">
        <f t="shared" si="39"/>
        <v>0</v>
      </c>
      <c r="AD57" s="130">
        <f t="shared" si="39"/>
        <v>15713.131549999996</v>
      </c>
      <c r="AE57" s="130">
        <f t="shared" si="39"/>
        <v>34570.705956999998</v>
      </c>
      <c r="AF57" s="131">
        <f t="shared" si="39"/>
        <v>-4124.2771552014201</v>
      </c>
      <c r="AG57" s="132">
        <f t="shared" si="28"/>
        <v>51279.656110887576</v>
      </c>
      <c r="AH57" s="133">
        <f t="shared" si="37"/>
        <v>469.73543908899995</v>
      </c>
      <c r="AI57" s="133">
        <f t="shared" si="37"/>
        <v>-1287.342656516704</v>
      </c>
      <c r="AJ57" s="133">
        <f t="shared" si="37"/>
        <v>0</v>
      </c>
      <c r="AK57" s="133">
        <f t="shared" si="37"/>
        <v>0</v>
      </c>
      <c r="AL57" s="133">
        <f t="shared" si="37"/>
        <v>-2161.6909300000011</v>
      </c>
      <c r="AM57" s="133">
        <f t="shared" si="37"/>
        <v>34570.705956999998</v>
      </c>
      <c r="AN57" s="133">
        <f t="shared" si="37"/>
        <v>0</v>
      </c>
      <c r="AO57" s="133">
        <f t="shared" si="37"/>
        <v>0</v>
      </c>
      <c r="AP57" s="134">
        <f t="shared" si="37"/>
        <v>0</v>
      </c>
      <c r="AQ57" s="104"/>
      <c r="AR57" s="104"/>
      <c r="AS57" s="106">
        <f>AS46</f>
        <v>5.2072000000000003</v>
      </c>
      <c r="AT57" s="134">
        <f t="shared" ref="AT57:AT58" si="40">X57*AS57</f>
        <v>945912.35384</v>
      </c>
    </row>
    <row r="58" spans="1:53" s="2" customFormat="1" x14ac:dyDescent="0.25">
      <c r="B58" s="100"/>
      <c r="C58" s="2" t="s">
        <v>41</v>
      </c>
      <c r="D58" s="106">
        <f>TransportCurrent!G68</f>
        <v>3.6941000000000002</v>
      </c>
      <c r="E58" s="106">
        <f>TransportCurrent!H69</f>
        <v>2.5858700000000001E-3</v>
      </c>
      <c r="J58" s="18">
        <f>TransportCurrent!N68</f>
        <v>0.18470500000000001</v>
      </c>
      <c r="K58" s="18">
        <f>TransportCurrent!O68</f>
        <v>-2.2703938600000001E-2</v>
      </c>
      <c r="L58" s="18"/>
      <c r="M58" s="107">
        <f>TransportCurrent!L66</f>
        <v>0.83</v>
      </c>
      <c r="N58" s="106">
        <f>TransportProposed!H69</f>
        <v>0</v>
      </c>
      <c r="O58" s="18"/>
      <c r="P58" s="18"/>
      <c r="Q58" s="18"/>
      <c r="R58" s="18"/>
      <c r="S58" s="18">
        <f>TransportProposed!N68</f>
        <v>0</v>
      </c>
      <c r="T58" s="18">
        <f>TransportProposed!O68</f>
        <v>-2.2703938600000001E-2</v>
      </c>
      <c r="U58" s="18"/>
      <c r="V58" s="107">
        <f>TransportProposed!L66</f>
        <v>0.83</v>
      </c>
      <c r="W58" s="105">
        <f>SUM(D58,E58:M58)-SUM(N58:V58)</f>
        <v>3.8813908700000006</v>
      </c>
      <c r="X58" s="55">
        <f>TransportCurrent!W68</f>
        <v>1215942.0000000002</v>
      </c>
      <c r="Y58" s="130">
        <f t="shared" si="39"/>
        <v>4491811.3422000008</v>
      </c>
      <c r="Z58" s="130">
        <f t="shared" si="39"/>
        <v>3144.2679395400005</v>
      </c>
      <c r="AA58" s="130">
        <f t="shared" si="39"/>
        <v>0</v>
      </c>
      <c r="AB58" s="130">
        <f t="shared" si="39"/>
        <v>0</v>
      </c>
      <c r="AC58" s="130">
        <f t="shared" si="39"/>
        <v>0</v>
      </c>
      <c r="AD58" s="130">
        <f t="shared" si="39"/>
        <v>0</v>
      </c>
      <c r="AE58" s="130">
        <f t="shared" si="39"/>
        <v>224590.56711000006</v>
      </c>
      <c r="AF58" s="131">
        <f t="shared" si="39"/>
        <v>-27606.672509161206</v>
      </c>
      <c r="AG58" s="132">
        <f t="shared" si="28"/>
        <v>200128.16254037886</v>
      </c>
      <c r="AH58" s="133">
        <f t="shared" si="37"/>
        <v>3144.2679395400005</v>
      </c>
      <c r="AI58" s="133">
        <f t="shared" si="37"/>
        <v>0</v>
      </c>
      <c r="AJ58" s="133">
        <f t="shared" si="37"/>
        <v>0</v>
      </c>
      <c r="AK58" s="133">
        <f t="shared" si="37"/>
        <v>0</v>
      </c>
      <c r="AL58" s="133">
        <f t="shared" si="37"/>
        <v>0</v>
      </c>
      <c r="AM58" s="133">
        <f t="shared" si="37"/>
        <v>224590.56711000006</v>
      </c>
      <c r="AN58" s="133">
        <f t="shared" si="37"/>
        <v>0</v>
      </c>
      <c r="AO58" s="133">
        <f t="shared" si="37"/>
        <v>0</v>
      </c>
      <c r="AP58" s="134">
        <f t="shared" si="37"/>
        <v>0</v>
      </c>
      <c r="AQ58" s="104"/>
      <c r="AR58" s="104"/>
      <c r="AS58" s="106">
        <f>AS46</f>
        <v>5.2072000000000003</v>
      </c>
      <c r="AT58" s="134">
        <f t="shared" si="40"/>
        <v>6331653.1824000012</v>
      </c>
    </row>
    <row r="59" spans="1:53" s="2" customFormat="1" x14ac:dyDescent="0.25">
      <c r="B59" s="160" t="s">
        <v>49</v>
      </c>
      <c r="C59" s="2" t="s">
        <v>41</v>
      </c>
      <c r="D59" s="106">
        <f>TransportCurrent!X67</f>
        <v>0.29904176038455049</v>
      </c>
      <c r="E59" s="18">
        <f>E58</f>
        <v>2.5858700000000001E-3</v>
      </c>
      <c r="J59" s="18">
        <f t="shared" ref="J59:K59" si="41">J58</f>
        <v>0.18470500000000001</v>
      </c>
      <c r="K59" s="18">
        <f t="shared" si="41"/>
        <v>-2.2703938600000001E-2</v>
      </c>
      <c r="M59" s="18">
        <f>M58</f>
        <v>0.83</v>
      </c>
      <c r="N59" s="18">
        <f>N58</f>
        <v>0</v>
      </c>
      <c r="S59" s="18">
        <f>S58</f>
        <v>0</v>
      </c>
      <c r="T59" s="18">
        <f>T58</f>
        <v>-2.2703938600000001E-2</v>
      </c>
      <c r="V59" s="107">
        <f>V58</f>
        <v>0.83</v>
      </c>
      <c r="W59" s="104"/>
      <c r="X59" s="55">
        <f>TransportCurrent!W67</f>
        <v>94156.699999999983</v>
      </c>
      <c r="Y59" s="130">
        <f t="shared" si="39"/>
        <v>28156.785319999999</v>
      </c>
      <c r="Z59" s="130">
        <f t="shared" si="39"/>
        <v>243.47698582899997</v>
      </c>
      <c r="AA59" s="130">
        <f t="shared" si="39"/>
        <v>0</v>
      </c>
      <c r="AB59" s="130">
        <f t="shared" si="39"/>
        <v>0</v>
      </c>
      <c r="AC59" s="130">
        <f t="shared" si="39"/>
        <v>0</v>
      </c>
      <c r="AD59" s="130">
        <f t="shared" si="39"/>
        <v>0</v>
      </c>
      <c r="AE59" s="130">
        <f t="shared" si="39"/>
        <v>17391.213273499998</v>
      </c>
      <c r="AF59" s="131">
        <f t="shared" si="39"/>
        <v>-2137.7279355786195</v>
      </c>
      <c r="AG59" s="132">
        <f t="shared" si="28"/>
        <v>15496.962323750377</v>
      </c>
      <c r="AH59" s="133">
        <f t="shared" si="37"/>
        <v>243.47698582899997</v>
      </c>
      <c r="AI59" s="133">
        <f t="shared" si="37"/>
        <v>0</v>
      </c>
      <c r="AJ59" s="133">
        <f t="shared" si="37"/>
        <v>0</v>
      </c>
      <c r="AK59" s="133">
        <f t="shared" si="37"/>
        <v>0</v>
      </c>
      <c r="AL59" s="133">
        <f t="shared" si="37"/>
        <v>0</v>
      </c>
      <c r="AM59" s="133">
        <f t="shared" si="37"/>
        <v>17391.213273499998</v>
      </c>
      <c r="AN59" s="133">
        <f t="shared" si="37"/>
        <v>0</v>
      </c>
      <c r="AO59" s="133">
        <f t="shared" si="37"/>
        <v>0</v>
      </c>
      <c r="AP59" s="134">
        <f t="shared" si="37"/>
        <v>0</v>
      </c>
      <c r="AQ59" s="104"/>
      <c r="AR59" s="104"/>
      <c r="AS59" s="106">
        <f>D59</f>
        <v>0.29904176038455049</v>
      </c>
      <c r="AT59" s="134">
        <f>X59*AS59</f>
        <v>28156.785319999999</v>
      </c>
      <c r="AX59" s="2" t="b">
        <f>AX60=Y60</f>
        <v>1</v>
      </c>
    </row>
    <row r="60" spans="1:53" s="2" customFormat="1" ht="15.75" thickBot="1" x14ac:dyDescent="0.3">
      <c r="B60" s="140" t="s">
        <v>57</v>
      </c>
      <c r="C60" s="69"/>
      <c r="D60" s="141"/>
      <c r="E60" s="140"/>
      <c r="F60" s="69"/>
      <c r="G60" s="69"/>
      <c r="H60" s="69"/>
      <c r="I60" s="69"/>
      <c r="J60" s="69"/>
      <c r="K60" s="69"/>
      <c r="L60" s="69"/>
      <c r="M60" s="142"/>
      <c r="N60" s="140"/>
      <c r="O60" s="69"/>
      <c r="P60" s="69"/>
      <c r="Q60" s="69"/>
      <c r="R60" s="69"/>
      <c r="S60" s="69"/>
      <c r="T60" s="69"/>
      <c r="U60" s="69"/>
      <c r="V60" s="142"/>
      <c r="W60" s="143"/>
      <c r="X60" s="69"/>
      <c r="Y60" s="145">
        <f>SUM(Y41:Y59)</f>
        <v>65431383.540735357</v>
      </c>
      <c r="Z60" s="145">
        <f t="shared" ref="Z60:AK60" si="42">SUM(Z41:Z59)</f>
        <v>41225.899870813562</v>
      </c>
      <c r="AA60" s="145">
        <f t="shared" si="42"/>
        <v>92049.145425551716</v>
      </c>
      <c r="AB60" s="145">
        <f t="shared" si="42"/>
        <v>0</v>
      </c>
      <c r="AC60" s="145">
        <f t="shared" si="42"/>
        <v>0</v>
      </c>
      <c r="AD60" s="145">
        <f t="shared" si="42"/>
        <v>311025.4327855556</v>
      </c>
      <c r="AE60" s="145">
        <f t="shared" si="42"/>
        <v>3313089.5141703235</v>
      </c>
      <c r="AF60" s="146">
        <f>SUM(AF41:AF59)</f>
        <v>-404767.66672413074</v>
      </c>
      <c r="AG60" s="147">
        <f>SUM(AG41:AG59)</f>
        <v>3352622.3255281132</v>
      </c>
      <c r="AH60" s="148">
        <f>SUM(AH41:AH59)</f>
        <v>41225.899870813562</v>
      </c>
      <c r="AI60" s="148">
        <f>SUM(AI41:AI59)</f>
        <v>-25481.636528806044</v>
      </c>
      <c r="AJ60" s="148">
        <f t="shared" si="42"/>
        <v>0</v>
      </c>
      <c r="AK60" s="148">
        <f t="shared" si="42"/>
        <v>0</v>
      </c>
      <c r="AL60" s="148">
        <f>SUM(AL41:AL59)</f>
        <v>-42788.469943908836</v>
      </c>
      <c r="AM60" s="148">
        <f>SUM(AM41:AM59)</f>
        <v>3313089.5141703235</v>
      </c>
      <c r="AN60" s="148">
        <f t="shared" ref="AN60:AP60" si="43">SUM(AN41:AN59)</f>
        <v>0</v>
      </c>
      <c r="AO60" s="148">
        <f t="shared" si="43"/>
        <v>0</v>
      </c>
      <c r="AP60" s="148">
        <f t="shared" si="43"/>
        <v>0</v>
      </c>
      <c r="AQ60" s="150">
        <v>21264418.620547388</v>
      </c>
      <c r="AR60" s="151">
        <f>SUM(Y60,AH60:AQ60)</f>
        <v>89981847.468851164</v>
      </c>
      <c r="AS60" s="140"/>
      <c r="AT60" s="149">
        <f>SUM(AT41:AT59)</f>
        <v>89981243.349197969</v>
      </c>
      <c r="AW60" s="152">
        <f>AT60-AR60</f>
        <v>-604.11965319514275</v>
      </c>
      <c r="AX60" s="153">
        <v>65431383.540735357</v>
      </c>
      <c r="AY60" s="154" t="s">
        <v>44</v>
      </c>
      <c r="AZ60" s="69"/>
      <c r="BA60" s="152">
        <f>SUM(AH60:AP60)</f>
        <v>3286045.3075684221</v>
      </c>
    </row>
    <row r="61" spans="1:53" s="2" customFormat="1" x14ac:dyDescent="0.25">
      <c r="A61" s="16" t="s">
        <v>58</v>
      </c>
      <c r="B61" s="122" t="s">
        <v>59</v>
      </c>
      <c r="C61" s="125"/>
      <c r="D61" s="124"/>
      <c r="E61" s="124"/>
      <c r="F61" s="125"/>
      <c r="G61" s="125"/>
      <c r="H61" s="125"/>
      <c r="I61" s="125"/>
      <c r="J61" s="125"/>
      <c r="K61" s="125"/>
      <c r="L61" s="125"/>
      <c r="M61" s="126"/>
      <c r="N61" s="124"/>
      <c r="O61" s="125"/>
      <c r="P61" s="125"/>
      <c r="Q61" s="125"/>
      <c r="R61" s="125"/>
      <c r="S61" s="125"/>
      <c r="T61" s="125"/>
      <c r="U61" s="125"/>
      <c r="V61" s="126"/>
      <c r="W61" s="127"/>
      <c r="X61" s="125"/>
      <c r="Y61" s="127"/>
      <c r="Z61" s="124"/>
      <c r="AA61" s="124"/>
      <c r="AB61" s="124"/>
      <c r="AC61" s="124"/>
      <c r="AD61" s="124"/>
      <c r="AE61" s="124"/>
      <c r="AF61" s="124"/>
      <c r="AG61" s="128"/>
      <c r="AH61" s="125"/>
      <c r="AI61" s="125"/>
      <c r="AJ61" s="125"/>
      <c r="AK61" s="125"/>
      <c r="AL61" s="125"/>
      <c r="AM61" s="125"/>
      <c r="AN61" s="125"/>
      <c r="AO61" s="125"/>
      <c r="AP61" s="126"/>
      <c r="AQ61" s="127"/>
      <c r="AR61" s="127"/>
      <c r="AS61" s="124"/>
      <c r="AT61" s="126"/>
      <c r="AW61" s="125"/>
      <c r="AX61" s="125"/>
      <c r="AY61" s="125"/>
      <c r="AZ61" s="125"/>
      <c r="BA61" s="125"/>
    </row>
    <row r="62" spans="1:53" s="2" customFormat="1" x14ac:dyDescent="0.25">
      <c r="B62" s="100" t="s">
        <v>36</v>
      </c>
      <c r="D62" s="100"/>
      <c r="E62" s="100"/>
      <c r="M62" s="139"/>
      <c r="N62" s="100"/>
      <c r="V62" s="139"/>
      <c r="W62" s="104"/>
      <c r="Y62" s="104"/>
      <c r="Z62" s="100"/>
      <c r="AA62" s="100"/>
      <c r="AB62" s="100"/>
      <c r="AC62" s="100"/>
      <c r="AD62" s="100"/>
      <c r="AE62" s="100"/>
      <c r="AF62" s="100"/>
      <c r="AG62" s="155"/>
      <c r="AP62" s="139"/>
      <c r="AQ62" s="104"/>
      <c r="AR62" s="104"/>
      <c r="AS62" s="100"/>
      <c r="AT62" s="139"/>
    </row>
    <row r="63" spans="1:53" s="2" customFormat="1" x14ac:dyDescent="0.25">
      <c r="B63" s="100" t="s">
        <v>60</v>
      </c>
      <c r="C63" s="2" t="s">
        <v>37</v>
      </c>
      <c r="D63" s="103">
        <f>RetailCurrent!G73</f>
        <v>940</v>
      </c>
      <c r="E63" s="103"/>
      <c r="F63" s="42"/>
      <c r="G63" s="18"/>
      <c r="H63" s="42"/>
      <c r="I63" s="42"/>
      <c r="J63" s="18">
        <f>RetailCurrent!M73</f>
        <v>47</v>
      </c>
      <c r="K63" s="18">
        <f>RetailCurrent!N73</f>
        <v>-5.7772400000000008</v>
      </c>
      <c r="L63" s="18"/>
      <c r="M63" s="107"/>
      <c r="N63" s="106"/>
      <c r="O63" s="18"/>
      <c r="P63" s="18"/>
      <c r="Q63" s="18"/>
      <c r="R63" s="18"/>
      <c r="S63" s="18">
        <f>RetailProposed!M73</f>
        <v>0</v>
      </c>
      <c r="T63" s="18">
        <f>RetailProposed!N73</f>
        <v>-5.7772400000000008</v>
      </c>
      <c r="U63" s="18"/>
      <c r="V63" s="107"/>
      <c r="W63" s="102">
        <f t="shared" ref="W63:W70" si="44">SUM(D63,E63:M63)-SUM(N63:V63)</f>
        <v>987</v>
      </c>
      <c r="X63" s="55">
        <f>RetailCurrent!V73</f>
        <v>103</v>
      </c>
      <c r="Y63" s="130">
        <f t="shared" ref="Y63:AF70" si="45">D63*$X63</f>
        <v>96820</v>
      </c>
      <c r="Z63" s="130">
        <f t="shared" si="45"/>
        <v>0</v>
      </c>
      <c r="AA63" s="130">
        <f t="shared" si="45"/>
        <v>0</v>
      </c>
      <c r="AB63" s="130">
        <f t="shared" si="45"/>
        <v>0</v>
      </c>
      <c r="AC63" s="130">
        <f t="shared" si="45"/>
        <v>0</v>
      </c>
      <c r="AD63" s="130">
        <f t="shared" si="45"/>
        <v>0</v>
      </c>
      <c r="AE63" s="130">
        <f t="shared" si="45"/>
        <v>4841</v>
      </c>
      <c r="AF63" s="131">
        <f t="shared" si="45"/>
        <v>-595.05572000000006</v>
      </c>
      <c r="AG63" s="132">
        <f t="shared" ref="AG63:AG115" si="46">SUM(Z63:AF63)</f>
        <v>4245.9442799999997</v>
      </c>
      <c r="AH63" s="133">
        <f t="shared" ref="AH63:AP70" si="47">(E63-N63)*$X63</f>
        <v>0</v>
      </c>
      <c r="AI63" s="133">
        <f t="shared" si="47"/>
        <v>0</v>
      </c>
      <c r="AJ63" s="133">
        <f t="shared" si="47"/>
        <v>0</v>
      </c>
      <c r="AK63" s="133">
        <f t="shared" si="47"/>
        <v>0</v>
      </c>
      <c r="AL63" s="133">
        <f t="shared" si="47"/>
        <v>0</v>
      </c>
      <c r="AM63" s="133">
        <f t="shared" si="47"/>
        <v>4841</v>
      </c>
      <c r="AN63" s="133">
        <f t="shared" si="47"/>
        <v>0</v>
      </c>
      <c r="AO63" s="133">
        <f t="shared" si="47"/>
        <v>0</v>
      </c>
      <c r="AP63" s="134">
        <f t="shared" si="47"/>
        <v>0</v>
      </c>
      <c r="AQ63" s="104"/>
      <c r="AR63" s="104"/>
      <c r="AS63" s="103">
        <f>ROUND(W63,0)</f>
        <v>987</v>
      </c>
      <c r="AT63" s="134">
        <f t="shared" ref="AT63:AT70" si="48">X63*AS63</f>
        <v>101661</v>
      </c>
      <c r="AX63" s="33"/>
    </row>
    <row r="64" spans="1:53" s="2" customFormat="1" x14ac:dyDescent="0.25">
      <c r="B64" s="100" t="s">
        <v>61</v>
      </c>
      <c r="C64" s="2" t="s">
        <v>37</v>
      </c>
      <c r="D64" s="103">
        <f>RetailCurrent!G74</f>
        <v>1465.0000000000011</v>
      </c>
      <c r="E64" s="103"/>
      <c r="F64" s="42"/>
      <c r="G64" s="18"/>
      <c r="H64" s="42"/>
      <c r="I64" s="42"/>
      <c r="J64" s="18">
        <f>RetailCurrent!M74</f>
        <v>73.250000000000057</v>
      </c>
      <c r="K64" s="18">
        <f>RetailCurrent!N74</f>
        <v>-9.0038900000000073</v>
      </c>
      <c r="L64" s="18"/>
      <c r="M64" s="107"/>
      <c r="N64" s="106"/>
      <c r="O64" s="18"/>
      <c r="P64" s="18"/>
      <c r="Q64" s="18"/>
      <c r="R64" s="18"/>
      <c r="S64" s="18">
        <f>RetailProposed!M74</f>
        <v>0</v>
      </c>
      <c r="T64" s="18">
        <f>RetailProposed!N74</f>
        <v>-9.0038900000000073</v>
      </c>
      <c r="U64" s="18"/>
      <c r="V64" s="107"/>
      <c r="W64" s="102">
        <f t="shared" si="44"/>
        <v>1538.2500000000011</v>
      </c>
      <c r="X64" s="55">
        <f>RetailCurrent!V74</f>
        <v>3</v>
      </c>
      <c r="Y64" s="130">
        <f t="shared" si="45"/>
        <v>4395.0000000000036</v>
      </c>
      <c r="Z64" s="130">
        <f t="shared" si="45"/>
        <v>0</v>
      </c>
      <c r="AA64" s="130">
        <f t="shared" si="45"/>
        <v>0</v>
      </c>
      <c r="AB64" s="130">
        <f t="shared" si="45"/>
        <v>0</v>
      </c>
      <c r="AC64" s="130">
        <f t="shared" si="45"/>
        <v>0</v>
      </c>
      <c r="AD64" s="130">
        <f t="shared" si="45"/>
        <v>0</v>
      </c>
      <c r="AE64" s="130">
        <f t="shared" si="45"/>
        <v>219.75000000000017</v>
      </c>
      <c r="AF64" s="131">
        <f t="shared" si="45"/>
        <v>-27.011670000000024</v>
      </c>
      <c r="AG64" s="132">
        <f t="shared" si="46"/>
        <v>192.73833000000013</v>
      </c>
      <c r="AH64" s="133">
        <f t="shared" si="47"/>
        <v>0</v>
      </c>
      <c r="AI64" s="133">
        <f t="shared" si="47"/>
        <v>0</v>
      </c>
      <c r="AJ64" s="133">
        <f t="shared" si="47"/>
        <v>0</v>
      </c>
      <c r="AK64" s="133">
        <f t="shared" si="47"/>
        <v>0</v>
      </c>
      <c r="AL64" s="133">
        <f t="shared" si="47"/>
        <v>0</v>
      </c>
      <c r="AM64" s="133">
        <f t="shared" si="47"/>
        <v>219.75000000000017</v>
      </c>
      <c r="AN64" s="133">
        <f t="shared" si="47"/>
        <v>0</v>
      </c>
      <c r="AO64" s="133">
        <f t="shared" si="47"/>
        <v>0</v>
      </c>
      <c r="AP64" s="134">
        <f t="shared" si="47"/>
        <v>0</v>
      </c>
      <c r="AQ64" s="104"/>
      <c r="AR64" s="104"/>
      <c r="AS64" s="103">
        <f t="shared" ref="AS64:AS66" si="49">ROUND(W64,0)</f>
        <v>1538</v>
      </c>
      <c r="AT64" s="134">
        <f t="shared" si="48"/>
        <v>4614</v>
      </c>
      <c r="AX64" s="33"/>
    </row>
    <row r="65" spans="1:52" s="2" customFormat="1" x14ac:dyDescent="0.25">
      <c r="B65" s="100" t="s">
        <v>62</v>
      </c>
      <c r="C65" s="2" t="s">
        <v>37</v>
      </c>
      <c r="D65" s="103">
        <f>RetailCurrent!G75</f>
        <v>2130.0000000000041</v>
      </c>
      <c r="E65" s="103"/>
      <c r="F65" s="42"/>
      <c r="G65" s="42"/>
      <c r="H65" s="42"/>
      <c r="I65" s="42"/>
      <c r="J65" s="18">
        <f>RetailCurrent!M75</f>
        <v>106.50000000000021</v>
      </c>
      <c r="K65" s="18">
        <f>RetailCurrent!N75</f>
        <v>-13.090980000000027</v>
      </c>
      <c r="L65" s="18"/>
      <c r="M65" s="107"/>
      <c r="N65" s="106"/>
      <c r="O65" s="18"/>
      <c r="P65" s="18"/>
      <c r="Q65" s="18"/>
      <c r="R65" s="18"/>
      <c r="S65" s="18">
        <f>RetailProposed!M75</f>
        <v>0</v>
      </c>
      <c r="T65" s="18">
        <f>RetailProposed!N75</f>
        <v>-13.090980000000027</v>
      </c>
      <c r="U65" s="18"/>
      <c r="V65" s="107"/>
      <c r="W65" s="102">
        <f t="shared" si="44"/>
        <v>2236.5000000000041</v>
      </c>
      <c r="X65" s="55">
        <f>RetailCurrent!V75</f>
        <v>0</v>
      </c>
      <c r="Y65" s="130">
        <f t="shared" si="45"/>
        <v>0</v>
      </c>
      <c r="Z65" s="130">
        <f t="shared" si="45"/>
        <v>0</v>
      </c>
      <c r="AA65" s="130">
        <f t="shared" si="45"/>
        <v>0</v>
      </c>
      <c r="AB65" s="130">
        <f t="shared" si="45"/>
        <v>0</v>
      </c>
      <c r="AC65" s="130">
        <f t="shared" si="45"/>
        <v>0</v>
      </c>
      <c r="AD65" s="130">
        <f t="shared" si="45"/>
        <v>0</v>
      </c>
      <c r="AE65" s="130">
        <f t="shared" si="45"/>
        <v>0</v>
      </c>
      <c r="AF65" s="131">
        <f t="shared" si="45"/>
        <v>0</v>
      </c>
      <c r="AG65" s="132">
        <f t="shared" si="46"/>
        <v>0</v>
      </c>
      <c r="AH65" s="133">
        <f t="shared" si="47"/>
        <v>0</v>
      </c>
      <c r="AI65" s="133">
        <f t="shared" si="47"/>
        <v>0</v>
      </c>
      <c r="AJ65" s="133">
        <f t="shared" si="47"/>
        <v>0</v>
      </c>
      <c r="AK65" s="133">
        <f t="shared" si="47"/>
        <v>0</v>
      </c>
      <c r="AL65" s="133">
        <f t="shared" si="47"/>
        <v>0</v>
      </c>
      <c r="AM65" s="133">
        <f t="shared" si="47"/>
        <v>0</v>
      </c>
      <c r="AN65" s="133">
        <f t="shared" si="47"/>
        <v>0</v>
      </c>
      <c r="AO65" s="133">
        <f t="shared" si="47"/>
        <v>0</v>
      </c>
      <c r="AP65" s="134">
        <f t="shared" si="47"/>
        <v>0</v>
      </c>
      <c r="AQ65" s="104"/>
      <c r="AR65" s="104"/>
      <c r="AS65" s="103">
        <f t="shared" si="49"/>
        <v>2237</v>
      </c>
      <c r="AT65" s="134">
        <f t="shared" si="48"/>
        <v>0</v>
      </c>
    </row>
    <row r="66" spans="1:52" s="2" customFormat="1" x14ac:dyDescent="0.25">
      <c r="B66" s="100" t="s">
        <v>63</v>
      </c>
      <c r="C66" s="2" t="s">
        <v>37</v>
      </c>
      <c r="D66" s="103">
        <f>RetailCurrent!G76</f>
        <v>5630.0000000000027</v>
      </c>
      <c r="E66" s="103"/>
      <c r="F66" s="42"/>
      <c r="G66" s="42"/>
      <c r="H66" s="42"/>
      <c r="I66" s="42"/>
      <c r="J66" s="18">
        <f>RetailCurrent!M76</f>
        <v>281.50000000000017</v>
      </c>
      <c r="K66" s="18">
        <f>RetailCurrent!N76</f>
        <v>-34.601980000000019</v>
      </c>
      <c r="L66" s="18"/>
      <c r="M66" s="107"/>
      <c r="N66" s="106"/>
      <c r="O66" s="18"/>
      <c r="P66" s="18"/>
      <c r="Q66" s="18"/>
      <c r="R66" s="18"/>
      <c r="S66" s="18">
        <f>RetailProposed!M76</f>
        <v>0</v>
      </c>
      <c r="T66" s="18">
        <f>RetailProposed!N76</f>
        <v>-34.601980000000019</v>
      </c>
      <c r="U66" s="18"/>
      <c r="V66" s="107"/>
      <c r="W66" s="102">
        <f t="shared" si="44"/>
        <v>5911.5000000000027</v>
      </c>
      <c r="X66" s="55">
        <f>RetailCurrent!V76</f>
        <v>0</v>
      </c>
      <c r="Y66" s="130">
        <f t="shared" si="45"/>
        <v>0</v>
      </c>
      <c r="Z66" s="130">
        <f t="shared" si="45"/>
        <v>0</v>
      </c>
      <c r="AA66" s="130">
        <f t="shared" si="45"/>
        <v>0</v>
      </c>
      <c r="AB66" s="130">
        <f t="shared" si="45"/>
        <v>0</v>
      </c>
      <c r="AC66" s="130">
        <f t="shared" si="45"/>
        <v>0</v>
      </c>
      <c r="AD66" s="130">
        <f t="shared" si="45"/>
        <v>0</v>
      </c>
      <c r="AE66" s="130">
        <f t="shared" si="45"/>
        <v>0</v>
      </c>
      <c r="AF66" s="131">
        <f t="shared" si="45"/>
        <v>0</v>
      </c>
      <c r="AG66" s="132">
        <f t="shared" si="46"/>
        <v>0</v>
      </c>
      <c r="AH66" s="133">
        <f t="shared" si="47"/>
        <v>0</v>
      </c>
      <c r="AI66" s="133">
        <f t="shared" si="47"/>
        <v>0</v>
      </c>
      <c r="AJ66" s="133">
        <f t="shared" si="47"/>
        <v>0</v>
      </c>
      <c r="AK66" s="133">
        <f t="shared" si="47"/>
        <v>0</v>
      </c>
      <c r="AL66" s="133">
        <f t="shared" si="47"/>
        <v>0</v>
      </c>
      <c r="AM66" s="133">
        <f t="shared" si="47"/>
        <v>0</v>
      </c>
      <c r="AN66" s="133">
        <f t="shared" si="47"/>
        <v>0</v>
      </c>
      <c r="AO66" s="133">
        <f t="shared" si="47"/>
        <v>0</v>
      </c>
      <c r="AP66" s="134">
        <f t="shared" si="47"/>
        <v>0</v>
      </c>
      <c r="AQ66" s="104"/>
      <c r="AR66" s="104"/>
      <c r="AS66" s="103">
        <f t="shared" si="49"/>
        <v>5912</v>
      </c>
      <c r="AT66" s="134">
        <f t="shared" si="48"/>
        <v>0</v>
      </c>
    </row>
    <row r="67" spans="1:52" s="2" customFormat="1" x14ac:dyDescent="0.25">
      <c r="B67" s="100" t="s">
        <v>60</v>
      </c>
      <c r="C67" s="2" t="s">
        <v>41</v>
      </c>
      <c r="D67" s="103">
        <f>TransportCurrent!G73</f>
        <v>940</v>
      </c>
      <c r="E67" s="100"/>
      <c r="J67" s="18">
        <f>TransportCurrent!N73</f>
        <v>47</v>
      </c>
      <c r="K67" s="18">
        <f>TransportCurrent!O73</f>
        <v>-5.7772400000000008</v>
      </c>
      <c r="L67" s="18"/>
      <c r="M67" s="139"/>
      <c r="N67" s="106"/>
      <c r="O67" s="18"/>
      <c r="P67" s="18"/>
      <c r="Q67" s="18"/>
      <c r="R67" s="18"/>
      <c r="S67" s="18">
        <f>TransportProposed!N73</f>
        <v>0</v>
      </c>
      <c r="T67" s="18">
        <f>TransportProposed!O73</f>
        <v>-5.7772400000000008</v>
      </c>
      <c r="U67" s="18"/>
      <c r="V67" s="107"/>
      <c r="W67" s="102">
        <f t="shared" si="44"/>
        <v>987</v>
      </c>
      <c r="X67" s="55">
        <f>TransportCurrent!V73</f>
        <v>670</v>
      </c>
      <c r="Y67" s="130">
        <f t="shared" si="45"/>
        <v>629800</v>
      </c>
      <c r="Z67" s="130">
        <f t="shared" si="45"/>
        <v>0</v>
      </c>
      <c r="AA67" s="130">
        <f t="shared" si="45"/>
        <v>0</v>
      </c>
      <c r="AB67" s="130">
        <f t="shared" si="45"/>
        <v>0</v>
      </c>
      <c r="AC67" s="130">
        <f t="shared" si="45"/>
        <v>0</v>
      </c>
      <c r="AD67" s="130">
        <f t="shared" si="45"/>
        <v>0</v>
      </c>
      <c r="AE67" s="130">
        <f t="shared" si="45"/>
        <v>31490</v>
      </c>
      <c r="AF67" s="131">
        <f t="shared" si="45"/>
        <v>-3870.7508000000007</v>
      </c>
      <c r="AG67" s="132">
        <f t="shared" si="46"/>
        <v>27619.249199999998</v>
      </c>
      <c r="AH67" s="133">
        <f t="shared" si="47"/>
        <v>0</v>
      </c>
      <c r="AI67" s="133">
        <f t="shared" si="47"/>
        <v>0</v>
      </c>
      <c r="AJ67" s="133">
        <f t="shared" si="47"/>
        <v>0</v>
      </c>
      <c r="AK67" s="133">
        <f t="shared" si="47"/>
        <v>0</v>
      </c>
      <c r="AL67" s="133">
        <f t="shared" si="47"/>
        <v>0</v>
      </c>
      <c r="AM67" s="133">
        <f t="shared" si="47"/>
        <v>31490</v>
      </c>
      <c r="AN67" s="133">
        <f t="shared" si="47"/>
        <v>0</v>
      </c>
      <c r="AO67" s="133">
        <f t="shared" si="47"/>
        <v>0</v>
      </c>
      <c r="AP67" s="134">
        <f t="shared" si="47"/>
        <v>0</v>
      </c>
      <c r="AQ67" s="104"/>
      <c r="AR67" s="104"/>
      <c r="AS67" s="103">
        <f>AS63</f>
        <v>987</v>
      </c>
      <c r="AT67" s="134">
        <f t="shared" si="48"/>
        <v>661290</v>
      </c>
    </row>
    <row r="68" spans="1:52" s="2" customFormat="1" x14ac:dyDescent="0.25">
      <c r="A68" s="73"/>
      <c r="B68" s="100" t="s">
        <v>61</v>
      </c>
      <c r="C68" s="2" t="s">
        <v>41</v>
      </c>
      <c r="D68" s="103">
        <f>TransportCurrent!G74</f>
        <v>1465.0000000000011</v>
      </c>
      <c r="E68" s="100"/>
      <c r="J68" s="18">
        <f>TransportCurrent!N74</f>
        <v>73.250000000000057</v>
      </c>
      <c r="K68" s="18">
        <f>TransportCurrent!O74</f>
        <v>-9.0038900000000073</v>
      </c>
      <c r="L68" s="18"/>
      <c r="M68" s="139"/>
      <c r="N68" s="100"/>
      <c r="S68" s="18">
        <f>TransportProposed!N74</f>
        <v>0</v>
      </c>
      <c r="T68" s="2">
        <f>TransportProposed!O74</f>
        <v>-9.0038900000000073</v>
      </c>
      <c r="V68" s="139"/>
      <c r="W68" s="102">
        <f t="shared" si="44"/>
        <v>1538.2500000000011</v>
      </c>
      <c r="X68" s="55">
        <f>TransportCurrent!V74</f>
        <v>384</v>
      </c>
      <c r="Y68" s="130">
        <f t="shared" si="45"/>
        <v>562560.00000000047</v>
      </c>
      <c r="Z68" s="130">
        <f t="shared" si="45"/>
        <v>0</v>
      </c>
      <c r="AA68" s="130">
        <f t="shared" si="45"/>
        <v>0</v>
      </c>
      <c r="AB68" s="130">
        <f t="shared" si="45"/>
        <v>0</v>
      </c>
      <c r="AC68" s="130">
        <f t="shared" si="45"/>
        <v>0</v>
      </c>
      <c r="AD68" s="130">
        <f t="shared" si="45"/>
        <v>0</v>
      </c>
      <c r="AE68" s="130">
        <f t="shared" si="45"/>
        <v>28128.000000000022</v>
      </c>
      <c r="AF68" s="131">
        <f t="shared" si="45"/>
        <v>-3457.493760000003</v>
      </c>
      <c r="AG68" s="132">
        <f t="shared" si="46"/>
        <v>24670.506240000017</v>
      </c>
      <c r="AH68" s="133">
        <f t="shared" si="47"/>
        <v>0</v>
      </c>
      <c r="AI68" s="133">
        <f t="shared" si="47"/>
        <v>0</v>
      </c>
      <c r="AJ68" s="133">
        <f t="shared" si="47"/>
        <v>0</v>
      </c>
      <c r="AK68" s="133">
        <f t="shared" si="47"/>
        <v>0</v>
      </c>
      <c r="AL68" s="133">
        <f t="shared" si="47"/>
        <v>0</v>
      </c>
      <c r="AM68" s="133">
        <f t="shared" si="47"/>
        <v>28128.000000000022</v>
      </c>
      <c r="AN68" s="133">
        <f t="shared" si="47"/>
        <v>0</v>
      </c>
      <c r="AO68" s="133">
        <f t="shared" si="47"/>
        <v>0</v>
      </c>
      <c r="AP68" s="134">
        <f t="shared" si="47"/>
        <v>0</v>
      </c>
      <c r="AQ68" s="104"/>
      <c r="AR68" s="104"/>
      <c r="AS68" s="103">
        <f t="shared" ref="AS68:AS70" si="50">AS64</f>
        <v>1538</v>
      </c>
      <c r="AT68" s="134">
        <f t="shared" si="48"/>
        <v>590592</v>
      </c>
    </row>
    <row r="69" spans="1:52" s="2" customFormat="1" x14ac:dyDescent="0.25">
      <c r="A69" s="73"/>
      <c r="B69" s="100" t="s">
        <v>62</v>
      </c>
      <c r="C69" s="2" t="s">
        <v>41</v>
      </c>
      <c r="D69" s="103">
        <f>TransportCurrent!G75</f>
        <v>2130.0000000000041</v>
      </c>
      <c r="E69" s="100"/>
      <c r="J69" s="18">
        <f>TransportCurrent!N75</f>
        <v>106.50000000000021</v>
      </c>
      <c r="K69" s="18">
        <f>TransportCurrent!O75</f>
        <v>-13.090980000000027</v>
      </c>
      <c r="L69" s="18"/>
      <c r="M69" s="139"/>
      <c r="N69" s="100"/>
      <c r="S69" s="18">
        <f>TransportProposed!N75</f>
        <v>0</v>
      </c>
      <c r="T69" s="2">
        <f>TransportProposed!O75</f>
        <v>-13.090980000000027</v>
      </c>
      <c r="V69" s="139"/>
      <c r="W69" s="102">
        <f t="shared" si="44"/>
        <v>2236.5000000000041</v>
      </c>
      <c r="X69" s="55">
        <f>TransportCurrent!V75</f>
        <v>156</v>
      </c>
      <c r="Y69" s="130">
        <f t="shared" si="45"/>
        <v>332280.00000000064</v>
      </c>
      <c r="Z69" s="130">
        <f t="shared" si="45"/>
        <v>0</v>
      </c>
      <c r="AA69" s="130">
        <f t="shared" si="45"/>
        <v>0</v>
      </c>
      <c r="AB69" s="130">
        <f t="shared" si="45"/>
        <v>0</v>
      </c>
      <c r="AC69" s="130">
        <f t="shared" si="45"/>
        <v>0</v>
      </c>
      <c r="AD69" s="130">
        <f t="shared" si="45"/>
        <v>0</v>
      </c>
      <c r="AE69" s="130">
        <f t="shared" si="45"/>
        <v>16614.000000000033</v>
      </c>
      <c r="AF69" s="131">
        <f t="shared" si="45"/>
        <v>-2042.1928800000042</v>
      </c>
      <c r="AG69" s="132">
        <f t="shared" si="46"/>
        <v>14571.807120000029</v>
      </c>
      <c r="AH69" s="133">
        <f t="shared" si="47"/>
        <v>0</v>
      </c>
      <c r="AI69" s="133">
        <f t="shared" si="47"/>
        <v>0</v>
      </c>
      <c r="AJ69" s="133">
        <f t="shared" si="47"/>
        <v>0</v>
      </c>
      <c r="AK69" s="133">
        <f t="shared" si="47"/>
        <v>0</v>
      </c>
      <c r="AL69" s="133">
        <f t="shared" si="47"/>
        <v>0</v>
      </c>
      <c r="AM69" s="133">
        <f t="shared" si="47"/>
        <v>16614.000000000033</v>
      </c>
      <c r="AN69" s="133">
        <f t="shared" si="47"/>
        <v>0</v>
      </c>
      <c r="AO69" s="133">
        <f t="shared" si="47"/>
        <v>0</v>
      </c>
      <c r="AP69" s="134">
        <f t="shared" si="47"/>
        <v>0</v>
      </c>
      <c r="AQ69" s="104"/>
      <c r="AR69" s="104"/>
      <c r="AS69" s="103">
        <f t="shared" si="50"/>
        <v>2237</v>
      </c>
      <c r="AT69" s="134">
        <f t="shared" si="48"/>
        <v>348972</v>
      </c>
    </row>
    <row r="70" spans="1:52" s="2" customFormat="1" x14ac:dyDescent="0.25">
      <c r="A70" s="73"/>
      <c r="B70" s="100" t="s">
        <v>63</v>
      </c>
      <c r="C70" s="2" t="s">
        <v>41</v>
      </c>
      <c r="D70" s="103">
        <f>TransportCurrent!G76</f>
        <v>5630.0000000000027</v>
      </c>
      <c r="E70" s="100"/>
      <c r="J70" s="18">
        <f>TransportCurrent!N76</f>
        <v>281.50000000000017</v>
      </c>
      <c r="K70" s="18">
        <f>TransportCurrent!O76</f>
        <v>-34.601980000000019</v>
      </c>
      <c r="L70" s="18"/>
      <c r="M70" s="139"/>
      <c r="N70" s="100"/>
      <c r="S70" s="18">
        <f>TransportProposed!N76</f>
        <v>0</v>
      </c>
      <c r="T70" s="2">
        <f>TransportProposed!O76</f>
        <v>-34.601980000000019</v>
      </c>
      <c r="V70" s="139"/>
      <c r="W70" s="102">
        <f t="shared" si="44"/>
        <v>5911.5000000000027</v>
      </c>
      <c r="X70" s="55">
        <f>TransportCurrent!V76</f>
        <v>48</v>
      </c>
      <c r="Y70" s="130">
        <f t="shared" si="45"/>
        <v>270240.00000000012</v>
      </c>
      <c r="Z70" s="130">
        <f t="shared" si="45"/>
        <v>0</v>
      </c>
      <c r="AA70" s="130">
        <f t="shared" si="45"/>
        <v>0</v>
      </c>
      <c r="AB70" s="130">
        <f t="shared" si="45"/>
        <v>0</v>
      </c>
      <c r="AC70" s="130">
        <f t="shared" si="45"/>
        <v>0</v>
      </c>
      <c r="AD70" s="130">
        <f t="shared" si="45"/>
        <v>0</v>
      </c>
      <c r="AE70" s="130">
        <f t="shared" si="45"/>
        <v>13512.000000000007</v>
      </c>
      <c r="AF70" s="131">
        <f t="shared" si="45"/>
        <v>-1660.8950400000008</v>
      </c>
      <c r="AG70" s="132">
        <f t="shared" si="46"/>
        <v>11851.104960000006</v>
      </c>
      <c r="AH70" s="133">
        <f t="shared" si="47"/>
        <v>0</v>
      </c>
      <c r="AI70" s="133">
        <f t="shared" si="47"/>
        <v>0</v>
      </c>
      <c r="AJ70" s="133">
        <f t="shared" si="47"/>
        <v>0</v>
      </c>
      <c r="AK70" s="133">
        <f t="shared" si="47"/>
        <v>0</v>
      </c>
      <c r="AL70" s="133">
        <f t="shared" si="47"/>
        <v>0</v>
      </c>
      <c r="AM70" s="133">
        <f t="shared" si="47"/>
        <v>13512.000000000007</v>
      </c>
      <c r="AN70" s="133">
        <f t="shared" si="47"/>
        <v>0</v>
      </c>
      <c r="AO70" s="133">
        <f t="shared" si="47"/>
        <v>0</v>
      </c>
      <c r="AP70" s="134">
        <f t="shared" si="47"/>
        <v>0</v>
      </c>
      <c r="AQ70" s="104"/>
      <c r="AR70" s="104"/>
      <c r="AS70" s="103">
        <f t="shared" si="50"/>
        <v>5912</v>
      </c>
      <c r="AT70" s="134">
        <f t="shared" si="48"/>
        <v>283776</v>
      </c>
    </row>
    <row r="71" spans="1:52" s="2" customFormat="1" x14ac:dyDescent="0.25">
      <c r="B71" s="100"/>
      <c r="D71" s="138"/>
      <c r="E71" s="100"/>
      <c r="M71" s="139"/>
      <c r="N71" s="100"/>
      <c r="V71" s="139"/>
      <c r="W71" s="104"/>
      <c r="X71" s="55"/>
      <c r="Y71" s="104"/>
      <c r="Z71" s="104"/>
      <c r="AA71" s="104"/>
      <c r="AB71" s="104"/>
      <c r="AC71" s="104"/>
      <c r="AD71" s="104"/>
      <c r="AE71" s="104"/>
      <c r="AF71" s="100"/>
      <c r="AG71" s="132">
        <f t="shared" si="46"/>
        <v>0</v>
      </c>
      <c r="AP71" s="139"/>
      <c r="AQ71" s="104"/>
      <c r="AR71" s="104"/>
      <c r="AS71" s="100"/>
      <c r="AT71" s="139"/>
    </row>
    <row r="72" spans="1:52" s="2" customFormat="1" x14ac:dyDescent="0.25">
      <c r="B72" s="100" t="s">
        <v>64</v>
      </c>
      <c r="D72" s="100"/>
      <c r="E72" s="100"/>
      <c r="M72" s="139"/>
      <c r="N72" s="100"/>
      <c r="V72" s="139"/>
      <c r="W72" s="104"/>
      <c r="X72" s="165"/>
      <c r="Y72" s="104"/>
      <c r="Z72" s="104"/>
      <c r="AA72" s="104"/>
      <c r="AB72" s="104"/>
      <c r="AC72" s="104"/>
      <c r="AD72" s="104"/>
      <c r="AE72" s="104"/>
      <c r="AF72" s="100"/>
      <c r="AG72" s="132">
        <f t="shared" si="46"/>
        <v>0</v>
      </c>
      <c r="AP72" s="139"/>
      <c r="AQ72" s="104"/>
      <c r="AR72" s="104"/>
      <c r="AS72" s="100"/>
      <c r="AT72" s="166"/>
    </row>
    <row r="73" spans="1:52" s="2" customFormat="1" x14ac:dyDescent="0.25">
      <c r="B73" s="167" t="s">
        <v>65</v>
      </c>
      <c r="C73" s="2" t="s">
        <v>37</v>
      </c>
      <c r="D73" s="106">
        <f>RetailCurrent!G81</f>
        <v>2.6360000000000001</v>
      </c>
      <c r="E73" s="106">
        <f>RetailCurrent!H81</f>
        <v>1.8452E-3</v>
      </c>
      <c r="F73" s="18">
        <f>RetailCurrent!I79</f>
        <v>2.5600000000000001E-2</v>
      </c>
      <c r="G73" s="18"/>
      <c r="H73" s="18"/>
      <c r="I73" s="18">
        <f>RetailCurrent!L79</f>
        <v>8.6499999999999994E-2</v>
      </c>
      <c r="J73" s="18">
        <f>RetailCurrent!M81</f>
        <v>0.137405</v>
      </c>
      <c r="K73" s="18">
        <f>RetailCurrent!N81</f>
        <v>-1.6200856000000003E-2</v>
      </c>
      <c r="L73" s="10">
        <f t="shared" ref="L73:L78" si="51">0.05*D73</f>
        <v>0.1318</v>
      </c>
      <c r="M73" s="107"/>
      <c r="N73" s="106">
        <f>RetailProposed!H81</f>
        <v>0</v>
      </c>
      <c r="O73" s="18">
        <f>RetailProposed!I79</f>
        <v>3.2686756668099996E-2</v>
      </c>
      <c r="P73" s="18"/>
      <c r="Q73" s="18"/>
      <c r="R73" s="18">
        <f>RetailProposed!L79</f>
        <v>9.8400000000000001E-2</v>
      </c>
      <c r="S73" s="18">
        <f>RetailProposed!M81</f>
        <v>0</v>
      </c>
      <c r="T73" s="18">
        <f>RetailProposed!N81</f>
        <v>-1.6200856000000003E-2</v>
      </c>
      <c r="U73" s="18"/>
      <c r="V73" s="107"/>
      <c r="W73" s="105">
        <f t="shared" ref="W73:W87" si="52">SUM(D73,E73:M73)-SUM(N73:V73)</f>
        <v>2.8880634433319003</v>
      </c>
      <c r="X73" s="55">
        <v>314695.10000000003</v>
      </c>
      <c r="Y73" s="130"/>
      <c r="Z73" s="130"/>
      <c r="AA73" s="130"/>
      <c r="AB73" s="130"/>
      <c r="AC73" s="130"/>
      <c r="AD73" s="130"/>
      <c r="AE73" s="130"/>
      <c r="AF73" s="131"/>
      <c r="AG73" s="132"/>
      <c r="AH73" s="133"/>
      <c r="AI73" s="133"/>
      <c r="AJ73" s="133"/>
      <c r="AK73" s="133"/>
      <c r="AL73" s="133"/>
      <c r="AM73" s="133"/>
      <c r="AN73" s="133"/>
      <c r="AO73" s="133"/>
      <c r="AP73" s="134"/>
      <c r="AQ73" s="104"/>
      <c r="AR73" s="104"/>
      <c r="AS73" s="106">
        <f t="shared" ref="AS73:AS86" si="53">ROUND($AX$114*D73,4)</f>
        <v>2.9451000000000001</v>
      </c>
      <c r="AT73" s="134">
        <f t="shared" ref="AT73:AT78" si="54">X73*AS73</f>
        <v>926808.53901000007</v>
      </c>
      <c r="AY73" s="18"/>
    </row>
    <row r="74" spans="1:52" s="2" customFormat="1" x14ac:dyDescent="0.25">
      <c r="B74" s="100" t="s">
        <v>66</v>
      </c>
      <c r="C74" s="2" t="s">
        <v>37</v>
      </c>
      <c r="D74" s="106">
        <f>RetailCurrent!G82</f>
        <v>2.5518999999999998</v>
      </c>
      <c r="E74" s="106">
        <f>RetailCurrent!H82</f>
        <v>1.7863299999999998E-3</v>
      </c>
      <c r="F74" s="18">
        <f t="shared" ref="F74:F79" si="55">F73</f>
        <v>2.5600000000000001E-2</v>
      </c>
      <c r="G74" s="18"/>
      <c r="H74" s="18"/>
      <c r="I74" s="18">
        <f t="shared" ref="I74:I79" si="56">I73</f>
        <v>8.6499999999999994E-2</v>
      </c>
      <c r="J74" s="18">
        <f>RetailCurrent!M82</f>
        <v>0.13319999999999999</v>
      </c>
      <c r="K74" s="18">
        <f>RetailCurrent!N82</f>
        <v>-1.56839774E-2</v>
      </c>
      <c r="L74" s="10">
        <f t="shared" si="51"/>
        <v>0.12759499999999999</v>
      </c>
      <c r="M74" s="107"/>
      <c r="N74" s="106">
        <f>RetailProposed!H82</f>
        <v>0</v>
      </c>
      <c r="O74" s="18">
        <f>O73</f>
        <v>3.2686756668099996E-2</v>
      </c>
      <c r="P74" s="18"/>
      <c r="Q74" s="18"/>
      <c r="R74" s="18">
        <f>R73</f>
        <v>9.8400000000000001E-2</v>
      </c>
      <c r="S74" s="18">
        <f>RetailProposed!M82</f>
        <v>0</v>
      </c>
      <c r="T74" s="18">
        <f>RetailProposed!N82</f>
        <v>-1.56839774E-2</v>
      </c>
      <c r="U74" s="18"/>
      <c r="V74" s="107"/>
      <c r="W74" s="105">
        <f t="shared" si="52"/>
        <v>2.7954945733318994</v>
      </c>
      <c r="X74" s="55">
        <f>RetailCurrent!W82</f>
        <v>0</v>
      </c>
      <c r="Y74" s="130"/>
      <c r="Z74" s="130"/>
      <c r="AA74" s="130"/>
      <c r="AB74" s="130"/>
      <c r="AC74" s="130"/>
      <c r="AD74" s="130"/>
      <c r="AE74" s="130"/>
      <c r="AF74" s="131"/>
      <c r="AG74" s="132"/>
      <c r="AH74" s="133"/>
      <c r="AI74" s="133"/>
      <c r="AJ74" s="133"/>
      <c r="AK74" s="133"/>
      <c r="AL74" s="133"/>
      <c r="AM74" s="133"/>
      <c r="AN74" s="133"/>
      <c r="AO74" s="133"/>
      <c r="AP74" s="134"/>
      <c r="AQ74" s="104"/>
      <c r="AR74" s="104"/>
      <c r="AS74" s="106">
        <f t="shared" si="53"/>
        <v>2.8512</v>
      </c>
      <c r="AT74" s="134">
        <f t="shared" si="54"/>
        <v>0</v>
      </c>
      <c r="AY74" s="18"/>
    </row>
    <row r="75" spans="1:52" s="2" customFormat="1" x14ac:dyDescent="0.25">
      <c r="B75" s="100" t="s">
        <v>67</v>
      </c>
      <c r="C75" s="2" t="s">
        <v>37</v>
      </c>
      <c r="D75" s="106">
        <f>RetailCurrent!G83</f>
        <v>2.4335</v>
      </c>
      <c r="E75" s="106">
        <f>RetailCurrent!H83</f>
        <v>1.70345E-3</v>
      </c>
      <c r="F75" s="18">
        <f t="shared" si="55"/>
        <v>2.5600000000000001E-2</v>
      </c>
      <c r="G75" s="18"/>
      <c r="H75" s="18"/>
      <c r="I75" s="18">
        <f t="shared" si="56"/>
        <v>8.6499999999999994E-2</v>
      </c>
      <c r="J75" s="18">
        <f>RetailCurrent!M83</f>
        <v>0.12728</v>
      </c>
      <c r="K75" s="18">
        <f>RetailCurrent!N83</f>
        <v>-1.4956291000000002E-2</v>
      </c>
      <c r="L75" s="10">
        <f t="shared" si="51"/>
        <v>0.12167500000000001</v>
      </c>
      <c r="M75" s="107"/>
      <c r="N75" s="106">
        <f>RetailProposed!H83</f>
        <v>0</v>
      </c>
      <c r="O75" s="18">
        <f t="shared" ref="N75:O79" si="57">O74</f>
        <v>3.2686756668099996E-2</v>
      </c>
      <c r="P75" s="18"/>
      <c r="Q75" s="18"/>
      <c r="R75" s="18">
        <f t="shared" ref="R75:S79" si="58">R74</f>
        <v>9.8400000000000001E-2</v>
      </c>
      <c r="S75" s="18">
        <f>RetailProposed!M83</f>
        <v>0</v>
      </c>
      <c r="T75" s="18">
        <f>RetailProposed!N83</f>
        <v>-1.4956291000000002E-2</v>
      </c>
      <c r="U75" s="18"/>
      <c r="V75" s="107"/>
      <c r="W75" s="105">
        <f t="shared" si="52"/>
        <v>2.6651716933318998</v>
      </c>
      <c r="X75" s="55">
        <f>RetailCurrent!W83</f>
        <v>0</v>
      </c>
      <c r="Y75" s="130"/>
      <c r="Z75" s="130"/>
      <c r="AA75" s="130"/>
      <c r="AB75" s="130"/>
      <c r="AC75" s="130"/>
      <c r="AD75" s="130"/>
      <c r="AE75" s="130"/>
      <c r="AF75" s="131"/>
      <c r="AG75" s="132"/>
      <c r="AH75" s="133"/>
      <c r="AI75" s="133"/>
      <c r="AJ75" s="133"/>
      <c r="AK75" s="133"/>
      <c r="AL75" s="133"/>
      <c r="AM75" s="133"/>
      <c r="AN75" s="133"/>
      <c r="AO75" s="133"/>
      <c r="AP75" s="134"/>
      <c r="AQ75" s="104"/>
      <c r="AR75" s="104"/>
      <c r="AS75" s="106">
        <f t="shared" si="53"/>
        <v>2.7189000000000001</v>
      </c>
      <c r="AT75" s="134">
        <f t="shared" si="54"/>
        <v>0</v>
      </c>
      <c r="AY75" s="18"/>
    </row>
    <row r="76" spans="1:52" s="2" customFormat="1" x14ac:dyDescent="0.25">
      <c r="B76" s="100" t="s">
        <v>68</v>
      </c>
      <c r="C76" s="2" t="s">
        <v>37</v>
      </c>
      <c r="D76" s="106">
        <f>RetailCurrent!G84</f>
        <v>2.1937000000000002</v>
      </c>
      <c r="E76" s="106">
        <f>RetailCurrent!H84</f>
        <v>1.5355900000000001E-3</v>
      </c>
      <c r="F76" s="18">
        <f t="shared" si="55"/>
        <v>2.5600000000000001E-2</v>
      </c>
      <c r="G76" s="18"/>
      <c r="H76" s="18"/>
      <c r="I76" s="18">
        <f t="shared" si="56"/>
        <v>8.6499999999999994E-2</v>
      </c>
      <c r="J76" s="18">
        <f>RetailCurrent!M84</f>
        <v>0.11529</v>
      </c>
      <c r="K76" s="18">
        <f>RetailCurrent!N84</f>
        <v>-1.3482480200000002E-2</v>
      </c>
      <c r="L76" s="10">
        <f t="shared" si="51"/>
        <v>0.10968500000000002</v>
      </c>
      <c r="M76" s="107"/>
      <c r="N76" s="106">
        <f>RetailProposed!H84</f>
        <v>0</v>
      </c>
      <c r="O76" s="18">
        <f t="shared" si="57"/>
        <v>3.2686756668099996E-2</v>
      </c>
      <c r="P76" s="18"/>
      <c r="Q76" s="18"/>
      <c r="R76" s="18">
        <f t="shared" si="58"/>
        <v>9.8400000000000001E-2</v>
      </c>
      <c r="S76" s="18">
        <f>RetailProposed!M84</f>
        <v>0</v>
      </c>
      <c r="T76" s="18">
        <f>RetailProposed!N84</f>
        <v>-1.3482480200000002E-2</v>
      </c>
      <c r="U76" s="18"/>
      <c r="V76" s="107"/>
      <c r="W76" s="105">
        <f t="shared" si="52"/>
        <v>2.4012238333318998</v>
      </c>
      <c r="X76" s="55">
        <f>RetailCurrent!W84</f>
        <v>0</v>
      </c>
      <c r="Y76" s="130"/>
      <c r="Z76" s="130"/>
      <c r="AA76" s="130"/>
      <c r="AB76" s="130"/>
      <c r="AC76" s="130"/>
      <c r="AD76" s="130"/>
      <c r="AE76" s="130"/>
      <c r="AF76" s="131"/>
      <c r="AG76" s="132"/>
      <c r="AH76" s="133"/>
      <c r="AI76" s="133"/>
      <c r="AJ76" s="133"/>
      <c r="AK76" s="133"/>
      <c r="AL76" s="133"/>
      <c r="AM76" s="133"/>
      <c r="AN76" s="133"/>
      <c r="AO76" s="133"/>
      <c r="AP76" s="134"/>
      <c r="AQ76" s="104"/>
      <c r="AR76" s="104"/>
      <c r="AS76" s="106">
        <f t="shared" si="53"/>
        <v>2.4508999999999999</v>
      </c>
      <c r="AT76" s="134">
        <f t="shared" si="54"/>
        <v>0</v>
      </c>
      <c r="AY76" s="18"/>
    </row>
    <row r="77" spans="1:52" s="2" customFormat="1" x14ac:dyDescent="0.25">
      <c r="B77" s="100" t="s">
        <v>69</v>
      </c>
      <c r="C77" s="2" t="s">
        <v>37</v>
      </c>
      <c r="D77" s="106">
        <f>RetailCurrent!G85</f>
        <v>1.9097</v>
      </c>
      <c r="E77" s="106">
        <f>RetailCurrent!H85</f>
        <v>1.33679E-3</v>
      </c>
      <c r="F77" s="18">
        <f t="shared" si="55"/>
        <v>2.5600000000000001E-2</v>
      </c>
      <c r="G77" s="18"/>
      <c r="H77" s="18"/>
      <c r="I77" s="18">
        <f t="shared" si="56"/>
        <v>8.6499999999999994E-2</v>
      </c>
      <c r="J77" s="18">
        <f>RetailCurrent!M85</f>
        <v>0.10109</v>
      </c>
      <c r="K77" s="18">
        <f>RetailCurrent!N85</f>
        <v>-1.17370162E-2</v>
      </c>
      <c r="L77" s="10">
        <f t="shared" si="51"/>
        <v>9.5485E-2</v>
      </c>
      <c r="M77" s="107"/>
      <c r="N77" s="106">
        <f>RetailProposed!H85</f>
        <v>0</v>
      </c>
      <c r="O77" s="18">
        <f t="shared" si="57"/>
        <v>3.2686756668099996E-2</v>
      </c>
      <c r="P77" s="18"/>
      <c r="Q77" s="18"/>
      <c r="R77" s="18">
        <f t="shared" si="58"/>
        <v>9.8400000000000001E-2</v>
      </c>
      <c r="S77" s="18">
        <f>RetailProposed!M85</f>
        <v>0</v>
      </c>
      <c r="T77" s="18">
        <f>RetailProposed!N85</f>
        <v>-1.17370162E-2</v>
      </c>
      <c r="U77" s="18"/>
      <c r="V77" s="107"/>
      <c r="W77" s="105">
        <f t="shared" si="52"/>
        <v>2.0886250333319003</v>
      </c>
      <c r="X77" s="55">
        <f>RetailCurrent!W85</f>
        <v>0</v>
      </c>
      <c r="Y77" s="130"/>
      <c r="Z77" s="130"/>
      <c r="AA77" s="130"/>
      <c r="AB77" s="130"/>
      <c r="AC77" s="130"/>
      <c r="AD77" s="130"/>
      <c r="AE77" s="130"/>
      <c r="AF77" s="131"/>
      <c r="AG77" s="132"/>
      <c r="AH77" s="133"/>
      <c r="AI77" s="133"/>
      <c r="AJ77" s="133"/>
      <c r="AK77" s="133"/>
      <c r="AL77" s="133"/>
      <c r="AM77" s="133"/>
      <c r="AN77" s="133"/>
      <c r="AO77" s="133"/>
      <c r="AP77" s="134"/>
      <c r="AQ77" s="104"/>
      <c r="AR77" s="104"/>
      <c r="AS77" s="106">
        <f t="shared" si="53"/>
        <v>2.1335999999999999</v>
      </c>
      <c r="AT77" s="134">
        <f t="shared" si="54"/>
        <v>0</v>
      </c>
      <c r="AY77" s="18"/>
    </row>
    <row r="78" spans="1:52" s="2" customFormat="1" x14ac:dyDescent="0.25">
      <c r="B78" s="100" t="s">
        <v>70</v>
      </c>
      <c r="C78" s="2" t="s">
        <v>37</v>
      </c>
      <c r="D78" s="106">
        <f>RetailCurrent!G86</f>
        <v>1.4431</v>
      </c>
      <c r="E78" s="106">
        <f>RetailCurrent!H86</f>
        <v>1.0101700000000001E-3</v>
      </c>
      <c r="F78" s="18">
        <f t="shared" si="55"/>
        <v>2.5600000000000001E-2</v>
      </c>
      <c r="G78" s="18"/>
      <c r="H78" s="18"/>
      <c r="I78" s="18">
        <f t="shared" si="56"/>
        <v>8.6499999999999994E-2</v>
      </c>
      <c r="J78" s="18">
        <f>RetailCurrent!M86</f>
        <v>7.776000000000001E-2</v>
      </c>
      <c r="K78" s="18">
        <f>RetailCurrent!N86</f>
        <v>-8.8692926000000002E-3</v>
      </c>
      <c r="L78" s="10">
        <f t="shared" si="51"/>
        <v>7.2155000000000011E-2</v>
      </c>
      <c r="M78" s="107"/>
      <c r="N78" s="106">
        <f>RetailProposed!H86</f>
        <v>0</v>
      </c>
      <c r="O78" s="18">
        <f t="shared" si="57"/>
        <v>3.2686756668099996E-2</v>
      </c>
      <c r="P78" s="18"/>
      <c r="Q78" s="18"/>
      <c r="R78" s="18">
        <f t="shared" si="58"/>
        <v>9.8400000000000001E-2</v>
      </c>
      <c r="S78" s="18">
        <f>RetailProposed!M86</f>
        <v>0</v>
      </c>
      <c r="T78" s="18">
        <f>RetailProposed!N86</f>
        <v>-8.8692926000000002E-3</v>
      </c>
      <c r="U78" s="18"/>
      <c r="V78" s="107"/>
      <c r="W78" s="105">
        <f t="shared" si="52"/>
        <v>1.5750384133319002</v>
      </c>
      <c r="X78" s="55">
        <f>RetailCurrent!W86</f>
        <v>0</v>
      </c>
      <c r="Y78" s="130"/>
      <c r="Z78" s="130"/>
      <c r="AA78" s="130"/>
      <c r="AB78" s="130"/>
      <c r="AC78" s="130"/>
      <c r="AD78" s="130"/>
      <c r="AE78" s="130"/>
      <c r="AF78" s="131"/>
      <c r="AG78" s="132"/>
      <c r="AH78" s="133"/>
      <c r="AI78" s="133"/>
      <c r="AJ78" s="133"/>
      <c r="AK78" s="133"/>
      <c r="AL78" s="133"/>
      <c r="AM78" s="133"/>
      <c r="AN78" s="133"/>
      <c r="AO78" s="133"/>
      <c r="AP78" s="134"/>
      <c r="AQ78" s="104"/>
      <c r="AR78" s="104"/>
      <c r="AS78" s="106">
        <f t="shared" si="53"/>
        <v>1.6123000000000001</v>
      </c>
      <c r="AT78" s="134">
        <f t="shared" si="54"/>
        <v>0</v>
      </c>
      <c r="AY78" s="18"/>
    </row>
    <row r="79" spans="1:52" s="2" customFormat="1" x14ac:dyDescent="0.25">
      <c r="B79" s="168" t="s">
        <v>71</v>
      </c>
      <c r="C79" s="2" t="s">
        <v>37</v>
      </c>
      <c r="D79" s="106">
        <f>RetailCurrent!X80</f>
        <v>2.6360000000000001</v>
      </c>
      <c r="E79" s="106">
        <f>RetailCurrent!H80</f>
        <v>1.8452E-3</v>
      </c>
      <c r="F79" s="18">
        <f t="shared" si="55"/>
        <v>2.5600000000000001E-2</v>
      </c>
      <c r="G79" s="18"/>
      <c r="H79" s="18"/>
      <c r="I79" s="18">
        <f t="shared" si="56"/>
        <v>8.6499999999999994E-2</v>
      </c>
      <c r="J79" s="18">
        <f>'Rate Design (unblended)'!$BC$117</f>
        <v>0.23924494037189281</v>
      </c>
      <c r="K79" s="18">
        <f>RetailCurrent!N80</f>
        <v>-1.6200856000000003E-2</v>
      </c>
      <c r="L79" s="3"/>
      <c r="M79" s="107"/>
      <c r="N79" s="18">
        <f t="shared" si="57"/>
        <v>0</v>
      </c>
      <c r="O79" s="18">
        <f t="shared" si="57"/>
        <v>3.2686756668099996E-2</v>
      </c>
      <c r="P79" s="18"/>
      <c r="Q79" s="18"/>
      <c r="R79" s="18">
        <f t="shared" si="58"/>
        <v>9.8400000000000001E-2</v>
      </c>
      <c r="S79" s="18">
        <f t="shared" si="58"/>
        <v>0</v>
      </c>
      <c r="T79" s="18">
        <f>K79</f>
        <v>-1.6200856000000003E-2</v>
      </c>
      <c r="U79" s="18"/>
      <c r="V79" s="107"/>
      <c r="W79" s="105">
        <f t="shared" si="52"/>
        <v>2.8581033837037926</v>
      </c>
      <c r="X79" s="89">
        <f>RetailCurrent!W80</f>
        <v>314695.10000000003</v>
      </c>
      <c r="Y79" s="130">
        <f t="shared" ref="Y79:AF79" si="59">D79*$X79</f>
        <v>829536.28360000008</v>
      </c>
      <c r="Z79" s="130">
        <f t="shared" si="59"/>
        <v>580.67539852000004</v>
      </c>
      <c r="AA79" s="130">
        <f t="shared" si="59"/>
        <v>8056.1945600000017</v>
      </c>
      <c r="AB79" s="130">
        <f t="shared" si="59"/>
        <v>0</v>
      </c>
      <c r="AC79" s="130">
        <f t="shared" si="59"/>
        <v>0</v>
      </c>
      <c r="AD79" s="130">
        <f t="shared" si="59"/>
        <v>27221.12615</v>
      </c>
      <c r="AE79" s="130">
        <f t="shared" si="59"/>
        <v>75289.210434826848</v>
      </c>
      <c r="AF79" s="131">
        <f t="shared" si="59"/>
        <v>-5098.3299990056012</v>
      </c>
      <c r="AG79" s="132">
        <f>SUM(Z79:AF79)</f>
        <v>106048.87654434126</v>
      </c>
      <c r="AH79" s="133">
        <f t="shared" ref="AH79:AP79" si="60">(E79-N79)*$X79</f>
        <v>580.67539852000004</v>
      </c>
      <c r="AI79" s="133">
        <f t="shared" si="60"/>
        <v>-2230.1675983433952</v>
      </c>
      <c r="AJ79" s="133">
        <f t="shared" si="60"/>
        <v>0</v>
      </c>
      <c r="AK79" s="133">
        <f t="shared" si="60"/>
        <v>0</v>
      </c>
      <c r="AL79" s="133">
        <f t="shared" si="60"/>
        <v>-3744.8716900000027</v>
      </c>
      <c r="AM79" s="133">
        <f t="shared" si="60"/>
        <v>75289.210434826848</v>
      </c>
      <c r="AN79" s="133">
        <f t="shared" si="60"/>
        <v>0</v>
      </c>
      <c r="AO79" s="133">
        <f t="shared" si="60"/>
        <v>0</v>
      </c>
      <c r="AP79" s="134">
        <f t="shared" si="60"/>
        <v>0</v>
      </c>
      <c r="AQ79" s="104"/>
      <c r="AR79" s="104"/>
      <c r="AS79" s="106">
        <f t="shared" si="53"/>
        <v>2.9451000000000001</v>
      </c>
      <c r="AT79" s="134"/>
      <c r="AY79" s="67">
        <f>SUMPRODUCT(D73:D78,X73:X78)</f>
        <v>829536.28360000008</v>
      </c>
      <c r="AZ79" s="2" t="s">
        <v>72</v>
      </c>
    </row>
    <row r="80" spans="1:52" s="2" customFormat="1" x14ac:dyDescent="0.25">
      <c r="B80" s="167" t="s">
        <v>65</v>
      </c>
      <c r="C80" s="2" t="s">
        <v>41</v>
      </c>
      <c r="D80" s="106">
        <f>TransportCurrent!G81</f>
        <v>2.6360000000000001</v>
      </c>
      <c r="E80" s="106">
        <f>TransportCurrent!H81</f>
        <v>1.8452E-3</v>
      </c>
      <c r="F80" s="18"/>
      <c r="G80" s="18"/>
      <c r="H80" s="18"/>
      <c r="I80" s="18"/>
      <c r="J80" s="18">
        <f>TransportCurrent!N81</f>
        <v>0.1318</v>
      </c>
      <c r="K80" s="18">
        <f>TransportCurrent!O81</f>
        <v>-1.6200856000000003E-2</v>
      </c>
      <c r="L80" s="18"/>
      <c r="M80" s="107">
        <f>TransportCurrent!L78</f>
        <v>0.17399999999999999</v>
      </c>
      <c r="N80" s="106">
        <f>TransportProposed!H81</f>
        <v>0</v>
      </c>
      <c r="O80" s="18"/>
      <c r="P80" s="18"/>
      <c r="Q80" s="18"/>
      <c r="R80" s="18"/>
      <c r="S80" s="18">
        <f>TransportProposed!N81</f>
        <v>0</v>
      </c>
      <c r="T80" s="18">
        <f>TransportProposed!O81</f>
        <v>-1.6200856000000003E-2</v>
      </c>
      <c r="U80" s="18"/>
      <c r="V80" s="107">
        <f>TransportProposed!L78</f>
        <v>0.17399999999999999</v>
      </c>
      <c r="W80" s="105">
        <f t="shared" si="52"/>
        <v>2.7696451999999998</v>
      </c>
      <c r="X80" s="55">
        <f>TransportCurrent!W81</f>
        <v>1945529.7</v>
      </c>
      <c r="Y80" s="130"/>
      <c r="Z80" s="130"/>
      <c r="AA80" s="130"/>
      <c r="AB80" s="130"/>
      <c r="AC80" s="130"/>
      <c r="AD80" s="130"/>
      <c r="AE80" s="130"/>
      <c r="AF80" s="131"/>
      <c r="AG80" s="132"/>
      <c r="AH80" s="133"/>
      <c r="AI80" s="133"/>
      <c r="AJ80" s="133"/>
      <c r="AK80" s="133"/>
      <c r="AL80" s="133"/>
      <c r="AM80" s="133"/>
      <c r="AN80" s="133"/>
      <c r="AO80" s="133"/>
      <c r="AP80" s="134"/>
      <c r="AQ80" s="104"/>
      <c r="AR80" s="104"/>
      <c r="AS80" s="106">
        <f t="shared" si="53"/>
        <v>2.9451000000000001</v>
      </c>
      <c r="AT80" s="134">
        <f t="shared" ref="AT80:AT85" si="61">X80*AS80</f>
        <v>5729779.5194699997</v>
      </c>
      <c r="AY80" s="18"/>
    </row>
    <row r="81" spans="1:52" s="2" customFormat="1" x14ac:dyDescent="0.25">
      <c r="B81" s="100" t="s">
        <v>66</v>
      </c>
      <c r="C81" s="2" t="s">
        <v>41</v>
      </c>
      <c r="D81" s="106">
        <f>TransportCurrent!G82</f>
        <v>2.5518999999999998</v>
      </c>
      <c r="E81" s="106">
        <f>TransportCurrent!H82</f>
        <v>1.7863299999999998E-3</v>
      </c>
      <c r="F81" s="18"/>
      <c r="G81" s="18"/>
      <c r="H81" s="18"/>
      <c r="I81" s="18"/>
      <c r="J81" s="18">
        <f>TransportCurrent!N82</f>
        <v>0.12759499999999999</v>
      </c>
      <c r="K81" s="18">
        <f>TransportCurrent!O82</f>
        <v>-1.56839774E-2</v>
      </c>
      <c r="L81" s="18"/>
      <c r="M81" s="107">
        <f>M80</f>
        <v>0.17399999999999999</v>
      </c>
      <c r="N81" s="106">
        <f>TransportProposed!H82</f>
        <v>0</v>
      </c>
      <c r="O81" s="18"/>
      <c r="P81" s="18"/>
      <c r="Q81" s="18"/>
      <c r="R81" s="18"/>
      <c r="S81" s="18">
        <f>TransportProposed!N82</f>
        <v>0</v>
      </c>
      <c r="T81" s="18">
        <f>TransportProposed!O82</f>
        <v>-1.56839774E-2</v>
      </c>
      <c r="U81" s="18"/>
      <c r="V81" s="107">
        <f>V80</f>
        <v>0.17399999999999999</v>
      </c>
      <c r="W81" s="105">
        <f t="shared" si="52"/>
        <v>2.6812813299999991</v>
      </c>
      <c r="X81" s="55">
        <f>TransportCurrent!W82</f>
        <v>2378579.0999999996</v>
      </c>
      <c r="Y81" s="130"/>
      <c r="Z81" s="130"/>
      <c r="AA81" s="130"/>
      <c r="AB81" s="130"/>
      <c r="AC81" s="130"/>
      <c r="AD81" s="130"/>
      <c r="AE81" s="130"/>
      <c r="AF81" s="131"/>
      <c r="AG81" s="132"/>
      <c r="AH81" s="133"/>
      <c r="AI81" s="133"/>
      <c r="AJ81" s="133"/>
      <c r="AK81" s="133"/>
      <c r="AL81" s="133"/>
      <c r="AM81" s="133"/>
      <c r="AN81" s="133"/>
      <c r="AO81" s="133"/>
      <c r="AP81" s="134"/>
      <c r="AQ81" s="104"/>
      <c r="AR81" s="104"/>
      <c r="AS81" s="106">
        <f t="shared" si="53"/>
        <v>2.8512</v>
      </c>
      <c r="AT81" s="134">
        <f t="shared" si="61"/>
        <v>6781804.7299199989</v>
      </c>
      <c r="AY81" s="18"/>
    </row>
    <row r="82" spans="1:52" s="2" customFormat="1" x14ac:dyDescent="0.25">
      <c r="B82" s="100" t="s">
        <v>67</v>
      </c>
      <c r="C82" s="2" t="s">
        <v>41</v>
      </c>
      <c r="D82" s="106">
        <f>TransportCurrent!G83</f>
        <v>2.4335</v>
      </c>
      <c r="E82" s="106">
        <f>TransportCurrent!H83</f>
        <v>1.70345E-3</v>
      </c>
      <c r="F82" s="18"/>
      <c r="G82" s="18"/>
      <c r="H82" s="18"/>
      <c r="I82" s="18"/>
      <c r="J82" s="18">
        <f>TransportCurrent!N83</f>
        <v>0.12167500000000001</v>
      </c>
      <c r="K82" s="18">
        <f>TransportCurrent!O83</f>
        <v>-1.4956291000000002E-2</v>
      </c>
      <c r="L82" s="18"/>
      <c r="M82" s="107">
        <f t="shared" ref="M82:M87" si="62">M81</f>
        <v>0.17399999999999999</v>
      </c>
      <c r="N82" s="106">
        <f>TransportProposed!H83</f>
        <v>0</v>
      </c>
      <c r="O82" s="18"/>
      <c r="P82" s="18"/>
      <c r="Q82" s="18"/>
      <c r="R82" s="18"/>
      <c r="S82" s="18">
        <f>TransportProposed!N83</f>
        <v>0</v>
      </c>
      <c r="T82" s="18">
        <f>TransportProposed!O83</f>
        <v>-1.4956291000000002E-2</v>
      </c>
      <c r="U82" s="18"/>
      <c r="V82" s="107">
        <f t="shared" ref="V82:V87" si="63">V81</f>
        <v>0.17399999999999999</v>
      </c>
      <c r="W82" s="105">
        <f t="shared" si="52"/>
        <v>2.5568784500000001</v>
      </c>
      <c r="X82" s="55">
        <f>TransportCurrent!W83</f>
        <v>1692773.8000000005</v>
      </c>
      <c r="Y82" s="130"/>
      <c r="Z82" s="130"/>
      <c r="AA82" s="130"/>
      <c r="AB82" s="130"/>
      <c r="AC82" s="130"/>
      <c r="AD82" s="130"/>
      <c r="AE82" s="130"/>
      <c r="AF82" s="131"/>
      <c r="AG82" s="132"/>
      <c r="AH82" s="133"/>
      <c r="AI82" s="133"/>
      <c r="AJ82" s="133"/>
      <c r="AK82" s="133"/>
      <c r="AL82" s="133"/>
      <c r="AM82" s="133"/>
      <c r="AN82" s="133"/>
      <c r="AO82" s="133"/>
      <c r="AP82" s="134"/>
      <c r="AQ82" s="104"/>
      <c r="AR82" s="104"/>
      <c r="AS82" s="106">
        <f t="shared" si="53"/>
        <v>2.7189000000000001</v>
      </c>
      <c r="AT82" s="134">
        <f t="shared" si="61"/>
        <v>4602482.6848200019</v>
      </c>
      <c r="AY82" s="18"/>
    </row>
    <row r="83" spans="1:52" s="2" customFormat="1" x14ac:dyDescent="0.25">
      <c r="B83" s="100" t="s">
        <v>68</v>
      </c>
      <c r="C83" s="2" t="s">
        <v>41</v>
      </c>
      <c r="D83" s="106">
        <f>TransportCurrent!G84</f>
        <v>2.1937000000000002</v>
      </c>
      <c r="E83" s="106">
        <f>TransportCurrent!H84</f>
        <v>1.5355900000000001E-3</v>
      </c>
      <c r="F83" s="18"/>
      <c r="G83" s="18"/>
      <c r="H83" s="18"/>
      <c r="I83" s="18"/>
      <c r="J83" s="18">
        <f>TransportCurrent!N84</f>
        <v>0.10968500000000002</v>
      </c>
      <c r="K83" s="18">
        <f>TransportCurrent!O84</f>
        <v>-1.3482480200000002E-2</v>
      </c>
      <c r="L83" s="18"/>
      <c r="M83" s="107">
        <f t="shared" si="62"/>
        <v>0.17399999999999999</v>
      </c>
      <c r="N83" s="106">
        <f>TransportProposed!H84</f>
        <v>0</v>
      </c>
      <c r="O83" s="18"/>
      <c r="P83" s="18"/>
      <c r="Q83" s="18"/>
      <c r="R83" s="18"/>
      <c r="S83" s="18">
        <f>TransportProposed!N84</f>
        <v>0</v>
      </c>
      <c r="T83" s="18">
        <f>TransportProposed!O84</f>
        <v>-1.3482480200000002E-2</v>
      </c>
      <c r="U83" s="18"/>
      <c r="V83" s="107">
        <f t="shared" si="63"/>
        <v>0.17399999999999999</v>
      </c>
      <c r="W83" s="105">
        <f t="shared" si="52"/>
        <v>2.30492059</v>
      </c>
      <c r="X83" s="55">
        <f>TransportCurrent!W84</f>
        <v>1513389.0000000002</v>
      </c>
      <c r="Y83" s="130"/>
      <c r="Z83" s="130"/>
      <c r="AA83" s="130"/>
      <c r="AB83" s="130"/>
      <c r="AC83" s="130"/>
      <c r="AD83" s="130"/>
      <c r="AE83" s="130"/>
      <c r="AF83" s="131"/>
      <c r="AG83" s="132"/>
      <c r="AH83" s="133"/>
      <c r="AI83" s="133"/>
      <c r="AJ83" s="133"/>
      <c r="AK83" s="133"/>
      <c r="AL83" s="133"/>
      <c r="AM83" s="133"/>
      <c r="AN83" s="133"/>
      <c r="AO83" s="133"/>
      <c r="AP83" s="134"/>
      <c r="AQ83" s="104"/>
      <c r="AR83" s="104"/>
      <c r="AS83" s="106">
        <f t="shared" si="53"/>
        <v>2.4508999999999999</v>
      </c>
      <c r="AT83" s="134">
        <f t="shared" si="61"/>
        <v>3709165.1001000004</v>
      </c>
      <c r="AY83" s="18"/>
    </row>
    <row r="84" spans="1:52" s="2" customFormat="1" x14ac:dyDescent="0.25">
      <c r="B84" s="100" t="s">
        <v>69</v>
      </c>
      <c r="C84" s="2" t="s">
        <v>41</v>
      </c>
      <c r="D84" s="106">
        <f>TransportCurrent!G85</f>
        <v>1.9097</v>
      </c>
      <c r="E84" s="106">
        <f>TransportCurrent!H85</f>
        <v>1.33679E-3</v>
      </c>
      <c r="F84" s="18"/>
      <c r="G84" s="18"/>
      <c r="H84" s="18"/>
      <c r="I84" s="18"/>
      <c r="J84" s="18">
        <f>TransportCurrent!N85</f>
        <v>9.5485E-2</v>
      </c>
      <c r="K84" s="18">
        <f>TransportCurrent!O85</f>
        <v>-1.17370162E-2</v>
      </c>
      <c r="L84" s="18"/>
      <c r="M84" s="107">
        <f t="shared" si="62"/>
        <v>0.17399999999999999</v>
      </c>
      <c r="N84" s="106">
        <f>TransportProposed!H85</f>
        <v>0</v>
      </c>
      <c r="O84" s="18"/>
      <c r="P84" s="18"/>
      <c r="Q84" s="18"/>
      <c r="R84" s="18"/>
      <c r="S84" s="18">
        <f>TransportProposed!N85</f>
        <v>0</v>
      </c>
      <c r="T84" s="18">
        <f>TransportProposed!O85</f>
        <v>-1.17370162E-2</v>
      </c>
      <c r="U84" s="18"/>
      <c r="V84" s="107">
        <f t="shared" si="63"/>
        <v>0.17399999999999999</v>
      </c>
      <c r="W84" s="105">
        <f t="shared" si="52"/>
        <v>2.0065217900000003</v>
      </c>
      <c r="X84" s="55">
        <f>TransportCurrent!W85</f>
        <v>0</v>
      </c>
      <c r="Y84" s="130"/>
      <c r="Z84" s="130"/>
      <c r="AA84" s="130"/>
      <c r="AB84" s="130"/>
      <c r="AC84" s="130"/>
      <c r="AD84" s="130"/>
      <c r="AE84" s="130"/>
      <c r="AF84" s="131"/>
      <c r="AG84" s="132"/>
      <c r="AH84" s="133"/>
      <c r="AI84" s="133"/>
      <c r="AJ84" s="133"/>
      <c r="AK84" s="133"/>
      <c r="AL84" s="133"/>
      <c r="AM84" s="133"/>
      <c r="AN84" s="133"/>
      <c r="AO84" s="133"/>
      <c r="AP84" s="134"/>
      <c r="AQ84" s="104"/>
      <c r="AR84" s="104"/>
      <c r="AS84" s="106">
        <f t="shared" si="53"/>
        <v>2.1335999999999999</v>
      </c>
      <c r="AT84" s="134">
        <f t="shared" si="61"/>
        <v>0</v>
      </c>
      <c r="AY84" s="18"/>
    </row>
    <row r="85" spans="1:52" s="2" customFormat="1" x14ac:dyDescent="0.25">
      <c r="B85" s="100" t="s">
        <v>70</v>
      </c>
      <c r="C85" s="2" t="s">
        <v>41</v>
      </c>
      <c r="D85" s="106">
        <f>TransportCurrent!G86</f>
        <v>1.4431</v>
      </c>
      <c r="E85" s="106">
        <f>TransportCurrent!H86</f>
        <v>1.0101700000000001E-3</v>
      </c>
      <c r="F85" s="18"/>
      <c r="G85" s="18"/>
      <c r="H85" s="18"/>
      <c r="I85" s="18"/>
      <c r="J85" s="18">
        <f>TransportCurrent!N86</f>
        <v>7.2155000000000011E-2</v>
      </c>
      <c r="K85" s="18">
        <f>TransportCurrent!O86</f>
        <v>-8.8692926000000002E-3</v>
      </c>
      <c r="L85" s="18"/>
      <c r="M85" s="107">
        <f t="shared" si="62"/>
        <v>0.17399999999999999</v>
      </c>
      <c r="N85" s="106">
        <f>TransportProposed!H86</f>
        <v>0</v>
      </c>
      <c r="O85" s="18"/>
      <c r="P85" s="18"/>
      <c r="Q85" s="18"/>
      <c r="R85" s="18"/>
      <c r="S85" s="18">
        <f>TransportProposed!N86</f>
        <v>0</v>
      </c>
      <c r="T85" s="18">
        <f>TransportProposed!O86</f>
        <v>-8.8692926000000002E-3</v>
      </c>
      <c r="U85" s="18"/>
      <c r="V85" s="107">
        <f t="shared" si="63"/>
        <v>0.17399999999999999</v>
      </c>
      <c r="W85" s="105">
        <f t="shared" si="52"/>
        <v>1.5162651700000001</v>
      </c>
      <c r="X85" s="55">
        <f>TransportCurrent!W86</f>
        <v>0</v>
      </c>
      <c r="Y85" s="130"/>
      <c r="Z85" s="130"/>
      <c r="AA85" s="130"/>
      <c r="AB85" s="130"/>
      <c r="AC85" s="130"/>
      <c r="AD85" s="130"/>
      <c r="AE85" s="130"/>
      <c r="AF85" s="131"/>
      <c r="AG85" s="132"/>
      <c r="AH85" s="133"/>
      <c r="AI85" s="133"/>
      <c r="AJ85" s="133"/>
      <c r="AK85" s="133"/>
      <c r="AL85" s="133"/>
      <c r="AM85" s="133"/>
      <c r="AN85" s="133"/>
      <c r="AO85" s="133"/>
      <c r="AP85" s="134"/>
      <c r="AQ85" s="104"/>
      <c r="AR85" s="104"/>
      <c r="AS85" s="106">
        <f t="shared" si="53"/>
        <v>1.6123000000000001</v>
      </c>
      <c r="AT85" s="134">
        <f t="shared" si="61"/>
        <v>0</v>
      </c>
      <c r="AY85" s="18"/>
    </row>
    <row r="86" spans="1:52" s="2" customFormat="1" x14ac:dyDescent="0.25">
      <c r="B86" s="168" t="s">
        <v>71</v>
      </c>
      <c r="C86" s="2" t="s">
        <v>41</v>
      </c>
      <c r="D86" s="106">
        <f>TransportCurrent!X80</f>
        <v>2.4747302322873064</v>
      </c>
      <c r="E86" s="106">
        <f>TransportCurrent!H80</f>
        <v>1.7323111626011143E-3</v>
      </c>
      <c r="F86" s="18"/>
      <c r="G86" s="18"/>
      <c r="H86" s="18"/>
      <c r="I86" s="18"/>
      <c r="J86" s="18">
        <f>'Rate Design (unblended)'!$BC$117</f>
        <v>0.23924494037189281</v>
      </c>
      <c r="K86" s="18">
        <f>TransportCurrent!O80</f>
        <v>-1.5209692007637787E-2</v>
      </c>
      <c r="L86" s="18"/>
      <c r="M86" s="107">
        <f t="shared" si="62"/>
        <v>0.17399999999999999</v>
      </c>
      <c r="N86" s="106">
        <v>0</v>
      </c>
      <c r="O86" s="18"/>
      <c r="P86" s="18"/>
      <c r="Q86" s="18"/>
      <c r="R86" s="18"/>
      <c r="S86" s="18">
        <v>0</v>
      </c>
      <c r="T86" s="18">
        <f t="shared" ref="T86:T87" si="64">K86</f>
        <v>-1.5209692007637787E-2</v>
      </c>
      <c r="U86" s="18"/>
      <c r="V86" s="107">
        <f t="shared" si="63"/>
        <v>0.17399999999999999</v>
      </c>
      <c r="W86" s="105">
        <f t="shared" si="52"/>
        <v>2.7157074838218005</v>
      </c>
      <c r="X86" s="89">
        <f>TransportCurrent!W80</f>
        <v>7530271.6000000006</v>
      </c>
      <c r="Y86" s="130">
        <f t="shared" ref="Y86:AF87" si="65">D86*$X86</f>
        <v>18635390.785854507</v>
      </c>
      <c r="Z86" s="130">
        <f t="shared" si="65"/>
        <v>13044.773550098154</v>
      </c>
      <c r="AA86" s="130">
        <f t="shared" si="65"/>
        <v>0</v>
      </c>
      <c r="AB86" s="130">
        <f t="shared" si="65"/>
        <v>0</v>
      </c>
      <c r="AC86" s="130">
        <f t="shared" si="65"/>
        <v>0</v>
      </c>
      <c r="AD86" s="130">
        <f t="shared" si="65"/>
        <v>0</v>
      </c>
      <c r="AE86" s="130">
        <f t="shared" si="65"/>
        <v>1801579.3799261581</v>
      </c>
      <c r="AF86" s="131">
        <f t="shared" si="65"/>
        <v>-114533.11176986182</v>
      </c>
      <c r="AG86" s="132">
        <f>SUM(Z86:AF86)</f>
        <v>1700091.0417063944</v>
      </c>
      <c r="AH86" s="133">
        <f t="shared" ref="AH86:AP87" si="66">(E86-N86)*$X86</f>
        <v>13044.773550098154</v>
      </c>
      <c r="AI86" s="133">
        <f t="shared" si="66"/>
        <v>0</v>
      </c>
      <c r="AJ86" s="133">
        <f t="shared" si="66"/>
        <v>0</v>
      </c>
      <c r="AK86" s="133">
        <f t="shared" si="66"/>
        <v>0</v>
      </c>
      <c r="AL86" s="133">
        <f t="shared" si="66"/>
        <v>0</v>
      </c>
      <c r="AM86" s="133">
        <f t="shared" si="66"/>
        <v>1801579.3799261581</v>
      </c>
      <c r="AN86" s="133">
        <f t="shared" si="66"/>
        <v>0</v>
      </c>
      <c r="AO86" s="133">
        <f t="shared" si="66"/>
        <v>0</v>
      </c>
      <c r="AP86" s="134">
        <f t="shared" si="66"/>
        <v>0</v>
      </c>
      <c r="AQ86" s="104"/>
      <c r="AR86" s="104"/>
      <c r="AS86" s="106">
        <f t="shared" si="53"/>
        <v>2.7648999999999999</v>
      </c>
      <c r="AT86" s="134"/>
      <c r="AY86" s="67">
        <f>SUMPRODUCT(D80:D85,X80:X85)</f>
        <v>18637598.786090001</v>
      </c>
      <c r="AZ86" s="2" t="s">
        <v>72</v>
      </c>
    </row>
    <row r="87" spans="1:52" s="2" customFormat="1" x14ac:dyDescent="0.25">
      <c r="B87" s="168" t="s">
        <v>49</v>
      </c>
      <c r="C87" s="2" t="s">
        <v>41</v>
      </c>
      <c r="D87" s="106">
        <f>TransportCurrent!X79</f>
        <v>2.3378684584214637</v>
      </c>
      <c r="E87" s="106">
        <f>TransportCurrent!H79</f>
        <v>1.7323111626011143E-3</v>
      </c>
      <c r="F87" s="18"/>
      <c r="G87" s="18"/>
      <c r="H87" s="18"/>
      <c r="I87" s="18"/>
      <c r="J87" s="18"/>
      <c r="K87" s="18">
        <f>TransportCurrent!O79</f>
        <v>-1.5209692007637787E-2</v>
      </c>
      <c r="L87" s="18"/>
      <c r="M87" s="107">
        <f t="shared" si="62"/>
        <v>0.17399999999999999</v>
      </c>
      <c r="N87" s="106">
        <v>0</v>
      </c>
      <c r="O87" s="18"/>
      <c r="P87" s="18"/>
      <c r="Q87" s="18"/>
      <c r="R87" s="18"/>
      <c r="S87" s="18">
        <v>0</v>
      </c>
      <c r="T87" s="18">
        <f t="shared" si="64"/>
        <v>-1.5209692007637787E-2</v>
      </c>
      <c r="U87" s="18"/>
      <c r="V87" s="107">
        <f t="shared" si="63"/>
        <v>0.17399999999999999</v>
      </c>
      <c r="W87" s="105">
        <f t="shared" si="52"/>
        <v>2.3396007695840648</v>
      </c>
      <c r="X87" s="55">
        <f>TransportCurrent!W79</f>
        <v>171195.3</v>
      </c>
      <c r="Y87" s="130">
        <f t="shared" si="65"/>
        <v>400232.09210000001</v>
      </c>
      <c r="Z87" s="130">
        <f t="shared" si="65"/>
        <v>296.56352917484651</v>
      </c>
      <c r="AA87" s="130">
        <f t="shared" si="65"/>
        <v>0</v>
      </c>
      <c r="AB87" s="130">
        <f t="shared" si="65"/>
        <v>0</v>
      </c>
      <c r="AC87" s="130">
        <f t="shared" si="65"/>
        <v>0</v>
      </c>
      <c r="AD87" s="130">
        <f t="shared" si="65"/>
        <v>0</v>
      </c>
      <c r="AE87" s="130">
        <f t="shared" si="65"/>
        <v>0</v>
      </c>
      <c r="AF87" s="131">
        <f t="shared" si="65"/>
        <v>-2603.8277861551528</v>
      </c>
      <c r="AG87" s="132">
        <f t="shared" si="46"/>
        <v>-2307.2642569803065</v>
      </c>
      <c r="AH87" s="133">
        <f t="shared" si="66"/>
        <v>296.56352917484651</v>
      </c>
      <c r="AI87" s="133">
        <f t="shared" si="66"/>
        <v>0</v>
      </c>
      <c r="AJ87" s="133">
        <f t="shared" si="66"/>
        <v>0</v>
      </c>
      <c r="AK87" s="133">
        <f t="shared" si="66"/>
        <v>0</v>
      </c>
      <c r="AL87" s="133">
        <f t="shared" si="66"/>
        <v>0</v>
      </c>
      <c r="AM87" s="133">
        <f t="shared" si="66"/>
        <v>0</v>
      </c>
      <c r="AN87" s="133">
        <f t="shared" si="66"/>
        <v>0</v>
      </c>
      <c r="AO87" s="133">
        <f t="shared" si="66"/>
        <v>0</v>
      </c>
      <c r="AP87" s="134">
        <f t="shared" si="66"/>
        <v>0</v>
      </c>
      <c r="AQ87" s="104"/>
      <c r="AR87" s="104"/>
      <c r="AS87" s="106">
        <f>D87</f>
        <v>2.3378684584214637</v>
      </c>
      <c r="AT87" s="134">
        <f>X87*AS87</f>
        <v>400232.09210000001</v>
      </c>
      <c r="AY87" s="18"/>
    </row>
    <row r="88" spans="1:52" s="2" customFormat="1" x14ac:dyDescent="0.25">
      <c r="A88" s="73"/>
      <c r="B88" s="100"/>
      <c r="D88" s="138"/>
      <c r="E88" s="106"/>
      <c r="F88" s="18"/>
      <c r="G88" s="18"/>
      <c r="M88" s="139"/>
      <c r="N88" s="100"/>
      <c r="V88" s="139"/>
      <c r="W88" s="105"/>
      <c r="Y88" s="104"/>
      <c r="Z88" s="104"/>
      <c r="AA88" s="104"/>
      <c r="AB88" s="104"/>
      <c r="AC88" s="104"/>
      <c r="AD88" s="104"/>
      <c r="AE88" s="104"/>
      <c r="AF88" s="100"/>
      <c r="AG88" s="132">
        <f t="shared" si="46"/>
        <v>0</v>
      </c>
      <c r="AP88" s="139"/>
      <c r="AQ88" s="104"/>
      <c r="AR88" s="104"/>
      <c r="AS88" s="100"/>
      <c r="AT88" s="139"/>
    </row>
    <row r="89" spans="1:52" s="2" customFormat="1" x14ac:dyDescent="0.25">
      <c r="B89" s="161" t="s">
        <v>73</v>
      </c>
      <c r="D89" s="100"/>
      <c r="E89" s="100"/>
      <c r="M89" s="139"/>
      <c r="N89" s="100"/>
      <c r="V89" s="139"/>
      <c r="W89" s="104"/>
      <c r="Y89" s="104"/>
      <c r="Z89" s="104"/>
      <c r="AA89" s="104"/>
      <c r="AB89" s="104"/>
      <c r="AC89" s="104"/>
      <c r="AD89" s="104"/>
      <c r="AE89" s="104"/>
      <c r="AF89" s="100"/>
      <c r="AG89" s="132">
        <f t="shared" si="46"/>
        <v>0</v>
      </c>
      <c r="AP89" s="139"/>
      <c r="AQ89" s="104"/>
      <c r="AR89" s="104"/>
      <c r="AS89" s="100"/>
      <c r="AT89" s="139"/>
    </row>
    <row r="90" spans="1:52" s="2" customFormat="1" x14ac:dyDescent="0.25">
      <c r="B90" s="100" t="s">
        <v>36</v>
      </c>
      <c r="D90" s="100"/>
      <c r="E90" s="100"/>
      <c r="M90" s="139"/>
      <c r="N90" s="100"/>
      <c r="V90" s="139"/>
      <c r="W90" s="104"/>
      <c r="Y90" s="104"/>
      <c r="Z90" s="104"/>
      <c r="AA90" s="104"/>
      <c r="AB90" s="104"/>
      <c r="AC90" s="104"/>
      <c r="AD90" s="104"/>
      <c r="AE90" s="104"/>
      <c r="AF90" s="100"/>
      <c r="AG90" s="132">
        <f t="shared" si="46"/>
        <v>0</v>
      </c>
      <c r="AP90" s="139"/>
      <c r="AQ90" s="104"/>
      <c r="AR90" s="104"/>
      <c r="AS90" s="100"/>
      <c r="AT90" s="139"/>
    </row>
    <row r="91" spans="1:52" s="2" customFormat="1" x14ac:dyDescent="0.25">
      <c r="B91" s="100" t="s">
        <v>60</v>
      </c>
      <c r="C91" s="2" t="s">
        <v>37</v>
      </c>
      <c r="D91" s="103">
        <f>RetailCurrent!G90</f>
        <v>940</v>
      </c>
      <c r="E91" s="103"/>
      <c r="F91" s="42"/>
      <c r="G91" s="42"/>
      <c r="H91" s="42"/>
      <c r="I91" s="42"/>
      <c r="J91" s="18">
        <f>RetailCurrent!M90</f>
        <v>47</v>
      </c>
      <c r="K91" s="18">
        <f>RetailCurrent!N90</f>
        <v>-5.7772400000000008</v>
      </c>
      <c r="L91" s="18"/>
      <c r="M91" s="107"/>
      <c r="N91" s="106"/>
      <c r="O91" s="18"/>
      <c r="P91" s="18"/>
      <c r="Q91" s="18"/>
      <c r="R91" s="18"/>
      <c r="S91" s="18">
        <f>RetailProposed!M90</f>
        <v>0</v>
      </c>
      <c r="T91" s="18">
        <f>RetailProposed!N90</f>
        <v>-5.7772400000000008</v>
      </c>
      <c r="U91" s="18"/>
      <c r="V91" s="107"/>
      <c r="W91" s="102">
        <f t="shared" ref="W91:W98" si="67">SUM(D91,E91:M91)-SUM(N91:V91)</f>
        <v>987</v>
      </c>
      <c r="X91" s="55">
        <f>RetailCurrent!V90</f>
        <v>28</v>
      </c>
      <c r="Y91" s="130">
        <f t="shared" ref="Y91:AF98" si="68">D91*$X91</f>
        <v>26320</v>
      </c>
      <c r="Z91" s="130">
        <f t="shared" si="68"/>
        <v>0</v>
      </c>
      <c r="AA91" s="130">
        <f t="shared" si="68"/>
        <v>0</v>
      </c>
      <c r="AB91" s="130">
        <f t="shared" si="68"/>
        <v>0</v>
      </c>
      <c r="AC91" s="130">
        <f t="shared" si="68"/>
        <v>0</v>
      </c>
      <c r="AD91" s="130">
        <f t="shared" si="68"/>
        <v>0</v>
      </c>
      <c r="AE91" s="130">
        <f t="shared" si="68"/>
        <v>1316</v>
      </c>
      <c r="AF91" s="131">
        <f t="shared" si="68"/>
        <v>-161.76272000000003</v>
      </c>
      <c r="AG91" s="132">
        <f t="shared" si="46"/>
        <v>1154.2372800000001</v>
      </c>
      <c r="AH91" s="133">
        <f t="shared" ref="AH91:AP98" si="69">(E91-N91)*$X91</f>
        <v>0</v>
      </c>
      <c r="AI91" s="133">
        <f t="shared" si="69"/>
        <v>0</v>
      </c>
      <c r="AJ91" s="133">
        <f t="shared" si="69"/>
        <v>0</v>
      </c>
      <c r="AK91" s="133">
        <f t="shared" si="69"/>
        <v>0</v>
      </c>
      <c r="AL91" s="133">
        <f t="shared" si="69"/>
        <v>0</v>
      </c>
      <c r="AM91" s="133">
        <f t="shared" si="69"/>
        <v>1316</v>
      </c>
      <c r="AN91" s="133">
        <f t="shared" si="69"/>
        <v>0</v>
      </c>
      <c r="AO91" s="133">
        <f t="shared" si="69"/>
        <v>0</v>
      </c>
      <c r="AP91" s="134">
        <f t="shared" si="69"/>
        <v>0</v>
      </c>
      <c r="AQ91" s="104"/>
      <c r="AR91" s="104"/>
      <c r="AS91" s="103">
        <f t="shared" ref="AS91:AS98" si="70">AS63</f>
        <v>987</v>
      </c>
      <c r="AT91" s="134">
        <f t="shared" ref="AT91:AT98" si="71">X91*AS91</f>
        <v>27636</v>
      </c>
    </row>
    <row r="92" spans="1:52" s="2" customFormat="1" x14ac:dyDescent="0.25">
      <c r="B92" s="100" t="s">
        <v>61</v>
      </c>
      <c r="C92" s="2" t="s">
        <v>37</v>
      </c>
      <c r="D92" s="103">
        <f>RetailCurrent!G91</f>
        <v>1465.0000000000011</v>
      </c>
      <c r="E92" s="103"/>
      <c r="F92" s="42"/>
      <c r="G92" s="42"/>
      <c r="H92" s="42"/>
      <c r="I92" s="42"/>
      <c r="J92" s="18">
        <f>RetailCurrent!M91</f>
        <v>73.250000000000057</v>
      </c>
      <c r="K92" s="18">
        <f>RetailCurrent!N91</f>
        <v>-9.0038900000000073</v>
      </c>
      <c r="L92" s="18"/>
      <c r="M92" s="107"/>
      <c r="N92" s="106"/>
      <c r="O92" s="18"/>
      <c r="P92" s="18"/>
      <c r="Q92" s="18"/>
      <c r="R92" s="18"/>
      <c r="S92" s="18">
        <f>RetailProposed!M91</f>
        <v>0</v>
      </c>
      <c r="T92" s="18">
        <f>RetailProposed!N91</f>
        <v>-9.0038900000000073</v>
      </c>
      <c r="U92" s="18"/>
      <c r="V92" s="107"/>
      <c r="W92" s="102">
        <f t="shared" si="67"/>
        <v>1538.2500000000011</v>
      </c>
      <c r="X92" s="55">
        <f>RetailCurrent!V91</f>
        <v>0</v>
      </c>
      <c r="Y92" s="130">
        <f t="shared" si="68"/>
        <v>0</v>
      </c>
      <c r="Z92" s="130">
        <f t="shared" si="68"/>
        <v>0</v>
      </c>
      <c r="AA92" s="130">
        <f t="shared" si="68"/>
        <v>0</v>
      </c>
      <c r="AB92" s="130">
        <f t="shared" si="68"/>
        <v>0</v>
      </c>
      <c r="AC92" s="130">
        <f t="shared" si="68"/>
        <v>0</v>
      </c>
      <c r="AD92" s="130">
        <f t="shared" si="68"/>
        <v>0</v>
      </c>
      <c r="AE92" s="130">
        <f t="shared" si="68"/>
        <v>0</v>
      </c>
      <c r="AF92" s="131">
        <f t="shared" si="68"/>
        <v>0</v>
      </c>
      <c r="AG92" s="132">
        <f t="shared" si="46"/>
        <v>0</v>
      </c>
      <c r="AH92" s="133">
        <f t="shared" si="69"/>
        <v>0</v>
      </c>
      <c r="AI92" s="133">
        <f t="shared" si="69"/>
        <v>0</v>
      </c>
      <c r="AJ92" s="133">
        <f t="shared" si="69"/>
        <v>0</v>
      </c>
      <c r="AK92" s="133">
        <f t="shared" si="69"/>
        <v>0</v>
      </c>
      <c r="AL92" s="133">
        <f t="shared" si="69"/>
        <v>0</v>
      </c>
      <c r="AM92" s="133">
        <f t="shared" si="69"/>
        <v>0</v>
      </c>
      <c r="AN92" s="133">
        <f t="shared" si="69"/>
        <v>0</v>
      </c>
      <c r="AO92" s="133">
        <f t="shared" si="69"/>
        <v>0</v>
      </c>
      <c r="AP92" s="134">
        <f t="shared" si="69"/>
        <v>0</v>
      </c>
      <c r="AQ92" s="104"/>
      <c r="AR92" s="104"/>
      <c r="AS92" s="103">
        <f t="shared" si="70"/>
        <v>1538</v>
      </c>
      <c r="AT92" s="134">
        <f t="shared" si="71"/>
        <v>0</v>
      </c>
    </row>
    <row r="93" spans="1:52" s="2" customFormat="1" x14ac:dyDescent="0.25">
      <c r="B93" s="100" t="s">
        <v>62</v>
      </c>
      <c r="C93" s="2" t="s">
        <v>37</v>
      </c>
      <c r="D93" s="103">
        <f>RetailCurrent!G92</f>
        <v>2130.0000000000041</v>
      </c>
      <c r="E93" s="103"/>
      <c r="F93" s="42"/>
      <c r="G93" s="42"/>
      <c r="H93" s="42"/>
      <c r="I93" s="42"/>
      <c r="J93" s="18">
        <f>RetailCurrent!M92</f>
        <v>106.50000000000021</v>
      </c>
      <c r="K93" s="18">
        <f>RetailCurrent!N92</f>
        <v>-13.090980000000027</v>
      </c>
      <c r="L93" s="18"/>
      <c r="M93" s="107"/>
      <c r="N93" s="106"/>
      <c r="O93" s="18"/>
      <c r="P93" s="18"/>
      <c r="Q93" s="18"/>
      <c r="R93" s="18"/>
      <c r="S93" s="18">
        <f>RetailProposed!M92</f>
        <v>0</v>
      </c>
      <c r="T93" s="18">
        <f>RetailProposed!N92</f>
        <v>-13.090980000000027</v>
      </c>
      <c r="U93" s="18"/>
      <c r="V93" s="107"/>
      <c r="W93" s="102">
        <f t="shared" si="67"/>
        <v>2236.5000000000041</v>
      </c>
      <c r="X93" s="55">
        <f>RetailCurrent!V92</f>
        <v>3</v>
      </c>
      <c r="Y93" s="130">
        <f t="shared" si="68"/>
        <v>6390.0000000000127</v>
      </c>
      <c r="Z93" s="130">
        <f t="shared" si="68"/>
        <v>0</v>
      </c>
      <c r="AA93" s="130">
        <f t="shared" si="68"/>
        <v>0</v>
      </c>
      <c r="AB93" s="130">
        <f t="shared" si="68"/>
        <v>0</v>
      </c>
      <c r="AC93" s="130">
        <f t="shared" si="68"/>
        <v>0</v>
      </c>
      <c r="AD93" s="130">
        <f t="shared" si="68"/>
        <v>0</v>
      </c>
      <c r="AE93" s="130">
        <f t="shared" si="68"/>
        <v>319.50000000000063</v>
      </c>
      <c r="AF93" s="131">
        <f t="shared" si="68"/>
        <v>-39.272940000000077</v>
      </c>
      <c r="AG93" s="132">
        <f t="shared" si="46"/>
        <v>280.22706000000056</v>
      </c>
      <c r="AH93" s="133">
        <f t="shared" si="69"/>
        <v>0</v>
      </c>
      <c r="AI93" s="133">
        <f t="shared" si="69"/>
        <v>0</v>
      </c>
      <c r="AJ93" s="133">
        <f t="shared" si="69"/>
        <v>0</v>
      </c>
      <c r="AK93" s="133">
        <f t="shared" si="69"/>
        <v>0</v>
      </c>
      <c r="AL93" s="133">
        <f t="shared" si="69"/>
        <v>0</v>
      </c>
      <c r="AM93" s="133">
        <f t="shared" si="69"/>
        <v>319.50000000000063</v>
      </c>
      <c r="AN93" s="133">
        <f t="shared" si="69"/>
        <v>0</v>
      </c>
      <c r="AO93" s="133">
        <f t="shared" si="69"/>
        <v>0</v>
      </c>
      <c r="AP93" s="134">
        <f t="shared" si="69"/>
        <v>0</v>
      </c>
      <c r="AQ93" s="104"/>
      <c r="AR93" s="104"/>
      <c r="AS93" s="103">
        <f t="shared" si="70"/>
        <v>2237</v>
      </c>
      <c r="AT93" s="134">
        <f t="shared" si="71"/>
        <v>6711</v>
      </c>
    </row>
    <row r="94" spans="1:52" s="2" customFormat="1" x14ac:dyDescent="0.25">
      <c r="B94" s="100" t="s">
        <v>63</v>
      </c>
      <c r="C94" s="2" t="s">
        <v>37</v>
      </c>
      <c r="D94" s="103">
        <f>RetailCurrent!G93</f>
        <v>5630.0000000000027</v>
      </c>
      <c r="E94" s="103"/>
      <c r="F94" s="42"/>
      <c r="G94" s="42"/>
      <c r="H94" s="42"/>
      <c r="I94" s="42"/>
      <c r="J94" s="18">
        <f>RetailCurrent!M93</f>
        <v>281.50000000000017</v>
      </c>
      <c r="K94" s="18">
        <f>RetailCurrent!N93</f>
        <v>-34.601980000000019</v>
      </c>
      <c r="L94" s="18"/>
      <c r="M94" s="107"/>
      <c r="N94" s="106"/>
      <c r="O94" s="18"/>
      <c r="P94" s="18"/>
      <c r="Q94" s="18"/>
      <c r="R94" s="18"/>
      <c r="S94" s="18">
        <f>RetailProposed!M93</f>
        <v>0</v>
      </c>
      <c r="T94" s="18">
        <f>RetailProposed!N93</f>
        <v>-34.601980000000019</v>
      </c>
      <c r="U94" s="18"/>
      <c r="V94" s="107"/>
      <c r="W94" s="102">
        <f t="shared" si="67"/>
        <v>5911.5000000000027</v>
      </c>
      <c r="X94" s="55">
        <f>RetailCurrent!V93</f>
        <v>12</v>
      </c>
      <c r="Y94" s="130">
        <f t="shared" si="68"/>
        <v>67560.000000000029</v>
      </c>
      <c r="Z94" s="130">
        <f t="shared" si="68"/>
        <v>0</v>
      </c>
      <c r="AA94" s="130">
        <f t="shared" si="68"/>
        <v>0</v>
      </c>
      <c r="AB94" s="130">
        <f t="shared" si="68"/>
        <v>0</v>
      </c>
      <c r="AC94" s="130">
        <f t="shared" si="68"/>
        <v>0</v>
      </c>
      <c r="AD94" s="130">
        <f t="shared" si="68"/>
        <v>0</v>
      </c>
      <c r="AE94" s="130">
        <f t="shared" si="68"/>
        <v>3378.0000000000018</v>
      </c>
      <c r="AF94" s="131">
        <f t="shared" si="68"/>
        <v>-415.2237600000002</v>
      </c>
      <c r="AG94" s="132">
        <f t="shared" si="46"/>
        <v>2962.7762400000015</v>
      </c>
      <c r="AH94" s="133">
        <f t="shared" si="69"/>
        <v>0</v>
      </c>
      <c r="AI94" s="133">
        <f t="shared" si="69"/>
        <v>0</v>
      </c>
      <c r="AJ94" s="133">
        <f t="shared" si="69"/>
        <v>0</v>
      </c>
      <c r="AK94" s="133">
        <f t="shared" si="69"/>
        <v>0</v>
      </c>
      <c r="AL94" s="133">
        <f t="shared" si="69"/>
        <v>0</v>
      </c>
      <c r="AM94" s="133">
        <f t="shared" si="69"/>
        <v>3378.0000000000018</v>
      </c>
      <c r="AN94" s="133">
        <f t="shared" si="69"/>
        <v>0</v>
      </c>
      <c r="AO94" s="133">
        <f t="shared" si="69"/>
        <v>0</v>
      </c>
      <c r="AP94" s="134">
        <f t="shared" si="69"/>
        <v>0</v>
      </c>
      <c r="AQ94" s="104"/>
      <c r="AR94" s="104"/>
      <c r="AS94" s="103">
        <f t="shared" si="70"/>
        <v>5912</v>
      </c>
      <c r="AT94" s="134">
        <f t="shared" si="71"/>
        <v>70944</v>
      </c>
    </row>
    <row r="95" spans="1:52" s="2" customFormat="1" x14ac:dyDescent="0.25">
      <c r="B95" s="100" t="s">
        <v>60</v>
      </c>
      <c r="C95" s="2" t="s">
        <v>41</v>
      </c>
      <c r="D95" s="103">
        <f>TransportCurrent!G90</f>
        <v>940</v>
      </c>
      <c r="E95" s="100"/>
      <c r="J95" s="18">
        <f>TransportCurrent!N90</f>
        <v>47</v>
      </c>
      <c r="K95" s="18">
        <f>TransportCurrent!O90</f>
        <v>-5.7772400000000008</v>
      </c>
      <c r="L95" s="18"/>
      <c r="M95" s="139"/>
      <c r="N95" s="106"/>
      <c r="O95" s="18"/>
      <c r="P95" s="18"/>
      <c r="Q95" s="18"/>
      <c r="R95" s="18"/>
      <c r="S95" s="18">
        <f>TransportProposed!N90</f>
        <v>0</v>
      </c>
      <c r="T95" s="18">
        <f>TransportProposed!O90</f>
        <v>-5.7772400000000008</v>
      </c>
      <c r="U95" s="18"/>
      <c r="V95" s="107"/>
      <c r="W95" s="102">
        <f t="shared" si="67"/>
        <v>987</v>
      </c>
      <c r="X95" s="55">
        <f>TransportCurrent!V90</f>
        <v>353</v>
      </c>
      <c r="Y95" s="130">
        <f t="shared" si="68"/>
        <v>331820</v>
      </c>
      <c r="Z95" s="130">
        <f t="shared" si="68"/>
        <v>0</v>
      </c>
      <c r="AA95" s="130">
        <f t="shared" si="68"/>
        <v>0</v>
      </c>
      <c r="AB95" s="130">
        <f t="shared" si="68"/>
        <v>0</v>
      </c>
      <c r="AC95" s="130">
        <f t="shared" si="68"/>
        <v>0</v>
      </c>
      <c r="AD95" s="130">
        <f t="shared" si="68"/>
        <v>0</v>
      </c>
      <c r="AE95" s="130">
        <f t="shared" si="68"/>
        <v>16591</v>
      </c>
      <c r="AF95" s="131">
        <f t="shared" si="68"/>
        <v>-2039.3657200000002</v>
      </c>
      <c r="AG95" s="132">
        <f t="shared" si="46"/>
        <v>14551.63428</v>
      </c>
      <c r="AH95" s="133">
        <f t="shared" si="69"/>
        <v>0</v>
      </c>
      <c r="AI95" s="133">
        <f t="shared" si="69"/>
        <v>0</v>
      </c>
      <c r="AJ95" s="133">
        <f t="shared" si="69"/>
        <v>0</v>
      </c>
      <c r="AK95" s="133">
        <f t="shared" si="69"/>
        <v>0</v>
      </c>
      <c r="AL95" s="133">
        <f t="shared" si="69"/>
        <v>0</v>
      </c>
      <c r="AM95" s="133">
        <f t="shared" si="69"/>
        <v>16591</v>
      </c>
      <c r="AN95" s="133">
        <f t="shared" si="69"/>
        <v>0</v>
      </c>
      <c r="AO95" s="133">
        <f t="shared" si="69"/>
        <v>0</v>
      </c>
      <c r="AP95" s="134">
        <f t="shared" si="69"/>
        <v>0</v>
      </c>
      <c r="AQ95" s="104"/>
      <c r="AR95" s="104"/>
      <c r="AS95" s="103">
        <f t="shared" si="70"/>
        <v>987</v>
      </c>
      <c r="AT95" s="134">
        <f t="shared" si="71"/>
        <v>348411</v>
      </c>
    </row>
    <row r="96" spans="1:52" s="2" customFormat="1" x14ac:dyDescent="0.25">
      <c r="A96" s="73"/>
      <c r="B96" s="100" t="s">
        <v>61</v>
      </c>
      <c r="C96" s="2" t="s">
        <v>41</v>
      </c>
      <c r="D96" s="103">
        <f>TransportCurrent!G91</f>
        <v>1465.0000000000011</v>
      </c>
      <c r="E96" s="100"/>
      <c r="J96" s="18">
        <f>TransportCurrent!N91</f>
        <v>73.250000000000057</v>
      </c>
      <c r="K96" s="18">
        <f>TransportCurrent!O91</f>
        <v>-9.0038900000000073</v>
      </c>
      <c r="L96" s="18"/>
      <c r="M96" s="139"/>
      <c r="N96" s="100"/>
      <c r="S96" s="2">
        <f>TransportProposed!N91</f>
        <v>0</v>
      </c>
      <c r="T96" s="2">
        <f>TransportProposed!O91</f>
        <v>-9.0038900000000073</v>
      </c>
      <c r="V96" s="139"/>
      <c r="W96" s="102">
        <f t="shared" si="67"/>
        <v>1538.2500000000011</v>
      </c>
      <c r="X96" s="55">
        <f>TransportCurrent!V91</f>
        <v>353</v>
      </c>
      <c r="Y96" s="130">
        <f t="shared" si="68"/>
        <v>517145.00000000041</v>
      </c>
      <c r="Z96" s="130">
        <f t="shared" si="68"/>
        <v>0</v>
      </c>
      <c r="AA96" s="130">
        <f t="shared" si="68"/>
        <v>0</v>
      </c>
      <c r="AB96" s="130">
        <f t="shared" si="68"/>
        <v>0</v>
      </c>
      <c r="AC96" s="130">
        <f t="shared" si="68"/>
        <v>0</v>
      </c>
      <c r="AD96" s="130">
        <f t="shared" si="68"/>
        <v>0</v>
      </c>
      <c r="AE96" s="130">
        <f t="shared" si="68"/>
        <v>25857.250000000022</v>
      </c>
      <c r="AF96" s="131">
        <f t="shared" si="68"/>
        <v>-3178.3731700000026</v>
      </c>
      <c r="AG96" s="132">
        <f t="shared" si="46"/>
        <v>22678.876830000019</v>
      </c>
      <c r="AH96" s="133">
        <f t="shared" si="69"/>
        <v>0</v>
      </c>
      <c r="AI96" s="133">
        <f t="shared" si="69"/>
        <v>0</v>
      </c>
      <c r="AJ96" s="133">
        <f t="shared" si="69"/>
        <v>0</v>
      </c>
      <c r="AK96" s="133">
        <f t="shared" si="69"/>
        <v>0</v>
      </c>
      <c r="AL96" s="133">
        <f t="shared" si="69"/>
        <v>0</v>
      </c>
      <c r="AM96" s="133">
        <f t="shared" si="69"/>
        <v>25857.250000000022</v>
      </c>
      <c r="AN96" s="133">
        <f t="shared" si="69"/>
        <v>0</v>
      </c>
      <c r="AO96" s="133">
        <f t="shared" si="69"/>
        <v>0</v>
      </c>
      <c r="AP96" s="134">
        <f t="shared" si="69"/>
        <v>0</v>
      </c>
      <c r="AQ96" s="104"/>
      <c r="AR96" s="104"/>
      <c r="AS96" s="103">
        <f t="shared" si="70"/>
        <v>1538</v>
      </c>
      <c r="AT96" s="134">
        <f t="shared" si="71"/>
        <v>542914</v>
      </c>
    </row>
    <row r="97" spans="1:52" s="2" customFormat="1" x14ac:dyDescent="0.25">
      <c r="A97" s="73"/>
      <c r="B97" s="100" t="s">
        <v>62</v>
      </c>
      <c r="C97" s="2" t="s">
        <v>41</v>
      </c>
      <c r="D97" s="103">
        <f>TransportCurrent!G92</f>
        <v>2130.0000000000041</v>
      </c>
      <c r="E97" s="100"/>
      <c r="J97" s="18">
        <f>TransportCurrent!N92</f>
        <v>106.50000000000021</v>
      </c>
      <c r="K97" s="18">
        <f>TransportCurrent!O92</f>
        <v>-13.090980000000027</v>
      </c>
      <c r="L97" s="18"/>
      <c r="M97" s="139"/>
      <c r="N97" s="100"/>
      <c r="S97" s="2">
        <f>TransportProposed!N92</f>
        <v>0</v>
      </c>
      <c r="T97" s="2">
        <f>TransportProposed!O92</f>
        <v>-13.090980000000027</v>
      </c>
      <c r="V97" s="139"/>
      <c r="W97" s="102">
        <f t="shared" si="67"/>
        <v>2236.5000000000041</v>
      </c>
      <c r="X97" s="55">
        <f>TransportCurrent!V92</f>
        <v>278</v>
      </c>
      <c r="Y97" s="130">
        <f t="shared" si="68"/>
        <v>592140.00000000116</v>
      </c>
      <c r="Z97" s="130">
        <f t="shared" si="68"/>
        <v>0</v>
      </c>
      <c r="AA97" s="130">
        <f t="shared" si="68"/>
        <v>0</v>
      </c>
      <c r="AB97" s="130">
        <f t="shared" si="68"/>
        <v>0</v>
      </c>
      <c r="AC97" s="130">
        <f t="shared" si="68"/>
        <v>0</v>
      </c>
      <c r="AD97" s="130">
        <f t="shared" si="68"/>
        <v>0</v>
      </c>
      <c r="AE97" s="130">
        <f t="shared" si="68"/>
        <v>29607.000000000058</v>
      </c>
      <c r="AF97" s="131">
        <f t="shared" si="68"/>
        <v>-3639.2924400000074</v>
      </c>
      <c r="AG97" s="132">
        <f t="shared" si="46"/>
        <v>25967.70756000005</v>
      </c>
      <c r="AH97" s="133">
        <f t="shared" si="69"/>
        <v>0</v>
      </c>
      <c r="AI97" s="133">
        <f t="shared" si="69"/>
        <v>0</v>
      </c>
      <c r="AJ97" s="133">
        <f t="shared" si="69"/>
        <v>0</v>
      </c>
      <c r="AK97" s="133">
        <f t="shared" si="69"/>
        <v>0</v>
      </c>
      <c r="AL97" s="133">
        <f t="shared" si="69"/>
        <v>0</v>
      </c>
      <c r="AM97" s="133">
        <f t="shared" si="69"/>
        <v>29607.000000000058</v>
      </c>
      <c r="AN97" s="133">
        <f t="shared" si="69"/>
        <v>0</v>
      </c>
      <c r="AO97" s="133">
        <f t="shared" si="69"/>
        <v>0</v>
      </c>
      <c r="AP97" s="134">
        <f t="shared" si="69"/>
        <v>0</v>
      </c>
      <c r="AQ97" s="104"/>
      <c r="AR97" s="104"/>
      <c r="AS97" s="103">
        <f t="shared" si="70"/>
        <v>2237</v>
      </c>
      <c r="AT97" s="134">
        <f t="shared" si="71"/>
        <v>621886</v>
      </c>
    </row>
    <row r="98" spans="1:52" s="2" customFormat="1" x14ac:dyDescent="0.25">
      <c r="A98" s="73"/>
      <c r="B98" s="100" t="s">
        <v>63</v>
      </c>
      <c r="C98" s="2" t="s">
        <v>41</v>
      </c>
      <c r="D98" s="103">
        <f>TransportCurrent!G93</f>
        <v>5630.0000000000027</v>
      </c>
      <c r="E98" s="100"/>
      <c r="J98" s="18">
        <f>TransportCurrent!N93</f>
        <v>281.50000000000017</v>
      </c>
      <c r="K98" s="18">
        <f>TransportCurrent!O93</f>
        <v>-34.601980000000019</v>
      </c>
      <c r="L98" s="18"/>
      <c r="M98" s="139"/>
      <c r="N98" s="100"/>
      <c r="S98" s="2">
        <f>TransportProposed!N93</f>
        <v>0</v>
      </c>
      <c r="T98" s="2">
        <f>TransportProposed!O93</f>
        <v>-34.601980000000019</v>
      </c>
      <c r="V98" s="139"/>
      <c r="W98" s="102">
        <f t="shared" si="67"/>
        <v>5911.5000000000027</v>
      </c>
      <c r="X98" s="55">
        <f>TransportCurrent!V93</f>
        <v>379</v>
      </c>
      <c r="Y98" s="130">
        <f t="shared" si="68"/>
        <v>2133770.0000000009</v>
      </c>
      <c r="Z98" s="130">
        <f t="shared" si="68"/>
        <v>0</v>
      </c>
      <c r="AA98" s="130">
        <f t="shared" si="68"/>
        <v>0</v>
      </c>
      <c r="AB98" s="130">
        <f t="shared" si="68"/>
        <v>0</v>
      </c>
      <c r="AC98" s="130">
        <f t="shared" si="68"/>
        <v>0</v>
      </c>
      <c r="AD98" s="130">
        <f t="shared" si="68"/>
        <v>0</v>
      </c>
      <c r="AE98" s="130">
        <f t="shared" si="68"/>
        <v>106688.50000000006</v>
      </c>
      <c r="AF98" s="131">
        <f t="shared" si="68"/>
        <v>-13114.150420000007</v>
      </c>
      <c r="AG98" s="132">
        <f t="shared" si="46"/>
        <v>93574.349580000053</v>
      </c>
      <c r="AH98" s="133">
        <f t="shared" si="69"/>
        <v>0</v>
      </c>
      <c r="AI98" s="133">
        <f t="shared" si="69"/>
        <v>0</v>
      </c>
      <c r="AJ98" s="133">
        <f t="shared" si="69"/>
        <v>0</v>
      </c>
      <c r="AK98" s="133">
        <f t="shared" si="69"/>
        <v>0</v>
      </c>
      <c r="AL98" s="133">
        <f t="shared" si="69"/>
        <v>0</v>
      </c>
      <c r="AM98" s="133">
        <f t="shared" si="69"/>
        <v>106688.50000000006</v>
      </c>
      <c r="AN98" s="133">
        <f t="shared" si="69"/>
        <v>0</v>
      </c>
      <c r="AO98" s="133">
        <f t="shared" si="69"/>
        <v>0</v>
      </c>
      <c r="AP98" s="134">
        <f t="shared" si="69"/>
        <v>0</v>
      </c>
      <c r="AQ98" s="104"/>
      <c r="AR98" s="104"/>
      <c r="AS98" s="103">
        <f t="shared" si="70"/>
        <v>5912</v>
      </c>
      <c r="AT98" s="134">
        <f t="shared" si="71"/>
        <v>2240648</v>
      </c>
    </row>
    <row r="99" spans="1:52" s="2" customFormat="1" x14ac:dyDescent="0.25">
      <c r="B99" s="100"/>
      <c r="D99" s="138"/>
      <c r="E99" s="100"/>
      <c r="M99" s="139"/>
      <c r="N99" s="100"/>
      <c r="V99" s="139"/>
      <c r="W99" s="104"/>
      <c r="X99" s="55"/>
      <c r="Y99" s="104"/>
      <c r="Z99" s="104"/>
      <c r="AA99" s="104"/>
      <c r="AB99" s="104"/>
      <c r="AC99" s="104"/>
      <c r="AD99" s="104"/>
      <c r="AE99" s="104"/>
      <c r="AF99" s="100"/>
      <c r="AG99" s="132">
        <f t="shared" si="46"/>
        <v>0</v>
      </c>
      <c r="AP99" s="139"/>
      <c r="AQ99" s="104"/>
      <c r="AR99" s="104"/>
      <c r="AS99" s="100"/>
      <c r="AT99" s="139"/>
    </row>
    <row r="100" spans="1:52" s="2" customFormat="1" x14ac:dyDescent="0.25">
      <c r="B100" s="100" t="s">
        <v>64</v>
      </c>
      <c r="D100" s="100"/>
      <c r="E100" s="100"/>
      <c r="M100" s="139"/>
      <c r="N100" s="100"/>
      <c r="V100" s="139"/>
      <c r="W100" s="104"/>
      <c r="X100" s="165"/>
      <c r="Y100" s="104"/>
      <c r="Z100" s="104"/>
      <c r="AA100" s="104"/>
      <c r="AB100" s="104"/>
      <c r="AC100" s="104"/>
      <c r="AD100" s="104"/>
      <c r="AE100" s="104"/>
      <c r="AF100" s="100"/>
      <c r="AG100" s="132">
        <f t="shared" si="46"/>
        <v>0</v>
      </c>
      <c r="AP100" s="139"/>
      <c r="AQ100" s="104"/>
      <c r="AR100" s="104"/>
      <c r="AS100" s="100"/>
      <c r="AT100" s="166"/>
      <c r="AZ100" s="162"/>
    </row>
    <row r="101" spans="1:52" s="2" customFormat="1" x14ac:dyDescent="0.25">
      <c r="B101" s="167" t="s">
        <v>65</v>
      </c>
      <c r="C101" s="2" t="s">
        <v>37</v>
      </c>
      <c r="D101" s="106">
        <f>RetailCurrent!G98</f>
        <v>2.6360000000000001</v>
      </c>
      <c r="E101" s="106">
        <f>RetailCurrent!H98</f>
        <v>1.8452E-3</v>
      </c>
      <c r="F101" s="18">
        <f>RetailCurrent!I96</f>
        <v>2.5600000000000001E-2</v>
      </c>
      <c r="G101" s="18"/>
      <c r="H101" s="18"/>
      <c r="I101" s="18">
        <f>RetailCurrent!L96</f>
        <v>8.6499999999999994E-2</v>
      </c>
      <c r="J101" s="18">
        <f>RetailCurrent!M98</f>
        <v>0.137405</v>
      </c>
      <c r="K101" s="18">
        <f>RetailCurrent!N98</f>
        <v>-1.6200856000000003E-2</v>
      </c>
      <c r="L101" s="18"/>
      <c r="M101" s="107"/>
      <c r="N101" s="106">
        <f>RetailProposed!H98</f>
        <v>0</v>
      </c>
      <c r="O101" s="18">
        <f>RetailProposed!I96</f>
        <v>3.2686756668099996E-2</v>
      </c>
      <c r="P101" s="18"/>
      <c r="Q101" s="18"/>
      <c r="R101" s="18">
        <f>RetailProposed!L96</f>
        <v>9.8400000000000001E-2</v>
      </c>
      <c r="S101" s="18">
        <f>RetailProposed!M98</f>
        <v>0</v>
      </c>
      <c r="T101" s="18">
        <f>RetailProposed!N98</f>
        <v>-1.6200856000000003E-2</v>
      </c>
      <c r="U101" s="18"/>
      <c r="V101" s="107"/>
      <c r="W101" s="105">
        <f t="shared" ref="W101:W115" si="72">SUM(D101,E101:M101)-SUM(N101:V101)</f>
        <v>2.7562634433319002</v>
      </c>
      <c r="X101" s="55">
        <f>RetailCurrent!W98</f>
        <v>17128.400000000001</v>
      </c>
      <c r="Y101" s="130"/>
      <c r="Z101" s="130"/>
      <c r="AA101" s="130"/>
      <c r="AB101" s="130"/>
      <c r="AC101" s="130"/>
      <c r="AD101" s="130"/>
      <c r="AE101" s="130"/>
      <c r="AF101" s="131"/>
      <c r="AG101" s="132"/>
      <c r="AH101" s="133"/>
      <c r="AI101" s="133"/>
      <c r="AJ101" s="133"/>
      <c r="AK101" s="133"/>
      <c r="AL101" s="133"/>
      <c r="AM101" s="133"/>
      <c r="AN101" s="133"/>
      <c r="AO101" s="133"/>
      <c r="AP101" s="134"/>
      <c r="AQ101" s="104"/>
      <c r="AR101" s="104"/>
      <c r="AS101" s="106">
        <f t="shared" ref="AS101:AS114" si="73">ROUND($AX$114*D101,4)</f>
        <v>2.9451000000000001</v>
      </c>
      <c r="AT101" s="134">
        <f t="shared" ref="AT101:AT106" si="74">X101*AS101</f>
        <v>50444.850840000006</v>
      </c>
    </row>
    <row r="102" spans="1:52" s="2" customFormat="1" x14ac:dyDescent="0.25">
      <c r="B102" s="100" t="s">
        <v>66</v>
      </c>
      <c r="C102" s="2" t="s">
        <v>37</v>
      </c>
      <c r="D102" s="106">
        <f>RetailCurrent!G99</f>
        <v>2.5518999999999998</v>
      </c>
      <c r="E102" s="106">
        <f>RetailCurrent!H99</f>
        <v>1.7863299999999998E-3</v>
      </c>
      <c r="F102" s="18">
        <f t="shared" ref="F102:F107" si="75">F101</f>
        <v>2.5600000000000001E-2</v>
      </c>
      <c r="G102" s="18"/>
      <c r="H102" s="18"/>
      <c r="I102" s="18">
        <f t="shared" ref="I102:I107" si="76">I101</f>
        <v>8.6499999999999994E-2</v>
      </c>
      <c r="J102" s="18">
        <f>RetailCurrent!M99</f>
        <v>0.13319999999999999</v>
      </c>
      <c r="K102" s="18">
        <f>RetailCurrent!N99</f>
        <v>-1.56839774E-2</v>
      </c>
      <c r="L102" s="18"/>
      <c r="M102" s="107"/>
      <c r="N102" s="106">
        <f>RetailProposed!H99</f>
        <v>0</v>
      </c>
      <c r="O102" s="18">
        <f>O101</f>
        <v>3.2686756668099996E-2</v>
      </c>
      <c r="P102" s="18"/>
      <c r="Q102" s="18"/>
      <c r="R102" s="18">
        <f>R101</f>
        <v>9.8400000000000001E-2</v>
      </c>
      <c r="S102" s="18">
        <f>RetailProposed!M99</f>
        <v>0</v>
      </c>
      <c r="T102" s="18">
        <f>RetailProposed!N99</f>
        <v>-1.56839774E-2</v>
      </c>
      <c r="U102" s="18"/>
      <c r="V102" s="107"/>
      <c r="W102" s="105">
        <f t="shared" si="72"/>
        <v>2.6678995733318995</v>
      </c>
      <c r="X102" s="55">
        <f>RetailCurrent!W99</f>
        <v>762.3</v>
      </c>
      <c r="Y102" s="130"/>
      <c r="Z102" s="130"/>
      <c r="AA102" s="130"/>
      <c r="AB102" s="130"/>
      <c r="AC102" s="130"/>
      <c r="AD102" s="130"/>
      <c r="AE102" s="130"/>
      <c r="AF102" s="131"/>
      <c r="AG102" s="132"/>
      <c r="AH102" s="133"/>
      <c r="AI102" s="133"/>
      <c r="AJ102" s="133"/>
      <c r="AK102" s="133"/>
      <c r="AL102" s="133"/>
      <c r="AM102" s="133"/>
      <c r="AN102" s="133"/>
      <c r="AO102" s="133"/>
      <c r="AP102" s="134"/>
      <c r="AQ102" s="104"/>
      <c r="AR102" s="104"/>
      <c r="AS102" s="106">
        <f t="shared" si="73"/>
        <v>2.8512</v>
      </c>
      <c r="AT102" s="134">
        <f t="shared" si="74"/>
        <v>2173.46976</v>
      </c>
    </row>
    <row r="103" spans="1:52" s="2" customFormat="1" x14ac:dyDescent="0.25">
      <c r="B103" s="100" t="s">
        <v>67</v>
      </c>
      <c r="C103" s="2" t="s">
        <v>37</v>
      </c>
      <c r="D103" s="106">
        <f>RetailCurrent!G100</f>
        <v>2.4335</v>
      </c>
      <c r="E103" s="106">
        <f>RetailCurrent!H100</f>
        <v>1.70345E-3</v>
      </c>
      <c r="F103" s="18">
        <f t="shared" si="75"/>
        <v>2.5600000000000001E-2</v>
      </c>
      <c r="G103" s="18"/>
      <c r="H103" s="18"/>
      <c r="I103" s="18">
        <f t="shared" si="76"/>
        <v>8.6499999999999994E-2</v>
      </c>
      <c r="J103" s="18">
        <f>RetailCurrent!M100</f>
        <v>0.12728</v>
      </c>
      <c r="K103" s="18">
        <f>RetailCurrent!N100</f>
        <v>-1.4956291000000002E-2</v>
      </c>
      <c r="L103" s="18"/>
      <c r="M103" s="107"/>
      <c r="N103" s="106">
        <f>RetailProposed!H100</f>
        <v>0</v>
      </c>
      <c r="O103" s="18">
        <f t="shared" ref="O103:O107" si="77">O102</f>
        <v>3.2686756668099996E-2</v>
      </c>
      <c r="P103" s="18"/>
      <c r="Q103" s="18"/>
      <c r="R103" s="18">
        <f t="shared" ref="R103:S107" si="78">R102</f>
        <v>9.8400000000000001E-2</v>
      </c>
      <c r="S103" s="18">
        <f>RetailProposed!M100</f>
        <v>0</v>
      </c>
      <c r="T103" s="18">
        <f>RetailProposed!N100</f>
        <v>-1.4956291000000002E-2</v>
      </c>
      <c r="U103" s="18"/>
      <c r="V103" s="107"/>
      <c r="W103" s="105">
        <f t="shared" si="72"/>
        <v>2.5434966933318996</v>
      </c>
      <c r="X103" s="55">
        <f>RetailCurrent!W100</f>
        <v>0</v>
      </c>
      <c r="Y103" s="130"/>
      <c r="Z103" s="130"/>
      <c r="AA103" s="130"/>
      <c r="AB103" s="130"/>
      <c r="AC103" s="130"/>
      <c r="AD103" s="130"/>
      <c r="AE103" s="130"/>
      <c r="AF103" s="131"/>
      <c r="AG103" s="132"/>
      <c r="AH103" s="133"/>
      <c r="AI103" s="133"/>
      <c r="AJ103" s="133"/>
      <c r="AK103" s="133"/>
      <c r="AL103" s="133"/>
      <c r="AM103" s="133"/>
      <c r="AN103" s="133"/>
      <c r="AO103" s="133"/>
      <c r="AP103" s="134"/>
      <c r="AQ103" s="104"/>
      <c r="AR103" s="104"/>
      <c r="AS103" s="106">
        <f t="shared" si="73"/>
        <v>2.7189000000000001</v>
      </c>
      <c r="AT103" s="134">
        <f t="shared" si="74"/>
        <v>0</v>
      </c>
    </row>
    <row r="104" spans="1:52" s="2" customFormat="1" x14ac:dyDescent="0.25">
      <c r="B104" s="100" t="s">
        <v>68</v>
      </c>
      <c r="C104" s="2" t="s">
        <v>37</v>
      </c>
      <c r="D104" s="106">
        <f>RetailCurrent!G101</f>
        <v>2.1937000000000002</v>
      </c>
      <c r="E104" s="106">
        <f>RetailCurrent!H101</f>
        <v>1.5355900000000001E-3</v>
      </c>
      <c r="F104" s="18">
        <f t="shared" si="75"/>
        <v>2.5600000000000001E-2</v>
      </c>
      <c r="G104" s="18"/>
      <c r="H104" s="18"/>
      <c r="I104" s="18">
        <f t="shared" si="76"/>
        <v>8.6499999999999994E-2</v>
      </c>
      <c r="J104" s="18">
        <f>RetailCurrent!M101</f>
        <v>0.11529</v>
      </c>
      <c r="K104" s="18">
        <f>RetailCurrent!N101</f>
        <v>-1.3482480200000002E-2</v>
      </c>
      <c r="L104" s="18"/>
      <c r="M104" s="107"/>
      <c r="N104" s="106">
        <f>RetailProposed!H101</f>
        <v>0</v>
      </c>
      <c r="O104" s="18">
        <f t="shared" si="77"/>
        <v>3.2686756668099996E-2</v>
      </c>
      <c r="P104" s="18"/>
      <c r="Q104" s="18"/>
      <c r="R104" s="18">
        <f t="shared" si="78"/>
        <v>9.8400000000000001E-2</v>
      </c>
      <c r="S104" s="18">
        <f>RetailProposed!M101</f>
        <v>0</v>
      </c>
      <c r="T104" s="18">
        <f>RetailProposed!N101</f>
        <v>-1.3482480200000002E-2</v>
      </c>
      <c r="U104" s="18"/>
      <c r="V104" s="107"/>
      <c r="W104" s="105">
        <f t="shared" si="72"/>
        <v>2.2915388333319</v>
      </c>
      <c r="X104" s="55">
        <f>RetailCurrent!W101</f>
        <v>0</v>
      </c>
      <c r="Y104" s="130"/>
      <c r="Z104" s="130"/>
      <c r="AA104" s="130"/>
      <c r="AB104" s="130"/>
      <c r="AC104" s="130"/>
      <c r="AD104" s="130"/>
      <c r="AE104" s="130"/>
      <c r="AF104" s="131"/>
      <c r="AG104" s="132"/>
      <c r="AH104" s="133"/>
      <c r="AI104" s="133"/>
      <c r="AJ104" s="133"/>
      <c r="AK104" s="133"/>
      <c r="AL104" s="133"/>
      <c r="AM104" s="133"/>
      <c r="AN104" s="133"/>
      <c r="AO104" s="133"/>
      <c r="AP104" s="134"/>
      <c r="AQ104" s="104"/>
      <c r="AR104" s="104"/>
      <c r="AS104" s="106">
        <f t="shared" si="73"/>
        <v>2.4508999999999999</v>
      </c>
      <c r="AT104" s="134">
        <f t="shared" si="74"/>
        <v>0</v>
      </c>
    </row>
    <row r="105" spans="1:52" s="2" customFormat="1" x14ac:dyDescent="0.25">
      <c r="B105" s="100" t="s">
        <v>69</v>
      </c>
      <c r="C105" s="2" t="s">
        <v>37</v>
      </c>
      <c r="D105" s="106">
        <f>RetailCurrent!G102</f>
        <v>1.9097</v>
      </c>
      <c r="E105" s="106">
        <f>RetailCurrent!H102</f>
        <v>1.33679E-3</v>
      </c>
      <c r="F105" s="18">
        <f t="shared" si="75"/>
        <v>2.5600000000000001E-2</v>
      </c>
      <c r="G105" s="18"/>
      <c r="H105" s="18"/>
      <c r="I105" s="18">
        <f t="shared" si="76"/>
        <v>8.6499999999999994E-2</v>
      </c>
      <c r="J105" s="18">
        <f>RetailCurrent!M102</f>
        <v>0.10109</v>
      </c>
      <c r="K105" s="18">
        <f>RetailCurrent!N102</f>
        <v>-1.17370162E-2</v>
      </c>
      <c r="L105" s="18"/>
      <c r="M105" s="107"/>
      <c r="N105" s="106">
        <f>RetailProposed!H102</f>
        <v>0</v>
      </c>
      <c r="O105" s="18">
        <f t="shared" si="77"/>
        <v>3.2686756668099996E-2</v>
      </c>
      <c r="P105" s="18"/>
      <c r="Q105" s="18"/>
      <c r="R105" s="18">
        <f t="shared" si="78"/>
        <v>9.8400000000000001E-2</v>
      </c>
      <c r="S105" s="18">
        <f>RetailProposed!M102</f>
        <v>0</v>
      </c>
      <c r="T105" s="18">
        <f>RetailProposed!N102</f>
        <v>-1.17370162E-2</v>
      </c>
      <c r="U105" s="18"/>
      <c r="V105" s="107"/>
      <c r="W105" s="105">
        <f t="shared" si="72"/>
        <v>1.9931400333319003</v>
      </c>
      <c r="X105" s="55">
        <f>RetailCurrent!W102</f>
        <v>0</v>
      </c>
      <c r="Y105" s="130"/>
      <c r="Z105" s="130"/>
      <c r="AA105" s="130"/>
      <c r="AB105" s="130"/>
      <c r="AC105" s="130"/>
      <c r="AD105" s="130"/>
      <c r="AE105" s="130"/>
      <c r="AF105" s="131"/>
      <c r="AG105" s="132"/>
      <c r="AH105" s="133"/>
      <c r="AI105" s="133"/>
      <c r="AJ105" s="133"/>
      <c r="AK105" s="133"/>
      <c r="AL105" s="133"/>
      <c r="AM105" s="133"/>
      <c r="AN105" s="133"/>
      <c r="AO105" s="133"/>
      <c r="AP105" s="134"/>
      <c r="AQ105" s="104"/>
      <c r="AR105" s="104"/>
      <c r="AS105" s="106">
        <f t="shared" si="73"/>
        <v>2.1335999999999999</v>
      </c>
      <c r="AT105" s="134">
        <f t="shared" si="74"/>
        <v>0</v>
      </c>
    </row>
    <row r="106" spans="1:52" s="2" customFormat="1" x14ac:dyDescent="0.25">
      <c r="B106" s="100" t="s">
        <v>70</v>
      </c>
      <c r="C106" s="2" t="s">
        <v>37</v>
      </c>
      <c r="D106" s="106">
        <f>RetailCurrent!G103</f>
        <v>1.4431</v>
      </c>
      <c r="E106" s="106">
        <f>RetailCurrent!H103</f>
        <v>1.0101700000000001E-3</v>
      </c>
      <c r="F106" s="18">
        <f t="shared" si="75"/>
        <v>2.5600000000000001E-2</v>
      </c>
      <c r="G106" s="18"/>
      <c r="H106" s="18"/>
      <c r="I106" s="18">
        <f t="shared" si="76"/>
        <v>8.6499999999999994E-2</v>
      </c>
      <c r="J106" s="18">
        <f>RetailCurrent!M103</f>
        <v>7.776000000000001E-2</v>
      </c>
      <c r="K106" s="18">
        <f>RetailCurrent!N103</f>
        <v>-8.8692926000000002E-3</v>
      </c>
      <c r="L106" s="18"/>
      <c r="M106" s="107"/>
      <c r="N106" s="106">
        <f>RetailProposed!H103</f>
        <v>0</v>
      </c>
      <c r="O106" s="18">
        <f t="shared" si="77"/>
        <v>3.2686756668099996E-2</v>
      </c>
      <c r="P106" s="18"/>
      <c r="Q106" s="18"/>
      <c r="R106" s="18">
        <f t="shared" si="78"/>
        <v>9.8400000000000001E-2</v>
      </c>
      <c r="S106" s="18">
        <f>RetailProposed!M103</f>
        <v>0</v>
      </c>
      <c r="T106" s="18">
        <f>RetailProposed!N103</f>
        <v>-8.8692926000000002E-3</v>
      </c>
      <c r="U106" s="18"/>
      <c r="V106" s="107"/>
      <c r="W106" s="105">
        <f t="shared" si="72"/>
        <v>1.5028834133319002</v>
      </c>
      <c r="X106" s="55">
        <f>RetailCurrent!W103</f>
        <v>0</v>
      </c>
      <c r="Y106" s="130"/>
      <c r="Z106" s="130"/>
      <c r="AA106" s="130"/>
      <c r="AB106" s="130"/>
      <c r="AC106" s="130"/>
      <c r="AD106" s="130"/>
      <c r="AE106" s="130"/>
      <c r="AF106" s="131"/>
      <c r="AG106" s="132"/>
      <c r="AH106" s="133"/>
      <c r="AI106" s="133"/>
      <c r="AJ106" s="133"/>
      <c r="AK106" s="133"/>
      <c r="AL106" s="133"/>
      <c r="AM106" s="133"/>
      <c r="AN106" s="133"/>
      <c r="AO106" s="133"/>
      <c r="AP106" s="134"/>
      <c r="AQ106" s="104"/>
      <c r="AR106" s="104"/>
      <c r="AS106" s="106">
        <f t="shared" si="73"/>
        <v>1.6123000000000001</v>
      </c>
      <c r="AT106" s="134">
        <f t="shared" si="74"/>
        <v>0</v>
      </c>
    </row>
    <row r="107" spans="1:52" s="2" customFormat="1" x14ac:dyDescent="0.25">
      <c r="B107" s="168" t="s">
        <v>71</v>
      </c>
      <c r="C107" s="2" t="s">
        <v>37</v>
      </c>
      <c r="D107" s="106">
        <f>RetailCurrent!X97</f>
        <v>2.6171541588646616</v>
      </c>
      <c r="E107" s="106">
        <f>RetailCurrent!H97</f>
        <v>1.8452E-3</v>
      </c>
      <c r="F107" s="18">
        <f t="shared" si="75"/>
        <v>2.5600000000000001E-2</v>
      </c>
      <c r="G107" s="18"/>
      <c r="H107" s="18"/>
      <c r="I107" s="18">
        <f t="shared" si="76"/>
        <v>8.6499999999999994E-2</v>
      </c>
      <c r="J107" s="18">
        <f>'Rate Design (unblended)'!$BC$117</f>
        <v>0.23924494037189281</v>
      </c>
      <c r="K107" s="18">
        <f>RetailCurrent!N80</f>
        <v>-1.6200856000000003E-2</v>
      </c>
      <c r="L107" s="18"/>
      <c r="M107" s="107"/>
      <c r="N107" s="18">
        <f t="shared" ref="N107" si="79">N106</f>
        <v>0</v>
      </c>
      <c r="O107" s="18">
        <f t="shared" si="77"/>
        <v>3.2686756668099996E-2</v>
      </c>
      <c r="P107" s="18"/>
      <c r="Q107" s="18"/>
      <c r="R107" s="18">
        <f t="shared" si="78"/>
        <v>9.8400000000000001E-2</v>
      </c>
      <c r="S107" s="18">
        <f t="shared" si="78"/>
        <v>0</v>
      </c>
      <c r="T107" s="18">
        <f>K107</f>
        <v>-1.6200856000000003E-2</v>
      </c>
      <c r="U107" s="18"/>
      <c r="V107" s="107"/>
      <c r="W107" s="105">
        <f t="shared" si="72"/>
        <v>2.8392575425684545</v>
      </c>
      <c r="X107" s="55">
        <f>RetailCurrent!W97</f>
        <v>17890.7</v>
      </c>
      <c r="Y107" s="130">
        <f t="shared" ref="Y107:AE107" si="80">D107*$X107</f>
        <v>46822.719910000007</v>
      </c>
      <c r="Z107" s="130">
        <f t="shared" si="80"/>
        <v>33.011919640000002</v>
      </c>
      <c r="AA107" s="130">
        <f t="shared" si="80"/>
        <v>458.00192000000004</v>
      </c>
      <c r="AB107" s="130">
        <f t="shared" si="80"/>
        <v>0</v>
      </c>
      <c r="AC107" s="130">
        <f t="shared" si="80"/>
        <v>0</v>
      </c>
      <c r="AD107" s="130">
        <f t="shared" si="80"/>
        <v>1547.54555</v>
      </c>
      <c r="AE107" s="130">
        <f t="shared" si="80"/>
        <v>4280.2594547114231</v>
      </c>
      <c r="AF107" s="131">
        <f t="shared" ref="AF107" si="81">K107*$X107</f>
        <v>-289.84465443920004</v>
      </c>
      <c r="AG107" s="132">
        <f>SUM(Z107:AF107)</f>
        <v>6028.9741899122228</v>
      </c>
      <c r="AH107" s="133">
        <f t="shared" ref="AH107:AM107" si="82">(E107-N107)*$X107</f>
        <v>33.011919640000002</v>
      </c>
      <c r="AI107" s="133">
        <f t="shared" si="82"/>
        <v>-126.78703752197659</v>
      </c>
      <c r="AJ107" s="133">
        <f t="shared" si="82"/>
        <v>0</v>
      </c>
      <c r="AK107" s="133">
        <f t="shared" si="82"/>
        <v>0</v>
      </c>
      <c r="AL107" s="133">
        <f t="shared" si="82"/>
        <v>-212.89933000000013</v>
      </c>
      <c r="AM107" s="133">
        <f t="shared" si="82"/>
        <v>4280.2594547114231</v>
      </c>
      <c r="AN107" s="133">
        <f t="shared" ref="AN107" si="83">(K107-T107)*$X107</f>
        <v>0</v>
      </c>
      <c r="AO107" s="133">
        <f t="shared" ref="AO107" si="84">(L107-U107)*$X107</f>
        <v>0</v>
      </c>
      <c r="AP107" s="134">
        <f t="shared" ref="AP107" si="85">(M107-V107)*$X107</f>
        <v>0</v>
      </c>
      <c r="AQ107" s="104"/>
      <c r="AR107" s="104"/>
      <c r="AS107" s="106">
        <f t="shared" si="73"/>
        <v>2.9241000000000001</v>
      </c>
      <c r="AT107" s="134"/>
      <c r="AY107" s="67">
        <f>SUMPRODUCT(D101:D106,X101:X106)</f>
        <v>47095.775770000007</v>
      </c>
      <c r="AZ107" s="2" t="s">
        <v>72</v>
      </c>
    </row>
    <row r="108" spans="1:52" s="2" customFormat="1" x14ac:dyDescent="0.25">
      <c r="B108" s="167" t="s">
        <v>65</v>
      </c>
      <c r="C108" s="2" t="s">
        <v>41</v>
      </c>
      <c r="D108" s="106">
        <f>TransportCurrent!G98</f>
        <v>2.6360000000000001</v>
      </c>
      <c r="E108" s="106">
        <f>TransportCurrent!H98</f>
        <v>1.8452E-3</v>
      </c>
      <c r="F108" s="18"/>
      <c r="G108" s="18"/>
      <c r="H108" s="18"/>
      <c r="I108" s="18"/>
      <c r="J108" s="18">
        <f>TransportCurrent!N98</f>
        <v>0.1318</v>
      </c>
      <c r="K108" s="18">
        <f>TransportCurrent!O98</f>
        <v>-1.6200856000000003E-2</v>
      </c>
      <c r="L108" s="18"/>
      <c r="M108" s="107">
        <f>TransportCurrent!L95</f>
        <v>0.17399999999999999</v>
      </c>
      <c r="N108" s="106">
        <f>TransportProposed!H98</f>
        <v>0</v>
      </c>
      <c r="O108" s="18"/>
      <c r="P108" s="18"/>
      <c r="Q108" s="18"/>
      <c r="R108" s="18"/>
      <c r="S108" s="18">
        <f>TransportProposed!N98</f>
        <v>0</v>
      </c>
      <c r="T108" s="18">
        <f>TransportProposed!O98</f>
        <v>-1.6200856000000003E-2</v>
      </c>
      <c r="U108" s="18"/>
      <c r="V108" s="107">
        <f>TransportProposed!L95</f>
        <v>0.17399999999999999</v>
      </c>
      <c r="W108" s="105">
        <f t="shared" si="72"/>
        <v>2.7696451999999998</v>
      </c>
      <c r="X108" s="55">
        <f>TransportCurrent!W98</f>
        <v>1277707.8</v>
      </c>
      <c r="Y108" s="130"/>
      <c r="Z108" s="130"/>
      <c r="AA108" s="130"/>
      <c r="AB108" s="130"/>
      <c r="AC108" s="130"/>
      <c r="AD108" s="130"/>
      <c r="AE108" s="130"/>
      <c r="AF108" s="131"/>
      <c r="AG108" s="132"/>
      <c r="AH108" s="133"/>
      <c r="AI108" s="133"/>
      <c r="AJ108" s="133"/>
      <c r="AK108" s="133"/>
      <c r="AL108" s="133"/>
      <c r="AM108" s="133"/>
      <c r="AN108" s="133"/>
      <c r="AO108" s="133"/>
      <c r="AP108" s="134"/>
      <c r="AQ108" s="104"/>
      <c r="AR108" s="104"/>
      <c r="AS108" s="106">
        <f t="shared" si="73"/>
        <v>2.9451000000000001</v>
      </c>
      <c r="AT108" s="134">
        <f t="shared" ref="AT108:AT113" si="86">X108*AS108</f>
        <v>3762977.2417800003</v>
      </c>
    </row>
    <row r="109" spans="1:52" s="2" customFormat="1" x14ac:dyDescent="0.25">
      <c r="B109" s="100" t="s">
        <v>66</v>
      </c>
      <c r="C109" s="2" t="s">
        <v>41</v>
      </c>
      <c r="D109" s="106">
        <f>TransportCurrent!G99</f>
        <v>2.5518999999999998</v>
      </c>
      <c r="E109" s="106">
        <f>TransportCurrent!H99</f>
        <v>1.7863299999999998E-3</v>
      </c>
      <c r="F109" s="18"/>
      <c r="G109" s="18"/>
      <c r="H109" s="18"/>
      <c r="I109" s="18"/>
      <c r="J109" s="18">
        <f>TransportCurrent!N99</f>
        <v>0.12759499999999999</v>
      </c>
      <c r="K109" s="18">
        <f>TransportCurrent!O99</f>
        <v>-1.56839774E-2</v>
      </c>
      <c r="L109" s="18"/>
      <c r="M109" s="107">
        <f>M108</f>
        <v>0.17399999999999999</v>
      </c>
      <c r="N109" s="106">
        <f>TransportProposed!H99</f>
        <v>0</v>
      </c>
      <c r="O109" s="18"/>
      <c r="P109" s="18"/>
      <c r="Q109" s="18"/>
      <c r="R109" s="18"/>
      <c r="S109" s="18">
        <f>TransportProposed!N99</f>
        <v>0</v>
      </c>
      <c r="T109" s="18">
        <f>TransportProposed!O99</f>
        <v>-1.56839774E-2</v>
      </c>
      <c r="U109" s="18"/>
      <c r="V109" s="107">
        <f>V108</f>
        <v>0.17399999999999999</v>
      </c>
      <c r="W109" s="105">
        <f t="shared" si="72"/>
        <v>2.6812813299999991</v>
      </c>
      <c r="X109" s="55">
        <f>TransportCurrent!W99</f>
        <v>1466278.5999999996</v>
      </c>
      <c r="Y109" s="130"/>
      <c r="Z109" s="130"/>
      <c r="AA109" s="130"/>
      <c r="AB109" s="130"/>
      <c r="AC109" s="130"/>
      <c r="AD109" s="130"/>
      <c r="AE109" s="130"/>
      <c r="AF109" s="131"/>
      <c r="AG109" s="132"/>
      <c r="AH109" s="133"/>
      <c r="AI109" s="133"/>
      <c r="AJ109" s="133"/>
      <c r="AK109" s="133"/>
      <c r="AL109" s="133"/>
      <c r="AM109" s="133"/>
      <c r="AN109" s="133"/>
      <c r="AO109" s="133"/>
      <c r="AP109" s="134"/>
      <c r="AQ109" s="104"/>
      <c r="AR109" s="104"/>
      <c r="AS109" s="106">
        <f t="shared" si="73"/>
        <v>2.8512</v>
      </c>
      <c r="AT109" s="134">
        <f t="shared" si="86"/>
        <v>4180653.5443199989</v>
      </c>
    </row>
    <row r="110" spans="1:52" s="2" customFormat="1" x14ac:dyDescent="0.25">
      <c r="B110" s="100" t="s">
        <v>67</v>
      </c>
      <c r="C110" s="2" t="s">
        <v>41</v>
      </c>
      <c r="D110" s="106">
        <f>TransportCurrent!G100</f>
        <v>2.4335</v>
      </c>
      <c r="E110" s="106">
        <f>TransportCurrent!H100</f>
        <v>1.70345E-3</v>
      </c>
      <c r="F110" s="18"/>
      <c r="G110" s="18"/>
      <c r="H110" s="18"/>
      <c r="I110" s="18"/>
      <c r="J110" s="18">
        <f>TransportCurrent!N100</f>
        <v>0.12167500000000001</v>
      </c>
      <c r="K110" s="18">
        <f>TransportCurrent!O100</f>
        <v>-1.4956291000000002E-2</v>
      </c>
      <c r="L110" s="18"/>
      <c r="M110" s="107">
        <f t="shared" ref="M110:M115" si="87">M109</f>
        <v>0.17399999999999999</v>
      </c>
      <c r="N110" s="106">
        <f>TransportProposed!H100</f>
        <v>0</v>
      </c>
      <c r="O110" s="18"/>
      <c r="P110" s="18"/>
      <c r="Q110" s="18"/>
      <c r="R110" s="18"/>
      <c r="S110" s="18">
        <f>TransportProposed!N100</f>
        <v>0</v>
      </c>
      <c r="T110" s="18">
        <f>TransportProposed!O100</f>
        <v>-1.4956291000000002E-2</v>
      </c>
      <c r="U110" s="18"/>
      <c r="V110" s="107">
        <f t="shared" ref="V110:V115" si="88">V109</f>
        <v>0.17399999999999999</v>
      </c>
      <c r="W110" s="105">
        <f t="shared" si="72"/>
        <v>2.5568784500000001</v>
      </c>
      <c r="X110" s="55">
        <f>TransportCurrent!W100</f>
        <v>3336683.9</v>
      </c>
      <c r="Y110" s="130"/>
      <c r="Z110" s="130"/>
      <c r="AA110" s="130"/>
      <c r="AB110" s="130"/>
      <c r="AC110" s="130"/>
      <c r="AD110" s="130"/>
      <c r="AE110" s="130"/>
      <c r="AF110" s="131"/>
      <c r="AG110" s="132"/>
      <c r="AH110" s="133"/>
      <c r="AI110" s="133"/>
      <c r="AJ110" s="133"/>
      <c r="AK110" s="133"/>
      <c r="AL110" s="133"/>
      <c r="AM110" s="133"/>
      <c r="AN110" s="133"/>
      <c r="AO110" s="133"/>
      <c r="AP110" s="134"/>
      <c r="AQ110" s="104"/>
      <c r="AR110" s="104"/>
      <c r="AS110" s="106">
        <f t="shared" si="73"/>
        <v>2.7189000000000001</v>
      </c>
      <c r="AT110" s="134">
        <f t="shared" si="86"/>
        <v>9072109.8557099998</v>
      </c>
    </row>
    <row r="111" spans="1:52" s="2" customFormat="1" x14ac:dyDescent="0.25">
      <c r="B111" s="100" t="s">
        <v>68</v>
      </c>
      <c r="C111" s="2" t="s">
        <v>41</v>
      </c>
      <c r="D111" s="106">
        <f>TransportCurrent!G101</f>
        <v>2.1937000000000002</v>
      </c>
      <c r="E111" s="106">
        <f>TransportCurrent!H101</f>
        <v>1.5355900000000001E-3</v>
      </c>
      <c r="F111" s="18"/>
      <c r="G111" s="18"/>
      <c r="H111" s="18"/>
      <c r="I111" s="18"/>
      <c r="J111" s="18">
        <f>TransportCurrent!N101</f>
        <v>0.10968500000000002</v>
      </c>
      <c r="K111" s="18">
        <f>TransportCurrent!O101</f>
        <v>-1.3482480200000002E-2</v>
      </c>
      <c r="L111" s="18"/>
      <c r="M111" s="107">
        <f t="shared" si="87"/>
        <v>0.17399999999999999</v>
      </c>
      <c r="N111" s="106">
        <f>TransportProposed!H101</f>
        <v>0</v>
      </c>
      <c r="O111" s="18"/>
      <c r="P111" s="18"/>
      <c r="Q111" s="18"/>
      <c r="R111" s="18"/>
      <c r="S111" s="18">
        <f>TransportProposed!N101</f>
        <v>0</v>
      </c>
      <c r="T111" s="18">
        <f>TransportProposed!O101</f>
        <v>-1.3482480200000002E-2</v>
      </c>
      <c r="U111" s="18"/>
      <c r="V111" s="107">
        <f t="shared" si="88"/>
        <v>0.17399999999999999</v>
      </c>
      <c r="W111" s="105">
        <f t="shared" si="72"/>
        <v>2.30492059</v>
      </c>
      <c r="X111" s="55">
        <f>TransportCurrent!W101</f>
        <v>5950590.4000000041</v>
      </c>
      <c r="Y111" s="130"/>
      <c r="Z111" s="130"/>
      <c r="AA111" s="130"/>
      <c r="AB111" s="130"/>
      <c r="AC111" s="130"/>
      <c r="AD111" s="130"/>
      <c r="AE111" s="130"/>
      <c r="AF111" s="131"/>
      <c r="AG111" s="132"/>
      <c r="AH111" s="133"/>
      <c r="AI111" s="133"/>
      <c r="AJ111" s="133"/>
      <c r="AK111" s="133"/>
      <c r="AL111" s="133"/>
      <c r="AM111" s="133"/>
      <c r="AN111" s="133"/>
      <c r="AO111" s="133"/>
      <c r="AP111" s="134"/>
      <c r="AQ111" s="104"/>
      <c r="AR111" s="104"/>
      <c r="AS111" s="106">
        <f t="shared" si="73"/>
        <v>2.4508999999999999</v>
      </c>
      <c r="AT111" s="134">
        <f t="shared" si="86"/>
        <v>14584302.011360008</v>
      </c>
      <c r="AW111" s="2">
        <f>AS111/W111</f>
        <v>1.0633338131618668</v>
      </c>
    </row>
    <row r="112" spans="1:52" s="2" customFormat="1" x14ac:dyDescent="0.25">
      <c r="B112" s="100" t="s">
        <v>69</v>
      </c>
      <c r="C112" s="2" t="s">
        <v>41</v>
      </c>
      <c r="D112" s="106">
        <f>TransportCurrent!G102</f>
        <v>1.9097</v>
      </c>
      <c r="E112" s="106">
        <f>TransportCurrent!H102</f>
        <v>1.33679E-3</v>
      </c>
      <c r="F112" s="18"/>
      <c r="G112" s="18"/>
      <c r="H112" s="18"/>
      <c r="I112" s="18"/>
      <c r="J112" s="18">
        <f>TransportCurrent!N102</f>
        <v>9.5485E-2</v>
      </c>
      <c r="K112" s="18">
        <f>TransportCurrent!O102</f>
        <v>-1.17370162E-2</v>
      </c>
      <c r="L112" s="18"/>
      <c r="M112" s="107">
        <f t="shared" si="87"/>
        <v>0.17399999999999999</v>
      </c>
      <c r="N112" s="106">
        <f>TransportProposed!H102</f>
        <v>0</v>
      </c>
      <c r="O112" s="18"/>
      <c r="P112" s="18"/>
      <c r="Q112" s="18"/>
      <c r="R112" s="18"/>
      <c r="S112" s="18">
        <f>TransportProposed!N102</f>
        <v>0</v>
      </c>
      <c r="T112" s="18">
        <f>TransportProposed!O102</f>
        <v>-1.17370162E-2</v>
      </c>
      <c r="U112" s="18"/>
      <c r="V112" s="107">
        <f t="shared" si="88"/>
        <v>0.17399999999999999</v>
      </c>
      <c r="W112" s="105">
        <f t="shared" si="72"/>
        <v>2.0065217900000003</v>
      </c>
      <c r="X112" s="55">
        <f>TransportCurrent!W102</f>
        <v>836182.90000000037</v>
      </c>
      <c r="Y112" s="130"/>
      <c r="Z112" s="130"/>
      <c r="AA112" s="130"/>
      <c r="AB112" s="130"/>
      <c r="AC112" s="130"/>
      <c r="AD112" s="130"/>
      <c r="AE112" s="130"/>
      <c r="AF112" s="131"/>
      <c r="AG112" s="132"/>
      <c r="AH112" s="133"/>
      <c r="AI112" s="133"/>
      <c r="AJ112" s="133"/>
      <c r="AK112" s="133"/>
      <c r="AL112" s="133"/>
      <c r="AM112" s="133"/>
      <c r="AN112" s="133"/>
      <c r="AO112" s="133"/>
      <c r="AP112" s="134"/>
      <c r="AQ112" s="104"/>
      <c r="AR112" s="104"/>
      <c r="AS112" s="106">
        <f t="shared" si="73"/>
        <v>2.1335999999999999</v>
      </c>
      <c r="AT112" s="134">
        <f t="shared" si="86"/>
        <v>1784079.8354400008</v>
      </c>
    </row>
    <row r="113" spans="1:56" s="2" customFormat="1" x14ac:dyDescent="0.25">
      <c r="B113" s="100" t="s">
        <v>70</v>
      </c>
      <c r="C113" s="2" t="s">
        <v>41</v>
      </c>
      <c r="D113" s="106">
        <f>TransportCurrent!G103</f>
        <v>1.4431</v>
      </c>
      <c r="E113" s="106">
        <f>TransportCurrent!H103</f>
        <v>1.0101700000000001E-3</v>
      </c>
      <c r="F113" s="18"/>
      <c r="G113" s="18"/>
      <c r="H113" s="18"/>
      <c r="I113" s="18"/>
      <c r="J113" s="18">
        <f>TransportCurrent!N103</f>
        <v>7.2155000000000011E-2</v>
      </c>
      <c r="K113" s="18">
        <f>TransportCurrent!O103</f>
        <v>-8.8692926000000002E-3</v>
      </c>
      <c r="L113" s="18"/>
      <c r="M113" s="107">
        <f t="shared" si="87"/>
        <v>0.17399999999999999</v>
      </c>
      <c r="N113" s="106">
        <f>TransportProposed!H103</f>
        <v>0</v>
      </c>
      <c r="O113" s="18"/>
      <c r="P113" s="18"/>
      <c r="Q113" s="18"/>
      <c r="R113" s="18"/>
      <c r="S113" s="18">
        <f>TransportProposed!N103</f>
        <v>0</v>
      </c>
      <c r="T113" s="18">
        <f>TransportProposed!O103</f>
        <v>-8.8692926000000002E-3</v>
      </c>
      <c r="U113" s="18"/>
      <c r="V113" s="107">
        <f t="shared" si="88"/>
        <v>0.17399999999999999</v>
      </c>
      <c r="W113" s="105">
        <f t="shared" si="72"/>
        <v>1.5162651700000001</v>
      </c>
      <c r="X113" s="55">
        <f>TransportCurrent!W103</f>
        <v>0</v>
      </c>
      <c r="Y113" s="130"/>
      <c r="Z113" s="130"/>
      <c r="AA113" s="130"/>
      <c r="AB113" s="130"/>
      <c r="AC113" s="130"/>
      <c r="AD113" s="130"/>
      <c r="AE113" s="130"/>
      <c r="AF113" s="131"/>
      <c r="AG113" s="132"/>
      <c r="AH113" s="133"/>
      <c r="AI113" s="133"/>
      <c r="AJ113" s="133"/>
      <c r="AK113" s="133"/>
      <c r="AL113" s="133"/>
      <c r="AM113" s="133"/>
      <c r="AN113" s="133"/>
      <c r="AO113" s="133"/>
      <c r="AP113" s="134"/>
      <c r="AQ113" s="104"/>
      <c r="AR113" s="104"/>
      <c r="AS113" s="106">
        <f t="shared" si="73"/>
        <v>1.6123000000000001</v>
      </c>
      <c r="AT113" s="134">
        <f t="shared" si="86"/>
        <v>0</v>
      </c>
      <c r="AX113" s="162">
        <f>AR117-SUM(AT63:AT70,AT87,AT91:AT98,AT115)</f>
        <v>55186888.596098132</v>
      </c>
      <c r="AY113" s="2" t="s">
        <v>74</v>
      </c>
      <c r="BB113" s="2" t="s">
        <v>75</v>
      </c>
      <c r="BC113" s="162">
        <f>RetailCurrent!AH106</f>
        <v>55892.303348634494</v>
      </c>
      <c r="BD113" s="2" t="s">
        <v>76</v>
      </c>
    </row>
    <row r="114" spans="1:56" s="2" customFormat="1" x14ac:dyDescent="0.25">
      <c r="B114" s="168" t="s">
        <v>71</v>
      </c>
      <c r="D114" s="106">
        <f>TransportCurrent!X97</f>
        <v>2.3846345504339337</v>
      </c>
      <c r="E114" s="106">
        <f>TransportCurrent!H97</f>
        <v>1.2918173643819012E-3</v>
      </c>
      <c r="F114" s="18"/>
      <c r="G114" s="18"/>
      <c r="H114" s="18"/>
      <c r="I114" s="18"/>
      <c r="J114" s="18">
        <f>'Rate Design (unblended)'!$BC$117</f>
        <v>0.23924494037189281</v>
      </c>
      <c r="K114" s="18">
        <f>TransportCurrent!O97</f>
        <v>-1.1342156459273093E-2</v>
      </c>
      <c r="L114" s="18"/>
      <c r="M114" s="107">
        <f t="shared" si="87"/>
        <v>0.17399999999999999</v>
      </c>
      <c r="N114" s="106">
        <v>0</v>
      </c>
      <c r="O114" s="18"/>
      <c r="P114" s="18"/>
      <c r="Q114" s="18"/>
      <c r="R114" s="18"/>
      <c r="S114" s="18">
        <v>0</v>
      </c>
      <c r="T114" s="18">
        <f>K114</f>
        <v>-1.1342156459273093E-2</v>
      </c>
      <c r="U114" s="18"/>
      <c r="V114" s="107">
        <f t="shared" si="88"/>
        <v>0.17399999999999999</v>
      </c>
      <c r="W114" s="105">
        <f t="shared" si="72"/>
        <v>2.6251713081702084</v>
      </c>
      <c r="X114" s="55">
        <f>TransportCurrent!W97</f>
        <v>12867443.600000007</v>
      </c>
      <c r="Y114" s="130">
        <f t="shared" ref="Y114:AE115" si="89">D114*$X114</f>
        <v>30684150.584320012</v>
      </c>
      <c r="Z114" s="130">
        <f t="shared" si="89"/>
        <v>16622.387077684773</v>
      </c>
      <c r="AA114" s="130">
        <f t="shared" si="89"/>
        <v>0</v>
      </c>
      <c r="AB114" s="130">
        <f t="shared" si="89"/>
        <v>0</v>
      </c>
      <c r="AC114" s="130">
        <f t="shared" si="89"/>
        <v>0</v>
      </c>
      <c r="AD114" s="130">
        <f t="shared" si="89"/>
        <v>0</v>
      </c>
      <c r="AE114" s="130">
        <f t="shared" si="89"/>
        <v>3078470.7768206955</v>
      </c>
      <c r="AF114" s="131">
        <f t="shared" ref="AF114" si="90">K114*$X114</f>
        <v>-145944.55854207231</v>
      </c>
      <c r="AG114" s="132">
        <f>SUM(Z114:AF114)</f>
        <v>2949148.6053563082</v>
      </c>
      <c r="AH114" s="133">
        <f t="shared" ref="AH114:AM115" si="91">(E114-N114)*$X114</f>
        <v>16622.387077684773</v>
      </c>
      <c r="AI114" s="133">
        <f t="shared" si="91"/>
        <v>0</v>
      </c>
      <c r="AJ114" s="133">
        <f t="shared" si="91"/>
        <v>0</v>
      </c>
      <c r="AK114" s="133">
        <f t="shared" si="91"/>
        <v>0</v>
      </c>
      <c r="AL114" s="133">
        <f t="shared" si="91"/>
        <v>0</v>
      </c>
      <c r="AM114" s="133">
        <f t="shared" si="91"/>
        <v>3078470.7768206955</v>
      </c>
      <c r="AN114" s="133">
        <f t="shared" ref="AN114" si="92">(K114-T114)*$X114</f>
        <v>0</v>
      </c>
      <c r="AO114" s="133">
        <f t="shared" ref="AO114" si="93">(L114-U114)*$X114</f>
        <v>0</v>
      </c>
      <c r="AP114" s="134">
        <f t="shared" ref="AP114" si="94">(M114-V114)*$X114</f>
        <v>0</v>
      </c>
      <c r="AQ114" s="104"/>
      <c r="AR114" s="104"/>
      <c r="AS114" s="106">
        <f t="shared" si="73"/>
        <v>2.6642999999999999</v>
      </c>
      <c r="AT114" s="134"/>
      <c r="AX114" s="169">
        <f>AX113/AY115</f>
        <v>1.117266667276908</v>
      </c>
      <c r="AY114" s="67">
        <f>SUMPRODUCT(D108:D113,X108:X113)</f>
        <v>29880323.035400011</v>
      </c>
      <c r="AZ114" s="2" t="s">
        <v>72</v>
      </c>
      <c r="BC114" s="162">
        <f>TransportCurrent!AH123</f>
        <v>5182289.3232877571</v>
      </c>
      <c r="BD114" s="2" t="s">
        <v>77</v>
      </c>
    </row>
    <row r="115" spans="1:56" s="2" customFormat="1" x14ac:dyDescent="0.25">
      <c r="B115" s="168" t="s">
        <v>49</v>
      </c>
      <c r="D115" s="106">
        <f>TransportCurrent!X96</f>
        <v>0.26344779227607862</v>
      </c>
      <c r="E115" s="106">
        <f>TransportCurrent!H96</f>
        <v>1.2918173643819012E-3</v>
      </c>
      <c r="F115" s="18"/>
      <c r="G115" s="18"/>
      <c r="H115" s="18"/>
      <c r="I115" s="18"/>
      <c r="J115" s="18"/>
      <c r="K115" s="18">
        <f>TransportCurrent!O96</f>
        <v>-1.1342156459273093E-2</v>
      </c>
      <c r="L115" s="18"/>
      <c r="M115" s="107">
        <f t="shared" si="87"/>
        <v>0.17399999999999999</v>
      </c>
      <c r="N115" s="106">
        <v>0</v>
      </c>
      <c r="O115" s="18"/>
      <c r="P115" s="18"/>
      <c r="Q115" s="18"/>
      <c r="R115" s="18"/>
      <c r="S115" s="18">
        <v>0</v>
      </c>
      <c r="T115" s="18">
        <f>K115</f>
        <v>-1.1342156459273093E-2</v>
      </c>
      <c r="U115" s="18"/>
      <c r="V115" s="107">
        <f t="shared" si="88"/>
        <v>0.17399999999999999</v>
      </c>
      <c r="W115" s="105">
        <f t="shared" si="72"/>
        <v>0.2647396096404605</v>
      </c>
      <c r="X115" s="55">
        <f>TransportCurrent!W96</f>
        <v>5696556</v>
      </c>
      <c r="Y115" s="130">
        <f t="shared" si="89"/>
        <v>1500745.1017770492</v>
      </c>
      <c r="Z115" s="130">
        <f t="shared" si="89"/>
        <v>7358.9099579739059</v>
      </c>
      <c r="AA115" s="130">
        <f t="shared" si="89"/>
        <v>0</v>
      </c>
      <c r="AB115" s="130">
        <f t="shared" si="89"/>
        <v>0</v>
      </c>
      <c r="AC115" s="130">
        <f t="shared" si="89"/>
        <v>0</v>
      </c>
      <c r="AD115" s="130">
        <f t="shared" si="89"/>
        <v>0</v>
      </c>
      <c r="AE115" s="130">
        <f t="shared" si="89"/>
        <v>0</v>
      </c>
      <c r="AF115" s="131">
        <f>K115*$X115</f>
        <v>-64611.229431010892</v>
      </c>
      <c r="AG115" s="132">
        <f t="shared" si="46"/>
        <v>-57252.319473036987</v>
      </c>
      <c r="AH115" s="133">
        <f t="shared" si="91"/>
        <v>7358.9099579739059</v>
      </c>
      <c r="AI115" s="133">
        <f t="shared" si="91"/>
        <v>0</v>
      </c>
      <c r="AJ115" s="133">
        <f t="shared" si="91"/>
        <v>0</v>
      </c>
      <c r="AK115" s="133">
        <f t="shared" si="91"/>
        <v>0</v>
      </c>
      <c r="AL115" s="133">
        <f t="shared" si="91"/>
        <v>0</v>
      </c>
      <c r="AM115" s="133">
        <f t="shared" si="91"/>
        <v>0</v>
      </c>
      <c r="AN115" s="133">
        <f t="shared" ref="AN115:AO115" si="95">(K115-T115)*$X115</f>
        <v>0</v>
      </c>
      <c r="AO115" s="133">
        <f t="shared" si="95"/>
        <v>0</v>
      </c>
      <c r="AP115" s="134">
        <f>(M115-V115)*$X115</f>
        <v>0</v>
      </c>
      <c r="AQ115" s="104"/>
      <c r="AR115" s="104"/>
      <c r="AS115" s="106">
        <f>D115</f>
        <v>0.26344779227607862</v>
      </c>
      <c r="AT115" s="134">
        <f>X115*AS115</f>
        <v>1500745.1017770492</v>
      </c>
      <c r="AY115" s="67">
        <f>SUM(AY114,AY107,AY86,AY79)</f>
        <v>49394553.880860016</v>
      </c>
      <c r="AZ115" s="2" t="s">
        <v>78</v>
      </c>
      <c r="BC115" s="162">
        <f>SUM('Rate Design (unblended)'!AM63:AM70,'Rate Design (unblended)'!AM91:AM98)</f>
        <v>278562.00000000023</v>
      </c>
      <c r="BD115" s="2" t="s">
        <v>79</v>
      </c>
    </row>
    <row r="116" spans="1:56" s="2" customFormat="1" x14ac:dyDescent="0.25">
      <c r="B116" s="100"/>
      <c r="D116" s="106"/>
      <c r="E116" s="106"/>
      <c r="F116" s="18"/>
      <c r="G116" s="18"/>
      <c r="H116" s="18"/>
      <c r="I116" s="18"/>
      <c r="J116" s="18"/>
      <c r="K116" s="18"/>
      <c r="L116" s="18"/>
      <c r="M116" s="107"/>
      <c r="N116" s="106"/>
      <c r="O116" s="18"/>
      <c r="P116" s="18"/>
      <c r="Q116" s="18"/>
      <c r="R116" s="18"/>
      <c r="S116" s="18"/>
      <c r="T116" s="18"/>
      <c r="U116" s="18"/>
      <c r="V116" s="107"/>
      <c r="W116" s="105"/>
      <c r="X116" s="55"/>
      <c r="Y116" s="130"/>
      <c r="Z116" s="130"/>
      <c r="AA116" s="130"/>
      <c r="AB116" s="130"/>
      <c r="AC116" s="130"/>
      <c r="AD116" s="130"/>
      <c r="AE116" s="130"/>
      <c r="AF116" s="131"/>
      <c r="AG116" s="132"/>
      <c r="AH116" s="133"/>
      <c r="AI116" s="133"/>
      <c r="AJ116" s="133"/>
      <c r="AK116" s="133"/>
      <c r="AL116" s="133"/>
      <c r="AM116" s="133"/>
      <c r="AN116" s="133"/>
      <c r="AO116" s="133"/>
      <c r="AP116" s="134"/>
      <c r="AQ116" s="104"/>
      <c r="AR116" s="104"/>
      <c r="AS116" s="106"/>
      <c r="AT116" s="134"/>
      <c r="AX116" s="2" t="b">
        <f>AX117=Y117</f>
        <v>1</v>
      </c>
      <c r="BC116" s="78">
        <f>'Rate Design (unblended)'!X114+'Rate Design (unblended)'!X107+'Rate Design (unblended)'!X86+'Rate Design (unblended)'!X79</f>
        <v>20730301.000000007</v>
      </c>
      <c r="BD116" s="2" t="s">
        <v>80</v>
      </c>
    </row>
    <row r="117" spans="1:56" s="2" customFormat="1" ht="15.75" thickBot="1" x14ac:dyDescent="0.3">
      <c r="A117" s="73"/>
      <c r="B117" s="140" t="s">
        <v>81</v>
      </c>
      <c r="C117" s="69"/>
      <c r="D117" s="141"/>
      <c r="E117" s="140"/>
      <c r="F117" s="69"/>
      <c r="G117" s="69"/>
      <c r="H117" s="69"/>
      <c r="I117" s="69"/>
      <c r="J117" s="69"/>
      <c r="K117" s="69"/>
      <c r="L117" s="69"/>
      <c r="M117" s="142"/>
      <c r="N117" s="140"/>
      <c r="O117" s="69"/>
      <c r="P117" s="69"/>
      <c r="Q117" s="69"/>
      <c r="R117" s="69"/>
      <c r="S117" s="69"/>
      <c r="T117" s="69"/>
      <c r="U117" s="69"/>
      <c r="V117" s="142"/>
      <c r="W117" s="143"/>
      <c r="X117" s="69"/>
      <c r="Y117" s="145">
        <f>SUM(Y63:Y116)</f>
        <v>57668117.567561567</v>
      </c>
      <c r="Z117" s="145">
        <f t="shared" ref="Z117:AF117" si="96">SUM(Z63:Z116)</f>
        <v>37936.321433091674</v>
      </c>
      <c r="AA117" s="145">
        <f t="shared" si="96"/>
        <v>8514.1964800000023</v>
      </c>
      <c r="AB117" s="145">
        <f t="shared" si="96"/>
        <v>0</v>
      </c>
      <c r="AC117" s="145">
        <f t="shared" si="96"/>
        <v>0</v>
      </c>
      <c r="AD117" s="145">
        <f t="shared" si="96"/>
        <v>28768.671699999999</v>
      </c>
      <c r="AE117" s="145">
        <f>SUM(AE63:AE116)</f>
        <v>5238181.6266363915</v>
      </c>
      <c r="AF117" s="146">
        <f t="shared" si="96"/>
        <v>-367321.74322254502</v>
      </c>
      <c r="AG117" s="147">
        <f>SUM(AG63:AG116)</f>
        <v>4946079.0730269393</v>
      </c>
      <c r="AH117" s="148">
        <f>SUM(AH63:AH116)</f>
        <v>37936.321433091674</v>
      </c>
      <c r="AI117" s="148">
        <f t="shared" ref="AI117:AO117" si="97">SUM(AI63:AI116)</f>
        <v>-2356.954635865372</v>
      </c>
      <c r="AJ117" s="148">
        <f t="shared" si="97"/>
        <v>0</v>
      </c>
      <c r="AK117" s="148">
        <f t="shared" si="97"/>
        <v>0</v>
      </c>
      <c r="AL117" s="148">
        <f t="shared" si="97"/>
        <v>-3957.7710200000029</v>
      </c>
      <c r="AM117" s="148">
        <f>SUM(AM63:AM116)</f>
        <v>5238181.6266363915</v>
      </c>
      <c r="AN117" s="148">
        <f t="shared" si="97"/>
        <v>0</v>
      </c>
      <c r="AO117" s="148">
        <f t="shared" si="97"/>
        <v>0</v>
      </c>
      <c r="AP117" s="148">
        <f>SUM(AP63:AP116)</f>
        <v>0</v>
      </c>
      <c r="AQ117" s="150">
        <v>0</v>
      </c>
      <c r="AR117" s="151">
        <f>SUM(Y117,AH117:AQ117)</f>
        <v>62937920.789975181</v>
      </c>
      <c r="AS117" s="140"/>
      <c r="AT117" s="149">
        <f>SUM(AT63:AT116)</f>
        <v>62937813.576407053</v>
      </c>
      <c r="AW117" s="152">
        <f>AT117-AR117</f>
        <v>-107.21356812864542</v>
      </c>
      <c r="AX117" s="153">
        <v>57668117.567561574</v>
      </c>
      <c r="AY117" s="69"/>
      <c r="AZ117" s="69"/>
      <c r="BA117" s="152">
        <f>SUM(AH117:AP117)</f>
        <v>5269803.2224136181</v>
      </c>
      <c r="BC117" s="2">
        <f>(BC113+BC114-BC115)/BC116</f>
        <v>0.23924494037189281</v>
      </c>
      <c r="BD117" s="2" t="s">
        <v>82</v>
      </c>
    </row>
    <row r="118" spans="1:56" s="2" customFormat="1" x14ac:dyDescent="0.25">
      <c r="A118" s="16" t="s">
        <v>83</v>
      </c>
      <c r="B118" s="122" t="s">
        <v>84</v>
      </c>
      <c r="C118" s="125"/>
      <c r="D118" s="124"/>
      <c r="E118" s="124"/>
      <c r="F118" s="125"/>
      <c r="G118" s="125"/>
      <c r="H118" s="125"/>
      <c r="I118" s="125"/>
      <c r="J118" s="125"/>
      <c r="K118" s="125"/>
      <c r="L118" s="125"/>
      <c r="M118" s="126"/>
      <c r="N118" s="124"/>
      <c r="O118" s="125"/>
      <c r="P118" s="125"/>
      <c r="Q118" s="125"/>
      <c r="R118" s="125"/>
      <c r="S118" s="125"/>
      <c r="T118" s="125"/>
      <c r="U118" s="125"/>
      <c r="V118" s="126"/>
      <c r="W118" s="127"/>
      <c r="X118" s="125"/>
      <c r="Y118" s="127"/>
      <c r="Z118" s="124"/>
      <c r="AA118" s="124"/>
      <c r="AB118" s="124"/>
      <c r="AC118" s="124"/>
      <c r="AD118" s="124"/>
      <c r="AE118" s="124"/>
      <c r="AF118" s="124"/>
      <c r="AG118" s="128"/>
      <c r="AH118" s="125"/>
      <c r="AI118" s="125"/>
      <c r="AJ118" s="125"/>
      <c r="AK118" s="125"/>
      <c r="AL118" s="125"/>
      <c r="AM118" s="125"/>
      <c r="AN118" s="125"/>
      <c r="AO118" s="125"/>
      <c r="AP118" s="126"/>
      <c r="AQ118" s="127"/>
      <c r="AR118" s="127"/>
      <c r="AS118" s="124"/>
      <c r="AT118" s="126"/>
      <c r="AW118" s="125"/>
      <c r="AX118" s="125"/>
      <c r="AY118" s="125"/>
      <c r="AZ118" s="125"/>
      <c r="BA118" s="125">
        <f>BA117/SUM(Y117)</f>
        <v>9.1381571736579334E-2</v>
      </c>
    </row>
    <row r="119" spans="1:56" s="2" customFormat="1" x14ac:dyDescent="0.25">
      <c r="A119" s="73"/>
      <c r="B119" s="100" t="s">
        <v>36</v>
      </c>
      <c r="D119" s="100"/>
      <c r="E119" s="100"/>
      <c r="M119" s="139"/>
      <c r="N119" s="100"/>
      <c r="V119" s="139"/>
      <c r="W119" s="104"/>
      <c r="Y119" s="104"/>
      <c r="Z119" s="100"/>
      <c r="AA119" s="100"/>
      <c r="AB119" s="100"/>
      <c r="AC119" s="100"/>
      <c r="AD119" s="100"/>
      <c r="AE119" s="100"/>
      <c r="AF119" s="100"/>
      <c r="AG119" s="155"/>
      <c r="AP119" s="139"/>
      <c r="AQ119" s="104"/>
      <c r="AR119" s="104"/>
      <c r="AS119" s="100"/>
      <c r="AT119" s="139"/>
    </row>
    <row r="120" spans="1:56" s="2" customFormat="1" x14ac:dyDescent="0.25">
      <c r="A120" s="73"/>
      <c r="B120" s="100" t="s">
        <v>85</v>
      </c>
      <c r="C120" s="2" t="s">
        <v>37</v>
      </c>
      <c r="D120" s="103">
        <f>RetailCurrent!G107</f>
        <v>5630.0000000000027</v>
      </c>
      <c r="E120" s="103"/>
      <c r="F120" s="42"/>
      <c r="G120" s="42"/>
      <c r="H120" s="42"/>
      <c r="I120" s="42"/>
      <c r="K120" s="42">
        <f>RetailCurrent!N107</f>
        <v>-34.601980000000019</v>
      </c>
      <c r="L120" s="42"/>
      <c r="M120" s="170"/>
      <c r="N120" s="106"/>
      <c r="O120" s="18"/>
      <c r="P120" s="18"/>
      <c r="Q120" s="18"/>
      <c r="R120" s="18"/>
      <c r="T120" s="18">
        <f>RetailProposed!N107</f>
        <v>-34.601980000000019</v>
      </c>
      <c r="U120" s="18"/>
      <c r="V120" s="107"/>
      <c r="W120" s="102">
        <f>SUM(D120,E120:M120)-SUM(N120:V120)</f>
        <v>5630.0000000000027</v>
      </c>
      <c r="Y120" s="130">
        <f t="shared" ref="Y120:AF121" si="98">D120*$X120</f>
        <v>0</v>
      </c>
      <c r="Z120" s="130">
        <f t="shared" si="98"/>
        <v>0</v>
      </c>
      <c r="AA120" s="130">
        <f t="shared" si="98"/>
        <v>0</v>
      </c>
      <c r="AB120" s="130">
        <f t="shared" si="98"/>
        <v>0</v>
      </c>
      <c r="AC120" s="130">
        <f t="shared" si="98"/>
        <v>0</v>
      </c>
      <c r="AD120" s="130">
        <f t="shared" si="98"/>
        <v>0</v>
      </c>
      <c r="AE120" s="130">
        <f t="shared" si="98"/>
        <v>0</v>
      </c>
      <c r="AF120" s="131">
        <f t="shared" si="98"/>
        <v>0</v>
      </c>
      <c r="AG120" s="132">
        <f t="shared" ref="AG120:AG129" si="99">SUM(Z120:AF120)</f>
        <v>0</v>
      </c>
      <c r="AH120" s="133">
        <f t="shared" ref="AH120:AP121" si="100">(E120-N120)*$X120</f>
        <v>0</v>
      </c>
      <c r="AI120" s="133">
        <f t="shared" si="100"/>
        <v>0</v>
      </c>
      <c r="AJ120" s="133">
        <f t="shared" si="100"/>
        <v>0</v>
      </c>
      <c r="AK120" s="133">
        <f t="shared" si="100"/>
        <v>0</v>
      </c>
      <c r="AL120" s="133">
        <f t="shared" si="100"/>
        <v>0</v>
      </c>
      <c r="AM120" s="133">
        <f t="shared" si="100"/>
        <v>0</v>
      </c>
      <c r="AN120" s="133">
        <f t="shared" si="100"/>
        <v>0</v>
      </c>
      <c r="AO120" s="133">
        <f t="shared" si="100"/>
        <v>0</v>
      </c>
      <c r="AP120" s="134">
        <f t="shared" si="100"/>
        <v>0</v>
      </c>
      <c r="AQ120" s="104"/>
      <c r="AR120" s="104"/>
      <c r="AS120" s="103">
        <f>AS70</f>
        <v>5912</v>
      </c>
      <c r="AT120" s="134">
        <f t="shared" ref="AT120:AT121" si="101">X120*AS120</f>
        <v>0</v>
      </c>
    </row>
    <row r="121" spans="1:56" s="2" customFormat="1" x14ac:dyDescent="0.25">
      <c r="A121" s="73"/>
      <c r="B121" s="100" t="s">
        <v>85</v>
      </c>
      <c r="C121" s="2" t="s">
        <v>41</v>
      </c>
      <c r="D121" s="103">
        <f>TransportCurrent!G107</f>
        <v>5630.0000000000027</v>
      </c>
      <c r="E121" s="100"/>
      <c r="K121" s="2">
        <f>TransportCurrent!O107</f>
        <v>-34.601980000000019</v>
      </c>
      <c r="M121" s="139"/>
      <c r="N121" s="100"/>
      <c r="T121" s="18">
        <f>TransportProposed!O107</f>
        <v>-34.601980000000019</v>
      </c>
      <c r="U121" s="18"/>
      <c r="V121" s="139"/>
      <c r="W121" s="102">
        <f>SUM(D121,E121:M121)-SUM(N121:V121)</f>
        <v>5630.0000000000027</v>
      </c>
      <c r="X121" s="55">
        <f>TransportCurrent!V107</f>
        <v>96</v>
      </c>
      <c r="Y121" s="130">
        <f t="shared" si="98"/>
        <v>540480.00000000023</v>
      </c>
      <c r="Z121" s="130">
        <f t="shared" si="98"/>
        <v>0</v>
      </c>
      <c r="AA121" s="130">
        <f t="shared" si="98"/>
        <v>0</v>
      </c>
      <c r="AB121" s="130">
        <f t="shared" si="98"/>
        <v>0</v>
      </c>
      <c r="AC121" s="130">
        <f t="shared" si="98"/>
        <v>0</v>
      </c>
      <c r="AD121" s="130">
        <f t="shared" si="98"/>
        <v>0</v>
      </c>
      <c r="AE121" s="130">
        <f t="shared" si="98"/>
        <v>0</v>
      </c>
      <c r="AF121" s="131">
        <f t="shared" si="98"/>
        <v>-3321.7900800000016</v>
      </c>
      <c r="AG121" s="132">
        <f t="shared" si="99"/>
        <v>-3321.7900800000016</v>
      </c>
      <c r="AH121" s="133">
        <f t="shared" si="100"/>
        <v>0</v>
      </c>
      <c r="AI121" s="133">
        <f t="shared" si="100"/>
        <v>0</v>
      </c>
      <c r="AJ121" s="133">
        <f t="shared" si="100"/>
        <v>0</v>
      </c>
      <c r="AK121" s="133">
        <f t="shared" si="100"/>
        <v>0</v>
      </c>
      <c r="AL121" s="133">
        <f t="shared" si="100"/>
        <v>0</v>
      </c>
      <c r="AM121" s="133">
        <f t="shared" si="100"/>
        <v>0</v>
      </c>
      <c r="AN121" s="133">
        <f t="shared" si="100"/>
        <v>0</v>
      </c>
      <c r="AO121" s="133">
        <f t="shared" si="100"/>
        <v>0</v>
      </c>
      <c r="AP121" s="134">
        <f t="shared" si="100"/>
        <v>0</v>
      </c>
      <c r="AQ121" s="104"/>
      <c r="AR121" s="104"/>
      <c r="AS121" s="103">
        <f>AS120</f>
        <v>5912</v>
      </c>
      <c r="AT121" s="134">
        <f t="shared" si="101"/>
        <v>567552</v>
      </c>
    </row>
    <row r="122" spans="1:56" s="2" customFormat="1" x14ac:dyDescent="0.25">
      <c r="A122" s="73"/>
      <c r="B122" s="100"/>
      <c r="D122" s="100"/>
      <c r="E122" s="100"/>
      <c r="M122" s="139"/>
      <c r="N122" s="100"/>
      <c r="V122" s="139"/>
      <c r="W122" s="104"/>
      <c r="X122" s="42"/>
      <c r="Y122" s="104"/>
      <c r="Z122" s="104"/>
      <c r="AA122" s="104"/>
      <c r="AB122" s="104"/>
      <c r="AC122" s="104"/>
      <c r="AD122" s="104"/>
      <c r="AE122" s="104"/>
      <c r="AF122" s="100"/>
      <c r="AG122" s="132">
        <f t="shared" si="99"/>
        <v>0</v>
      </c>
      <c r="AP122" s="139"/>
      <c r="AQ122" s="104"/>
      <c r="AR122" s="104"/>
      <c r="AS122" s="100"/>
      <c r="AT122" s="139"/>
    </row>
    <row r="123" spans="1:56" s="2" customFormat="1" x14ac:dyDescent="0.25">
      <c r="A123" s="73"/>
      <c r="B123" s="100"/>
      <c r="D123" s="100"/>
      <c r="E123" s="100"/>
      <c r="M123" s="139"/>
      <c r="N123" s="100"/>
      <c r="V123" s="139"/>
      <c r="W123" s="104"/>
      <c r="X123" s="55"/>
      <c r="Y123" s="104"/>
      <c r="Z123" s="104"/>
      <c r="AA123" s="104"/>
      <c r="AB123" s="104"/>
      <c r="AC123" s="104"/>
      <c r="AD123" s="104"/>
      <c r="AE123" s="104"/>
      <c r="AF123" s="100"/>
      <c r="AG123" s="132">
        <f t="shared" si="99"/>
        <v>0</v>
      </c>
      <c r="AP123" s="139"/>
      <c r="AQ123" s="104"/>
      <c r="AR123" s="104"/>
      <c r="AS123" s="100"/>
      <c r="AT123" s="139"/>
    </row>
    <row r="124" spans="1:56" s="2" customFormat="1" x14ac:dyDescent="0.25">
      <c r="A124" s="73"/>
      <c r="B124" s="100" t="s">
        <v>64</v>
      </c>
      <c r="D124" s="106"/>
      <c r="E124" s="100"/>
      <c r="M124" s="139"/>
      <c r="N124" s="100"/>
      <c r="V124" s="139"/>
      <c r="W124" s="104"/>
      <c r="X124" s="165"/>
      <c r="Y124" s="104"/>
      <c r="Z124" s="104"/>
      <c r="AA124" s="104"/>
      <c r="AB124" s="104"/>
      <c r="AC124" s="104"/>
      <c r="AD124" s="104"/>
      <c r="AE124" s="104"/>
      <c r="AF124" s="100"/>
      <c r="AG124" s="132">
        <f t="shared" si="99"/>
        <v>0</v>
      </c>
      <c r="AH124" s="133"/>
      <c r="AI124" s="133"/>
      <c r="AJ124" s="133"/>
      <c r="AK124" s="133"/>
      <c r="AL124" s="133"/>
      <c r="AM124" s="133"/>
      <c r="AN124" s="133"/>
      <c r="AO124" s="133"/>
      <c r="AP124" s="134"/>
      <c r="AQ124" s="104"/>
      <c r="AR124" s="104"/>
      <c r="AS124" s="100"/>
      <c r="AT124" s="134"/>
      <c r="AX124" s="33"/>
    </row>
    <row r="125" spans="1:56" s="2" customFormat="1" x14ac:dyDescent="0.25">
      <c r="A125" s="73"/>
      <c r="B125" s="168" t="s">
        <v>86</v>
      </c>
      <c r="C125" s="2" t="s">
        <v>37</v>
      </c>
      <c r="D125" s="106">
        <f>RetailCurrent!G112</f>
        <v>0.74299999999999999</v>
      </c>
      <c r="E125" s="106">
        <f>RetailCurrent!H112</f>
        <v>5.2010000000000001E-4</v>
      </c>
      <c r="F125" s="18">
        <f>RetailCurrent!I110</f>
        <v>2.5600000000000001E-2</v>
      </c>
      <c r="G125" s="18"/>
      <c r="H125" s="18"/>
      <c r="I125" s="18">
        <f>RetailCurrent!L110</f>
        <v>8.6499999999999994E-2</v>
      </c>
      <c r="K125" s="18">
        <f>RetailCurrent!N112</f>
        <v>-4.5664780000000006E-3</v>
      </c>
      <c r="L125" s="18"/>
      <c r="M125" s="139"/>
      <c r="N125" s="106">
        <f>RetailProposed!H112</f>
        <v>0</v>
      </c>
      <c r="O125" s="18">
        <f>RetailProposed!I110</f>
        <v>3.2686756668099996E-2</v>
      </c>
      <c r="P125" s="18"/>
      <c r="Q125" s="18"/>
      <c r="R125" s="18">
        <f>RetailProposed!L110</f>
        <v>9.8400000000000001E-2</v>
      </c>
      <c r="T125" s="18">
        <f>RetailProposed!N112</f>
        <v>-4.5664780000000006E-3</v>
      </c>
      <c r="U125" s="18"/>
      <c r="V125" s="107"/>
      <c r="W125" s="105">
        <f>SUM(D125,E125:M125)-SUM(N125:V125)</f>
        <v>0.7245333433319</v>
      </c>
      <c r="Y125" s="130">
        <f t="shared" ref="Y125:AF129" si="102">D125*$X125</f>
        <v>0</v>
      </c>
      <c r="Z125" s="130">
        <f t="shared" si="102"/>
        <v>0</v>
      </c>
      <c r="AA125" s="130">
        <f t="shared" si="102"/>
        <v>0</v>
      </c>
      <c r="AB125" s="130">
        <f t="shared" si="102"/>
        <v>0</v>
      </c>
      <c r="AC125" s="130">
        <f t="shared" si="102"/>
        <v>0</v>
      </c>
      <c r="AD125" s="130">
        <f t="shared" si="102"/>
        <v>0</v>
      </c>
      <c r="AE125" s="130">
        <f t="shared" si="102"/>
        <v>0</v>
      </c>
      <c r="AF125" s="131">
        <f t="shared" si="102"/>
        <v>0</v>
      </c>
      <c r="AG125" s="132">
        <f t="shared" si="99"/>
        <v>0</v>
      </c>
      <c r="AH125" s="133">
        <f t="shared" ref="AH125:AP127" si="103">(E125-N125)*$X125</f>
        <v>0</v>
      </c>
      <c r="AI125" s="133">
        <f t="shared" si="103"/>
        <v>0</v>
      </c>
      <c r="AJ125" s="133">
        <f t="shared" si="103"/>
        <v>0</v>
      </c>
      <c r="AK125" s="133">
        <f t="shared" si="103"/>
        <v>0</v>
      </c>
      <c r="AL125" s="133">
        <f t="shared" si="103"/>
        <v>0</v>
      </c>
      <c r="AM125" s="133">
        <f t="shared" si="103"/>
        <v>0</v>
      </c>
      <c r="AN125" s="133">
        <f t="shared" si="103"/>
        <v>0</v>
      </c>
      <c r="AO125" s="133">
        <f t="shared" si="103"/>
        <v>0</v>
      </c>
      <c r="AP125" s="134">
        <f t="shared" si="103"/>
        <v>0</v>
      </c>
      <c r="AQ125" s="104"/>
      <c r="AR125" s="104"/>
      <c r="AS125" s="106">
        <f>AS127</f>
        <v>0.74703256445047483</v>
      </c>
      <c r="AT125" s="134">
        <f>X125*AS125</f>
        <v>0</v>
      </c>
      <c r="AX125" s="33"/>
    </row>
    <row r="126" spans="1:56" s="2" customFormat="1" x14ac:dyDescent="0.25">
      <c r="A126" s="73"/>
      <c r="B126" s="168" t="s">
        <v>87</v>
      </c>
      <c r="C126" s="2" t="s">
        <v>37</v>
      </c>
      <c r="D126" s="106">
        <f>RetailCurrent!G113</f>
        <v>0.44219999999999998</v>
      </c>
      <c r="E126" s="106">
        <f>RetailCurrent!H113</f>
        <v>3.0953999999999997E-4</v>
      </c>
      <c r="F126" s="18">
        <f>F125</f>
        <v>2.5600000000000001E-2</v>
      </c>
      <c r="G126" s="18"/>
      <c r="H126" s="18"/>
      <c r="I126" s="18">
        <f>I125</f>
        <v>8.6499999999999994E-2</v>
      </c>
      <c r="K126" s="18">
        <f>RetailCurrent!N113</f>
        <v>-2.7177612E-3</v>
      </c>
      <c r="L126" s="18"/>
      <c r="M126" s="139"/>
      <c r="N126" s="106">
        <f>RetailProposed!H113</f>
        <v>0</v>
      </c>
      <c r="O126" s="18">
        <f>O125</f>
        <v>3.2686756668099996E-2</v>
      </c>
      <c r="P126" s="18"/>
      <c r="Q126" s="18"/>
      <c r="R126" s="18">
        <f>R125</f>
        <v>9.8400000000000001E-2</v>
      </c>
      <c r="T126" s="18">
        <f>RetailProposed!N113</f>
        <v>-2.7177612E-3</v>
      </c>
      <c r="U126" s="18"/>
      <c r="V126" s="107"/>
      <c r="W126" s="105">
        <f>SUM(D126,E126:M126)-SUM(N126:V126)</f>
        <v>0.42352278333189997</v>
      </c>
      <c r="Y126" s="130">
        <f t="shared" si="102"/>
        <v>0</v>
      </c>
      <c r="Z126" s="130">
        <f t="shared" si="102"/>
        <v>0</v>
      </c>
      <c r="AA126" s="130">
        <f t="shared" si="102"/>
        <v>0</v>
      </c>
      <c r="AB126" s="130">
        <f t="shared" si="102"/>
        <v>0</v>
      </c>
      <c r="AC126" s="130">
        <f t="shared" si="102"/>
        <v>0</v>
      </c>
      <c r="AD126" s="130">
        <f t="shared" si="102"/>
        <v>0</v>
      </c>
      <c r="AE126" s="130">
        <f t="shared" si="102"/>
        <v>0</v>
      </c>
      <c r="AF126" s="131">
        <f t="shared" si="102"/>
        <v>0</v>
      </c>
      <c r="AG126" s="132">
        <f t="shared" si="99"/>
        <v>0</v>
      </c>
      <c r="AH126" s="133">
        <f t="shared" si="103"/>
        <v>0</v>
      </c>
      <c r="AI126" s="133">
        <f t="shared" si="103"/>
        <v>0</v>
      </c>
      <c r="AJ126" s="133">
        <f t="shared" si="103"/>
        <v>0</v>
      </c>
      <c r="AK126" s="133">
        <f t="shared" si="103"/>
        <v>0</v>
      </c>
      <c r="AL126" s="133">
        <f t="shared" si="103"/>
        <v>0</v>
      </c>
      <c r="AM126" s="133">
        <f t="shared" si="103"/>
        <v>0</v>
      </c>
      <c r="AN126" s="133">
        <f t="shared" si="103"/>
        <v>0</v>
      </c>
      <c r="AO126" s="133">
        <f t="shared" si="103"/>
        <v>0</v>
      </c>
      <c r="AP126" s="134">
        <f t="shared" si="103"/>
        <v>0</v>
      </c>
      <c r="AQ126" s="104"/>
      <c r="AR126" s="104"/>
      <c r="AS126" s="106">
        <f>AS128</f>
        <v>0.4446</v>
      </c>
      <c r="AT126" s="134">
        <f t="shared" ref="AT126:AT128" si="104">X126*AS126</f>
        <v>0</v>
      </c>
    </row>
    <row r="127" spans="1:56" s="2" customFormat="1" x14ac:dyDescent="0.25">
      <c r="A127" s="73"/>
      <c r="B127" s="168" t="s">
        <v>86</v>
      </c>
      <c r="C127" s="2" t="s">
        <v>41</v>
      </c>
      <c r="D127" s="106">
        <f>TransportCurrent!G112</f>
        <v>0.74299999999999999</v>
      </c>
      <c r="E127" s="106">
        <f>TransportCurrent!H112</f>
        <v>5.2010000000000001E-4</v>
      </c>
      <c r="F127" s="18"/>
      <c r="G127" s="18"/>
      <c r="H127" s="18"/>
      <c r="I127" s="18"/>
      <c r="K127" s="18">
        <f>TransportCurrent!O112</f>
        <v>-4.5664780000000006E-3</v>
      </c>
      <c r="L127" s="18"/>
      <c r="M127" s="107">
        <f>TransportCurrent!L109</f>
        <v>0.17399999999999999</v>
      </c>
      <c r="N127" s="106">
        <f>TransportProposed!H112</f>
        <v>0</v>
      </c>
      <c r="O127" s="18"/>
      <c r="P127" s="18"/>
      <c r="Q127" s="18"/>
      <c r="R127" s="18"/>
      <c r="T127" s="18">
        <f>TransportProposed!O112</f>
        <v>-4.5664780000000006E-3</v>
      </c>
      <c r="U127" s="18"/>
      <c r="V127" s="107">
        <f>TransportProposed!L109</f>
        <v>0.17399999999999999</v>
      </c>
      <c r="W127" s="105">
        <f>SUM(D127,E127:M127)-SUM(N127:V127)</f>
        <v>0.74352010000000013</v>
      </c>
      <c r="X127" s="55">
        <f>TransportCurrent!W112</f>
        <v>0</v>
      </c>
      <c r="Y127" s="130">
        <f t="shared" si="102"/>
        <v>0</v>
      </c>
      <c r="Z127" s="130">
        <f t="shared" si="102"/>
        <v>0</v>
      </c>
      <c r="AA127" s="130">
        <f t="shared" si="102"/>
        <v>0</v>
      </c>
      <c r="AB127" s="130">
        <f t="shared" si="102"/>
        <v>0</v>
      </c>
      <c r="AC127" s="130">
        <f t="shared" si="102"/>
        <v>0</v>
      </c>
      <c r="AD127" s="130">
        <f t="shared" si="102"/>
        <v>0</v>
      </c>
      <c r="AE127" s="130">
        <f t="shared" si="102"/>
        <v>0</v>
      </c>
      <c r="AF127" s="131">
        <f t="shared" si="102"/>
        <v>0</v>
      </c>
      <c r="AG127" s="132">
        <f t="shared" si="99"/>
        <v>0</v>
      </c>
      <c r="AH127" s="133">
        <f t="shared" si="103"/>
        <v>0</v>
      </c>
      <c r="AI127" s="133">
        <f t="shared" si="103"/>
        <v>0</v>
      </c>
      <c r="AJ127" s="133">
        <f t="shared" si="103"/>
        <v>0</v>
      </c>
      <c r="AK127" s="133">
        <f t="shared" si="103"/>
        <v>0</v>
      </c>
      <c r="AL127" s="133">
        <f t="shared" si="103"/>
        <v>0</v>
      </c>
      <c r="AM127" s="133">
        <f t="shared" si="103"/>
        <v>0</v>
      </c>
      <c r="AN127" s="133">
        <f t="shared" si="103"/>
        <v>0</v>
      </c>
      <c r="AO127" s="133">
        <f t="shared" si="103"/>
        <v>0</v>
      </c>
      <c r="AP127" s="134">
        <f t="shared" si="103"/>
        <v>0</v>
      </c>
      <c r="AQ127" s="104"/>
      <c r="AR127" s="104"/>
      <c r="AS127" s="106">
        <f>AS128/D128*D127</f>
        <v>0.74703256445047483</v>
      </c>
      <c r="AT127" s="134">
        <f>X127*AS127</f>
        <v>0</v>
      </c>
    </row>
    <row r="128" spans="1:56" s="2" customFormat="1" x14ac:dyDescent="0.25">
      <c r="A128" s="73"/>
      <c r="B128" s="168" t="s">
        <v>87</v>
      </c>
      <c r="C128" s="2" t="s">
        <v>41</v>
      </c>
      <c r="D128" s="106">
        <f>TransportCurrent!G113</f>
        <v>0.44219999999999998</v>
      </c>
      <c r="E128" s="106">
        <f>TransportCurrent!H113</f>
        <v>1.2918173643819012E-3</v>
      </c>
      <c r="F128" s="18"/>
      <c r="G128" s="18"/>
      <c r="H128" s="18"/>
      <c r="I128" s="18"/>
      <c r="K128" s="18">
        <f>K129</f>
        <v>-1.1342156459273093E-2</v>
      </c>
      <c r="L128" s="18"/>
      <c r="M128" s="107">
        <f>M127</f>
        <v>0.17399999999999999</v>
      </c>
      <c r="N128" s="106">
        <f>TransportProposed!H113</f>
        <v>0</v>
      </c>
      <c r="O128" s="18"/>
      <c r="P128" s="18"/>
      <c r="Q128" s="18"/>
      <c r="R128" s="18"/>
      <c r="T128" s="18">
        <f>TransportProposed!O113</f>
        <v>-2.7177612E-3</v>
      </c>
      <c r="U128" s="18"/>
      <c r="V128" s="107">
        <f>V127</f>
        <v>0.17399999999999999</v>
      </c>
      <c r="W128" s="105">
        <f>SUM(D128,E128:M128)-SUM(N128:V128)</f>
        <v>0.4348674221051087</v>
      </c>
      <c r="X128" s="55">
        <f>TransportCurrent!W113</f>
        <v>1694527.4</v>
      </c>
      <c r="Y128" s="130">
        <f t="shared" si="102"/>
        <v>749320.01627999998</v>
      </c>
      <c r="Z128" s="130">
        <f t="shared" si="102"/>
        <v>2189.0199197409156</v>
      </c>
      <c r="AA128" s="130">
        <f t="shared" si="102"/>
        <v>0</v>
      </c>
      <c r="AB128" s="130">
        <f t="shared" si="102"/>
        <v>0</v>
      </c>
      <c r="AC128" s="130">
        <f t="shared" si="102"/>
        <v>0</v>
      </c>
      <c r="AD128" s="130">
        <f t="shared" si="102"/>
        <v>0</v>
      </c>
      <c r="AE128" s="130">
        <f t="shared" si="102"/>
        <v>0</v>
      </c>
      <c r="AF128" s="131">
        <f t="shared" si="102"/>
        <v>-19219.594895325237</v>
      </c>
      <c r="AG128" s="132">
        <f t="shared" si="99"/>
        <v>-17030.574975584321</v>
      </c>
      <c r="AH128" s="133">
        <f t="shared" ref="AH128:AM129" si="105">(E128-N128)*$X128</f>
        <v>2189.0199197409156</v>
      </c>
      <c r="AI128" s="133">
        <f t="shared" si="105"/>
        <v>0</v>
      </c>
      <c r="AJ128" s="133">
        <f t="shared" si="105"/>
        <v>0</v>
      </c>
      <c r="AK128" s="133">
        <f t="shared" si="105"/>
        <v>0</v>
      </c>
      <c r="AL128" s="133">
        <f t="shared" si="105"/>
        <v>0</v>
      </c>
      <c r="AM128" s="133">
        <f t="shared" si="105"/>
        <v>0</v>
      </c>
      <c r="AN128" s="133"/>
      <c r="AO128" s="133">
        <f>(L128-U128)*$X128</f>
        <v>0</v>
      </c>
      <c r="AP128" s="134">
        <f>(M128-V128)*$X128</f>
        <v>0</v>
      </c>
      <c r="AQ128" s="104"/>
      <c r="AR128" s="104"/>
      <c r="AS128" s="106">
        <f>ROUND((AR130-AT121-AT129)/X128,4)</f>
        <v>0.4446</v>
      </c>
      <c r="AT128" s="134">
        <f t="shared" si="104"/>
        <v>753386.88203999994</v>
      </c>
      <c r="AX128" s="2" t="b">
        <f>AX130=Y130</f>
        <v>1</v>
      </c>
    </row>
    <row r="129" spans="1:76" x14ac:dyDescent="0.25">
      <c r="A129" s="73"/>
      <c r="B129" s="168" t="s">
        <v>49</v>
      </c>
      <c r="D129" s="106">
        <f>TransportCurrent!X111</f>
        <v>0.26344779227607862</v>
      </c>
      <c r="E129" s="106">
        <f>TransportCurrent!H111</f>
        <v>1.2918173643819012E-3</v>
      </c>
      <c r="F129" s="18"/>
      <c r="G129" s="18"/>
      <c r="H129" s="18"/>
      <c r="I129" s="18"/>
      <c r="J129" s="18"/>
      <c r="K129" s="18">
        <f>TransportCurrent!O111</f>
        <v>-1.1342156459273093E-2</v>
      </c>
      <c r="L129" s="18"/>
      <c r="M129" s="107">
        <f>M128</f>
        <v>0.17399999999999999</v>
      </c>
      <c r="N129" s="106">
        <v>0</v>
      </c>
      <c r="O129" s="18"/>
      <c r="P129" s="18"/>
      <c r="Q129" s="18"/>
      <c r="R129" s="18"/>
      <c r="S129" s="18">
        <v>0</v>
      </c>
      <c r="T129" s="18">
        <f>K129</f>
        <v>-1.1342156459273093E-2</v>
      </c>
      <c r="U129" s="18"/>
      <c r="V129" s="107">
        <f>V128</f>
        <v>0.17399999999999999</v>
      </c>
      <c r="W129" s="105">
        <f>SUM(D129,E129:M129)-SUM(N129:V129)</f>
        <v>0.2647396096404605</v>
      </c>
      <c r="X129" s="55">
        <f>TransportCurrent!W111</f>
        <v>22354141.100000001</v>
      </c>
      <c r="Y129" s="130">
        <f t="shared" si="102"/>
        <v>5889149.1210229518</v>
      </c>
      <c r="Z129" s="130">
        <f t="shared" si="102"/>
        <v>28877.467638823135</v>
      </c>
      <c r="AA129" s="130">
        <f t="shared" si="102"/>
        <v>0</v>
      </c>
      <c r="AB129" s="130">
        <f t="shared" si="102"/>
        <v>0</v>
      </c>
      <c r="AC129" s="130">
        <f t="shared" si="102"/>
        <v>0</v>
      </c>
      <c r="AD129" s="130">
        <f t="shared" si="102"/>
        <v>0</v>
      </c>
      <c r="AE129" s="130">
        <f t="shared" si="102"/>
        <v>0</v>
      </c>
      <c r="AF129" s="131">
        <f t="shared" si="102"/>
        <v>-253544.16586886713</v>
      </c>
      <c r="AG129" s="132">
        <f t="shared" si="99"/>
        <v>-224666.69823004398</v>
      </c>
      <c r="AH129" s="133">
        <f t="shared" si="105"/>
        <v>28877.467638823135</v>
      </c>
      <c r="AI129" s="133">
        <f t="shared" si="105"/>
        <v>0</v>
      </c>
      <c r="AJ129" s="133">
        <f t="shared" si="105"/>
        <v>0</v>
      </c>
      <c r="AK129" s="133">
        <f t="shared" si="105"/>
        <v>0</v>
      </c>
      <c r="AL129" s="133">
        <f t="shared" si="105"/>
        <v>0</v>
      </c>
      <c r="AM129" s="133">
        <f t="shared" si="105"/>
        <v>0</v>
      </c>
      <c r="AN129" s="133">
        <f>(K129-T129)*$X129</f>
        <v>0</v>
      </c>
      <c r="AO129" s="133">
        <f>(L129-U129)*$X129</f>
        <v>0</v>
      </c>
      <c r="AP129" s="134">
        <f>(M129-V129)*$X129</f>
        <v>0</v>
      </c>
      <c r="AQ129" s="104"/>
      <c r="AR129" s="104"/>
      <c r="AS129" s="106">
        <f>D129</f>
        <v>0.26344779227607862</v>
      </c>
      <c r="AT129" s="134">
        <f>X129*AS129</f>
        <v>5889149.1210229518</v>
      </c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</row>
    <row r="130" spans="1:76" ht="15.75" thickBot="1" x14ac:dyDescent="0.3">
      <c r="A130" s="73"/>
      <c r="B130" s="140" t="s">
        <v>88</v>
      </c>
      <c r="C130" s="69"/>
      <c r="D130" s="141"/>
      <c r="E130" s="140"/>
      <c r="F130" s="69"/>
      <c r="G130" s="69"/>
      <c r="H130" s="69"/>
      <c r="I130" s="69"/>
      <c r="J130" s="69"/>
      <c r="K130" s="69"/>
      <c r="L130" s="69"/>
      <c r="M130" s="142"/>
      <c r="N130" s="140"/>
      <c r="O130" s="69"/>
      <c r="P130" s="69"/>
      <c r="Q130" s="69"/>
      <c r="R130" s="69"/>
      <c r="S130" s="69"/>
      <c r="T130" s="69"/>
      <c r="U130" s="69"/>
      <c r="V130" s="142"/>
      <c r="W130" s="143"/>
      <c r="X130" s="69"/>
      <c r="Y130" s="145">
        <f>SUM(Y120:Y129)</f>
        <v>7178949.1373029519</v>
      </c>
      <c r="Z130" s="145">
        <f t="shared" ref="Z130:AG130" si="106">SUM(Z120:Z129)</f>
        <v>31066.487558564051</v>
      </c>
      <c r="AA130" s="145">
        <f t="shared" si="106"/>
        <v>0</v>
      </c>
      <c r="AB130" s="145">
        <f t="shared" si="106"/>
        <v>0</v>
      </c>
      <c r="AC130" s="145">
        <f t="shared" si="106"/>
        <v>0</v>
      </c>
      <c r="AD130" s="145">
        <f t="shared" si="106"/>
        <v>0</v>
      </c>
      <c r="AE130" s="145">
        <f t="shared" si="106"/>
        <v>0</v>
      </c>
      <c r="AF130" s="146">
        <f t="shared" si="106"/>
        <v>-276085.55084419239</v>
      </c>
      <c r="AG130" s="147">
        <f t="shared" si="106"/>
        <v>-245019.0632856283</v>
      </c>
      <c r="AH130" s="148">
        <f>SUM(AH120:AH129)</f>
        <v>31066.487558564051</v>
      </c>
      <c r="AI130" s="148">
        <f t="shared" ref="AI130:AP130" si="107">SUM(AI120:AI129)</f>
        <v>0</v>
      </c>
      <c r="AJ130" s="148">
        <f t="shared" si="107"/>
        <v>0</v>
      </c>
      <c r="AK130" s="148">
        <f t="shared" si="107"/>
        <v>0</v>
      </c>
      <c r="AL130" s="148">
        <f t="shared" si="107"/>
        <v>0</v>
      </c>
      <c r="AM130" s="148">
        <f t="shared" si="107"/>
        <v>0</v>
      </c>
      <c r="AN130" s="148">
        <f t="shared" si="107"/>
        <v>0</v>
      </c>
      <c r="AO130" s="148">
        <f t="shared" si="107"/>
        <v>0</v>
      </c>
      <c r="AP130" s="148">
        <f t="shared" si="107"/>
        <v>0</v>
      </c>
      <c r="AQ130" s="150">
        <v>0</v>
      </c>
      <c r="AR130" s="151">
        <f>SUM(Y130,AH130:AQ130)</f>
        <v>7210015.6248615161</v>
      </c>
      <c r="AS130" s="140"/>
      <c r="AT130" s="149">
        <f>SUM(AT120:AT129)</f>
        <v>7210088.0030629523</v>
      </c>
      <c r="AW130" s="152">
        <f>AT130-AR130</f>
        <v>72.378201436251402</v>
      </c>
      <c r="AX130" s="153">
        <v>7178949.1373029519</v>
      </c>
      <c r="AY130" s="69"/>
      <c r="AZ130" s="69"/>
      <c r="BA130" s="152">
        <f>SUM(AH130:AP130)</f>
        <v>31066.487558564051</v>
      </c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</row>
    <row r="131" spans="1:76" x14ac:dyDescent="0.25">
      <c r="A131" s="73"/>
      <c r="B131" s="171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</row>
    <row r="132" spans="1:76" x14ac:dyDescent="0.25">
      <c r="A132" s="73"/>
      <c r="B132" s="172" t="s">
        <v>89</v>
      </c>
      <c r="X132" s="55"/>
      <c r="Y132" s="162">
        <f>SUM(Y130,Y117,Y60,Y38,Y17)</f>
        <v>616555782.19513714</v>
      </c>
      <c r="Z132" s="162"/>
      <c r="AA132" s="162"/>
      <c r="AB132" s="162"/>
      <c r="AC132" s="162"/>
      <c r="AD132" s="162"/>
      <c r="AE132" s="162"/>
      <c r="AF132" s="162"/>
      <c r="AG132" s="162"/>
      <c r="AH132" s="162">
        <f t="shared" ref="AH132:AL132" si="108">SUM(AH130,AH117,AH60,AH38,AH17)</f>
        <v>346044.64970656019</v>
      </c>
      <c r="AI132" s="162">
        <f t="shared" si="108"/>
        <v>1001764.9025823442</v>
      </c>
      <c r="AJ132" s="162">
        <f t="shared" si="108"/>
        <v>0</v>
      </c>
      <c r="AK132" s="162">
        <f t="shared" si="108"/>
        <v>-280390.09438411891</v>
      </c>
      <c r="AL132" s="162">
        <f t="shared" si="108"/>
        <v>-730216.27659819601</v>
      </c>
      <c r="AM132" s="162">
        <f>SUM(AM130,AM117,AM60,AM38,AM17)</f>
        <v>36632492.588599324</v>
      </c>
      <c r="AQ132" s="162">
        <f>SUM(AQ130,AQ117,AQ60,AQ38,AQ17)</f>
        <v>160871016.52172971</v>
      </c>
      <c r="AR132" s="162">
        <f>SUM(AR130,AR117,AR60,AR38,AR17)</f>
        <v>814396494.48677278</v>
      </c>
      <c r="AT132" s="162">
        <f>SUM(AT130,AT117,AT60,AT38,AT17)</f>
        <v>814393212.09413731</v>
      </c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</row>
    <row r="133" spans="1:76" x14ac:dyDescent="0.25">
      <c r="B133" s="75" t="s">
        <v>90</v>
      </c>
      <c r="AT133" s="173">
        <f>AT132-AR132</f>
        <v>-3282.3926354646683</v>
      </c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</row>
    <row r="134" spans="1:76" x14ac:dyDescent="0.25">
      <c r="A134" s="73"/>
      <c r="BA134" s="162">
        <f>SUM(BA130,BA117,BA60,BA38,BA17)</f>
        <v>36969695.76990591</v>
      </c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</row>
    <row r="135" spans="1:76" x14ac:dyDescent="0.25">
      <c r="A135" s="73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</row>
    <row r="136" spans="1:76" x14ac:dyDescent="0.25">
      <c r="A136" s="73"/>
      <c r="X136" s="55"/>
      <c r="Y136" s="162">
        <f t="shared" ref="Y136:AF136" si="109">SUM(Y130,Y117,Y60,Y38,Y17)</f>
        <v>616555782.19513714</v>
      </c>
      <c r="Z136" s="162">
        <f t="shared" si="109"/>
        <v>346044.64970656019</v>
      </c>
      <c r="AA136" s="162">
        <f t="shared" si="109"/>
        <v>9071924.0335116386</v>
      </c>
      <c r="AB136" s="162">
        <f t="shared" si="109"/>
        <v>28608.194362638173</v>
      </c>
      <c r="AC136" s="162">
        <f t="shared" si="109"/>
        <v>0</v>
      </c>
      <c r="AD136" s="162">
        <f t="shared" si="109"/>
        <v>5307874.6156087322</v>
      </c>
      <c r="AE136" s="162">
        <f>SUM(AE130,AE117,AE60,AE38,AE17)</f>
        <v>36632492.588599324</v>
      </c>
      <c r="AF136" s="162">
        <f t="shared" si="109"/>
        <v>-4037016.1313907667</v>
      </c>
      <c r="AG136" s="162">
        <f>SUM(AG130,AG117,AG60,AG38,AG17)</f>
        <v>47349927.950398132</v>
      </c>
      <c r="AJ136" s="162"/>
      <c r="AK136" s="162"/>
      <c r="AL136" s="162"/>
      <c r="AM136" s="162"/>
      <c r="AN136" s="162"/>
      <c r="AO136" s="162"/>
      <c r="AP136" s="162"/>
      <c r="AQ136" s="162">
        <f>SUM(AQ17:AQ130)</f>
        <v>160871016.52172971</v>
      </c>
      <c r="AR136" s="162">
        <f>SUM(AR17:AR130)</f>
        <v>814396494.48677278</v>
      </c>
      <c r="AS136" s="162"/>
      <c r="AT136" s="162">
        <f>SUM(AT130,AT117,AT60,AT38,AT17)</f>
        <v>814393212.09413731</v>
      </c>
      <c r="AU136" s="55">
        <v>814396494.48677289</v>
      </c>
      <c r="AV136" s="78">
        <f>AU136-AT136</f>
        <v>3282.3926355838776</v>
      </c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</row>
    <row r="137" spans="1:76" x14ac:dyDescent="0.25">
      <c r="X137" s="77" t="s">
        <v>91</v>
      </c>
      <c r="Y137" s="55">
        <v>616555782.19513726</v>
      </c>
      <c r="Z137" s="55">
        <f>SUM(Z138:Z139)</f>
        <v>346044.41369085724</v>
      </c>
      <c r="AA137" s="55">
        <f t="shared" ref="AA137:AF137" si="110">SUM(AA138:AA139)</f>
        <v>9071924.0335116386</v>
      </c>
      <c r="AB137" s="55">
        <f t="shared" si="110"/>
        <v>28608.194362638176</v>
      </c>
      <c r="AC137" s="55">
        <f t="shared" si="110"/>
        <v>0</v>
      </c>
      <c r="AD137" s="55">
        <f t="shared" si="110"/>
        <v>5307874.6156087322</v>
      </c>
      <c r="AE137" s="55">
        <f t="shared" si="110"/>
        <v>36632492.588599324</v>
      </c>
      <c r="AF137" s="55">
        <f t="shared" si="110"/>
        <v>-4037014.0591728948</v>
      </c>
      <c r="AG137" s="55">
        <f>SUM(Z137:AF137)</f>
        <v>47349929.786600292</v>
      </c>
      <c r="AJ137" s="55"/>
      <c r="AK137" s="55"/>
      <c r="AL137" s="55"/>
      <c r="AM137" s="55"/>
      <c r="AN137" s="55"/>
      <c r="AO137" s="55"/>
      <c r="AP137" s="55"/>
      <c r="AQ137" s="55">
        <v>160871016.52172971</v>
      </c>
      <c r="AT137" s="55">
        <v>777426798.71686697</v>
      </c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</row>
    <row r="138" spans="1:76" x14ac:dyDescent="0.25">
      <c r="X138" s="55"/>
      <c r="Y138" s="162">
        <f>Y136-Y137</f>
        <v>0</v>
      </c>
      <c r="Z138" s="162">
        <f>RetailCurrent!AC126</f>
        <v>216066.83481173115</v>
      </c>
      <c r="AA138" s="162">
        <f>RetailCurrent!AD126</f>
        <v>8840233.6282071136</v>
      </c>
      <c r="AB138" s="162">
        <f>RetailCurrent!AE126</f>
        <v>25371.631410798105</v>
      </c>
      <c r="AC138" s="162">
        <f>RetailCurrent!AF126</f>
        <v>0</v>
      </c>
      <c r="AD138" s="162">
        <f>RetailCurrent!AG126</f>
        <v>5307874.6156087322</v>
      </c>
      <c r="AE138" s="162">
        <f>RetailCurrent!AH126</f>
        <v>25662707.288606666</v>
      </c>
      <c r="AF138" s="162">
        <f>RetailCurrent!AI126</f>
        <v>-2728305.9935772633</v>
      </c>
      <c r="AG138" s="55">
        <v>47349929.786600299</v>
      </c>
      <c r="AH138" s="108" t="s">
        <v>92</v>
      </c>
      <c r="AQ138" s="162">
        <f>AQ136-AQ137</f>
        <v>0</v>
      </c>
      <c r="AT138" s="162">
        <f>AT136-AT137</f>
        <v>36966413.377270341</v>
      </c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</row>
    <row r="139" spans="1:76" x14ac:dyDescent="0.25">
      <c r="X139" s="55"/>
      <c r="Z139" s="162">
        <f>TransportCurrent!AB126</f>
        <v>129977.57887912609</v>
      </c>
      <c r="AA139" s="162">
        <f>TransportCurrent!AC126</f>
        <v>231690.40530452522</v>
      </c>
      <c r="AB139" s="162">
        <f>TransportCurrent!AG126</f>
        <v>3236.5629518400706</v>
      </c>
      <c r="AC139" s="162">
        <f>TransportCurrent!AD126</f>
        <v>0</v>
      </c>
      <c r="AD139" s="162"/>
      <c r="AE139" s="162">
        <f>TransportCurrent!AH126</f>
        <v>10969785.299992662</v>
      </c>
      <c r="AF139" s="162">
        <f>TransportCurrent!AI126</f>
        <v>-1308708.0655956315</v>
      </c>
      <c r="AG139" s="162">
        <f>AG138-AG136</f>
        <v>1.8362021669745445</v>
      </c>
      <c r="AT139" s="162">
        <f>SUM(AH130:AP130,AH117:AP117,AH60:AP60,AH38:AP38,AH17:AP17)</f>
        <v>36969695.769905917</v>
      </c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</row>
    <row r="140" spans="1:76" x14ac:dyDescent="0.25">
      <c r="AT140" s="162">
        <f>+AT139-AT138</f>
        <v>3282.392635576427</v>
      </c>
      <c r="AU140" s="2" t="s">
        <v>93</v>
      </c>
      <c r="AW140" s="162">
        <f>SUM(AW130,AW117,AW60,AW38,AW17)</f>
        <v>-3282.3926354162395</v>
      </c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</row>
    <row r="142" spans="1:76" x14ac:dyDescent="0.25"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</row>
    <row r="143" spans="1:76" x14ac:dyDescent="0.25"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</row>
    <row r="144" spans="1:76" x14ac:dyDescent="0.25">
      <c r="X144" s="162"/>
      <c r="AH144" s="78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</row>
    <row r="145" spans="24:76" x14ac:dyDescent="0.25">
      <c r="X145" s="16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</row>
    <row r="149" spans="24:76" x14ac:dyDescent="0.25">
      <c r="Y149" s="55"/>
      <c r="Z149" s="55"/>
      <c r="AA149" s="55"/>
      <c r="AB149" s="55"/>
      <c r="AC149" s="55"/>
      <c r="AD149" s="55"/>
      <c r="AE149" s="55"/>
      <c r="AF149" s="55"/>
      <c r="AG149" s="55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</row>
    <row r="150" spans="24:76" x14ac:dyDescent="0.25">
      <c r="Y150" s="55"/>
      <c r="Z150" s="55"/>
      <c r="AA150" s="55"/>
      <c r="AB150" s="55"/>
      <c r="AC150" s="55"/>
      <c r="AD150" s="55"/>
      <c r="AE150" s="55"/>
      <c r="AF150" s="55"/>
      <c r="AG150" s="55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</row>
    <row r="153" spans="24:76" x14ac:dyDescent="0.25">
      <c r="Y153" s="55"/>
      <c r="Z153" s="55"/>
      <c r="AA153" s="55"/>
      <c r="AB153" s="55"/>
      <c r="AC153" s="55"/>
      <c r="AD153" s="55"/>
      <c r="AE153" s="55"/>
      <c r="AF153" s="55"/>
      <c r="AG153" s="55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</row>
    <row r="154" spans="24:76" x14ac:dyDescent="0.25">
      <c r="Y154" s="55"/>
      <c r="Z154" s="55"/>
      <c r="AA154" s="55"/>
      <c r="AB154" s="55"/>
      <c r="AC154" s="55"/>
      <c r="AD154" s="55"/>
      <c r="AE154" s="55"/>
      <c r="AF154" s="55"/>
      <c r="AG154" s="55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</row>
  </sheetData>
  <printOptions horizontalCentered="1"/>
  <pageMargins left="0.25" right="0.25" top="0.75" bottom="0.5" header="0.25" footer="0.25"/>
  <pageSetup scale="70" orientation="landscape" blackAndWhite="1" r:id="rId1"/>
  <rowBreaks count="4" manualBreakCount="4">
    <brk id="38" min="1" max="45" man="1"/>
    <brk id="60" min="1" max="45" man="1"/>
    <brk id="88" min="1" max="45" man="1"/>
    <brk id="117" min="1" max="4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20B7F-765D-4CAD-8FEE-C5C3FF53EECD}">
  <sheetPr codeName="Sheet6">
    <tabColor theme="4"/>
  </sheetPr>
  <dimension ref="A1:R748"/>
  <sheetViews>
    <sheetView workbookViewId="0"/>
  </sheetViews>
  <sheetFormatPr defaultColWidth="9.28515625" defaultRowHeight="15" customHeight="1" x14ac:dyDescent="0.25"/>
  <cols>
    <col min="1" max="1" width="4.7109375" style="2" customWidth="1"/>
    <col min="2" max="2" width="20.7109375" style="2" bestFit="1" customWidth="1"/>
    <col min="3" max="3" width="11.7109375" style="2" customWidth="1"/>
    <col min="4" max="4" width="1.7109375" style="2" customWidth="1"/>
    <col min="5" max="5" width="13.7109375" style="2" customWidth="1"/>
    <col min="6" max="6" width="15" style="2" bestFit="1" customWidth="1"/>
    <col min="7" max="7" width="13.7109375" style="2" customWidth="1"/>
    <col min="8" max="8" width="15" style="2" bestFit="1" customWidth="1"/>
    <col min="9" max="9" width="1.7109375" style="2" customWidth="1"/>
    <col min="10" max="10" width="13.7109375" style="2" customWidth="1"/>
    <col min="11" max="11" width="14.28515625" style="2" bestFit="1" customWidth="1"/>
    <col min="12" max="12" width="13.7109375" style="2" customWidth="1"/>
    <col min="13" max="13" width="14.28515625" style="2" bestFit="1" customWidth="1"/>
    <col min="14" max="14" width="9.28515625" style="2" customWidth="1"/>
    <col min="15" max="18" width="6.5703125" style="2" bestFit="1" customWidth="1"/>
    <col min="19" max="16372" width="9.28515625" style="2" customWidth="1"/>
    <col min="16373" max="16384" width="9.28515625" style="2"/>
  </cols>
  <sheetData>
    <row r="1" spans="1:16" ht="15" customHeight="1" x14ac:dyDescent="0.25">
      <c r="A1" s="96" t="s">
        <v>0</v>
      </c>
      <c r="M1" s="7" t="s">
        <v>94</v>
      </c>
      <c r="P1" s="16"/>
    </row>
    <row r="2" spans="1:16" ht="15" customHeight="1" x14ac:dyDescent="0.25">
      <c r="A2" s="57" t="s">
        <v>1</v>
      </c>
      <c r="M2" s="7"/>
    </row>
    <row r="3" spans="1:16" ht="15" customHeight="1" x14ac:dyDescent="0.25">
      <c r="A3" s="57" t="s">
        <v>95</v>
      </c>
      <c r="M3" s="7"/>
    </row>
    <row r="4" spans="1:16" ht="15" customHeight="1" x14ac:dyDescent="0.25">
      <c r="A4" s="57"/>
    </row>
    <row r="5" spans="1:16" ht="15" customHeight="1" x14ac:dyDescent="0.25">
      <c r="A5" s="31"/>
    </row>
    <row r="6" spans="1:16" ht="15" customHeight="1" x14ac:dyDescent="0.25">
      <c r="A6" s="32" t="s">
        <v>96</v>
      </c>
    </row>
    <row r="8" spans="1:16" ht="15" customHeight="1" x14ac:dyDescent="0.4">
      <c r="A8" s="37" t="s">
        <v>97</v>
      </c>
      <c r="B8" s="37" t="s">
        <v>98</v>
      </c>
      <c r="C8" s="37" t="s">
        <v>99</v>
      </c>
      <c r="D8" s="37"/>
      <c r="E8" s="37" t="s">
        <v>100</v>
      </c>
      <c r="F8" s="37" t="s">
        <v>101</v>
      </c>
      <c r="G8" s="37" t="s">
        <v>102</v>
      </c>
      <c r="H8" s="37" t="s">
        <v>103</v>
      </c>
      <c r="J8" s="37" t="s">
        <v>104</v>
      </c>
      <c r="K8" s="37" t="s">
        <v>105</v>
      </c>
      <c r="L8" s="37" t="s">
        <v>106</v>
      </c>
      <c r="M8" s="37" t="s">
        <v>107</v>
      </c>
    </row>
    <row r="9" spans="1:16" ht="15" customHeight="1" x14ac:dyDescent="0.4">
      <c r="A9" s="37"/>
      <c r="E9" s="38" t="s">
        <v>108</v>
      </c>
      <c r="F9" s="38"/>
      <c r="G9" s="38"/>
      <c r="H9" s="38"/>
      <c r="J9" s="38" t="s">
        <v>109</v>
      </c>
      <c r="K9" s="38"/>
      <c r="L9" s="38"/>
      <c r="M9" s="38"/>
    </row>
    <row r="10" spans="1:16" ht="15" customHeight="1" x14ac:dyDescent="0.4">
      <c r="A10" s="14"/>
      <c r="E10" s="38" t="s">
        <v>110</v>
      </c>
      <c r="F10" s="39"/>
      <c r="G10" s="38" t="s">
        <v>111</v>
      </c>
      <c r="H10" s="39"/>
      <c r="J10" s="38" t="s">
        <v>110</v>
      </c>
      <c r="K10" s="39"/>
      <c r="L10" s="38" t="s">
        <v>111</v>
      </c>
      <c r="M10" s="39"/>
    </row>
    <row r="11" spans="1:16" ht="15" customHeight="1" x14ac:dyDescent="0.4">
      <c r="A11" s="14">
        <f>IF(AND(ISBLANK(B11),ISBLANK(B19)),"",MAX($A$10:A10)+1)</f>
        <v>1</v>
      </c>
      <c r="B11" s="37" t="s">
        <v>112</v>
      </c>
      <c r="C11" s="37" t="s">
        <v>113</v>
      </c>
      <c r="D11" s="37"/>
      <c r="E11" s="37" t="s">
        <v>114</v>
      </c>
      <c r="F11" s="37" t="s">
        <v>115</v>
      </c>
      <c r="G11" s="37" t="s">
        <v>114</v>
      </c>
      <c r="H11" s="37" t="s">
        <v>115</v>
      </c>
      <c r="J11" s="37" t="s">
        <v>114</v>
      </c>
      <c r="K11" s="37" t="s">
        <v>115</v>
      </c>
      <c r="L11" s="37" t="s">
        <v>114</v>
      </c>
      <c r="M11" s="37" t="s">
        <v>115</v>
      </c>
    </row>
    <row r="12" spans="1:16" ht="15" customHeight="1" x14ac:dyDescent="0.25">
      <c r="A12" s="14">
        <f>IF(AND(ISBLANK(B12),ISBLANK(C12)),"",MAX($A$10:A11)+1)</f>
        <v>2</v>
      </c>
      <c r="B12" s="2" t="s">
        <v>36</v>
      </c>
      <c r="C12" s="14">
        <v>12</v>
      </c>
      <c r="D12" s="14"/>
      <c r="E12" s="34">
        <f>'Rate Design (unblended)'!$D$9</f>
        <v>16.8</v>
      </c>
      <c r="F12" s="34">
        <f>E12*$C12</f>
        <v>201.60000000000002</v>
      </c>
      <c r="G12" s="42">
        <f>'Rate Design (unblended)'!$AS$9</f>
        <v>26</v>
      </c>
      <c r="H12" s="40">
        <f>G12*$C12</f>
        <v>312</v>
      </c>
      <c r="J12" s="34">
        <f>'Rate Design (unblended)'!$D$11</f>
        <v>16.8</v>
      </c>
      <c r="K12" s="34">
        <f>J12*$C12</f>
        <v>201.60000000000002</v>
      </c>
      <c r="L12" s="42">
        <f>'Rate Design (unblended)'!$AS$11</f>
        <v>26</v>
      </c>
      <c r="M12" s="40">
        <f>L12*$C12</f>
        <v>312</v>
      </c>
    </row>
    <row r="13" spans="1:16" ht="15" customHeight="1" x14ac:dyDescent="0.25">
      <c r="A13" s="14">
        <f>IF(AND(ISBLANK(B13),ISBLANK(C13)),"",MAX($A$10:A12)+1)</f>
        <v>3</v>
      </c>
      <c r="B13" s="41" t="s">
        <v>116</v>
      </c>
      <c r="E13" s="34"/>
      <c r="F13" s="34"/>
      <c r="G13" s="42"/>
      <c r="H13" s="34"/>
      <c r="J13" s="34"/>
      <c r="K13" s="34"/>
      <c r="L13" s="42"/>
      <c r="M13" s="34"/>
    </row>
    <row r="14" spans="1:16" ht="15" customHeight="1" x14ac:dyDescent="0.25">
      <c r="A14" s="14">
        <f>IF(AND(ISBLANK(B14),ISBLANK(C14)),"",MAX($A$10:A13)+1)</f>
        <v>4</v>
      </c>
      <c r="B14" s="43" t="s">
        <v>117</v>
      </c>
      <c r="C14" s="14">
        <f>C$12</f>
        <v>12</v>
      </c>
      <c r="D14" s="14"/>
      <c r="E14" s="10">
        <f>'Rate Design (unblended)'!$G$9</f>
        <v>3.5999999999999999E-3</v>
      </c>
      <c r="F14" s="34">
        <f>E14*$C14</f>
        <v>4.3200000000000002E-2</v>
      </c>
      <c r="G14" s="18">
        <f>'Rate Design (unblended)'!$P$9</f>
        <v>3.5999999999999999E-3</v>
      </c>
      <c r="H14" s="34">
        <f>G14*$C14</f>
        <v>4.3200000000000002E-2</v>
      </c>
      <c r="J14" s="10">
        <f>'Rate Design (unblended)'!$G$11</f>
        <v>3.5999999999999999E-3</v>
      </c>
      <c r="K14" s="34">
        <f>J14*$C14</f>
        <v>4.3200000000000002E-2</v>
      </c>
      <c r="L14" s="18">
        <f>'Rate Design (unblended)'!$P$11</f>
        <v>3.5999999999999999E-3</v>
      </c>
      <c r="M14" s="34">
        <f>L14*$C14</f>
        <v>4.3200000000000002E-2</v>
      </c>
    </row>
    <row r="15" spans="1:16" ht="15" customHeight="1" x14ac:dyDescent="0.25">
      <c r="A15" s="14">
        <f>IF(AND(ISBLANK(B15),ISBLANK(C15)),"",MAX($A$10:A14)+1)</f>
        <v>5</v>
      </c>
      <c r="B15" s="43" t="s">
        <v>23</v>
      </c>
      <c r="C15" s="14">
        <f>C$12</f>
        <v>12</v>
      </c>
      <c r="D15" s="14"/>
      <c r="E15" s="10">
        <f>'Rate Design (unblended)'!$J$9</f>
        <v>0.84000000000000008</v>
      </c>
      <c r="F15" s="34">
        <f>E15*$C15</f>
        <v>10.080000000000002</v>
      </c>
      <c r="G15" s="18">
        <f>'Rate Design (unblended)'!$S$9</f>
        <v>0</v>
      </c>
      <c r="H15" s="34">
        <f>G15*$C15</f>
        <v>0</v>
      </c>
      <c r="J15" s="10">
        <f>'Rate Design (unblended)'!$J$11</f>
        <v>0.84000000000000008</v>
      </c>
      <c r="K15" s="34">
        <f>J15*$C15</f>
        <v>10.080000000000002</v>
      </c>
      <c r="L15" s="18">
        <f>'Rate Design (unblended)'!$S$11</f>
        <v>0</v>
      </c>
      <c r="M15" s="34">
        <f>L15*$C15</f>
        <v>0</v>
      </c>
    </row>
    <row r="16" spans="1:16" ht="15" customHeight="1" x14ac:dyDescent="0.25">
      <c r="A16" s="14">
        <f>IF(AND(ISBLANK(B16),ISBLANK(C16)),"",MAX($A$10:A15)+1)</f>
        <v>6</v>
      </c>
      <c r="B16" s="43" t="s">
        <v>24</v>
      </c>
      <c r="C16" s="14">
        <f>C$12</f>
        <v>12</v>
      </c>
      <c r="D16" s="14"/>
      <c r="E16" s="10">
        <f>'Rate Design (unblended)'!$K$9</f>
        <v>-0.10325280000000001</v>
      </c>
      <c r="F16" s="34">
        <f>E16*$C16</f>
        <v>-1.2390336</v>
      </c>
      <c r="G16" s="10">
        <f>'Rate Design (unblended)'!$T$9</f>
        <v>-0.10325280000000001</v>
      </c>
      <c r="H16" s="34">
        <f>G16*$C16</f>
        <v>-1.2390336</v>
      </c>
      <c r="J16" s="10">
        <f>'Rate Design (unblended)'!$K$11</f>
        <v>-0.10325280000000001</v>
      </c>
      <c r="K16" s="34">
        <f>J16*$C16</f>
        <v>-1.2390336</v>
      </c>
      <c r="L16" s="10">
        <f>'Rate Design (unblended)'!$T$11</f>
        <v>-0.10325280000000001</v>
      </c>
      <c r="M16" s="34">
        <f>L16*$C16</f>
        <v>-1.2390336</v>
      </c>
    </row>
    <row r="17" spans="1:18" ht="15" customHeight="1" x14ac:dyDescent="0.25">
      <c r="A17" s="14">
        <f>IF(AND(ISBLANK(B17),ISBLANK(C17)),"",MAX($A$10:A16)+1)</f>
        <v>7</v>
      </c>
      <c r="B17" s="2" t="s">
        <v>118</v>
      </c>
      <c r="C17" s="14"/>
      <c r="D17" s="14"/>
      <c r="E17" s="44">
        <f>SUM(E12:E16)</f>
        <v>17.540347199999999</v>
      </c>
      <c r="F17" s="44">
        <f>SUM(F12:F16)</f>
        <v>210.48416640000005</v>
      </c>
      <c r="G17" s="44">
        <f>SUM(G12:G16)</f>
        <v>25.900347199999999</v>
      </c>
      <c r="H17" s="44">
        <f>SUM(H12:H16)</f>
        <v>310.80416639999999</v>
      </c>
      <c r="I17" s="44"/>
      <c r="J17" s="44">
        <f>SUM(J12:J16)</f>
        <v>17.540347199999999</v>
      </c>
      <c r="K17" s="44">
        <f>SUM(K12:K16)</f>
        <v>210.48416640000005</v>
      </c>
      <c r="L17" s="44">
        <f>SUM(L12:L16)</f>
        <v>25.900347199999999</v>
      </c>
      <c r="M17" s="44">
        <f>SUM(M12:M16)</f>
        <v>310.80416639999999</v>
      </c>
      <c r="O17" s="33" t="b">
        <f>E17=J17</f>
        <v>1</v>
      </c>
      <c r="P17" s="33" t="b">
        <f t="shared" ref="P17" si="0">F17=K17</f>
        <v>1</v>
      </c>
      <c r="Q17" s="33" t="b">
        <f t="shared" ref="Q17" si="1">G17=L17</f>
        <v>1</v>
      </c>
      <c r="R17" s="33" t="b">
        <f t="shared" ref="R17" si="2">H17=M17</f>
        <v>1</v>
      </c>
    </row>
    <row r="18" spans="1:18" ht="15" customHeight="1" x14ac:dyDescent="0.25">
      <c r="A18" s="14" t="str">
        <f>IF(AND(ISBLANK(B18),ISBLANK(C18)),"",MAX($A$10:A17)+1)</f>
        <v/>
      </c>
      <c r="E18" s="18"/>
      <c r="G18" s="18"/>
      <c r="I18" s="42"/>
      <c r="J18" s="18"/>
      <c r="L18" s="18"/>
    </row>
    <row r="19" spans="1:18" ht="15" customHeight="1" x14ac:dyDescent="0.4">
      <c r="A19" s="14">
        <f>IF(AND(ISBLANK(B19),ISBLANK(C19)),"",MAX($A$10:A18)+1)</f>
        <v>8</v>
      </c>
      <c r="B19" s="37" t="s">
        <v>119</v>
      </c>
      <c r="C19" s="37" t="s">
        <v>120</v>
      </c>
      <c r="D19" s="37"/>
      <c r="E19" s="18"/>
      <c r="G19" s="18"/>
      <c r="I19" s="42"/>
      <c r="J19" s="18"/>
      <c r="L19" s="18"/>
    </row>
    <row r="20" spans="1:18" ht="15" customHeight="1" x14ac:dyDescent="0.25">
      <c r="A20" s="14">
        <f>IF(AND(ISBLANK(B20),ISBLANK(C20)),"",MAX($A$10:A19)+1)</f>
        <v>9</v>
      </c>
      <c r="B20" s="2" t="s">
        <v>121</v>
      </c>
      <c r="C20" s="98">
        <v>86</v>
      </c>
      <c r="D20" s="14"/>
      <c r="E20" s="10">
        <f>'Rate Design (unblended)'!$D$14</f>
        <v>5.3536999999999999</v>
      </c>
      <c r="F20" s="34">
        <f>E20*$C20</f>
        <v>460.41820000000001</v>
      </c>
      <c r="G20" s="10">
        <f>'Rate Design (unblended)'!$AS$14</f>
        <v>6.6359000000000004</v>
      </c>
      <c r="H20" s="34">
        <f>G20*$C20</f>
        <v>570.68740000000003</v>
      </c>
      <c r="I20" s="42"/>
      <c r="J20" s="10">
        <f>'Rate Design (unblended)'!$D$16</f>
        <v>5.3536999999999999</v>
      </c>
      <c r="K20" s="34">
        <f>J20*$C20</f>
        <v>460.41820000000001</v>
      </c>
      <c r="L20" s="10">
        <f>'Rate Design (unblended)'!$AS$16</f>
        <v>6.6359000000000004</v>
      </c>
      <c r="M20" s="34">
        <f>L20*$C20</f>
        <v>570.68740000000003</v>
      </c>
      <c r="O20" s="33" t="b">
        <f>E20=J20</f>
        <v>1</v>
      </c>
      <c r="P20" s="33" t="b">
        <f t="shared" ref="P20" si="3">F20=K20</f>
        <v>1</v>
      </c>
      <c r="Q20" s="33" t="b">
        <f t="shared" ref="Q20" si="4">G20=L20</f>
        <v>1</v>
      </c>
      <c r="R20" s="33" t="b">
        <f t="shared" ref="R20" si="5">H20=M20</f>
        <v>1</v>
      </c>
    </row>
    <row r="21" spans="1:18" ht="15" customHeight="1" x14ac:dyDescent="0.25">
      <c r="A21" s="14">
        <f>IF(AND(ISBLANK(B21),ISBLANK(C21)),"",MAX($A$10:A20)+1)</f>
        <v>10</v>
      </c>
      <c r="B21" s="41" t="s">
        <v>116</v>
      </c>
      <c r="E21" s="10"/>
      <c r="G21" s="10"/>
      <c r="I21" s="42"/>
      <c r="J21" s="10"/>
      <c r="L21" s="10"/>
    </row>
    <row r="22" spans="1:18" ht="15" customHeight="1" x14ac:dyDescent="0.25">
      <c r="A22" s="14">
        <f>IF(AND(ISBLANK(B22),ISBLANK(C22)),"",MAX($A$10:A21)+1)</f>
        <v>11</v>
      </c>
      <c r="B22" s="43" t="s">
        <v>18</v>
      </c>
      <c r="C22" s="14">
        <f t="shared" ref="C22:C27" si="6">C$20</f>
        <v>86</v>
      </c>
      <c r="D22" s="14"/>
      <c r="E22" s="10">
        <f>'Rate Design (unblended)'!$E$14</f>
        <v>3.7000000000000002E-3</v>
      </c>
      <c r="F22" s="34">
        <f t="shared" ref="F22:F27" si="7">E22*$C22</f>
        <v>0.31820000000000004</v>
      </c>
      <c r="G22" s="10">
        <f>'Rate Design (unblended)'!$N$14</f>
        <v>0</v>
      </c>
      <c r="H22" s="34">
        <f t="shared" ref="H22:H27" si="8">G22*$C22</f>
        <v>0</v>
      </c>
      <c r="I22" s="42"/>
      <c r="J22" s="10">
        <f>'Rate Design (unblended)'!$E$16</f>
        <v>3.7000000000000002E-3</v>
      </c>
      <c r="K22" s="34">
        <f t="shared" ref="K22:K27" si="9">J22*$C22</f>
        <v>0.31820000000000004</v>
      </c>
      <c r="L22" s="10">
        <f>'Rate Design (unblended)'!$N$16</f>
        <v>0</v>
      </c>
      <c r="M22" s="34">
        <f t="shared" ref="M22:M27" si="10">L22*$C22</f>
        <v>0</v>
      </c>
    </row>
    <row r="23" spans="1:18" ht="15" customHeight="1" x14ac:dyDescent="0.25">
      <c r="A23" s="14">
        <f>IF(AND(ISBLANK(B23),ISBLANK(C23)),"",MAX($A$10:A22)+1)</f>
        <v>12</v>
      </c>
      <c r="B23" s="43" t="s">
        <v>19</v>
      </c>
      <c r="C23" s="14">
        <f t="shared" si="6"/>
        <v>86</v>
      </c>
      <c r="D23" s="14"/>
      <c r="E23" s="10">
        <f>'Rate Design (unblended)'!$F$14</f>
        <v>0.1699</v>
      </c>
      <c r="F23" s="34">
        <f t="shared" si="7"/>
        <v>14.6114</v>
      </c>
      <c r="G23" s="10">
        <f>'Rate Design (unblended)'!$O$14</f>
        <v>0.14903246012150484</v>
      </c>
      <c r="H23" s="34">
        <f t="shared" si="8"/>
        <v>12.816791570449416</v>
      </c>
      <c r="I23" s="42"/>
      <c r="J23" s="10">
        <f>'Rate Design (unblended)'!$F$16</f>
        <v>4.1000000000000002E-2</v>
      </c>
      <c r="K23" s="34">
        <f t="shared" si="9"/>
        <v>3.5260000000000002</v>
      </c>
      <c r="L23" s="10">
        <f>'Rate Design (unblended)'!$O$16</f>
        <v>3.5977130000000003E-2</v>
      </c>
      <c r="M23" s="34">
        <f t="shared" si="10"/>
        <v>3.0940331800000003</v>
      </c>
    </row>
    <row r="24" spans="1:18" ht="15" customHeight="1" x14ac:dyDescent="0.25">
      <c r="A24" s="14">
        <f>IF(AND(ISBLANK(B24),ISBLANK(C24)),"",MAX($A$10:A23)+1)</f>
        <v>13</v>
      </c>
      <c r="B24" s="43" t="s">
        <v>21</v>
      </c>
      <c r="C24" s="14">
        <f t="shared" si="6"/>
        <v>86</v>
      </c>
      <c r="D24" s="14"/>
      <c r="E24" s="10">
        <f>'Rate Design (unblended)'!$H$14</f>
        <v>0</v>
      </c>
      <c r="F24" s="34">
        <f t="shared" si="7"/>
        <v>0</v>
      </c>
      <c r="G24" s="10">
        <f>'Rate Design (unblended)'!$Q$14</f>
        <v>5.4000000000000003E-3</v>
      </c>
      <c r="H24" s="34">
        <f t="shared" si="8"/>
        <v>0.46440000000000003</v>
      </c>
      <c r="I24" s="42"/>
      <c r="J24" s="10">
        <f>'Rate Design (unblended)'!$H$16</f>
        <v>0</v>
      </c>
      <c r="K24" s="34">
        <f t="shared" si="9"/>
        <v>0</v>
      </c>
      <c r="L24" s="10">
        <f>'Rate Design (unblended)'!$Q$16</f>
        <v>5.4000000000000003E-3</v>
      </c>
      <c r="M24" s="34">
        <f t="shared" si="10"/>
        <v>0.46440000000000003</v>
      </c>
    </row>
    <row r="25" spans="1:18" ht="15" customHeight="1" x14ac:dyDescent="0.25">
      <c r="A25" s="14">
        <f>IF(AND(ISBLANK(B25),ISBLANK(C25)),"",MAX($A$10:A24)+1)</f>
        <v>14</v>
      </c>
      <c r="B25" s="43" t="s">
        <v>22</v>
      </c>
      <c r="C25" s="14">
        <f t="shared" si="6"/>
        <v>86</v>
      </c>
      <c r="D25" s="14"/>
      <c r="E25" s="10">
        <f>'Rate Design (unblended)'!$I$14</f>
        <v>8.6499999999999994E-2</v>
      </c>
      <c r="F25" s="34">
        <f t="shared" si="7"/>
        <v>7.4389999999999992</v>
      </c>
      <c r="G25" s="10">
        <f>'Rate Design (unblended)'!$R$14</f>
        <v>9.8400000000000001E-2</v>
      </c>
      <c r="H25" s="34">
        <f t="shared" si="8"/>
        <v>8.4624000000000006</v>
      </c>
      <c r="I25" s="42"/>
      <c r="J25" s="10">
        <f>'Rate Design (unblended)'!$I$16</f>
        <v>0</v>
      </c>
      <c r="K25" s="34">
        <f t="shared" si="9"/>
        <v>0</v>
      </c>
      <c r="L25" s="10">
        <f>'Rate Design (unblended)'!$R$16</f>
        <v>0</v>
      </c>
      <c r="M25" s="34">
        <f t="shared" si="10"/>
        <v>0</v>
      </c>
    </row>
    <row r="26" spans="1:18" ht="15" customHeight="1" x14ac:dyDescent="0.25">
      <c r="A26" s="14">
        <f>IF(AND(ISBLANK(B26),ISBLANK(C26)),"",MAX($A$10:A25)+1)</f>
        <v>15</v>
      </c>
      <c r="B26" s="43" t="s">
        <v>23</v>
      </c>
      <c r="C26" s="14">
        <f t="shared" si="6"/>
        <v>86</v>
      </c>
      <c r="D26" s="14"/>
      <c r="E26" s="10">
        <f>'Rate Design (unblended)'!$J$14</f>
        <v>0.33528000000000002</v>
      </c>
      <c r="F26" s="34">
        <f t="shared" si="7"/>
        <v>28.83408</v>
      </c>
      <c r="G26" s="10">
        <f>'Rate Design (unblended)'!$S$14</f>
        <v>0</v>
      </c>
      <c r="H26" s="34">
        <f t="shared" si="8"/>
        <v>0</v>
      </c>
      <c r="I26" s="42"/>
      <c r="J26" s="10">
        <f>'Rate Design (unblended)'!$J$16</f>
        <v>0.32451000000000002</v>
      </c>
      <c r="K26" s="34">
        <f t="shared" si="9"/>
        <v>27.907860000000003</v>
      </c>
      <c r="L26" s="10">
        <f>'Rate Design (unblended)'!$S$16</f>
        <v>0</v>
      </c>
      <c r="M26" s="34">
        <f t="shared" si="10"/>
        <v>0</v>
      </c>
    </row>
    <row r="27" spans="1:18" ht="15" customHeight="1" x14ac:dyDescent="0.25">
      <c r="A27" s="14">
        <f>IF(AND(ISBLANK(B27),ISBLANK(C27)),"",MAX($A$10:A26)+1)</f>
        <v>16</v>
      </c>
      <c r="B27" s="43" t="s">
        <v>24</v>
      </c>
      <c r="C27" s="14">
        <f t="shared" si="6"/>
        <v>86</v>
      </c>
      <c r="D27" s="14"/>
      <c r="E27" s="10">
        <f>'Rate Design (unblended)'!$K$14</f>
        <v>-3.2903840199999999E-2</v>
      </c>
      <c r="F27" s="34">
        <f t="shared" si="7"/>
        <v>-2.8297302572</v>
      </c>
      <c r="G27" s="10">
        <f>'Rate Design (unblended)'!$T$14</f>
        <v>-3.2903840199999999E-2</v>
      </c>
      <c r="H27" s="34">
        <f t="shared" si="8"/>
        <v>-2.8297302572</v>
      </c>
      <c r="I27" s="42"/>
      <c r="J27" s="10">
        <f>'Rate Design (unblended)'!$K$16</f>
        <v>-3.2903840199999999E-2</v>
      </c>
      <c r="K27" s="34">
        <f t="shared" si="9"/>
        <v>-2.8297302572</v>
      </c>
      <c r="L27" s="10">
        <f>'Rate Design (unblended)'!$T$16</f>
        <v>-3.2903840199999999E-2</v>
      </c>
      <c r="M27" s="34">
        <f t="shared" si="10"/>
        <v>-2.8297302572</v>
      </c>
    </row>
    <row r="28" spans="1:18" ht="15" customHeight="1" x14ac:dyDescent="0.25">
      <c r="A28" s="14">
        <f>IF(AND(ISBLANK(B28),ISBLANK(C28)),"",MAX($A$10:A27)+1)</f>
        <v>17</v>
      </c>
      <c r="B28" s="45" t="s">
        <v>122</v>
      </c>
      <c r="E28" s="46">
        <f>SUM(E20:E27)</f>
        <v>5.9161761598</v>
      </c>
      <c r="F28" s="44">
        <f>SUM(F20:F27)</f>
        <v>508.79114974280003</v>
      </c>
      <c r="G28" s="46">
        <f>SUM(G20:G27)</f>
        <v>6.8558286199215042</v>
      </c>
      <c r="H28" s="44">
        <f>SUM(H20:H27)</f>
        <v>589.60126131324932</v>
      </c>
      <c r="I28" s="42"/>
      <c r="J28" s="46">
        <f>SUM(J20:J27)</f>
        <v>5.6900061598000002</v>
      </c>
      <c r="K28" s="44">
        <f>SUM(K20:K27)</f>
        <v>489.34052974280002</v>
      </c>
      <c r="L28" s="46">
        <f>SUM(L20:L27)</f>
        <v>6.6443732897999999</v>
      </c>
      <c r="M28" s="44">
        <f>SUM(M20:M27)</f>
        <v>571.41610292279995</v>
      </c>
    </row>
    <row r="29" spans="1:18" ht="15" customHeight="1" x14ac:dyDescent="0.25">
      <c r="A29" s="14" t="str">
        <f>IF(AND(ISBLANK(B29),ISBLANK(C29)),"",MAX($A$10:A28)+1)</f>
        <v/>
      </c>
      <c r="E29" s="42"/>
      <c r="I29" s="42"/>
      <c r="J29" s="42"/>
    </row>
    <row r="30" spans="1:18" ht="15" customHeight="1" x14ac:dyDescent="0.25">
      <c r="A30" s="14">
        <f>IF(AND(ISBLANK(B30),ISBLANK(C30)),"",MAX($A$10:A29)+1)</f>
        <v>18</v>
      </c>
      <c r="B30" s="2" t="s">
        <v>123</v>
      </c>
      <c r="E30" s="42"/>
      <c r="F30" s="40">
        <f>SUM(F28,F17)</f>
        <v>719.27531614280008</v>
      </c>
      <c r="G30" s="40"/>
      <c r="H30" s="40">
        <f>SUM(H28,H17)</f>
        <v>900.40542771324931</v>
      </c>
      <c r="I30" s="42"/>
      <c r="J30" s="42"/>
      <c r="K30" s="40">
        <f>SUM(K28,K17)</f>
        <v>699.82469614280012</v>
      </c>
      <c r="L30" s="40"/>
      <c r="M30" s="40">
        <f>SUM(M28,M17)</f>
        <v>882.22026932279994</v>
      </c>
    </row>
    <row r="31" spans="1:18" ht="15" customHeight="1" x14ac:dyDescent="0.25">
      <c r="A31" s="14">
        <f>IF(AND(ISBLANK(B31),ISBLANK(C31)),"",MAX($A$10:A30)+1)</f>
        <v>19</v>
      </c>
      <c r="B31" s="2" t="s">
        <v>124</v>
      </c>
      <c r="E31" s="42"/>
      <c r="F31" s="40">
        <f>F30/12</f>
        <v>59.939609678566676</v>
      </c>
      <c r="G31" s="40"/>
      <c r="H31" s="40">
        <f>H30/12</f>
        <v>75.033785642770781</v>
      </c>
      <c r="I31" s="42"/>
      <c r="J31" s="42"/>
      <c r="K31" s="40">
        <f>K30/12</f>
        <v>58.318724678566674</v>
      </c>
      <c r="L31" s="40"/>
      <c r="M31" s="40">
        <f>M30/12</f>
        <v>73.518355776899995</v>
      </c>
    </row>
    <row r="32" spans="1:18" ht="15" customHeight="1" x14ac:dyDescent="0.25">
      <c r="A32" s="14" t="str">
        <f>IF(AND(ISBLANK(B32),ISBLANK(C32)),"",MAX($A$10:A31)+1)</f>
        <v/>
      </c>
      <c r="E32" s="42"/>
      <c r="I32" s="42"/>
      <c r="J32" s="42"/>
    </row>
    <row r="33" spans="1:13" ht="15" customHeight="1" x14ac:dyDescent="0.25">
      <c r="A33" s="14">
        <f>IF(AND(ISBLANK(B33),ISBLANK(C33)),"",MAX($A$10:A32)+1)</f>
        <v>20</v>
      </c>
      <c r="B33" s="2" t="s">
        <v>125</v>
      </c>
      <c r="C33" s="14">
        <f>C$20</f>
        <v>86</v>
      </c>
      <c r="D33" s="14"/>
      <c r="E33" s="12">
        <f>SUM(RetailCurrent!$D$11:$F$12)</f>
        <v>7.7218891254665714</v>
      </c>
      <c r="F33" s="34">
        <f>E33*$C33</f>
        <v>664.08246479012519</v>
      </c>
      <c r="G33" s="12">
        <f>E33</f>
        <v>7.7218891254665714</v>
      </c>
      <c r="H33" s="34">
        <f>G33*$C33</f>
        <v>664.08246479012519</v>
      </c>
      <c r="I33" s="42"/>
      <c r="J33" s="12">
        <f>TransportProposed!$K$11</f>
        <v>1.8641000000000001</v>
      </c>
      <c r="K33" s="34">
        <f>J33*$C33</f>
        <v>160.3126</v>
      </c>
      <c r="L33" s="12">
        <f>'Rate Design (unblended)'!$U$16</f>
        <v>1.8641000000000001</v>
      </c>
      <c r="M33" s="34">
        <f>L33*$C33</f>
        <v>160.3126</v>
      </c>
    </row>
    <row r="34" spans="1:13" ht="15" customHeight="1" x14ac:dyDescent="0.25">
      <c r="A34" s="14">
        <f>IF(AND(ISBLANK(B34),ISBLANK(C34)),"",MAX($A$10:A33)+1)</f>
        <v>21</v>
      </c>
      <c r="B34" s="2" t="s">
        <v>126</v>
      </c>
      <c r="E34" s="46">
        <f>SUM(E33,E28)</f>
        <v>13.63806528526657</v>
      </c>
      <c r="F34" s="40"/>
      <c r="G34" s="46">
        <f>SUM(G33,G28)</f>
        <v>14.577717745388075</v>
      </c>
      <c r="H34" s="40"/>
      <c r="I34" s="42"/>
      <c r="J34" s="46">
        <f>SUM(J33,J28)</f>
        <v>7.5541061597999999</v>
      </c>
      <c r="K34" s="40"/>
      <c r="L34" s="46">
        <f>SUM(L33,L28)</f>
        <v>8.5084732897999995</v>
      </c>
      <c r="M34" s="40"/>
    </row>
    <row r="35" spans="1:13" ht="15" customHeight="1" x14ac:dyDescent="0.25">
      <c r="A35" s="14" t="str">
        <f>IF(AND(ISBLANK(B35),ISBLANK(C35)),"",MAX($A$10:A34)+1)</f>
        <v/>
      </c>
      <c r="I35" s="42"/>
    </row>
    <row r="36" spans="1:13" ht="15" customHeight="1" x14ac:dyDescent="0.25">
      <c r="A36" s="14">
        <f>IF(AND(ISBLANK(B36),ISBLANK(C36)),"",MAX($A$10:A35)+1)</f>
        <v>22</v>
      </c>
      <c r="B36" s="2" t="s">
        <v>127</v>
      </c>
      <c r="E36" s="47"/>
      <c r="F36" s="40">
        <f>SUM(F30,F33)</f>
        <v>1383.3577809329254</v>
      </c>
      <c r="H36" s="40">
        <f>SUM(H30,H33)</f>
        <v>1564.4878925033745</v>
      </c>
      <c r="I36" s="42"/>
      <c r="J36" s="47"/>
      <c r="K36" s="40">
        <f>SUM(K30,K33)</f>
        <v>860.1372961428001</v>
      </c>
      <c r="M36" s="40">
        <f>SUM(M30,M33)</f>
        <v>1042.5328693228</v>
      </c>
    </row>
    <row r="37" spans="1:13" ht="15" customHeight="1" x14ac:dyDescent="0.25">
      <c r="A37" s="14">
        <f>IF(AND(ISBLANK(B37),ISBLANK(C37)),"",MAX($A$10:A36)+1)</f>
        <v>23</v>
      </c>
      <c r="B37" s="2" t="s">
        <v>128</v>
      </c>
      <c r="E37" s="47"/>
      <c r="F37" s="40">
        <f>F36/12</f>
        <v>115.27981507774378</v>
      </c>
      <c r="G37" s="40"/>
      <c r="H37" s="40">
        <f>H36/12</f>
        <v>130.37399104194787</v>
      </c>
      <c r="I37" s="42"/>
      <c r="J37" s="47"/>
      <c r="K37" s="40">
        <f>K36/12</f>
        <v>71.678108011900008</v>
      </c>
      <c r="L37" s="40"/>
      <c r="M37" s="40">
        <f>M36/12</f>
        <v>86.877739110233335</v>
      </c>
    </row>
    <row r="38" spans="1:13" ht="15" customHeight="1" x14ac:dyDescent="0.25">
      <c r="A38" s="14" t="str">
        <f>IF(AND(ISBLANK(B38),ISBLANK(C38)),"",MAX($A$10:A37)+1)</f>
        <v/>
      </c>
      <c r="E38" s="47"/>
      <c r="F38" s="47"/>
      <c r="J38" s="47"/>
      <c r="K38" s="47"/>
    </row>
    <row r="39" spans="1:13" ht="15" customHeight="1" x14ac:dyDescent="0.25">
      <c r="A39" s="14">
        <f>IF(AND(ISBLANK(B39),ISBLANK(C39)),"",MAX($A$10:A38)+1)</f>
        <v>24</v>
      </c>
      <c r="B39" s="2" t="s">
        <v>129</v>
      </c>
      <c r="E39" s="47"/>
      <c r="F39" s="47"/>
      <c r="H39" s="33">
        <f>H36-F36</f>
        <v>181.13011157044912</v>
      </c>
      <c r="J39" s="47"/>
      <c r="K39" s="47"/>
      <c r="M39" s="33">
        <f>M36-K36</f>
        <v>182.39557317999993</v>
      </c>
    </row>
    <row r="40" spans="1:13" ht="15" customHeight="1" x14ac:dyDescent="0.25">
      <c r="A40" s="14">
        <f>IF(AND(ISBLANK(B40),ISBLANK(C40)),"",MAX($A$10:A39)+1)</f>
        <v>25</v>
      </c>
      <c r="B40" s="2" t="s">
        <v>130</v>
      </c>
      <c r="E40" s="47"/>
      <c r="F40" s="47"/>
      <c r="H40" s="33">
        <f>H37-F37</f>
        <v>15.094175964204098</v>
      </c>
      <c r="J40" s="47"/>
      <c r="K40" s="47"/>
      <c r="M40" s="33">
        <f>M37-K37</f>
        <v>15.199631098333327</v>
      </c>
    </row>
    <row r="41" spans="1:13" ht="15" customHeight="1" x14ac:dyDescent="0.25">
      <c r="A41" s="14">
        <f>IF(AND(ISBLANK(B41),ISBLANK(C41)),"",MAX($A$10:A40)+1)</f>
        <v>26</v>
      </c>
      <c r="B41" s="2" t="s">
        <v>131</v>
      </c>
      <c r="E41" s="47"/>
      <c r="F41" s="47"/>
      <c r="H41" s="48">
        <f>H39/F30</f>
        <v>0.25182306066303095</v>
      </c>
      <c r="J41" s="47"/>
      <c r="K41" s="47"/>
      <c r="M41" s="48">
        <f>M39/K30</f>
        <v>0.26063037527155497</v>
      </c>
    </row>
    <row r="42" spans="1:13" ht="15" customHeight="1" x14ac:dyDescent="0.25">
      <c r="A42" s="14">
        <f>IF(AND(ISBLANK(B42),ISBLANK(C42)),"",MAX($A$10:A41)+1)</f>
        <v>27</v>
      </c>
      <c r="B42" s="2" t="s">
        <v>132</v>
      </c>
      <c r="E42" s="47"/>
      <c r="F42" s="47"/>
      <c r="H42" s="48">
        <f>H39/F36</f>
        <v>0.13093511603939251</v>
      </c>
      <c r="J42" s="47"/>
      <c r="K42" s="47"/>
      <c r="M42" s="48">
        <f>M39/K36</f>
        <v>0.21205402207058649</v>
      </c>
    </row>
    <row r="43" spans="1:13" ht="15" customHeight="1" x14ac:dyDescent="0.25">
      <c r="A43" s="14"/>
      <c r="E43" s="47"/>
      <c r="F43" s="47"/>
    </row>
    <row r="44" spans="1:13" ht="15" customHeight="1" x14ac:dyDescent="0.25">
      <c r="B44" s="2" t="s">
        <v>133</v>
      </c>
    </row>
    <row r="46" spans="1:13" ht="15" customHeight="1" x14ac:dyDescent="0.25">
      <c r="A46" s="31" t="str">
        <f>$A$1</f>
        <v>Peoples Natural Gas Company LLC</v>
      </c>
      <c r="M46" s="7" t="str">
        <f>$M$1</f>
        <v xml:space="preserve"> </v>
      </c>
    </row>
    <row r="47" spans="1:13" ht="15" customHeight="1" x14ac:dyDescent="0.25">
      <c r="A47" s="31" t="str">
        <f>$A$2</f>
        <v>12 Months Ending December 31, 2027</v>
      </c>
      <c r="M47" s="7"/>
    </row>
    <row r="48" spans="1:13" ht="15" customHeight="1" x14ac:dyDescent="0.25">
      <c r="A48" s="31" t="str">
        <f>$A$3</f>
        <v>Peoples Exhibit JDT-5 - Bill Impacts</v>
      </c>
      <c r="M48" s="7"/>
    </row>
    <row r="49" spans="1:18" ht="15" customHeight="1" x14ac:dyDescent="0.25">
      <c r="A49" s="31"/>
    </row>
    <row r="50" spans="1:18" ht="15" customHeight="1" x14ac:dyDescent="0.25">
      <c r="A50" s="31"/>
    </row>
    <row r="51" spans="1:18" ht="15" customHeight="1" x14ac:dyDescent="0.25">
      <c r="A51" s="32" t="s">
        <v>134</v>
      </c>
    </row>
    <row r="53" spans="1:18" ht="15" customHeight="1" x14ac:dyDescent="0.4">
      <c r="A53" s="37" t="s">
        <v>97</v>
      </c>
      <c r="B53" s="37" t="s">
        <v>98</v>
      </c>
      <c r="C53" s="37" t="s">
        <v>99</v>
      </c>
      <c r="D53" s="37"/>
      <c r="E53" s="37" t="s">
        <v>100</v>
      </c>
      <c r="F53" s="37" t="s">
        <v>101</v>
      </c>
      <c r="G53" s="37" t="s">
        <v>102</v>
      </c>
      <c r="H53" s="37" t="s">
        <v>103</v>
      </c>
      <c r="J53" s="37" t="s">
        <v>104</v>
      </c>
      <c r="K53" s="37" t="s">
        <v>105</v>
      </c>
      <c r="L53" s="37" t="s">
        <v>106</v>
      </c>
      <c r="M53" s="37" t="s">
        <v>107</v>
      </c>
    </row>
    <row r="54" spans="1:18" ht="15" customHeight="1" x14ac:dyDescent="0.4">
      <c r="A54" s="37"/>
      <c r="E54" s="38" t="s">
        <v>108</v>
      </c>
      <c r="F54" s="38"/>
      <c r="G54" s="38"/>
      <c r="H54" s="38"/>
      <c r="J54" s="38" t="s">
        <v>109</v>
      </c>
      <c r="K54" s="38"/>
      <c r="L54" s="38"/>
      <c r="M54" s="38"/>
    </row>
    <row r="55" spans="1:18" ht="15" customHeight="1" x14ac:dyDescent="0.4">
      <c r="A55" s="14"/>
      <c r="E55" s="38" t="s">
        <v>110</v>
      </c>
      <c r="F55" s="39"/>
      <c r="G55" s="38" t="s">
        <v>111</v>
      </c>
      <c r="H55" s="39"/>
      <c r="J55" s="38" t="s">
        <v>110</v>
      </c>
      <c r="K55" s="39"/>
      <c r="L55" s="38" t="s">
        <v>111</v>
      </c>
      <c r="M55" s="39"/>
    </row>
    <row r="56" spans="1:18" ht="15" customHeight="1" x14ac:dyDescent="0.4">
      <c r="A56" s="14">
        <f>IF(AND(ISBLANK(B56),ISBLANK(B64)),"",MAX($A$10:A55)+1)</f>
        <v>28</v>
      </c>
      <c r="B56" s="37" t="s">
        <v>112</v>
      </c>
      <c r="C56" s="37" t="s">
        <v>113</v>
      </c>
      <c r="D56" s="37"/>
      <c r="E56" s="37" t="s">
        <v>114</v>
      </c>
      <c r="F56" s="37" t="s">
        <v>115</v>
      </c>
      <c r="G56" s="37" t="s">
        <v>114</v>
      </c>
      <c r="H56" s="37" t="s">
        <v>115</v>
      </c>
      <c r="J56" s="37" t="s">
        <v>114</v>
      </c>
      <c r="K56" s="37" t="s">
        <v>115</v>
      </c>
      <c r="L56" s="37" t="s">
        <v>114</v>
      </c>
      <c r="M56" s="37" t="s">
        <v>115</v>
      </c>
    </row>
    <row r="57" spans="1:18" ht="15" customHeight="1" x14ac:dyDescent="0.25">
      <c r="A57" s="14">
        <f>IF(AND(ISBLANK(B57),ISBLANK(C57)),"",MAX($A$10:A56)+1)</f>
        <v>29</v>
      </c>
      <c r="B57" s="2" t="s">
        <v>36</v>
      </c>
      <c r="C57" s="14">
        <v>12</v>
      </c>
      <c r="D57" s="14"/>
      <c r="E57" s="34">
        <f>'Rate Design (unblended)'!$D$20</f>
        <v>22</v>
      </c>
      <c r="F57" s="34">
        <f>E57*$C57</f>
        <v>264</v>
      </c>
      <c r="G57" s="42">
        <f>'Rate Design (unblended)'!$AS$20</f>
        <v>32.14</v>
      </c>
      <c r="H57" s="40">
        <f>G57*$C57</f>
        <v>385.68</v>
      </c>
      <c r="J57" s="34">
        <f>'Rate Design (unblended)'!$D$20</f>
        <v>22</v>
      </c>
      <c r="K57" s="34">
        <f>J57*$C57</f>
        <v>264</v>
      </c>
      <c r="L57" s="42">
        <f>'Rate Design (unblended)'!$AS$20</f>
        <v>32.14</v>
      </c>
      <c r="M57" s="40">
        <f>L57*$C57</f>
        <v>385.68</v>
      </c>
    </row>
    <row r="58" spans="1:18" ht="15" customHeight="1" x14ac:dyDescent="0.25">
      <c r="A58" s="14">
        <f>IF(AND(ISBLANK(B58),ISBLANK(C58)),"",MAX($A$10:A57)+1)</f>
        <v>30</v>
      </c>
      <c r="B58" s="41" t="s">
        <v>116</v>
      </c>
      <c r="E58" s="34"/>
      <c r="F58" s="34"/>
      <c r="G58" s="42"/>
      <c r="H58" s="34"/>
      <c r="J58" s="34"/>
      <c r="K58" s="34"/>
      <c r="L58" s="42"/>
      <c r="M58" s="34"/>
    </row>
    <row r="59" spans="1:18" ht="15" customHeight="1" x14ac:dyDescent="0.25">
      <c r="A59" s="14">
        <f>IF(AND(ISBLANK(B59),ISBLANK(C59)),"",MAX($A$10:A58)+1)</f>
        <v>31</v>
      </c>
      <c r="B59" s="43" t="s">
        <v>117</v>
      </c>
      <c r="C59" s="14">
        <f>C$12</f>
        <v>12</v>
      </c>
      <c r="D59" s="14"/>
      <c r="E59" s="10">
        <f>'Rate Design (unblended)'!$G$20</f>
        <v>3.5999999999999999E-3</v>
      </c>
      <c r="F59" s="34">
        <f>E59*$C59</f>
        <v>4.3200000000000002E-2</v>
      </c>
      <c r="G59" s="18">
        <f>'Rate Design (unblended)'!$P$20</f>
        <v>3.5999999999999999E-3</v>
      </c>
      <c r="H59" s="34">
        <f>G59*$C59</f>
        <v>4.3200000000000002E-2</v>
      </c>
      <c r="J59" s="10">
        <f>'Rate Design (unblended)'!$G$20</f>
        <v>3.5999999999999999E-3</v>
      </c>
      <c r="K59" s="34">
        <f>J59*$C59</f>
        <v>4.3200000000000002E-2</v>
      </c>
      <c r="L59" s="18">
        <f>'Rate Design (unblended)'!$P$20</f>
        <v>3.5999999999999999E-3</v>
      </c>
      <c r="M59" s="34">
        <f>L59*$C59</f>
        <v>4.3200000000000002E-2</v>
      </c>
    </row>
    <row r="60" spans="1:18" ht="15" customHeight="1" x14ac:dyDescent="0.25">
      <c r="A60" s="14">
        <f>IF(AND(ISBLANK(B60),ISBLANK(C60)),"",MAX($A$10:A59)+1)</f>
        <v>32</v>
      </c>
      <c r="B60" s="43" t="s">
        <v>23</v>
      </c>
      <c r="C60" s="14">
        <f>C$12</f>
        <v>12</v>
      </c>
      <c r="D60" s="14"/>
      <c r="E60" s="10">
        <f>'Rate Design (unblended)'!$J$20</f>
        <v>1.1000000000000001</v>
      </c>
      <c r="F60" s="34">
        <f>E60*$C60</f>
        <v>13.200000000000001</v>
      </c>
      <c r="G60" s="18">
        <f>'Rate Design (unblended)'!$S$20</f>
        <v>0</v>
      </c>
      <c r="H60" s="34">
        <f>G60*$C60</f>
        <v>0</v>
      </c>
      <c r="J60" s="10">
        <f>'Rate Design (unblended)'!$J$20</f>
        <v>1.1000000000000001</v>
      </c>
      <c r="K60" s="34">
        <f>J60*$C60</f>
        <v>13.200000000000001</v>
      </c>
      <c r="L60" s="18">
        <f>'Rate Design (unblended)'!$S$20</f>
        <v>0</v>
      </c>
      <c r="M60" s="34">
        <f>L60*$C60</f>
        <v>0</v>
      </c>
    </row>
    <row r="61" spans="1:18" ht="15" customHeight="1" x14ac:dyDescent="0.25">
      <c r="A61" s="14">
        <f>IF(AND(ISBLANK(B61),ISBLANK(C61)),"",MAX($A$10:A60)+1)</f>
        <v>33</v>
      </c>
      <c r="B61" s="43" t="s">
        <v>24</v>
      </c>
      <c r="C61" s="14">
        <f>C$12</f>
        <v>12</v>
      </c>
      <c r="D61" s="14"/>
      <c r="E61" s="10">
        <f>'Rate Design (unblended)'!$K$20</f>
        <v>-0.135212</v>
      </c>
      <c r="F61" s="34">
        <f>E61*$C61</f>
        <v>-1.622544</v>
      </c>
      <c r="G61" s="10">
        <f>'Rate Design (unblended)'!$T$20</f>
        <v>-0.135212</v>
      </c>
      <c r="H61" s="34">
        <f>G61*$C61</f>
        <v>-1.622544</v>
      </c>
      <c r="J61" s="10">
        <f>'Rate Design (unblended)'!$K$20</f>
        <v>-0.135212</v>
      </c>
      <c r="K61" s="34">
        <f>J61*$C61</f>
        <v>-1.622544</v>
      </c>
      <c r="L61" s="10">
        <f>'Rate Design (unblended)'!$T$20</f>
        <v>-0.135212</v>
      </c>
      <c r="M61" s="34">
        <f>L61*$C61</f>
        <v>-1.622544</v>
      </c>
    </row>
    <row r="62" spans="1:18" ht="15" customHeight="1" x14ac:dyDescent="0.25">
      <c r="A62" s="14">
        <f>IF(AND(ISBLANK(B62),ISBLANK(C62)),"",MAX($A$10:A61)+1)</f>
        <v>34</v>
      </c>
      <c r="B62" s="2" t="s">
        <v>118</v>
      </c>
      <c r="C62" s="14"/>
      <c r="D62" s="14"/>
      <c r="E62" s="44">
        <f>SUM(E57:E61)</f>
        <v>22.968388000000001</v>
      </c>
      <c r="F62" s="44">
        <f>SUM(F57:F61)</f>
        <v>275.620656</v>
      </c>
      <c r="G62" s="44">
        <f>SUM(G57:G61)</f>
        <v>32.008387999999997</v>
      </c>
      <c r="H62" s="44">
        <f>SUM(H57:H61)</f>
        <v>384.10065600000001</v>
      </c>
      <c r="I62" s="44"/>
      <c r="J62" s="44">
        <f>SUM(J57:J61)</f>
        <v>22.968388000000001</v>
      </c>
      <c r="K62" s="44">
        <f>SUM(K57:K61)</f>
        <v>275.620656</v>
      </c>
      <c r="L62" s="44">
        <f>SUM(L57:L61)</f>
        <v>32.008387999999997</v>
      </c>
      <c r="M62" s="44">
        <f>SUM(M57:M61)</f>
        <v>384.10065600000001</v>
      </c>
      <c r="O62" s="33" t="b">
        <f>E62=J62</f>
        <v>1</v>
      </c>
      <c r="P62" s="33" t="b">
        <f t="shared" ref="P62" si="11">F62=K62</f>
        <v>1</v>
      </c>
      <c r="Q62" s="33" t="b">
        <f t="shared" ref="Q62" si="12">G62=L62</f>
        <v>1</v>
      </c>
      <c r="R62" s="33" t="b">
        <f t="shared" ref="R62" si="13">H62=M62</f>
        <v>1</v>
      </c>
    </row>
    <row r="63" spans="1:18" ht="15" customHeight="1" x14ac:dyDescent="0.25">
      <c r="A63" s="14" t="str">
        <f>IF(AND(ISBLANK(B63),ISBLANK(C63)),"",MAX($A$10:A62)+1)</f>
        <v/>
      </c>
      <c r="E63" s="18"/>
      <c r="G63" s="18"/>
      <c r="I63" s="42"/>
      <c r="J63" s="18"/>
      <c r="L63" s="18"/>
    </row>
    <row r="64" spans="1:18" ht="15" customHeight="1" x14ac:dyDescent="0.4">
      <c r="A64" s="14">
        <f>IF(AND(ISBLANK(B64),ISBLANK(C64)),"",MAX($A$10:A63)+1)</f>
        <v>35</v>
      </c>
      <c r="B64" s="37" t="s">
        <v>119</v>
      </c>
      <c r="C64" s="37" t="s">
        <v>120</v>
      </c>
      <c r="D64" s="37"/>
      <c r="E64" s="18"/>
      <c r="G64" s="18"/>
      <c r="I64" s="42"/>
      <c r="J64" s="18"/>
      <c r="L64" s="18"/>
    </row>
    <row r="65" spans="1:18" ht="15" customHeight="1" x14ac:dyDescent="0.25">
      <c r="A65" s="14">
        <f>IF(AND(ISBLANK(B65),ISBLANK(C65)),"",MAX($A$10:A64)+1)</f>
        <v>36</v>
      </c>
      <c r="B65" s="2" t="s">
        <v>121</v>
      </c>
      <c r="C65" s="50">
        <v>250</v>
      </c>
      <c r="D65" s="14"/>
      <c r="E65" s="10">
        <f>'Rate Design (unblended)'!$D$25</f>
        <v>3.9843999999999999</v>
      </c>
      <c r="F65" s="34">
        <f>E65*$C65</f>
        <v>996.1</v>
      </c>
      <c r="G65" s="10">
        <f>'Rate Design (unblended)'!$AS$25</f>
        <v>5.7095000000000002</v>
      </c>
      <c r="H65" s="34">
        <f>G65*$C65</f>
        <v>1427.375</v>
      </c>
      <c r="I65" s="42"/>
      <c r="J65" s="10">
        <f>'Rate Design (unblended)'!$D$26</f>
        <v>3.9843999999999999</v>
      </c>
      <c r="K65" s="34">
        <f>J65*$C65</f>
        <v>996.1</v>
      </c>
      <c r="L65" s="10">
        <f>'Rate Design (unblended)'!$AS$26</f>
        <v>5.7095000000000002</v>
      </c>
      <c r="M65" s="34">
        <f>L65*$C65</f>
        <v>1427.375</v>
      </c>
      <c r="O65" s="33" t="b">
        <f>E65=J65</f>
        <v>1</v>
      </c>
      <c r="P65" s="33" t="b">
        <f t="shared" ref="P65" si="14">F65=K65</f>
        <v>1</v>
      </c>
      <c r="Q65" s="33" t="b">
        <f t="shared" ref="Q65" si="15">G65=L65</f>
        <v>1</v>
      </c>
      <c r="R65" s="33" t="b">
        <f t="shared" ref="R65" si="16">H65=M65</f>
        <v>1</v>
      </c>
    </row>
    <row r="66" spans="1:18" ht="15" customHeight="1" x14ac:dyDescent="0.25">
      <c r="A66" s="14">
        <f>IF(AND(ISBLANK(B66),ISBLANK(C66)),"",MAX($A$10:A65)+1)</f>
        <v>37</v>
      </c>
      <c r="B66" s="41" t="s">
        <v>116</v>
      </c>
      <c r="C66" s="49"/>
      <c r="E66" s="10"/>
      <c r="G66" s="10"/>
      <c r="I66" s="42"/>
      <c r="J66" s="10"/>
      <c r="L66" s="10"/>
    </row>
    <row r="67" spans="1:18" ht="15" customHeight="1" x14ac:dyDescent="0.25">
      <c r="A67" s="14">
        <f>IF(AND(ISBLANK(B67),ISBLANK(C67)),"",MAX($A$10:A66)+1)</f>
        <v>38</v>
      </c>
      <c r="B67" s="43" t="s">
        <v>18</v>
      </c>
      <c r="C67" s="50">
        <f>C$65</f>
        <v>250</v>
      </c>
      <c r="D67" s="14"/>
      <c r="E67" s="10">
        <f>'Rate Design (unblended)'!$E$25</f>
        <v>2.8E-3</v>
      </c>
      <c r="F67" s="34">
        <f>E67*$C67</f>
        <v>0.7</v>
      </c>
      <c r="G67" s="10">
        <f>'Rate Design (unblended)'!$N$25</f>
        <v>0</v>
      </c>
      <c r="H67" s="34">
        <f>G67*$C67</f>
        <v>0</v>
      </c>
      <c r="I67" s="42"/>
      <c r="J67" s="10">
        <f>'Rate Design (unblended)'!$E$26</f>
        <v>2.7890799999999998E-3</v>
      </c>
      <c r="K67" s="34">
        <f>J67*$C67</f>
        <v>0.69726999999999995</v>
      </c>
      <c r="L67" s="10">
        <f>'Rate Design (unblended)'!$N$26</f>
        <v>0</v>
      </c>
      <c r="M67" s="34">
        <f>L67*$C67</f>
        <v>0</v>
      </c>
    </row>
    <row r="68" spans="1:18" ht="15" customHeight="1" x14ac:dyDescent="0.25">
      <c r="A68" s="14">
        <f>IF(AND(ISBLANK(B68),ISBLANK(C68)),"",MAX($A$10:A67)+1)</f>
        <v>39</v>
      </c>
      <c r="B68" s="43" t="s">
        <v>19</v>
      </c>
      <c r="C68" s="50">
        <f t="shared" ref="C68:C71" si="17">C$65</f>
        <v>250</v>
      </c>
      <c r="D68" s="14"/>
      <c r="E68" s="10">
        <f>'Rate Design (unblended)'!$F$25</f>
        <v>2.5600000000000001E-2</v>
      </c>
      <c r="F68" s="34">
        <f>E68*$C68</f>
        <v>6.4</v>
      </c>
      <c r="G68" s="10">
        <f>'Rate Design (unblended)'!$O$25</f>
        <v>3.2686756668099996E-2</v>
      </c>
      <c r="H68" s="34">
        <f>G68*$C68</f>
        <v>8.1716891670249989</v>
      </c>
      <c r="I68" s="42"/>
      <c r="J68" s="10">
        <f>'Rate Design (unblended)'!$F$26</f>
        <v>0</v>
      </c>
      <c r="K68" s="34">
        <f>J68*$C68</f>
        <v>0</v>
      </c>
      <c r="L68" s="10">
        <f>'Rate Design (unblended)'!$O$26</f>
        <v>0</v>
      </c>
      <c r="M68" s="34">
        <f>L68*$C68</f>
        <v>0</v>
      </c>
    </row>
    <row r="69" spans="1:18" ht="15" customHeight="1" x14ac:dyDescent="0.25">
      <c r="A69" s="14">
        <f>IF(AND(ISBLANK(B69),ISBLANK(C69)),"",MAX($A$10:A68)+1)</f>
        <v>40</v>
      </c>
      <c r="B69" s="43" t="s">
        <v>22</v>
      </c>
      <c r="C69" s="50">
        <f t="shared" si="17"/>
        <v>250</v>
      </c>
      <c r="D69" s="14"/>
      <c r="E69" s="10">
        <f>'Rate Design (unblended)'!$I$25</f>
        <v>8.6499999999999994E-2</v>
      </c>
      <c r="F69" s="34">
        <f>E69*$C69</f>
        <v>21.625</v>
      </c>
      <c r="G69" s="10">
        <f>'Rate Design (unblended)'!$R$25</f>
        <v>9.8400000000000001E-2</v>
      </c>
      <c r="H69" s="34">
        <f>G69*$C69</f>
        <v>24.6</v>
      </c>
      <c r="I69" s="42"/>
      <c r="J69" s="10">
        <f>'Rate Design (unblended)'!$I$26</f>
        <v>0</v>
      </c>
      <c r="K69" s="34">
        <f>J69*$C69</f>
        <v>0</v>
      </c>
      <c r="L69" s="10">
        <f>'Rate Design (unblended)'!$R$26</f>
        <v>0</v>
      </c>
      <c r="M69" s="34">
        <f>L69*$C69</f>
        <v>0</v>
      </c>
    </row>
    <row r="70" spans="1:18" ht="15" customHeight="1" x14ac:dyDescent="0.25">
      <c r="A70" s="14">
        <f>IF(AND(ISBLANK(B70),ISBLANK(C70)),"",MAX($A$10:A69)+1)</f>
        <v>41</v>
      </c>
      <c r="B70" s="43" t="s">
        <v>23</v>
      </c>
      <c r="C70" s="50">
        <f t="shared" si="17"/>
        <v>250</v>
      </c>
      <c r="D70" s="14"/>
      <c r="E70" s="10">
        <f>'Rate Design (unblended)'!$J$25</f>
        <v>0.20482500000000001</v>
      </c>
      <c r="F70" s="34">
        <f>E70*$C70</f>
        <v>51.206250000000004</v>
      </c>
      <c r="G70" s="10">
        <f>'Rate Design (unblended)'!$S$25</f>
        <v>0</v>
      </c>
      <c r="H70" s="34">
        <f>G70*$C70</f>
        <v>0</v>
      </c>
      <c r="I70" s="42"/>
      <c r="J70" s="10">
        <f>'Rate Design (unblended)'!$J$26</f>
        <v>0.19922000000000001</v>
      </c>
      <c r="K70" s="34">
        <f>J70*$C70</f>
        <v>49.805</v>
      </c>
      <c r="L70" s="10">
        <f>'Rate Design (unblended)'!$S$26</f>
        <v>0</v>
      </c>
      <c r="M70" s="34">
        <f>L70*$C70</f>
        <v>0</v>
      </c>
    </row>
    <row r="71" spans="1:18" ht="15" customHeight="1" x14ac:dyDescent="0.25">
      <c r="A71" s="14">
        <f>IF(AND(ISBLANK(B71),ISBLANK(C71)),"",MAX($A$10:A70)+1)</f>
        <v>42</v>
      </c>
      <c r="B71" s="43" t="s">
        <v>24</v>
      </c>
      <c r="C71" s="50">
        <f t="shared" si="17"/>
        <v>250</v>
      </c>
      <c r="D71" s="14"/>
      <c r="E71" s="10">
        <f>'Rate Design (unblended)'!$K$25</f>
        <v>-2.4488122400000003E-2</v>
      </c>
      <c r="F71" s="34">
        <f>E71*$C71</f>
        <v>-6.1220306000000004</v>
      </c>
      <c r="G71" s="10">
        <f>'Rate Design (unblended)'!$T$25</f>
        <v>-2.4488122400000003E-2</v>
      </c>
      <c r="H71" s="34">
        <f>G71*$C71</f>
        <v>-6.1220306000000004</v>
      </c>
      <c r="I71" s="42"/>
      <c r="J71" s="10">
        <f>'Rate Design (unblended)'!$K$26</f>
        <v>-2.4488122400000003E-2</v>
      </c>
      <c r="K71" s="34">
        <f>J71*$C71</f>
        <v>-6.1220306000000004</v>
      </c>
      <c r="L71" s="10">
        <f>'Rate Design (unblended)'!$T$26</f>
        <v>-2.4488122400000003E-2</v>
      </c>
      <c r="M71" s="34">
        <f>L71*$C71</f>
        <v>-6.1220306000000004</v>
      </c>
    </row>
    <row r="72" spans="1:18" ht="15" customHeight="1" x14ac:dyDescent="0.25">
      <c r="A72" s="14">
        <f>IF(AND(ISBLANK(B72),ISBLANK(C72)),"",MAX($A$10:A71)+1)</f>
        <v>43</v>
      </c>
      <c r="B72" s="45" t="s">
        <v>122</v>
      </c>
      <c r="C72" s="49"/>
      <c r="E72" s="46">
        <f>SUM(E65:E71)</f>
        <v>4.2796368775999998</v>
      </c>
      <c r="F72" s="44">
        <f>SUM(F65:F71)</f>
        <v>1069.9092194</v>
      </c>
      <c r="G72" s="46">
        <f>SUM(G65:G71)</f>
        <v>5.8160986342680996</v>
      </c>
      <c r="H72" s="44">
        <f>SUM(H65:H71)</f>
        <v>1454.024658567025</v>
      </c>
      <c r="I72" s="42"/>
      <c r="J72" s="46">
        <f>SUM(J65:J71)</f>
        <v>4.1619209575999996</v>
      </c>
      <c r="K72" s="44">
        <f>SUM(K65:K71)</f>
        <v>1040.4802394000001</v>
      </c>
      <c r="L72" s="46">
        <f>SUM(L65:L71)</f>
        <v>5.6850118776</v>
      </c>
      <c r="M72" s="44">
        <f>SUM(M65:M71)</f>
        <v>1421.2529694</v>
      </c>
    </row>
    <row r="73" spans="1:18" ht="15" customHeight="1" x14ac:dyDescent="0.25">
      <c r="A73" s="14" t="str">
        <f>IF(AND(ISBLANK(B73),ISBLANK(C73)),"",MAX($A$10:A72)+1)</f>
        <v/>
      </c>
      <c r="C73" s="49"/>
      <c r="E73" s="42"/>
      <c r="I73" s="42"/>
      <c r="J73" s="42"/>
    </row>
    <row r="74" spans="1:18" ht="15" customHeight="1" x14ac:dyDescent="0.25">
      <c r="A74" s="14">
        <f>IF(AND(ISBLANK(B74),ISBLANK(C74)),"",MAX($A$10:A73)+1)</f>
        <v>44</v>
      </c>
      <c r="B74" s="2" t="s">
        <v>123</v>
      </c>
      <c r="C74" s="49"/>
      <c r="E74" s="42"/>
      <c r="F74" s="40">
        <f>SUM(F72,F62)</f>
        <v>1345.5298754</v>
      </c>
      <c r="G74" s="40"/>
      <c r="H74" s="40">
        <f>SUM(H72,H62)</f>
        <v>1838.125314567025</v>
      </c>
      <c r="I74" s="42"/>
      <c r="J74" s="42"/>
      <c r="K74" s="40">
        <f>SUM(K72,K62)</f>
        <v>1316.1008954000001</v>
      </c>
      <c r="L74" s="40"/>
      <c r="M74" s="40">
        <f>SUM(M72,M62)</f>
        <v>1805.3536254000001</v>
      </c>
    </row>
    <row r="75" spans="1:18" ht="15" customHeight="1" x14ac:dyDescent="0.25">
      <c r="A75" s="14">
        <f>IF(AND(ISBLANK(B75),ISBLANK(C75)),"",MAX($A$10:A74)+1)</f>
        <v>45</v>
      </c>
      <c r="B75" s="2" t="s">
        <v>124</v>
      </c>
      <c r="C75" s="49"/>
      <c r="E75" s="42"/>
      <c r="F75" s="40">
        <f>F74/12</f>
        <v>112.12748961666667</v>
      </c>
      <c r="G75" s="40"/>
      <c r="H75" s="40">
        <f>H74/12</f>
        <v>153.17710954725209</v>
      </c>
      <c r="I75" s="42"/>
      <c r="J75" s="42"/>
      <c r="K75" s="40">
        <f>K74/12</f>
        <v>109.67507461666668</v>
      </c>
      <c r="L75" s="40"/>
      <c r="M75" s="40">
        <f>M74/12</f>
        <v>150.44613545000001</v>
      </c>
    </row>
    <row r="76" spans="1:18" ht="15" customHeight="1" x14ac:dyDescent="0.25">
      <c r="A76" s="14" t="str">
        <f>IF(AND(ISBLANK(B76),ISBLANK(C76)),"",MAX($A$10:A75)+1)</f>
        <v/>
      </c>
      <c r="C76" s="49"/>
      <c r="E76" s="42"/>
      <c r="I76" s="42"/>
      <c r="J76" s="42"/>
    </row>
    <row r="77" spans="1:18" ht="15" customHeight="1" x14ac:dyDescent="0.25">
      <c r="A77" s="14">
        <f>IF(AND(ISBLANK(B77),ISBLANK(C77)),"",MAX($A$10:A76)+1)</f>
        <v>46</v>
      </c>
      <c r="B77" s="2" t="s">
        <v>125</v>
      </c>
      <c r="C77" s="50">
        <f>C$65</f>
        <v>250</v>
      </c>
      <c r="D77" s="14"/>
      <c r="E77" s="12">
        <f>SUM(RetailCurrent!$D$21:$F$22)</f>
        <v>7.7218891254665714</v>
      </c>
      <c r="F77" s="34">
        <f>E77*$C77</f>
        <v>1930.4722813666428</v>
      </c>
      <c r="G77" s="12">
        <f>E77</f>
        <v>7.7218891254665714</v>
      </c>
      <c r="H77" s="34">
        <f>G77*$C77</f>
        <v>1930.4722813666428</v>
      </c>
      <c r="I77" s="42"/>
      <c r="J77" s="99">
        <f>'Rate Design (unblended)'!M26</f>
        <v>0.83</v>
      </c>
      <c r="K77" s="34">
        <f>J77*$C77</f>
        <v>207.5</v>
      </c>
      <c r="L77" s="99">
        <f>'Rate Design (unblended)'!V26</f>
        <v>0.83</v>
      </c>
      <c r="M77" s="34">
        <f>L77*$C77</f>
        <v>207.5</v>
      </c>
    </row>
    <row r="78" spans="1:18" ht="15" customHeight="1" x14ac:dyDescent="0.25">
      <c r="A78" s="14">
        <f>IF(AND(ISBLANK(B78),ISBLANK(C78)),"",MAX($A$10:A77)+1)</f>
        <v>47</v>
      </c>
      <c r="B78" s="2" t="s">
        <v>126</v>
      </c>
      <c r="E78" s="46">
        <f>SUM(E77,E72)</f>
        <v>12.001526003066571</v>
      </c>
      <c r="F78" s="40"/>
      <c r="G78" s="46">
        <f>SUM(G77,G72)</f>
        <v>13.537987759734671</v>
      </c>
      <c r="H78" s="40"/>
      <c r="I78" s="42"/>
      <c r="J78" s="46">
        <f>SUM(J77,J72)</f>
        <v>4.9919209575999997</v>
      </c>
      <c r="K78" s="40"/>
      <c r="L78" s="46">
        <f>SUM(L77,L72)</f>
        <v>6.5150118776000001</v>
      </c>
      <c r="M78" s="40"/>
    </row>
    <row r="79" spans="1:18" ht="15" customHeight="1" x14ac:dyDescent="0.25">
      <c r="A79" s="14" t="str">
        <f>IF(AND(ISBLANK(B79),ISBLANK(C79)),"",MAX($A$10:A78)+1)</f>
        <v/>
      </c>
      <c r="I79" s="42"/>
    </row>
    <row r="80" spans="1:18" ht="15" customHeight="1" x14ac:dyDescent="0.25">
      <c r="A80" s="14">
        <f>IF(AND(ISBLANK(B80),ISBLANK(C80)),"",MAX($A$10:A79)+1)</f>
        <v>48</v>
      </c>
      <c r="B80" s="2" t="s">
        <v>127</v>
      </c>
      <c r="E80" s="47"/>
      <c r="F80" s="40">
        <f>SUM(F74,F77)</f>
        <v>3276.0021567666427</v>
      </c>
      <c r="H80" s="40">
        <f>SUM(H74,H77)</f>
        <v>3768.5975959336679</v>
      </c>
      <c r="I80" s="42"/>
      <c r="J80" s="47"/>
      <c r="K80" s="40">
        <f>SUM(K74,K77)</f>
        <v>1523.6008954000001</v>
      </c>
      <c r="M80" s="40">
        <f>SUM(M74,M77)</f>
        <v>2012.8536254000001</v>
      </c>
    </row>
    <row r="81" spans="1:13" ht="15" customHeight="1" x14ac:dyDescent="0.25">
      <c r="A81" s="14">
        <f>IF(AND(ISBLANK(B81),ISBLANK(C81)),"",MAX($A$10:A80)+1)</f>
        <v>49</v>
      </c>
      <c r="B81" s="2" t="s">
        <v>128</v>
      </c>
      <c r="E81" s="47"/>
      <c r="F81" s="40">
        <f>F80/12</f>
        <v>273.00017973055355</v>
      </c>
      <c r="G81" s="40"/>
      <c r="H81" s="40">
        <f>H80/12</f>
        <v>314.04979966113899</v>
      </c>
      <c r="I81" s="42"/>
      <c r="J81" s="47"/>
      <c r="K81" s="40">
        <f>K80/12</f>
        <v>126.96674128333335</v>
      </c>
      <c r="L81" s="40"/>
      <c r="M81" s="40">
        <f>M80/12</f>
        <v>167.73780211666667</v>
      </c>
    </row>
    <row r="82" spans="1:13" ht="15" customHeight="1" x14ac:dyDescent="0.25">
      <c r="A82" s="14" t="str">
        <f>IF(AND(ISBLANK(B82),ISBLANK(C82)),"",MAX($A$10:A81)+1)</f>
        <v/>
      </c>
      <c r="E82" s="47"/>
      <c r="F82" s="47"/>
      <c r="J82" s="47"/>
      <c r="K82" s="47"/>
    </row>
    <row r="83" spans="1:13" ht="15" customHeight="1" x14ac:dyDescent="0.25">
      <c r="A83" s="14">
        <f>IF(AND(ISBLANK(B83),ISBLANK(C83)),"",MAX($A$10:A82)+1)</f>
        <v>50</v>
      </c>
      <c r="B83" s="2" t="s">
        <v>129</v>
      </c>
      <c r="E83" s="47"/>
      <c r="F83" s="47"/>
      <c r="H83" s="33">
        <f>H80-F80</f>
        <v>492.59543916702523</v>
      </c>
      <c r="J83" s="47"/>
      <c r="K83" s="47"/>
      <c r="M83" s="33">
        <f>M80-K80</f>
        <v>489.25272999999993</v>
      </c>
    </row>
    <row r="84" spans="1:13" ht="15" customHeight="1" x14ac:dyDescent="0.25">
      <c r="A84" s="14">
        <f>IF(AND(ISBLANK(B84),ISBLANK(C84)),"",MAX($A$10:A83)+1)</f>
        <v>51</v>
      </c>
      <c r="B84" s="2" t="s">
        <v>130</v>
      </c>
      <c r="E84" s="47"/>
      <c r="F84" s="47"/>
      <c r="H84" s="33">
        <f>H81-F81</f>
        <v>41.049619930585436</v>
      </c>
      <c r="J84" s="47"/>
      <c r="K84" s="47"/>
      <c r="M84" s="33">
        <f>M81-K81</f>
        <v>40.771060833333323</v>
      </c>
    </row>
    <row r="85" spans="1:13" ht="15" customHeight="1" x14ac:dyDescent="0.25">
      <c r="A85" s="14">
        <f>IF(AND(ISBLANK(B85),ISBLANK(C85)),"",MAX($A$10:A84)+1)</f>
        <v>52</v>
      </c>
      <c r="B85" s="2" t="s">
        <v>131</v>
      </c>
      <c r="E85" s="47"/>
      <c r="F85" s="47"/>
      <c r="H85" s="48">
        <f>H83/F74</f>
        <v>0.36609773456021266</v>
      </c>
      <c r="J85" s="47"/>
      <c r="K85" s="47"/>
      <c r="M85" s="48">
        <f>M83/K74</f>
        <v>0.37174409022136728</v>
      </c>
    </row>
    <row r="86" spans="1:13" ht="15" customHeight="1" x14ac:dyDescent="0.25">
      <c r="A86" s="14">
        <f>IF(AND(ISBLANK(B86),ISBLANK(C86)),"",MAX($A$10:A85)+1)</f>
        <v>53</v>
      </c>
      <c r="B86" s="2" t="s">
        <v>132</v>
      </c>
      <c r="E86" s="47"/>
      <c r="F86" s="47"/>
      <c r="H86" s="48">
        <f>H83/F80</f>
        <v>0.15036480917741776</v>
      </c>
      <c r="J86" s="47"/>
      <c r="K86" s="47"/>
      <c r="M86" s="48">
        <f>M83/K80</f>
        <v>0.32111606883215532</v>
      </c>
    </row>
    <row r="88" spans="1:13" ht="15" customHeight="1" x14ac:dyDescent="0.25">
      <c r="B88" s="2" t="s">
        <v>135</v>
      </c>
    </row>
    <row r="90" spans="1:13" ht="15" customHeight="1" x14ac:dyDescent="0.25">
      <c r="A90" s="31" t="str">
        <f>$A$1</f>
        <v>Peoples Natural Gas Company LLC</v>
      </c>
      <c r="M90" s="7" t="str">
        <f>$M$1</f>
        <v xml:space="preserve"> </v>
      </c>
    </row>
    <row r="91" spans="1:13" ht="15" customHeight="1" x14ac:dyDescent="0.25">
      <c r="A91" s="31" t="str">
        <f>$A$2</f>
        <v>12 Months Ending December 31, 2027</v>
      </c>
      <c r="M91" s="7"/>
    </row>
    <row r="92" spans="1:13" ht="15" customHeight="1" x14ac:dyDescent="0.25">
      <c r="A92" s="31" t="str">
        <f>$A$3</f>
        <v>Peoples Exhibit JDT-5 - Bill Impacts</v>
      </c>
      <c r="M92" s="7"/>
    </row>
    <row r="93" spans="1:13" ht="15" customHeight="1" x14ac:dyDescent="0.25">
      <c r="A93" s="31"/>
    </row>
    <row r="94" spans="1:13" ht="15" customHeight="1" x14ac:dyDescent="0.25">
      <c r="A94" s="31"/>
    </row>
    <row r="95" spans="1:13" ht="15" customHeight="1" x14ac:dyDescent="0.25">
      <c r="A95" s="32" t="s">
        <v>136</v>
      </c>
    </row>
    <row r="97" spans="1:18" ht="15" customHeight="1" x14ac:dyDescent="0.4">
      <c r="A97" s="37" t="s">
        <v>97</v>
      </c>
      <c r="B97" s="37" t="s">
        <v>98</v>
      </c>
      <c r="C97" s="37" t="s">
        <v>99</v>
      </c>
      <c r="D97" s="37"/>
      <c r="E97" s="37" t="s">
        <v>100</v>
      </c>
      <c r="F97" s="37" t="s">
        <v>101</v>
      </c>
      <c r="G97" s="37" t="s">
        <v>102</v>
      </c>
      <c r="H97" s="37" t="s">
        <v>103</v>
      </c>
      <c r="J97" s="37" t="s">
        <v>104</v>
      </c>
      <c r="K97" s="37" t="s">
        <v>105</v>
      </c>
      <c r="L97" s="37" t="s">
        <v>106</v>
      </c>
      <c r="M97" s="37" t="s">
        <v>107</v>
      </c>
    </row>
    <row r="98" spans="1:18" ht="15" customHeight="1" x14ac:dyDescent="0.4">
      <c r="A98" s="37"/>
      <c r="E98" s="38" t="s">
        <v>108</v>
      </c>
      <c r="F98" s="38"/>
      <c r="G98" s="38"/>
      <c r="H98" s="38"/>
      <c r="J98" s="38" t="s">
        <v>109</v>
      </c>
      <c r="K98" s="38"/>
      <c r="L98" s="38"/>
      <c r="M98" s="38"/>
    </row>
    <row r="99" spans="1:18" ht="15" customHeight="1" x14ac:dyDescent="0.4">
      <c r="A99" s="14"/>
      <c r="E99" s="38" t="s">
        <v>110</v>
      </c>
      <c r="F99" s="39"/>
      <c r="G99" s="38" t="s">
        <v>111</v>
      </c>
      <c r="H99" s="39"/>
      <c r="J99" s="38" t="s">
        <v>110</v>
      </c>
      <c r="K99" s="39"/>
      <c r="L99" s="38" t="s">
        <v>111</v>
      </c>
      <c r="M99" s="39"/>
    </row>
    <row r="100" spans="1:18" ht="15" customHeight="1" x14ac:dyDescent="0.4">
      <c r="A100" s="14">
        <f>IF(AND(ISBLANK(B100),ISBLANK(B108)),"",MAX($A$10:A99)+1)</f>
        <v>54</v>
      </c>
      <c r="B100" s="37" t="s">
        <v>112</v>
      </c>
      <c r="C100" s="37" t="s">
        <v>113</v>
      </c>
      <c r="D100" s="37"/>
      <c r="E100" s="37" t="s">
        <v>114</v>
      </c>
      <c r="F100" s="37" t="s">
        <v>115</v>
      </c>
      <c r="G100" s="37" t="s">
        <v>114</v>
      </c>
      <c r="H100" s="37" t="s">
        <v>115</v>
      </c>
      <c r="J100" s="37" t="s">
        <v>114</v>
      </c>
      <c r="K100" s="37" t="s">
        <v>115</v>
      </c>
      <c r="L100" s="37" t="s">
        <v>114</v>
      </c>
      <c r="M100" s="37" t="s">
        <v>115</v>
      </c>
    </row>
    <row r="101" spans="1:18" ht="15" customHeight="1" x14ac:dyDescent="0.25">
      <c r="A101" s="14">
        <f>IF(AND(ISBLANK(B101),ISBLANK(C101)),"",MAX($A$10:A100)+1)</f>
        <v>55</v>
      </c>
      <c r="B101" s="2" t="s">
        <v>36</v>
      </c>
      <c r="C101" s="14">
        <v>12</v>
      </c>
      <c r="D101" s="14"/>
      <c r="E101" s="34">
        <f>'Rate Design (unblended)'!$D$21</f>
        <v>44</v>
      </c>
      <c r="F101" s="34">
        <f>E101*$C101</f>
        <v>528</v>
      </c>
      <c r="G101" s="42">
        <f>'Rate Design (unblended)'!$AS$21</f>
        <v>64.28</v>
      </c>
      <c r="H101" s="40">
        <f>G101*$C101</f>
        <v>771.36</v>
      </c>
      <c r="J101" s="34">
        <f>'Rate Design (unblended)'!$D$23</f>
        <v>44</v>
      </c>
      <c r="K101" s="34">
        <f>J101*$C101</f>
        <v>528</v>
      </c>
      <c r="L101" s="42">
        <f>'Rate Design (unblended)'!$AS$23</f>
        <v>64.28</v>
      </c>
      <c r="M101" s="40">
        <f>L101*$C101</f>
        <v>771.36</v>
      </c>
    </row>
    <row r="102" spans="1:18" ht="15" customHeight="1" x14ac:dyDescent="0.25">
      <c r="A102" s="14">
        <f>IF(AND(ISBLANK(B102),ISBLANK(C102)),"",MAX($A$10:A101)+1)</f>
        <v>56</v>
      </c>
      <c r="B102" s="41" t="s">
        <v>116</v>
      </c>
      <c r="E102" s="34"/>
      <c r="F102" s="34"/>
      <c r="G102" s="42"/>
      <c r="H102" s="34"/>
      <c r="J102" s="34"/>
      <c r="K102" s="34"/>
      <c r="L102" s="42"/>
      <c r="M102" s="34"/>
    </row>
    <row r="103" spans="1:18" ht="15" customHeight="1" x14ac:dyDescent="0.25">
      <c r="A103" s="14">
        <f>IF(AND(ISBLANK(B103),ISBLANK(C103)),"",MAX($A$10:A102)+1)</f>
        <v>57</v>
      </c>
      <c r="B103" s="43" t="s">
        <v>117</v>
      </c>
      <c r="C103" s="14">
        <f>C$12</f>
        <v>12</v>
      </c>
      <c r="D103" s="14"/>
      <c r="E103" s="10">
        <f>'Rate Design (unblended)'!$G$21</f>
        <v>3.5999999999999999E-3</v>
      </c>
      <c r="F103" s="34">
        <f>E103*$C103</f>
        <v>4.3200000000000002E-2</v>
      </c>
      <c r="G103" s="18">
        <f>'Rate Design (unblended)'!$P$21</f>
        <v>3.5999999999999999E-3</v>
      </c>
      <c r="H103" s="34">
        <f>G103*$C103</f>
        <v>4.3200000000000002E-2</v>
      </c>
      <c r="J103" s="10">
        <f>'Rate Design (unblended)'!$G$23</f>
        <v>3.5999999999999999E-3</v>
      </c>
      <c r="K103" s="34">
        <f>J103*$C103</f>
        <v>4.3200000000000002E-2</v>
      </c>
      <c r="L103" s="18">
        <f>'Rate Design (unblended)'!$P$23</f>
        <v>3.5999999999999999E-3</v>
      </c>
      <c r="M103" s="34">
        <f>L103*$C103</f>
        <v>4.3200000000000002E-2</v>
      </c>
    </row>
    <row r="104" spans="1:18" ht="15" customHeight="1" x14ac:dyDescent="0.25">
      <c r="A104" s="14">
        <f>IF(AND(ISBLANK(B104),ISBLANK(C104)),"",MAX($A$10:A103)+1)</f>
        <v>58</v>
      </c>
      <c r="B104" s="43" t="s">
        <v>23</v>
      </c>
      <c r="C104" s="14">
        <f>C$12</f>
        <v>12</v>
      </c>
      <c r="D104" s="14"/>
      <c r="E104" s="10">
        <f>'Rate Design (unblended)'!$J$21</f>
        <v>2.2000000000000002</v>
      </c>
      <c r="F104" s="34">
        <f>E104*$C104</f>
        <v>26.400000000000002</v>
      </c>
      <c r="G104" s="18">
        <f>'Rate Design (unblended)'!$S$21</f>
        <v>0</v>
      </c>
      <c r="H104" s="34">
        <f>G104*$C104</f>
        <v>0</v>
      </c>
      <c r="J104" s="10">
        <f>'Rate Design (unblended)'!$J$23</f>
        <v>2.2000000000000002</v>
      </c>
      <c r="K104" s="34">
        <f>J104*$C104</f>
        <v>26.400000000000002</v>
      </c>
      <c r="L104" s="18">
        <f>'Rate Design (unblended)'!$S$23</f>
        <v>0</v>
      </c>
      <c r="M104" s="34">
        <f>L104*$C104</f>
        <v>0</v>
      </c>
    </row>
    <row r="105" spans="1:18" ht="15" customHeight="1" x14ac:dyDescent="0.25">
      <c r="A105" s="14">
        <f>IF(AND(ISBLANK(B105),ISBLANK(C105)),"",MAX($A$10:A104)+1)</f>
        <v>59</v>
      </c>
      <c r="B105" s="43" t="s">
        <v>24</v>
      </c>
      <c r="C105" s="14">
        <f>C$12</f>
        <v>12</v>
      </c>
      <c r="D105" s="14"/>
      <c r="E105" s="10">
        <f>'Rate Design (unblended)'!$K$21</f>
        <v>-0.270424</v>
      </c>
      <c r="F105" s="34">
        <f>E105*$C105</f>
        <v>-3.245088</v>
      </c>
      <c r="G105" s="10">
        <f>'Rate Design (unblended)'!$T$21</f>
        <v>-0.270424</v>
      </c>
      <c r="H105" s="34">
        <f>G105*$C105</f>
        <v>-3.245088</v>
      </c>
      <c r="J105" s="10">
        <f>'Rate Design (unblended)'!$K$23</f>
        <v>-0.270424</v>
      </c>
      <c r="K105" s="34">
        <f>J105*$C105</f>
        <v>-3.245088</v>
      </c>
      <c r="L105" s="10">
        <f>'Rate Design (unblended)'!$T$23</f>
        <v>-0.270424</v>
      </c>
      <c r="M105" s="34">
        <f>L105*$C105</f>
        <v>-3.245088</v>
      </c>
    </row>
    <row r="106" spans="1:18" ht="15" customHeight="1" x14ac:dyDescent="0.25">
      <c r="A106" s="14">
        <f>IF(AND(ISBLANK(B106),ISBLANK(C106)),"",MAX($A$10:A105)+1)</f>
        <v>60</v>
      </c>
      <c r="B106" s="2" t="s">
        <v>118</v>
      </c>
      <c r="C106" s="14"/>
      <c r="D106" s="14"/>
      <c r="E106" s="44">
        <f>SUM(E101:E105)</f>
        <v>45.933176000000003</v>
      </c>
      <c r="F106" s="44">
        <f>SUM(F101:F105)</f>
        <v>551.19811199999992</v>
      </c>
      <c r="G106" s="44">
        <f>SUM(G101:G105)</f>
        <v>64.013176000000001</v>
      </c>
      <c r="H106" s="44">
        <f>SUM(H101:H105)</f>
        <v>768.15811199999996</v>
      </c>
      <c r="I106" s="44"/>
      <c r="J106" s="44">
        <f>SUM(J101:J105)</f>
        <v>45.933176000000003</v>
      </c>
      <c r="K106" s="44">
        <f>SUM(K101:K105)</f>
        <v>551.19811199999992</v>
      </c>
      <c r="L106" s="44">
        <f>SUM(L101:L105)</f>
        <v>64.013176000000001</v>
      </c>
      <c r="M106" s="44">
        <f>SUM(M101:M105)</f>
        <v>768.15811199999996</v>
      </c>
      <c r="O106" s="33" t="b">
        <f>E106=J106</f>
        <v>1</v>
      </c>
      <c r="P106" s="33" t="b">
        <f t="shared" ref="P106" si="18">F106=K106</f>
        <v>1</v>
      </c>
      <c r="Q106" s="33" t="b">
        <f t="shared" ref="Q106" si="19">G106=L106</f>
        <v>1</v>
      </c>
      <c r="R106" s="33" t="b">
        <f t="shared" ref="R106" si="20">H106=M106</f>
        <v>1</v>
      </c>
    </row>
    <row r="107" spans="1:18" ht="15" customHeight="1" x14ac:dyDescent="0.25">
      <c r="A107" s="14" t="str">
        <f>IF(AND(ISBLANK(B107),ISBLANK(C107)),"",MAX($A$10:A106)+1)</f>
        <v/>
      </c>
      <c r="E107" s="18"/>
      <c r="G107" s="18"/>
      <c r="I107" s="42"/>
      <c r="J107" s="18"/>
      <c r="L107" s="18"/>
    </row>
    <row r="108" spans="1:18" ht="15" customHeight="1" x14ac:dyDescent="0.4">
      <c r="A108" s="14">
        <f>IF(AND(ISBLANK(B108),ISBLANK(C108)),"",MAX($A$10:A107)+1)</f>
        <v>61</v>
      </c>
      <c r="B108" s="37" t="s">
        <v>119</v>
      </c>
      <c r="C108" s="37" t="s">
        <v>120</v>
      </c>
      <c r="D108" s="37"/>
      <c r="E108" s="18"/>
      <c r="G108" s="18"/>
      <c r="I108" s="42"/>
      <c r="J108" s="18"/>
      <c r="L108" s="18"/>
    </row>
    <row r="109" spans="1:18" ht="15" customHeight="1" x14ac:dyDescent="0.25">
      <c r="A109" s="14">
        <f>IF(AND(ISBLANK(B109),ISBLANK(C109)),"",MAX($A$10:A108)+1)</f>
        <v>62</v>
      </c>
      <c r="B109" s="2" t="s">
        <v>121</v>
      </c>
      <c r="C109" s="50">
        <v>750</v>
      </c>
      <c r="D109" s="14"/>
      <c r="E109" s="10">
        <f>'Rate Design (unblended)'!$D$25</f>
        <v>3.9843999999999999</v>
      </c>
      <c r="F109" s="34">
        <f>E109*$C109</f>
        <v>2988.3</v>
      </c>
      <c r="G109" s="10">
        <f>'Rate Design (unblended)'!$AS$25</f>
        <v>5.7095000000000002</v>
      </c>
      <c r="H109" s="34">
        <f>G109*$C109</f>
        <v>4282.125</v>
      </c>
      <c r="I109" s="42"/>
      <c r="J109" s="10">
        <f>'Rate Design (unblended)'!$D$26</f>
        <v>3.9843999999999999</v>
      </c>
      <c r="K109" s="34">
        <f>J109*$C109</f>
        <v>2988.3</v>
      </c>
      <c r="L109" s="10">
        <f>'Rate Design (unblended)'!$AS$26</f>
        <v>5.7095000000000002</v>
      </c>
      <c r="M109" s="34">
        <f>L109*$C109</f>
        <v>4282.125</v>
      </c>
      <c r="O109" s="33" t="b">
        <f>E109=J109</f>
        <v>1</v>
      </c>
      <c r="P109" s="33" t="b">
        <f t="shared" ref="P109" si="21">F109=K109</f>
        <v>1</v>
      </c>
      <c r="Q109" s="33" t="b">
        <f t="shared" ref="Q109" si="22">G109=L109</f>
        <v>1</v>
      </c>
      <c r="R109" s="33" t="b">
        <f t="shared" ref="R109" si="23">H109=M109</f>
        <v>1</v>
      </c>
    </row>
    <row r="110" spans="1:18" ht="15" customHeight="1" x14ac:dyDescent="0.25">
      <c r="A110" s="14">
        <f>IF(AND(ISBLANK(B110),ISBLANK(C110)),"",MAX($A$10:A109)+1)</f>
        <v>63</v>
      </c>
      <c r="B110" s="41" t="s">
        <v>116</v>
      </c>
      <c r="C110" s="49"/>
      <c r="E110" s="10"/>
      <c r="G110" s="10"/>
      <c r="I110" s="42"/>
      <c r="J110" s="10"/>
      <c r="L110" s="10"/>
    </row>
    <row r="111" spans="1:18" ht="15" customHeight="1" x14ac:dyDescent="0.25">
      <c r="A111" s="14">
        <f>IF(AND(ISBLANK(B111),ISBLANK(C111)),"",MAX($A$10:A110)+1)</f>
        <v>64</v>
      </c>
      <c r="B111" s="43" t="s">
        <v>18</v>
      </c>
      <c r="C111" s="50">
        <f>C$109</f>
        <v>750</v>
      </c>
      <c r="D111" s="14"/>
      <c r="E111" s="10">
        <f>'Rate Design (unblended)'!$E$25</f>
        <v>2.8E-3</v>
      </c>
      <c r="F111" s="34">
        <f>E111*$C111</f>
        <v>2.1</v>
      </c>
      <c r="G111" s="10">
        <f>'Rate Design (unblended)'!$N$25</f>
        <v>0</v>
      </c>
      <c r="H111" s="34">
        <f>G111*$C111</f>
        <v>0</v>
      </c>
      <c r="I111" s="42"/>
      <c r="J111" s="10">
        <f>'Rate Design (unblended)'!$E$26</f>
        <v>2.7890799999999998E-3</v>
      </c>
      <c r="K111" s="34">
        <f>J111*$C111</f>
        <v>2.0918099999999997</v>
      </c>
      <c r="L111" s="10">
        <f>'Rate Design (unblended)'!$N$26</f>
        <v>0</v>
      </c>
      <c r="M111" s="34">
        <f>L111*$C111</f>
        <v>0</v>
      </c>
    </row>
    <row r="112" spans="1:18" ht="15" customHeight="1" x14ac:dyDescent="0.25">
      <c r="A112" s="14">
        <f>IF(AND(ISBLANK(B112),ISBLANK(C112)),"",MAX($A$10:A111)+1)</f>
        <v>65</v>
      </c>
      <c r="B112" s="43" t="s">
        <v>19</v>
      </c>
      <c r="C112" s="50">
        <f t="shared" ref="C112:C115" si="24">C$109</f>
        <v>750</v>
      </c>
      <c r="D112" s="14"/>
      <c r="E112" s="10">
        <f>'Rate Design (unblended)'!$F$25</f>
        <v>2.5600000000000001E-2</v>
      </c>
      <c r="F112" s="34">
        <f>E112*$C112</f>
        <v>19.2</v>
      </c>
      <c r="G112" s="10">
        <f>'Rate Design (unblended)'!$O$25</f>
        <v>3.2686756668099996E-2</v>
      </c>
      <c r="H112" s="34">
        <f>G112*$C112</f>
        <v>24.515067501074999</v>
      </c>
      <c r="I112" s="42"/>
      <c r="J112" s="10">
        <f>'Rate Design (unblended)'!$F$26</f>
        <v>0</v>
      </c>
      <c r="K112" s="34">
        <f>J112*$C112</f>
        <v>0</v>
      </c>
      <c r="L112" s="10">
        <f>'Rate Design (unblended)'!$O$26</f>
        <v>0</v>
      </c>
      <c r="M112" s="34">
        <f>L112*$C112</f>
        <v>0</v>
      </c>
    </row>
    <row r="113" spans="1:13" ht="15" customHeight="1" x14ac:dyDescent="0.25">
      <c r="A113" s="14">
        <f>IF(AND(ISBLANK(B113),ISBLANK(C113)),"",MAX($A$10:A112)+1)</f>
        <v>66</v>
      </c>
      <c r="B113" s="43" t="s">
        <v>22</v>
      </c>
      <c r="C113" s="50">
        <f t="shared" si="24"/>
        <v>750</v>
      </c>
      <c r="D113" s="14"/>
      <c r="E113" s="10">
        <f>'Rate Design (unblended)'!$I$25</f>
        <v>8.6499999999999994E-2</v>
      </c>
      <c r="F113" s="34">
        <f>E113*$C113</f>
        <v>64.875</v>
      </c>
      <c r="G113" s="10">
        <f>'Rate Design (unblended)'!$R$25</f>
        <v>9.8400000000000001E-2</v>
      </c>
      <c r="H113" s="34">
        <f>G113*$C113</f>
        <v>73.8</v>
      </c>
      <c r="I113" s="42"/>
      <c r="J113" s="10">
        <f>'Rate Design (unblended)'!$I$26</f>
        <v>0</v>
      </c>
      <c r="K113" s="34">
        <f>J113*$C113</f>
        <v>0</v>
      </c>
      <c r="L113" s="10">
        <f>'Rate Design (unblended)'!$R$26</f>
        <v>0</v>
      </c>
      <c r="M113" s="34">
        <f>L113*$C113</f>
        <v>0</v>
      </c>
    </row>
    <row r="114" spans="1:13" ht="15" customHeight="1" x14ac:dyDescent="0.25">
      <c r="A114" s="14">
        <f>IF(AND(ISBLANK(B114),ISBLANK(C114)),"",MAX($A$10:A113)+1)</f>
        <v>67</v>
      </c>
      <c r="B114" s="43" t="s">
        <v>23</v>
      </c>
      <c r="C114" s="50">
        <f t="shared" si="24"/>
        <v>750</v>
      </c>
      <c r="D114" s="14"/>
      <c r="E114" s="10">
        <f>'Rate Design (unblended)'!$J$25</f>
        <v>0.20482500000000001</v>
      </c>
      <c r="F114" s="34">
        <f>E114*$C114</f>
        <v>153.61875000000001</v>
      </c>
      <c r="G114" s="10">
        <f>'Rate Design (unblended)'!$S$25</f>
        <v>0</v>
      </c>
      <c r="H114" s="34">
        <f>G114*$C114</f>
        <v>0</v>
      </c>
      <c r="I114" s="42"/>
      <c r="J114" s="10">
        <f>'Rate Design (unblended)'!$J$26</f>
        <v>0.19922000000000001</v>
      </c>
      <c r="K114" s="34">
        <f>J114*$C114</f>
        <v>149.41499999999999</v>
      </c>
      <c r="L114" s="10">
        <f>'Rate Design (unblended)'!$S$26</f>
        <v>0</v>
      </c>
      <c r="M114" s="34">
        <f>L114*$C114</f>
        <v>0</v>
      </c>
    </row>
    <row r="115" spans="1:13" ht="15" customHeight="1" x14ac:dyDescent="0.25">
      <c r="A115" s="14">
        <f>IF(AND(ISBLANK(B115),ISBLANK(C115)),"",MAX($A$10:A114)+1)</f>
        <v>68</v>
      </c>
      <c r="B115" s="43" t="s">
        <v>24</v>
      </c>
      <c r="C115" s="50">
        <f t="shared" si="24"/>
        <v>750</v>
      </c>
      <c r="D115" s="14"/>
      <c r="E115" s="10">
        <f>'Rate Design (unblended)'!$K$25</f>
        <v>-2.4488122400000003E-2</v>
      </c>
      <c r="F115" s="34">
        <f>E115*$C115</f>
        <v>-18.366091800000003</v>
      </c>
      <c r="G115" s="10">
        <f>'Rate Design (unblended)'!$T$25</f>
        <v>-2.4488122400000003E-2</v>
      </c>
      <c r="H115" s="34">
        <f>G115*$C115</f>
        <v>-18.366091800000003</v>
      </c>
      <c r="I115" s="42"/>
      <c r="J115" s="10">
        <f>'Rate Design (unblended)'!$K$26</f>
        <v>-2.4488122400000003E-2</v>
      </c>
      <c r="K115" s="34">
        <f>J115*$C115</f>
        <v>-18.366091800000003</v>
      </c>
      <c r="L115" s="10">
        <f>'Rate Design (unblended)'!$T$26</f>
        <v>-2.4488122400000003E-2</v>
      </c>
      <c r="M115" s="34">
        <f>L115*$C115</f>
        <v>-18.366091800000003</v>
      </c>
    </row>
    <row r="116" spans="1:13" ht="15" customHeight="1" x14ac:dyDescent="0.25">
      <c r="A116" s="14">
        <f>IF(AND(ISBLANK(B116),ISBLANK(C116)),"",MAX($A$10:A115)+1)</f>
        <v>69</v>
      </c>
      <c r="B116" s="45" t="s">
        <v>122</v>
      </c>
      <c r="C116" s="49"/>
      <c r="E116" s="46">
        <f>SUM(E109:E115)</f>
        <v>4.2796368775999998</v>
      </c>
      <c r="F116" s="44">
        <f>SUM(F109:F115)</f>
        <v>3209.7276582</v>
      </c>
      <c r="G116" s="46">
        <f>SUM(G109:G115)</f>
        <v>5.8160986342680996</v>
      </c>
      <c r="H116" s="44">
        <f>SUM(H109:H115)</f>
        <v>4362.0739757010751</v>
      </c>
      <c r="I116" s="42"/>
      <c r="J116" s="46">
        <f>SUM(J109:J115)</f>
        <v>4.1619209575999996</v>
      </c>
      <c r="K116" s="44">
        <f>SUM(K109:K115)</f>
        <v>3121.4407182</v>
      </c>
      <c r="L116" s="46">
        <f>SUM(L109:L115)</f>
        <v>5.6850118776</v>
      </c>
      <c r="M116" s="44">
        <f>SUM(M109:M115)</f>
        <v>4263.7589082000004</v>
      </c>
    </row>
    <row r="117" spans="1:13" ht="15" customHeight="1" x14ac:dyDescent="0.25">
      <c r="A117" s="14" t="str">
        <f>IF(AND(ISBLANK(B117),ISBLANK(C117)),"",MAX($A$10:A116)+1)</f>
        <v/>
      </c>
      <c r="C117" s="49"/>
      <c r="E117" s="42"/>
      <c r="I117" s="42"/>
      <c r="J117" s="42"/>
    </row>
    <row r="118" spans="1:13" ht="15" customHeight="1" x14ac:dyDescent="0.25">
      <c r="A118" s="14">
        <f>IF(AND(ISBLANK(B118),ISBLANK(C118)),"",MAX($A$10:A117)+1)</f>
        <v>70</v>
      </c>
      <c r="B118" s="2" t="s">
        <v>123</v>
      </c>
      <c r="C118" s="49"/>
      <c r="E118" s="42"/>
      <c r="F118" s="40">
        <f>SUM(F116,F106)</f>
        <v>3760.9257702</v>
      </c>
      <c r="G118" s="40"/>
      <c r="H118" s="40">
        <f>SUM(H116,H106)</f>
        <v>5130.2320877010752</v>
      </c>
      <c r="I118" s="42"/>
      <c r="J118" s="42"/>
      <c r="K118" s="40">
        <f>SUM(K116,K106)</f>
        <v>3672.6388302</v>
      </c>
      <c r="L118" s="40"/>
      <c r="M118" s="40">
        <f>SUM(M116,M106)</f>
        <v>5031.9170202000005</v>
      </c>
    </row>
    <row r="119" spans="1:13" ht="15" customHeight="1" x14ac:dyDescent="0.25">
      <c r="A119" s="14">
        <f>IF(AND(ISBLANK(B119),ISBLANK(C119)),"",MAX($A$10:A118)+1)</f>
        <v>71</v>
      </c>
      <c r="B119" s="2" t="s">
        <v>124</v>
      </c>
      <c r="C119" s="49"/>
      <c r="E119" s="42"/>
      <c r="F119" s="40">
        <f>F118/12</f>
        <v>313.41048085</v>
      </c>
      <c r="G119" s="40"/>
      <c r="H119" s="40">
        <f>H118/12</f>
        <v>427.51934064175629</v>
      </c>
      <c r="I119" s="42"/>
      <c r="J119" s="42"/>
      <c r="K119" s="40">
        <f>K118/12</f>
        <v>306.05323585000002</v>
      </c>
      <c r="L119" s="40"/>
      <c r="M119" s="40">
        <f>M118/12</f>
        <v>419.32641835000004</v>
      </c>
    </row>
    <row r="120" spans="1:13" ht="15" customHeight="1" x14ac:dyDescent="0.25">
      <c r="A120" s="14" t="str">
        <f>IF(AND(ISBLANK(B120),ISBLANK(C120)),"",MAX($A$10:A119)+1)</f>
        <v/>
      </c>
      <c r="C120" s="49"/>
      <c r="E120" s="42"/>
      <c r="I120" s="42"/>
      <c r="J120" s="42"/>
    </row>
    <row r="121" spans="1:13" ht="15" customHeight="1" x14ac:dyDescent="0.25">
      <c r="A121" s="14">
        <f>IF(AND(ISBLANK(B121),ISBLANK(C121)),"",MAX($A$10:A120)+1)</f>
        <v>72</v>
      </c>
      <c r="B121" s="2" t="s">
        <v>125</v>
      </c>
      <c r="C121" s="50">
        <f t="shared" ref="C121" si="25">C$109</f>
        <v>750</v>
      </c>
      <c r="D121" s="14"/>
      <c r="E121" s="12">
        <f>SUM(RetailCurrent!$D$21:$F$22)</f>
        <v>7.7218891254665714</v>
      </c>
      <c r="F121" s="34">
        <f>E121*$C121</f>
        <v>5791.4168440999283</v>
      </c>
      <c r="G121" s="12">
        <f>E121</f>
        <v>7.7218891254665714</v>
      </c>
      <c r="H121" s="34">
        <f>G121*$C121</f>
        <v>5791.4168440999283</v>
      </c>
      <c r="I121" s="42"/>
      <c r="J121" s="10">
        <f>'Rate Design (unblended)'!$M$26</f>
        <v>0.83</v>
      </c>
      <c r="K121" s="34">
        <f>J121*$C121</f>
        <v>622.5</v>
      </c>
      <c r="L121" s="10">
        <f>'Rate Design (unblended)'!$V$26</f>
        <v>0.83</v>
      </c>
      <c r="M121" s="34">
        <f>L121*$C121</f>
        <v>622.5</v>
      </c>
    </row>
    <row r="122" spans="1:13" ht="15" customHeight="1" x14ac:dyDescent="0.25">
      <c r="A122" s="14">
        <f>IF(AND(ISBLANK(B122),ISBLANK(C122)),"",MAX($A$10:A121)+1)</f>
        <v>73</v>
      </c>
      <c r="B122" s="2" t="s">
        <v>126</v>
      </c>
      <c r="E122" s="46">
        <f>SUM(E121,E116)</f>
        <v>12.001526003066571</v>
      </c>
      <c r="F122" s="40"/>
      <c r="G122" s="46">
        <f>SUM(G121,G116)</f>
        <v>13.537987759734671</v>
      </c>
      <c r="H122" s="40"/>
      <c r="I122" s="42"/>
      <c r="J122" s="46">
        <f>SUM(J121,J116)</f>
        <v>4.9919209575999997</v>
      </c>
      <c r="K122" s="40"/>
      <c r="L122" s="46">
        <f>SUM(L121,L116)</f>
        <v>6.5150118776000001</v>
      </c>
      <c r="M122" s="40"/>
    </row>
    <row r="123" spans="1:13" ht="15" customHeight="1" x14ac:dyDescent="0.25">
      <c r="A123" s="14" t="str">
        <f>IF(AND(ISBLANK(B123),ISBLANK(C123)),"",MAX($A$10:A122)+1)</f>
        <v/>
      </c>
      <c r="I123" s="42"/>
    </row>
    <row r="124" spans="1:13" ht="15" customHeight="1" x14ac:dyDescent="0.25">
      <c r="A124" s="14">
        <f>IF(AND(ISBLANK(B124),ISBLANK(C124)),"",MAX($A$10:A123)+1)</f>
        <v>74</v>
      </c>
      <c r="B124" s="2" t="s">
        <v>127</v>
      </c>
      <c r="E124" s="47"/>
      <c r="F124" s="40">
        <f>SUM(F118,F121)</f>
        <v>9552.3426142999288</v>
      </c>
      <c r="H124" s="40">
        <f>SUM(H118,H121)</f>
        <v>10921.648931801003</v>
      </c>
      <c r="I124" s="42"/>
      <c r="J124" s="47"/>
      <c r="K124" s="40">
        <f>SUM(K118,K121)</f>
        <v>4295.1388301999996</v>
      </c>
      <c r="M124" s="40">
        <f>SUM(M118,M121)</f>
        <v>5654.4170202000005</v>
      </c>
    </row>
    <row r="125" spans="1:13" ht="15" customHeight="1" x14ac:dyDescent="0.25">
      <c r="A125" s="14">
        <f>IF(AND(ISBLANK(B125),ISBLANK(C125)),"",MAX($A$10:A124)+1)</f>
        <v>75</v>
      </c>
      <c r="B125" s="2" t="s">
        <v>128</v>
      </c>
      <c r="E125" s="47"/>
      <c r="F125" s="40">
        <f>F124/12</f>
        <v>796.02855119166077</v>
      </c>
      <c r="G125" s="40"/>
      <c r="H125" s="40">
        <f>H124/12</f>
        <v>910.13741098341688</v>
      </c>
      <c r="I125" s="42"/>
      <c r="J125" s="47"/>
      <c r="K125" s="40">
        <f>K124/12</f>
        <v>357.92823584999996</v>
      </c>
      <c r="L125" s="40"/>
      <c r="M125" s="40">
        <f>M124/12</f>
        <v>471.20141835000004</v>
      </c>
    </row>
    <row r="126" spans="1:13" ht="15" customHeight="1" x14ac:dyDescent="0.25">
      <c r="A126" s="14" t="str">
        <f>IF(AND(ISBLANK(B126),ISBLANK(C126)),"",MAX($A$10:A125)+1)</f>
        <v/>
      </c>
      <c r="E126" s="47"/>
      <c r="F126" s="47"/>
      <c r="J126" s="47"/>
      <c r="K126" s="47"/>
    </row>
    <row r="127" spans="1:13" ht="15" customHeight="1" x14ac:dyDescent="0.25">
      <c r="A127" s="14">
        <f>IF(AND(ISBLANK(B127),ISBLANK(C127)),"",MAX($A$10:A126)+1)</f>
        <v>76</v>
      </c>
      <c r="B127" s="2" t="s">
        <v>129</v>
      </c>
      <c r="E127" s="47"/>
      <c r="F127" s="47"/>
      <c r="H127" s="33">
        <f>H124-F124</f>
        <v>1369.3063175010739</v>
      </c>
      <c r="J127" s="47"/>
      <c r="K127" s="47"/>
      <c r="M127" s="33">
        <f>M124-K124</f>
        <v>1359.2781900000009</v>
      </c>
    </row>
    <row r="128" spans="1:13" ht="15" customHeight="1" x14ac:dyDescent="0.25">
      <c r="A128" s="14">
        <f>IF(AND(ISBLANK(B128),ISBLANK(C128)),"",MAX($A$10:A127)+1)</f>
        <v>77</v>
      </c>
      <c r="B128" s="2" t="s">
        <v>130</v>
      </c>
      <c r="E128" s="47"/>
      <c r="F128" s="47"/>
      <c r="H128" s="33">
        <f>H125-F125</f>
        <v>114.10885979175612</v>
      </c>
      <c r="J128" s="47"/>
      <c r="K128" s="47"/>
      <c r="M128" s="33">
        <f>M125-K125</f>
        <v>113.27318250000008</v>
      </c>
    </row>
    <row r="129" spans="1:13" ht="15" customHeight="1" x14ac:dyDescent="0.25">
      <c r="A129" s="14">
        <f>IF(AND(ISBLANK(B129),ISBLANK(C129)),"",MAX($A$10:A128)+1)</f>
        <v>78</v>
      </c>
      <c r="B129" s="2" t="s">
        <v>131</v>
      </c>
      <c r="E129" s="47"/>
      <c r="F129" s="47"/>
      <c r="H129" s="48">
        <f>H127/F118</f>
        <v>0.36408756810647086</v>
      </c>
      <c r="J129" s="47"/>
      <c r="K129" s="47"/>
      <c r="M129" s="48">
        <f>M127/K118</f>
        <v>0.37010940983978513</v>
      </c>
    </row>
    <row r="130" spans="1:13" ht="15" customHeight="1" x14ac:dyDescent="0.25">
      <c r="A130" s="14">
        <f>IF(AND(ISBLANK(B130),ISBLANK(C130)),"",MAX($A$10:A129)+1)</f>
        <v>79</v>
      </c>
      <c r="B130" s="2" t="s">
        <v>132</v>
      </c>
      <c r="E130" s="47"/>
      <c r="F130" s="47"/>
      <c r="H130" s="48">
        <f>H127/F124</f>
        <v>0.1433476972916792</v>
      </c>
      <c r="J130" s="47"/>
      <c r="K130" s="47"/>
      <c r="M130" s="48">
        <f>M127/K124</f>
        <v>0.31646897661203355</v>
      </c>
    </row>
    <row r="132" spans="1:13" ht="15" customHeight="1" x14ac:dyDescent="0.25">
      <c r="B132" s="2" t="s">
        <v>135</v>
      </c>
    </row>
    <row r="134" spans="1:13" ht="15" customHeight="1" x14ac:dyDescent="0.25">
      <c r="A134" s="31" t="str">
        <f>$A$1</f>
        <v>Peoples Natural Gas Company LLC</v>
      </c>
      <c r="M134" s="7" t="str">
        <f>$M$1</f>
        <v xml:space="preserve"> </v>
      </c>
    </row>
    <row r="135" spans="1:13" ht="15" customHeight="1" x14ac:dyDescent="0.25">
      <c r="A135" s="31" t="str">
        <f>$A$2</f>
        <v>12 Months Ending December 31, 2027</v>
      </c>
      <c r="M135" s="7"/>
    </row>
    <row r="136" spans="1:13" ht="15" customHeight="1" x14ac:dyDescent="0.25">
      <c r="A136" s="31" t="str">
        <f>$A$3</f>
        <v>Peoples Exhibit JDT-5 - Bill Impacts</v>
      </c>
      <c r="M136" s="7"/>
    </row>
    <row r="137" spans="1:13" ht="15" customHeight="1" x14ac:dyDescent="0.25">
      <c r="A137" s="31"/>
    </row>
    <row r="138" spans="1:13" ht="15" customHeight="1" x14ac:dyDescent="0.25">
      <c r="A138" s="31"/>
    </row>
    <row r="139" spans="1:13" ht="15" customHeight="1" x14ac:dyDescent="0.25">
      <c r="A139" s="32" t="s">
        <v>137</v>
      </c>
    </row>
    <row r="141" spans="1:13" ht="15" customHeight="1" x14ac:dyDescent="0.4">
      <c r="A141" s="37" t="s">
        <v>97</v>
      </c>
      <c r="B141" s="37" t="s">
        <v>98</v>
      </c>
      <c r="C141" s="37" t="s">
        <v>99</v>
      </c>
      <c r="D141" s="37"/>
      <c r="E141" s="37" t="s">
        <v>100</v>
      </c>
      <c r="F141" s="37" t="s">
        <v>101</v>
      </c>
      <c r="G141" s="37" t="s">
        <v>102</v>
      </c>
      <c r="H141" s="37" t="s">
        <v>103</v>
      </c>
      <c r="J141" s="37" t="s">
        <v>104</v>
      </c>
      <c r="K141" s="37" t="s">
        <v>105</v>
      </c>
      <c r="L141" s="37" t="s">
        <v>106</v>
      </c>
      <c r="M141" s="37" t="s">
        <v>107</v>
      </c>
    </row>
    <row r="142" spans="1:13" ht="15" customHeight="1" x14ac:dyDescent="0.4">
      <c r="A142" s="37"/>
      <c r="E142" s="38" t="s">
        <v>108</v>
      </c>
      <c r="F142" s="38"/>
      <c r="G142" s="38"/>
      <c r="H142" s="38"/>
      <c r="J142" s="38" t="s">
        <v>109</v>
      </c>
      <c r="K142" s="38"/>
      <c r="L142" s="38"/>
      <c r="M142" s="38"/>
    </row>
    <row r="143" spans="1:13" ht="15" customHeight="1" x14ac:dyDescent="0.4">
      <c r="A143" s="14"/>
      <c r="E143" s="38" t="s">
        <v>110</v>
      </c>
      <c r="F143" s="39"/>
      <c r="G143" s="38" t="s">
        <v>111</v>
      </c>
      <c r="H143" s="39"/>
      <c r="J143" s="38" t="s">
        <v>110</v>
      </c>
      <c r="K143" s="39"/>
      <c r="L143" s="38" t="s">
        <v>111</v>
      </c>
      <c r="M143" s="39"/>
    </row>
    <row r="144" spans="1:13" ht="15" customHeight="1" x14ac:dyDescent="0.4">
      <c r="A144" s="14">
        <f>IF(AND(ISBLANK(B144),ISBLANK(B152)),"",MAX($A$10:A143)+1)</f>
        <v>80</v>
      </c>
      <c r="B144" s="37" t="s">
        <v>112</v>
      </c>
      <c r="C144" s="37" t="s">
        <v>113</v>
      </c>
      <c r="D144" s="37"/>
      <c r="E144" s="37" t="s">
        <v>114</v>
      </c>
      <c r="F144" s="37" t="s">
        <v>115</v>
      </c>
      <c r="G144" s="37" t="s">
        <v>114</v>
      </c>
      <c r="H144" s="37" t="s">
        <v>115</v>
      </c>
      <c r="J144" s="37" t="s">
        <v>114</v>
      </c>
      <c r="K144" s="37" t="s">
        <v>115</v>
      </c>
      <c r="L144" s="37" t="s">
        <v>114</v>
      </c>
      <c r="M144" s="37" t="s">
        <v>115</v>
      </c>
    </row>
    <row r="145" spans="1:18" ht="15" customHeight="1" x14ac:dyDescent="0.25">
      <c r="A145" s="14">
        <f>IF(AND(ISBLANK(B145),ISBLANK(C145)),"",MAX($A$10:A144)+1)</f>
        <v>81</v>
      </c>
      <c r="B145" s="2" t="s">
        <v>36</v>
      </c>
      <c r="C145" s="14">
        <v>12</v>
      </c>
      <c r="D145" s="14"/>
      <c r="E145" s="34">
        <f>'Rate Design (unblended)'!$D$41</f>
        <v>100.99999999999999</v>
      </c>
      <c r="F145" s="34">
        <f>E145*$C145</f>
        <v>1211.9999999999998</v>
      </c>
      <c r="G145" s="42">
        <f>'Rate Design (unblended)'!$AS$41</f>
        <v>110</v>
      </c>
      <c r="H145" s="40">
        <f>G145*$C145</f>
        <v>1320</v>
      </c>
      <c r="J145" s="34">
        <f>'Rate Design (unblended)'!$D$43</f>
        <v>100.99999999999999</v>
      </c>
      <c r="K145" s="34">
        <f>J145*$C145</f>
        <v>1211.9999999999998</v>
      </c>
      <c r="L145" s="42">
        <f>'Rate Design (unblended)'!$AS$43</f>
        <v>110</v>
      </c>
      <c r="M145" s="40">
        <f>L145*$C145</f>
        <v>1320</v>
      </c>
    </row>
    <row r="146" spans="1:18" ht="15" customHeight="1" x14ac:dyDescent="0.25">
      <c r="A146" s="14">
        <f>IF(AND(ISBLANK(B146),ISBLANK(C146)),"",MAX($A$10:A145)+1)</f>
        <v>82</v>
      </c>
      <c r="B146" s="41" t="s">
        <v>116</v>
      </c>
      <c r="E146" s="34"/>
      <c r="F146" s="34"/>
      <c r="G146" s="42"/>
      <c r="H146" s="34"/>
      <c r="J146" s="34"/>
      <c r="K146" s="34"/>
      <c r="L146" s="42"/>
      <c r="M146" s="34"/>
    </row>
    <row r="147" spans="1:18" ht="15" customHeight="1" x14ac:dyDescent="0.25">
      <c r="A147" s="14">
        <f>IF(AND(ISBLANK(B147),ISBLANK(C147)),"",MAX($A$10:A146)+1)</f>
        <v>83</v>
      </c>
      <c r="B147" s="43" t="s">
        <v>117</v>
      </c>
      <c r="C147" s="14">
        <f>C$12</f>
        <v>12</v>
      </c>
      <c r="D147" s="14"/>
      <c r="E147" s="10">
        <f>'Rate Design (unblended)'!$G$41</f>
        <v>0</v>
      </c>
      <c r="F147" s="34">
        <f>E147*$C147</f>
        <v>0</v>
      </c>
      <c r="G147" s="18">
        <f>'Rate Design (unblended)'!$P$41</f>
        <v>0</v>
      </c>
      <c r="H147" s="34">
        <f>G147*$C147</f>
        <v>0</v>
      </c>
      <c r="J147" s="10">
        <f>'Rate Design (unblended)'!$G$43</f>
        <v>0</v>
      </c>
      <c r="K147" s="34">
        <f>J147*$C147</f>
        <v>0</v>
      </c>
      <c r="L147" s="18">
        <f>'Rate Design (unblended)'!$P$43</f>
        <v>0</v>
      </c>
      <c r="M147" s="34">
        <f>L147*$C147</f>
        <v>0</v>
      </c>
    </row>
    <row r="148" spans="1:18" ht="15" customHeight="1" x14ac:dyDescent="0.25">
      <c r="A148" s="14">
        <f>IF(AND(ISBLANK(B148),ISBLANK(C148)),"",MAX($A$10:A147)+1)</f>
        <v>84</v>
      </c>
      <c r="B148" s="43" t="s">
        <v>23</v>
      </c>
      <c r="C148" s="14">
        <f>C$12</f>
        <v>12</v>
      </c>
      <c r="D148" s="14"/>
      <c r="E148" s="10">
        <f>'Rate Design (unblended)'!$J$41</f>
        <v>5.05</v>
      </c>
      <c r="F148" s="34">
        <f>E148*$C148</f>
        <v>60.599999999999994</v>
      </c>
      <c r="G148" s="18">
        <f>'Rate Design (unblended)'!$S$41</f>
        <v>0</v>
      </c>
      <c r="H148" s="34">
        <f>G148*$C148</f>
        <v>0</v>
      </c>
      <c r="J148" s="10">
        <f>'Rate Design (unblended)'!$J$43</f>
        <v>5.05</v>
      </c>
      <c r="K148" s="34">
        <f>J148*$C148</f>
        <v>60.599999999999994</v>
      </c>
      <c r="L148" s="18">
        <f>'Rate Design (unblended)'!$S$43</f>
        <v>0</v>
      </c>
      <c r="M148" s="34">
        <f>L148*$C148</f>
        <v>0</v>
      </c>
    </row>
    <row r="149" spans="1:18" ht="15" customHeight="1" x14ac:dyDescent="0.25">
      <c r="A149" s="14">
        <f>IF(AND(ISBLANK(B149),ISBLANK(C149)),"",MAX($A$10:A148)+1)</f>
        <v>85</v>
      </c>
      <c r="B149" s="43" t="s">
        <v>24</v>
      </c>
      <c r="C149" s="14">
        <f>C$12</f>
        <v>12</v>
      </c>
      <c r="D149" s="14"/>
      <c r="E149" s="10">
        <f>'Rate Design (unblended)'!$K$41</f>
        <v>-0.62074599999999991</v>
      </c>
      <c r="F149" s="34">
        <f>E149*$C149</f>
        <v>-7.4489519999999985</v>
      </c>
      <c r="G149" s="10">
        <f>'Rate Design (unblended)'!$T$41</f>
        <v>-0.62074599999999991</v>
      </c>
      <c r="H149" s="34">
        <f>G149*$C149</f>
        <v>-7.4489519999999985</v>
      </c>
      <c r="J149" s="10">
        <f>'Rate Design (unblended)'!$K$43</f>
        <v>-0.62074599999999991</v>
      </c>
      <c r="K149" s="34">
        <f>J149*$C149</f>
        <v>-7.4489519999999985</v>
      </c>
      <c r="L149" s="10">
        <f>'Rate Design (unblended)'!$T$43</f>
        <v>-0.62074599999999991</v>
      </c>
      <c r="M149" s="34">
        <f>L149*$C149</f>
        <v>-7.4489519999999985</v>
      </c>
    </row>
    <row r="150" spans="1:18" ht="15" customHeight="1" x14ac:dyDescent="0.25">
      <c r="A150" s="14">
        <f>IF(AND(ISBLANK(B150),ISBLANK(C150)),"",MAX($A$10:A149)+1)</f>
        <v>86</v>
      </c>
      <c r="B150" s="2" t="s">
        <v>118</v>
      </c>
      <c r="C150" s="14"/>
      <c r="D150" s="14"/>
      <c r="E150" s="44">
        <f>SUM(E145:E149)</f>
        <v>105.42925399999999</v>
      </c>
      <c r="F150" s="44">
        <f>SUM(F145:F149)</f>
        <v>1265.1510479999997</v>
      </c>
      <c r="G150" s="44">
        <f>SUM(G145:G149)</f>
        <v>109.379254</v>
      </c>
      <c r="H150" s="44">
        <f>SUM(H145:H149)</f>
        <v>1312.551048</v>
      </c>
      <c r="I150" s="44"/>
      <c r="J150" s="44">
        <f>SUM(J145:J149)</f>
        <v>105.42925399999999</v>
      </c>
      <c r="K150" s="44">
        <f>SUM(K145:K149)</f>
        <v>1265.1510479999997</v>
      </c>
      <c r="L150" s="44">
        <f>SUM(L145:L149)</f>
        <v>109.379254</v>
      </c>
      <c r="M150" s="44">
        <f>SUM(M145:M149)</f>
        <v>1312.551048</v>
      </c>
      <c r="O150" s="33" t="b">
        <f>E150=J150</f>
        <v>1</v>
      </c>
      <c r="P150" s="33" t="b">
        <f t="shared" ref="P150" si="26">F150=K150</f>
        <v>1</v>
      </c>
      <c r="Q150" s="33" t="b">
        <f t="shared" ref="Q150" si="27">G150=L150</f>
        <v>1</v>
      </c>
      <c r="R150" s="33" t="b">
        <f t="shared" ref="R150" si="28">H150=M150</f>
        <v>1</v>
      </c>
    </row>
    <row r="151" spans="1:18" ht="15" customHeight="1" x14ac:dyDescent="0.25">
      <c r="A151" s="14" t="str">
        <f>IF(AND(ISBLANK(B151),ISBLANK(C151)),"",MAX($A$10:A150)+1)</f>
        <v/>
      </c>
      <c r="E151" s="18"/>
      <c r="G151" s="18"/>
      <c r="I151" s="42"/>
      <c r="J151" s="18"/>
      <c r="L151" s="18"/>
    </row>
    <row r="152" spans="1:18" ht="15" customHeight="1" x14ac:dyDescent="0.4">
      <c r="A152" s="14">
        <f>IF(AND(ISBLANK(B152),ISBLANK(C152)),"",MAX($A$10:A151)+1)</f>
        <v>87</v>
      </c>
      <c r="B152" s="37" t="s">
        <v>119</v>
      </c>
      <c r="C152" s="37" t="s">
        <v>120</v>
      </c>
      <c r="D152" s="37"/>
      <c r="E152" s="18"/>
      <c r="G152" s="18"/>
      <c r="I152" s="42"/>
      <c r="J152" s="18"/>
      <c r="L152" s="18"/>
    </row>
    <row r="153" spans="1:18" ht="15" customHeight="1" x14ac:dyDescent="0.25">
      <c r="A153" s="14">
        <f>IF(AND(ISBLANK(B153),ISBLANK(C153)),"",MAX($A$10:A152)+1)</f>
        <v>88</v>
      </c>
      <c r="B153" s="2" t="s">
        <v>121</v>
      </c>
      <c r="C153" s="98">
        <v>1750</v>
      </c>
      <c r="D153" s="14"/>
      <c r="E153" s="10">
        <f>'Rate Design (unblended)'!$D$46</f>
        <v>3.6941000000000002</v>
      </c>
      <c r="F153" s="34">
        <f>E153*$C153</f>
        <v>6464.6750000000002</v>
      </c>
      <c r="G153" s="10">
        <f>'Rate Design (unblended)'!$AS$46</f>
        <v>5.2072000000000003</v>
      </c>
      <c r="H153" s="34">
        <f>G153*$C153</f>
        <v>9112.6</v>
      </c>
      <c r="I153" s="42"/>
      <c r="J153" s="10">
        <f>'Rate Design (unblended)'!$D$47</f>
        <v>3.6941000000000002</v>
      </c>
      <c r="K153" s="34">
        <f>J153*$C153</f>
        <v>6464.6750000000002</v>
      </c>
      <c r="L153" s="10">
        <f>'Rate Design (unblended)'!$AS$47</f>
        <v>5.2072000000000003</v>
      </c>
      <c r="M153" s="34">
        <f>L153*$C153</f>
        <v>9112.6</v>
      </c>
      <c r="O153" s="33" t="b">
        <f>E153=J153</f>
        <v>1</v>
      </c>
      <c r="P153" s="33" t="b">
        <f t="shared" ref="P153" si="29">F153=K153</f>
        <v>1</v>
      </c>
      <c r="Q153" s="33" t="b">
        <f t="shared" ref="Q153" si="30">G153=L153</f>
        <v>1</v>
      </c>
      <c r="R153" s="33" t="b">
        <f t="shared" ref="R153" si="31">H153=M153</f>
        <v>1</v>
      </c>
    </row>
    <row r="154" spans="1:18" ht="15" customHeight="1" x14ac:dyDescent="0.25">
      <c r="A154" s="14">
        <f>IF(AND(ISBLANK(B154),ISBLANK(C154)),"",MAX($A$10:A153)+1)</f>
        <v>89</v>
      </c>
      <c r="B154" s="41" t="s">
        <v>116</v>
      </c>
      <c r="E154" s="10"/>
      <c r="G154" s="10"/>
      <c r="I154" s="42"/>
      <c r="J154" s="10"/>
      <c r="L154" s="10"/>
    </row>
    <row r="155" spans="1:18" ht="15" customHeight="1" x14ac:dyDescent="0.25">
      <c r="A155" s="14">
        <f>IF(AND(ISBLANK(B155),ISBLANK(C155)),"",MAX($A$10:A154)+1)</f>
        <v>90</v>
      </c>
      <c r="B155" s="43" t="s">
        <v>18</v>
      </c>
      <c r="C155" s="50">
        <f>C$153</f>
        <v>1750</v>
      </c>
      <c r="D155" s="14"/>
      <c r="E155" s="10">
        <f>'Rate Design (unblended)'!$E$46</f>
        <v>2.5858700000000001E-3</v>
      </c>
      <c r="F155" s="34">
        <f>E155*$C155</f>
        <v>4.5252724999999998</v>
      </c>
      <c r="G155" s="10">
        <f>'Rate Design (unblended)'!$N$46</f>
        <v>0</v>
      </c>
      <c r="H155" s="34">
        <f>G155*$C155</f>
        <v>0</v>
      </c>
      <c r="I155" s="42"/>
      <c r="J155" s="10">
        <f>'Rate Design (unblended)'!$E$47</f>
        <v>2.5858700000000001E-3</v>
      </c>
      <c r="K155" s="34">
        <f>J155*$C155</f>
        <v>4.5252724999999998</v>
      </c>
      <c r="L155" s="10">
        <f>'Rate Design (unblended)'!$N$47</f>
        <v>0</v>
      </c>
      <c r="M155" s="34">
        <f>L155*$C155</f>
        <v>0</v>
      </c>
    </row>
    <row r="156" spans="1:18" ht="15" customHeight="1" x14ac:dyDescent="0.25">
      <c r="A156" s="14">
        <f>IF(AND(ISBLANK(B156),ISBLANK(C156)),"",MAX($A$10:A155)+1)</f>
        <v>91</v>
      </c>
      <c r="B156" s="43" t="s">
        <v>19</v>
      </c>
      <c r="C156" s="50">
        <f t="shared" ref="C156:C159" si="32">C$153</f>
        <v>1750</v>
      </c>
      <c r="D156" s="14"/>
      <c r="E156" s="10">
        <f>'Rate Design (unblended)'!$F$46</f>
        <v>2.5600000000000001E-2</v>
      </c>
      <c r="F156" s="34">
        <f>E156*$C156</f>
        <v>44.800000000000004</v>
      </c>
      <c r="G156" s="10">
        <f>'Rate Design (unblended)'!$O$46</f>
        <v>3.2686756668099996E-2</v>
      </c>
      <c r="H156" s="34">
        <f>G156*$C156</f>
        <v>57.201824169174991</v>
      </c>
      <c r="I156" s="42"/>
      <c r="J156" s="10">
        <f>'Rate Design (unblended)'!$F$47</f>
        <v>0</v>
      </c>
      <c r="K156" s="34">
        <f>J156*$C156</f>
        <v>0</v>
      </c>
      <c r="L156" s="10">
        <f>'Rate Design (unblended)'!$O$47</f>
        <v>0</v>
      </c>
      <c r="M156" s="34">
        <f>L156*$C156</f>
        <v>0</v>
      </c>
    </row>
    <row r="157" spans="1:18" ht="15" customHeight="1" x14ac:dyDescent="0.25">
      <c r="A157" s="14">
        <f>IF(AND(ISBLANK(B157),ISBLANK(C157)),"",MAX($A$10:A156)+1)</f>
        <v>92</v>
      </c>
      <c r="B157" s="43" t="s">
        <v>22</v>
      </c>
      <c r="C157" s="50">
        <f t="shared" si="32"/>
        <v>1750</v>
      </c>
      <c r="D157" s="14"/>
      <c r="E157" s="10">
        <f>'Rate Design (unblended)'!$I$46</f>
        <v>8.6499999999999994E-2</v>
      </c>
      <c r="F157" s="34">
        <f>E157*$C157</f>
        <v>151.375</v>
      </c>
      <c r="G157" s="10">
        <f>'Rate Design (unblended)'!$R$46</f>
        <v>9.8400000000000001E-2</v>
      </c>
      <c r="H157" s="34">
        <f>G157*$C157</f>
        <v>172.2</v>
      </c>
      <c r="I157" s="42"/>
      <c r="J157" s="10">
        <f>'Rate Design (unblended)'!$I$47</f>
        <v>0</v>
      </c>
      <c r="K157" s="34">
        <f>J157*$C157</f>
        <v>0</v>
      </c>
      <c r="L157" s="10">
        <f>'Rate Design (unblended)'!$R$47</f>
        <v>0</v>
      </c>
      <c r="M157" s="34">
        <f>L157*$C157</f>
        <v>0</v>
      </c>
    </row>
    <row r="158" spans="1:18" ht="15" customHeight="1" x14ac:dyDescent="0.25">
      <c r="A158" s="14">
        <f>IF(AND(ISBLANK(B158),ISBLANK(C158)),"",MAX($A$10:A157)+1)</f>
        <v>93</v>
      </c>
      <c r="B158" s="43" t="s">
        <v>23</v>
      </c>
      <c r="C158" s="50">
        <f t="shared" si="32"/>
        <v>1750</v>
      </c>
      <c r="D158" s="14"/>
      <c r="E158" s="10">
        <f>'Rate Design (unblended)'!$J$46</f>
        <v>0.19031000000000001</v>
      </c>
      <c r="F158" s="34">
        <f>E158*$C158</f>
        <v>333.04250000000002</v>
      </c>
      <c r="G158" s="10">
        <f>'Rate Design (unblended)'!$S$46</f>
        <v>0</v>
      </c>
      <c r="H158" s="34">
        <f>G158*$C158</f>
        <v>0</v>
      </c>
      <c r="I158" s="42"/>
      <c r="J158" s="10">
        <f>'Rate Design (unblended)'!$J$47</f>
        <v>0.18470500000000001</v>
      </c>
      <c r="K158" s="34">
        <f>J158*$C158</f>
        <v>323.23374999999999</v>
      </c>
      <c r="L158" s="10">
        <f>'Rate Design (unblended)'!$S$47</f>
        <v>0</v>
      </c>
      <c r="M158" s="34">
        <f>L158*$C158</f>
        <v>0</v>
      </c>
    </row>
    <row r="159" spans="1:18" ht="15" customHeight="1" x14ac:dyDescent="0.25">
      <c r="A159" s="14">
        <f>IF(AND(ISBLANK(B159),ISBLANK(C159)),"",MAX($A$10:A158)+1)</f>
        <v>94</v>
      </c>
      <c r="B159" s="43" t="s">
        <v>24</v>
      </c>
      <c r="C159" s="50">
        <f t="shared" si="32"/>
        <v>1750</v>
      </c>
      <c r="D159" s="14"/>
      <c r="E159" s="10">
        <f>'Rate Design (unblended)'!$K$46</f>
        <v>-2.2703938600000001E-2</v>
      </c>
      <c r="F159" s="34">
        <f>E159*$C159</f>
        <v>-39.731892550000005</v>
      </c>
      <c r="G159" s="10">
        <f>'Rate Design (unblended)'!$T$46</f>
        <v>-2.2703938600000001E-2</v>
      </c>
      <c r="H159" s="34">
        <f>G159*$C159</f>
        <v>-39.731892550000005</v>
      </c>
      <c r="I159" s="42"/>
      <c r="J159" s="10">
        <f>'Rate Design (unblended)'!$K$47</f>
        <v>-2.2703938600000001E-2</v>
      </c>
      <c r="K159" s="34">
        <f>J159*$C159</f>
        <v>-39.731892550000005</v>
      </c>
      <c r="L159" s="10">
        <f>'Rate Design (unblended)'!$T$47</f>
        <v>-2.2703938600000001E-2</v>
      </c>
      <c r="M159" s="34">
        <f>L159*$C159</f>
        <v>-39.731892550000005</v>
      </c>
    </row>
    <row r="160" spans="1:18" ht="15" customHeight="1" x14ac:dyDescent="0.25">
      <c r="A160" s="14">
        <f>IF(AND(ISBLANK(B160),ISBLANK(C160)),"",MAX($A$10:A159)+1)</f>
        <v>95</v>
      </c>
      <c r="B160" s="45" t="s">
        <v>122</v>
      </c>
      <c r="E160" s="46">
        <f>SUM(E153:E159)</f>
        <v>3.9763919314000002</v>
      </c>
      <c r="F160" s="44">
        <f>SUM(F153:F159)</f>
        <v>6958.6858799500005</v>
      </c>
      <c r="G160" s="46">
        <f>SUM(G153:G159)</f>
        <v>5.3155828180680995</v>
      </c>
      <c r="H160" s="44">
        <f>SUM(H153:H159)</f>
        <v>9302.2699316191756</v>
      </c>
      <c r="I160" s="42"/>
      <c r="J160" s="46">
        <f>SUM(J153:J159)</f>
        <v>3.8586869314000003</v>
      </c>
      <c r="K160" s="44">
        <f>SUM(K153:K159)</f>
        <v>6752.7021299500002</v>
      </c>
      <c r="L160" s="46">
        <f>SUM(L153:L159)</f>
        <v>5.1844960614</v>
      </c>
      <c r="M160" s="44">
        <f>SUM(M153:M159)</f>
        <v>9072.86810745</v>
      </c>
    </row>
    <row r="161" spans="1:13" ht="15" customHeight="1" x14ac:dyDescent="0.25">
      <c r="A161" s="14" t="str">
        <f>IF(AND(ISBLANK(B161),ISBLANK(C161)),"",MAX($A$10:A160)+1)</f>
        <v/>
      </c>
      <c r="E161" s="42"/>
      <c r="I161" s="42"/>
      <c r="J161" s="42"/>
    </row>
    <row r="162" spans="1:13" ht="15" customHeight="1" x14ac:dyDescent="0.25">
      <c r="A162" s="14">
        <f>IF(AND(ISBLANK(B162),ISBLANK(C162)),"",MAX($A$10:A161)+1)</f>
        <v>96</v>
      </c>
      <c r="B162" s="2" t="s">
        <v>123</v>
      </c>
      <c r="E162" s="42"/>
      <c r="F162" s="40">
        <f>SUM(F160,F150)</f>
        <v>8223.8369279500002</v>
      </c>
      <c r="G162" s="40"/>
      <c r="H162" s="40">
        <f>SUM(H160,H150)</f>
        <v>10614.820979619175</v>
      </c>
      <c r="I162" s="42"/>
      <c r="J162" s="42"/>
      <c r="K162" s="40">
        <f>SUM(K160,K150)</f>
        <v>8017.8531779499999</v>
      </c>
      <c r="L162" s="40"/>
      <c r="M162" s="40">
        <f>SUM(M160,M150)</f>
        <v>10385.419155449999</v>
      </c>
    </row>
    <row r="163" spans="1:13" ht="15" customHeight="1" x14ac:dyDescent="0.25">
      <c r="A163" s="14">
        <f>IF(AND(ISBLANK(B163),ISBLANK(C163)),"",MAX($A$10:A162)+1)</f>
        <v>97</v>
      </c>
      <c r="B163" s="2" t="s">
        <v>124</v>
      </c>
      <c r="E163" s="42"/>
      <c r="F163" s="40">
        <f>F162/12</f>
        <v>685.31974399583339</v>
      </c>
      <c r="G163" s="40"/>
      <c r="H163" s="40">
        <f>H162/12</f>
        <v>884.56841496826462</v>
      </c>
      <c r="I163" s="42"/>
      <c r="J163" s="42"/>
      <c r="K163" s="40">
        <f>K162/12</f>
        <v>668.15443149583336</v>
      </c>
      <c r="L163" s="40"/>
      <c r="M163" s="40">
        <f>M162/12</f>
        <v>865.45159628749991</v>
      </c>
    </row>
    <row r="164" spans="1:13" ht="15" customHeight="1" x14ac:dyDescent="0.25">
      <c r="A164" s="14" t="str">
        <f>IF(AND(ISBLANK(B164),ISBLANK(C164)),"",MAX($A$10:A163)+1)</f>
        <v/>
      </c>
      <c r="E164" s="42"/>
      <c r="I164" s="42"/>
      <c r="J164" s="42"/>
    </row>
    <row r="165" spans="1:13" ht="15" customHeight="1" x14ac:dyDescent="0.25">
      <c r="A165" s="14">
        <f>IF(AND(ISBLANK(B165),ISBLANK(C165)),"",MAX($A$10:A164)+1)</f>
        <v>98</v>
      </c>
      <c r="B165" s="2" t="s">
        <v>125</v>
      </c>
      <c r="C165" s="50">
        <f t="shared" ref="C165" si="33">C$153</f>
        <v>1750</v>
      </c>
      <c r="D165" s="14"/>
      <c r="E165" s="12">
        <f>SUM(RetailCurrent!$D$41:$F$42)</f>
        <v>7.7218891254665714</v>
      </c>
      <c r="F165" s="34">
        <f>E165*$C165</f>
        <v>13513.3059695665</v>
      </c>
      <c r="G165" s="12">
        <f>E165</f>
        <v>7.7218891254665714</v>
      </c>
      <c r="H165" s="34">
        <f>G165*$C165</f>
        <v>13513.3059695665</v>
      </c>
      <c r="I165" s="42"/>
      <c r="J165" s="10">
        <f>'Rate Design (unblended)'!$M$47</f>
        <v>0.83</v>
      </c>
      <c r="K165" s="34">
        <f>J165*$C165</f>
        <v>1452.5</v>
      </c>
      <c r="L165" s="10">
        <f>'Rate Design (unblended)'!$V$47</f>
        <v>0.83</v>
      </c>
      <c r="M165" s="34">
        <f>L165*$C165</f>
        <v>1452.5</v>
      </c>
    </row>
    <row r="166" spans="1:13" ht="15" customHeight="1" x14ac:dyDescent="0.25">
      <c r="A166" s="14">
        <f>IF(AND(ISBLANK(B166),ISBLANK(C166)),"",MAX($A$10:A165)+1)</f>
        <v>99</v>
      </c>
      <c r="B166" s="2" t="s">
        <v>126</v>
      </c>
      <c r="E166" s="46">
        <f>SUM(E165,E160)</f>
        <v>11.698281056866572</v>
      </c>
      <c r="F166" s="40"/>
      <c r="G166" s="46">
        <f>SUM(G165,G160)</f>
        <v>13.037471943534671</v>
      </c>
      <c r="H166" s="40"/>
      <c r="I166" s="42"/>
      <c r="J166" s="46">
        <f>SUM(J165,J160)</f>
        <v>4.6886869314000004</v>
      </c>
      <c r="K166" s="40"/>
      <c r="L166" s="46">
        <f>SUM(L165,L160)</f>
        <v>6.0144960614</v>
      </c>
      <c r="M166" s="40"/>
    </row>
    <row r="167" spans="1:13" ht="15" customHeight="1" x14ac:dyDescent="0.25">
      <c r="A167" s="14" t="str">
        <f>IF(AND(ISBLANK(B167),ISBLANK(C167)),"",MAX($A$10:A166)+1)</f>
        <v/>
      </c>
      <c r="I167" s="42"/>
    </row>
    <row r="168" spans="1:13" ht="15" customHeight="1" x14ac:dyDescent="0.25">
      <c r="A168" s="14">
        <f>IF(AND(ISBLANK(B168),ISBLANK(C168)),"",MAX($A$10:A167)+1)</f>
        <v>100</v>
      </c>
      <c r="B168" s="2" t="s">
        <v>127</v>
      </c>
      <c r="E168" s="47"/>
      <c r="F168" s="40">
        <f>SUM(F162,F165)</f>
        <v>21737.1428975165</v>
      </c>
      <c r="H168" s="40">
        <f>SUM(H162,H165)</f>
        <v>24128.126949185673</v>
      </c>
      <c r="I168" s="42"/>
      <c r="J168" s="47"/>
      <c r="K168" s="40">
        <f>SUM(K162,K165)</f>
        <v>9470.3531779500008</v>
      </c>
      <c r="M168" s="40">
        <f>SUM(M162,M165)</f>
        <v>11837.919155449999</v>
      </c>
    </row>
    <row r="169" spans="1:13" ht="15" customHeight="1" x14ac:dyDescent="0.25">
      <c r="A169" s="14">
        <f>IF(AND(ISBLANK(B169),ISBLANK(C169)),"",MAX($A$10:A168)+1)</f>
        <v>101</v>
      </c>
      <c r="B169" s="2" t="s">
        <v>128</v>
      </c>
      <c r="E169" s="47"/>
      <c r="F169" s="40">
        <f>F168/12</f>
        <v>1811.4285747930417</v>
      </c>
      <c r="G169" s="40"/>
      <c r="H169" s="40">
        <f>H168/12</f>
        <v>2010.6772457654727</v>
      </c>
      <c r="I169" s="42"/>
      <c r="J169" s="47"/>
      <c r="K169" s="40">
        <f>K168/12</f>
        <v>789.19609816250011</v>
      </c>
      <c r="L169" s="40"/>
      <c r="M169" s="40">
        <f>M168/12</f>
        <v>986.49326295416665</v>
      </c>
    </row>
    <row r="170" spans="1:13" ht="15" customHeight="1" x14ac:dyDescent="0.25">
      <c r="A170" s="14" t="str">
        <f>IF(AND(ISBLANK(B170),ISBLANK(C170)),"",MAX($A$10:A169)+1)</f>
        <v/>
      </c>
      <c r="E170" s="47"/>
      <c r="F170" s="47"/>
      <c r="J170" s="47"/>
      <c r="K170" s="47"/>
    </row>
    <row r="171" spans="1:13" ht="15" customHeight="1" x14ac:dyDescent="0.25">
      <c r="A171" s="14">
        <f>IF(AND(ISBLANK(B171),ISBLANK(C171)),"",MAX($A$10:A170)+1)</f>
        <v>102</v>
      </c>
      <c r="B171" s="2" t="s">
        <v>129</v>
      </c>
      <c r="E171" s="47"/>
      <c r="F171" s="47"/>
      <c r="H171" s="33">
        <f>H168-F168</f>
        <v>2390.9840516691729</v>
      </c>
      <c r="J171" s="47"/>
      <c r="K171" s="47"/>
      <c r="M171" s="33">
        <f>M168-K168</f>
        <v>2367.5659774999986</v>
      </c>
    </row>
    <row r="172" spans="1:13" ht="15" customHeight="1" x14ac:dyDescent="0.25">
      <c r="A172" s="14">
        <f>IF(AND(ISBLANK(B172),ISBLANK(C172)),"",MAX($A$10:A171)+1)</f>
        <v>103</v>
      </c>
      <c r="B172" s="2" t="s">
        <v>130</v>
      </c>
      <c r="E172" s="47"/>
      <c r="F172" s="47"/>
      <c r="H172" s="33">
        <f>H169-F169</f>
        <v>199.248670972431</v>
      </c>
      <c r="J172" s="47"/>
      <c r="K172" s="47"/>
      <c r="M172" s="33">
        <f>M169-K169</f>
        <v>197.29716479166655</v>
      </c>
    </row>
    <row r="173" spans="1:13" ht="15" customHeight="1" x14ac:dyDescent="0.25">
      <c r="A173" s="14">
        <f>IF(AND(ISBLANK(B173),ISBLANK(C173)),"",MAX($A$10:A172)+1)</f>
        <v>104</v>
      </c>
      <c r="B173" s="2" t="s">
        <v>131</v>
      </c>
      <c r="E173" s="47"/>
      <c r="F173" s="47"/>
      <c r="H173" s="48">
        <f>H171/F162</f>
        <v>0.29073826154590182</v>
      </c>
      <c r="J173" s="47"/>
      <c r="K173" s="47"/>
      <c r="M173" s="48">
        <f>M171/K162</f>
        <v>0.29528677127826086</v>
      </c>
    </row>
    <row r="174" spans="1:13" ht="15" customHeight="1" x14ac:dyDescent="0.25">
      <c r="A174" s="14">
        <f>IF(AND(ISBLANK(B174),ISBLANK(C174)),"",MAX($A$10:A173)+1)</f>
        <v>105</v>
      </c>
      <c r="B174" s="2" t="s">
        <v>132</v>
      </c>
      <c r="E174" s="47"/>
      <c r="F174" s="47"/>
      <c r="H174" s="48">
        <f>H171/F168</f>
        <v>0.10999532288773546</v>
      </c>
      <c r="J174" s="47"/>
      <c r="K174" s="47"/>
      <c r="M174" s="48">
        <f>M171/K168</f>
        <v>0.24999764348941561</v>
      </c>
    </row>
    <row r="176" spans="1:13" ht="15" customHeight="1" x14ac:dyDescent="0.25">
      <c r="B176" s="2" t="s">
        <v>135</v>
      </c>
    </row>
    <row r="178" spans="1:13" ht="15" customHeight="1" x14ac:dyDescent="0.25">
      <c r="A178" s="31" t="str">
        <f>$A$1</f>
        <v>Peoples Natural Gas Company LLC</v>
      </c>
      <c r="M178" s="7" t="str">
        <f>$M$1</f>
        <v xml:space="preserve"> </v>
      </c>
    </row>
    <row r="179" spans="1:13" ht="15" customHeight="1" x14ac:dyDescent="0.25">
      <c r="A179" s="31" t="str">
        <f>$A$2</f>
        <v>12 Months Ending December 31, 2027</v>
      </c>
      <c r="M179" s="7"/>
    </row>
    <row r="180" spans="1:13" ht="15" customHeight="1" x14ac:dyDescent="0.25">
      <c r="A180" s="31" t="str">
        <f>$A$3</f>
        <v>Peoples Exhibit JDT-5 - Bill Impacts</v>
      </c>
      <c r="M180" s="7"/>
    </row>
    <row r="181" spans="1:13" ht="15" customHeight="1" x14ac:dyDescent="0.25">
      <c r="A181" s="31"/>
    </row>
    <row r="182" spans="1:13" ht="15" customHeight="1" x14ac:dyDescent="0.25">
      <c r="A182" s="31"/>
    </row>
    <row r="183" spans="1:13" ht="15" customHeight="1" x14ac:dyDescent="0.25">
      <c r="A183" s="32" t="s">
        <v>138</v>
      </c>
    </row>
    <row r="185" spans="1:13" ht="15" customHeight="1" x14ac:dyDescent="0.4">
      <c r="A185" s="37" t="s">
        <v>97</v>
      </c>
      <c r="B185" s="37" t="s">
        <v>98</v>
      </c>
      <c r="C185" s="37" t="s">
        <v>99</v>
      </c>
      <c r="D185" s="37"/>
      <c r="E185" s="37" t="s">
        <v>100</v>
      </c>
      <c r="F185" s="37" t="s">
        <v>101</v>
      </c>
      <c r="G185" s="37" t="s">
        <v>102</v>
      </c>
      <c r="H185" s="37" t="s">
        <v>103</v>
      </c>
      <c r="J185" s="37" t="s">
        <v>104</v>
      </c>
      <c r="K185" s="37" t="s">
        <v>105</v>
      </c>
      <c r="L185" s="37" t="s">
        <v>106</v>
      </c>
      <c r="M185" s="37" t="s">
        <v>107</v>
      </c>
    </row>
    <row r="186" spans="1:13" ht="15" customHeight="1" x14ac:dyDescent="0.4">
      <c r="A186" s="37"/>
      <c r="E186" s="38" t="s">
        <v>108</v>
      </c>
      <c r="F186" s="38"/>
      <c r="G186" s="38"/>
      <c r="H186" s="38"/>
      <c r="J186" s="38" t="s">
        <v>109</v>
      </c>
      <c r="K186" s="38"/>
      <c r="L186" s="38"/>
      <c r="M186" s="38"/>
    </row>
    <row r="187" spans="1:13" ht="15" customHeight="1" x14ac:dyDescent="0.4">
      <c r="A187" s="14"/>
      <c r="E187" s="38" t="s">
        <v>110</v>
      </c>
      <c r="F187" s="39"/>
      <c r="G187" s="38" t="s">
        <v>111</v>
      </c>
      <c r="H187" s="39"/>
      <c r="J187" s="38" t="s">
        <v>110</v>
      </c>
      <c r="K187" s="39"/>
      <c r="L187" s="38" t="s">
        <v>111</v>
      </c>
      <c r="M187" s="39"/>
    </row>
    <row r="188" spans="1:13" ht="15" customHeight="1" x14ac:dyDescent="0.4">
      <c r="A188" s="14">
        <f>IF(AND(ISBLANK(B188),ISBLANK(B196)),"",MAX($A$10:A187)+1)</f>
        <v>106</v>
      </c>
      <c r="B188" s="37" t="s">
        <v>112</v>
      </c>
      <c r="C188" s="37" t="s">
        <v>113</v>
      </c>
      <c r="D188" s="37"/>
      <c r="E188" s="37" t="s">
        <v>114</v>
      </c>
      <c r="F188" s="37" t="s">
        <v>115</v>
      </c>
      <c r="G188" s="37" t="s">
        <v>114</v>
      </c>
      <c r="H188" s="37" t="s">
        <v>115</v>
      </c>
      <c r="J188" s="37" t="s">
        <v>114</v>
      </c>
      <c r="K188" s="37" t="s">
        <v>115</v>
      </c>
      <c r="L188" s="37" t="s">
        <v>114</v>
      </c>
      <c r="M188" s="37" t="s">
        <v>115</v>
      </c>
    </row>
    <row r="189" spans="1:13" ht="15" customHeight="1" x14ac:dyDescent="0.25">
      <c r="A189" s="14">
        <f>IF(AND(ISBLANK(B189),ISBLANK(C189)),"",MAX($A$10:A188)+1)</f>
        <v>107</v>
      </c>
      <c r="B189" s="2" t="s">
        <v>36</v>
      </c>
      <c r="C189" s="14">
        <v>12</v>
      </c>
      <c r="D189" s="14"/>
      <c r="E189" s="34">
        <f>'Rate Design (unblended)'!$D$42</f>
        <v>145.00000000000003</v>
      </c>
      <c r="F189" s="34">
        <f>E189*$C189</f>
        <v>1740.0000000000005</v>
      </c>
      <c r="G189" s="42">
        <f>'Rate Design (unblended)'!$AS$42</f>
        <v>158</v>
      </c>
      <c r="H189" s="40">
        <f>G189*$C189</f>
        <v>1896</v>
      </c>
      <c r="J189" s="34">
        <f>'Rate Design (unblended)'!$D$44</f>
        <v>145.00000000000003</v>
      </c>
      <c r="K189" s="34">
        <f>J189*$C189</f>
        <v>1740.0000000000005</v>
      </c>
      <c r="L189" s="42">
        <f>'Rate Design (unblended)'!$AS$44</f>
        <v>158</v>
      </c>
      <c r="M189" s="40">
        <f>L189*$C189</f>
        <v>1896</v>
      </c>
    </row>
    <row r="190" spans="1:13" ht="15" customHeight="1" x14ac:dyDescent="0.25">
      <c r="A190" s="14">
        <f>IF(AND(ISBLANK(B190),ISBLANK(C190)),"",MAX($A$10:A189)+1)</f>
        <v>108</v>
      </c>
      <c r="B190" s="41" t="s">
        <v>116</v>
      </c>
      <c r="E190" s="34"/>
      <c r="F190" s="34"/>
      <c r="G190" s="42"/>
      <c r="H190" s="34"/>
      <c r="J190" s="34"/>
      <c r="K190" s="34"/>
      <c r="L190" s="42"/>
      <c r="M190" s="34"/>
    </row>
    <row r="191" spans="1:13" ht="15" customHeight="1" x14ac:dyDescent="0.25">
      <c r="A191" s="14">
        <f>IF(AND(ISBLANK(B191),ISBLANK(C191)),"",MAX($A$10:A190)+1)</f>
        <v>109</v>
      </c>
      <c r="B191" s="43" t="s">
        <v>117</v>
      </c>
      <c r="C191" s="14">
        <f>C$12</f>
        <v>12</v>
      </c>
      <c r="D191" s="14"/>
      <c r="E191" s="10">
        <f>'Rate Design (unblended)'!$G$42</f>
        <v>0</v>
      </c>
      <c r="F191" s="34">
        <f>E191*$C191</f>
        <v>0</v>
      </c>
      <c r="G191" s="18">
        <f>'Rate Design (unblended)'!$P$42</f>
        <v>0</v>
      </c>
      <c r="H191" s="34">
        <f>G191*$C191</f>
        <v>0</v>
      </c>
      <c r="J191" s="10">
        <f>'Rate Design (unblended)'!$G$44</f>
        <v>0</v>
      </c>
      <c r="K191" s="34">
        <f>J191*$C191</f>
        <v>0</v>
      </c>
      <c r="L191" s="18">
        <f>'Rate Design (unblended)'!$P$44</f>
        <v>0</v>
      </c>
      <c r="M191" s="34">
        <f>L191*$C191</f>
        <v>0</v>
      </c>
    </row>
    <row r="192" spans="1:13" ht="15" customHeight="1" x14ac:dyDescent="0.25">
      <c r="A192" s="14">
        <f>IF(AND(ISBLANK(B192),ISBLANK(C192)),"",MAX($A$10:A191)+1)</f>
        <v>110</v>
      </c>
      <c r="B192" s="43" t="s">
        <v>23</v>
      </c>
      <c r="C192" s="14">
        <f>C$12</f>
        <v>12</v>
      </c>
      <c r="D192" s="14"/>
      <c r="E192" s="10">
        <f>'Rate Design (unblended)'!$J$42</f>
        <v>7.2500000000000018</v>
      </c>
      <c r="F192" s="34">
        <f>E192*$C192</f>
        <v>87.000000000000028</v>
      </c>
      <c r="G192" s="18">
        <f>'Rate Design (unblended)'!$S$42</f>
        <v>0</v>
      </c>
      <c r="H192" s="34">
        <f>G192*$C192</f>
        <v>0</v>
      </c>
      <c r="J192" s="10">
        <f>'Rate Design (unblended)'!$J$44</f>
        <v>7.2500000000000018</v>
      </c>
      <c r="K192" s="34">
        <f>J192*$C192</f>
        <v>87.000000000000028</v>
      </c>
      <c r="L192" s="18">
        <f>'Rate Design (unblended)'!$S$44</f>
        <v>0</v>
      </c>
      <c r="M192" s="34">
        <f>L192*$C192</f>
        <v>0</v>
      </c>
    </row>
    <row r="193" spans="1:18" ht="15" customHeight="1" x14ac:dyDescent="0.25">
      <c r="A193" s="14">
        <f>IF(AND(ISBLANK(B193),ISBLANK(C193)),"",MAX($A$10:A192)+1)</f>
        <v>111</v>
      </c>
      <c r="B193" s="43" t="s">
        <v>24</v>
      </c>
      <c r="C193" s="14">
        <f>C$12</f>
        <v>12</v>
      </c>
      <c r="D193" s="14"/>
      <c r="E193" s="10">
        <f>'Rate Design (unblended)'!$K$42</f>
        <v>-0.89117000000000024</v>
      </c>
      <c r="F193" s="34">
        <f>E193*$C193</f>
        <v>-10.694040000000003</v>
      </c>
      <c r="G193" s="10">
        <f>'Rate Design (unblended)'!$T$42</f>
        <v>-0.89117000000000024</v>
      </c>
      <c r="H193" s="34">
        <f>G193*$C193</f>
        <v>-10.694040000000003</v>
      </c>
      <c r="J193" s="10">
        <f>'Rate Design (unblended)'!$K$44</f>
        <v>-0.89117000000000024</v>
      </c>
      <c r="K193" s="34">
        <f>J193*$C193</f>
        <v>-10.694040000000003</v>
      </c>
      <c r="L193" s="10">
        <f>'Rate Design (unblended)'!$T$44</f>
        <v>-0.89117000000000024</v>
      </c>
      <c r="M193" s="34">
        <f>L193*$C193</f>
        <v>-10.694040000000003</v>
      </c>
    </row>
    <row r="194" spans="1:18" ht="15" customHeight="1" x14ac:dyDescent="0.25">
      <c r="A194" s="14">
        <f>IF(AND(ISBLANK(B194),ISBLANK(C194)),"",MAX($A$10:A193)+1)</f>
        <v>112</v>
      </c>
      <c r="B194" s="2" t="s">
        <v>118</v>
      </c>
      <c r="C194" s="14"/>
      <c r="D194" s="14"/>
      <c r="E194" s="44">
        <f>SUM(E189:E193)</f>
        <v>151.35883000000004</v>
      </c>
      <c r="F194" s="44">
        <f>SUM(F189:F193)</f>
        <v>1816.3059600000004</v>
      </c>
      <c r="G194" s="44">
        <f>SUM(G189:G193)</f>
        <v>157.10883000000001</v>
      </c>
      <c r="H194" s="44">
        <f>SUM(H189:H193)</f>
        <v>1885.3059599999999</v>
      </c>
      <c r="I194" s="44"/>
      <c r="J194" s="44">
        <f>SUM(J189:J193)</f>
        <v>151.35883000000004</v>
      </c>
      <c r="K194" s="44">
        <f>SUM(K189:K193)</f>
        <v>1816.3059600000004</v>
      </c>
      <c r="L194" s="44">
        <f>SUM(L189:L193)</f>
        <v>157.10883000000001</v>
      </c>
      <c r="M194" s="44">
        <f>SUM(M189:M193)</f>
        <v>1885.3059599999999</v>
      </c>
      <c r="O194" s="33" t="b">
        <f>E194=J194</f>
        <v>1</v>
      </c>
      <c r="P194" s="33" t="b">
        <f t="shared" ref="P194" si="34">F194=K194</f>
        <v>1</v>
      </c>
      <c r="Q194" s="33" t="b">
        <f t="shared" ref="Q194" si="35">G194=L194</f>
        <v>1</v>
      </c>
      <c r="R194" s="33" t="b">
        <f t="shared" ref="R194" si="36">H194=M194</f>
        <v>1</v>
      </c>
    </row>
    <row r="195" spans="1:18" ht="15" customHeight="1" x14ac:dyDescent="0.25">
      <c r="A195" s="14" t="str">
        <f>IF(AND(ISBLANK(B195),ISBLANK(C195)),"",MAX($A$10:A194)+1)</f>
        <v/>
      </c>
      <c r="E195" s="18"/>
      <c r="G195" s="18"/>
      <c r="I195" s="42"/>
      <c r="J195" s="18"/>
      <c r="L195" s="18"/>
    </row>
    <row r="196" spans="1:18" ht="15" customHeight="1" x14ac:dyDescent="0.4">
      <c r="A196" s="14">
        <f>IF(AND(ISBLANK(B196),ISBLANK(C196)),"",MAX($A$10:A195)+1)</f>
        <v>113</v>
      </c>
      <c r="B196" s="37" t="s">
        <v>119</v>
      </c>
      <c r="C196" s="37" t="s">
        <v>120</v>
      </c>
      <c r="D196" s="37"/>
      <c r="E196" s="18"/>
      <c r="G196" s="18"/>
      <c r="I196" s="42"/>
      <c r="J196" s="18"/>
      <c r="L196" s="18"/>
    </row>
    <row r="197" spans="1:18" ht="15" customHeight="1" x14ac:dyDescent="0.25">
      <c r="A197" s="14">
        <f>IF(AND(ISBLANK(B197),ISBLANK(C197)),"",MAX($A$10:A196)+1)</f>
        <v>114</v>
      </c>
      <c r="B197" s="2" t="s">
        <v>121</v>
      </c>
      <c r="C197" s="50">
        <v>13750</v>
      </c>
      <c r="D197" s="14"/>
      <c r="E197" s="10">
        <f>'Rate Design (unblended)'!$D$46</f>
        <v>3.6941000000000002</v>
      </c>
      <c r="F197" s="34">
        <f>E197*$C197</f>
        <v>50793.875</v>
      </c>
      <c r="G197" s="10">
        <f>'Rate Design (unblended)'!$AS$46</f>
        <v>5.2072000000000003</v>
      </c>
      <c r="H197" s="34">
        <f>G197*$C197</f>
        <v>71599</v>
      </c>
      <c r="I197" s="42"/>
      <c r="J197" s="10">
        <f>'Rate Design (unblended)'!$D$47</f>
        <v>3.6941000000000002</v>
      </c>
      <c r="K197" s="34">
        <f>J197*$C197</f>
        <v>50793.875</v>
      </c>
      <c r="L197" s="10">
        <f>'Rate Design (unblended)'!$AS$47</f>
        <v>5.2072000000000003</v>
      </c>
      <c r="M197" s="34">
        <f>L197*$C197</f>
        <v>71599</v>
      </c>
      <c r="O197" s="33" t="b">
        <f>E197=J197</f>
        <v>1</v>
      </c>
      <c r="P197" s="33" t="b">
        <f t="shared" ref="P197" si="37">F197=K197</f>
        <v>1</v>
      </c>
      <c r="Q197" s="33" t="b">
        <f t="shared" ref="Q197" si="38">G197=L197</f>
        <v>1</v>
      </c>
      <c r="R197" s="33" t="b">
        <f t="shared" ref="R197" si="39">H197=M197</f>
        <v>1</v>
      </c>
    </row>
    <row r="198" spans="1:18" ht="15" customHeight="1" x14ac:dyDescent="0.25">
      <c r="A198" s="14">
        <f>IF(AND(ISBLANK(B198),ISBLANK(C198)),"",MAX($A$10:A197)+1)</f>
        <v>115</v>
      </c>
      <c r="B198" s="41" t="s">
        <v>116</v>
      </c>
      <c r="C198" s="49"/>
      <c r="E198" s="10"/>
      <c r="G198" s="10"/>
      <c r="I198" s="42"/>
      <c r="J198" s="10"/>
      <c r="L198" s="10"/>
    </row>
    <row r="199" spans="1:18" ht="15" customHeight="1" x14ac:dyDescent="0.25">
      <c r="A199" s="14">
        <f>IF(AND(ISBLANK(B199),ISBLANK(C199)),"",MAX($A$10:A198)+1)</f>
        <v>116</v>
      </c>
      <c r="B199" s="43" t="s">
        <v>18</v>
      </c>
      <c r="C199" s="50">
        <f>C$197</f>
        <v>13750</v>
      </c>
      <c r="D199" s="14"/>
      <c r="E199" s="10">
        <f>'Rate Design (unblended)'!$E$46</f>
        <v>2.5858700000000001E-3</v>
      </c>
      <c r="F199" s="34">
        <f>E199*$C199</f>
        <v>35.555712499999998</v>
      </c>
      <c r="G199" s="10">
        <f>'Rate Design (unblended)'!$N$46</f>
        <v>0</v>
      </c>
      <c r="H199" s="34">
        <f>G199*$C199</f>
        <v>0</v>
      </c>
      <c r="I199" s="42"/>
      <c r="J199" s="10">
        <f>'Rate Design (unblended)'!$E$47</f>
        <v>2.5858700000000001E-3</v>
      </c>
      <c r="K199" s="34">
        <f>J199*$C199</f>
        <v>35.555712499999998</v>
      </c>
      <c r="L199" s="10">
        <f>'Rate Design (unblended)'!$N$47</f>
        <v>0</v>
      </c>
      <c r="M199" s="34">
        <f>L199*$C199</f>
        <v>0</v>
      </c>
    </row>
    <row r="200" spans="1:18" ht="15" customHeight="1" x14ac:dyDescent="0.25">
      <c r="A200" s="14">
        <f>IF(AND(ISBLANK(B200),ISBLANK(C200)),"",MAX($A$10:A199)+1)</f>
        <v>117</v>
      </c>
      <c r="B200" s="43" t="s">
        <v>19</v>
      </c>
      <c r="C200" s="50">
        <f t="shared" ref="C200:C203" si="40">C$197</f>
        <v>13750</v>
      </c>
      <c r="D200" s="14"/>
      <c r="E200" s="10">
        <f>'Rate Design (unblended)'!$F$46</f>
        <v>2.5600000000000001E-2</v>
      </c>
      <c r="F200" s="34">
        <f>E200*$C200</f>
        <v>352</v>
      </c>
      <c r="G200" s="10">
        <f>'Rate Design (unblended)'!$O$46</f>
        <v>3.2686756668099996E-2</v>
      </c>
      <c r="H200" s="34">
        <f>G200*$C200</f>
        <v>449.44290418637496</v>
      </c>
      <c r="I200" s="42"/>
      <c r="J200" s="10">
        <f>'Rate Design (unblended)'!$F$47</f>
        <v>0</v>
      </c>
      <c r="K200" s="34">
        <f>J200*$C200</f>
        <v>0</v>
      </c>
      <c r="L200" s="10">
        <f>'Rate Design (unblended)'!$O$47</f>
        <v>0</v>
      </c>
      <c r="M200" s="34">
        <f>L200*$C200</f>
        <v>0</v>
      </c>
    </row>
    <row r="201" spans="1:18" ht="15" customHeight="1" x14ac:dyDescent="0.25">
      <c r="A201" s="14">
        <f>IF(AND(ISBLANK(B201),ISBLANK(C201)),"",MAX($A$10:A200)+1)</f>
        <v>118</v>
      </c>
      <c r="B201" s="43" t="s">
        <v>22</v>
      </c>
      <c r="C201" s="50">
        <f t="shared" si="40"/>
        <v>13750</v>
      </c>
      <c r="D201" s="14"/>
      <c r="E201" s="10">
        <f>'Rate Design (unblended)'!$I$46</f>
        <v>8.6499999999999994E-2</v>
      </c>
      <c r="F201" s="34">
        <f>E201*$C201</f>
        <v>1189.375</v>
      </c>
      <c r="G201" s="10">
        <f>'Rate Design (unblended)'!$R$46</f>
        <v>9.8400000000000001E-2</v>
      </c>
      <c r="H201" s="34">
        <f>G201*$C201</f>
        <v>1353</v>
      </c>
      <c r="I201" s="42"/>
      <c r="J201" s="10">
        <f>'Rate Design (unblended)'!$I$47</f>
        <v>0</v>
      </c>
      <c r="K201" s="34">
        <f>J201*$C201</f>
        <v>0</v>
      </c>
      <c r="L201" s="10">
        <f>'Rate Design (unblended)'!$R$47</f>
        <v>0</v>
      </c>
      <c r="M201" s="34">
        <f>L201*$C201</f>
        <v>0</v>
      </c>
    </row>
    <row r="202" spans="1:18" ht="15" customHeight="1" x14ac:dyDescent="0.25">
      <c r="A202" s="14">
        <f>IF(AND(ISBLANK(B202),ISBLANK(C202)),"",MAX($A$10:A201)+1)</f>
        <v>119</v>
      </c>
      <c r="B202" s="43" t="s">
        <v>23</v>
      </c>
      <c r="C202" s="50">
        <f t="shared" si="40"/>
        <v>13750</v>
      </c>
      <c r="D202" s="14"/>
      <c r="E202" s="10">
        <f>'Rate Design (unblended)'!$J$46</f>
        <v>0.19031000000000001</v>
      </c>
      <c r="F202" s="34">
        <f>E202*$C202</f>
        <v>2616.7625000000003</v>
      </c>
      <c r="G202" s="10">
        <f>'Rate Design (unblended)'!$S$46</f>
        <v>0</v>
      </c>
      <c r="H202" s="34">
        <f>G202*$C202</f>
        <v>0</v>
      </c>
      <c r="I202" s="42"/>
      <c r="J202" s="10">
        <f>'Rate Design (unblended)'!$J$47</f>
        <v>0.18470500000000001</v>
      </c>
      <c r="K202" s="34">
        <f>J202*$C202</f>
        <v>2539.6937499999999</v>
      </c>
      <c r="L202" s="10">
        <f>'Rate Design (unblended)'!$S$47</f>
        <v>0</v>
      </c>
      <c r="M202" s="34">
        <f>L202*$C202</f>
        <v>0</v>
      </c>
    </row>
    <row r="203" spans="1:18" ht="15" customHeight="1" x14ac:dyDescent="0.25">
      <c r="A203" s="14">
        <f>IF(AND(ISBLANK(B203),ISBLANK(C203)),"",MAX($A$10:A202)+1)</f>
        <v>120</v>
      </c>
      <c r="B203" s="43" t="s">
        <v>24</v>
      </c>
      <c r="C203" s="50">
        <f t="shared" si="40"/>
        <v>13750</v>
      </c>
      <c r="D203" s="14"/>
      <c r="E203" s="10">
        <f>'Rate Design (unblended)'!$K$46</f>
        <v>-2.2703938600000001E-2</v>
      </c>
      <c r="F203" s="34">
        <f>E203*$C203</f>
        <v>-312.17915575000001</v>
      </c>
      <c r="G203" s="10">
        <f>'Rate Design (unblended)'!$T$46</f>
        <v>-2.2703938600000001E-2</v>
      </c>
      <c r="H203" s="34">
        <f>G203*$C203</f>
        <v>-312.17915575000001</v>
      </c>
      <c r="I203" s="42"/>
      <c r="J203" s="10">
        <f>'Rate Design (unblended)'!$K$47</f>
        <v>-2.2703938600000001E-2</v>
      </c>
      <c r="K203" s="34">
        <f>J203*$C203</f>
        <v>-312.17915575000001</v>
      </c>
      <c r="L203" s="10">
        <f>'Rate Design (unblended)'!$T$47</f>
        <v>-2.2703938600000001E-2</v>
      </c>
      <c r="M203" s="34">
        <f>L203*$C203</f>
        <v>-312.17915575000001</v>
      </c>
    </row>
    <row r="204" spans="1:18" ht="15" customHeight="1" x14ac:dyDescent="0.25">
      <c r="A204" s="14">
        <f>IF(AND(ISBLANK(B204),ISBLANK(C204)),"",MAX($A$10:A203)+1)</f>
        <v>121</v>
      </c>
      <c r="B204" s="45" t="s">
        <v>122</v>
      </c>
      <c r="C204" s="49"/>
      <c r="E204" s="46">
        <f>SUM(E197:E203)</f>
        <v>3.9763919314000002</v>
      </c>
      <c r="F204" s="44">
        <f>SUM(F197:F203)</f>
        <v>54675.389056749998</v>
      </c>
      <c r="G204" s="46">
        <f>SUM(G197:G203)</f>
        <v>5.3155828180680995</v>
      </c>
      <c r="H204" s="44">
        <f>SUM(H197:H203)</f>
        <v>73089.26374843638</v>
      </c>
      <c r="I204" s="42"/>
      <c r="J204" s="46">
        <f>SUM(J197:J203)</f>
        <v>3.8586869314000003</v>
      </c>
      <c r="K204" s="44">
        <f>SUM(K197:K203)</f>
        <v>53056.94530675</v>
      </c>
      <c r="L204" s="46">
        <f>SUM(L197:L203)</f>
        <v>5.1844960614</v>
      </c>
      <c r="M204" s="44">
        <f>SUM(M197:M203)</f>
        <v>71286.820844250004</v>
      </c>
    </row>
    <row r="205" spans="1:18" ht="15" customHeight="1" x14ac:dyDescent="0.25">
      <c r="A205" s="14" t="str">
        <f>IF(AND(ISBLANK(B205),ISBLANK(C205)),"",MAX($A$10:A204)+1)</f>
        <v/>
      </c>
      <c r="C205" s="49"/>
      <c r="E205" s="42"/>
      <c r="I205" s="42"/>
      <c r="J205" s="42"/>
    </row>
    <row r="206" spans="1:18" ht="15" customHeight="1" x14ac:dyDescent="0.25">
      <c r="A206" s="14">
        <f>IF(AND(ISBLANK(B206),ISBLANK(C206)),"",MAX($A$10:A205)+1)</f>
        <v>122</v>
      </c>
      <c r="B206" s="2" t="s">
        <v>123</v>
      </c>
      <c r="C206" s="49"/>
      <c r="E206" s="42"/>
      <c r="F206" s="40">
        <f>SUM(F204,F194)</f>
        <v>56491.695016749996</v>
      </c>
      <c r="G206" s="40"/>
      <c r="H206" s="40">
        <f>SUM(H204,H194)</f>
        <v>74974.569708436378</v>
      </c>
      <c r="I206" s="42"/>
      <c r="J206" s="42"/>
      <c r="K206" s="40">
        <f>SUM(K204,K194)</f>
        <v>54873.251266749998</v>
      </c>
      <c r="L206" s="40"/>
      <c r="M206" s="40">
        <f>SUM(M204,M194)</f>
        <v>73172.126804250001</v>
      </c>
    </row>
    <row r="207" spans="1:18" ht="15" customHeight="1" x14ac:dyDescent="0.25">
      <c r="A207" s="14">
        <f>IF(AND(ISBLANK(B207),ISBLANK(C207)),"",MAX($A$10:A206)+1)</f>
        <v>123</v>
      </c>
      <c r="B207" s="2" t="s">
        <v>124</v>
      </c>
      <c r="C207" s="49"/>
      <c r="E207" s="42"/>
      <c r="F207" s="40">
        <f>F206/12</f>
        <v>4707.641251395833</v>
      </c>
      <c r="G207" s="40"/>
      <c r="H207" s="40">
        <f>H206/12</f>
        <v>6247.8808090363646</v>
      </c>
      <c r="I207" s="42"/>
      <c r="J207" s="42"/>
      <c r="K207" s="40">
        <f>K206/12</f>
        <v>4572.7709388958328</v>
      </c>
      <c r="L207" s="40"/>
      <c r="M207" s="40">
        <f>M206/12</f>
        <v>6097.6772336875001</v>
      </c>
    </row>
    <row r="208" spans="1:18" ht="15" customHeight="1" x14ac:dyDescent="0.25">
      <c r="A208" s="14" t="str">
        <f>IF(AND(ISBLANK(B208),ISBLANK(C208)),"",MAX($A$10:A207)+1)</f>
        <v/>
      </c>
      <c r="C208" s="49"/>
      <c r="E208" s="42"/>
      <c r="I208" s="42"/>
      <c r="J208" s="42"/>
    </row>
    <row r="209" spans="1:13" ht="15" customHeight="1" x14ac:dyDescent="0.25">
      <c r="A209" s="14">
        <f>IF(AND(ISBLANK(B209),ISBLANK(C209)),"",MAX($A$10:A208)+1)</f>
        <v>124</v>
      </c>
      <c r="B209" s="2" t="s">
        <v>125</v>
      </c>
      <c r="C209" s="50">
        <f>C$197</f>
        <v>13750</v>
      </c>
      <c r="D209" s="14"/>
      <c r="E209" s="12">
        <f>SUM(RetailCurrent!$D$41:$F$42)</f>
        <v>7.7218891254665714</v>
      </c>
      <c r="F209" s="34">
        <f>E209*$C209</f>
        <v>106175.97547516535</v>
      </c>
      <c r="G209" s="12">
        <f>E209</f>
        <v>7.7218891254665714</v>
      </c>
      <c r="H209" s="34">
        <f>G209*$C209</f>
        <v>106175.97547516535</v>
      </c>
      <c r="I209" s="42"/>
      <c r="J209" s="10">
        <f>'Rate Design (unblended)'!$M$47</f>
        <v>0.83</v>
      </c>
      <c r="K209" s="34">
        <f>J209*$C209</f>
        <v>11412.5</v>
      </c>
      <c r="L209" s="10">
        <f>'Rate Design (unblended)'!$V$47</f>
        <v>0.83</v>
      </c>
      <c r="M209" s="34">
        <f>L209*$C209</f>
        <v>11412.5</v>
      </c>
    </row>
    <row r="210" spans="1:13" ht="15" customHeight="1" x14ac:dyDescent="0.25">
      <c r="A210" s="14">
        <f>IF(AND(ISBLANK(B210),ISBLANK(C210)),"",MAX($A$10:A209)+1)</f>
        <v>125</v>
      </c>
      <c r="B210" s="2" t="s">
        <v>126</v>
      </c>
      <c r="E210" s="46">
        <f>SUM(E209,E204)</f>
        <v>11.698281056866572</v>
      </c>
      <c r="F210" s="40"/>
      <c r="G210" s="46">
        <f>SUM(G209,G204)</f>
        <v>13.037471943534671</v>
      </c>
      <c r="H210" s="40"/>
      <c r="I210" s="42"/>
      <c r="J210" s="46">
        <f>SUM(J209,J204)</f>
        <v>4.6886869314000004</v>
      </c>
      <c r="K210" s="40"/>
      <c r="L210" s="46">
        <f>SUM(L209,L204)</f>
        <v>6.0144960614</v>
      </c>
      <c r="M210" s="40"/>
    </row>
    <row r="211" spans="1:13" ht="15" customHeight="1" x14ac:dyDescent="0.25">
      <c r="A211" s="14" t="str">
        <f>IF(AND(ISBLANK(B211),ISBLANK(C211)),"",MAX($A$10:A210)+1)</f>
        <v/>
      </c>
      <c r="I211" s="42"/>
    </row>
    <row r="212" spans="1:13" ht="15" customHeight="1" x14ac:dyDescent="0.25">
      <c r="A212" s="14">
        <f>IF(AND(ISBLANK(B212),ISBLANK(C212)),"",MAX($A$10:A211)+1)</f>
        <v>126</v>
      </c>
      <c r="B212" s="2" t="s">
        <v>127</v>
      </c>
      <c r="E212" s="47"/>
      <c r="F212" s="40">
        <f>SUM(F206,F209)</f>
        <v>162667.67049191534</v>
      </c>
      <c r="H212" s="40">
        <f>SUM(H206,H209)</f>
        <v>181150.54518360173</v>
      </c>
      <c r="I212" s="42"/>
      <c r="J212" s="47"/>
      <c r="K212" s="40">
        <f>SUM(K206,K209)</f>
        <v>66285.751266749998</v>
      </c>
      <c r="M212" s="40">
        <f>SUM(M206,M209)</f>
        <v>84584.626804250001</v>
      </c>
    </row>
    <row r="213" spans="1:13" ht="15" customHeight="1" x14ac:dyDescent="0.25">
      <c r="A213" s="14">
        <f>IF(AND(ISBLANK(B213),ISBLANK(C213)),"",MAX($A$10:A212)+1)</f>
        <v>127</v>
      </c>
      <c r="B213" s="2" t="s">
        <v>128</v>
      </c>
      <c r="E213" s="47"/>
      <c r="F213" s="40">
        <f>F212/12</f>
        <v>13555.639207659611</v>
      </c>
      <c r="G213" s="40"/>
      <c r="H213" s="40">
        <f>H212/12</f>
        <v>15095.878765300144</v>
      </c>
      <c r="I213" s="42"/>
      <c r="J213" s="47"/>
      <c r="K213" s="40">
        <f>K212/12</f>
        <v>5523.8126055624998</v>
      </c>
      <c r="L213" s="40"/>
      <c r="M213" s="40">
        <f>M212/12</f>
        <v>7048.7189003541671</v>
      </c>
    </row>
    <row r="214" spans="1:13" ht="15" customHeight="1" x14ac:dyDescent="0.25">
      <c r="A214" s="14" t="str">
        <f>IF(AND(ISBLANK(B214),ISBLANK(C214)),"",MAX($A$10:A213)+1)</f>
        <v/>
      </c>
      <c r="E214" s="47"/>
      <c r="F214" s="47"/>
      <c r="J214" s="47"/>
      <c r="K214" s="47"/>
    </row>
    <row r="215" spans="1:13" ht="15" customHeight="1" x14ac:dyDescent="0.25">
      <c r="A215" s="14">
        <f>IF(AND(ISBLANK(B215),ISBLANK(C215)),"",MAX($A$10:A214)+1)</f>
        <v>128</v>
      </c>
      <c r="B215" s="2" t="s">
        <v>129</v>
      </c>
      <c r="E215" s="47"/>
      <c r="F215" s="47"/>
      <c r="H215" s="33">
        <f>H212-F212</f>
        <v>18482.874691686389</v>
      </c>
      <c r="J215" s="47"/>
      <c r="K215" s="47"/>
      <c r="M215" s="33">
        <f>M212-K212</f>
        <v>18298.875537500004</v>
      </c>
    </row>
    <row r="216" spans="1:13" ht="15" customHeight="1" x14ac:dyDescent="0.25">
      <c r="A216" s="14">
        <f>IF(AND(ISBLANK(B216),ISBLANK(C216)),"",MAX($A$10:A215)+1)</f>
        <v>129</v>
      </c>
      <c r="B216" s="2" t="s">
        <v>130</v>
      </c>
      <c r="E216" s="47"/>
      <c r="F216" s="47"/>
      <c r="H216" s="33">
        <f>H213-F213</f>
        <v>1540.2395576405324</v>
      </c>
      <c r="J216" s="47"/>
      <c r="K216" s="47"/>
      <c r="M216" s="33">
        <f>M213-K213</f>
        <v>1524.9062947916673</v>
      </c>
    </row>
    <row r="217" spans="1:13" ht="15" customHeight="1" x14ac:dyDescent="0.25">
      <c r="A217" s="14">
        <f>IF(AND(ISBLANK(B217),ISBLANK(C217)),"",MAX($A$10:A216)+1)</f>
        <v>130</v>
      </c>
      <c r="B217" s="2" t="s">
        <v>131</v>
      </c>
      <c r="E217" s="47"/>
      <c r="F217" s="47"/>
      <c r="H217" s="48">
        <f>H215/F206</f>
        <v>0.32717861778100565</v>
      </c>
      <c r="J217" s="47"/>
      <c r="K217" s="47"/>
      <c r="M217" s="48">
        <f>M215/K206</f>
        <v>0.33347532932840923</v>
      </c>
    </row>
    <row r="218" spans="1:13" ht="15" customHeight="1" x14ac:dyDescent="0.25">
      <c r="A218" s="14">
        <f>IF(AND(ISBLANK(B218),ISBLANK(C218)),"",MAX($A$10:A217)+1)</f>
        <v>131</v>
      </c>
      <c r="B218" s="2" t="s">
        <v>132</v>
      </c>
      <c r="E218" s="47"/>
      <c r="F218" s="47"/>
      <c r="H218" s="48">
        <f>H215/F212</f>
        <v>0.11362352848475196</v>
      </c>
      <c r="J218" s="47"/>
      <c r="K218" s="47"/>
      <c r="M218" s="48">
        <f>M215/K212</f>
        <v>0.27606046831785724</v>
      </c>
    </row>
    <row r="220" spans="1:13" ht="15" customHeight="1" x14ac:dyDescent="0.25">
      <c r="B220" s="2" t="s">
        <v>135</v>
      </c>
    </row>
    <row r="222" spans="1:13" ht="15" customHeight="1" x14ac:dyDescent="0.25">
      <c r="A222" s="31" t="str">
        <f>$A$1</f>
        <v>Peoples Natural Gas Company LLC</v>
      </c>
      <c r="M222" s="7" t="str">
        <f>$M$1</f>
        <v xml:space="preserve"> </v>
      </c>
    </row>
    <row r="223" spans="1:13" ht="15" customHeight="1" x14ac:dyDescent="0.25">
      <c r="A223" s="31" t="str">
        <f>$A$2</f>
        <v>12 Months Ending December 31, 2027</v>
      </c>
      <c r="M223" s="7"/>
    </row>
    <row r="224" spans="1:13" ht="15" customHeight="1" x14ac:dyDescent="0.25">
      <c r="A224" s="31" t="str">
        <f>$A$3</f>
        <v>Peoples Exhibit JDT-5 - Bill Impacts</v>
      </c>
      <c r="M224" s="7"/>
    </row>
    <row r="225" spans="1:18" ht="15" customHeight="1" x14ac:dyDescent="0.25">
      <c r="A225" s="31"/>
    </row>
    <row r="226" spans="1:18" ht="15" customHeight="1" x14ac:dyDescent="0.25">
      <c r="A226" s="31"/>
    </row>
    <row r="227" spans="1:18" ht="15" customHeight="1" x14ac:dyDescent="0.25">
      <c r="A227" s="32" t="s">
        <v>139</v>
      </c>
    </row>
    <row r="229" spans="1:18" ht="15" customHeight="1" x14ac:dyDescent="0.4">
      <c r="A229" s="37" t="s">
        <v>97</v>
      </c>
      <c r="B229" s="37" t="s">
        <v>98</v>
      </c>
      <c r="C229" s="37" t="s">
        <v>99</v>
      </c>
      <c r="D229" s="37"/>
      <c r="E229" s="37" t="s">
        <v>100</v>
      </c>
      <c r="F229" s="37" t="s">
        <v>101</v>
      </c>
      <c r="G229" s="37" t="s">
        <v>102</v>
      </c>
      <c r="H229" s="37" t="s">
        <v>103</v>
      </c>
      <c r="J229" s="37" t="s">
        <v>104</v>
      </c>
      <c r="K229" s="37" t="s">
        <v>105</v>
      </c>
      <c r="L229" s="37" t="s">
        <v>106</v>
      </c>
      <c r="M229" s="37" t="s">
        <v>107</v>
      </c>
    </row>
    <row r="230" spans="1:18" ht="15" customHeight="1" x14ac:dyDescent="0.4">
      <c r="A230" s="37"/>
      <c r="E230" s="38" t="s">
        <v>108</v>
      </c>
      <c r="F230" s="38"/>
      <c r="G230" s="38"/>
      <c r="H230" s="38"/>
      <c r="J230" s="38" t="s">
        <v>109</v>
      </c>
      <c r="K230" s="38"/>
      <c r="L230" s="38"/>
      <c r="M230" s="38"/>
    </row>
    <row r="231" spans="1:18" ht="15" customHeight="1" x14ac:dyDescent="0.4">
      <c r="A231" s="14"/>
      <c r="E231" s="38" t="s">
        <v>110</v>
      </c>
      <c r="F231" s="39"/>
      <c r="G231" s="38" t="s">
        <v>111</v>
      </c>
      <c r="H231" s="39"/>
      <c r="J231" s="38" t="s">
        <v>110</v>
      </c>
      <c r="K231" s="39"/>
      <c r="L231" s="38" t="s">
        <v>111</v>
      </c>
      <c r="M231" s="39"/>
    </row>
    <row r="232" spans="1:18" ht="15" customHeight="1" x14ac:dyDescent="0.4">
      <c r="A232" s="14">
        <f>IF(AND(ISBLANK(B232),ISBLANK(B240)),"",MAX($A$10:A231)+1)</f>
        <v>132</v>
      </c>
      <c r="B232" s="37" t="s">
        <v>112</v>
      </c>
      <c r="C232" s="37" t="s">
        <v>113</v>
      </c>
      <c r="D232" s="37"/>
      <c r="E232" s="37" t="s">
        <v>114</v>
      </c>
      <c r="F232" s="37" t="s">
        <v>115</v>
      </c>
      <c r="G232" s="37" t="s">
        <v>114</v>
      </c>
      <c r="H232" s="37" t="s">
        <v>115</v>
      </c>
      <c r="J232" s="37" t="s">
        <v>114</v>
      </c>
      <c r="K232" s="37" t="s">
        <v>115</v>
      </c>
      <c r="L232" s="37" t="s">
        <v>114</v>
      </c>
      <c r="M232" s="37" t="s">
        <v>115</v>
      </c>
    </row>
    <row r="233" spans="1:18" ht="15" customHeight="1" x14ac:dyDescent="0.25">
      <c r="A233" s="14">
        <f>IF(AND(ISBLANK(B233),ISBLANK(C233)),"",MAX($A$10:A232)+1)</f>
        <v>133</v>
      </c>
      <c r="B233" s="2" t="s">
        <v>36</v>
      </c>
      <c r="C233" s="14">
        <v>12</v>
      </c>
      <c r="D233" s="14"/>
      <c r="E233" s="34">
        <f>'Rate Design (unblended)'!$D$63</f>
        <v>940</v>
      </c>
      <c r="F233" s="34">
        <f>E233*$C233</f>
        <v>11280</v>
      </c>
      <c r="G233" s="42">
        <f>'Rate Design (unblended)'!$AS$63</f>
        <v>987</v>
      </c>
      <c r="H233" s="40">
        <f>G233*$C233</f>
        <v>11844</v>
      </c>
      <c r="J233" s="34">
        <f>'Rate Design (unblended)'!$D$67</f>
        <v>940</v>
      </c>
      <c r="K233" s="34">
        <f>J233*$C233</f>
        <v>11280</v>
      </c>
      <c r="L233" s="42">
        <f>'Rate Design (unblended)'!$AS$67</f>
        <v>987</v>
      </c>
      <c r="M233" s="40">
        <f>L233*$C233</f>
        <v>11844</v>
      </c>
    </row>
    <row r="234" spans="1:18" ht="15" customHeight="1" x14ac:dyDescent="0.25">
      <c r="A234" s="14">
        <f>IF(AND(ISBLANK(B234),ISBLANK(C234)),"",MAX($A$10:A233)+1)</f>
        <v>134</v>
      </c>
      <c r="B234" s="41" t="s">
        <v>116</v>
      </c>
      <c r="E234" s="34"/>
      <c r="F234" s="34"/>
      <c r="G234" s="42"/>
      <c r="H234" s="34"/>
      <c r="J234" s="34"/>
      <c r="K234" s="34"/>
      <c r="L234" s="42"/>
      <c r="M234" s="34"/>
    </row>
    <row r="235" spans="1:18" ht="15" customHeight="1" x14ac:dyDescent="0.25">
      <c r="A235" s="14">
        <f>IF(AND(ISBLANK(B235),ISBLANK(C235)),"",MAX($A$10:A234)+1)</f>
        <v>135</v>
      </c>
      <c r="B235" s="43" t="s">
        <v>117</v>
      </c>
      <c r="C235" s="14">
        <f>C$12</f>
        <v>12</v>
      </c>
      <c r="D235" s="14"/>
      <c r="E235" s="10">
        <f>'Rate Design (unblended)'!$G$63</f>
        <v>0</v>
      </c>
      <c r="F235" s="34">
        <f>E235*$C235</f>
        <v>0</v>
      </c>
      <c r="G235" s="18">
        <f>'Rate Design (unblended)'!$P$63</f>
        <v>0</v>
      </c>
      <c r="H235" s="34">
        <f>G235*$C235</f>
        <v>0</v>
      </c>
      <c r="J235" s="10">
        <f>'Rate Design (unblended)'!$G$67</f>
        <v>0</v>
      </c>
      <c r="K235" s="34">
        <f>J235*$C235</f>
        <v>0</v>
      </c>
      <c r="L235" s="18">
        <f>'Rate Design (unblended)'!$P$67</f>
        <v>0</v>
      </c>
      <c r="M235" s="34">
        <f>L235*$C235</f>
        <v>0</v>
      </c>
    </row>
    <row r="236" spans="1:18" ht="15" customHeight="1" x14ac:dyDescent="0.25">
      <c r="A236" s="14">
        <f>IF(AND(ISBLANK(B236),ISBLANK(C236)),"",MAX($A$10:A235)+1)</f>
        <v>136</v>
      </c>
      <c r="B236" s="43" t="s">
        <v>23</v>
      </c>
      <c r="C236" s="14">
        <f>C$12</f>
        <v>12</v>
      </c>
      <c r="D236" s="14"/>
      <c r="E236" s="10">
        <f>'Rate Design (unblended)'!$J$63</f>
        <v>47</v>
      </c>
      <c r="F236" s="34">
        <f>E236*$C236</f>
        <v>564</v>
      </c>
      <c r="G236" s="18">
        <f>'Rate Design (unblended)'!$S$63</f>
        <v>0</v>
      </c>
      <c r="H236" s="34">
        <f>G236*$C236</f>
        <v>0</v>
      </c>
      <c r="J236" s="10">
        <f>'Rate Design (unblended)'!$J$67</f>
        <v>47</v>
      </c>
      <c r="K236" s="34">
        <f>J236*$C236</f>
        <v>564</v>
      </c>
      <c r="L236" s="18">
        <f>'Rate Design (unblended)'!$S$67</f>
        <v>0</v>
      </c>
      <c r="M236" s="34">
        <f>L236*$C236</f>
        <v>0</v>
      </c>
    </row>
    <row r="237" spans="1:18" ht="15" customHeight="1" x14ac:dyDescent="0.25">
      <c r="A237" s="14">
        <f>IF(AND(ISBLANK(B237),ISBLANK(C237)),"",MAX($A$10:A236)+1)</f>
        <v>137</v>
      </c>
      <c r="B237" s="43" t="s">
        <v>24</v>
      </c>
      <c r="C237" s="14">
        <f>C$12</f>
        <v>12</v>
      </c>
      <c r="D237" s="14"/>
      <c r="E237" s="10">
        <f>'Rate Design (unblended)'!$K$63</f>
        <v>-5.7772400000000008</v>
      </c>
      <c r="F237" s="34">
        <f>E237*$C237</f>
        <v>-69.326880000000017</v>
      </c>
      <c r="G237" s="10">
        <f>'Rate Design (unblended)'!$T$63</f>
        <v>-5.7772400000000008</v>
      </c>
      <c r="H237" s="34">
        <f>G237*$C237</f>
        <v>-69.326880000000017</v>
      </c>
      <c r="J237" s="10">
        <f>'Rate Design (unblended)'!$K$67</f>
        <v>-5.7772400000000008</v>
      </c>
      <c r="K237" s="34">
        <f>J237*$C237</f>
        <v>-69.326880000000017</v>
      </c>
      <c r="L237" s="10">
        <f>'Rate Design (unblended)'!$T$67</f>
        <v>-5.7772400000000008</v>
      </c>
      <c r="M237" s="34">
        <f>L237*$C237</f>
        <v>-69.326880000000017</v>
      </c>
    </row>
    <row r="238" spans="1:18" ht="15" customHeight="1" x14ac:dyDescent="0.25">
      <c r="A238" s="14">
        <f>IF(AND(ISBLANK(B238),ISBLANK(C238)),"",MAX($A$10:A237)+1)</f>
        <v>138</v>
      </c>
      <c r="B238" s="2" t="s">
        <v>118</v>
      </c>
      <c r="C238" s="14"/>
      <c r="D238" s="14"/>
      <c r="E238" s="44">
        <f>SUM(E233:E237)</f>
        <v>981.22275999999999</v>
      </c>
      <c r="F238" s="44">
        <f>SUM(F233:F237)</f>
        <v>11774.673119999999</v>
      </c>
      <c r="G238" s="44">
        <f>SUM(G233:G237)</f>
        <v>981.22275999999999</v>
      </c>
      <c r="H238" s="44">
        <f>SUM(H233:H237)</f>
        <v>11774.673119999999</v>
      </c>
      <c r="I238" s="44"/>
      <c r="J238" s="44">
        <f>SUM(J233:J237)</f>
        <v>981.22275999999999</v>
      </c>
      <c r="K238" s="44">
        <f>SUM(K233:K237)</f>
        <v>11774.673119999999</v>
      </c>
      <c r="L238" s="44">
        <f>SUM(L233:L237)</f>
        <v>981.22275999999999</v>
      </c>
      <c r="M238" s="44">
        <f>SUM(M233:M237)</f>
        <v>11774.673119999999</v>
      </c>
      <c r="O238" s="33" t="b">
        <f>E238=J238</f>
        <v>1</v>
      </c>
      <c r="P238" s="33" t="b">
        <f t="shared" ref="P238" si="41">F238=K238</f>
        <v>1</v>
      </c>
      <c r="Q238" s="33" t="b">
        <f t="shared" ref="Q238" si="42">G238=L238</f>
        <v>1</v>
      </c>
      <c r="R238" s="33" t="b">
        <f t="shared" ref="R238" si="43">H238=M238</f>
        <v>1</v>
      </c>
    </row>
    <row r="239" spans="1:18" ht="15" customHeight="1" x14ac:dyDescent="0.25">
      <c r="A239" s="14" t="str">
        <f>IF(AND(ISBLANK(B239),ISBLANK(C239)),"",MAX($A$10:A238)+1)</f>
        <v/>
      </c>
      <c r="E239" s="18"/>
      <c r="G239" s="18"/>
      <c r="I239" s="42"/>
      <c r="J239" s="18"/>
      <c r="L239" s="18"/>
    </row>
    <row r="240" spans="1:18" ht="15" customHeight="1" x14ac:dyDescent="0.4">
      <c r="A240" s="14">
        <f>IF(AND(ISBLANK(B240),ISBLANK(C240)),"",MAX($A$10:A239)+1)</f>
        <v>139</v>
      </c>
      <c r="B240" s="37" t="s">
        <v>119</v>
      </c>
      <c r="C240" s="37" t="s">
        <v>120</v>
      </c>
      <c r="D240" s="37"/>
      <c r="E240" s="18"/>
      <c r="G240" s="18"/>
      <c r="I240" s="42"/>
      <c r="J240" s="18"/>
      <c r="L240" s="18"/>
    </row>
    <row r="241" spans="1:18" ht="15" customHeight="1" x14ac:dyDescent="0.25">
      <c r="A241" s="14">
        <f>IF(AND(ISBLANK(B241),ISBLANK(C241)),"",MAX($A$10:A240)+1)</f>
        <v>140</v>
      </c>
      <c r="B241" s="2" t="s">
        <v>121</v>
      </c>
      <c r="C241" s="50">
        <v>37500</v>
      </c>
      <c r="D241" s="14"/>
      <c r="E241" s="10">
        <f>'Rate Design (unblended)'!$D$73</f>
        <v>2.6360000000000001</v>
      </c>
      <c r="F241" s="34">
        <f>E241*$C241</f>
        <v>98850</v>
      </c>
      <c r="G241" s="10">
        <f>'Rate Design (unblended)'!$AS$73</f>
        <v>2.9451000000000001</v>
      </c>
      <c r="H241" s="34">
        <f>G241*$C241</f>
        <v>110441.25</v>
      </c>
      <c r="I241" s="42"/>
      <c r="J241" s="10">
        <f>'Rate Design (unblended)'!$D$80</f>
        <v>2.6360000000000001</v>
      </c>
      <c r="K241" s="34">
        <f>J241*$C241</f>
        <v>98850</v>
      </c>
      <c r="L241" s="10">
        <f>'Rate Design (unblended)'!$AS$80</f>
        <v>2.9451000000000001</v>
      </c>
      <c r="M241" s="34">
        <f>L241*$C241</f>
        <v>110441.25</v>
      </c>
      <c r="O241" s="33" t="b">
        <f>E241=J241</f>
        <v>1</v>
      </c>
      <c r="P241" s="33" t="b">
        <f t="shared" ref="P241" si="44">F241=K241</f>
        <v>1</v>
      </c>
      <c r="Q241" s="33" t="b">
        <f t="shared" ref="Q241" si="45">G241=L241</f>
        <v>1</v>
      </c>
      <c r="R241" s="33" t="b">
        <f t="shared" ref="R241" si="46">H241=M241</f>
        <v>1</v>
      </c>
    </row>
    <row r="242" spans="1:18" ht="15" customHeight="1" x14ac:dyDescent="0.25">
      <c r="A242" s="14">
        <f>IF(AND(ISBLANK(B242),ISBLANK(C242)),"",MAX($A$10:A241)+1)</f>
        <v>141</v>
      </c>
      <c r="B242" s="41" t="s">
        <v>116</v>
      </c>
      <c r="C242" s="49"/>
      <c r="E242" s="10"/>
      <c r="G242" s="10"/>
      <c r="I242" s="42"/>
      <c r="J242" s="10"/>
      <c r="L242" s="10"/>
    </row>
    <row r="243" spans="1:18" ht="15" customHeight="1" x14ac:dyDescent="0.25">
      <c r="A243" s="14">
        <f>IF(AND(ISBLANK(B243),ISBLANK(C243)),"",MAX($A$10:A242)+1)</f>
        <v>142</v>
      </c>
      <c r="B243" s="43" t="s">
        <v>18</v>
      </c>
      <c r="C243" s="50">
        <f>C$241</f>
        <v>37500</v>
      </c>
      <c r="D243" s="14"/>
      <c r="E243" s="10">
        <f>'Rate Design (unblended)'!$E$73</f>
        <v>1.8452E-3</v>
      </c>
      <c r="F243" s="34">
        <f>E243*$C243</f>
        <v>69.194999999999993</v>
      </c>
      <c r="G243" s="10">
        <f>'Rate Design (unblended)'!$N$73</f>
        <v>0</v>
      </c>
      <c r="H243" s="34">
        <f>G243*$C243</f>
        <v>0</v>
      </c>
      <c r="I243" s="42"/>
      <c r="J243" s="10">
        <f>'Rate Design (unblended)'!$E$80</f>
        <v>1.8452E-3</v>
      </c>
      <c r="K243" s="34">
        <f>J243*$C243</f>
        <v>69.194999999999993</v>
      </c>
      <c r="L243" s="10">
        <f>'Rate Design (unblended)'!$N$80</f>
        <v>0</v>
      </c>
      <c r="M243" s="34">
        <f>L243*$C243</f>
        <v>0</v>
      </c>
    </row>
    <row r="244" spans="1:18" ht="15" customHeight="1" x14ac:dyDescent="0.25">
      <c r="A244" s="14">
        <f>IF(AND(ISBLANK(B244),ISBLANK(C244)),"",MAX($A$10:A243)+1)</f>
        <v>143</v>
      </c>
      <c r="B244" s="43" t="s">
        <v>19</v>
      </c>
      <c r="C244" s="50">
        <f t="shared" ref="C244:C247" si="47">C$241</f>
        <v>37500</v>
      </c>
      <c r="D244" s="14"/>
      <c r="E244" s="10">
        <f>'Rate Design (unblended)'!$F$73</f>
        <v>2.5600000000000001E-2</v>
      </c>
      <c r="F244" s="34">
        <f>E244*$C244</f>
        <v>960</v>
      </c>
      <c r="G244" s="10">
        <f>'Rate Design (unblended)'!$O$73</f>
        <v>3.2686756668099996E-2</v>
      </c>
      <c r="H244" s="34">
        <f>G244*$C244</f>
        <v>1225.7533750537498</v>
      </c>
      <c r="I244" s="42"/>
      <c r="J244" s="10">
        <f>'Rate Design (unblended)'!$F$80</f>
        <v>0</v>
      </c>
      <c r="K244" s="34">
        <f>J244*$C244</f>
        <v>0</v>
      </c>
      <c r="L244" s="10">
        <f>'Rate Design (unblended)'!$O$80</f>
        <v>0</v>
      </c>
      <c r="M244" s="34">
        <f>L244*$C244</f>
        <v>0</v>
      </c>
    </row>
    <row r="245" spans="1:18" ht="15" customHeight="1" x14ac:dyDescent="0.25">
      <c r="A245" s="14">
        <f>IF(AND(ISBLANK(B245),ISBLANK(C245)),"",MAX($A$10:A244)+1)</f>
        <v>144</v>
      </c>
      <c r="B245" s="43" t="s">
        <v>22</v>
      </c>
      <c r="C245" s="50">
        <f t="shared" si="47"/>
        <v>37500</v>
      </c>
      <c r="D245" s="14"/>
      <c r="E245" s="10">
        <f>'Rate Design (unblended)'!$I$73</f>
        <v>8.6499999999999994E-2</v>
      </c>
      <c r="F245" s="34">
        <f>E245*$C245</f>
        <v>3243.7499999999995</v>
      </c>
      <c r="G245" s="10">
        <f>'Rate Design (unblended)'!$R$73</f>
        <v>9.8400000000000001E-2</v>
      </c>
      <c r="H245" s="34">
        <f>G245*$C245</f>
        <v>3690</v>
      </c>
      <c r="I245" s="42"/>
      <c r="J245" s="10">
        <f>'Rate Design (unblended)'!$I$80</f>
        <v>0</v>
      </c>
      <c r="K245" s="34">
        <f>J245*$C245</f>
        <v>0</v>
      </c>
      <c r="L245" s="10">
        <f>'Rate Design (unblended)'!$R$80</f>
        <v>0</v>
      </c>
      <c r="M245" s="34">
        <f>L245*$C245</f>
        <v>0</v>
      </c>
    </row>
    <row r="246" spans="1:18" ht="15" customHeight="1" x14ac:dyDescent="0.25">
      <c r="A246" s="14">
        <f>IF(AND(ISBLANK(B246),ISBLANK(C246)),"",MAX($A$10:A245)+1)</f>
        <v>145</v>
      </c>
      <c r="B246" s="43" t="s">
        <v>23</v>
      </c>
      <c r="C246" s="50">
        <f t="shared" si="47"/>
        <v>37500</v>
      </c>
      <c r="D246" s="14"/>
      <c r="E246" s="10">
        <f>'Rate Design (unblended)'!$J$73</f>
        <v>0.137405</v>
      </c>
      <c r="F246" s="34">
        <f>E246*$C246</f>
        <v>5152.6875</v>
      </c>
      <c r="G246" s="10">
        <f>'Rate Design (unblended)'!$S$73</f>
        <v>0</v>
      </c>
      <c r="H246" s="34">
        <f>G246*$C246</f>
        <v>0</v>
      </c>
      <c r="I246" s="42"/>
      <c r="J246" s="10">
        <f>'Rate Design (unblended)'!$J$80</f>
        <v>0.1318</v>
      </c>
      <c r="K246" s="34">
        <f>J246*$C246</f>
        <v>4942.5</v>
      </c>
      <c r="L246" s="10">
        <f>'Rate Design (unblended)'!$S$80</f>
        <v>0</v>
      </c>
      <c r="M246" s="34">
        <f>L246*$C246</f>
        <v>0</v>
      </c>
    </row>
    <row r="247" spans="1:18" ht="15" customHeight="1" x14ac:dyDescent="0.25">
      <c r="A247" s="14">
        <f>IF(AND(ISBLANK(B247),ISBLANK(C247)),"",MAX($A$10:A246)+1)</f>
        <v>146</v>
      </c>
      <c r="B247" s="43" t="s">
        <v>24</v>
      </c>
      <c r="C247" s="50">
        <f t="shared" si="47"/>
        <v>37500</v>
      </c>
      <c r="D247" s="14"/>
      <c r="E247" s="10">
        <f>'Rate Design (unblended)'!$K$73</f>
        <v>-1.6200856000000003E-2</v>
      </c>
      <c r="F247" s="34">
        <f>E247*$C247</f>
        <v>-607.53210000000013</v>
      </c>
      <c r="G247" s="10">
        <f>'Rate Design (unblended)'!$T$73</f>
        <v>-1.6200856000000003E-2</v>
      </c>
      <c r="H247" s="34">
        <f>G247*$C247</f>
        <v>-607.53210000000013</v>
      </c>
      <c r="I247" s="42"/>
      <c r="J247" s="10">
        <f>'Rate Design (unblended)'!$K$80</f>
        <v>-1.6200856000000003E-2</v>
      </c>
      <c r="K247" s="34">
        <f>J247*$C247</f>
        <v>-607.53210000000013</v>
      </c>
      <c r="L247" s="10">
        <f>'Rate Design (unblended)'!$T$80</f>
        <v>-1.6200856000000003E-2</v>
      </c>
      <c r="M247" s="34">
        <f>L247*$C247</f>
        <v>-607.53210000000013</v>
      </c>
    </row>
    <row r="248" spans="1:18" ht="15" customHeight="1" x14ac:dyDescent="0.25">
      <c r="A248" s="14">
        <f>IF(AND(ISBLANK(B248),ISBLANK(C248)),"",MAX($A$10:A247)+1)</f>
        <v>147</v>
      </c>
      <c r="B248" s="45" t="s">
        <v>122</v>
      </c>
      <c r="C248" s="49"/>
      <c r="E248" s="46">
        <f>SUM(E241:E247)</f>
        <v>2.871149344</v>
      </c>
      <c r="F248" s="44">
        <f>SUM(F241:F247)</f>
        <v>107668.10040000001</v>
      </c>
      <c r="G248" s="46">
        <f>SUM(G241:G247)</f>
        <v>3.0599859006680998</v>
      </c>
      <c r="H248" s="44">
        <f>SUM(H241:H247)</f>
        <v>114749.47127505376</v>
      </c>
      <c r="I248" s="42"/>
      <c r="J248" s="46">
        <f>SUM(J241:J247)</f>
        <v>2.753444344</v>
      </c>
      <c r="K248" s="44">
        <f>SUM(K241:K247)</f>
        <v>103254.16290000001</v>
      </c>
      <c r="L248" s="46">
        <f>SUM(L241:L247)</f>
        <v>2.9288991439999998</v>
      </c>
      <c r="M248" s="44">
        <f>SUM(M241:M247)</f>
        <v>109833.7179</v>
      </c>
    </row>
    <row r="249" spans="1:18" ht="15" customHeight="1" x14ac:dyDescent="0.25">
      <c r="A249" s="14" t="str">
        <f>IF(AND(ISBLANK(B249),ISBLANK(C249)),"",MAX($A$10:A248)+1)</f>
        <v/>
      </c>
      <c r="C249" s="49"/>
      <c r="E249" s="42"/>
      <c r="I249" s="42"/>
      <c r="J249" s="42"/>
    </row>
    <row r="250" spans="1:18" ht="15" customHeight="1" x14ac:dyDescent="0.25">
      <c r="A250" s="14">
        <f>IF(AND(ISBLANK(B250),ISBLANK(C250)),"",MAX($A$10:A249)+1)</f>
        <v>148</v>
      </c>
      <c r="B250" s="2" t="s">
        <v>123</v>
      </c>
      <c r="C250" s="49"/>
      <c r="E250" s="42"/>
      <c r="F250" s="40">
        <f>SUM(F248,F238)</f>
        <v>119442.77352000002</v>
      </c>
      <c r="G250" s="40"/>
      <c r="H250" s="40">
        <f>SUM(H248,H238)</f>
        <v>126524.14439505377</v>
      </c>
      <c r="I250" s="42"/>
      <c r="J250" s="42"/>
      <c r="K250" s="40">
        <f>SUM(K248,K238)</f>
        <v>115028.83602000002</v>
      </c>
      <c r="L250" s="40"/>
      <c r="M250" s="40">
        <f>SUM(M248,M238)</f>
        <v>121608.39102000001</v>
      </c>
    </row>
    <row r="251" spans="1:18" ht="15" customHeight="1" x14ac:dyDescent="0.25">
      <c r="A251" s="14">
        <f>IF(AND(ISBLANK(B251),ISBLANK(C251)),"",MAX($A$10:A250)+1)</f>
        <v>149</v>
      </c>
      <c r="B251" s="2" t="s">
        <v>124</v>
      </c>
      <c r="C251" s="49"/>
      <c r="E251" s="42"/>
      <c r="F251" s="40">
        <f>F250/12</f>
        <v>9953.5644600000014</v>
      </c>
      <c r="G251" s="40"/>
      <c r="H251" s="40">
        <f>H250/12</f>
        <v>10543.678699587814</v>
      </c>
      <c r="I251" s="42"/>
      <c r="J251" s="42"/>
      <c r="K251" s="40">
        <f>K250/12</f>
        <v>9585.7363350000014</v>
      </c>
      <c r="L251" s="40"/>
      <c r="M251" s="40">
        <f>M250/12</f>
        <v>10134.032585000001</v>
      </c>
    </row>
    <row r="252" spans="1:18" ht="15" customHeight="1" x14ac:dyDescent="0.25">
      <c r="A252" s="14" t="str">
        <f>IF(AND(ISBLANK(B252),ISBLANK(C252)),"",MAX($A$10:A251)+1)</f>
        <v/>
      </c>
      <c r="C252" s="49"/>
      <c r="E252" s="42"/>
      <c r="I252" s="42"/>
      <c r="J252" s="42"/>
    </row>
    <row r="253" spans="1:18" ht="15" customHeight="1" x14ac:dyDescent="0.25">
      <c r="A253" s="14">
        <f>IF(AND(ISBLANK(B253),ISBLANK(C253)),"",MAX($A$10:A252)+1)</f>
        <v>150</v>
      </c>
      <c r="B253" s="2" t="s">
        <v>125</v>
      </c>
      <c r="C253" s="50">
        <f>C$241</f>
        <v>37500</v>
      </c>
      <c r="D253" s="14"/>
      <c r="E253" s="12">
        <f>SUM(RetailCurrent!$D$78:$F$79)</f>
        <v>7.7218891254665714</v>
      </c>
      <c r="F253" s="34">
        <f>E253*$C253</f>
        <v>289570.84220499644</v>
      </c>
      <c r="G253" s="12">
        <f>E253</f>
        <v>7.7218891254665714</v>
      </c>
      <c r="H253" s="34">
        <f>G253*$C253</f>
        <v>289570.84220499644</v>
      </c>
      <c r="I253" s="42"/>
      <c r="J253" s="10">
        <f>'Rate Design (unblended)'!$M$80</f>
        <v>0.17399999999999999</v>
      </c>
      <c r="K253" s="34">
        <f>J253*$C253</f>
        <v>6525</v>
      </c>
      <c r="L253" s="10">
        <f>'Rate Design (unblended)'!$V$80</f>
        <v>0.17399999999999999</v>
      </c>
      <c r="M253" s="34">
        <f>L253*$C253</f>
        <v>6525</v>
      </c>
    </row>
    <row r="254" spans="1:18" ht="15" customHeight="1" x14ac:dyDescent="0.25">
      <c r="A254" s="14">
        <f>IF(AND(ISBLANK(B254),ISBLANK(C254)),"",MAX($A$10:A253)+1)</f>
        <v>151</v>
      </c>
      <c r="B254" s="2" t="s">
        <v>126</v>
      </c>
      <c r="E254" s="46">
        <f>SUM(E253,E248)</f>
        <v>10.59303846946657</v>
      </c>
      <c r="F254" s="40"/>
      <c r="G254" s="46">
        <f>SUM(G253,G248)</f>
        <v>10.781875026134671</v>
      </c>
      <c r="H254" s="40"/>
      <c r="I254" s="42"/>
      <c r="J254" s="46">
        <f>SUM(J253,J248)</f>
        <v>2.927444344</v>
      </c>
      <c r="K254" s="40"/>
      <c r="L254" s="46">
        <f>SUM(L253,L248)</f>
        <v>3.1028991439999998</v>
      </c>
      <c r="M254" s="40"/>
    </row>
    <row r="255" spans="1:18" ht="15" customHeight="1" x14ac:dyDescent="0.25">
      <c r="A255" s="14" t="str">
        <f>IF(AND(ISBLANK(B255),ISBLANK(C255)),"",MAX($A$10:A254)+1)</f>
        <v/>
      </c>
      <c r="I255" s="42"/>
    </row>
    <row r="256" spans="1:18" ht="15" customHeight="1" x14ac:dyDescent="0.25">
      <c r="A256" s="14">
        <f>IF(AND(ISBLANK(B256),ISBLANK(C256)),"",MAX($A$10:A255)+1)</f>
        <v>152</v>
      </c>
      <c r="B256" s="2" t="s">
        <v>127</v>
      </c>
      <c r="E256" s="47"/>
      <c r="F256" s="40">
        <f>SUM(F250,F253)</f>
        <v>409013.61572499643</v>
      </c>
      <c r="H256" s="40">
        <f>SUM(H250,H253)</f>
        <v>416094.98660005024</v>
      </c>
      <c r="I256" s="42"/>
      <c r="J256" s="47"/>
      <c r="K256" s="40">
        <f>SUM(K250,K253)</f>
        <v>121553.83602000002</v>
      </c>
      <c r="M256" s="40">
        <f>SUM(M250,M253)</f>
        <v>128133.39102000001</v>
      </c>
    </row>
    <row r="257" spans="1:13" ht="15" customHeight="1" x14ac:dyDescent="0.25">
      <c r="A257" s="14">
        <f>IF(AND(ISBLANK(B257),ISBLANK(C257)),"",MAX($A$10:A256)+1)</f>
        <v>153</v>
      </c>
      <c r="B257" s="2" t="s">
        <v>128</v>
      </c>
      <c r="E257" s="47"/>
      <c r="F257" s="40">
        <f>F256/12</f>
        <v>34084.467977083033</v>
      </c>
      <c r="G257" s="40"/>
      <c r="H257" s="40">
        <f>H256/12</f>
        <v>34674.582216670853</v>
      </c>
      <c r="I257" s="42"/>
      <c r="J257" s="47"/>
      <c r="K257" s="40">
        <f>K256/12</f>
        <v>10129.486335000001</v>
      </c>
      <c r="L257" s="40"/>
      <c r="M257" s="40">
        <f>M256/12</f>
        <v>10677.782585000001</v>
      </c>
    </row>
    <row r="258" spans="1:13" ht="15" customHeight="1" x14ac:dyDescent="0.25">
      <c r="A258" s="14" t="str">
        <f>IF(AND(ISBLANK(B258),ISBLANK(C258)),"",MAX($A$10:A257)+1)</f>
        <v/>
      </c>
      <c r="E258" s="47"/>
      <c r="F258" s="47"/>
      <c r="J258" s="47"/>
      <c r="K258" s="47"/>
    </row>
    <row r="259" spans="1:13" ht="15" customHeight="1" x14ac:dyDescent="0.25">
      <c r="A259" s="14">
        <f>IF(AND(ISBLANK(B259),ISBLANK(C259)),"",MAX($A$10:A258)+1)</f>
        <v>154</v>
      </c>
      <c r="B259" s="2" t="s">
        <v>129</v>
      </c>
      <c r="E259" s="47"/>
      <c r="F259" s="47"/>
      <c r="H259" s="33">
        <f>H256-F256</f>
        <v>7081.3708750538062</v>
      </c>
      <c r="J259" s="47"/>
      <c r="K259" s="47"/>
      <c r="M259" s="33">
        <f>M256-K256</f>
        <v>6579.554999999993</v>
      </c>
    </row>
    <row r="260" spans="1:13" ht="15" customHeight="1" x14ac:dyDescent="0.25">
      <c r="A260" s="14">
        <f>IF(AND(ISBLANK(B260),ISBLANK(C260)),"",MAX($A$10:A259)+1)</f>
        <v>155</v>
      </c>
      <c r="B260" s="2" t="s">
        <v>130</v>
      </c>
      <c r="E260" s="47"/>
      <c r="F260" s="47"/>
      <c r="H260" s="33">
        <f>H257-F257</f>
        <v>590.11423958781961</v>
      </c>
      <c r="J260" s="47"/>
      <c r="K260" s="47"/>
      <c r="M260" s="33">
        <f>M257-K257</f>
        <v>548.29624999999942</v>
      </c>
    </row>
    <row r="261" spans="1:13" ht="15" customHeight="1" x14ac:dyDescent="0.25">
      <c r="A261" s="14">
        <f>IF(AND(ISBLANK(B261),ISBLANK(C261)),"",MAX($A$10:A260)+1)</f>
        <v>156</v>
      </c>
      <c r="B261" s="2" t="s">
        <v>131</v>
      </c>
      <c r="E261" s="47"/>
      <c r="F261" s="47"/>
      <c r="H261" s="48">
        <f>H259/F250</f>
        <v>5.9286725068118676E-2</v>
      </c>
      <c r="J261" s="47"/>
      <c r="K261" s="47"/>
      <c r="M261" s="48">
        <f>M259/K250</f>
        <v>5.7199179159354518E-2</v>
      </c>
    </row>
    <row r="262" spans="1:13" ht="15" customHeight="1" x14ac:dyDescent="0.25">
      <c r="A262" s="14">
        <f>IF(AND(ISBLANK(B262),ISBLANK(C262)),"",MAX($A$10:A261)+1)</f>
        <v>157</v>
      </c>
      <c r="B262" s="2" t="s">
        <v>132</v>
      </c>
      <c r="E262" s="47"/>
      <c r="F262" s="47"/>
      <c r="H262" s="48">
        <f>H259/F256</f>
        <v>1.7313288855926551E-2</v>
      </c>
      <c r="J262" s="47"/>
      <c r="K262" s="47"/>
      <c r="M262" s="48">
        <f>M259/K256</f>
        <v>5.4128731888950156E-2</v>
      </c>
    </row>
    <row r="264" spans="1:13" ht="15" customHeight="1" x14ac:dyDescent="0.25">
      <c r="B264" s="2" t="s">
        <v>135</v>
      </c>
    </row>
    <row r="266" spans="1:13" ht="15" customHeight="1" x14ac:dyDescent="0.25">
      <c r="A266" s="31" t="str">
        <f>$A$1</f>
        <v>Peoples Natural Gas Company LLC</v>
      </c>
      <c r="M266" s="7" t="str">
        <f>$M$1</f>
        <v xml:space="preserve"> </v>
      </c>
    </row>
    <row r="267" spans="1:13" ht="15" customHeight="1" x14ac:dyDescent="0.25">
      <c r="A267" s="31" t="str">
        <f>$A$2</f>
        <v>12 Months Ending December 31, 2027</v>
      </c>
      <c r="M267" s="7"/>
    </row>
    <row r="268" spans="1:13" ht="15" customHeight="1" x14ac:dyDescent="0.25">
      <c r="A268" s="31" t="str">
        <f>$A$3</f>
        <v>Peoples Exhibit JDT-5 - Bill Impacts</v>
      </c>
      <c r="M268" s="7"/>
    </row>
    <row r="269" spans="1:13" ht="15" customHeight="1" x14ac:dyDescent="0.25">
      <c r="A269" s="31"/>
    </row>
    <row r="270" spans="1:13" ht="15" customHeight="1" x14ac:dyDescent="0.25">
      <c r="A270" s="31"/>
    </row>
    <row r="271" spans="1:13" ht="15" customHeight="1" x14ac:dyDescent="0.25">
      <c r="A271" s="32" t="s">
        <v>140</v>
      </c>
    </row>
    <row r="273" spans="1:18" ht="15" customHeight="1" x14ac:dyDescent="0.4">
      <c r="A273" s="37" t="s">
        <v>97</v>
      </c>
      <c r="B273" s="37" t="s">
        <v>98</v>
      </c>
      <c r="C273" s="37" t="s">
        <v>99</v>
      </c>
      <c r="D273" s="37"/>
      <c r="E273" s="37" t="s">
        <v>100</v>
      </c>
      <c r="F273" s="37" t="s">
        <v>101</v>
      </c>
      <c r="G273" s="37" t="s">
        <v>102</v>
      </c>
      <c r="H273" s="37" t="s">
        <v>103</v>
      </c>
      <c r="J273" s="37" t="s">
        <v>104</v>
      </c>
      <c r="K273" s="37" t="s">
        <v>105</v>
      </c>
      <c r="L273" s="37" t="s">
        <v>106</v>
      </c>
      <c r="M273" s="37" t="s">
        <v>107</v>
      </c>
    </row>
    <row r="274" spans="1:18" ht="15" customHeight="1" x14ac:dyDescent="0.4">
      <c r="A274" s="37"/>
      <c r="E274" s="38" t="s">
        <v>108</v>
      </c>
      <c r="F274" s="38"/>
      <c r="G274" s="38"/>
      <c r="H274" s="38"/>
      <c r="J274" s="38" t="s">
        <v>109</v>
      </c>
      <c r="K274" s="38"/>
      <c r="L274" s="38"/>
      <c r="M274" s="38"/>
    </row>
    <row r="275" spans="1:18" ht="15" customHeight="1" x14ac:dyDescent="0.4">
      <c r="A275" s="14"/>
      <c r="E275" s="38" t="s">
        <v>110</v>
      </c>
      <c r="F275" s="39"/>
      <c r="G275" s="38" t="s">
        <v>111</v>
      </c>
      <c r="H275" s="39"/>
      <c r="J275" s="38" t="s">
        <v>110</v>
      </c>
      <c r="K275" s="39"/>
      <c r="L275" s="38" t="s">
        <v>111</v>
      </c>
      <c r="M275" s="39"/>
    </row>
    <row r="276" spans="1:18" ht="15" customHeight="1" x14ac:dyDescent="0.4">
      <c r="A276" s="14">
        <f>IF(AND(ISBLANK(B276),ISBLANK(B284)),"",MAX($A$10:A275)+1)</f>
        <v>158</v>
      </c>
      <c r="B276" s="37" t="s">
        <v>112</v>
      </c>
      <c r="C276" s="37" t="s">
        <v>113</v>
      </c>
      <c r="D276" s="37"/>
      <c r="E276" s="37" t="s">
        <v>114</v>
      </c>
      <c r="F276" s="37" t="s">
        <v>115</v>
      </c>
      <c r="G276" s="37" t="s">
        <v>114</v>
      </c>
      <c r="H276" s="37" t="s">
        <v>115</v>
      </c>
      <c r="J276" s="37" t="s">
        <v>114</v>
      </c>
      <c r="K276" s="37" t="s">
        <v>115</v>
      </c>
      <c r="L276" s="37" t="s">
        <v>114</v>
      </c>
      <c r="M276" s="37" t="s">
        <v>115</v>
      </c>
    </row>
    <row r="277" spans="1:18" ht="15" customHeight="1" x14ac:dyDescent="0.25">
      <c r="A277" s="14">
        <f>IF(AND(ISBLANK(B277),ISBLANK(C277)),"",MAX($A$10:A276)+1)</f>
        <v>159</v>
      </c>
      <c r="B277" s="2" t="s">
        <v>36</v>
      </c>
      <c r="C277" s="14">
        <v>12</v>
      </c>
      <c r="D277" s="14"/>
      <c r="E277" s="34">
        <f>'Rate Design (unblended)'!$D$64</f>
        <v>1465.0000000000011</v>
      </c>
      <c r="F277" s="34">
        <f>E277*$C277</f>
        <v>17580.000000000015</v>
      </c>
      <c r="G277" s="42">
        <f>'Rate Design (unblended)'!$AS$64</f>
        <v>1538</v>
      </c>
      <c r="H277" s="40">
        <f>G277*$C277</f>
        <v>18456</v>
      </c>
      <c r="J277" s="34">
        <f>'Rate Design (unblended)'!$D$68</f>
        <v>1465.0000000000011</v>
      </c>
      <c r="K277" s="34">
        <f>J277*$C277</f>
        <v>17580.000000000015</v>
      </c>
      <c r="L277" s="42">
        <f>'Rate Design (unblended)'!$AS$68</f>
        <v>1538</v>
      </c>
      <c r="M277" s="40">
        <f>L277*$C277</f>
        <v>18456</v>
      </c>
    </row>
    <row r="278" spans="1:18" ht="15" customHeight="1" x14ac:dyDescent="0.25">
      <c r="A278" s="14">
        <f>IF(AND(ISBLANK(B278),ISBLANK(C278)),"",MAX($A$10:A277)+1)</f>
        <v>160</v>
      </c>
      <c r="B278" s="41" t="s">
        <v>116</v>
      </c>
      <c r="E278" s="34"/>
      <c r="F278" s="34"/>
      <c r="G278" s="42"/>
      <c r="H278" s="34"/>
      <c r="J278" s="34"/>
      <c r="K278" s="34"/>
      <c r="L278" s="42"/>
      <c r="M278" s="34"/>
    </row>
    <row r="279" spans="1:18" ht="15" customHeight="1" x14ac:dyDescent="0.25">
      <c r="A279" s="14">
        <f>IF(AND(ISBLANK(B279),ISBLANK(C279)),"",MAX($A$10:A278)+1)</f>
        <v>161</v>
      </c>
      <c r="B279" s="43" t="s">
        <v>117</v>
      </c>
      <c r="C279" s="14">
        <f>C$12</f>
        <v>12</v>
      </c>
      <c r="D279" s="14"/>
      <c r="E279" s="10">
        <f>'Rate Design (unblended)'!$G$64</f>
        <v>0</v>
      </c>
      <c r="F279" s="34">
        <f>E279*$C279</f>
        <v>0</v>
      </c>
      <c r="G279" s="18">
        <f>'Rate Design (unblended)'!$P$64</f>
        <v>0</v>
      </c>
      <c r="H279" s="34">
        <f>G279*$C279</f>
        <v>0</v>
      </c>
      <c r="J279" s="10">
        <f>'Rate Design (unblended)'!$G$68</f>
        <v>0</v>
      </c>
      <c r="K279" s="34">
        <f>J279*$C279</f>
        <v>0</v>
      </c>
      <c r="L279" s="18">
        <f>'Rate Design (unblended)'!$P$68</f>
        <v>0</v>
      </c>
      <c r="M279" s="34">
        <f>L279*$C279</f>
        <v>0</v>
      </c>
    </row>
    <row r="280" spans="1:18" ht="15" customHeight="1" x14ac:dyDescent="0.25">
      <c r="A280" s="14">
        <f>IF(AND(ISBLANK(B280),ISBLANK(C280)),"",MAX($A$10:A279)+1)</f>
        <v>162</v>
      </c>
      <c r="B280" s="43" t="s">
        <v>23</v>
      </c>
      <c r="C280" s="14">
        <f>C$12</f>
        <v>12</v>
      </c>
      <c r="D280" s="14"/>
      <c r="E280" s="10">
        <f>'Rate Design (unblended)'!$J$64</f>
        <v>73.250000000000057</v>
      </c>
      <c r="F280" s="34">
        <f>E280*$C280</f>
        <v>879.00000000000068</v>
      </c>
      <c r="G280" s="18">
        <f>'Rate Design (unblended)'!$S$64</f>
        <v>0</v>
      </c>
      <c r="H280" s="34">
        <f>G280*$C280</f>
        <v>0</v>
      </c>
      <c r="J280" s="10">
        <f>'Rate Design (unblended)'!$J$68</f>
        <v>73.250000000000057</v>
      </c>
      <c r="K280" s="34">
        <f>J280*$C280</f>
        <v>879.00000000000068</v>
      </c>
      <c r="L280" s="18">
        <f>'Rate Design (unblended)'!$S$68</f>
        <v>0</v>
      </c>
      <c r="M280" s="34">
        <f>L280*$C280</f>
        <v>0</v>
      </c>
    </row>
    <row r="281" spans="1:18" ht="15" customHeight="1" x14ac:dyDescent="0.25">
      <c r="A281" s="14">
        <f>IF(AND(ISBLANK(B281),ISBLANK(C281)),"",MAX($A$10:A280)+1)</f>
        <v>163</v>
      </c>
      <c r="B281" s="43" t="s">
        <v>24</v>
      </c>
      <c r="C281" s="14">
        <f>C$12</f>
        <v>12</v>
      </c>
      <c r="D281" s="14"/>
      <c r="E281" s="10">
        <f>'Rate Design (unblended)'!$K$64</f>
        <v>-9.0038900000000073</v>
      </c>
      <c r="F281" s="34">
        <f>E281*$C281</f>
        <v>-108.04668000000009</v>
      </c>
      <c r="G281" s="10">
        <f>'Rate Design (unblended)'!$T$64</f>
        <v>-9.0038900000000073</v>
      </c>
      <c r="H281" s="34">
        <f>G281*$C281</f>
        <v>-108.04668000000009</v>
      </c>
      <c r="J281" s="10">
        <f>'Rate Design (unblended)'!$K$68</f>
        <v>-9.0038900000000073</v>
      </c>
      <c r="K281" s="34">
        <f>J281*$C281</f>
        <v>-108.04668000000009</v>
      </c>
      <c r="L281" s="10">
        <f>'Rate Design (unblended)'!$T$68</f>
        <v>-9.0038900000000073</v>
      </c>
      <c r="M281" s="34">
        <f>L281*$C281</f>
        <v>-108.04668000000009</v>
      </c>
    </row>
    <row r="282" spans="1:18" ht="15" customHeight="1" x14ac:dyDescent="0.25">
      <c r="A282" s="14">
        <f>IF(AND(ISBLANK(B282),ISBLANK(C282)),"",MAX($A$10:A281)+1)</f>
        <v>164</v>
      </c>
      <c r="B282" s="2" t="s">
        <v>118</v>
      </c>
      <c r="C282" s="14"/>
      <c r="D282" s="14"/>
      <c r="E282" s="44">
        <f>SUM(E277:E281)</f>
        <v>1529.2461100000012</v>
      </c>
      <c r="F282" s="44">
        <f>SUM(F277:F281)</f>
        <v>18350.953320000015</v>
      </c>
      <c r="G282" s="44">
        <f>SUM(G277:G281)</f>
        <v>1528.99611</v>
      </c>
      <c r="H282" s="44">
        <f>SUM(H277:H281)</f>
        <v>18347.953320000001</v>
      </c>
      <c r="I282" s="44"/>
      <c r="J282" s="44">
        <f>SUM(J277:J281)</f>
        <v>1529.2461100000012</v>
      </c>
      <c r="K282" s="44">
        <f>SUM(K277:K281)</f>
        <v>18350.953320000015</v>
      </c>
      <c r="L282" s="44">
        <f>SUM(L277:L281)</f>
        <v>1528.99611</v>
      </c>
      <c r="M282" s="44">
        <f>SUM(M277:M281)</f>
        <v>18347.953320000001</v>
      </c>
      <c r="O282" s="33" t="b">
        <f>E282=J282</f>
        <v>1</v>
      </c>
      <c r="P282" s="33" t="b">
        <f t="shared" ref="P282" si="48">F282=K282</f>
        <v>1</v>
      </c>
      <c r="Q282" s="33" t="b">
        <f t="shared" ref="Q282" si="49">G282=L282</f>
        <v>1</v>
      </c>
      <c r="R282" s="33" t="b">
        <f t="shared" ref="R282" si="50">H282=M282</f>
        <v>1</v>
      </c>
    </row>
    <row r="283" spans="1:18" ht="15" customHeight="1" x14ac:dyDescent="0.25">
      <c r="A283" s="14" t="str">
        <f>IF(AND(ISBLANK(B283),ISBLANK(C283)),"",MAX($A$10:A282)+1)</f>
        <v/>
      </c>
      <c r="E283" s="18"/>
      <c r="G283" s="18"/>
      <c r="I283" s="42"/>
      <c r="J283" s="18"/>
      <c r="L283" s="18"/>
    </row>
    <row r="284" spans="1:18" ht="15" customHeight="1" x14ac:dyDescent="0.4">
      <c r="A284" s="14">
        <f>IF(AND(ISBLANK(B284),ISBLANK(C284)),"",MAX($A$10:A283)+1)</f>
        <v>165</v>
      </c>
      <c r="B284" s="37" t="s">
        <v>119</v>
      </c>
      <c r="C284" s="37" t="s">
        <v>120</v>
      </c>
      <c r="D284" s="37"/>
      <c r="E284" s="18"/>
      <c r="G284" s="18"/>
      <c r="I284" s="42"/>
      <c r="J284" s="18"/>
      <c r="L284" s="18"/>
    </row>
    <row r="285" spans="1:18" ht="15" customHeight="1" x14ac:dyDescent="0.25">
      <c r="A285" s="14">
        <f>IF(AND(ISBLANK(B285),ISBLANK(C285)),"",MAX($A$10:A284)+1)</f>
        <v>166</v>
      </c>
      <c r="B285" s="2" t="s">
        <v>121</v>
      </c>
      <c r="C285" s="50">
        <v>75000</v>
      </c>
      <c r="D285" s="14"/>
      <c r="E285" s="10">
        <f>'Rate Design (unblended)'!$D$74</f>
        <v>2.5518999999999998</v>
      </c>
      <c r="F285" s="34">
        <f>E285*$C285</f>
        <v>191392.5</v>
      </c>
      <c r="G285" s="10">
        <f>'Rate Design (unblended)'!$AS$74</f>
        <v>2.8512</v>
      </c>
      <c r="H285" s="34">
        <f>G285*$C285</f>
        <v>213840</v>
      </c>
      <c r="I285" s="42"/>
      <c r="J285" s="10">
        <f>'Rate Design (unblended)'!$D$81</f>
        <v>2.5518999999999998</v>
      </c>
      <c r="K285" s="34">
        <f>J285*$C285</f>
        <v>191392.5</v>
      </c>
      <c r="L285" s="10">
        <f>'Rate Design (unblended)'!$AS$81</f>
        <v>2.8512</v>
      </c>
      <c r="M285" s="34">
        <f>L285*$C285</f>
        <v>213840</v>
      </c>
      <c r="O285" s="33" t="b">
        <f>E285=J285</f>
        <v>1</v>
      </c>
      <c r="P285" s="33" t="b">
        <f t="shared" ref="P285" si="51">F285=K285</f>
        <v>1</v>
      </c>
      <c r="Q285" s="33" t="b">
        <f t="shared" ref="Q285" si="52">G285=L285</f>
        <v>1</v>
      </c>
      <c r="R285" s="33" t="b">
        <f t="shared" ref="R285" si="53">H285=M285</f>
        <v>1</v>
      </c>
    </row>
    <row r="286" spans="1:18" ht="15" customHeight="1" x14ac:dyDescent="0.25">
      <c r="A286" s="14">
        <f>IF(AND(ISBLANK(B286),ISBLANK(C286)),"",MAX($A$10:A285)+1)</f>
        <v>167</v>
      </c>
      <c r="B286" s="41" t="s">
        <v>116</v>
      </c>
      <c r="C286" s="49"/>
      <c r="E286" s="10"/>
      <c r="G286" s="10"/>
      <c r="I286" s="42"/>
      <c r="J286" s="10"/>
      <c r="L286" s="10"/>
    </row>
    <row r="287" spans="1:18" ht="15" customHeight="1" x14ac:dyDescent="0.25">
      <c r="A287" s="14">
        <f>IF(AND(ISBLANK(B287),ISBLANK(C287)),"",MAX($A$10:A286)+1)</f>
        <v>168</v>
      </c>
      <c r="B287" s="43" t="s">
        <v>18</v>
      </c>
      <c r="C287" s="50">
        <f>C$285</f>
        <v>75000</v>
      </c>
      <c r="D287" s="14"/>
      <c r="E287" s="10">
        <f>'Rate Design (unblended)'!$E$74</f>
        <v>1.7863299999999998E-3</v>
      </c>
      <c r="F287" s="34">
        <f>E287*$C287</f>
        <v>133.97475</v>
      </c>
      <c r="G287" s="10">
        <f>'Rate Design (unblended)'!$N$74</f>
        <v>0</v>
      </c>
      <c r="H287" s="34">
        <f>G287*$C287</f>
        <v>0</v>
      </c>
      <c r="I287" s="42"/>
      <c r="J287" s="10">
        <f>'Rate Design (unblended)'!$E$81</f>
        <v>1.7863299999999998E-3</v>
      </c>
      <c r="K287" s="34">
        <f>J287*$C287</f>
        <v>133.97475</v>
      </c>
      <c r="L287" s="10">
        <f>'Rate Design (unblended)'!$N$81</f>
        <v>0</v>
      </c>
      <c r="M287" s="34">
        <f>L287*$C287</f>
        <v>0</v>
      </c>
    </row>
    <row r="288" spans="1:18" ht="15" customHeight="1" x14ac:dyDescent="0.25">
      <c r="A288" s="14">
        <f>IF(AND(ISBLANK(B288),ISBLANK(C288)),"",MAX($A$10:A287)+1)</f>
        <v>169</v>
      </c>
      <c r="B288" s="43" t="s">
        <v>19</v>
      </c>
      <c r="C288" s="50">
        <f t="shared" ref="C288:C291" si="54">C$285</f>
        <v>75000</v>
      </c>
      <c r="D288" s="14"/>
      <c r="E288" s="10">
        <f>'Rate Design (unblended)'!$F$74</f>
        <v>2.5600000000000001E-2</v>
      </c>
      <c r="F288" s="34">
        <f>E288*$C288</f>
        <v>1920</v>
      </c>
      <c r="G288" s="10">
        <f>'Rate Design (unblended)'!$O$74</f>
        <v>3.2686756668099996E-2</v>
      </c>
      <c r="H288" s="34">
        <f>G288*$C288</f>
        <v>2451.5067501074996</v>
      </c>
      <c r="I288" s="42"/>
      <c r="J288" s="10">
        <f>'Rate Design (unblended)'!$F$81</f>
        <v>0</v>
      </c>
      <c r="K288" s="34">
        <f>J288*$C288</f>
        <v>0</v>
      </c>
      <c r="L288" s="10">
        <f>'Rate Design (unblended)'!$O$81</f>
        <v>0</v>
      </c>
      <c r="M288" s="34">
        <f>L288*$C288</f>
        <v>0</v>
      </c>
    </row>
    <row r="289" spans="1:13" ht="15" customHeight="1" x14ac:dyDescent="0.25">
      <c r="A289" s="14">
        <f>IF(AND(ISBLANK(B289),ISBLANK(C289)),"",MAX($A$10:A288)+1)</f>
        <v>170</v>
      </c>
      <c r="B289" s="43" t="s">
        <v>22</v>
      </c>
      <c r="C289" s="50">
        <f t="shared" si="54"/>
        <v>75000</v>
      </c>
      <c r="D289" s="14"/>
      <c r="E289" s="10">
        <f>'Rate Design (unblended)'!$I$74</f>
        <v>8.6499999999999994E-2</v>
      </c>
      <c r="F289" s="34">
        <f>E289*$C289</f>
        <v>6487.4999999999991</v>
      </c>
      <c r="G289" s="10">
        <f>'Rate Design (unblended)'!$R$74</f>
        <v>9.8400000000000001E-2</v>
      </c>
      <c r="H289" s="34">
        <f>G289*$C289</f>
        <v>7380</v>
      </c>
      <c r="I289" s="42"/>
      <c r="J289" s="10">
        <f>'Rate Design (unblended)'!$I$81</f>
        <v>0</v>
      </c>
      <c r="K289" s="34">
        <f>J289*$C289</f>
        <v>0</v>
      </c>
      <c r="L289" s="10">
        <f>'Rate Design (unblended)'!$R$81</f>
        <v>0</v>
      </c>
      <c r="M289" s="34">
        <f>L289*$C289</f>
        <v>0</v>
      </c>
    </row>
    <row r="290" spans="1:13" ht="15" customHeight="1" x14ac:dyDescent="0.25">
      <c r="A290" s="14">
        <f>IF(AND(ISBLANK(B290),ISBLANK(C290)),"",MAX($A$10:A289)+1)</f>
        <v>171</v>
      </c>
      <c r="B290" s="43" t="s">
        <v>23</v>
      </c>
      <c r="C290" s="50">
        <f t="shared" si="54"/>
        <v>75000</v>
      </c>
      <c r="D290" s="14"/>
      <c r="E290" s="10">
        <f>'Rate Design (unblended)'!$J$74</f>
        <v>0.13319999999999999</v>
      </c>
      <c r="F290" s="34">
        <f>E290*$C290</f>
        <v>9989.9999999999982</v>
      </c>
      <c r="G290" s="10">
        <f>'Rate Design (unblended)'!$S$74</f>
        <v>0</v>
      </c>
      <c r="H290" s="34">
        <f>G290*$C290</f>
        <v>0</v>
      </c>
      <c r="I290" s="42"/>
      <c r="J290" s="10">
        <f>'Rate Design (unblended)'!$J$81</f>
        <v>0.12759499999999999</v>
      </c>
      <c r="K290" s="34">
        <f>J290*$C290</f>
        <v>9569.6249999999982</v>
      </c>
      <c r="L290" s="10">
        <f>'Rate Design (unblended)'!$S$81</f>
        <v>0</v>
      </c>
      <c r="M290" s="34">
        <f>L290*$C290</f>
        <v>0</v>
      </c>
    </row>
    <row r="291" spans="1:13" ht="15" customHeight="1" x14ac:dyDescent="0.25">
      <c r="A291" s="14">
        <f>IF(AND(ISBLANK(B291),ISBLANK(C291)),"",MAX($A$10:A290)+1)</f>
        <v>172</v>
      </c>
      <c r="B291" s="43" t="s">
        <v>24</v>
      </c>
      <c r="C291" s="50">
        <f t="shared" si="54"/>
        <v>75000</v>
      </c>
      <c r="D291" s="14"/>
      <c r="E291" s="10">
        <f>'Rate Design (unblended)'!$K$74</f>
        <v>-1.56839774E-2</v>
      </c>
      <c r="F291" s="34">
        <f>E291*$C291</f>
        <v>-1176.298305</v>
      </c>
      <c r="G291" s="10">
        <f>'Rate Design (unblended)'!$T$74</f>
        <v>-1.56839774E-2</v>
      </c>
      <c r="H291" s="34">
        <f>G291*$C291</f>
        <v>-1176.298305</v>
      </c>
      <c r="I291" s="42"/>
      <c r="J291" s="10">
        <f>'Rate Design (unblended)'!$K$81</f>
        <v>-1.56839774E-2</v>
      </c>
      <c r="K291" s="34">
        <f>J291*$C291</f>
        <v>-1176.298305</v>
      </c>
      <c r="L291" s="10">
        <f>'Rate Design (unblended)'!$T$81</f>
        <v>-1.56839774E-2</v>
      </c>
      <c r="M291" s="34">
        <f>L291*$C291</f>
        <v>-1176.298305</v>
      </c>
    </row>
    <row r="292" spans="1:13" ht="15" customHeight="1" x14ac:dyDescent="0.25">
      <c r="A292" s="14">
        <f>IF(AND(ISBLANK(B292),ISBLANK(C292)),"",MAX($A$10:A291)+1)</f>
        <v>173</v>
      </c>
      <c r="B292" s="45" t="s">
        <v>122</v>
      </c>
      <c r="C292" s="49"/>
      <c r="E292" s="46">
        <f>SUM(E285:E291)</f>
        <v>2.7833023525999994</v>
      </c>
      <c r="F292" s="44">
        <f>SUM(F285:F291)</f>
        <v>208747.67644499999</v>
      </c>
      <c r="G292" s="46">
        <f>SUM(G285:G291)</f>
        <v>2.9666027792680998</v>
      </c>
      <c r="H292" s="44">
        <f>SUM(H285:H291)</f>
        <v>222495.20844510751</v>
      </c>
      <c r="I292" s="42"/>
      <c r="J292" s="46">
        <f>SUM(J285:J291)</f>
        <v>2.6655973525999994</v>
      </c>
      <c r="K292" s="44">
        <f>SUM(K285:K291)</f>
        <v>199919.80144499999</v>
      </c>
      <c r="L292" s="46">
        <f>SUM(L285:L291)</f>
        <v>2.8355160225999998</v>
      </c>
      <c r="M292" s="44">
        <f>SUM(M285:M291)</f>
        <v>212663.701695</v>
      </c>
    </row>
    <row r="293" spans="1:13" ht="15" customHeight="1" x14ac:dyDescent="0.25">
      <c r="A293" s="14" t="str">
        <f>IF(AND(ISBLANK(B293),ISBLANK(C293)),"",MAX($A$10:A292)+1)</f>
        <v/>
      </c>
      <c r="C293" s="49"/>
      <c r="E293" s="42"/>
      <c r="I293" s="42"/>
      <c r="J293" s="42"/>
    </row>
    <row r="294" spans="1:13" ht="15" customHeight="1" x14ac:dyDescent="0.25">
      <c r="A294" s="14">
        <f>IF(AND(ISBLANK(B294),ISBLANK(C294)),"",MAX($A$10:A293)+1)</f>
        <v>174</v>
      </c>
      <c r="B294" s="2" t="s">
        <v>123</v>
      </c>
      <c r="C294" s="49"/>
      <c r="E294" s="42"/>
      <c r="F294" s="40">
        <f>SUM(F292,F282)</f>
        <v>227098.62976500002</v>
      </c>
      <c r="G294" s="40"/>
      <c r="H294" s="40">
        <f>SUM(H292,H282)</f>
        <v>240843.16176510751</v>
      </c>
      <c r="I294" s="42"/>
      <c r="J294" s="42"/>
      <c r="K294" s="40">
        <f>SUM(K292,K282)</f>
        <v>218270.75476500002</v>
      </c>
      <c r="L294" s="40"/>
      <c r="M294" s="40">
        <f>SUM(M292,M282)</f>
        <v>231011.655015</v>
      </c>
    </row>
    <row r="295" spans="1:13" ht="15" customHeight="1" x14ac:dyDescent="0.25">
      <c r="A295" s="14">
        <f>IF(AND(ISBLANK(B295),ISBLANK(C295)),"",MAX($A$10:A294)+1)</f>
        <v>175</v>
      </c>
      <c r="B295" s="2" t="s">
        <v>124</v>
      </c>
      <c r="C295" s="49"/>
      <c r="E295" s="42"/>
      <c r="F295" s="40">
        <f>F294/12</f>
        <v>18924.885813750003</v>
      </c>
      <c r="G295" s="40"/>
      <c r="H295" s="40">
        <f>H294/12</f>
        <v>20070.263480425627</v>
      </c>
      <c r="I295" s="42"/>
      <c r="J295" s="42"/>
      <c r="K295" s="40">
        <f>K294/12</f>
        <v>18189.229563750003</v>
      </c>
      <c r="L295" s="40"/>
      <c r="M295" s="40">
        <f>M294/12</f>
        <v>19250.971251250001</v>
      </c>
    </row>
    <row r="296" spans="1:13" ht="15" customHeight="1" x14ac:dyDescent="0.25">
      <c r="A296" s="14" t="str">
        <f>IF(AND(ISBLANK(B296),ISBLANK(C296)),"",MAX($A$10:A295)+1)</f>
        <v/>
      </c>
      <c r="C296" s="49"/>
      <c r="E296" s="42"/>
      <c r="I296" s="42"/>
      <c r="J296" s="42"/>
    </row>
    <row r="297" spans="1:13" ht="15" customHeight="1" x14ac:dyDescent="0.25">
      <c r="A297" s="14">
        <f>IF(AND(ISBLANK(B297),ISBLANK(C297)),"",MAX($A$10:A296)+1)</f>
        <v>176</v>
      </c>
      <c r="B297" s="2" t="s">
        <v>125</v>
      </c>
      <c r="C297" s="50">
        <f>C$285</f>
        <v>75000</v>
      </c>
      <c r="D297" s="14"/>
      <c r="E297" s="12">
        <f>SUM(RetailCurrent!$D$78:$F$79)</f>
        <v>7.7218891254665714</v>
      </c>
      <c r="F297" s="34">
        <f>E297*$C297</f>
        <v>579141.68440999289</v>
      </c>
      <c r="G297" s="12">
        <f>E297</f>
        <v>7.7218891254665714</v>
      </c>
      <c r="H297" s="34">
        <f>G297*$C297</f>
        <v>579141.68440999289</v>
      </c>
      <c r="I297" s="42"/>
      <c r="J297" s="10">
        <f>'Rate Design (unblended)'!$M$81</f>
        <v>0.17399999999999999</v>
      </c>
      <c r="K297" s="34">
        <f>J297*$C297</f>
        <v>13050</v>
      </c>
      <c r="L297" s="10">
        <f>'Rate Design (unblended)'!$V$81</f>
        <v>0.17399999999999999</v>
      </c>
      <c r="M297" s="34">
        <f>L297*$C297</f>
        <v>13050</v>
      </c>
    </row>
    <row r="298" spans="1:13" ht="15" customHeight="1" x14ac:dyDescent="0.25">
      <c r="A298" s="14">
        <f>IF(AND(ISBLANK(B298),ISBLANK(C298)),"",MAX($A$10:A297)+1)</f>
        <v>177</v>
      </c>
      <c r="B298" s="2" t="s">
        <v>126</v>
      </c>
      <c r="E298" s="46">
        <f>SUM(E297,E292)</f>
        <v>10.505191478066571</v>
      </c>
      <c r="F298" s="40"/>
      <c r="G298" s="46">
        <f>SUM(G297,G292)</f>
        <v>10.688491904734672</v>
      </c>
      <c r="H298" s="40"/>
      <c r="I298" s="42"/>
      <c r="J298" s="46">
        <f>SUM(J297,J292)</f>
        <v>2.8395973525999993</v>
      </c>
      <c r="K298" s="40"/>
      <c r="L298" s="46">
        <f>SUM(L297,L292)</f>
        <v>3.0095160225999997</v>
      </c>
      <c r="M298" s="40"/>
    </row>
    <row r="299" spans="1:13" ht="15" customHeight="1" x14ac:dyDescent="0.25">
      <c r="A299" s="14" t="str">
        <f>IF(AND(ISBLANK(B299),ISBLANK(C299)),"",MAX($A$10:A298)+1)</f>
        <v/>
      </c>
      <c r="I299" s="42"/>
    </row>
    <row r="300" spans="1:13" ht="15" customHeight="1" x14ac:dyDescent="0.25">
      <c r="A300" s="14">
        <f>IF(AND(ISBLANK(B300),ISBLANK(C300)),"",MAX($A$10:A299)+1)</f>
        <v>178</v>
      </c>
      <c r="B300" s="2" t="s">
        <v>127</v>
      </c>
      <c r="E300" s="47"/>
      <c r="F300" s="40">
        <f>SUM(F294,F297)</f>
        <v>806240.31417499296</v>
      </c>
      <c r="H300" s="40">
        <f>SUM(H294,H297)</f>
        <v>819984.84617510042</v>
      </c>
      <c r="I300" s="42"/>
      <c r="J300" s="47"/>
      <c r="K300" s="40">
        <f>SUM(K294,K297)</f>
        <v>231320.75476500002</v>
      </c>
      <c r="M300" s="40">
        <f>SUM(M294,M297)</f>
        <v>244061.655015</v>
      </c>
    </row>
    <row r="301" spans="1:13" ht="15" customHeight="1" x14ac:dyDescent="0.25">
      <c r="A301" s="14">
        <f>IF(AND(ISBLANK(B301),ISBLANK(C301)),"",MAX($A$10:A300)+1)</f>
        <v>179</v>
      </c>
      <c r="B301" s="2" t="s">
        <v>128</v>
      </c>
      <c r="E301" s="47"/>
      <c r="F301" s="40">
        <f>F300/12</f>
        <v>67186.692847916085</v>
      </c>
      <c r="G301" s="40"/>
      <c r="H301" s="40">
        <f>H300/12</f>
        <v>68332.070514591702</v>
      </c>
      <c r="I301" s="42"/>
      <c r="J301" s="47"/>
      <c r="K301" s="40">
        <f>K300/12</f>
        <v>19276.729563750003</v>
      </c>
      <c r="L301" s="40"/>
      <c r="M301" s="40">
        <f>M300/12</f>
        <v>20338.471251250001</v>
      </c>
    </row>
    <row r="302" spans="1:13" ht="15" customHeight="1" x14ac:dyDescent="0.25">
      <c r="A302" s="14" t="str">
        <f>IF(AND(ISBLANK(B302),ISBLANK(C302)),"",MAX($A$10:A301)+1)</f>
        <v/>
      </c>
      <c r="E302" s="47"/>
      <c r="F302" s="47"/>
      <c r="J302" s="47"/>
      <c r="K302" s="47"/>
    </row>
    <row r="303" spans="1:13" ht="15" customHeight="1" x14ac:dyDescent="0.25">
      <c r="A303" s="14">
        <f>IF(AND(ISBLANK(B303),ISBLANK(C303)),"",MAX($A$10:A302)+1)</f>
        <v>180</v>
      </c>
      <c r="B303" s="2" t="s">
        <v>129</v>
      </c>
      <c r="E303" s="47"/>
      <c r="F303" s="47"/>
      <c r="H303" s="33">
        <f>H300-F300</f>
        <v>13744.532000107458</v>
      </c>
      <c r="J303" s="47"/>
      <c r="K303" s="47"/>
      <c r="M303" s="33">
        <f>M300-K300</f>
        <v>12740.900249999977</v>
      </c>
    </row>
    <row r="304" spans="1:13" ht="15" customHeight="1" x14ac:dyDescent="0.25">
      <c r="A304" s="14">
        <f>IF(AND(ISBLANK(B304),ISBLANK(C304)),"",MAX($A$10:A303)+1)</f>
        <v>181</v>
      </c>
      <c r="B304" s="2" t="s">
        <v>130</v>
      </c>
      <c r="E304" s="47"/>
      <c r="F304" s="47"/>
      <c r="H304" s="33">
        <f>H301-F301</f>
        <v>1145.3776666756166</v>
      </c>
      <c r="J304" s="47"/>
      <c r="K304" s="47"/>
      <c r="M304" s="33">
        <f>M301-K301</f>
        <v>1061.7416874999981</v>
      </c>
    </row>
    <row r="305" spans="1:13" ht="15" customHeight="1" x14ac:dyDescent="0.25">
      <c r="A305" s="14">
        <f>IF(AND(ISBLANK(B305),ISBLANK(C305)),"",MAX($A$10:A304)+1)</f>
        <v>182</v>
      </c>
      <c r="B305" s="2" t="s">
        <v>131</v>
      </c>
      <c r="E305" s="47"/>
      <c r="F305" s="47"/>
      <c r="H305" s="48">
        <f>H303/F294</f>
        <v>6.0522302641500735E-2</v>
      </c>
      <c r="J305" s="47"/>
      <c r="K305" s="47"/>
      <c r="M305" s="48">
        <f>M303/K294</f>
        <v>5.8371998867724609E-2</v>
      </c>
    </row>
    <row r="306" spans="1:13" ht="15" customHeight="1" x14ac:dyDescent="0.25">
      <c r="A306" s="14">
        <f>IF(AND(ISBLANK(B306),ISBLANK(C306)),"",MAX($A$10:A305)+1)</f>
        <v>183</v>
      </c>
      <c r="B306" s="2" t="s">
        <v>132</v>
      </c>
      <c r="E306" s="47"/>
      <c r="F306" s="47"/>
      <c r="H306" s="48">
        <f>H303/F300</f>
        <v>1.7047686351645563E-2</v>
      </c>
      <c r="J306" s="47"/>
      <c r="K306" s="47"/>
      <c r="M306" s="48">
        <f>M303/K300</f>
        <v>5.5078932553819154E-2</v>
      </c>
    </row>
    <row r="308" spans="1:13" ht="15" customHeight="1" x14ac:dyDescent="0.25">
      <c r="B308" s="2" t="s">
        <v>135</v>
      </c>
    </row>
    <row r="310" spans="1:13" ht="15" customHeight="1" x14ac:dyDescent="0.25">
      <c r="A310" s="31" t="str">
        <f>$A$1</f>
        <v>Peoples Natural Gas Company LLC</v>
      </c>
      <c r="M310" s="7" t="str">
        <f>$M$1</f>
        <v xml:space="preserve"> </v>
      </c>
    </row>
    <row r="311" spans="1:13" ht="15" customHeight="1" x14ac:dyDescent="0.25">
      <c r="A311" s="31" t="str">
        <f>$A$2</f>
        <v>12 Months Ending December 31, 2027</v>
      </c>
      <c r="M311" s="7"/>
    </row>
    <row r="312" spans="1:13" ht="15" customHeight="1" x14ac:dyDescent="0.25">
      <c r="A312" s="31" t="str">
        <f>$A$3</f>
        <v>Peoples Exhibit JDT-5 - Bill Impacts</v>
      </c>
      <c r="M312" s="7"/>
    </row>
    <row r="313" spans="1:13" ht="15" customHeight="1" x14ac:dyDescent="0.25">
      <c r="A313" s="31"/>
    </row>
    <row r="314" spans="1:13" ht="15" customHeight="1" x14ac:dyDescent="0.25">
      <c r="A314" s="31"/>
    </row>
    <row r="315" spans="1:13" ht="15" customHeight="1" x14ac:dyDescent="0.25">
      <c r="A315" s="32" t="s">
        <v>141</v>
      </c>
    </row>
    <row r="317" spans="1:13" ht="15" customHeight="1" x14ac:dyDescent="0.4">
      <c r="A317" s="37" t="s">
        <v>97</v>
      </c>
      <c r="B317" s="37" t="s">
        <v>98</v>
      </c>
      <c r="C317" s="37" t="s">
        <v>99</v>
      </c>
      <c r="D317" s="37"/>
      <c r="E317" s="37" t="s">
        <v>100</v>
      </c>
      <c r="F317" s="37" t="s">
        <v>101</v>
      </c>
      <c r="G317" s="37" t="s">
        <v>102</v>
      </c>
      <c r="H317" s="37" t="s">
        <v>103</v>
      </c>
      <c r="J317" s="37" t="s">
        <v>104</v>
      </c>
      <c r="K317" s="37" t="s">
        <v>105</v>
      </c>
      <c r="L317" s="37" t="s">
        <v>106</v>
      </c>
      <c r="M317" s="37" t="s">
        <v>107</v>
      </c>
    </row>
    <row r="318" spans="1:13" ht="15" customHeight="1" x14ac:dyDescent="0.4">
      <c r="A318" s="37"/>
      <c r="E318" s="38" t="s">
        <v>108</v>
      </c>
      <c r="F318" s="38"/>
      <c r="G318" s="38"/>
      <c r="H318" s="38"/>
      <c r="J318" s="38" t="s">
        <v>109</v>
      </c>
      <c r="K318" s="38"/>
      <c r="L318" s="38"/>
      <c r="M318" s="38"/>
    </row>
    <row r="319" spans="1:13" ht="15" customHeight="1" x14ac:dyDescent="0.4">
      <c r="A319" s="14"/>
      <c r="E319" s="38" t="s">
        <v>110</v>
      </c>
      <c r="F319" s="39"/>
      <c r="G319" s="38" t="s">
        <v>111</v>
      </c>
      <c r="H319" s="39"/>
      <c r="J319" s="38" t="s">
        <v>110</v>
      </c>
      <c r="K319" s="39"/>
      <c r="L319" s="38" t="s">
        <v>111</v>
      </c>
      <c r="M319" s="39"/>
    </row>
    <row r="320" spans="1:13" ht="15" customHeight="1" x14ac:dyDescent="0.4">
      <c r="A320" s="14">
        <f>IF(AND(ISBLANK(B320),ISBLANK(B328)),"",MAX($A$10:A319)+1)</f>
        <v>184</v>
      </c>
      <c r="B320" s="37" t="s">
        <v>112</v>
      </c>
      <c r="C320" s="37" t="s">
        <v>113</v>
      </c>
      <c r="D320" s="37"/>
      <c r="E320" s="37" t="s">
        <v>114</v>
      </c>
      <c r="F320" s="37" t="s">
        <v>115</v>
      </c>
      <c r="G320" s="37" t="s">
        <v>114</v>
      </c>
      <c r="H320" s="37" t="s">
        <v>115</v>
      </c>
      <c r="J320" s="37" t="s">
        <v>114</v>
      </c>
      <c r="K320" s="37" t="s">
        <v>115</v>
      </c>
      <c r="L320" s="37" t="s">
        <v>114</v>
      </c>
      <c r="M320" s="37" t="s">
        <v>115</v>
      </c>
    </row>
    <row r="321" spans="1:18" ht="15" customHeight="1" x14ac:dyDescent="0.25">
      <c r="A321" s="14">
        <f>IF(AND(ISBLANK(B321),ISBLANK(C321)),"",MAX($A$10:A320)+1)</f>
        <v>185</v>
      </c>
      <c r="B321" s="2" t="s">
        <v>36</v>
      </c>
      <c r="C321" s="14">
        <v>12</v>
      </c>
      <c r="D321" s="14"/>
      <c r="E321" s="34">
        <f>'Rate Design (unblended)'!$D$65</f>
        <v>2130.0000000000041</v>
      </c>
      <c r="F321" s="34">
        <f>E321*$C321</f>
        <v>25560.000000000051</v>
      </c>
      <c r="G321" s="42">
        <f>'Rate Design (unblended)'!$AS$65</f>
        <v>2237</v>
      </c>
      <c r="H321" s="40">
        <f>G321*$C321</f>
        <v>26844</v>
      </c>
      <c r="J321" s="34">
        <f>'Rate Design (unblended)'!$D$69</f>
        <v>2130.0000000000041</v>
      </c>
      <c r="K321" s="34">
        <f>J321*$C321</f>
        <v>25560.000000000051</v>
      </c>
      <c r="L321" s="42">
        <f>'Rate Design (unblended)'!$AS$69</f>
        <v>2237</v>
      </c>
      <c r="M321" s="40">
        <f>L321*$C321</f>
        <v>26844</v>
      </c>
    </row>
    <row r="322" spans="1:18" ht="15" customHeight="1" x14ac:dyDescent="0.25">
      <c r="A322" s="14">
        <f>IF(AND(ISBLANK(B322),ISBLANK(C322)),"",MAX($A$10:A321)+1)</f>
        <v>186</v>
      </c>
      <c r="B322" s="41" t="s">
        <v>116</v>
      </c>
      <c r="E322" s="34"/>
      <c r="F322" s="34"/>
      <c r="G322" s="42"/>
      <c r="H322" s="34"/>
      <c r="J322" s="34"/>
      <c r="K322" s="34"/>
      <c r="L322" s="42"/>
      <c r="M322" s="34"/>
    </row>
    <row r="323" spans="1:18" ht="15" customHeight="1" x14ac:dyDescent="0.25">
      <c r="A323" s="14">
        <f>IF(AND(ISBLANK(B323),ISBLANK(C323)),"",MAX($A$10:A322)+1)</f>
        <v>187</v>
      </c>
      <c r="B323" s="43" t="s">
        <v>117</v>
      </c>
      <c r="C323" s="14">
        <f>C$12</f>
        <v>12</v>
      </c>
      <c r="D323" s="14"/>
      <c r="E323" s="10">
        <f>'Rate Design (unblended)'!$G$65</f>
        <v>0</v>
      </c>
      <c r="F323" s="34">
        <f>E323*$C323</f>
        <v>0</v>
      </c>
      <c r="G323" s="18">
        <f>'Rate Design (unblended)'!$P$65</f>
        <v>0</v>
      </c>
      <c r="H323" s="34">
        <f>G323*$C323</f>
        <v>0</v>
      </c>
      <c r="J323" s="10">
        <f>'Rate Design (unblended)'!$G$69</f>
        <v>0</v>
      </c>
      <c r="K323" s="34">
        <f>J323*$C323</f>
        <v>0</v>
      </c>
      <c r="L323" s="18">
        <f>'Rate Design (unblended)'!$P$69</f>
        <v>0</v>
      </c>
      <c r="M323" s="34">
        <f>L323*$C323</f>
        <v>0</v>
      </c>
    </row>
    <row r="324" spans="1:18" ht="15" customHeight="1" x14ac:dyDescent="0.25">
      <c r="A324" s="14">
        <f>IF(AND(ISBLANK(B324),ISBLANK(C324)),"",MAX($A$10:A323)+1)</f>
        <v>188</v>
      </c>
      <c r="B324" s="43" t="s">
        <v>23</v>
      </c>
      <c r="C324" s="14">
        <f>C$12</f>
        <v>12</v>
      </c>
      <c r="D324" s="14"/>
      <c r="E324" s="10">
        <f>'Rate Design (unblended)'!$J$65</f>
        <v>106.50000000000021</v>
      </c>
      <c r="F324" s="34">
        <f>E324*$C324</f>
        <v>1278.0000000000025</v>
      </c>
      <c r="G324" s="18">
        <f>'Rate Design (unblended)'!$S$65</f>
        <v>0</v>
      </c>
      <c r="H324" s="34">
        <f>G324*$C324</f>
        <v>0</v>
      </c>
      <c r="J324" s="10">
        <f>'Rate Design (unblended)'!$J$69</f>
        <v>106.50000000000021</v>
      </c>
      <c r="K324" s="34">
        <f>J324*$C324</f>
        <v>1278.0000000000025</v>
      </c>
      <c r="L324" s="18">
        <f>'Rate Design (unblended)'!$S$69</f>
        <v>0</v>
      </c>
      <c r="M324" s="34">
        <f>L324*$C324</f>
        <v>0</v>
      </c>
    </row>
    <row r="325" spans="1:18" ht="15" customHeight="1" x14ac:dyDescent="0.25">
      <c r="A325" s="14">
        <f>IF(AND(ISBLANK(B325),ISBLANK(C325)),"",MAX($A$10:A324)+1)</f>
        <v>189</v>
      </c>
      <c r="B325" s="43" t="s">
        <v>24</v>
      </c>
      <c r="C325" s="14">
        <f>C$12</f>
        <v>12</v>
      </c>
      <c r="D325" s="14"/>
      <c r="E325" s="10">
        <f>'Rate Design (unblended)'!$K$65</f>
        <v>-13.090980000000027</v>
      </c>
      <c r="F325" s="34">
        <f>E325*$C325</f>
        <v>-157.09176000000031</v>
      </c>
      <c r="G325" s="10">
        <f>'Rate Design (unblended)'!$T$65</f>
        <v>-13.090980000000027</v>
      </c>
      <c r="H325" s="34">
        <f>G325*$C325</f>
        <v>-157.09176000000031</v>
      </c>
      <c r="J325" s="10">
        <f>'Rate Design (unblended)'!$K$69</f>
        <v>-13.090980000000027</v>
      </c>
      <c r="K325" s="34">
        <f>J325*$C325</f>
        <v>-157.09176000000031</v>
      </c>
      <c r="L325" s="10">
        <f>'Rate Design (unblended)'!$T$69</f>
        <v>-13.090980000000027</v>
      </c>
      <c r="M325" s="34">
        <f>L325*$C325</f>
        <v>-157.09176000000031</v>
      </c>
    </row>
    <row r="326" spans="1:18" ht="15" customHeight="1" x14ac:dyDescent="0.25">
      <c r="A326" s="14">
        <f>IF(AND(ISBLANK(B326),ISBLANK(C326)),"",MAX($A$10:A325)+1)</f>
        <v>190</v>
      </c>
      <c r="B326" s="2" t="s">
        <v>118</v>
      </c>
      <c r="C326" s="14"/>
      <c r="D326" s="14"/>
      <c r="E326" s="44">
        <f>SUM(E321:E325)</f>
        <v>2223.4090200000041</v>
      </c>
      <c r="F326" s="44">
        <f>SUM(F321:F325)</f>
        <v>26680.908240000055</v>
      </c>
      <c r="G326" s="44">
        <f>SUM(G321:G325)</f>
        <v>2223.9090200000001</v>
      </c>
      <c r="H326" s="44">
        <f>SUM(H321:H325)</f>
        <v>26686.908240000001</v>
      </c>
      <c r="I326" s="44"/>
      <c r="J326" s="44">
        <f>SUM(J321:J325)</f>
        <v>2223.4090200000041</v>
      </c>
      <c r="K326" s="44">
        <f>SUM(K321:K325)</f>
        <v>26680.908240000055</v>
      </c>
      <c r="L326" s="44">
        <f>SUM(L321:L325)</f>
        <v>2223.9090200000001</v>
      </c>
      <c r="M326" s="44">
        <f>SUM(M321:M325)</f>
        <v>26686.908240000001</v>
      </c>
      <c r="O326" s="33" t="b">
        <f>E326=J326</f>
        <v>1</v>
      </c>
      <c r="P326" s="33" t="b">
        <f t="shared" ref="P326" si="55">F326=K326</f>
        <v>1</v>
      </c>
      <c r="Q326" s="33" t="b">
        <f t="shared" ref="Q326" si="56">G326=L326</f>
        <v>1</v>
      </c>
      <c r="R326" s="33" t="b">
        <f t="shared" ref="R326" si="57">H326=M326</f>
        <v>1</v>
      </c>
    </row>
    <row r="327" spans="1:18" ht="15" customHeight="1" x14ac:dyDescent="0.25">
      <c r="A327" s="14" t="str">
        <f>IF(AND(ISBLANK(B327),ISBLANK(C327)),"",MAX($A$10:A326)+1)</f>
        <v/>
      </c>
      <c r="E327" s="18"/>
      <c r="G327" s="18"/>
      <c r="I327" s="42"/>
      <c r="J327" s="18"/>
      <c r="L327" s="18"/>
    </row>
    <row r="328" spans="1:18" ht="15" customHeight="1" x14ac:dyDescent="0.4">
      <c r="A328" s="14">
        <f>IF(AND(ISBLANK(B328),ISBLANK(C328)),"",MAX($A$10:A327)+1)</f>
        <v>191</v>
      </c>
      <c r="B328" s="37" t="s">
        <v>119</v>
      </c>
      <c r="C328" s="37" t="s">
        <v>120</v>
      </c>
      <c r="D328" s="37"/>
      <c r="E328" s="18"/>
      <c r="G328" s="18"/>
      <c r="I328" s="42"/>
      <c r="J328" s="18"/>
      <c r="L328" s="18"/>
    </row>
    <row r="329" spans="1:18" ht="15" customHeight="1" x14ac:dyDescent="0.25">
      <c r="A329" s="14">
        <f>IF(AND(ISBLANK(B329),ISBLANK(C329)),"",MAX($A$10:A328)+1)</f>
        <v>192</v>
      </c>
      <c r="B329" s="2" t="s">
        <v>121</v>
      </c>
      <c r="C329" s="50">
        <v>150000</v>
      </c>
      <c r="D329" s="14"/>
      <c r="E329" s="10">
        <f>'Rate Design (unblended)'!$D$75</f>
        <v>2.4335</v>
      </c>
      <c r="F329" s="34">
        <f>E329*$C329</f>
        <v>365025</v>
      </c>
      <c r="G329" s="10">
        <f>'Rate Design (unblended)'!$AS$75</f>
        <v>2.7189000000000001</v>
      </c>
      <c r="H329" s="34">
        <f>G329*$C329</f>
        <v>407835</v>
      </c>
      <c r="I329" s="42"/>
      <c r="J329" s="10">
        <f>'Rate Design (unblended)'!$D$82</f>
        <v>2.4335</v>
      </c>
      <c r="K329" s="34">
        <f>J329*$C329</f>
        <v>365025</v>
      </c>
      <c r="L329" s="10">
        <f>'Rate Design (unblended)'!$AS$82</f>
        <v>2.7189000000000001</v>
      </c>
      <c r="M329" s="34">
        <f>L329*$C329</f>
        <v>407835</v>
      </c>
      <c r="O329" s="33" t="b">
        <f>E329=J329</f>
        <v>1</v>
      </c>
      <c r="P329" s="33" t="b">
        <f t="shared" ref="P329" si="58">F329=K329</f>
        <v>1</v>
      </c>
      <c r="Q329" s="33" t="b">
        <f t="shared" ref="Q329" si="59">G329=L329</f>
        <v>1</v>
      </c>
      <c r="R329" s="33" t="b">
        <f t="shared" ref="R329" si="60">H329=M329</f>
        <v>1</v>
      </c>
    </row>
    <row r="330" spans="1:18" ht="15" customHeight="1" x14ac:dyDescent="0.25">
      <c r="A330" s="14">
        <f>IF(AND(ISBLANK(B330),ISBLANK(C330)),"",MAX($A$10:A329)+1)</f>
        <v>193</v>
      </c>
      <c r="B330" s="41" t="s">
        <v>116</v>
      </c>
      <c r="C330" s="49"/>
      <c r="E330" s="10"/>
      <c r="G330" s="10"/>
      <c r="I330" s="42"/>
      <c r="J330" s="10"/>
      <c r="L330" s="10"/>
    </row>
    <row r="331" spans="1:18" ht="15" customHeight="1" x14ac:dyDescent="0.25">
      <c r="A331" s="14">
        <f>IF(AND(ISBLANK(B331),ISBLANK(C331)),"",MAX($A$10:A330)+1)</f>
        <v>194</v>
      </c>
      <c r="B331" s="43" t="s">
        <v>18</v>
      </c>
      <c r="C331" s="50">
        <f>C$329</f>
        <v>150000</v>
      </c>
      <c r="D331" s="14"/>
      <c r="E331" s="10">
        <f>'Rate Design (unblended)'!$E$75</f>
        <v>1.70345E-3</v>
      </c>
      <c r="F331" s="34">
        <f>E331*$C331</f>
        <v>255.51750000000001</v>
      </c>
      <c r="G331" s="10">
        <f>'Rate Design (unblended)'!$N$75</f>
        <v>0</v>
      </c>
      <c r="H331" s="34">
        <f>G331*$C331</f>
        <v>0</v>
      </c>
      <c r="I331" s="42"/>
      <c r="J331" s="10">
        <f>'Rate Design (unblended)'!$E$82</f>
        <v>1.70345E-3</v>
      </c>
      <c r="K331" s="34">
        <f>J331*$C331</f>
        <v>255.51750000000001</v>
      </c>
      <c r="L331" s="10">
        <f>'Rate Design (unblended)'!$N$82</f>
        <v>0</v>
      </c>
      <c r="M331" s="34">
        <f>L331*$C331</f>
        <v>0</v>
      </c>
    </row>
    <row r="332" spans="1:18" ht="15" customHeight="1" x14ac:dyDescent="0.25">
      <c r="A332" s="14">
        <f>IF(AND(ISBLANK(B332),ISBLANK(C332)),"",MAX($A$10:A331)+1)</f>
        <v>195</v>
      </c>
      <c r="B332" s="43" t="s">
        <v>19</v>
      </c>
      <c r="C332" s="50">
        <f t="shared" ref="C332:C335" si="61">C$329</f>
        <v>150000</v>
      </c>
      <c r="D332" s="14"/>
      <c r="E332" s="10">
        <f>'Rate Design (unblended)'!$F$75</f>
        <v>2.5600000000000001E-2</v>
      </c>
      <c r="F332" s="34">
        <f>E332*$C332</f>
        <v>3840</v>
      </c>
      <c r="G332" s="10">
        <f>'Rate Design (unblended)'!$O$75</f>
        <v>3.2686756668099996E-2</v>
      </c>
      <c r="H332" s="34">
        <f>G332*$C332</f>
        <v>4903.0135002149991</v>
      </c>
      <c r="I332" s="42"/>
      <c r="J332" s="10">
        <f>'Rate Design (unblended)'!$F$82</f>
        <v>0</v>
      </c>
      <c r="K332" s="34">
        <f>J332*$C332</f>
        <v>0</v>
      </c>
      <c r="L332" s="10">
        <f>'Rate Design (unblended)'!$O$82</f>
        <v>0</v>
      </c>
      <c r="M332" s="34">
        <f>L332*$C332</f>
        <v>0</v>
      </c>
    </row>
    <row r="333" spans="1:18" ht="15" customHeight="1" x14ac:dyDescent="0.25">
      <c r="A333" s="14">
        <f>IF(AND(ISBLANK(B333),ISBLANK(C333)),"",MAX($A$10:A332)+1)</f>
        <v>196</v>
      </c>
      <c r="B333" s="43" t="s">
        <v>22</v>
      </c>
      <c r="C333" s="50">
        <f t="shared" si="61"/>
        <v>150000</v>
      </c>
      <c r="D333" s="14"/>
      <c r="E333" s="10">
        <f>'Rate Design (unblended)'!$I$75</f>
        <v>8.6499999999999994E-2</v>
      </c>
      <c r="F333" s="34">
        <f>E333*$C333</f>
        <v>12974.999999999998</v>
      </c>
      <c r="G333" s="10">
        <f>'Rate Design (unblended)'!$R$75</f>
        <v>9.8400000000000001E-2</v>
      </c>
      <c r="H333" s="34">
        <f>G333*$C333</f>
        <v>14760</v>
      </c>
      <c r="I333" s="42"/>
      <c r="J333" s="10">
        <f>'Rate Design (unblended)'!$I$82</f>
        <v>0</v>
      </c>
      <c r="K333" s="34">
        <f>J333*$C333</f>
        <v>0</v>
      </c>
      <c r="L333" s="10">
        <f>'Rate Design (unblended)'!$R$82</f>
        <v>0</v>
      </c>
      <c r="M333" s="34">
        <f>L333*$C333</f>
        <v>0</v>
      </c>
    </row>
    <row r="334" spans="1:18" ht="15" customHeight="1" x14ac:dyDescent="0.25">
      <c r="A334" s="14">
        <f>IF(AND(ISBLANK(B334),ISBLANK(C334)),"",MAX($A$10:A333)+1)</f>
        <v>197</v>
      </c>
      <c r="B334" s="43" t="s">
        <v>23</v>
      </c>
      <c r="C334" s="50">
        <f t="shared" si="61"/>
        <v>150000</v>
      </c>
      <c r="D334" s="14"/>
      <c r="E334" s="10">
        <f>'Rate Design (unblended)'!$J$75</f>
        <v>0.12728</v>
      </c>
      <c r="F334" s="34">
        <f>E334*$C334</f>
        <v>19092</v>
      </c>
      <c r="G334" s="10">
        <f>'Rate Design (unblended)'!$S$75</f>
        <v>0</v>
      </c>
      <c r="H334" s="34">
        <f>G334*$C334</f>
        <v>0</v>
      </c>
      <c r="I334" s="42"/>
      <c r="J334" s="10">
        <f>'Rate Design (unblended)'!$J$82</f>
        <v>0.12167500000000001</v>
      </c>
      <c r="K334" s="34">
        <f>J334*$C334</f>
        <v>18251.25</v>
      </c>
      <c r="L334" s="10">
        <f>'Rate Design (unblended)'!$S$82</f>
        <v>0</v>
      </c>
      <c r="M334" s="34">
        <f>L334*$C334</f>
        <v>0</v>
      </c>
    </row>
    <row r="335" spans="1:18" ht="15" customHeight="1" x14ac:dyDescent="0.25">
      <c r="A335" s="14">
        <f>IF(AND(ISBLANK(B335),ISBLANK(C335)),"",MAX($A$10:A334)+1)</f>
        <v>198</v>
      </c>
      <c r="B335" s="43" t="s">
        <v>24</v>
      </c>
      <c r="C335" s="50">
        <f t="shared" si="61"/>
        <v>150000</v>
      </c>
      <c r="D335" s="14"/>
      <c r="E335" s="10">
        <f>'Rate Design (unblended)'!$K$75</f>
        <v>-1.4956291000000002E-2</v>
      </c>
      <c r="F335" s="34">
        <f>E335*$C335</f>
        <v>-2243.4436500000002</v>
      </c>
      <c r="G335" s="10">
        <f>'Rate Design (unblended)'!$T$75</f>
        <v>-1.4956291000000002E-2</v>
      </c>
      <c r="H335" s="34">
        <f>G335*$C335</f>
        <v>-2243.4436500000002</v>
      </c>
      <c r="I335" s="42"/>
      <c r="J335" s="10">
        <f>'Rate Design (unblended)'!$K$82</f>
        <v>-1.4956291000000002E-2</v>
      </c>
      <c r="K335" s="34">
        <f>J335*$C335</f>
        <v>-2243.4436500000002</v>
      </c>
      <c r="L335" s="10">
        <f>'Rate Design (unblended)'!$T$82</f>
        <v>-1.4956291000000002E-2</v>
      </c>
      <c r="M335" s="34">
        <f>L335*$C335</f>
        <v>-2243.4436500000002</v>
      </c>
    </row>
    <row r="336" spans="1:18" ht="15" customHeight="1" x14ac:dyDescent="0.25">
      <c r="A336" s="14">
        <f>IF(AND(ISBLANK(B336),ISBLANK(C336)),"",MAX($A$10:A335)+1)</f>
        <v>199</v>
      </c>
      <c r="B336" s="45" t="s">
        <v>122</v>
      </c>
      <c r="C336" s="49"/>
      <c r="E336" s="46">
        <f>SUM(E329:E335)</f>
        <v>2.6596271589999998</v>
      </c>
      <c r="F336" s="44">
        <f>SUM(F329:F335)</f>
        <v>398944.07385000004</v>
      </c>
      <c r="G336" s="46">
        <f>SUM(G329:G335)</f>
        <v>2.8350304656681002</v>
      </c>
      <c r="H336" s="44">
        <f>SUM(H329:H335)</f>
        <v>425254.56985021505</v>
      </c>
      <c r="I336" s="42"/>
      <c r="J336" s="46">
        <f>SUM(J329:J335)</f>
        <v>2.5419221590000003</v>
      </c>
      <c r="K336" s="44">
        <f>SUM(K329:K335)</f>
        <v>381288.32385000004</v>
      </c>
      <c r="L336" s="46">
        <f>SUM(L329:L335)</f>
        <v>2.7039437090000003</v>
      </c>
      <c r="M336" s="44">
        <f>SUM(M329:M335)</f>
        <v>405591.55635000003</v>
      </c>
    </row>
    <row r="337" spans="1:13" ht="15" customHeight="1" x14ac:dyDescent="0.25">
      <c r="A337" s="14" t="str">
        <f>IF(AND(ISBLANK(B337),ISBLANK(C337)),"",MAX($A$10:A336)+1)</f>
        <v/>
      </c>
      <c r="C337" s="49"/>
      <c r="E337" s="42"/>
      <c r="I337" s="42"/>
      <c r="J337" s="42"/>
    </row>
    <row r="338" spans="1:13" ht="15" customHeight="1" x14ac:dyDescent="0.25">
      <c r="A338" s="14">
        <f>IF(AND(ISBLANK(B338),ISBLANK(C338)),"",MAX($A$10:A337)+1)</f>
        <v>200</v>
      </c>
      <c r="B338" s="2" t="s">
        <v>123</v>
      </c>
      <c r="C338" s="49"/>
      <c r="E338" s="42"/>
      <c r="F338" s="40">
        <f>SUM(F336,F326)</f>
        <v>425624.98209000012</v>
      </c>
      <c r="G338" s="40"/>
      <c r="H338" s="40">
        <f>SUM(H336,H326)</f>
        <v>451941.47809021507</v>
      </c>
      <c r="I338" s="42"/>
      <c r="J338" s="42"/>
      <c r="K338" s="40">
        <f>SUM(K336,K326)</f>
        <v>407969.23209000012</v>
      </c>
      <c r="L338" s="40"/>
      <c r="M338" s="40">
        <f>SUM(M336,M326)</f>
        <v>432278.46459000005</v>
      </c>
    </row>
    <row r="339" spans="1:13" ht="15" customHeight="1" x14ac:dyDescent="0.25">
      <c r="A339" s="14">
        <f>IF(AND(ISBLANK(B339),ISBLANK(C339)),"",MAX($A$10:A338)+1)</f>
        <v>201</v>
      </c>
      <c r="B339" s="2" t="s">
        <v>124</v>
      </c>
      <c r="C339" s="49"/>
      <c r="E339" s="42"/>
      <c r="F339" s="40">
        <f>F338/12</f>
        <v>35468.748507500008</v>
      </c>
      <c r="G339" s="40"/>
      <c r="H339" s="40">
        <f>H338/12</f>
        <v>37661.789840851256</v>
      </c>
      <c r="I339" s="42"/>
      <c r="J339" s="42"/>
      <c r="K339" s="40">
        <f>K338/12</f>
        <v>33997.436007500008</v>
      </c>
      <c r="L339" s="40"/>
      <c r="M339" s="40">
        <f>M338/12</f>
        <v>36023.205382500004</v>
      </c>
    </row>
    <row r="340" spans="1:13" ht="15" customHeight="1" x14ac:dyDescent="0.25">
      <c r="A340" s="14" t="str">
        <f>IF(AND(ISBLANK(B340),ISBLANK(C340)),"",MAX($A$10:A339)+1)</f>
        <v/>
      </c>
      <c r="C340" s="49"/>
      <c r="E340" s="42"/>
      <c r="I340" s="42"/>
      <c r="J340" s="42"/>
    </row>
    <row r="341" spans="1:13" ht="15" customHeight="1" x14ac:dyDescent="0.25">
      <c r="A341" s="14">
        <f>IF(AND(ISBLANK(B341),ISBLANK(C341)),"",MAX($A$10:A340)+1)</f>
        <v>202</v>
      </c>
      <c r="B341" s="2" t="s">
        <v>125</v>
      </c>
      <c r="C341" s="50">
        <f>C$329</f>
        <v>150000</v>
      </c>
      <c r="D341" s="14"/>
      <c r="E341" s="12">
        <f>SUM(RetailCurrent!$D$78:$F$79)</f>
        <v>7.7218891254665714</v>
      </c>
      <c r="F341" s="34">
        <f>E341*$C341</f>
        <v>1158283.3688199858</v>
      </c>
      <c r="G341" s="12">
        <f>E341</f>
        <v>7.7218891254665714</v>
      </c>
      <c r="H341" s="34">
        <f>G341*$C341</f>
        <v>1158283.3688199858</v>
      </c>
      <c r="I341" s="42"/>
      <c r="J341" s="10">
        <f>'Rate Design (unblended)'!$M$82</f>
        <v>0.17399999999999999</v>
      </c>
      <c r="K341" s="34">
        <f>J341*$C341</f>
        <v>26100</v>
      </c>
      <c r="L341" s="10">
        <f>'Rate Design (unblended)'!$V$82</f>
        <v>0.17399999999999999</v>
      </c>
      <c r="M341" s="34">
        <f>L341*$C341</f>
        <v>26100</v>
      </c>
    </row>
    <row r="342" spans="1:13" ht="15" customHeight="1" x14ac:dyDescent="0.25">
      <c r="A342" s="14">
        <f>IF(AND(ISBLANK(B342),ISBLANK(C342)),"",MAX($A$10:A341)+1)</f>
        <v>203</v>
      </c>
      <c r="B342" s="2" t="s">
        <v>126</v>
      </c>
      <c r="E342" s="46">
        <f>SUM(E341,E336)</f>
        <v>10.381516284466571</v>
      </c>
      <c r="F342" s="40"/>
      <c r="G342" s="46">
        <f>SUM(G341,G336)</f>
        <v>10.556919591134672</v>
      </c>
      <c r="H342" s="40"/>
      <c r="I342" s="42"/>
      <c r="J342" s="46">
        <f>SUM(J341,J336)</f>
        <v>2.7159221590000002</v>
      </c>
      <c r="K342" s="40"/>
      <c r="L342" s="46">
        <f>SUM(L341,L336)</f>
        <v>2.8779437090000002</v>
      </c>
      <c r="M342" s="40"/>
    </row>
    <row r="343" spans="1:13" ht="15" customHeight="1" x14ac:dyDescent="0.25">
      <c r="A343" s="14" t="str">
        <f>IF(AND(ISBLANK(B343),ISBLANK(C343)),"",MAX($A$10:A342)+1)</f>
        <v/>
      </c>
      <c r="I343" s="42"/>
    </row>
    <row r="344" spans="1:13" ht="15" customHeight="1" x14ac:dyDescent="0.25">
      <c r="A344" s="14">
        <f>IF(AND(ISBLANK(B344),ISBLANK(C344)),"",MAX($A$10:A343)+1)</f>
        <v>204</v>
      </c>
      <c r="B344" s="2" t="s">
        <v>127</v>
      </c>
      <c r="E344" s="47"/>
      <c r="F344" s="40">
        <f>SUM(F338,F341)</f>
        <v>1583908.3509099858</v>
      </c>
      <c r="H344" s="40">
        <f>SUM(H338,H341)</f>
        <v>1610224.8469102008</v>
      </c>
      <c r="I344" s="42"/>
      <c r="J344" s="47"/>
      <c r="K344" s="40">
        <f>SUM(K338,K341)</f>
        <v>434069.23209000012</v>
      </c>
      <c r="M344" s="40">
        <f>SUM(M338,M341)</f>
        <v>458378.46459000005</v>
      </c>
    </row>
    <row r="345" spans="1:13" ht="15" customHeight="1" x14ac:dyDescent="0.25">
      <c r="A345" s="14">
        <f>IF(AND(ISBLANK(B345),ISBLANK(C345)),"",MAX($A$10:A344)+1)</f>
        <v>205</v>
      </c>
      <c r="B345" s="2" t="s">
        <v>128</v>
      </c>
      <c r="E345" s="47"/>
      <c r="F345" s="40">
        <f>F344/12</f>
        <v>131992.36257583214</v>
      </c>
      <c r="G345" s="40"/>
      <c r="H345" s="40">
        <f>H344/12</f>
        <v>134185.4039091834</v>
      </c>
      <c r="I345" s="42"/>
      <c r="J345" s="47"/>
      <c r="K345" s="40">
        <f>K344/12</f>
        <v>36172.436007500008</v>
      </c>
      <c r="L345" s="40"/>
      <c r="M345" s="40">
        <f>M344/12</f>
        <v>38198.205382500004</v>
      </c>
    </row>
    <row r="346" spans="1:13" ht="15" customHeight="1" x14ac:dyDescent="0.25">
      <c r="A346" s="14" t="str">
        <f>IF(AND(ISBLANK(B346),ISBLANK(C346)),"",MAX($A$10:A345)+1)</f>
        <v/>
      </c>
      <c r="E346" s="47"/>
      <c r="F346" s="47"/>
      <c r="J346" s="47"/>
      <c r="K346" s="47"/>
    </row>
    <row r="347" spans="1:13" ht="15" customHeight="1" x14ac:dyDescent="0.25">
      <c r="A347" s="14">
        <f>IF(AND(ISBLANK(B347),ISBLANK(C347)),"",MAX($A$10:A346)+1)</f>
        <v>206</v>
      </c>
      <c r="B347" s="2" t="s">
        <v>129</v>
      </c>
      <c r="E347" s="47"/>
      <c r="F347" s="47"/>
      <c r="H347" s="33">
        <f>H344-F344</f>
        <v>26316.496000214946</v>
      </c>
      <c r="J347" s="47"/>
      <c r="K347" s="47"/>
      <c r="M347" s="33">
        <f>M344-K344</f>
        <v>24309.232499999925</v>
      </c>
    </row>
    <row r="348" spans="1:13" ht="15" customHeight="1" x14ac:dyDescent="0.25">
      <c r="A348" s="14">
        <f>IF(AND(ISBLANK(B348),ISBLANK(C348)),"",MAX($A$10:A347)+1)</f>
        <v>207</v>
      </c>
      <c r="B348" s="2" t="s">
        <v>130</v>
      </c>
      <c r="E348" s="47"/>
      <c r="F348" s="47"/>
      <c r="H348" s="33">
        <f>H345-F345</f>
        <v>2193.0413333512552</v>
      </c>
      <c r="J348" s="47"/>
      <c r="K348" s="47"/>
      <c r="M348" s="33">
        <f>M345-K345</f>
        <v>2025.7693749999962</v>
      </c>
    </row>
    <row r="349" spans="1:13" ht="15" customHeight="1" x14ac:dyDescent="0.25">
      <c r="A349" s="14">
        <f>IF(AND(ISBLANK(B349),ISBLANK(C349)),"",MAX($A$10:A348)+1)</f>
        <v>208</v>
      </c>
      <c r="B349" s="2" t="s">
        <v>131</v>
      </c>
      <c r="E349" s="47"/>
      <c r="F349" s="47"/>
      <c r="H349" s="48">
        <f>H347/F338</f>
        <v>6.1830242837226636E-2</v>
      </c>
      <c r="J349" s="47"/>
      <c r="K349" s="47"/>
      <c r="M349" s="48">
        <f>M347/K338</f>
        <v>5.9585945674053141E-2</v>
      </c>
    </row>
    <row r="350" spans="1:13" ht="15" customHeight="1" x14ac:dyDescent="0.25">
      <c r="A350" s="14">
        <f>IF(AND(ISBLANK(B350),ISBLANK(C350)),"",MAX($A$10:A349)+1)</f>
        <v>209</v>
      </c>
      <c r="B350" s="2" t="s">
        <v>132</v>
      </c>
      <c r="E350" s="47"/>
      <c r="F350" s="47"/>
      <c r="H350" s="48">
        <f>H347/F344</f>
        <v>1.6614910821762894E-2</v>
      </c>
      <c r="J350" s="47"/>
      <c r="K350" s="47"/>
      <c r="M350" s="48">
        <f>M347/K344</f>
        <v>5.6003122780560584E-2</v>
      </c>
    </row>
    <row r="352" spans="1:13" ht="15" customHeight="1" x14ac:dyDescent="0.25">
      <c r="B352" s="2" t="s">
        <v>135</v>
      </c>
    </row>
    <row r="354" spans="1:13" ht="15" customHeight="1" x14ac:dyDescent="0.25">
      <c r="A354" s="31" t="str">
        <f>$A$1</f>
        <v>Peoples Natural Gas Company LLC</v>
      </c>
      <c r="M354" s="7" t="str">
        <f>$M$1</f>
        <v xml:space="preserve"> </v>
      </c>
    </row>
    <row r="355" spans="1:13" ht="15" customHeight="1" x14ac:dyDescent="0.25">
      <c r="A355" s="31" t="str">
        <f>$A$2</f>
        <v>12 Months Ending December 31, 2027</v>
      </c>
      <c r="M355" s="7"/>
    </row>
    <row r="356" spans="1:13" ht="15" customHeight="1" x14ac:dyDescent="0.25">
      <c r="A356" s="31" t="str">
        <f>$A$3</f>
        <v>Peoples Exhibit JDT-5 - Bill Impacts</v>
      </c>
      <c r="M356" s="7"/>
    </row>
    <row r="357" spans="1:13" ht="15" customHeight="1" x14ac:dyDescent="0.25">
      <c r="A357" s="31"/>
    </row>
    <row r="358" spans="1:13" ht="15" customHeight="1" x14ac:dyDescent="0.25">
      <c r="A358" s="31"/>
    </row>
    <row r="359" spans="1:13" ht="15" customHeight="1" x14ac:dyDescent="0.25">
      <c r="A359" s="32" t="s">
        <v>142</v>
      </c>
    </row>
    <row r="361" spans="1:13" ht="15" customHeight="1" x14ac:dyDescent="0.4">
      <c r="A361" s="37" t="s">
        <v>97</v>
      </c>
      <c r="B361" s="37" t="s">
        <v>98</v>
      </c>
      <c r="C361" s="37" t="s">
        <v>99</v>
      </c>
      <c r="D361" s="37"/>
      <c r="E361" s="37" t="s">
        <v>100</v>
      </c>
      <c r="F361" s="37" t="s">
        <v>101</v>
      </c>
      <c r="G361" s="37" t="s">
        <v>102</v>
      </c>
      <c r="H361" s="37" t="s">
        <v>103</v>
      </c>
      <c r="J361" s="37" t="s">
        <v>104</v>
      </c>
      <c r="K361" s="37" t="s">
        <v>105</v>
      </c>
      <c r="L361" s="37" t="s">
        <v>106</v>
      </c>
      <c r="M361" s="37" t="s">
        <v>107</v>
      </c>
    </row>
    <row r="362" spans="1:13" ht="15" customHeight="1" x14ac:dyDescent="0.4">
      <c r="A362" s="37"/>
      <c r="E362" s="38" t="s">
        <v>108</v>
      </c>
      <c r="F362" s="38"/>
      <c r="G362" s="38"/>
      <c r="H362" s="38"/>
      <c r="J362" s="38" t="s">
        <v>109</v>
      </c>
      <c r="K362" s="38"/>
      <c r="L362" s="38"/>
      <c r="M362" s="38"/>
    </row>
    <row r="363" spans="1:13" ht="15" customHeight="1" x14ac:dyDescent="0.4">
      <c r="A363" s="14"/>
      <c r="E363" s="38" t="s">
        <v>110</v>
      </c>
      <c r="F363" s="39"/>
      <c r="G363" s="38" t="s">
        <v>111</v>
      </c>
      <c r="H363" s="39"/>
      <c r="J363" s="38" t="s">
        <v>110</v>
      </c>
      <c r="K363" s="39"/>
      <c r="L363" s="38" t="s">
        <v>111</v>
      </c>
      <c r="M363" s="39"/>
    </row>
    <row r="364" spans="1:13" ht="15" customHeight="1" x14ac:dyDescent="0.4">
      <c r="A364" s="14">
        <f>IF(AND(ISBLANK(B364),ISBLANK(B372)),"",MAX($A$10:A363)+1)</f>
        <v>210</v>
      </c>
      <c r="B364" s="37" t="s">
        <v>112</v>
      </c>
      <c r="C364" s="37" t="s">
        <v>113</v>
      </c>
      <c r="D364" s="37"/>
      <c r="E364" s="37" t="s">
        <v>114</v>
      </c>
      <c r="F364" s="37" t="s">
        <v>115</v>
      </c>
      <c r="G364" s="37" t="s">
        <v>114</v>
      </c>
      <c r="H364" s="37" t="s">
        <v>115</v>
      </c>
      <c r="J364" s="37" t="s">
        <v>114</v>
      </c>
      <c r="K364" s="37" t="s">
        <v>115</v>
      </c>
      <c r="L364" s="37" t="s">
        <v>114</v>
      </c>
      <c r="M364" s="37" t="s">
        <v>115</v>
      </c>
    </row>
    <row r="365" spans="1:13" ht="15" customHeight="1" x14ac:dyDescent="0.25">
      <c r="A365" s="14">
        <f>IF(AND(ISBLANK(B365),ISBLANK(C365)),"",MAX($A$10:A364)+1)</f>
        <v>211</v>
      </c>
      <c r="B365" s="2" t="s">
        <v>36</v>
      </c>
      <c r="C365" s="14">
        <v>12</v>
      </c>
      <c r="D365" s="14"/>
      <c r="E365" s="34">
        <f>'Rate Design (unblended)'!$D$66</f>
        <v>5630.0000000000027</v>
      </c>
      <c r="F365" s="34">
        <f>E365*$C365</f>
        <v>67560.000000000029</v>
      </c>
      <c r="G365" s="42">
        <f>'Rate Design (unblended)'!$AS$66</f>
        <v>5912</v>
      </c>
      <c r="H365" s="40">
        <f>G365*$C365</f>
        <v>70944</v>
      </c>
      <c r="J365" s="34">
        <f>'Rate Design (unblended)'!$D$70</f>
        <v>5630.0000000000027</v>
      </c>
      <c r="K365" s="34">
        <f>J365*$C365</f>
        <v>67560.000000000029</v>
      </c>
      <c r="L365" s="42">
        <f>'Rate Design (unblended)'!$AS$70</f>
        <v>5912</v>
      </c>
      <c r="M365" s="40">
        <f>L365*$C365</f>
        <v>70944</v>
      </c>
    </row>
    <row r="366" spans="1:13" ht="15" customHeight="1" x14ac:dyDescent="0.25">
      <c r="A366" s="14">
        <f>IF(AND(ISBLANK(B366),ISBLANK(C366)),"",MAX($A$10:A365)+1)</f>
        <v>212</v>
      </c>
      <c r="B366" s="41" t="s">
        <v>116</v>
      </c>
      <c r="E366" s="34"/>
      <c r="F366" s="34"/>
      <c r="G366" s="42"/>
      <c r="H366" s="34"/>
      <c r="J366" s="34"/>
      <c r="K366" s="34"/>
      <c r="L366" s="42"/>
      <c r="M366" s="34"/>
    </row>
    <row r="367" spans="1:13" ht="15" customHeight="1" x14ac:dyDescent="0.25">
      <c r="A367" s="14">
        <f>IF(AND(ISBLANK(B367),ISBLANK(C367)),"",MAX($A$10:A366)+1)</f>
        <v>213</v>
      </c>
      <c r="B367" s="43" t="s">
        <v>117</v>
      </c>
      <c r="C367" s="14">
        <f>C$12</f>
        <v>12</v>
      </c>
      <c r="D367" s="14"/>
      <c r="E367" s="10">
        <f>'Rate Design (unblended)'!$G$66</f>
        <v>0</v>
      </c>
      <c r="F367" s="34">
        <f>E367*$C367</f>
        <v>0</v>
      </c>
      <c r="G367" s="18">
        <f>'Rate Design (unblended)'!$P$66</f>
        <v>0</v>
      </c>
      <c r="H367" s="34">
        <f>G367*$C367</f>
        <v>0</v>
      </c>
      <c r="J367" s="10">
        <f>'Rate Design (unblended)'!$G$70</f>
        <v>0</v>
      </c>
      <c r="K367" s="34">
        <f>J367*$C367</f>
        <v>0</v>
      </c>
      <c r="L367" s="18">
        <f>'Rate Design (unblended)'!$P$70</f>
        <v>0</v>
      </c>
      <c r="M367" s="34">
        <f>L367*$C367</f>
        <v>0</v>
      </c>
    </row>
    <row r="368" spans="1:13" ht="15" customHeight="1" x14ac:dyDescent="0.25">
      <c r="A368" s="14">
        <f>IF(AND(ISBLANK(B368),ISBLANK(C368)),"",MAX($A$10:A367)+1)</f>
        <v>214</v>
      </c>
      <c r="B368" s="43" t="s">
        <v>23</v>
      </c>
      <c r="C368" s="14">
        <f>C$12</f>
        <v>12</v>
      </c>
      <c r="D368" s="14"/>
      <c r="E368" s="10">
        <f>'Rate Design (unblended)'!$J$66</f>
        <v>281.50000000000017</v>
      </c>
      <c r="F368" s="34">
        <f>E368*$C368</f>
        <v>3378.0000000000018</v>
      </c>
      <c r="G368" s="18">
        <f>'Rate Design (unblended)'!$S$66</f>
        <v>0</v>
      </c>
      <c r="H368" s="34">
        <f>G368*$C368</f>
        <v>0</v>
      </c>
      <c r="J368" s="10">
        <f>'Rate Design (unblended)'!$J$70</f>
        <v>281.50000000000017</v>
      </c>
      <c r="K368" s="34">
        <f>J368*$C368</f>
        <v>3378.0000000000018</v>
      </c>
      <c r="L368" s="18">
        <f>'Rate Design (unblended)'!$S$70</f>
        <v>0</v>
      </c>
      <c r="M368" s="34">
        <f>L368*$C368</f>
        <v>0</v>
      </c>
    </row>
    <row r="369" spans="1:18" ht="15" customHeight="1" x14ac:dyDescent="0.25">
      <c r="A369" s="14">
        <f>IF(AND(ISBLANK(B369),ISBLANK(C369)),"",MAX($A$10:A368)+1)</f>
        <v>215</v>
      </c>
      <c r="B369" s="43" t="s">
        <v>24</v>
      </c>
      <c r="C369" s="14">
        <f>C$12</f>
        <v>12</v>
      </c>
      <c r="D369" s="14"/>
      <c r="E369" s="10">
        <f>'Rate Design (unblended)'!$K$66</f>
        <v>-34.601980000000019</v>
      </c>
      <c r="F369" s="34">
        <f>E369*$C369</f>
        <v>-415.2237600000002</v>
      </c>
      <c r="G369" s="18">
        <f>'Rate Design (unblended)'!$T$66</f>
        <v>-34.601980000000019</v>
      </c>
      <c r="H369" s="34">
        <f>G369*$C369</f>
        <v>-415.2237600000002</v>
      </c>
      <c r="J369" s="10">
        <f>'Rate Design (unblended)'!$K$70</f>
        <v>-34.601980000000019</v>
      </c>
      <c r="K369" s="34">
        <f>J369*$C369</f>
        <v>-415.2237600000002</v>
      </c>
      <c r="L369" s="18">
        <f>'Rate Design (unblended)'!$T$70</f>
        <v>-34.601980000000019</v>
      </c>
      <c r="M369" s="34">
        <f>L369*$C369</f>
        <v>-415.2237600000002</v>
      </c>
    </row>
    <row r="370" spans="1:18" ht="15" customHeight="1" x14ac:dyDescent="0.25">
      <c r="A370" s="14">
        <f>IF(AND(ISBLANK(B370),ISBLANK(C370)),"",MAX($A$10:A369)+1)</f>
        <v>216</v>
      </c>
      <c r="B370" s="2" t="s">
        <v>118</v>
      </c>
      <c r="C370" s="14"/>
      <c r="D370" s="14"/>
      <c r="E370" s="44">
        <f>SUM(E365:E369)</f>
        <v>5876.8980200000024</v>
      </c>
      <c r="F370" s="44">
        <f>SUM(F365:F369)</f>
        <v>70522.776240000036</v>
      </c>
      <c r="G370" s="44">
        <f>SUM(G365:G369)</f>
        <v>5877.3980199999996</v>
      </c>
      <c r="H370" s="44">
        <f>SUM(H365:H369)</f>
        <v>70528.776240000007</v>
      </c>
      <c r="I370" s="44"/>
      <c r="J370" s="44">
        <f>SUM(J365:J369)</f>
        <v>5876.8980200000024</v>
      </c>
      <c r="K370" s="44">
        <f>SUM(K365:K369)</f>
        <v>70522.776240000036</v>
      </c>
      <c r="L370" s="44">
        <f>SUM(L365:L369)</f>
        <v>5877.3980199999996</v>
      </c>
      <c r="M370" s="44">
        <f>SUM(M365:M369)</f>
        <v>70528.776240000007</v>
      </c>
      <c r="O370" s="33" t="b">
        <f>E370=J370</f>
        <v>1</v>
      </c>
      <c r="P370" s="33" t="b">
        <f t="shared" ref="P370" si="62">F370=K370</f>
        <v>1</v>
      </c>
      <c r="Q370" s="33" t="b">
        <f t="shared" ref="Q370" si="63">G370=L370</f>
        <v>1</v>
      </c>
      <c r="R370" s="33" t="b">
        <f t="shared" ref="R370" si="64">H370=M370</f>
        <v>1</v>
      </c>
    </row>
    <row r="371" spans="1:18" ht="15" customHeight="1" x14ac:dyDescent="0.25">
      <c r="A371" s="14" t="str">
        <f>IF(AND(ISBLANK(B371),ISBLANK(C371)),"",MAX($A$10:A370)+1)</f>
        <v/>
      </c>
      <c r="E371" s="18"/>
      <c r="G371" s="18"/>
      <c r="I371" s="42"/>
      <c r="J371" s="18"/>
      <c r="L371" s="18"/>
    </row>
    <row r="372" spans="1:18" ht="15" customHeight="1" x14ac:dyDescent="0.4">
      <c r="A372" s="14">
        <f>IF(AND(ISBLANK(B372),ISBLANK(C372)),"",MAX($A$10:A371)+1)</f>
        <v>217</v>
      </c>
      <c r="B372" s="37" t="s">
        <v>119</v>
      </c>
      <c r="C372" s="37" t="s">
        <v>120</v>
      </c>
      <c r="D372" s="37"/>
      <c r="E372" s="18"/>
      <c r="G372" s="18"/>
      <c r="I372" s="42"/>
      <c r="J372" s="18"/>
      <c r="L372" s="18"/>
    </row>
    <row r="373" spans="1:18" ht="15" customHeight="1" x14ac:dyDescent="0.25">
      <c r="A373" s="14">
        <f>IF(AND(ISBLANK(B373),ISBLANK(C373)),"",MAX($A$10:A372)+1)</f>
        <v>218</v>
      </c>
      <c r="B373" s="2" t="s">
        <v>121</v>
      </c>
      <c r="C373" s="50">
        <v>475000</v>
      </c>
      <c r="D373" s="14"/>
      <c r="E373" s="10">
        <f>'Rate Design (unblended)'!$D$76</f>
        <v>2.1937000000000002</v>
      </c>
      <c r="F373" s="34">
        <f>E373*$C373</f>
        <v>1042007.5000000001</v>
      </c>
      <c r="G373" s="10">
        <f>'Rate Design (unblended)'!$AS$76</f>
        <v>2.4508999999999999</v>
      </c>
      <c r="H373" s="34">
        <f>G373*$C373</f>
        <v>1164177.5</v>
      </c>
      <c r="I373" s="42"/>
      <c r="J373" s="10">
        <f>'Rate Design (unblended)'!$D$83</f>
        <v>2.1937000000000002</v>
      </c>
      <c r="K373" s="34">
        <f>J373*$C373</f>
        <v>1042007.5000000001</v>
      </c>
      <c r="L373" s="10">
        <f>'Rate Design (unblended)'!$AS$83</f>
        <v>2.4508999999999999</v>
      </c>
      <c r="M373" s="34">
        <f>L373*$C373</f>
        <v>1164177.5</v>
      </c>
      <c r="O373" s="33" t="b">
        <f>E373=J373</f>
        <v>1</v>
      </c>
      <c r="P373" s="33" t="b">
        <f t="shared" ref="P373" si="65">F373=K373</f>
        <v>1</v>
      </c>
      <c r="Q373" s="33" t="b">
        <f t="shared" ref="Q373" si="66">G373=L373</f>
        <v>1</v>
      </c>
      <c r="R373" s="33" t="b">
        <f t="shared" ref="R373" si="67">H373=M373</f>
        <v>1</v>
      </c>
    </row>
    <row r="374" spans="1:18" ht="15" customHeight="1" x14ac:dyDescent="0.25">
      <c r="A374" s="14">
        <f>IF(AND(ISBLANK(B374),ISBLANK(C374)),"",MAX($A$10:A373)+1)</f>
        <v>219</v>
      </c>
      <c r="B374" s="41" t="s">
        <v>116</v>
      </c>
      <c r="C374" s="49"/>
      <c r="E374" s="10"/>
      <c r="G374" s="10"/>
      <c r="I374" s="42"/>
      <c r="J374" s="10"/>
      <c r="L374" s="10"/>
    </row>
    <row r="375" spans="1:18" ht="15" customHeight="1" x14ac:dyDescent="0.25">
      <c r="A375" s="14">
        <f>IF(AND(ISBLANK(B375),ISBLANK(C375)),"",MAX($A$10:A374)+1)</f>
        <v>220</v>
      </c>
      <c r="B375" s="43" t="s">
        <v>18</v>
      </c>
      <c r="C375" s="50">
        <f>C$373</f>
        <v>475000</v>
      </c>
      <c r="D375" s="14"/>
      <c r="E375" s="10">
        <f>'Rate Design (unblended)'!$E$76</f>
        <v>1.5355900000000001E-3</v>
      </c>
      <c r="F375" s="34">
        <f>E375*$C375</f>
        <v>729.40525000000002</v>
      </c>
      <c r="G375" s="10">
        <f>'Rate Design (unblended)'!$N$76</f>
        <v>0</v>
      </c>
      <c r="H375" s="34">
        <f>G375*$C375</f>
        <v>0</v>
      </c>
      <c r="I375" s="42"/>
      <c r="J375" s="10">
        <f>'Rate Design (unblended)'!$E$83</f>
        <v>1.5355900000000001E-3</v>
      </c>
      <c r="K375" s="34">
        <f>J375*$C375</f>
        <v>729.40525000000002</v>
      </c>
      <c r="L375" s="10">
        <f>'Rate Design (unblended)'!$N$83</f>
        <v>0</v>
      </c>
      <c r="M375" s="34">
        <f>L375*$C375</f>
        <v>0</v>
      </c>
    </row>
    <row r="376" spans="1:18" ht="15" customHeight="1" x14ac:dyDescent="0.25">
      <c r="A376" s="14">
        <f>IF(AND(ISBLANK(B376),ISBLANK(C376)),"",MAX($A$10:A375)+1)</f>
        <v>221</v>
      </c>
      <c r="B376" s="43" t="s">
        <v>19</v>
      </c>
      <c r="C376" s="50">
        <f t="shared" ref="C376:C379" si="68">C$373</f>
        <v>475000</v>
      </c>
      <c r="D376" s="14"/>
      <c r="E376" s="10">
        <f>'Rate Design (unblended)'!$F$76</f>
        <v>2.5600000000000001E-2</v>
      </c>
      <c r="F376" s="34">
        <f>E376*$C376</f>
        <v>12160</v>
      </c>
      <c r="G376" s="10">
        <f>'Rate Design (unblended)'!$O$76</f>
        <v>3.2686756668099996E-2</v>
      </c>
      <c r="H376" s="34">
        <f>G376*$C376</f>
        <v>15526.209417347498</v>
      </c>
      <c r="I376" s="42"/>
      <c r="J376" s="10">
        <f>'Rate Design (unblended)'!$F$83</f>
        <v>0</v>
      </c>
      <c r="K376" s="34">
        <f>J376*$C376</f>
        <v>0</v>
      </c>
      <c r="L376" s="10">
        <f>'Rate Design (unblended)'!$O$83</f>
        <v>0</v>
      </c>
      <c r="M376" s="34">
        <f>L376*$C376</f>
        <v>0</v>
      </c>
    </row>
    <row r="377" spans="1:18" ht="15" customHeight="1" x14ac:dyDescent="0.25">
      <c r="A377" s="14">
        <f>IF(AND(ISBLANK(B377),ISBLANK(C377)),"",MAX($A$10:A376)+1)</f>
        <v>222</v>
      </c>
      <c r="B377" s="43" t="s">
        <v>22</v>
      </c>
      <c r="C377" s="50">
        <f t="shared" si="68"/>
        <v>475000</v>
      </c>
      <c r="D377" s="14"/>
      <c r="E377" s="10">
        <f>'Rate Design (unblended)'!$I$76</f>
        <v>8.6499999999999994E-2</v>
      </c>
      <c r="F377" s="34">
        <f>E377*$C377</f>
        <v>41087.5</v>
      </c>
      <c r="G377" s="10">
        <f>'Rate Design (unblended)'!$R$76</f>
        <v>9.8400000000000001E-2</v>
      </c>
      <c r="H377" s="34">
        <f>G377*$C377</f>
        <v>46740</v>
      </c>
      <c r="I377" s="42"/>
      <c r="J377" s="10">
        <f>'Rate Design (unblended)'!$I$83</f>
        <v>0</v>
      </c>
      <c r="K377" s="34">
        <f>J377*$C377</f>
        <v>0</v>
      </c>
      <c r="L377" s="10">
        <f>'Rate Design (unblended)'!$R$83</f>
        <v>0</v>
      </c>
      <c r="M377" s="34">
        <f>L377*$C377</f>
        <v>0</v>
      </c>
    </row>
    <row r="378" spans="1:18" ht="15" customHeight="1" x14ac:dyDescent="0.25">
      <c r="A378" s="14">
        <f>IF(AND(ISBLANK(B378),ISBLANK(C378)),"",MAX($A$10:A377)+1)</f>
        <v>223</v>
      </c>
      <c r="B378" s="43" t="s">
        <v>23</v>
      </c>
      <c r="C378" s="50">
        <f t="shared" si="68"/>
        <v>475000</v>
      </c>
      <c r="D378" s="14"/>
      <c r="E378" s="10">
        <f>'Rate Design (unblended)'!$J$76</f>
        <v>0.11529</v>
      </c>
      <c r="F378" s="34">
        <f>E378*$C378</f>
        <v>54762.75</v>
      </c>
      <c r="G378" s="10">
        <f>'Rate Design (unblended)'!$S$76</f>
        <v>0</v>
      </c>
      <c r="H378" s="34">
        <f>G378*$C378</f>
        <v>0</v>
      </c>
      <c r="I378" s="42"/>
      <c r="J378" s="10">
        <f>'Rate Design (unblended)'!$J$83</f>
        <v>0.10968500000000002</v>
      </c>
      <c r="K378" s="34">
        <f>J378*$C378</f>
        <v>52100.375000000007</v>
      </c>
      <c r="L378" s="10">
        <f>'Rate Design (unblended)'!$S$83</f>
        <v>0</v>
      </c>
      <c r="M378" s="34">
        <f>L378*$C378</f>
        <v>0</v>
      </c>
    </row>
    <row r="379" spans="1:18" ht="15" customHeight="1" x14ac:dyDescent="0.25">
      <c r="A379" s="14">
        <f>IF(AND(ISBLANK(B379),ISBLANK(C379)),"",MAX($A$10:A378)+1)</f>
        <v>224</v>
      </c>
      <c r="B379" s="43" t="s">
        <v>24</v>
      </c>
      <c r="C379" s="50">
        <f t="shared" si="68"/>
        <v>475000</v>
      </c>
      <c r="D379" s="14"/>
      <c r="E379" s="10">
        <f>'Rate Design (unblended)'!$K$76</f>
        <v>-1.3482480200000002E-2</v>
      </c>
      <c r="F379" s="34">
        <f>E379*$C379</f>
        <v>-6404.1780950000011</v>
      </c>
      <c r="G379" s="10">
        <f>'Rate Design (unblended)'!$T$76</f>
        <v>-1.3482480200000002E-2</v>
      </c>
      <c r="H379" s="34">
        <f>G379*$C379</f>
        <v>-6404.1780950000011</v>
      </c>
      <c r="I379" s="42"/>
      <c r="J379" s="10">
        <f>'Rate Design (unblended)'!$K$83</f>
        <v>-1.3482480200000002E-2</v>
      </c>
      <c r="K379" s="34">
        <f>J379*$C379</f>
        <v>-6404.1780950000011</v>
      </c>
      <c r="L379" s="10">
        <f>'Rate Design (unblended)'!$T$83</f>
        <v>-1.3482480200000002E-2</v>
      </c>
      <c r="M379" s="34">
        <f>L379*$C379</f>
        <v>-6404.1780950000011</v>
      </c>
    </row>
    <row r="380" spans="1:18" ht="15" customHeight="1" x14ac:dyDescent="0.25">
      <c r="A380" s="14">
        <f>IF(AND(ISBLANK(B380),ISBLANK(C380)),"",MAX($A$10:A379)+1)</f>
        <v>225</v>
      </c>
      <c r="B380" s="45" t="s">
        <v>122</v>
      </c>
      <c r="C380" s="49"/>
      <c r="E380" s="46">
        <f>SUM(E373:E379)</f>
        <v>2.4091431098</v>
      </c>
      <c r="F380" s="44">
        <f>SUM(F373:F379)</f>
        <v>1144342.977155</v>
      </c>
      <c r="G380" s="46">
        <f>SUM(G373:G379)</f>
        <v>2.5685042764680999</v>
      </c>
      <c r="H380" s="44">
        <f>SUM(H373:H379)</f>
        <v>1220039.5313223475</v>
      </c>
      <c r="I380" s="42"/>
      <c r="J380" s="46">
        <f>SUM(J373:J379)</f>
        <v>2.2914381098000001</v>
      </c>
      <c r="K380" s="44">
        <f>SUM(K373:K379)</f>
        <v>1088433.102155</v>
      </c>
      <c r="L380" s="46">
        <f>SUM(L373:L379)</f>
        <v>2.4374175197999999</v>
      </c>
      <c r="M380" s="44">
        <f>SUM(M373:M379)</f>
        <v>1157773.3219049999</v>
      </c>
    </row>
    <row r="381" spans="1:18" ht="15" customHeight="1" x14ac:dyDescent="0.25">
      <c r="A381" s="14" t="str">
        <f>IF(AND(ISBLANK(B381),ISBLANK(C381)),"",MAX($A$10:A380)+1)</f>
        <v/>
      </c>
      <c r="C381" s="49"/>
      <c r="E381" s="42"/>
      <c r="I381" s="42"/>
      <c r="J381" s="42"/>
    </row>
    <row r="382" spans="1:18" ht="15" customHeight="1" x14ac:dyDescent="0.25">
      <c r="A382" s="14">
        <f>IF(AND(ISBLANK(B382),ISBLANK(C382)),"",MAX($A$10:A381)+1)</f>
        <v>226</v>
      </c>
      <c r="B382" s="2" t="s">
        <v>123</v>
      </c>
      <c r="C382" s="49"/>
      <c r="E382" s="42"/>
      <c r="F382" s="40">
        <f>SUM(F380,F370)</f>
        <v>1214865.753395</v>
      </c>
      <c r="G382" s="40"/>
      <c r="H382" s="40">
        <f>SUM(H380,H370)</f>
        <v>1290568.3075623475</v>
      </c>
      <c r="I382" s="42"/>
      <c r="J382" s="42"/>
      <c r="K382" s="40">
        <f>SUM(K380,K370)</f>
        <v>1158955.878395</v>
      </c>
      <c r="L382" s="40"/>
      <c r="M382" s="40">
        <f>SUM(M380,M370)</f>
        <v>1228302.0981449999</v>
      </c>
    </row>
    <row r="383" spans="1:18" ht="15" customHeight="1" x14ac:dyDescent="0.25">
      <c r="A383" s="14">
        <f>IF(AND(ISBLANK(B383),ISBLANK(C383)),"",MAX($A$10:A382)+1)</f>
        <v>227</v>
      </c>
      <c r="B383" s="2" t="s">
        <v>124</v>
      </c>
      <c r="C383" s="49"/>
      <c r="E383" s="42"/>
      <c r="F383" s="40">
        <f>F382/12</f>
        <v>101238.81278291666</v>
      </c>
      <c r="G383" s="40"/>
      <c r="H383" s="40">
        <f>H382/12</f>
        <v>107547.35896352895</v>
      </c>
      <c r="I383" s="42"/>
      <c r="J383" s="42"/>
      <c r="K383" s="40">
        <f>K382/12</f>
        <v>96579.656532916662</v>
      </c>
      <c r="L383" s="40"/>
      <c r="M383" s="40">
        <f>M382/12</f>
        <v>102358.50817874999</v>
      </c>
    </row>
    <row r="384" spans="1:18" ht="15" customHeight="1" x14ac:dyDescent="0.25">
      <c r="A384" s="14" t="str">
        <f>IF(AND(ISBLANK(B384),ISBLANK(C384)),"",MAX($A$10:A383)+1)</f>
        <v/>
      </c>
      <c r="C384" s="49"/>
      <c r="E384" s="42"/>
      <c r="I384" s="42"/>
      <c r="J384" s="42"/>
    </row>
    <row r="385" spans="1:13" ht="15" customHeight="1" x14ac:dyDescent="0.25">
      <c r="A385" s="14">
        <f>IF(AND(ISBLANK(B385),ISBLANK(C385)),"",MAX($A$10:A384)+1)</f>
        <v>228</v>
      </c>
      <c r="B385" s="2" t="s">
        <v>125</v>
      </c>
      <c r="C385" s="50">
        <f>C$373</f>
        <v>475000</v>
      </c>
      <c r="D385" s="14"/>
      <c r="E385" s="12">
        <f>SUM(RetailCurrent!$D$78:$F$79)</f>
        <v>7.7218891254665714</v>
      </c>
      <c r="F385" s="34">
        <f>E385*$C385</f>
        <v>3667897.3345966213</v>
      </c>
      <c r="G385" s="12">
        <f>E385</f>
        <v>7.7218891254665714</v>
      </c>
      <c r="H385" s="34">
        <f>G385*$C385</f>
        <v>3667897.3345966213</v>
      </c>
      <c r="I385" s="42"/>
      <c r="J385" s="10">
        <f>'Rate Design (unblended)'!$M$83</f>
        <v>0.17399999999999999</v>
      </c>
      <c r="K385" s="34">
        <f>J385*$C385</f>
        <v>82650</v>
      </c>
      <c r="L385" s="10">
        <f>'Rate Design (unblended)'!$V$83</f>
        <v>0.17399999999999999</v>
      </c>
      <c r="M385" s="34">
        <f>L385*$C385</f>
        <v>82650</v>
      </c>
    </row>
    <row r="386" spans="1:13" ht="15" customHeight="1" x14ac:dyDescent="0.25">
      <c r="A386" s="14">
        <f>IF(AND(ISBLANK(B386),ISBLANK(C386)),"",MAX($A$10:A385)+1)</f>
        <v>229</v>
      </c>
      <c r="B386" s="2" t="s">
        <v>126</v>
      </c>
      <c r="E386" s="46">
        <f>SUM(E385,E380)</f>
        <v>10.131032235266572</v>
      </c>
      <c r="F386" s="40"/>
      <c r="G386" s="46">
        <f>SUM(G385,G380)</f>
        <v>10.290393401934672</v>
      </c>
      <c r="H386" s="40"/>
      <c r="I386" s="42"/>
      <c r="J386" s="46">
        <f>SUM(J385,J380)</f>
        <v>2.4654381098</v>
      </c>
      <c r="K386" s="40"/>
      <c r="L386" s="46">
        <f>SUM(L385,L380)</f>
        <v>2.6114175197999998</v>
      </c>
      <c r="M386" s="40"/>
    </row>
    <row r="387" spans="1:13" ht="15" customHeight="1" x14ac:dyDescent="0.25">
      <c r="A387" s="14" t="str">
        <f>IF(AND(ISBLANK(B387),ISBLANK(C387)),"",MAX($A$10:A386)+1)</f>
        <v/>
      </c>
      <c r="I387" s="42"/>
    </row>
    <row r="388" spans="1:13" ht="15" customHeight="1" x14ac:dyDescent="0.25">
      <c r="A388" s="14">
        <f>IF(AND(ISBLANK(B388),ISBLANK(C388)),"",MAX($A$10:A387)+1)</f>
        <v>230</v>
      </c>
      <c r="B388" s="2" t="s">
        <v>127</v>
      </c>
      <c r="E388" s="47"/>
      <c r="F388" s="40">
        <f>SUM(F382,F385)</f>
        <v>4882763.0879916213</v>
      </c>
      <c r="H388" s="40">
        <f>SUM(H382,H385)</f>
        <v>4958465.6421589684</v>
      </c>
      <c r="I388" s="42"/>
      <c r="J388" s="47"/>
      <c r="K388" s="40">
        <f>SUM(K382,K385)</f>
        <v>1241605.878395</v>
      </c>
      <c r="M388" s="40">
        <f>SUM(M382,M385)</f>
        <v>1310952.0981449999</v>
      </c>
    </row>
    <row r="389" spans="1:13" ht="15" customHeight="1" x14ac:dyDescent="0.25">
      <c r="A389" s="14">
        <f>IF(AND(ISBLANK(B389),ISBLANK(C389)),"",MAX($A$10:A388)+1)</f>
        <v>231</v>
      </c>
      <c r="B389" s="2" t="s">
        <v>128</v>
      </c>
      <c r="E389" s="47"/>
      <c r="F389" s="40">
        <f>F388/12</f>
        <v>406896.9239993018</v>
      </c>
      <c r="G389" s="40"/>
      <c r="H389" s="40">
        <f>H388/12</f>
        <v>413205.47017991403</v>
      </c>
      <c r="I389" s="42"/>
      <c r="J389" s="47"/>
      <c r="K389" s="40">
        <f>K388/12</f>
        <v>103467.15653291666</v>
      </c>
      <c r="L389" s="40"/>
      <c r="M389" s="40">
        <f>M388/12</f>
        <v>109246.00817874999</v>
      </c>
    </row>
    <row r="390" spans="1:13" ht="15" customHeight="1" x14ac:dyDescent="0.25">
      <c r="A390" s="14" t="str">
        <f>IF(AND(ISBLANK(B390),ISBLANK(C390)),"",MAX($A$10:A389)+1)</f>
        <v/>
      </c>
      <c r="E390" s="47"/>
      <c r="F390" s="47"/>
      <c r="J390" s="47"/>
      <c r="K390" s="47"/>
    </row>
    <row r="391" spans="1:13" ht="15" customHeight="1" x14ac:dyDescent="0.25">
      <c r="A391" s="14">
        <f>IF(AND(ISBLANK(B391),ISBLANK(C391)),"",MAX($A$10:A390)+1)</f>
        <v>232</v>
      </c>
      <c r="B391" s="2" t="s">
        <v>129</v>
      </c>
      <c r="E391" s="47"/>
      <c r="F391" s="47"/>
      <c r="H391" s="33">
        <f>H388-F388</f>
        <v>75702.554167347029</v>
      </c>
      <c r="J391" s="47"/>
      <c r="K391" s="47"/>
      <c r="M391" s="33">
        <f>M388-K388</f>
        <v>69346.219749999931</v>
      </c>
    </row>
    <row r="392" spans="1:13" ht="15" customHeight="1" x14ac:dyDescent="0.25">
      <c r="A392" s="14">
        <f>IF(AND(ISBLANK(B392),ISBLANK(C392)),"",MAX($A$10:A391)+1)</f>
        <v>233</v>
      </c>
      <c r="B392" s="2" t="s">
        <v>130</v>
      </c>
      <c r="E392" s="47"/>
      <c r="F392" s="47"/>
      <c r="H392" s="33">
        <f>H389-F389</f>
        <v>6308.546180612233</v>
      </c>
      <c r="J392" s="47"/>
      <c r="K392" s="47"/>
      <c r="M392" s="33">
        <f>M389-K389</f>
        <v>5778.8516458333324</v>
      </c>
    </row>
    <row r="393" spans="1:13" ht="15" customHeight="1" x14ac:dyDescent="0.25">
      <c r="A393" s="14">
        <f>IF(AND(ISBLANK(B393),ISBLANK(C393)),"",MAX($A$10:A392)+1)</f>
        <v>234</v>
      </c>
      <c r="B393" s="2" t="s">
        <v>131</v>
      </c>
      <c r="E393" s="47"/>
      <c r="F393" s="47"/>
      <c r="H393" s="48">
        <f>H391/F382</f>
        <v>6.2313514028848577E-2</v>
      </c>
      <c r="J393" s="47"/>
      <c r="K393" s="47"/>
      <c r="M393" s="48">
        <f>M391/K382</f>
        <v>5.9835081768630602E-2</v>
      </c>
    </row>
    <row r="394" spans="1:13" ht="15" customHeight="1" x14ac:dyDescent="0.25">
      <c r="A394" s="14">
        <f>IF(AND(ISBLANK(B394),ISBLANK(C394)),"",MAX($A$10:A393)+1)</f>
        <v>235</v>
      </c>
      <c r="B394" s="2" t="s">
        <v>132</v>
      </c>
      <c r="E394" s="47"/>
      <c r="F394" s="47"/>
      <c r="H394" s="48">
        <f>H391/F388</f>
        <v>1.5504039987835045E-2</v>
      </c>
      <c r="J394" s="47"/>
      <c r="K394" s="47"/>
      <c r="M394" s="48">
        <f>M391/K388</f>
        <v>5.5852038844760026E-2</v>
      </c>
    </row>
    <row r="396" spans="1:13" ht="15" customHeight="1" x14ac:dyDescent="0.25">
      <c r="B396" s="2" t="s">
        <v>135</v>
      </c>
    </row>
    <row r="398" spans="1:13" ht="15" customHeight="1" x14ac:dyDescent="0.25">
      <c r="A398" s="31" t="str">
        <f>$A$1</f>
        <v>Peoples Natural Gas Company LLC</v>
      </c>
      <c r="M398" s="7" t="str">
        <f>$M$1</f>
        <v xml:space="preserve"> </v>
      </c>
    </row>
    <row r="399" spans="1:13" ht="15" customHeight="1" x14ac:dyDescent="0.25">
      <c r="A399" s="31" t="str">
        <f>$A$2</f>
        <v>12 Months Ending December 31, 2027</v>
      </c>
      <c r="M399" s="7"/>
    </row>
    <row r="400" spans="1:13" ht="15" customHeight="1" x14ac:dyDescent="0.25">
      <c r="A400" s="31" t="str">
        <f>$A$3</f>
        <v>Peoples Exhibit JDT-5 - Bill Impacts</v>
      </c>
      <c r="M400" s="7"/>
    </row>
    <row r="401" spans="1:18" ht="15" customHeight="1" x14ac:dyDescent="0.25">
      <c r="A401" s="31"/>
    </row>
    <row r="402" spans="1:18" ht="15" customHeight="1" x14ac:dyDescent="0.25">
      <c r="A402" s="31"/>
    </row>
    <row r="403" spans="1:18" ht="15" customHeight="1" x14ac:dyDescent="0.25">
      <c r="A403" s="32" t="s">
        <v>143</v>
      </c>
    </row>
    <row r="405" spans="1:18" ht="15" customHeight="1" x14ac:dyDescent="0.4">
      <c r="A405" s="37" t="s">
        <v>97</v>
      </c>
      <c r="B405" s="37" t="s">
        <v>98</v>
      </c>
      <c r="C405" s="37" t="s">
        <v>99</v>
      </c>
      <c r="D405" s="37"/>
      <c r="E405" s="37" t="s">
        <v>100</v>
      </c>
      <c r="F405" s="37" t="s">
        <v>101</v>
      </c>
      <c r="G405" s="37" t="s">
        <v>102</v>
      </c>
      <c r="H405" s="37" t="s">
        <v>103</v>
      </c>
      <c r="J405" s="37" t="s">
        <v>104</v>
      </c>
      <c r="K405" s="37" t="s">
        <v>105</v>
      </c>
      <c r="L405" s="37" t="s">
        <v>106</v>
      </c>
      <c r="M405" s="37" t="s">
        <v>107</v>
      </c>
    </row>
    <row r="406" spans="1:18" ht="15" customHeight="1" x14ac:dyDescent="0.4">
      <c r="A406" s="37"/>
      <c r="E406" s="38" t="s">
        <v>108</v>
      </c>
      <c r="F406" s="38"/>
      <c r="G406" s="38"/>
      <c r="H406" s="38"/>
      <c r="J406" s="38" t="s">
        <v>109</v>
      </c>
      <c r="K406" s="38"/>
      <c r="L406" s="38"/>
      <c r="M406" s="38"/>
    </row>
    <row r="407" spans="1:18" ht="15" customHeight="1" x14ac:dyDescent="0.4">
      <c r="A407" s="14"/>
      <c r="E407" s="38" t="s">
        <v>110</v>
      </c>
      <c r="F407" s="39"/>
      <c r="G407" s="38" t="s">
        <v>111</v>
      </c>
      <c r="H407" s="39"/>
      <c r="J407" s="38" t="s">
        <v>110</v>
      </c>
      <c r="K407" s="39"/>
      <c r="L407" s="38" t="s">
        <v>111</v>
      </c>
      <c r="M407" s="39"/>
    </row>
    <row r="408" spans="1:18" ht="15" customHeight="1" x14ac:dyDescent="0.4">
      <c r="A408" s="14">
        <f>IF(AND(ISBLANK(B408),ISBLANK(B416)),"",MAX($A$10:A407)+1)</f>
        <v>236</v>
      </c>
      <c r="B408" s="37" t="s">
        <v>112</v>
      </c>
      <c r="C408" s="37" t="s">
        <v>113</v>
      </c>
      <c r="D408" s="37"/>
      <c r="E408" s="37" t="s">
        <v>114</v>
      </c>
      <c r="F408" s="37" t="s">
        <v>115</v>
      </c>
      <c r="G408" s="37" t="s">
        <v>114</v>
      </c>
      <c r="H408" s="37" t="s">
        <v>115</v>
      </c>
      <c r="J408" s="37" t="s">
        <v>114</v>
      </c>
      <c r="K408" s="37" t="s">
        <v>115</v>
      </c>
      <c r="L408" s="37" t="s">
        <v>114</v>
      </c>
      <c r="M408" s="37" t="s">
        <v>115</v>
      </c>
    </row>
    <row r="409" spans="1:18" ht="15" customHeight="1" x14ac:dyDescent="0.25">
      <c r="A409" s="14">
        <f>IF(AND(ISBLANK(B409),ISBLANK(C409)),"",MAX($A$10:A408)+1)</f>
        <v>237</v>
      </c>
      <c r="B409" s="2" t="s">
        <v>36</v>
      </c>
      <c r="C409" s="14">
        <v>12</v>
      </c>
      <c r="D409" s="14"/>
      <c r="E409" s="34">
        <f>'Rate Design (unblended)'!$D$66</f>
        <v>5630.0000000000027</v>
      </c>
      <c r="F409" s="34">
        <f>E409*$C409</f>
        <v>67560.000000000029</v>
      </c>
      <c r="G409" s="42">
        <f>'Rate Design (unblended)'!$AS$66</f>
        <v>5912</v>
      </c>
      <c r="H409" s="40">
        <f>G409*$C409</f>
        <v>70944</v>
      </c>
      <c r="J409" s="34">
        <f>'Rate Design (unblended)'!$D$70</f>
        <v>5630.0000000000027</v>
      </c>
      <c r="K409" s="34">
        <f>J409*$C409</f>
        <v>67560.000000000029</v>
      </c>
      <c r="L409" s="42">
        <f>'Rate Design (unblended)'!$AS$70</f>
        <v>5912</v>
      </c>
      <c r="M409" s="40">
        <f>L409*$C409</f>
        <v>70944</v>
      </c>
    </row>
    <row r="410" spans="1:18" ht="15" customHeight="1" x14ac:dyDescent="0.25">
      <c r="A410" s="14">
        <f>IF(AND(ISBLANK(B410),ISBLANK(C410)),"",MAX($A$10:A409)+1)</f>
        <v>238</v>
      </c>
      <c r="B410" s="41" t="s">
        <v>116</v>
      </c>
      <c r="E410" s="34"/>
      <c r="F410" s="34"/>
      <c r="G410" s="42"/>
      <c r="H410" s="34"/>
      <c r="J410" s="34"/>
      <c r="K410" s="34"/>
      <c r="L410" s="42"/>
      <c r="M410" s="34"/>
    </row>
    <row r="411" spans="1:18" ht="15" customHeight="1" x14ac:dyDescent="0.25">
      <c r="A411" s="14">
        <f>IF(AND(ISBLANK(B411),ISBLANK(C411)),"",MAX($A$10:A410)+1)</f>
        <v>239</v>
      </c>
      <c r="B411" s="43" t="s">
        <v>117</v>
      </c>
      <c r="C411" s="14">
        <f>C$12</f>
        <v>12</v>
      </c>
      <c r="D411" s="14"/>
      <c r="E411" s="10">
        <f>'Rate Design (unblended)'!$G$66</f>
        <v>0</v>
      </c>
      <c r="F411" s="34">
        <f>E411*$C411</f>
        <v>0</v>
      </c>
      <c r="G411" s="18">
        <f>'Rate Design (unblended)'!$P$66</f>
        <v>0</v>
      </c>
      <c r="H411" s="34">
        <f>G411*$C411</f>
        <v>0</v>
      </c>
      <c r="J411" s="10">
        <f>'Rate Design (unblended)'!$G$70</f>
        <v>0</v>
      </c>
      <c r="K411" s="34">
        <f>J411*$C411</f>
        <v>0</v>
      </c>
      <c r="L411" s="18">
        <f>'Rate Design (unblended)'!$P$70</f>
        <v>0</v>
      </c>
      <c r="M411" s="34">
        <f>L411*$C411</f>
        <v>0</v>
      </c>
    </row>
    <row r="412" spans="1:18" ht="15" customHeight="1" x14ac:dyDescent="0.25">
      <c r="A412" s="14">
        <f>IF(AND(ISBLANK(B412),ISBLANK(C412)),"",MAX($A$10:A411)+1)</f>
        <v>240</v>
      </c>
      <c r="B412" s="43" t="s">
        <v>23</v>
      </c>
      <c r="C412" s="14">
        <f>C$12</f>
        <v>12</v>
      </c>
      <c r="D412" s="14"/>
      <c r="E412" s="10">
        <f>'Rate Design (unblended)'!$J$66</f>
        <v>281.50000000000017</v>
      </c>
      <c r="F412" s="34">
        <f>E412*$C412</f>
        <v>3378.0000000000018</v>
      </c>
      <c r="G412" s="18">
        <f>'Rate Design (unblended)'!$S$66</f>
        <v>0</v>
      </c>
      <c r="H412" s="34">
        <f>G412*$C412</f>
        <v>0</v>
      </c>
      <c r="J412" s="10">
        <f>'Rate Design (unblended)'!$J$70</f>
        <v>281.50000000000017</v>
      </c>
      <c r="K412" s="34">
        <f>J412*$C412</f>
        <v>3378.0000000000018</v>
      </c>
      <c r="L412" s="18">
        <f>'Rate Design (unblended)'!$S$70</f>
        <v>0</v>
      </c>
      <c r="M412" s="34">
        <f>L412*$C412</f>
        <v>0</v>
      </c>
    </row>
    <row r="413" spans="1:18" ht="15" customHeight="1" x14ac:dyDescent="0.25">
      <c r="A413" s="14">
        <f>IF(AND(ISBLANK(B413),ISBLANK(C413)),"",MAX($A$10:A412)+1)</f>
        <v>241</v>
      </c>
      <c r="B413" s="43" t="s">
        <v>24</v>
      </c>
      <c r="C413" s="14">
        <f>C$12</f>
        <v>12</v>
      </c>
      <c r="D413" s="14"/>
      <c r="E413" s="10">
        <f>'Rate Design (unblended)'!$K$66</f>
        <v>-34.601980000000019</v>
      </c>
      <c r="F413" s="34">
        <f>E413*$C413</f>
        <v>-415.2237600000002</v>
      </c>
      <c r="G413" s="18">
        <f>'Rate Design (unblended)'!$T$66</f>
        <v>-34.601980000000019</v>
      </c>
      <c r="H413" s="34">
        <f>G413*$C413</f>
        <v>-415.2237600000002</v>
      </c>
      <c r="J413" s="10">
        <f>'Rate Design (unblended)'!$K$70</f>
        <v>-34.601980000000019</v>
      </c>
      <c r="K413" s="34">
        <f>J413*$C413</f>
        <v>-415.2237600000002</v>
      </c>
      <c r="L413" s="18">
        <f>'Rate Design (unblended)'!$T$70</f>
        <v>-34.601980000000019</v>
      </c>
      <c r="M413" s="34">
        <f>L413*$C413</f>
        <v>-415.2237600000002</v>
      </c>
    </row>
    <row r="414" spans="1:18" ht="15" customHeight="1" x14ac:dyDescent="0.25">
      <c r="A414" s="14">
        <f>IF(AND(ISBLANK(B414),ISBLANK(C414)),"",MAX($A$10:A413)+1)</f>
        <v>242</v>
      </c>
      <c r="B414" s="2" t="s">
        <v>118</v>
      </c>
      <c r="C414" s="14"/>
      <c r="D414" s="14"/>
      <c r="E414" s="44">
        <f>SUM(E409:E413)</f>
        <v>5876.8980200000024</v>
      </c>
      <c r="F414" s="44">
        <f>SUM(F409:F413)</f>
        <v>70522.776240000036</v>
      </c>
      <c r="G414" s="44">
        <f>SUM(G409:G413)</f>
        <v>5877.3980199999996</v>
      </c>
      <c r="H414" s="44">
        <f>SUM(H409:H413)</f>
        <v>70528.776240000007</v>
      </c>
      <c r="I414" s="44"/>
      <c r="J414" s="44">
        <f>SUM(J409:J413)</f>
        <v>5876.8980200000024</v>
      </c>
      <c r="K414" s="44">
        <f>SUM(K409:K413)</f>
        <v>70522.776240000036</v>
      </c>
      <c r="L414" s="44">
        <f>SUM(L409:L413)</f>
        <v>5877.3980199999996</v>
      </c>
      <c r="M414" s="44">
        <f>SUM(M409:M413)</f>
        <v>70528.776240000007</v>
      </c>
      <c r="O414" s="33" t="b">
        <f>E414=J414</f>
        <v>1</v>
      </c>
      <c r="P414" s="33" t="b">
        <f t="shared" ref="P414" si="69">F414=K414</f>
        <v>1</v>
      </c>
      <c r="Q414" s="33" t="b">
        <f t="shared" ref="Q414" si="70">G414=L414</f>
        <v>1</v>
      </c>
      <c r="R414" s="33" t="b">
        <f t="shared" ref="R414" si="71">H414=M414</f>
        <v>1</v>
      </c>
    </row>
    <row r="415" spans="1:18" ht="15" customHeight="1" x14ac:dyDescent="0.25">
      <c r="A415" s="14" t="str">
        <f>IF(AND(ISBLANK(B415),ISBLANK(C415)),"",MAX($A$10:A414)+1)</f>
        <v/>
      </c>
      <c r="E415" s="18"/>
      <c r="G415" s="18"/>
      <c r="I415" s="42"/>
      <c r="J415" s="18"/>
      <c r="L415" s="18"/>
    </row>
    <row r="416" spans="1:18" ht="15" customHeight="1" x14ac:dyDescent="0.4">
      <c r="A416" s="14">
        <f>IF(AND(ISBLANK(B416),ISBLANK(C416)),"",MAX($A$10:A415)+1)</f>
        <v>243</v>
      </c>
      <c r="B416" s="37" t="s">
        <v>119</v>
      </c>
      <c r="C416" s="37" t="s">
        <v>120</v>
      </c>
      <c r="D416" s="37"/>
      <c r="E416" s="18"/>
      <c r="G416" s="18"/>
      <c r="I416" s="42"/>
      <c r="J416" s="18"/>
      <c r="L416" s="18"/>
    </row>
    <row r="417" spans="1:18" ht="15" customHeight="1" x14ac:dyDescent="0.25">
      <c r="A417" s="14">
        <f>IF(AND(ISBLANK(B417),ISBLANK(C417)),"",MAX($A$10:A416)+1)</f>
        <v>244</v>
      </c>
      <c r="B417" s="2" t="s">
        <v>121</v>
      </c>
      <c r="C417" s="50">
        <v>1375000</v>
      </c>
      <c r="D417" s="14"/>
      <c r="E417" s="10">
        <f>'Rate Design (unblended)'!$D$77</f>
        <v>1.9097</v>
      </c>
      <c r="F417" s="34">
        <f>E417*$C417</f>
        <v>2625837.5</v>
      </c>
      <c r="G417" s="10">
        <f>'Rate Design (unblended)'!$AS$77</f>
        <v>2.1335999999999999</v>
      </c>
      <c r="H417" s="34">
        <f>G417*$C417</f>
        <v>2933700</v>
      </c>
      <c r="I417" s="42"/>
      <c r="J417" s="10">
        <f>'Rate Design (unblended)'!$D$84</f>
        <v>1.9097</v>
      </c>
      <c r="K417" s="34">
        <f>J417*$C417</f>
        <v>2625837.5</v>
      </c>
      <c r="L417" s="10">
        <f>'Rate Design (unblended)'!$AS$84</f>
        <v>2.1335999999999999</v>
      </c>
      <c r="M417" s="34">
        <f>L417*$C417</f>
        <v>2933700</v>
      </c>
      <c r="O417" s="33" t="b">
        <f>E417=J417</f>
        <v>1</v>
      </c>
      <c r="P417" s="33" t="b">
        <f t="shared" ref="P417" si="72">F417=K417</f>
        <v>1</v>
      </c>
      <c r="Q417" s="33" t="b">
        <f t="shared" ref="Q417" si="73">G417=L417</f>
        <v>1</v>
      </c>
      <c r="R417" s="33" t="b">
        <f t="shared" ref="R417" si="74">H417=M417</f>
        <v>1</v>
      </c>
    </row>
    <row r="418" spans="1:18" ht="15" customHeight="1" x14ac:dyDescent="0.25">
      <c r="A418" s="14">
        <f>IF(AND(ISBLANK(B418),ISBLANK(C418)),"",MAX($A$10:A417)+1)</f>
        <v>245</v>
      </c>
      <c r="B418" s="41" t="s">
        <v>116</v>
      </c>
      <c r="C418" s="49"/>
      <c r="E418" s="10"/>
      <c r="G418" s="10"/>
      <c r="I418" s="42"/>
      <c r="J418" s="10"/>
      <c r="L418" s="10"/>
    </row>
    <row r="419" spans="1:18" ht="15" customHeight="1" x14ac:dyDescent="0.25">
      <c r="A419" s="14">
        <f>IF(AND(ISBLANK(B419),ISBLANK(C419)),"",MAX($A$10:A418)+1)</f>
        <v>246</v>
      </c>
      <c r="B419" s="43" t="s">
        <v>18</v>
      </c>
      <c r="C419" s="50">
        <f>C$417</f>
        <v>1375000</v>
      </c>
      <c r="D419" s="14"/>
      <c r="E419" s="10">
        <f>'Rate Design (unblended)'!$E$77</f>
        <v>1.33679E-3</v>
      </c>
      <c r="F419" s="34">
        <f>E419*$C419</f>
        <v>1838.0862500000001</v>
      </c>
      <c r="G419" s="10">
        <f>'Rate Design (unblended)'!$N$77</f>
        <v>0</v>
      </c>
      <c r="H419" s="34">
        <f>G419*$C419</f>
        <v>0</v>
      </c>
      <c r="I419" s="42"/>
      <c r="J419" s="10">
        <f>'Rate Design (unblended)'!$E$84</f>
        <v>1.33679E-3</v>
      </c>
      <c r="K419" s="34">
        <f>J419*$C419</f>
        <v>1838.0862500000001</v>
      </c>
      <c r="L419" s="10">
        <f>'Rate Design (unblended)'!$N$84</f>
        <v>0</v>
      </c>
      <c r="M419" s="34">
        <f>L419*$C419</f>
        <v>0</v>
      </c>
    </row>
    <row r="420" spans="1:18" ht="15" customHeight="1" x14ac:dyDescent="0.25">
      <c r="A420" s="14">
        <f>IF(AND(ISBLANK(B420),ISBLANK(C420)),"",MAX($A$10:A419)+1)</f>
        <v>247</v>
      </c>
      <c r="B420" s="43" t="s">
        <v>19</v>
      </c>
      <c r="C420" s="50">
        <f t="shared" ref="C420:C423" si="75">C$417</f>
        <v>1375000</v>
      </c>
      <c r="D420" s="14"/>
      <c r="E420" s="10">
        <f>'Rate Design (unblended)'!$F$77</f>
        <v>2.5600000000000001E-2</v>
      </c>
      <c r="F420" s="34">
        <f>E420*$C420</f>
        <v>35200</v>
      </c>
      <c r="G420" s="10">
        <f>'Rate Design (unblended)'!$O$77</f>
        <v>3.2686756668099996E-2</v>
      </c>
      <c r="H420" s="34">
        <f>G420*$C420</f>
        <v>44944.290418637494</v>
      </c>
      <c r="I420" s="42"/>
      <c r="J420" s="10">
        <f>'Rate Design (unblended)'!$F$84</f>
        <v>0</v>
      </c>
      <c r="K420" s="34">
        <f>J420*$C420</f>
        <v>0</v>
      </c>
      <c r="L420" s="10">
        <f>'Rate Design (unblended)'!$O$84</f>
        <v>0</v>
      </c>
      <c r="M420" s="34">
        <f>L420*$C420</f>
        <v>0</v>
      </c>
    </row>
    <row r="421" spans="1:18" ht="15" customHeight="1" x14ac:dyDescent="0.25">
      <c r="A421" s="14">
        <f>IF(AND(ISBLANK(B421),ISBLANK(C421)),"",MAX($A$10:A420)+1)</f>
        <v>248</v>
      </c>
      <c r="B421" s="43" t="s">
        <v>22</v>
      </c>
      <c r="C421" s="50">
        <f t="shared" si="75"/>
        <v>1375000</v>
      </c>
      <c r="D421" s="14"/>
      <c r="E421" s="10">
        <f>'Rate Design (unblended)'!$I$77</f>
        <v>8.6499999999999994E-2</v>
      </c>
      <c r="F421" s="34">
        <f>E421*$C421</f>
        <v>118937.49999999999</v>
      </c>
      <c r="G421" s="10">
        <f>'Rate Design (unblended)'!$R$77</f>
        <v>9.8400000000000001E-2</v>
      </c>
      <c r="H421" s="34">
        <f>G421*$C421</f>
        <v>135300</v>
      </c>
      <c r="I421" s="42"/>
      <c r="J421" s="10">
        <f>'Rate Design (unblended)'!$I$84</f>
        <v>0</v>
      </c>
      <c r="K421" s="34">
        <f>J421*$C421</f>
        <v>0</v>
      </c>
      <c r="L421" s="10">
        <f>'Rate Design (unblended)'!$R$84</f>
        <v>0</v>
      </c>
      <c r="M421" s="34">
        <f>L421*$C421</f>
        <v>0</v>
      </c>
    </row>
    <row r="422" spans="1:18" ht="15" customHeight="1" x14ac:dyDescent="0.25">
      <c r="A422" s="14">
        <f>IF(AND(ISBLANK(B422),ISBLANK(C422)),"",MAX($A$10:A421)+1)</f>
        <v>249</v>
      </c>
      <c r="B422" s="43" t="s">
        <v>23</v>
      </c>
      <c r="C422" s="50">
        <f t="shared" si="75"/>
        <v>1375000</v>
      </c>
      <c r="D422" s="14"/>
      <c r="E422" s="10">
        <f>'Rate Design (unblended)'!$J$77</f>
        <v>0.10109</v>
      </c>
      <c r="F422" s="34">
        <f>E422*$C422</f>
        <v>138998.75</v>
      </c>
      <c r="G422" s="10">
        <f>'Rate Design (unblended)'!$S$77</f>
        <v>0</v>
      </c>
      <c r="H422" s="34">
        <f>G422*$C422</f>
        <v>0</v>
      </c>
      <c r="I422" s="42"/>
      <c r="J422" s="10">
        <f>'Rate Design (unblended)'!$J$84</f>
        <v>9.5485E-2</v>
      </c>
      <c r="K422" s="34">
        <f>J422*$C422</f>
        <v>131291.875</v>
      </c>
      <c r="L422" s="10">
        <f>'Rate Design (unblended)'!$S$84</f>
        <v>0</v>
      </c>
      <c r="M422" s="34">
        <f>L422*$C422</f>
        <v>0</v>
      </c>
    </row>
    <row r="423" spans="1:18" ht="15" customHeight="1" x14ac:dyDescent="0.25">
      <c r="A423" s="14">
        <f>IF(AND(ISBLANK(B423),ISBLANK(C423)),"",MAX($A$10:A422)+1)</f>
        <v>250</v>
      </c>
      <c r="B423" s="43" t="s">
        <v>24</v>
      </c>
      <c r="C423" s="50">
        <f t="shared" si="75"/>
        <v>1375000</v>
      </c>
      <c r="D423" s="14"/>
      <c r="E423" s="10">
        <f>'Rate Design (unblended)'!$K$77</f>
        <v>-1.17370162E-2</v>
      </c>
      <c r="F423" s="34">
        <f>E423*$C423</f>
        <v>-16138.397275000001</v>
      </c>
      <c r="G423" s="10">
        <f>'Rate Design (unblended)'!$T$77</f>
        <v>-1.17370162E-2</v>
      </c>
      <c r="H423" s="34">
        <f>G423*$C423</f>
        <v>-16138.397275000001</v>
      </c>
      <c r="I423" s="42"/>
      <c r="J423" s="10">
        <f>'Rate Design (unblended)'!$K$84</f>
        <v>-1.17370162E-2</v>
      </c>
      <c r="K423" s="34">
        <f>J423*$C423</f>
        <v>-16138.397275000001</v>
      </c>
      <c r="L423" s="10">
        <f>'Rate Design (unblended)'!$T$84</f>
        <v>-1.17370162E-2</v>
      </c>
      <c r="M423" s="34">
        <f>L423*$C423</f>
        <v>-16138.397275000001</v>
      </c>
    </row>
    <row r="424" spans="1:18" ht="15" customHeight="1" x14ac:dyDescent="0.25">
      <c r="A424" s="14">
        <f>IF(AND(ISBLANK(B424),ISBLANK(C424)),"",MAX($A$10:A423)+1)</f>
        <v>251</v>
      </c>
      <c r="B424" s="45" t="s">
        <v>122</v>
      </c>
      <c r="C424" s="49"/>
      <c r="E424" s="46">
        <f>SUM(E417:E423)</f>
        <v>2.1124897738000001</v>
      </c>
      <c r="F424" s="44">
        <f>SUM(F417:F423)</f>
        <v>2904673.4389750003</v>
      </c>
      <c r="G424" s="46">
        <f>SUM(G417:G423)</f>
        <v>2.2529497404680998</v>
      </c>
      <c r="H424" s="44">
        <f>SUM(H417:H423)</f>
        <v>3097805.8931436376</v>
      </c>
      <c r="I424" s="42"/>
      <c r="J424" s="46">
        <f>SUM(J417:J423)</f>
        <v>1.9947847738</v>
      </c>
      <c r="K424" s="44">
        <f>SUM(K417:K423)</f>
        <v>2742829.0639750003</v>
      </c>
      <c r="L424" s="46">
        <f>SUM(L417:L423)</f>
        <v>2.1218629837999998</v>
      </c>
      <c r="M424" s="44">
        <f>SUM(M417:M423)</f>
        <v>2917561.6027250001</v>
      </c>
    </row>
    <row r="425" spans="1:18" ht="15" customHeight="1" x14ac:dyDescent="0.25">
      <c r="A425" s="14" t="str">
        <f>IF(AND(ISBLANK(B425),ISBLANK(C425)),"",MAX($A$10:A424)+1)</f>
        <v/>
      </c>
      <c r="C425" s="49"/>
      <c r="E425" s="42"/>
      <c r="I425" s="42"/>
      <c r="J425" s="42"/>
    </row>
    <row r="426" spans="1:18" ht="15" customHeight="1" x14ac:dyDescent="0.25">
      <c r="A426" s="14">
        <f>IF(AND(ISBLANK(B426),ISBLANK(C426)),"",MAX($A$10:A425)+1)</f>
        <v>252</v>
      </c>
      <c r="B426" s="2" t="s">
        <v>123</v>
      </c>
      <c r="C426" s="49"/>
      <c r="E426" s="42"/>
      <c r="F426" s="40">
        <f>SUM(F424,F414)</f>
        <v>2975196.2152150003</v>
      </c>
      <c r="G426" s="40"/>
      <c r="H426" s="40">
        <f>SUM(H424,H414)</f>
        <v>3168334.6693836376</v>
      </c>
      <c r="I426" s="42"/>
      <c r="J426" s="42"/>
      <c r="K426" s="40">
        <f>SUM(K424,K414)</f>
        <v>2813351.8402150003</v>
      </c>
      <c r="L426" s="40"/>
      <c r="M426" s="40">
        <f>SUM(M424,M414)</f>
        <v>2988090.3789650002</v>
      </c>
    </row>
    <row r="427" spans="1:18" ht="15" customHeight="1" x14ac:dyDescent="0.25">
      <c r="A427" s="14">
        <f>IF(AND(ISBLANK(B427),ISBLANK(C427)),"",MAX($A$10:A426)+1)</f>
        <v>253</v>
      </c>
      <c r="B427" s="2" t="s">
        <v>124</v>
      </c>
      <c r="C427" s="49"/>
      <c r="E427" s="42"/>
      <c r="F427" s="40">
        <f>F426/12</f>
        <v>247933.01793458336</v>
      </c>
      <c r="G427" s="40"/>
      <c r="H427" s="40">
        <f>H426/12</f>
        <v>264027.88911530311</v>
      </c>
      <c r="I427" s="42"/>
      <c r="J427" s="42"/>
      <c r="K427" s="40">
        <f>K426/12</f>
        <v>234445.98668458336</v>
      </c>
      <c r="L427" s="40"/>
      <c r="M427" s="40">
        <f>M426/12</f>
        <v>249007.53158041669</v>
      </c>
    </row>
    <row r="428" spans="1:18" ht="15" customHeight="1" x14ac:dyDescent="0.25">
      <c r="A428" s="14" t="str">
        <f>IF(AND(ISBLANK(B428),ISBLANK(C428)),"",MAX($A$10:A427)+1)</f>
        <v/>
      </c>
      <c r="C428" s="49"/>
      <c r="E428" s="42"/>
      <c r="I428" s="42"/>
      <c r="J428" s="42"/>
    </row>
    <row r="429" spans="1:18" ht="15" customHeight="1" x14ac:dyDescent="0.25">
      <c r="A429" s="14">
        <f>IF(AND(ISBLANK(B429),ISBLANK(C429)),"",MAX($A$10:A428)+1)</f>
        <v>254</v>
      </c>
      <c r="B429" s="2" t="s">
        <v>125</v>
      </c>
      <c r="C429" s="50">
        <f>C$417</f>
        <v>1375000</v>
      </c>
      <c r="D429" s="14"/>
      <c r="E429" s="12">
        <f>SUM(RetailCurrent!$D$78:$F$79)</f>
        <v>7.7218891254665714</v>
      </c>
      <c r="F429" s="34">
        <f>E429*$C429</f>
        <v>10617597.547516536</v>
      </c>
      <c r="G429" s="12">
        <f>E429</f>
        <v>7.7218891254665714</v>
      </c>
      <c r="H429" s="34">
        <f>G429*$C429</f>
        <v>10617597.547516536</v>
      </c>
      <c r="I429" s="42"/>
      <c r="J429" s="10">
        <f>'Rate Design (unblended)'!$M$84</f>
        <v>0.17399999999999999</v>
      </c>
      <c r="K429" s="34">
        <f>J429*$C429</f>
        <v>239249.99999999997</v>
      </c>
      <c r="L429" s="10">
        <f>'Rate Design (unblended)'!$V$84</f>
        <v>0.17399999999999999</v>
      </c>
      <c r="M429" s="34">
        <f>L429*$C429</f>
        <v>239249.99999999997</v>
      </c>
    </row>
    <row r="430" spans="1:18" ht="15" customHeight="1" x14ac:dyDescent="0.25">
      <c r="A430" s="14">
        <f>IF(AND(ISBLANK(B430),ISBLANK(C430)),"",MAX($A$10:A429)+1)</f>
        <v>255</v>
      </c>
      <c r="B430" s="2" t="s">
        <v>126</v>
      </c>
      <c r="E430" s="46">
        <f>SUM(E429,E424)</f>
        <v>9.8343788992665715</v>
      </c>
      <c r="F430" s="40"/>
      <c r="G430" s="46">
        <f>SUM(G429,G424)</f>
        <v>9.9748388659346716</v>
      </c>
      <c r="H430" s="40"/>
      <c r="I430" s="42"/>
      <c r="J430" s="46">
        <f>SUM(J429,J424)</f>
        <v>2.1687847738000001</v>
      </c>
      <c r="K430" s="40"/>
      <c r="L430" s="46">
        <f>SUM(L429,L424)</f>
        <v>2.2958629837999998</v>
      </c>
      <c r="M430" s="40"/>
    </row>
    <row r="431" spans="1:18" ht="15" customHeight="1" x14ac:dyDescent="0.25">
      <c r="A431" s="14" t="str">
        <f>IF(AND(ISBLANK(B431),ISBLANK(C431)),"",MAX($A$10:A430)+1)</f>
        <v/>
      </c>
      <c r="I431" s="42"/>
    </row>
    <row r="432" spans="1:18" ht="15" customHeight="1" x14ac:dyDescent="0.25">
      <c r="A432" s="14">
        <f>IF(AND(ISBLANK(B432),ISBLANK(C432)),"",MAX($A$10:A431)+1)</f>
        <v>256</v>
      </c>
      <c r="B432" s="2" t="s">
        <v>127</v>
      </c>
      <c r="E432" s="47"/>
      <c r="F432" s="40">
        <f>SUM(F426,F429)</f>
        <v>13592793.762731537</v>
      </c>
      <c r="H432" s="40">
        <f>SUM(H426,H429)</f>
        <v>13785932.216900174</v>
      </c>
      <c r="I432" s="42"/>
      <c r="J432" s="47"/>
      <c r="K432" s="40">
        <f>SUM(K426,K429)</f>
        <v>3052601.8402150003</v>
      </c>
      <c r="M432" s="40">
        <f>SUM(M426,M429)</f>
        <v>3227340.3789650002</v>
      </c>
    </row>
    <row r="433" spans="1:13" ht="15" customHeight="1" x14ac:dyDescent="0.25">
      <c r="A433" s="14">
        <f>IF(AND(ISBLANK(B433),ISBLANK(C433)),"",MAX($A$10:A432)+1)</f>
        <v>257</v>
      </c>
      <c r="B433" s="2" t="s">
        <v>128</v>
      </c>
      <c r="E433" s="47"/>
      <c r="F433" s="40">
        <f>F432/12</f>
        <v>1132732.8135609615</v>
      </c>
      <c r="G433" s="40"/>
      <c r="H433" s="40">
        <f>H432/12</f>
        <v>1148827.6847416812</v>
      </c>
      <c r="I433" s="42"/>
      <c r="J433" s="47"/>
      <c r="K433" s="40">
        <f>K432/12</f>
        <v>254383.48668458336</v>
      </c>
      <c r="L433" s="40"/>
      <c r="M433" s="40">
        <f>M432/12</f>
        <v>268945.03158041666</v>
      </c>
    </row>
    <row r="434" spans="1:13" ht="15" customHeight="1" x14ac:dyDescent="0.25">
      <c r="A434" s="14" t="str">
        <f>IF(AND(ISBLANK(B434),ISBLANK(C434)),"",MAX($A$10:A433)+1)</f>
        <v/>
      </c>
      <c r="E434" s="47"/>
      <c r="F434" s="47"/>
      <c r="J434" s="47"/>
      <c r="K434" s="47"/>
    </row>
    <row r="435" spans="1:13" ht="15" customHeight="1" x14ac:dyDescent="0.25">
      <c r="A435" s="14">
        <f>IF(AND(ISBLANK(B435),ISBLANK(C435)),"",MAX($A$10:A434)+1)</f>
        <v>258</v>
      </c>
      <c r="B435" s="2" t="s">
        <v>129</v>
      </c>
      <c r="E435" s="47"/>
      <c r="F435" s="47"/>
      <c r="H435" s="33">
        <f>H432-F432</f>
        <v>193138.45416863635</v>
      </c>
      <c r="J435" s="47"/>
      <c r="K435" s="47"/>
      <c r="M435" s="33">
        <f>M432-K432</f>
        <v>174738.53874999983</v>
      </c>
    </row>
    <row r="436" spans="1:13" ht="15" customHeight="1" x14ac:dyDescent="0.25">
      <c r="A436" s="14">
        <f>IF(AND(ISBLANK(B436),ISBLANK(C436)),"",MAX($A$10:A435)+1)</f>
        <v>259</v>
      </c>
      <c r="B436" s="2" t="s">
        <v>130</v>
      </c>
      <c r="E436" s="47"/>
      <c r="F436" s="47"/>
      <c r="H436" s="33">
        <f>H433-F433</f>
        <v>16094.871180719696</v>
      </c>
      <c r="J436" s="47"/>
      <c r="K436" s="47"/>
      <c r="M436" s="33">
        <f>M433-K433</f>
        <v>14561.5448958333</v>
      </c>
    </row>
    <row r="437" spans="1:13" ht="15" customHeight="1" x14ac:dyDescent="0.25">
      <c r="A437" s="14">
        <f>IF(AND(ISBLANK(B437),ISBLANK(C437)),"",MAX($A$10:A436)+1)</f>
        <v>260</v>
      </c>
      <c r="B437" s="2" t="s">
        <v>131</v>
      </c>
      <c r="E437" s="47"/>
      <c r="F437" s="47"/>
      <c r="H437" s="48">
        <f>H435/F426</f>
        <v>6.4916207267586665E-2</v>
      </c>
      <c r="J437" s="47"/>
      <c r="K437" s="47"/>
      <c r="M437" s="48">
        <f>M435/K426</f>
        <v>6.2110446426297705E-2</v>
      </c>
    </row>
    <row r="438" spans="1:13" ht="15" customHeight="1" x14ac:dyDescent="0.25">
      <c r="A438" s="14">
        <f>IF(AND(ISBLANK(B438),ISBLANK(C438)),"",MAX($A$10:A437)+1)</f>
        <v>261</v>
      </c>
      <c r="B438" s="2" t="s">
        <v>132</v>
      </c>
      <c r="E438" s="47"/>
      <c r="F438" s="47"/>
      <c r="H438" s="48">
        <f>H435/F432</f>
        <v>1.4208885791983372E-2</v>
      </c>
      <c r="J438" s="47"/>
      <c r="K438" s="47"/>
      <c r="M438" s="48">
        <f>M435/K432</f>
        <v>5.7242492764039178E-2</v>
      </c>
    </row>
    <row r="440" spans="1:13" ht="15" customHeight="1" x14ac:dyDescent="0.25">
      <c r="B440" s="2" t="s">
        <v>135</v>
      </c>
    </row>
    <row r="442" spans="1:13" ht="15" customHeight="1" x14ac:dyDescent="0.25">
      <c r="A442" s="31" t="str">
        <f>$A$1</f>
        <v>Peoples Natural Gas Company LLC</v>
      </c>
      <c r="M442" s="7" t="str">
        <f>$M$1</f>
        <v xml:space="preserve"> </v>
      </c>
    </row>
    <row r="443" spans="1:13" ht="15" customHeight="1" x14ac:dyDescent="0.25">
      <c r="A443" s="31" t="str">
        <f>$A$2</f>
        <v>12 Months Ending December 31, 2027</v>
      </c>
      <c r="M443" s="7"/>
    </row>
    <row r="444" spans="1:13" ht="15" customHeight="1" x14ac:dyDescent="0.25">
      <c r="A444" s="31" t="str">
        <f>$A$3</f>
        <v>Peoples Exhibit JDT-5 - Bill Impacts</v>
      </c>
      <c r="M444" s="7"/>
    </row>
    <row r="445" spans="1:13" ht="15" customHeight="1" x14ac:dyDescent="0.25">
      <c r="A445" s="31"/>
    </row>
    <row r="446" spans="1:13" ht="15" customHeight="1" x14ac:dyDescent="0.25">
      <c r="A446" s="31"/>
    </row>
    <row r="447" spans="1:13" ht="15" customHeight="1" x14ac:dyDescent="0.25">
      <c r="A447" s="32" t="s">
        <v>144</v>
      </c>
    </row>
    <row r="449" spans="1:18" ht="15" customHeight="1" x14ac:dyDescent="0.4">
      <c r="A449" s="37" t="s">
        <v>97</v>
      </c>
      <c r="B449" s="37" t="s">
        <v>98</v>
      </c>
      <c r="C449" s="37" t="s">
        <v>99</v>
      </c>
      <c r="D449" s="37"/>
      <c r="E449" s="37" t="s">
        <v>100</v>
      </c>
      <c r="F449" s="37" t="s">
        <v>101</v>
      </c>
      <c r="G449" s="37" t="s">
        <v>102</v>
      </c>
      <c r="H449" s="37" t="s">
        <v>103</v>
      </c>
      <c r="J449" s="37" t="s">
        <v>104</v>
      </c>
      <c r="K449" s="37" t="s">
        <v>105</v>
      </c>
      <c r="L449" s="37" t="s">
        <v>106</v>
      </c>
      <c r="M449" s="37" t="s">
        <v>107</v>
      </c>
    </row>
    <row r="450" spans="1:18" ht="15" customHeight="1" x14ac:dyDescent="0.4">
      <c r="A450" s="37"/>
      <c r="E450" s="38" t="s">
        <v>108</v>
      </c>
      <c r="F450" s="38"/>
      <c r="G450" s="38"/>
      <c r="H450" s="38"/>
      <c r="J450" s="38" t="s">
        <v>109</v>
      </c>
      <c r="K450" s="38"/>
      <c r="L450" s="38"/>
      <c r="M450" s="38"/>
    </row>
    <row r="451" spans="1:18" ht="15" customHeight="1" x14ac:dyDescent="0.4">
      <c r="A451" s="14"/>
      <c r="E451" s="38" t="s">
        <v>110</v>
      </c>
      <c r="F451" s="39"/>
      <c r="G451" s="38" t="s">
        <v>111</v>
      </c>
      <c r="H451" s="39"/>
      <c r="J451" s="38" t="s">
        <v>110</v>
      </c>
      <c r="K451" s="39"/>
      <c r="L451" s="38" t="s">
        <v>111</v>
      </c>
      <c r="M451" s="39"/>
    </row>
    <row r="452" spans="1:18" ht="15" customHeight="1" x14ac:dyDescent="0.4">
      <c r="A452" s="14">
        <f>IF(AND(ISBLANK(B452),ISBLANK(B460)),"",MAX($A$10:A451)+1)</f>
        <v>262</v>
      </c>
      <c r="B452" s="37" t="s">
        <v>112</v>
      </c>
      <c r="C452" s="37" t="s">
        <v>113</v>
      </c>
      <c r="D452" s="37"/>
      <c r="E452" s="37" t="s">
        <v>114</v>
      </c>
      <c r="F452" s="37" t="s">
        <v>115</v>
      </c>
      <c r="G452" s="37" t="s">
        <v>114</v>
      </c>
      <c r="H452" s="37" t="s">
        <v>115</v>
      </c>
      <c r="J452" s="37" t="s">
        <v>114</v>
      </c>
      <c r="K452" s="37" t="s">
        <v>115</v>
      </c>
      <c r="L452" s="37" t="s">
        <v>114</v>
      </c>
      <c r="M452" s="37" t="s">
        <v>115</v>
      </c>
    </row>
    <row r="453" spans="1:18" ht="15" customHeight="1" x14ac:dyDescent="0.25">
      <c r="A453" s="14">
        <f>IF(AND(ISBLANK(B453),ISBLANK(C453)),"",MAX($A$10:A452)+1)</f>
        <v>263</v>
      </c>
      <c r="B453" s="2" t="s">
        <v>36</v>
      </c>
      <c r="C453" s="14">
        <v>12</v>
      </c>
      <c r="D453" s="14"/>
      <c r="E453" s="34">
        <f>'Rate Design (unblended)'!$D$66</f>
        <v>5630.0000000000027</v>
      </c>
      <c r="F453" s="34">
        <f>E453*$C453</f>
        <v>67560.000000000029</v>
      </c>
      <c r="G453" s="42">
        <f>'Rate Design (unblended)'!$AS$66</f>
        <v>5912</v>
      </c>
      <c r="H453" s="40">
        <f>G453*$C453</f>
        <v>70944</v>
      </c>
      <c r="J453" s="34">
        <f>'Rate Design (unblended)'!$D$70</f>
        <v>5630.0000000000027</v>
      </c>
      <c r="K453" s="34">
        <f>J453*$C453</f>
        <v>67560.000000000029</v>
      </c>
      <c r="L453" s="42">
        <f>'Rate Design (unblended)'!$AS$70</f>
        <v>5912</v>
      </c>
      <c r="M453" s="40">
        <f>L453*$C453</f>
        <v>70944</v>
      </c>
    </row>
    <row r="454" spans="1:18" ht="15" customHeight="1" x14ac:dyDescent="0.25">
      <c r="A454" s="14">
        <f>IF(AND(ISBLANK(B454),ISBLANK(C454)),"",MAX($A$10:A453)+1)</f>
        <v>264</v>
      </c>
      <c r="B454" s="41" t="s">
        <v>116</v>
      </c>
      <c r="E454" s="34"/>
      <c r="F454" s="34"/>
      <c r="G454" s="42"/>
      <c r="H454" s="34"/>
      <c r="J454" s="34"/>
      <c r="K454" s="34"/>
      <c r="L454" s="42"/>
      <c r="M454" s="34"/>
    </row>
    <row r="455" spans="1:18" ht="15" customHeight="1" x14ac:dyDescent="0.25">
      <c r="A455" s="14">
        <f>IF(AND(ISBLANK(B455),ISBLANK(C455)),"",MAX($A$10:A454)+1)</f>
        <v>265</v>
      </c>
      <c r="B455" s="43" t="s">
        <v>117</v>
      </c>
      <c r="C455" s="14">
        <f>C$12</f>
        <v>12</v>
      </c>
      <c r="D455" s="14"/>
      <c r="E455" s="10">
        <f>'Rate Design (unblended)'!$G$66</f>
        <v>0</v>
      </c>
      <c r="F455" s="34">
        <f>E455*$C455</f>
        <v>0</v>
      </c>
      <c r="G455" s="18">
        <f>'Rate Design (unblended)'!$P$66</f>
        <v>0</v>
      </c>
      <c r="H455" s="34">
        <f>G455*$C455</f>
        <v>0</v>
      </c>
      <c r="J455" s="10">
        <f>'Rate Design (unblended)'!$G$70</f>
        <v>0</v>
      </c>
      <c r="K455" s="34">
        <f>J455*$C455</f>
        <v>0</v>
      </c>
      <c r="L455" s="18">
        <f>'Rate Design (unblended)'!$P$70</f>
        <v>0</v>
      </c>
      <c r="M455" s="34">
        <f>L455*$C455</f>
        <v>0</v>
      </c>
    </row>
    <row r="456" spans="1:18" ht="15" customHeight="1" x14ac:dyDescent="0.25">
      <c r="A456" s="14">
        <f>IF(AND(ISBLANK(B456),ISBLANK(C456)),"",MAX($A$10:A455)+1)</f>
        <v>266</v>
      </c>
      <c r="B456" s="43" t="s">
        <v>23</v>
      </c>
      <c r="C456" s="14">
        <f>C$12</f>
        <v>12</v>
      </c>
      <c r="D456" s="14"/>
      <c r="E456" s="10">
        <f>'Rate Design (unblended)'!$J$66</f>
        <v>281.50000000000017</v>
      </c>
      <c r="F456" s="34">
        <f>E456*$C456</f>
        <v>3378.0000000000018</v>
      </c>
      <c r="G456" s="18">
        <f>'Rate Design (unblended)'!$S$66</f>
        <v>0</v>
      </c>
      <c r="H456" s="34">
        <f>G456*$C456</f>
        <v>0</v>
      </c>
      <c r="J456" s="10">
        <f>'Rate Design (unblended)'!$J$70</f>
        <v>281.50000000000017</v>
      </c>
      <c r="K456" s="34">
        <f>J456*$C456</f>
        <v>3378.0000000000018</v>
      </c>
      <c r="L456" s="18">
        <f>'Rate Design (unblended)'!$S$70</f>
        <v>0</v>
      </c>
      <c r="M456" s="34">
        <f>L456*$C456</f>
        <v>0</v>
      </c>
    </row>
    <row r="457" spans="1:18" ht="15" customHeight="1" x14ac:dyDescent="0.25">
      <c r="A457" s="14">
        <f>IF(AND(ISBLANK(B457),ISBLANK(C457)),"",MAX($A$10:A456)+1)</f>
        <v>267</v>
      </c>
      <c r="B457" s="43" t="s">
        <v>24</v>
      </c>
      <c r="C457" s="14">
        <f>C$12</f>
        <v>12</v>
      </c>
      <c r="D457" s="14"/>
      <c r="E457" s="10">
        <f>'Rate Design (unblended)'!$K$66</f>
        <v>-34.601980000000019</v>
      </c>
      <c r="F457" s="34">
        <f>E457*$C457</f>
        <v>-415.2237600000002</v>
      </c>
      <c r="G457" s="10">
        <f>'Rate Design (unblended)'!$T$66</f>
        <v>-34.601980000000019</v>
      </c>
      <c r="H457" s="34">
        <f>G457*$C457</f>
        <v>-415.2237600000002</v>
      </c>
      <c r="J457" s="10">
        <f>'Rate Design (unblended)'!$K$70</f>
        <v>-34.601980000000019</v>
      </c>
      <c r="K457" s="34">
        <f>J457*$C457</f>
        <v>-415.2237600000002</v>
      </c>
      <c r="L457" s="10">
        <f>'Rate Design (unblended)'!$T$70</f>
        <v>-34.601980000000019</v>
      </c>
      <c r="M457" s="34">
        <f>L457*$C457</f>
        <v>-415.2237600000002</v>
      </c>
    </row>
    <row r="458" spans="1:18" ht="15" customHeight="1" x14ac:dyDescent="0.25">
      <c r="A458" s="14">
        <f>IF(AND(ISBLANK(B458),ISBLANK(C458)),"",MAX($A$10:A457)+1)</f>
        <v>268</v>
      </c>
      <c r="B458" s="2" t="s">
        <v>118</v>
      </c>
      <c r="C458" s="14"/>
      <c r="D458" s="14"/>
      <c r="E458" s="44">
        <f>SUM(E453:E457)</f>
        <v>5876.8980200000024</v>
      </c>
      <c r="F458" s="44">
        <f>SUM(F453:F457)</f>
        <v>70522.776240000036</v>
      </c>
      <c r="G458" s="44">
        <f>SUM(G453:G457)</f>
        <v>5877.3980199999996</v>
      </c>
      <c r="H458" s="44">
        <f>SUM(H453:H457)</f>
        <v>70528.776240000007</v>
      </c>
      <c r="I458" s="44"/>
      <c r="J458" s="44">
        <f>SUM(J453:J457)</f>
        <v>5876.8980200000024</v>
      </c>
      <c r="K458" s="44">
        <f>SUM(K453:K457)</f>
        <v>70522.776240000036</v>
      </c>
      <c r="L458" s="44">
        <f>SUM(L453:L457)</f>
        <v>5877.3980199999996</v>
      </c>
      <c r="M458" s="44">
        <f>SUM(M453:M457)</f>
        <v>70528.776240000007</v>
      </c>
      <c r="O458" s="33" t="b">
        <f>E458=J458</f>
        <v>1</v>
      </c>
      <c r="P458" s="33" t="b">
        <f t="shared" ref="P458" si="76">F458=K458</f>
        <v>1</v>
      </c>
      <c r="Q458" s="33" t="b">
        <f t="shared" ref="Q458" si="77">G458=L458</f>
        <v>1</v>
      </c>
      <c r="R458" s="33" t="b">
        <f t="shared" ref="R458" si="78">H458=M458</f>
        <v>1</v>
      </c>
    </row>
    <row r="459" spans="1:18" ht="15" customHeight="1" x14ac:dyDescent="0.25">
      <c r="A459" s="14" t="str">
        <f>IF(AND(ISBLANK(B459),ISBLANK(C459)),"",MAX($A$10:A458)+1)</f>
        <v/>
      </c>
      <c r="E459" s="18"/>
      <c r="G459" s="18"/>
      <c r="I459" s="42"/>
      <c r="J459" s="18"/>
      <c r="L459" s="18"/>
    </row>
    <row r="460" spans="1:18" ht="15" customHeight="1" x14ac:dyDescent="0.4">
      <c r="A460" s="14">
        <f>IF(AND(ISBLANK(B460),ISBLANK(C460)),"",MAX($A$10:A459)+1)</f>
        <v>269</v>
      </c>
      <c r="B460" s="37" t="s">
        <v>119</v>
      </c>
      <c r="C460" s="37" t="s">
        <v>120</v>
      </c>
      <c r="D460" s="37"/>
      <c r="E460" s="18"/>
      <c r="G460" s="18"/>
      <c r="I460" s="42"/>
      <c r="J460" s="18"/>
      <c r="L460" s="18"/>
    </row>
    <row r="461" spans="1:18" ht="15" customHeight="1" x14ac:dyDescent="0.25">
      <c r="A461" s="14">
        <f>IF(AND(ISBLANK(B461),ISBLANK(C461)),"",MAX($A$10:A460)+1)</f>
        <v>270</v>
      </c>
      <c r="B461" s="2" t="s">
        <v>121</v>
      </c>
      <c r="C461" s="50">
        <v>2100000</v>
      </c>
      <c r="D461" s="14"/>
      <c r="E461" s="10">
        <f>'Rate Design (unblended)'!$D$78</f>
        <v>1.4431</v>
      </c>
      <c r="F461" s="34">
        <f>E461*$C461</f>
        <v>3030510</v>
      </c>
      <c r="G461" s="10">
        <f>'Rate Design (unblended)'!$AS$78</f>
        <v>1.6123000000000001</v>
      </c>
      <c r="H461" s="34">
        <f>G461*$C461</f>
        <v>3385830</v>
      </c>
      <c r="I461" s="42"/>
      <c r="J461" s="10">
        <f>'Rate Design (unblended)'!$D$85</f>
        <v>1.4431</v>
      </c>
      <c r="K461" s="34">
        <f>J461*$C461</f>
        <v>3030510</v>
      </c>
      <c r="L461" s="10">
        <f>'Rate Design (unblended)'!$AS$85</f>
        <v>1.6123000000000001</v>
      </c>
      <c r="M461" s="34">
        <f>L461*$C461</f>
        <v>3385830</v>
      </c>
      <c r="O461" s="33" t="b">
        <f>E461=J461</f>
        <v>1</v>
      </c>
      <c r="P461" s="33" t="b">
        <f t="shared" ref="P461" si="79">F461=K461</f>
        <v>1</v>
      </c>
      <c r="Q461" s="33" t="b">
        <f t="shared" ref="Q461" si="80">G461=L461</f>
        <v>1</v>
      </c>
      <c r="R461" s="33" t="b">
        <f t="shared" ref="R461" si="81">H461=M461</f>
        <v>1</v>
      </c>
    </row>
    <row r="462" spans="1:18" ht="15" customHeight="1" x14ac:dyDescent="0.25">
      <c r="A462" s="14">
        <f>IF(AND(ISBLANK(B462),ISBLANK(C462)),"",MAX($A$10:A461)+1)</f>
        <v>271</v>
      </c>
      <c r="B462" s="41" t="s">
        <v>116</v>
      </c>
      <c r="C462" s="49"/>
      <c r="E462" s="10"/>
      <c r="G462" s="10"/>
      <c r="I462" s="42"/>
      <c r="J462" s="10"/>
      <c r="L462" s="10"/>
    </row>
    <row r="463" spans="1:18" ht="15" customHeight="1" x14ac:dyDescent="0.25">
      <c r="A463" s="14">
        <f>IF(AND(ISBLANK(B463),ISBLANK(C463)),"",MAX($A$10:A462)+1)</f>
        <v>272</v>
      </c>
      <c r="B463" s="43" t="s">
        <v>18</v>
      </c>
      <c r="C463" s="50">
        <f>C$461</f>
        <v>2100000</v>
      </c>
      <c r="D463" s="14"/>
      <c r="E463" s="10">
        <f>'Rate Design (unblended)'!$E$78</f>
        <v>1.0101700000000001E-3</v>
      </c>
      <c r="F463" s="34">
        <f>E463*$C463</f>
        <v>2121.3570000000004</v>
      </c>
      <c r="G463" s="10">
        <f>'Rate Design (unblended)'!$N$78</f>
        <v>0</v>
      </c>
      <c r="H463" s="34">
        <f>G463*$C463</f>
        <v>0</v>
      </c>
      <c r="I463" s="42"/>
      <c r="J463" s="10">
        <f>'Rate Design (unblended)'!$E$85</f>
        <v>1.0101700000000001E-3</v>
      </c>
      <c r="K463" s="34">
        <f>J463*$C463</f>
        <v>2121.3570000000004</v>
      </c>
      <c r="L463" s="10">
        <f>'Rate Design (unblended)'!$N$85</f>
        <v>0</v>
      </c>
      <c r="M463" s="34">
        <f>L463*$C463</f>
        <v>0</v>
      </c>
    </row>
    <row r="464" spans="1:18" ht="15" customHeight="1" x14ac:dyDescent="0.25">
      <c r="A464" s="14">
        <f>IF(AND(ISBLANK(B464),ISBLANK(C464)),"",MAX($A$10:A463)+1)</f>
        <v>273</v>
      </c>
      <c r="B464" s="43" t="s">
        <v>19</v>
      </c>
      <c r="C464" s="50">
        <f t="shared" ref="C464:C467" si="82">C$461</f>
        <v>2100000</v>
      </c>
      <c r="D464" s="14"/>
      <c r="E464" s="10">
        <f>'Rate Design (unblended)'!$F$78</f>
        <v>2.5600000000000001E-2</v>
      </c>
      <c r="F464" s="34">
        <f>E464*$C464</f>
        <v>53760</v>
      </c>
      <c r="G464" s="10">
        <f>'Rate Design (unblended)'!$O$78</f>
        <v>3.2686756668099996E-2</v>
      </c>
      <c r="H464" s="34">
        <f>G464*$C464</f>
        <v>68642.189003009989</v>
      </c>
      <c r="I464" s="42"/>
      <c r="J464" s="10">
        <f>'Rate Design (unblended)'!$F$85</f>
        <v>0</v>
      </c>
      <c r="K464" s="34">
        <f>J464*$C464</f>
        <v>0</v>
      </c>
      <c r="L464" s="10">
        <f>'Rate Design (unblended)'!$O$85</f>
        <v>0</v>
      </c>
      <c r="M464" s="34">
        <f>L464*$C464</f>
        <v>0</v>
      </c>
    </row>
    <row r="465" spans="1:13" ht="15" customHeight="1" x14ac:dyDescent="0.25">
      <c r="A465" s="14">
        <f>IF(AND(ISBLANK(B465),ISBLANK(C465)),"",MAX($A$10:A464)+1)</f>
        <v>274</v>
      </c>
      <c r="B465" s="43" t="s">
        <v>22</v>
      </c>
      <c r="C465" s="50">
        <f t="shared" si="82"/>
        <v>2100000</v>
      </c>
      <c r="D465" s="14"/>
      <c r="E465" s="10">
        <f>'Rate Design (unblended)'!$I$78</f>
        <v>8.6499999999999994E-2</v>
      </c>
      <c r="F465" s="34">
        <f>E465*$C465</f>
        <v>181650</v>
      </c>
      <c r="G465" s="10">
        <f>'Rate Design (unblended)'!$R$78</f>
        <v>9.8400000000000001E-2</v>
      </c>
      <c r="H465" s="34">
        <f>G465*$C465</f>
        <v>206640</v>
      </c>
      <c r="I465" s="42"/>
      <c r="J465" s="10">
        <f>'Rate Design (unblended)'!$I$85</f>
        <v>0</v>
      </c>
      <c r="K465" s="34">
        <f>J465*$C465</f>
        <v>0</v>
      </c>
      <c r="L465" s="10">
        <f>'Rate Design (unblended)'!$R$85</f>
        <v>0</v>
      </c>
      <c r="M465" s="34">
        <f>L465*$C465</f>
        <v>0</v>
      </c>
    </row>
    <row r="466" spans="1:13" ht="15" customHeight="1" x14ac:dyDescent="0.25">
      <c r="A466" s="14">
        <f>IF(AND(ISBLANK(B466),ISBLANK(C466)),"",MAX($A$10:A465)+1)</f>
        <v>275</v>
      </c>
      <c r="B466" s="43" t="s">
        <v>23</v>
      </c>
      <c r="C466" s="50">
        <f t="shared" si="82"/>
        <v>2100000</v>
      </c>
      <c r="D466" s="14"/>
      <c r="E466" s="10">
        <f>'Rate Design (unblended)'!$J$78</f>
        <v>7.776000000000001E-2</v>
      </c>
      <c r="F466" s="34">
        <f>E466*$C466</f>
        <v>163296.00000000003</v>
      </c>
      <c r="G466" s="10">
        <f>'Rate Design (unblended)'!$S$78</f>
        <v>0</v>
      </c>
      <c r="H466" s="34">
        <f>G466*$C466</f>
        <v>0</v>
      </c>
      <c r="I466" s="42"/>
      <c r="J466" s="10">
        <f>'Rate Design (unblended)'!$J$85</f>
        <v>7.2155000000000011E-2</v>
      </c>
      <c r="K466" s="34">
        <f>J466*$C466</f>
        <v>151525.50000000003</v>
      </c>
      <c r="L466" s="10">
        <f>'Rate Design (unblended)'!$S$85</f>
        <v>0</v>
      </c>
      <c r="M466" s="34">
        <f>L466*$C466</f>
        <v>0</v>
      </c>
    </row>
    <row r="467" spans="1:13" ht="15" customHeight="1" x14ac:dyDescent="0.25">
      <c r="A467" s="14">
        <f>IF(AND(ISBLANK(B467),ISBLANK(C467)),"",MAX($A$10:A466)+1)</f>
        <v>276</v>
      </c>
      <c r="B467" s="43" t="s">
        <v>24</v>
      </c>
      <c r="C467" s="50">
        <f t="shared" si="82"/>
        <v>2100000</v>
      </c>
      <c r="D467" s="14"/>
      <c r="E467" s="10">
        <f>'Rate Design (unblended)'!$K$78</f>
        <v>-8.8692926000000002E-3</v>
      </c>
      <c r="F467" s="34">
        <f>E467*$C467</f>
        <v>-18625.514460000002</v>
      </c>
      <c r="G467" s="10">
        <f>'Rate Design (unblended)'!$T$78</f>
        <v>-8.8692926000000002E-3</v>
      </c>
      <c r="H467" s="34">
        <f>G467*$C467</f>
        <v>-18625.514460000002</v>
      </c>
      <c r="I467" s="42"/>
      <c r="J467" s="10">
        <f>'Rate Design (unblended)'!$K$85</f>
        <v>-8.8692926000000002E-3</v>
      </c>
      <c r="K467" s="34">
        <f>J467*$C467</f>
        <v>-18625.514460000002</v>
      </c>
      <c r="L467" s="10">
        <f>'Rate Design (unblended)'!$T$85</f>
        <v>-8.8692926000000002E-3</v>
      </c>
      <c r="M467" s="34">
        <f>L467*$C467</f>
        <v>-18625.514460000002</v>
      </c>
    </row>
    <row r="468" spans="1:13" ht="15" customHeight="1" x14ac:dyDescent="0.25">
      <c r="A468" s="14">
        <f>IF(AND(ISBLANK(B468),ISBLANK(C468)),"",MAX($A$10:A467)+1)</f>
        <v>277</v>
      </c>
      <c r="B468" s="45" t="s">
        <v>122</v>
      </c>
      <c r="C468" s="49"/>
      <c r="E468" s="46">
        <f>SUM(E461:E467)</f>
        <v>1.6251008774000002</v>
      </c>
      <c r="F468" s="44">
        <f>SUM(F461:F467)</f>
        <v>3412711.8425399996</v>
      </c>
      <c r="G468" s="46">
        <f>SUM(G461:G467)</f>
        <v>1.7345174640681</v>
      </c>
      <c r="H468" s="44">
        <f>SUM(H461:H467)</f>
        <v>3642486.6745430096</v>
      </c>
      <c r="I468" s="42"/>
      <c r="J468" s="46">
        <f>SUM(J461:J467)</f>
        <v>1.5073958774</v>
      </c>
      <c r="K468" s="44">
        <f>SUM(K461:K467)</f>
        <v>3165531.3425399996</v>
      </c>
      <c r="L468" s="46">
        <f>SUM(L461:L467)</f>
        <v>1.6034307074</v>
      </c>
      <c r="M468" s="44">
        <f>SUM(M461:M467)</f>
        <v>3367204.4855399998</v>
      </c>
    </row>
    <row r="469" spans="1:13" ht="15" customHeight="1" x14ac:dyDescent="0.25">
      <c r="A469" s="14" t="str">
        <f>IF(AND(ISBLANK(B469),ISBLANK(C469)),"",MAX($A$10:A468)+1)</f>
        <v/>
      </c>
      <c r="C469" s="49"/>
      <c r="E469" s="42"/>
      <c r="I469" s="42"/>
      <c r="J469" s="42"/>
    </row>
    <row r="470" spans="1:13" ht="15" customHeight="1" x14ac:dyDescent="0.25">
      <c r="A470" s="14">
        <f>IF(AND(ISBLANK(B470),ISBLANK(C470)),"",MAX($A$10:A469)+1)</f>
        <v>278</v>
      </c>
      <c r="B470" s="2" t="s">
        <v>123</v>
      </c>
      <c r="C470" s="49"/>
      <c r="E470" s="42"/>
      <c r="F470" s="40">
        <f>SUM(F468,F458)</f>
        <v>3483234.6187799997</v>
      </c>
      <c r="G470" s="40"/>
      <c r="H470" s="40">
        <f>SUM(H468,H458)</f>
        <v>3713015.4507830096</v>
      </c>
      <c r="I470" s="42"/>
      <c r="J470" s="42"/>
      <c r="K470" s="40">
        <f>SUM(K468,K458)</f>
        <v>3236054.1187799997</v>
      </c>
      <c r="L470" s="40"/>
      <c r="M470" s="40">
        <f>SUM(M468,M458)</f>
        <v>3437733.2617799998</v>
      </c>
    </row>
    <row r="471" spans="1:13" ht="15" customHeight="1" x14ac:dyDescent="0.25">
      <c r="A471" s="14">
        <f>IF(AND(ISBLANK(B471),ISBLANK(C471)),"",MAX($A$10:A470)+1)</f>
        <v>279</v>
      </c>
      <c r="B471" s="2" t="s">
        <v>124</v>
      </c>
      <c r="C471" s="49"/>
      <c r="E471" s="42"/>
      <c r="F471" s="40">
        <f>F470/12</f>
        <v>290269.55156499997</v>
      </c>
      <c r="G471" s="40"/>
      <c r="H471" s="40">
        <f>H470/12</f>
        <v>309417.95423191745</v>
      </c>
      <c r="I471" s="42"/>
      <c r="J471" s="42"/>
      <c r="K471" s="40">
        <f>K470/12</f>
        <v>269671.17656499997</v>
      </c>
      <c r="L471" s="40"/>
      <c r="M471" s="40">
        <f>M470/12</f>
        <v>286477.77181499999</v>
      </c>
    </row>
    <row r="472" spans="1:13" ht="15" customHeight="1" x14ac:dyDescent="0.25">
      <c r="A472" s="14" t="str">
        <f>IF(AND(ISBLANK(B472),ISBLANK(C472)),"",MAX($A$10:A471)+1)</f>
        <v/>
      </c>
      <c r="C472" s="49"/>
      <c r="E472" s="42"/>
      <c r="I472" s="42"/>
      <c r="J472" s="42"/>
    </row>
    <row r="473" spans="1:13" ht="15" customHeight="1" x14ac:dyDescent="0.25">
      <c r="A473" s="14">
        <f>IF(AND(ISBLANK(B473),ISBLANK(C473)),"",MAX($A$10:A472)+1)</f>
        <v>280</v>
      </c>
      <c r="B473" s="2" t="s">
        <v>125</v>
      </c>
      <c r="C473" s="50">
        <f>C$461</f>
        <v>2100000</v>
      </c>
      <c r="D473" s="14"/>
      <c r="E473" s="12">
        <f>SUM(RetailCurrent!$D$78:$F$79)</f>
        <v>7.7218891254665714</v>
      </c>
      <c r="F473" s="34">
        <f>E473*$C473</f>
        <v>16215967.163479799</v>
      </c>
      <c r="G473" s="12">
        <f>E473</f>
        <v>7.7218891254665714</v>
      </c>
      <c r="H473" s="34">
        <f>G473*$C473</f>
        <v>16215967.163479799</v>
      </c>
      <c r="I473" s="42"/>
      <c r="J473" s="10">
        <f>'Rate Design (unblended)'!$M$85</f>
        <v>0.17399999999999999</v>
      </c>
      <c r="K473" s="34">
        <f>J473*$C473</f>
        <v>365400</v>
      </c>
      <c r="L473" s="10">
        <f>'Rate Design (unblended)'!$V$85</f>
        <v>0.17399999999999999</v>
      </c>
      <c r="M473" s="34">
        <f>L473*$C473</f>
        <v>365400</v>
      </c>
    </row>
    <row r="474" spans="1:13" ht="15" customHeight="1" x14ac:dyDescent="0.25">
      <c r="A474" s="14">
        <f>IF(AND(ISBLANK(B474),ISBLANK(C474)),"",MAX($A$10:A473)+1)</f>
        <v>281</v>
      </c>
      <c r="B474" s="2" t="s">
        <v>126</v>
      </c>
      <c r="E474" s="46">
        <f>SUM(E473,E468)</f>
        <v>9.3469900028665709</v>
      </c>
      <c r="F474" s="40"/>
      <c r="G474" s="46">
        <f>SUM(G473,G468)</f>
        <v>9.4564065895346712</v>
      </c>
      <c r="H474" s="40"/>
      <c r="I474" s="42"/>
      <c r="J474" s="46">
        <f>SUM(J473,J468)</f>
        <v>1.6813958774</v>
      </c>
      <c r="K474" s="40"/>
      <c r="L474" s="46">
        <f>SUM(L473,L468)</f>
        <v>1.7774307074</v>
      </c>
      <c r="M474" s="40"/>
    </row>
    <row r="475" spans="1:13" ht="15" customHeight="1" x14ac:dyDescent="0.25">
      <c r="A475" s="14" t="str">
        <f>IF(AND(ISBLANK(B475),ISBLANK(C475)),"",MAX($A$10:A474)+1)</f>
        <v/>
      </c>
      <c r="I475" s="42"/>
    </row>
    <row r="476" spans="1:13" ht="15" customHeight="1" x14ac:dyDescent="0.25">
      <c r="A476" s="14">
        <f>IF(AND(ISBLANK(B476),ISBLANK(C476)),"",MAX($A$10:A475)+1)</f>
        <v>282</v>
      </c>
      <c r="B476" s="2" t="s">
        <v>127</v>
      </c>
      <c r="E476" s="47"/>
      <c r="F476" s="40">
        <f>SUM(F470,F473)</f>
        <v>19699201.7822598</v>
      </c>
      <c r="H476" s="40">
        <f>SUM(H470,H473)</f>
        <v>19928982.614262808</v>
      </c>
      <c r="I476" s="42"/>
      <c r="J476" s="47"/>
      <c r="K476" s="40">
        <f>SUM(K470,K473)</f>
        <v>3601454.1187799997</v>
      </c>
      <c r="M476" s="40">
        <f>SUM(M470,M473)</f>
        <v>3803133.2617799998</v>
      </c>
    </row>
    <row r="477" spans="1:13" ht="15" customHeight="1" x14ac:dyDescent="0.25">
      <c r="A477" s="14">
        <f>IF(AND(ISBLANK(B477),ISBLANK(C477)),"",MAX($A$10:A476)+1)</f>
        <v>283</v>
      </c>
      <c r="B477" s="2" t="s">
        <v>128</v>
      </c>
      <c r="E477" s="47"/>
      <c r="F477" s="40">
        <f>F476/12</f>
        <v>1641600.1485216499</v>
      </c>
      <c r="G477" s="40"/>
      <c r="H477" s="40">
        <f>H476/12</f>
        <v>1660748.5511885674</v>
      </c>
      <c r="I477" s="42"/>
      <c r="J477" s="47"/>
      <c r="K477" s="40">
        <f>K476/12</f>
        <v>300121.17656499997</v>
      </c>
      <c r="L477" s="40"/>
      <c r="M477" s="40">
        <f>M476/12</f>
        <v>316927.77181499999</v>
      </c>
    </row>
    <row r="478" spans="1:13" ht="15" customHeight="1" x14ac:dyDescent="0.25">
      <c r="A478" s="14" t="str">
        <f>IF(AND(ISBLANK(B478),ISBLANK(C478)),"",MAX($A$10:A477)+1)</f>
        <v/>
      </c>
      <c r="E478" s="47"/>
      <c r="F478" s="47"/>
      <c r="J478" s="47"/>
      <c r="K478" s="47"/>
    </row>
    <row r="479" spans="1:13" ht="15" customHeight="1" x14ac:dyDescent="0.25">
      <c r="A479" s="14">
        <f>IF(AND(ISBLANK(B479),ISBLANK(C479)),"",MAX($A$10:A478)+1)</f>
        <v>284</v>
      </c>
      <c r="B479" s="2" t="s">
        <v>129</v>
      </c>
      <c r="E479" s="47"/>
      <c r="F479" s="47"/>
      <c r="H479" s="33">
        <f>H476-F476</f>
        <v>229780.83200300857</v>
      </c>
      <c r="J479" s="47"/>
      <c r="K479" s="47"/>
      <c r="M479" s="33">
        <f>M476-K476</f>
        <v>201679.14300000016</v>
      </c>
    </row>
    <row r="480" spans="1:13" ht="15" customHeight="1" x14ac:dyDescent="0.25">
      <c r="A480" s="14">
        <f>IF(AND(ISBLANK(B480),ISBLANK(C480)),"",MAX($A$10:A479)+1)</f>
        <v>285</v>
      </c>
      <c r="B480" s="2" t="s">
        <v>130</v>
      </c>
      <c r="E480" s="47"/>
      <c r="F480" s="47"/>
      <c r="H480" s="33">
        <f>H477-F477</f>
        <v>19148.402666917536</v>
      </c>
      <c r="J480" s="47"/>
      <c r="K480" s="47"/>
      <c r="M480" s="33">
        <f>M477-K477</f>
        <v>16806.595250000013</v>
      </c>
    </row>
    <row r="481" spans="1:13" ht="15" customHeight="1" x14ac:dyDescent="0.25">
      <c r="A481" s="14">
        <f>IF(AND(ISBLANK(B481),ISBLANK(C481)),"",MAX($A$10:A480)+1)</f>
        <v>286</v>
      </c>
      <c r="B481" s="2" t="s">
        <v>131</v>
      </c>
      <c r="E481" s="47"/>
      <c r="F481" s="47"/>
      <c r="H481" s="48">
        <f>H479/F470</f>
        <v>6.5967658556255721E-2</v>
      </c>
      <c r="J481" s="47"/>
      <c r="K481" s="47"/>
      <c r="M481" s="48">
        <f>M479/K470</f>
        <v>6.2322549499275272E-2</v>
      </c>
    </row>
    <row r="482" spans="1:13" ht="15" customHeight="1" x14ac:dyDescent="0.25">
      <c r="A482" s="14">
        <f>IF(AND(ISBLANK(B482),ISBLANK(C482)),"",MAX($A$10:A481)+1)</f>
        <v>287</v>
      </c>
      <c r="B482" s="2" t="s">
        <v>132</v>
      </c>
      <c r="E482" s="47"/>
      <c r="F482" s="47"/>
      <c r="H482" s="48">
        <f>H479/F476</f>
        <v>1.1664474253466386E-2</v>
      </c>
      <c r="J482" s="47"/>
      <c r="K482" s="47"/>
      <c r="M482" s="48">
        <f>M479/K476</f>
        <v>5.5999364797772129E-2</v>
      </c>
    </row>
    <row r="484" spans="1:13" ht="15" customHeight="1" x14ac:dyDescent="0.25">
      <c r="B484" s="2" t="s">
        <v>135</v>
      </c>
    </row>
    <row r="486" spans="1:13" ht="15" customHeight="1" x14ac:dyDescent="0.25">
      <c r="A486" s="31" t="str">
        <f>$A$1</f>
        <v>Peoples Natural Gas Company LLC</v>
      </c>
      <c r="M486" s="7" t="str">
        <f>$M$1</f>
        <v xml:space="preserve"> </v>
      </c>
    </row>
    <row r="487" spans="1:13" ht="15" customHeight="1" x14ac:dyDescent="0.25">
      <c r="A487" s="31" t="str">
        <f>$A$2</f>
        <v>12 Months Ending December 31, 2027</v>
      </c>
      <c r="M487" s="7"/>
    </row>
    <row r="488" spans="1:13" ht="15" customHeight="1" x14ac:dyDescent="0.25">
      <c r="A488" s="31" t="str">
        <f>$A$3</f>
        <v>Peoples Exhibit JDT-5 - Bill Impacts</v>
      </c>
      <c r="M488" s="7"/>
    </row>
    <row r="489" spans="1:13" ht="15" customHeight="1" x14ac:dyDescent="0.25">
      <c r="A489" s="31"/>
    </row>
    <row r="490" spans="1:13" ht="15" customHeight="1" x14ac:dyDescent="0.25">
      <c r="A490" s="31"/>
    </row>
    <row r="491" spans="1:13" ht="15" customHeight="1" x14ac:dyDescent="0.25">
      <c r="A491" s="32" t="s">
        <v>145</v>
      </c>
    </row>
    <row r="493" spans="1:13" ht="15" customHeight="1" x14ac:dyDescent="0.4">
      <c r="A493" s="37" t="s">
        <v>97</v>
      </c>
      <c r="B493" s="37" t="s">
        <v>98</v>
      </c>
      <c r="C493" s="37" t="s">
        <v>99</v>
      </c>
      <c r="D493" s="37"/>
      <c r="E493" s="37" t="s">
        <v>100</v>
      </c>
      <c r="F493" s="37" t="s">
        <v>101</v>
      </c>
      <c r="G493" s="37" t="s">
        <v>102</v>
      </c>
      <c r="H493" s="37" t="s">
        <v>103</v>
      </c>
      <c r="J493" s="37" t="s">
        <v>104</v>
      </c>
      <c r="K493" s="37" t="s">
        <v>105</v>
      </c>
      <c r="L493" s="37" t="s">
        <v>106</v>
      </c>
      <c r="M493" s="37" t="s">
        <v>107</v>
      </c>
    </row>
    <row r="494" spans="1:13" ht="15" customHeight="1" x14ac:dyDescent="0.4">
      <c r="A494" s="37"/>
      <c r="E494" s="38" t="s">
        <v>108</v>
      </c>
      <c r="F494" s="38"/>
      <c r="G494" s="38"/>
      <c r="H494" s="38"/>
      <c r="J494" s="38" t="s">
        <v>109</v>
      </c>
      <c r="K494" s="38"/>
      <c r="L494" s="38"/>
      <c r="M494" s="38"/>
    </row>
    <row r="495" spans="1:13" ht="15" customHeight="1" x14ac:dyDescent="0.4">
      <c r="A495" s="14"/>
      <c r="E495" s="38" t="s">
        <v>110</v>
      </c>
      <c r="F495" s="39"/>
      <c r="G495" s="38" t="s">
        <v>111</v>
      </c>
      <c r="H495" s="39"/>
      <c r="J495" s="38" t="s">
        <v>110</v>
      </c>
      <c r="K495" s="39"/>
      <c r="L495" s="38" t="s">
        <v>111</v>
      </c>
      <c r="M495" s="39"/>
    </row>
    <row r="496" spans="1:13" ht="15" customHeight="1" x14ac:dyDescent="0.4">
      <c r="A496" s="14">
        <f>IF(AND(ISBLANK(B496),ISBLANK(B504)),"",MAX($A$10:A495)+1)</f>
        <v>288</v>
      </c>
      <c r="B496" s="37" t="s">
        <v>112</v>
      </c>
      <c r="C496" s="37" t="s">
        <v>113</v>
      </c>
      <c r="D496" s="37"/>
      <c r="E496" s="37" t="s">
        <v>114</v>
      </c>
      <c r="F496" s="37" t="s">
        <v>115</v>
      </c>
      <c r="G496" s="37" t="s">
        <v>114</v>
      </c>
      <c r="H496" s="37" t="s">
        <v>115</v>
      </c>
      <c r="J496" s="37" t="s">
        <v>114</v>
      </c>
      <c r="K496" s="37" t="s">
        <v>115</v>
      </c>
      <c r="L496" s="37" t="s">
        <v>114</v>
      </c>
      <c r="M496" s="37" t="s">
        <v>115</v>
      </c>
    </row>
    <row r="497" spans="1:18" ht="15" customHeight="1" x14ac:dyDescent="0.25">
      <c r="A497" s="14">
        <f>IF(AND(ISBLANK(B497),ISBLANK(C497)),"",MAX($A$10:A496)+1)</f>
        <v>289</v>
      </c>
      <c r="B497" s="2" t="s">
        <v>36</v>
      </c>
      <c r="C497" s="14">
        <v>12</v>
      </c>
      <c r="D497" s="14"/>
      <c r="E497" s="34">
        <f>'Rate Design (unblended)'!$D$120</f>
        <v>5630.0000000000027</v>
      </c>
      <c r="F497" s="34">
        <f>E497*$C497</f>
        <v>67560.000000000029</v>
      </c>
      <c r="G497" s="42">
        <f>'Rate Design (unblended)'!$AS$120</f>
        <v>5912</v>
      </c>
      <c r="H497" s="40">
        <f>G497*$C497</f>
        <v>70944</v>
      </c>
      <c r="J497" s="34">
        <f>'Rate Design (unblended)'!$D$121</f>
        <v>5630.0000000000027</v>
      </c>
      <c r="K497" s="34">
        <f>J497*$C497</f>
        <v>67560.000000000029</v>
      </c>
      <c r="L497" s="42">
        <f>'Rate Design (unblended)'!$AS$121</f>
        <v>5912</v>
      </c>
      <c r="M497" s="40">
        <f>L497*$C497</f>
        <v>70944</v>
      </c>
    </row>
    <row r="498" spans="1:18" ht="15" customHeight="1" x14ac:dyDescent="0.25">
      <c r="A498" s="14">
        <f>IF(AND(ISBLANK(B498),ISBLANK(C498)),"",MAX($A$10:A497)+1)</f>
        <v>290</v>
      </c>
      <c r="B498" s="41" t="s">
        <v>116</v>
      </c>
      <c r="E498" s="34"/>
      <c r="F498" s="34"/>
      <c r="G498" s="42"/>
      <c r="H498" s="34"/>
      <c r="J498" s="34"/>
      <c r="K498" s="34"/>
      <c r="L498" s="42"/>
      <c r="M498" s="34"/>
    </row>
    <row r="499" spans="1:18" ht="15" customHeight="1" x14ac:dyDescent="0.25">
      <c r="A499" s="14">
        <f>IF(AND(ISBLANK(B499),ISBLANK(C499)),"",MAX($A$10:A498)+1)</f>
        <v>291</v>
      </c>
      <c r="B499" s="43" t="s">
        <v>117</v>
      </c>
      <c r="C499" s="14">
        <f>C$12</f>
        <v>12</v>
      </c>
      <c r="D499" s="14"/>
      <c r="E499" s="10">
        <f>'Rate Design (unblended)'!$G$120</f>
        <v>0</v>
      </c>
      <c r="F499" s="34">
        <f>E499*$C499</f>
        <v>0</v>
      </c>
      <c r="G499" s="18">
        <f>'Rate Design (unblended)'!$P$120</f>
        <v>0</v>
      </c>
      <c r="H499" s="34">
        <f>G499*$C499</f>
        <v>0</v>
      </c>
      <c r="J499" s="10">
        <f>'Rate Design (unblended)'!$G$121</f>
        <v>0</v>
      </c>
      <c r="K499" s="34">
        <f>J499*$C499</f>
        <v>0</v>
      </c>
      <c r="L499" s="18">
        <f>'Rate Design (unblended)'!$P$121</f>
        <v>0</v>
      </c>
      <c r="M499" s="34">
        <f>L499*$C499</f>
        <v>0</v>
      </c>
    </row>
    <row r="500" spans="1:18" ht="15" customHeight="1" x14ac:dyDescent="0.25">
      <c r="A500" s="14">
        <f>IF(AND(ISBLANK(B500),ISBLANK(C500)),"",MAX($A$10:A499)+1)</f>
        <v>292</v>
      </c>
      <c r="B500" s="43" t="s">
        <v>23</v>
      </c>
      <c r="C500" s="14">
        <f>C$12</f>
        <v>12</v>
      </c>
      <c r="D500" s="14"/>
      <c r="E500" s="10">
        <f>'Rate Design (unblended)'!$J$120</f>
        <v>0</v>
      </c>
      <c r="F500" s="34">
        <f>E500*$C500</f>
        <v>0</v>
      </c>
      <c r="G500" s="18">
        <f>'Rate Design (unblended)'!$S$120</f>
        <v>0</v>
      </c>
      <c r="H500" s="34">
        <f>G500*$C500</f>
        <v>0</v>
      </c>
      <c r="J500" s="10">
        <f>'Rate Design (unblended)'!$J$121</f>
        <v>0</v>
      </c>
      <c r="K500" s="34">
        <f>J500*$C500</f>
        <v>0</v>
      </c>
      <c r="L500" s="18">
        <f>'Rate Design (unblended)'!$S$121</f>
        <v>0</v>
      </c>
      <c r="M500" s="34">
        <f>L500*$C500</f>
        <v>0</v>
      </c>
    </row>
    <row r="501" spans="1:18" ht="15" customHeight="1" x14ac:dyDescent="0.25">
      <c r="A501" s="14">
        <f>IF(AND(ISBLANK(B501),ISBLANK(C501)),"",MAX($A$10:A500)+1)</f>
        <v>293</v>
      </c>
      <c r="B501" s="43" t="s">
        <v>24</v>
      </c>
      <c r="C501" s="14">
        <f>C$12</f>
        <v>12</v>
      </c>
      <c r="D501" s="14"/>
      <c r="E501" s="10">
        <f>'Rate Design (unblended)'!$K$120</f>
        <v>-34.601980000000019</v>
      </c>
      <c r="F501" s="34">
        <f>E501*$C501</f>
        <v>-415.2237600000002</v>
      </c>
      <c r="G501" s="10">
        <f>'Rate Design (unblended)'!$T$120</f>
        <v>-34.601980000000019</v>
      </c>
      <c r="H501" s="34">
        <f>G501*$C501</f>
        <v>-415.2237600000002</v>
      </c>
      <c r="J501" s="10">
        <f>'Rate Design (unblended)'!$K$121</f>
        <v>-34.601980000000019</v>
      </c>
      <c r="K501" s="34">
        <f>J501*$C501</f>
        <v>-415.2237600000002</v>
      </c>
      <c r="L501" s="10">
        <f>'Rate Design (unblended)'!$T$121</f>
        <v>-34.601980000000019</v>
      </c>
      <c r="M501" s="34">
        <f>L501*$C501</f>
        <v>-415.2237600000002</v>
      </c>
    </row>
    <row r="502" spans="1:18" ht="15" customHeight="1" x14ac:dyDescent="0.25">
      <c r="A502" s="14">
        <f>IF(AND(ISBLANK(B502),ISBLANK(C502)),"",MAX($A$10:A501)+1)</f>
        <v>294</v>
      </c>
      <c r="B502" s="2" t="s">
        <v>118</v>
      </c>
      <c r="C502" s="14"/>
      <c r="D502" s="14"/>
      <c r="E502" s="44">
        <f>SUM(E497:E501)</f>
        <v>5595.3980200000024</v>
      </c>
      <c r="F502" s="44">
        <f>SUM(F497:F501)</f>
        <v>67144.776240000036</v>
      </c>
      <c r="G502" s="44">
        <f>SUM(G497:G501)</f>
        <v>5877.3980199999996</v>
      </c>
      <c r="H502" s="44">
        <f>SUM(H497:H501)</f>
        <v>70528.776240000007</v>
      </c>
      <c r="I502" s="44"/>
      <c r="J502" s="44">
        <f>SUM(J497:J501)</f>
        <v>5595.3980200000024</v>
      </c>
      <c r="K502" s="44">
        <f>SUM(K497:K501)</f>
        <v>67144.776240000036</v>
      </c>
      <c r="L502" s="44">
        <f>SUM(L497:L501)</f>
        <v>5877.3980199999996</v>
      </c>
      <c r="M502" s="44">
        <f>SUM(M497:M501)</f>
        <v>70528.776240000007</v>
      </c>
      <c r="O502" s="33" t="b">
        <f>E502=J502</f>
        <v>1</v>
      </c>
      <c r="P502" s="33" t="b">
        <f t="shared" ref="P502:R502" si="83">F502=K502</f>
        <v>1</v>
      </c>
      <c r="Q502" s="33" t="b">
        <f t="shared" si="83"/>
        <v>1</v>
      </c>
      <c r="R502" s="33" t="b">
        <f t="shared" si="83"/>
        <v>1</v>
      </c>
    </row>
    <row r="503" spans="1:18" ht="15" customHeight="1" x14ac:dyDescent="0.25">
      <c r="A503" s="14" t="str">
        <f>IF(AND(ISBLANK(B503),ISBLANK(C503)),"",MAX($A$10:A502)+1)</f>
        <v/>
      </c>
      <c r="E503" s="18"/>
      <c r="G503" s="18"/>
      <c r="I503" s="42"/>
      <c r="J503" s="18"/>
      <c r="L503" s="18"/>
    </row>
    <row r="504" spans="1:18" ht="15" customHeight="1" x14ac:dyDescent="0.4">
      <c r="A504" s="14">
        <f>IF(AND(ISBLANK(B504),ISBLANK(C504)),"",MAX($A$10:A503)+1)</f>
        <v>295</v>
      </c>
      <c r="B504" s="37" t="s">
        <v>119</v>
      </c>
      <c r="C504" s="37" t="s">
        <v>120</v>
      </c>
      <c r="D504" s="37"/>
      <c r="E504" s="18"/>
      <c r="G504" s="18"/>
      <c r="I504" s="42"/>
      <c r="J504" s="18"/>
      <c r="L504" s="18"/>
    </row>
    <row r="505" spans="1:18" ht="15" customHeight="1" x14ac:dyDescent="0.25">
      <c r="A505" s="14">
        <f>IF(AND(ISBLANK(B505),ISBLANK(C505)),"",MAX($A$10:A504)+1)</f>
        <v>296</v>
      </c>
      <c r="B505" s="2" t="s">
        <v>121</v>
      </c>
      <c r="C505" s="50">
        <f>C461</f>
        <v>2100000</v>
      </c>
      <c r="D505" s="14"/>
      <c r="E505" s="10">
        <f>'Rate Design (unblended)'!$D$125</f>
        <v>0.74299999999999999</v>
      </c>
      <c r="F505" s="34">
        <f>E505*$C505</f>
        <v>1560300</v>
      </c>
      <c r="G505" s="10">
        <f>'Rate Design (unblended)'!$AS$125</f>
        <v>0.74703256445047483</v>
      </c>
      <c r="H505" s="34">
        <f>G505*$C505</f>
        <v>1568768.3853459971</v>
      </c>
      <c r="I505" s="42"/>
      <c r="J505" s="10">
        <f>'Rate Design (unblended)'!$D$127</f>
        <v>0.74299999999999999</v>
      </c>
      <c r="K505" s="34">
        <f>J505*$C505</f>
        <v>1560300</v>
      </c>
      <c r="L505" s="10">
        <f>'Rate Design (unblended)'!$AS$127</f>
        <v>0.74703256445047483</v>
      </c>
      <c r="M505" s="34">
        <f>L505*$C505</f>
        <v>1568768.3853459971</v>
      </c>
      <c r="O505" s="33" t="b">
        <f>E505=J505</f>
        <v>1</v>
      </c>
      <c r="P505" s="33" t="b">
        <f t="shared" ref="P505" si="84">F505=K505</f>
        <v>1</v>
      </c>
      <c r="Q505" s="33" t="b">
        <f t="shared" ref="Q505" si="85">G505=L505</f>
        <v>1</v>
      </c>
      <c r="R505" s="33" t="b">
        <f t="shared" ref="R505" si="86">H505=M505</f>
        <v>1</v>
      </c>
    </row>
    <row r="506" spans="1:18" ht="15" customHeight="1" x14ac:dyDescent="0.25">
      <c r="A506" s="14">
        <f>IF(AND(ISBLANK(B506),ISBLANK(C506)),"",MAX($A$10:A505)+1)</f>
        <v>297</v>
      </c>
      <c r="B506" s="41" t="s">
        <v>116</v>
      </c>
      <c r="C506" s="49"/>
      <c r="E506" s="10"/>
      <c r="G506" s="10"/>
      <c r="I506" s="42"/>
      <c r="J506" s="10"/>
      <c r="L506" s="10"/>
    </row>
    <row r="507" spans="1:18" ht="15" customHeight="1" x14ac:dyDescent="0.25">
      <c r="A507" s="14">
        <f>IF(AND(ISBLANK(B507),ISBLANK(C507)),"",MAX($A$10:A506)+1)</f>
        <v>298</v>
      </c>
      <c r="B507" s="43" t="s">
        <v>18</v>
      </c>
      <c r="C507" s="50">
        <f>$C$505</f>
        <v>2100000</v>
      </c>
      <c r="D507" s="14"/>
      <c r="E507" s="10">
        <f>'Rate Design (unblended)'!$E$125</f>
        <v>5.2010000000000001E-4</v>
      </c>
      <c r="F507" s="34">
        <f>E507*$C507</f>
        <v>1092.21</v>
      </c>
      <c r="G507" s="10">
        <f>'Rate Design (unblended)'!$N$125</f>
        <v>0</v>
      </c>
      <c r="H507" s="34">
        <f>G507*$C507</f>
        <v>0</v>
      </c>
      <c r="I507" s="42"/>
      <c r="J507" s="10">
        <f>'Rate Design (unblended)'!$E$127</f>
        <v>5.2010000000000001E-4</v>
      </c>
      <c r="K507" s="34">
        <f>J507*$C507</f>
        <v>1092.21</v>
      </c>
      <c r="L507" s="10">
        <f>'Rate Design (unblended)'!$N$127</f>
        <v>0</v>
      </c>
      <c r="M507" s="34">
        <f>L507*$C507</f>
        <v>0</v>
      </c>
    </row>
    <row r="508" spans="1:18" ht="15" customHeight="1" x14ac:dyDescent="0.25">
      <c r="A508" s="14">
        <f>IF(AND(ISBLANK(B508),ISBLANK(C508)),"",MAX($A$10:A507)+1)</f>
        <v>299</v>
      </c>
      <c r="B508" s="43" t="s">
        <v>19</v>
      </c>
      <c r="C508" s="50">
        <f t="shared" ref="C508:C511" si="87">$C$505</f>
        <v>2100000</v>
      </c>
      <c r="D508" s="14"/>
      <c r="E508" s="10">
        <f>'Rate Design (unblended)'!$F$125</f>
        <v>2.5600000000000001E-2</v>
      </c>
      <c r="F508" s="34">
        <f>E508*$C508</f>
        <v>53760</v>
      </c>
      <c r="G508" s="10">
        <f>'Rate Design (unblended)'!$O$125</f>
        <v>3.2686756668099996E-2</v>
      </c>
      <c r="H508" s="34">
        <f>G508*$C508</f>
        <v>68642.189003009989</v>
      </c>
      <c r="I508" s="42"/>
      <c r="J508" s="10">
        <f>'Rate Design (unblended)'!$F$127</f>
        <v>0</v>
      </c>
      <c r="K508" s="34">
        <f>J508*$C508</f>
        <v>0</v>
      </c>
      <c r="L508" s="10">
        <f>'Rate Design (unblended)'!$O$127</f>
        <v>0</v>
      </c>
      <c r="M508" s="34">
        <f>L508*$C508</f>
        <v>0</v>
      </c>
    </row>
    <row r="509" spans="1:18" ht="15" customHeight="1" x14ac:dyDescent="0.25">
      <c r="A509" s="14">
        <f>IF(AND(ISBLANK(B509),ISBLANK(C509)),"",MAX($A$10:A508)+1)</f>
        <v>300</v>
      </c>
      <c r="B509" s="43" t="s">
        <v>22</v>
      </c>
      <c r="C509" s="50">
        <f t="shared" si="87"/>
        <v>2100000</v>
      </c>
      <c r="D509" s="14"/>
      <c r="E509" s="10">
        <f>'Rate Design (unblended)'!$I$125</f>
        <v>8.6499999999999994E-2</v>
      </c>
      <c r="F509" s="34">
        <f>E509*$C509</f>
        <v>181650</v>
      </c>
      <c r="G509" s="10">
        <f>'Rate Design (unblended)'!$R$125</f>
        <v>9.8400000000000001E-2</v>
      </c>
      <c r="H509" s="34">
        <f>G509*$C509</f>
        <v>206640</v>
      </c>
      <c r="I509" s="42"/>
      <c r="J509" s="10">
        <f>'Rate Design (unblended)'!$I$127</f>
        <v>0</v>
      </c>
      <c r="K509" s="34">
        <f>J509*$C509</f>
        <v>0</v>
      </c>
      <c r="L509" s="10">
        <f>'Rate Design (unblended)'!$R$127</f>
        <v>0</v>
      </c>
      <c r="M509" s="34">
        <f>L509*$C509</f>
        <v>0</v>
      </c>
    </row>
    <row r="510" spans="1:18" ht="15" customHeight="1" x14ac:dyDescent="0.25">
      <c r="A510" s="14">
        <f>IF(AND(ISBLANK(B510),ISBLANK(C510)),"",MAX($A$10:A509)+1)</f>
        <v>301</v>
      </c>
      <c r="B510" s="43" t="s">
        <v>23</v>
      </c>
      <c r="C510" s="50">
        <f t="shared" si="87"/>
        <v>2100000</v>
      </c>
      <c r="D510" s="14"/>
      <c r="E510" s="10">
        <f>'Rate Design (unblended)'!$J$125</f>
        <v>0</v>
      </c>
      <c r="F510" s="34">
        <f>E510*$C510</f>
        <v>0</v>
      </c>
      <c r="G510" s="10">
        <f>'Rate Design (unblended)'!$S$125</f>
        <v>0</v>
      </c>
      <c r="H510" s="34">
        <f>G510*$C510</f>
        <v>0</v>
      </c>
      <c r="I510" s="42"/>
      <c r="J510" s="10">
        <f>'Rate Design (unblended)'!$J$127</f>
        <v>0</v>
      </c>
      <c r="K510" s="34">
        <f>J510*$C510</f>
        <v>0</v>
      </c>
      <c r="L510" s="10">
        <f>'Rate Design (unblended)'!$S$127</f>
        <v>0</v>
      </c>
      <c r="M510" s="34">
        <f>L510*$C510</f>
        <v>0</v>
      </c>
    </row>
    <row r="511" spans="1:18" ht="15" customHeight="1" x14ac:dyDescent="0.25">
      <c r="A511" s="14">
        <f>IF(AND(ISBLANK(B511),ISBLANK(C511)),"",MAX($A$10:A510)+1)</f>
        <v>302</v>
      </c>
      <c r="B511" s="43" t="s">
        <v>24</v>
      </c>
      <c r="C511" s="50">
        <f t="shared" si="87"/>
        <v>2100000</v>
      </c>
      <c r="D511" s="14"/>
      <c r="E511" s="10">
        <f>'Rate Design (unblended)'!$K$125</f>
        <v>-4.5664780000000006E-3</v>
      </c>
      <c r="F511" s="34">
        <f>E511*$C511</f>
        <v>-9589.6038000000008</v>
      </c>
      <c r="G511" s="10">
        <f>'Rate Design (unblended)'!$T$125</f>
        <v>-4.5664780000000006E-3</v>
      </c>
      <c r="H511" s="34">
        <f>G511*$C511</f>
        <v>-9589.6038000000008</v>
      </c>
      <c r="I511" s="42"/>
      <c r="J511" s="10">
        <f>'Rate Design (unblended)'!$K$127</f>
        <v>-4.5664780000000006E-3</v>
      </c>
      <c r="K511" s="34">
        <f>J511*$C511</f>
        <v>-9589.6038000000008</v>
      </c>
      <c r="L511" s="10">
        <f>'Rate Design (unblended)'!$T$127</f>
        <v>-4.5664780000000006E-3</v>
      </c>
      <c r="M511" s="34">
        <f>L511*$C511</f>
        <v>-9589.6038000000008</v>
      </c>
    </row>
    <row r="512" spans="1:18" ht="15" customHeight="1" x14ac:dyDescent="0.25">
      <c r="A512" s="14">
        <f>IF(AND(ISBLANK(B512),ISBLANK(C512)),"",MAX($A$10:A511)+1)</f>
        <v>303</v>
      </c>
      <c r="B512" s="45" t="s">
        <v>122</v>
      </c>
      <c r="C512" s="49"/>
      <c r="E512" s="46">
        <f>SUM(E505:E511)</f>
        <v>0.85105362200000001</v>
      </c>
      <c r="F512" s="44">
        <f>SUM(F505:F511)</f>
        <v>1787212.6062</v>
      </c>
      <c r="G512" s="46">
        <f>SUM(G505:G511)</f>
        <v>0.87355284311857484</v>
      </c>
      <c r="H512" s="44">
        <f>SUM(H505:H511)</f>
        <v>1834460.9705490072</v>
      </c>
      <c r="I512" s="42"/>
      <c r="J512" s="46">
        <f>SUM(J505:J511)</f>
        <v>0.73895362200000003</v>
      </c>
      <c r="K512" s="44">
        <f>SUM(K505:K511)</f>
        <v>1551802.6062</v>
      </c>
      <c r="L512" s="46">
        <f>SUM(L505:L511)</f>
        <v>0.74246608645047485</v>
      </c>
      <c r="M512" s="44">
        <f>SUM(M505:M511)</f>
        <v>1559178.7815459971</v>
      </c>
    </row>
    <row r="513" spans="1:13" ht="15" customHeight="1" x14ac:dyDescent="0.25">
      <c r="A513" s="14" t="str">
        <f>IF(AND(ISBLANK(B513),ISBLANK(C513)),"",MAX($A$10:A512)+1)</f>
        <v/>
      </c>
      <c r="C513" s="49"/>
      <c r="E513" s="42"/>
      <c r="I513" s="42"/>
      <c r="J513" s="42"/>
    </row>
    <row r="514" spans="1:13" ht="15" customHeight="1" x14ac:dyDescent="0.25">
      <c r="A514" s="14">
        <f>IF(AND(ISBLANK(B514),ISBLANK(C514)),"",MAX($A$10:A513)+1)</f>
        <v>304</v>
      </c>
      <c r="B514" s="2" t="s">
        <v>123</v>
      </c>
      <c r="C514" s="49"/>
      <c r="E514" s="42"/>
      <c r="F514" s="40">
        <f>SUM(F512,F502)</f>
        <v>1854357.3824400001</v>
      </c>
      <c r="G514" s="40"/>
      <c r="H514" s="40">
        <f>SUM(H512,H502)</f>
        <v>1904989.7467890072</v>
      </c>
      <c r="I514" s="42"/>
      <c r="J514" s="42"/>
      <c r="K514" s="40">
        <f>SUM(K512,K502)</f>
        <v>1618947.3824400001</v>
      </c>
      <c r="L514" s="40"/>
      <c r="M514" s="40">
        <f>SUM(M512,M502)</f>
        <v>1629707.5577859972</v>
      </c>
    </row>
    <row r="515" spans="1:13" ht="15" customHeight="1" x14ac:dyDescent="0.25">
      <c r="A515" s="14">
        <f>IF(AND(ISBLANK(B515),ISBLANK(C515)),"",MAX($A$10:A514)+1)</f>
        <v>305</v>
      </c>
      <c r="B515" s="2" t="s">
        <v>124</v>
      </c>
      <c r="C515" s="49"/>
      <c r="E515" s="42"/>
      <c r="F515" s="40">
        <f>F514/12</f>
        <v>154529.78187000001</v>
      </c>
      <c r="G515" s="40"/>
      <c r="H515" s="40">
        <f>H514/12</f>
        <v>158749.1455657506</v>
      </c>
      <c r="I515" s="42"/>
      <c r="J515" s="42"/>
      <c r="K515" s="40">
        <f>K514/12</f>
        <v>134912.28187000001</v>
      </c>
      <c r="L515" s="40"/>
      <c r="M515" s="40">
        <f>M514/12</f>
        <v>135808.96314883311</v>
      </c>
    </row>
    <row r="516" spans="1:13" ht="15" customHeight="1" x14ac:dyDescent="0.25">
      <c r="A516" s="14" t="str">
        <f>IF(AND(ISBLANK(B516),ISBLANK(C516)),"",MAX($A$10:A515)+1)</f>
        <v/>
      </c>
      <c r="C516" s="49"/>
      <c r="E516" s="42"/>
      <c r="I516" s="42"/>
      <c r="J516" s="42"/>
    </row>
    <row r="517" spans="1:13" ht="15" customHeight="1" x14ac:dyDescent="0.25">
      <c r="A517" s="14">
        <f>IF(AND(ISBLANK(B517),ISBLANK(C517)),"",MAX($A$10:A516)+1)</f>
        <v>306</v>
      </c>
      <c r="B517" s="2" t="s">
        <v>125</v>
      </c>
      <c r="C517" s="50">
        <f t="shared" ref="C517" si="88">$C$505</f>
        <v>2100000</v>
      </c>
      <c r="D517" s="14"/>
      <c r="E517" s="12">
        <f>SUM(RetailCurrent!$D$109:$F$110)</f>
        <v>7.7218891254665714</v>
      </c>
      <c r="F517" s="34">
        <f>E517*$C517</f>
        <v>16215967.163479799</v>
      </c>
      <c r="G517" s="12">
        <f>E517</f>
        <v>7.7218891254665714</v>
      </c>
      <c r="H517" s="34">
        <f>G517*$C517</f>
        <v>16215967.163479799</v>
      </c>
      <c r="I517" s="42"/>
      <c r="J517" s="10">
        <f>'Rate Design (unblended)'!$M$127</f>
        <v>0.17399999999999999</v>
      </c>
      <c r="K517" s="34">
        <f>J517*$C517</f>
        <v>365400</v>
      </c>
      <c r="L517" s="10">
        <f>'Rate Design (unblended)'!$V$127</f>
        <v>0.17399999999999999</v>
      </c>
      <c r="M517" s="34">
        <f>L517*$C517</f>
        <v>365400</v>
      </c>
    </row>
    <row r="518" spans="1:13" ht="15" customHeight="1" x14ac:dyDescent="0.25">
      <c r="A518" s="14">
        <f>IF(AND(ISBLANK(B518),ISBLANK(C518)),"",MAX($A$10:A517)+1)</f>
        <v>307</v>
      </c>
      <c r="B518" s="2" t="s">
        <v>126</v>
      </c>
      <c r="E518" s="46">
        <f>SUM(E517,E512)</f>
        <v>8.5729427474665716</v>
      </c>
      <c r="F518" s="40"/>
      <c r="G518" s="46">
        <f>SUM(G517,G512)</f>
        <v>8.5954419685851455</v>
      </c>
      <c r="H518" s="40"/>
      <c r="I518" s="42"/>
      <c r="J518" s="46">
        <f>SUM(J517,J512)</f>
        <v>0.91295362200000008</v>
      </c>
      <c r="K518" s="40"/>
      <c r="L518" s="46">
        <f>SUM(L517,L512)</f>
        <v>0.91646608645047478</v>
      </c>
      <c r="M518" s="40"/>
    </row>
    <row r="519" spans="1:13" ht="15" customHeight="1" x14ac:dyDescent="0.25">
      <c r="A519" s="14" t="str">
        <f>IF(AND(ISBLANK(B519),ISBLANK(C519)),"",MAX($A$10:A518)+1)</f>
        <v/>
      </c>
      <c r="I519" s="42"/>
    </row>
    <row r="520" spans="1:13" ht="15" customHeight="1" x14ac:dyDescent="0.25">
      <c r="A520" s="14">
        <f>IF(AND(ISBLANK(B520),ISBLANK(C520)),"",MAX($A$10:A519)+1)</f>
        <v>308</v>
      </c>
      <c r="B520" s="2" t="s">
        <v>127</v>
      </c>
      <c r="E520" s="47"/>
      <c r="F520" s="40">
        <f>SUM(F514,F517)</f>
        <v>18070324.545919798</v>
      </c>
      <c r="H520" s="40">
        <f>SUM(H514,H517)</f>
        <v>18120956.910268806</v>
      </c>
      <c r="I520" s="42"/>
      <c r="J520" s="47"/>
      <c r="K520" s="40">
        <f>SUM(K514,K517)</f>
        <v>1984347.3824400001</v>
      </c>
      <c r="M520" s="40">
        <f>SUM(M514,M517)</f>
        <v>1995107.5577859972</v>
      </c>
    </row>
    <row r="521" spans="1:13" ht="15" customHeight="1" x14ac:dyDescent="0.25">
      <c r="A521" s="14">
        <f>IF(AND(ISBLANK(B521),ISBLANK(C521)),"",MAX($A$10:A520)+1)</f>
        <v>309</v>
      </c>
      <c r="B521" s="2" t="s">
        <v>128</v>
      </c>
      <c r="E521" s="47"/>
      <c r="F521" s="40">
        <f>F520/12</f>
        <v>1505860.3788266499</v>
      </c>
      <c r="G521" s="40"/>
      <c r="H521" s="40">
        <f>H520/12</f>
        <v>1510079.7425224006</v>
      </c>
      <c r="I521" s="42"/>
      <c r="J521" s="47"/>
      <c r="K521" s="40">
        <f>K520/12</f>
        <v>165362.28187000001</v>
      </c>
      <c r="L521" s="40"/>
      <c r="M521" s="40">
        <f>M520/12</f>
        <v>166258.96314883311</v>
      </c>
    </row>
    <row r="522" spans="1:13" ht="15" customHeight="1" x14ac:dyDescent="0.25">
      <c r="A522" s="14" t="str">
        <f>IF(AND(ISBLANK(B522),ISBLANK(C522)),"",MAX($A$10:A521)+1)</f>
        <v/>
      </c>
      <c r="E522" s="47"/>
      <c r="F522" s="47"/>
      <c r="J522" s="47"/>
      <c r="K522" s="47"/>
    </row>
    <row r="523" spans="1:13" ht="15" customHeight="1" x14ac:dyDescent="0.25">
      <c r="A523" s="14">
        <f>IF(AND(ISBLANK(B523),ISBLANK(C523)),"",MAX($A$10:A522)+1)</f>
        <v>310</v>
      </c>
      <c r="B523" s="2" t="s">
        <v>129</v>
      </c>
      <c r="E523" s="47"/>
      <c r="F523" s="47"/>
      <c r="H523" s="33">
        <f>H520-F520</f>
        <v>50632.364349007607</v>
      </c>
      <c r="J523" s="47"/>
      <c r="K523" s="47"/>
      <c r="M523" s="33">
        <f>M520-K520</f>
        <v>10760.175345997093</v>
      </c>
    </row>
    <row r="524" spans="1:13" ht="15" customHeight="1" x14ac:dyDescent="0.25">
      <c r="A524" s="14">
        <f>IF(AND(ISBLANK(B524),ISBLANK(C524)),"",MAX($A$10:A523)+1)</f>
        <v>311</v>
      </c>
      <c r="B524" s="2" t="s">
        <v>130</v>
      </c>
      <c r="E524" s="47"/>
      <c r="F524" s="47"/>
      <c r="H524" s="33">
        <f>H521-F521</f>
        <v>4219.3636957507115</v>
      </c>
      <c r="J524" s="47"/>
      <c r="K524" s="47"/>
      <c r="M524" s="33">
        <f>M521-K521</f>
        <v>896.68127883310081</v>
      </c>
    </row>
    <row r="525" spans="1:13" ht="15" customHeight="1" x14ac:dyDescent="0.25">
      <c r="A525" s="14">
        <f>IF(AND(ISBLANK(B525),ISBLANK(C525)),"",MAX($A$10:A524)+1)</f>
        <v>312</v>
      </c>
      <c r="B525" s="2" t="s">
        <v>131</v>
      </c>
      <c r="E525" s="47"/>
      <c r="F525" s="47"/>
      <c r="H525" s="48">
        <f>H523/F514</f>
        <v>2.7304534081981836E-2</v>
      </c>
      <c r="J525" s="47"/>
      <c r="K525" s="47"/>
      <c r="M525" s="48">
        <f>M523/K514</f>
        <v>6.6464021392590731E-3</v>
      </c>
    </row>
    <row r="526" spans="1:13" ht="15" customHeight="1" x14ac:dyDescent="0.25">
      <c r="A526" s="14">
        <f>IF(AND(ISBLANK(B526),ISBLANK(C526)),"",MAX($A$10:A525)+1)</f>
        <v>313</v>
      </c>
      <c r="B526" s="2" t="s">
        <v>132</v>
      </c>
      <c r="E526" s="47"/>
      <c r="F526" s="47"/>
      <c r="H526" s="48">
        <f>H523/F520</f>
        <v>2.8019620909597981E-3</v>
      </c>
      <c r="J526" s="47"/>
      <c r="K526" s="47"/>
      <c r="M526" s="48">
        <f>M523/K520</f>
        <v>5.4225260361248492E-3</v>
      </c>
    </row>
    <row r="528" spans="1:13" ht="15" customHeight="1" x14ac:dyDescent="0.25">
      <c r="B528" s="2" t="s">
        <v>135</v>
      </c>
    </row>
    <row r="530" spans="1:13" ht="15" customHeight="1" x14ac:dyDescent="0.25">
      <c r="A530" s="31" t="str">
        <f>$A$1</f>
        <v>Peoples Natural Gas Company LLC</v>
      </c>
      <c r="M530" s="7" t="str">
        <f>$M$1</f>
        <v xml:space="preserve"> </v>
      </c>
    </row>
    <row r="531" spans="1:13" ht="15" customHeight="1" x14ac:dyDescent="0.25">
      <c r="A531" s="31" t="str">
        <f>$A$2</f>
        <v>12 Months Ending December 31, 2027</v>
      </c>
      <c r="M531" s="7"/>
    </row>
    <row r="532" spans="1:13" ht="15" customHeight="1" x14ac:dyDescent="0.25">
      <c r="A532" s="31" t="str">
        <f>$A$3</f>
        <v>Peoples Exhibit JDT-5 - Bill Impacts</v>
      </c>
      <c r="M532" s="7"/>
    </row>
    <row r="533" spans="1:13" ht="15" customHeight="1" x14ac:dyDescent="0.25">
      <c r="A533" s="31"/>
    </row>
    <row r="534" spans="1:13" ht="15" customHeight="1" x14ac:dyDescent="0.25">
      <c r="A534" s="31"/>
    </row>
    <row r="535" spans="1:13" ht="15" customHeight="1" x14ac:dyDescent="0.25">
      <c r="A535" s="32" t="s">
        <v>146</v>
      </c>
    </row>
    <row r="537" spans="1:13" ht="15" customHeight="1" x14ac:dyDescent="0.4">
      <c r="A537" s="37" t="s">
        <v>97</v>
      </c>
      <c r="B537" s="37" t="s">
        <v>98</v>
      </c>
      <c r="C537" s="37" t="s">
        <v>99</v>
      </c>
      <c r="D537" s="37"/>
      <c r="E537" s="37" t="s">
        <v>100</v>
      </c>
      <c r="F537" s="37" t="s">
        <v>101</v>
      </c>
      <c r="G537" s="37" t="s">
        <v>102</v>
      </c>
      <c r="H537" s="37" t="s">
        <v>103</v>
      </c>
      <c r="J537" s="37" t="s">
        <v>104</v>
      </c>
      <c r="K537" s="37" t="s">
        <v>105</v>
      </c>
      <c r="L537" s="37" t="s">
        <v>106</v>
      </c>
      <c r="M537" s="37" t="s">
        <v>107</v>
      </c>
    </row>
    <row r="538" spans="1:13" ht="15" customHeight="1" x14ac:dyDescent="0.4">
      <c r="A538" s="37"/>
      <c r="E538" s="38" t="s">
        <v>108</v>
      </c>
      <c r="F538" s="38"/>
      <c r="G538" s="38"/>
      <c r="H538" s="38"/>
      <c r="J538" s="38" t="s">
        <v>109</v>
      </c>
      <c r="K538" s="38"/>
      <c r="L538" s="38"/>
      <c r="M538" s="38"/>
    </row>
    <row r="539" spans="1:13" ht="15" customHeight="1" x14ac:dyDescent="0.4">
      <c r="A539" s="14"/>
      <c r="E539" s="38" t="s">
        <v>110</v>
      </c>
      <c r="F539" s="39"/>
      <c r="G539" s="38" t="s">
        <v>111</v>
      </c>
      <c r="H539" s="39"/>
      <c r="J539" s="38" t="s">
        <v>110</v>
      </c>
      <c r="K539" s="39"/>
      <c r="L539" s="38" t="s">
        <v>111</v>
      </c>
      <c r="M539" s="39"/>
    </row>
    <row r="540" spans="1:13" ht="15" customHeight="1" x14ac:dyDescent="0.4">
      <c r="A540" s="14">
        <f>IF(AND(ISBLANK(B540),ISBLANK(B548)),"",MAX($A$10:A539)+1)</f>
        <v>314</v>
      </c>
      <c r="B540" s="37" t="s">
        <v>112</v>
      </c>
      <c r="C540" s="37" t="s">
        <v>113</v>
      </c>
      <c r="D540" s="37"/>
      <c r="E540" s="37" t="s">
        <v>114</v>
      </c>
      <c r="F540" s="37" t="s">
        <v>115</v>
      </c>
      <c r="G540" s="37" t="s">
        <v>114</v>
      </c>
      <c r="H540" s="37" t="s">
        <v>115</v>
      </c>
      <c r="J540" s="37" t="s">
        <v>114</v>
      </c>
      <c r="K540" s="37" t="s">
        <v>115</v>
      </c>
      <c r="L540" s="37" t="s">
        <v>114</v>
      </c>
      <c r="M540" s="37" t="s">
        <v>115</v>
      </c>
    </row>
    <row r="541" spans="1:13" ht="15" customHeight="1" x14ac:dyDescent="0.25">
      <c r="A541" s="14">
        <f>IF(AND(ISBLANK(B541),ISBLANK(C541)),"",MAX($A$10:A540)+1)</f>
        <v>315</v>
      </c>
      <c r="B541" s="2" t="s">
        <v>36</v>
      </c>
      <c r="C541" s="14">
        <v>12</v>
      </c>
      <c r="D541" s="14"/>
      <c r="E541" s="34">
        <f>'Rate Design (unblended)'!$D$120</f>
        <v>5630.0000000000027</v>
      </c>
      <c r="F541" s="34">
        <f>E541*$C541</f>
        <v>67560.000000000029</v>
      </c>
      <c r="G541" s="42">
        <f>'Rate Design (unblended)'!$AS$120</f>
        <v>5912</v>
      </c>
      <c r="H541" s="40">
        <f>G541*$C541</f>
        <v>70944</v>
      </c>
      <c r="J541" s="34">
        <f>'Rate Design (unblended)'!$D$121</f>
        <v>5630.0000000000027</v>
      </c>
      <c r="K541" s="34">
        <f>J541*$C541</f>
        <v>67560.000000000029</v>
      </c>
      <c r="L541" s="42">
        <f>'Rate Design (unblended)'!$AS$121</f>
        <v>5912</v>
      </c>
      <c r="M541" s="40">
        <f>L541*$C541</f>
        <v>70944</v>
      </c>
    </row>
    <row r="542" spans="1:13" ht="15" customHeight="1" x14ac:dyDescent="0.25">
      <c r="A542" s="14">
        <f>IF(AND(ISBLANK(B542),ISBLANK(C542)),"",MAX($A$10:A541)+1)</f>
        <v>316</v>
      </c>
      <c r="B542" s="41" t="s">
        <v>116</v>
      </c>
      <c r="E542" s="34"/>
      <c r="F542" s="34"/>
      <c r="G542" s="42"/>
      <c r="H542" s="34"/>
      <c r="J542" s="34"/>
      <c r="K542" s="34"/>
      <c r="L542" s="42"/>
      <c r="M542" s="34"/>
    </row>
    <row r="543" spans="1:13" ht="15" customHeight="1" x14ac:dyDescent="0.25">
      <c r="A543" s="14">
        <f>IF(AND(ISBLANK(B543),ISBLANK(C543)),"",MAX($A$10:A542)+1)</f>
        <v>317</v>
      </c>
      <c r="B543" s="43" t="s">
        <v>117</v>
      </c>
      <c r="C543" s="14">
        <f>C$12</f>
        <v>12</v>
      </c>
      <c r="D543" s="14"/>
      <c r="E543" s="10">
        <f>'Rate Design (unblended)'!$G$120</f>
        <v>0</v>
      </c>
      <c r="F543" s="34">
        <f>E543*$C543</f>
        <v>0</v>
      </c>
      <c r="G543" s="18">
        <f>'Rate Design (unblended)'!$P$120</f>
        <v>0</v>
      </c>
      <c r="H543" s="34">
        <f>G543*$C543</f>
        <v>0</v>
      </c>
      <c r="J543" s="10">
        <f>'Rate Design (unblended)'!$G$121</f>
        <v>0</v>
      </c>
      <c r="K543" s="34">
        <f>J543*$C543</f>
        <v>0</v>
      </c>
      <c r="L543" s="18">
        <f>'Rate Design (unblended)'!$P$121</f>
        <v>0</v>
      </c>
      <c r="M543" s="34">
        <f>L543*$C543</f>
        <v>0</v>
      </c>
    </row>
    <row r="544" spans="1:13" ht="15" customHeight="1" x14ac:dyDescent="0.25">
      <c r="A544" s="14">
        <f>IF(AND(ISBLANK(B544),ISBLANK(C544)),"",MAX($A$10:A543)+1)</f>
        <v>318</v>
      </c>
      <c r="B544" s="43" t="s">
        <v>23</v>
      </c>
      <c r="C544" s="14">
        <f>C$12</f>
        <v>12</v>
      </c>
      <c r="D544" s="14"/>
      <c r="E544" s="10">
        <f>'Rate Design (unblended)'!$J$120</f>
        <v>0</v>
      </c>
      <c r="F544" s="34">
        <f>E544*$C544</f>
        <v>0</v>
      </c>
      <c r="G544" s="18">
        <f>'Rate Design (unblended)'!$S$120</f>
        <v>0</v>
      </c>
      <c r="H544" s="34">
        <f>G544*$C544</f>
        <v>0</v>
      </c>
      <c r="J544" s="10">
        <f>'Rate Design (unblended)'!$J$121</f>
        <v>0</v>
      </c>
      <c r="K544" s="34">
        <f>J544*$C544</f>
        <v>0</v>
      </c>
      <c r="L544" s="18">
        <f>'Rate Design (unblended)'!$S$121</f>
        <v>0</v>
      </c>
      <c r="M544" s="34">
        <f>L544*$C544</f>
        <v>0</v>
      </c>
    </row>
    <row r="545" spans="1:18" ht="15" customHeight="1" x14ac:dyDescent="0.25">
      <c r="A545" s="14">
        <f>IF(AND(ISBLANK(B545),ISBLANK(C545)),"",MAX($A$10:A544)+1)</f>
        <v>319</v>
      </c>
      <c r="B545" s="43" t="s">
        <v>24</v>
      </c>
      <c r="C545" s="14">
        <f>C$12</f>
        <v>12</v>
      </c>
      <c r="D545" s="14"/>
      <c r="E545" s="10">
        <f>'Rate Design (unblended)'!$K$120</f>
        <v>-34.601980000000019</v>
      </c>
      <c r="F545" s="34">
        <f>E545*$C545</f>
        <v>-415.2237600000002</v>
      </c>
      <c r="G545" s="10">
        <f>'Rate Design (unblended)'!$T$120</f>
        <v>-34.601980000000019</v>
      </c>
      <c r="H545" s="34">
        <f>G545*$C545</f>
        <v>-415.2237600000002</v>
      </c>
      <c r="J545" s="10">
        <f>'Rate Design (unblended)'!$K$121</f>
        <v>-34.601980000000019</v>
      </c>
      <c r="K545" s="34">
        <f>J545*$C545</f>
        <v>-415.2237600000002</v>
      </c>
      <c r="L545" s="10">
        <f>'Rate Design (unblended)'!$T$121</f>
        <v>-34.601980000000019</v>
      </c>
      <c r="M545" s="34">
        <f>L545*$C545</f>
        <v>-415.2237600000002</v>
      </c>
    </row>
    <row r="546" spans="1:18" ht="15" customHeight="1" x14ac:dyDescent="0.25">
      <c r="A546" s="14">
        <f>IF(AND(ISBLANK(B546),ISBLANK(C546)),"",MAX($A$10:A545)+1)</f>
        <v>320</v>
      </c>
      <c r="B546" s="2" t="s">
        <v>118</v>
      </c>
      <c r="C546" s="14"/>
      <c r="D546" s="14"/>
      <c r="E546" s="44">
        <f>SUM(E541:E545)</f>
        <v>5595.3980200000024</v>
      </c>
      <c r="F546" s="44">
        <f>SUM(F541:F545)</f>
        <v>67144.776240000036</v>
      </c>
      <c r="G546" s="44">
        <f>SUM(G541:G545)</f>
        <v>5877.3980199999996</v>
      </c>
      <c r="H546" s="44">
        <f>SUM(H541:H545)</f>
        <v>70528.776240000007</v>
      </c>
      <c r="I546" s="44"/>
      <c r="J546" s="44">
        <f>SUM(J541:J545)</f>
        <v>5595.3980200000024</v>
      </c>
      <c r="K546" s="44">
        <f>SUM(K541:K545)</f>
        <v>67144.776240000036</v>
      </c>
      <c r="L546" s="44">
        <f>SUM(L541:L545)</f>
        <v>5877.3980199999996</v>
      </c>
      <c r="M546" s="44">
        <f>SUM(M541:M545)</f>
        <v>70528.776240000007</v>
      </c>
      <c r="O546" s="33" t="b">
        <f>E546=J546</f>
        <v>1</v>
      </c>
      <c r="P546" s="33" t="b">
        <f t="shared" ref="P546" si="89">F546=K546</f>
        <v>1</v>
      </c>
      <c r="Q546" s="33" t="b">
        <f t="shared" ref="Q546" si="90">G546=L546</f>
        <v>1</v>
      </c>
      <c r="R546" s="33" t="b">
        <f t="shared" ref="R546" si="91">H546=M546</f>
        <v>1</v>
      </c>
    </row>
    <row r="547" spans="1:18" ht="15" customHeight="1" x14ac:dyDescent="0.25">
      <c r="A547" s="14" t="str">
        <f>IF(AND(ISBLANK(B547),ISBLANK(C547)),"",MAX($A$10:A546)+1)</f>
        <v/>
      </c>
      <c r="E547" s="18"/>
      <c r="G547" s="18"/>
      <c r="I547" s="42"/>
      <c r="J547" s="18"/>
      <c r="L547" s="18"/>
    </row>
    <row r="548" spans="1:18" ht="15" customHeight="1" x14ac:dyDescent="0.4">
      <c r="A548" s="14">
        <f>IF(AND(ISBLANK(B548),ISBLANK(C548)),"",MAX($A$10:A547)+1)</f>
        <v>321</v>
      </c>
      <c r="B548" s="37" t="s">
        <v>119</v>
      </c>
      <c r="C548" s="37" t="s">
        <v>120</v>
      </c>
      <c r="D548" s="37"/>
      <c r="E548" s="18"/>
      <c r="G548" s="18"/>
      <c r="I548" s="42"/>
      <c r="J548" s="18"/>
      <c r="L548" s="18"/>
    </row>
    <row r="549" spans="1:18" ht="15" customHeight="1" x14ac:dyDescent="0.25">
      <c r="A549" s="14">
        <f>IF(AND(ISBLANK(B549),ISBLANK(C549)),"",MAX($A$10:A548)+1)</f>
        <v>322</v>
      </c>
      <c r="B549" s="2" t="s">
        <v>121</v>
      </c>
      <c r="C549" s="50">
        <f>C505</f>
        <v>2100000</v>
      </c>
      <c r="D549" s="14"/>
      <c r="E549" s="10">
        <f>'Rate Design (unblended)'!$D$126</f>
        <v>0.44219999999999998</v>
      </c>
      <c r="F549" s="34">
        <f>E549*$C549</f>
        <v>928620</v>
      </c>
      <c r="G549" s="10">
        <f>'Rate Design (unblended)'!$AS$126</f>
        <v>0.4446</v>
      </c>
      <c r="H549" s="34">
        <f>G549*$C549</f>
        <v>933660</v>
      </c>
      <c r="I549" s="42"/>
      <c r="J549" s="10">
        <f>'Rate Design (unblended)'!$D$128</f>
        <v>0.44219999999999998</v>
      </c>
      <c r="K549" s="34">
        <f>J549*$C549</f>
        <v>928620</v>
      </c>
      <c r="L549" s="10">
        <f>'Rate Design (unblended)'!$AS$128</f>
        <v>0.4446</v>
      </c>
      <c r="M549" s="34">
        <f>L549*$C549</f>
        <v>933660</v>
      </c>
      <c r="O549" s="33" t="b">
        <f>E549=J549</f>
        <v>1</v>
      </c>
      <c r="P549" s="33" t="b">
        <f t="shared" ref="P549" si="92">F549=K549</f>
        <v>1</v>
      </c>
      <c r="Q549" s="33" t="b">
        <f t="shared" ref="Q549" si="93">G549=L549</f>
        <v>1</v>
      </c>
      <c r="R549" s="33" t="b">
        <f t="shared" ref="R549" si="94">H549=M549</f>
        <v>1</v>
      </c>
    </row>
    <row r="550" spans="1:18" ht="15" customHeight="1" x14ac:dyDescent="0.25">
      <c r="A550" s="14">
        <f>IF(AND(ISBLANK(B550),ISBLANK(C550)),"",MAX($A$10:A549)+1)</f>
        <v>323</v>
      </c>
      <c r="B550" s="41" t="s">
        <v>116</v>
      </c>
      <c r="C550" s="49"/>
      <c r="E550" s="10"/>
      <c r="G550" s="10"/>
      <c r="I550" s="42"/>
      <c r="J550" s="10"/>
      <c r="L550" s="10"/>
    </row>
    <row r="551" spans="1:18" ht="15" customHeight="1" x14ac:dyDescent="0.25">
      <c r="A551" s="14">
        <f>IF(AND(ISBLANK(B551),ISBLANK(C551)),"",MAX($A$10:A550)+1)</f>
        <v>324</v>
      </c>
      <c r="B551" s="43" t="s">
        <v>18</v>
      </c>
      <c r="C551" s="50">
        <f>$C$549</f>
        <v>2100000</v>
      </c>
      <c r="D551" s="14"/>
      <c r="E551" s="10">
        <f>'Rate Design (unblended)'!$E$126</f>
        <v>3.0953999999999997E-4</v>
      </c>
      <c r="F551" s="34">
        <f>E551*$C551</f>
        <v>650.03399999999988</v>
      </c>
      <c r="G551" s="10">
        <f>'Rate Design (unblended)'!$N$126</f>
        <v>0</v>
      </c>
      <c r="H551" s="34">
        <f>G551*$C551</f>
        <v>0</v>
      </c>
      <c r="I551" s="42"/>
      <c r="J551" s="10">
        <f>'Rate Design (unblended)'!$E$128</f>
        <v>1.2918173643819012E-3</v>
      </c>
      <c r="K551" s="34">
        <f>J551*$C551</f>
        <v>2712.8164652019923</v>
      </c>
      <c r="L551" s="10">
        <f>'Rate Design (unblended)'!$N$128</f>
        <v>0</v>
      </c>
      <c r="M551" s="34">
        <f>L551*$C551</f>
        <v>0</v>
      </c>
    </row>
    <row r="552" spans="1:18" ht="15" customHeight="1" x14ac:dyDescent="0.25">
      <c r="A552" s="14">
        <f>IF(AND(ISBLANK(B552),ISBLANK(C552)),"",MAX($A$10:A551)+1)</f>
        <v>325</v>
      </c>
      <c r="B552" s="43" t="s">
        <v>19</v>
      </c>
      <c r="C552" s="50">
        <f t="shared" ref="C552:C555" si="95">$C$549</f>
        <v>2100000</v>
      </c>
      <c r="D552" s="14"/>
      <c r="E552" s="10">
        <f>'Rate Design (unblended)'!$F$126</f>
        <v>2.5600000000000001E-2</v>
      </c>
      <c r="F552" s="34">
        <f>E552*$C552</f>
        <v>53760</v>
      </c>
      <c r="G552" s="10">
        <f>'Rate Design (unblended)'!$O$126</f>
        <v>3.2686756668099996E-2</v>
      </c>
      <c r="H552" s="34">
        <f>G552*$C552</f>
        <v>68642.189003009989</v>
      </c>
      <c r="I552" s="42"/>
      <c r="J552" s="10">
        <f>'Rate Design (unblended)'!$F$128</f>
        <v>0</v>
      </c>
      <c r="K552" s="34">
        <f>J552*$C552</f>
        <v>0</v>
      </c>
      <c r="L552" s="10">
        <f>'Rate Design (unblended)'!$O$128</f>
        <v>0</v>
      </c>
      <c r="M552" s="34">
        <f>L552*$C552</f>
        <v>0</v>
      </c>
    </row>
    <row r="553" spans="1:18" ht="15" customHeight="1" x14ac:dyDescent="0.25">
      <c r="A553" s="14">
        <f>IF(AND(ISBLANK(B553),ISBLANK(C553)),"",MAX($A$10:A552)+1)</f>
        <v>326</v>
      </c>
      <c r="B553" s="43" t="s">
        <v>22</v>
      </c>
      <c r="C553" s="50">
        <f t="shared" si="95"/>
        <v>2100000</v>
      </c>
      <c r="D553" s="14"/>
      <c r="E553" s="10">
        <f>'Rate Design (unblended)'!$I$126</f>
        <v>8.6499999999999994E-2</v>
      </c>
      <c r="F553" s="34">
        <f>E553*$C553</f>
        <v>181650</v>
      </c>
      <c r="G553" s="10">
        <f>'Rate Design (unblended)'!$R$126</f>
        <v>9.8400000000000001E-2</v>
      </c>
      <c r="H553" s="34">
        <f>G553*$C553</f>
        <v>206640</v>
      </c>
      <c r="I553" s="42"/>
      <c r="J553" s="10">
        <f>'Rate Design (unblended)'!$I$128</f>
        <v>0</v>
      </c>
      <c r="K553" s="34">
        <f>J553*$C553</f>
        <v>0</v>
      </c>
      <c r="L553" s="10">
        <f>'Rate Design (unblended)'!$R$128</f>
        <v>0</v>
      </c>
      <c r="M553" s="34">
        <f>L553*$C553</f>
        <v>0</v>
      </c>
    </row>
    <row r="554" spans="1:18" ht="15" customHeight="1" x14ac:dyDescent="0.25">
      <c r="A554" s="14">
        <f>IF(AND(ISBLANK(B554),ISBLANK(C554)),"",MAX($A$10:A553)+1)</f>
        <v>327</v>
      </c>
      <c r="B554" s="43" t="s">
        <v>23</v>
      </c>
      <c r="C554" s="50">
        <f t="shared" si="95"/>
        <v>2100000</v>
      </c>
      <c r="D554" s="14"/>
      <c r="E554" s="10">
        <f>'Rate Design (unblended)'!$J$126</f>
        <v>0</v>
      </c>
      <c r="F554" s="34">
        <f>E554*$C554</f>
        <v>0</v>
      </c>
      <c r="G554" s="10">
        <f>'Rate Design (unblended)'!$S$126</f>
        <v>0</v>
      </c>
      <c r="H554" s="34">
        <f>G554*$C554</f>
        <v>0</v>
      </c>
      <c r="I554" s="42"/>
      <c r="J554" s="10">
        <f>'Rate Design (unblended)'!$J$128</f>
        <v>0</v>
      </c>
      <c r="K554" s="34">
        <f>J554*$C554</f>
        <v>0</v>
      </c>
      <c r="L554" s="10">
        <f>'Rate Design (unblended)'!$S$128</f>
        <v>0</v>
      </c>
      <c r="M554" s="34">
        <f>L554*$C554</f>
        <v>0</v>
      </c>
    </row>
    <row r="555" spans="1:18" ht="15" customHeight="1" x14ac:dyDescent="0.25">
      <c r="A555" s="14">
        <f>IF(AND(ISBLANK(B555),ISBLANK(C555)),"",MAX($A$10:A554)+1)</f>
        <v>328</v>
      </c>
      <c r="B555" s="43" t="s">
        <v>24</v>
      </c>
      <c r="C555" s="50">
        <f t="shared" si="95"/>
        <v>2100000</v>
      </c>
      <c r="D555" s="14"/>
      <c r="E555" s="10">
        <f>'Rate Design (unblended)'!$K$126</f>
        <v>-2.7177612E-3</v>
      </c>
      <c r="F555" s="34">
        <f>E555*$C555</f>
        <v>-5707.2985200000003</v>
      </c>
      <c r="G555" s="10">
        <f>'Rate Design (unblended)'!$T$126</f>
        <v>-2.7177612E-3</v>
      </c>
      <c r="H555" s="34">
        <f>G555*$C555</f>
        <v>-5707.2985200000003</v>
      </c>
      <c r="I555" s="42"/>
      <c r="J555" s="10">
        <f>'Rate Design (unblended)'!$K$128</f>
        <v>-1.1342156459273093E-2</v>
      </c>
      <c r="K555" s="34">
        <f>J555*$C555</f>
        <v>-23818.528564473494</v>
      </c>
      <c r="L555" s="10">
        <f>'Rate Design (unblended)'!$T$128</f>
        <v>-2.7177612E-3</v>
      </c>
      <c r="M555" s="34">
        <f>L555*$C555</f>
        <v>-5707.2985200000003</v>
      </c>
    </row>
    <row r="556" spans="1:18" ht="15" customHeight="1" x14ac:dyDescent="0.25">
      <c r="A556" s="14">
        <f>IF(AND(ISBLANK(B556),ISBLANK(C556)),"",MAX($A$10:A555)+1)</f>
        <v>329</v>
      </c>
      <c r="B556" s="45" t="s">
        <v>122</v>
      </c>
      <c r="C556" s="49"/>
      <c r="E556" s="46">
        <f>SUM(E549:E555)</f>
        <v>0.55189177879999995</v>
      </c>
      <c r="F556" s="44">
        <f>SUM(F549:F555)</f>
        <v>1158972.73548</v>
      </c>
      <c r="G556" s="46">
        <f>SUM(G549:G555)</f>
        <v>0.57296899546809998</v>
      </c>
      <c r="H556" s="44">
        <f>SUM(H549:H555)</f>
        <v>1203234.8904830101</v>
      </c>
      <c r="I556" s="42"/>
      <c r="J556" s="46">
        <f>SUM(J549:J555)</f>
        <v>0.43214966090510876</v>
      </c>
      <c r="K556" s="44">
        <f>SUM(K549:K555)</f>
        <v>907514.28790072852</v>
      </c>
      <c r="L556" s="46">
        <f>SUM(L549:L555)</f>
        <v>0.44188223879999999</v>
      </c>
      <c r="M556" s="44">
        <f>SUM(M549:M555)</f>
        <v>927952.70148000005</v>
      </c>
    </row>
    <row r="557" spans="1:18" ht="15" customHeight="1" x14ac:dyDescent="0.25">
      <c r="A557" s="14" t="str">
        <f>IF(AND(ISBLANK(B557),ISBLANK(C557)),"",MAX($A$10:A556)+1)</f>
        <v/>
      </c>
      <c r="C557" s="49"/>
      <c r="E557" s="42"/>
      <c r="I557" s="42"/>
      <c r="J557" s="42"/>
    </row>
    <row r="558" spans="1:18" ht="15" customHeight="1" x14ac:dyDescent="0.25">
      <c r="A558" s="14">
        <f>IF(AND(ISBLANK(B558),ISBLANK(C558)),"",MAX($A$10:A557)+1)</f>
        <v>330</v>
      </c>
      <c r="B558" s="2" t="s">
        <v>123</v>
      </c>
      <c r="C558" s="49"/>
      <c r="E558" s="42"/>
      <c r="F558" s="40">
        <f>SUM(F556,F546)</f>
        <v>1226117.5117200001</v>
      </c>
      <c r="G558" s="40"/>
      <c r="H558" s="40">
        <f>SUM(H556,H546)</f>
        <v>1273763.6667230101</v>
      </c>
      <c r="I558" s="42"/>
      <c r="J558" s="42"/>
      <c r="K558" s="40">
        <f>SUM(K556,K546)</f>
        <v>974659.06414072856</v>
      </c>
      <c r="L558" s="40"/>
      <c r="M558" s="40">
        <f>SUM(M556,M546)</f>
        <v>998481.47772000008</v>
      </c>
    </row>
    <row r="559" spans="1:18" ht="15" customHeight="1" x14ac:dyDescent="0.25">
      <c r="A559" s="14">
        <f>IF(AND(ISBLANK(B559),ISBLANK(C559)),"",MAX($A$10:A558)+1)</f>
        <v>331</v>
      </c>
      <c r="B559" s="2" t="s">
        <v>124</v>
      </c>
      <c r="C559" s="49"/>
      <c r="E559" s="42"/>
      <c r="F559" s="40">
        <f>F558/12</f>
        <v>102176.45931000001</v>
      </c>
      <c r="G559" s="40"/>
      <c r="H559" s="40">
        <f>H558/12</f>
        <v>106146.97222691751</v>
      </c>
      <c r="I559" s="42"/>
      <c r="J559" s="42"/>
      <c r="K559" s="40">
        <f>K558/12</f>
        <v>81221.588678394051</v>
      </c>
      <c r="L559" s="40"/>
      <c r="M559" s="40">
        <f>M558/12</f>
        <v>83206.789810000002</v>
      </c>
    </row>
    <row r="560" spans="1:18" ht="15" customHeight="1" x14ac:dyDescent="0.25">
      <c r="A560" s="14" t="str">
        <f>IF(AND(ISBLANK(B560),ISBLANK(C560)),"",MAX($A$10:A559)+1)</f>
        <v/>
      </c>
      <c r="C560" s="49"/>
      <c r="E560" s="42"/>
      <c r="I560" s="42"/>
      <c r="J560" s="42"/>
    </row>
    <row r="561" spans="1:13" ht="15" customHeight="1" x14ac:dyDescent="0.25">
      <c r="A561" s="14">
        <f>IF(AND(ISBLANK(B561),ISBLANK(C561)),"",MAX($A$10:A560)+1)</f>
        <v>332</v>
      </c>
      <c r="B561" s="2" t="s">
        <v>125</v>
      </c>
      <c r="C561" s="50">
        <f>$C$549</f>
        <v>2100000</v>
      </c>
      <c r="D561" s="14"/>
      <c r="E561" s="12">
        <f>SUM(RetailCurrent!$D$109:$F$110)</f>
        <v>7.7218891254665714</v>
      </c>
      <c r="F561" s="34">
        <f>E561*$C561</f>
        <v>16215967.163479799</v>
      </c>
      <c r="G561" s="12">
        <f>E561</f>
        <v>7.7218891254665714</v>
      </c>
      <c r="H561" s="34">
        <f>G561*$C561</f>
        <v>16215967.163479799</v>
      </c>
      <c r="I561" s="42"/>
      <c r="J561" s="10">
        <f>'Rate Design (unblended)'!$M$128</f>
        <v>0.17399999999999999</v>
      </c>
      <c r="K561" s="34">
        <f>J561*$C561</f>
        <v>365400</v>
      </c>
      <c r="L561" s="10">
        <f>'Rate Design (unblended)'!$V$128</f>
        <v>0.17399999999999999</v>
      </c>
      <c r="M561" s="34">
        <f>L561*$C561</f>
        <v>365400</v>
      </c>
    </row>
    <row r="562" spans="1:13" ht="15" customHeight="1" x14ac:dyDescent="0.25">
      <c r="A562" s="14">
        <f>IF(AND(ISBLANK(B562),ISBLANK(C562)),"",MAX($A$10:A561)+1)</f>
        <v>333</v>
      </c>
      <c r="B562" s="2" t="s">
        <v>126</v>
      </c>
      <c r="E562" s="46">
        <f>SUM(E561,E556)</f>
        <v>8.2737809042665713</v>
      </c>
      <c r="F562" s="40"/>
      <c r="G562" s="46">
        <f>SUM(G561,G556)</f>
        <v>8.2948581209346717</v>
      </c>
      <c r="H562" s="40"/>
      <c r="I562" s="42"/>
      <c r="J562" s="46">
        <f>SUM(J561,J556)</f>
        <v>0.60614966090510869</v>
      </c>
      <c r="K562" s="40"/>
      <c r="L562" s="46">
        <f>SUM(L561,L556)</f>
        <v>0.61588223880000004</v>
      </c>
      <c r="M562" s="40"/>
    </row>
    <row r="563" spans="1:13" ht="15" customHeight="1" x14ac:dyDescent="0.25">
      <c r="A563" s="14" t="str">
        <f>IF(AND(ISBLANK(B563),ISBLANK(C563)),"",MAX($A$10:A562)+1)</f>
        <v/>
      </c>
      <c r="I563" s="42"/>
    </row>
    <row r="564" spans="1:13" ht="15" customHeight="1" x14ac:dyDescent="0.25">
      <c r="A564" s="14">
        <f>IF(AND(ISBLANK(B564),ISBLANK(C564)),"",MAX($A$10:A563)+1)</f>
        <v>334</v>
      </c>
      <c r="B564" s="2" t="s">
        <v>127</v>
      </c>
      <c r="E564" s="47"/>
      <c r="F564" s="40">
        <f>SUM(F558,F561)</f>
        <v>17442084.675199799</v>
      </c>
      <c r="H564" s="40">
        <f>SUM(H558,H561)</f>
        <v>17489730.83020281</v>
      </c>
      <c r="I564" s="42"/>
      <c r="J564" s="47"/>
      <c r="K564" s="40">
        <f>SUM(K558,K561)</f>
        <v>1340059.0641407287</v>
      </c>
      <c r="M564" s="40">
        <f>SUM(M558,M561)</f>
        <v>1363881.4777200001</v>
      </c>
    </row>
    <row r="565" spans="1:13" ht="15" customHeight="1" x14ac:dyDescent="0.25">
      <c r="A565" s="14">
        <f>IF(AND(ISBLANK(B565),ISBLANK(C565)),"",MAX($A$10:A564)+1)</f>
        <v>335</v>
      </c>
      <c r="B565" s="2" t="s">
        <v>128</v>
      </c>
      <c r="E565" s="47"/>
      <c r="F565" s="40">
        <f>F564/12</f>
        <v>1453507.0562666499</v>
      </c>
      <c r="G565" s="40"/>
      <c r="H565" s="40">
        <f>H564/12</f>
        <v>1457477.5691835675</v>
      </c>
      <c r="I565" s="42"/>
      <c r="J565" s="47"/>
      <c r="K565" s="40">
        <f>K564/12</f>
        <v>111671.58867839405</v>
      </c>
      <c r="L565" s="40"/>
      <c r="M565" s="40">
        <f>M564/12</f>
        <v>113656.78981</v>
      </c>
    </row>
    <row r="566" spans="1:13" ht="15" customHeight="1" x14ac:dyDescent="0.25">
      <c r="A566" s="14" t="str">
        <f>IF(AND(ISBLANK(B566),ISBLANK(C566)),"",MAX($A$10:A565)+1)</f>
        <v/>
      </c>
      <c r="E566" s="47"/>
      <c r="F566" s="47"/>
      <c r="J566" s="47"/>
      <c r="K566" s="47"/>
    </row>
    <row r="567" spans="1:13" ht="15" customHeight="1" x14ac:dyDescent="0.25">
      <c r="A567" s="14">
        <f>IF(AND(ISBLANK(B567),ISBLANK(C567)),"",MAX($A$10:A566)+1)</f>
        <v>336</v>
      </c>
      <c r="B567" s="2" t="s">
        <v>129</v>
      </c>
      <c r="E567" s="47"/>
      <c r="F567" s="47"/>
      <c r="H567" s="33">
        <f>H564-F564</f>
        <v>47646.155003011227</v>
      </c>
      <c r="J567" s="47"/>
      <c r="K567" s="47"/>
      <c r="M567" s="33">
        <f>M564-K564</f>
        <v>23822.413579271408</v>
      </c>
    </row>
    <row r="568" spans="1:13" ht="15" customHeight="1" x14ac:dyDescent="0.25">
      <c r="A568" s="14">
        <f>IF(AND(ISBLANK(B568),ISBLANK(C568)),"",MAX($A$10:A567)+1)</f>
        <v>337</v>
      </c>
      <c r="B568" s="2" t="s">
        <v>130</v>
      </c>
      <c r="E568" s="47"/>
      <c r="F568" s="47"/>
      <c r="H568" s="33">
        <f>H565-F565</f>
        <v>3970.5129169176798</v>
      </c>
      <c r="J568" s="47"/>
      <c r="K568" s="47"/>
      <c r="M568" s="33">
        <f>M565-K565</f>
        <v>1985.2011316059506</v>
      </c>
    </row>
    <row r="569" spans="1:13" ht="15" customHeight="1" x14ac:dyDescent="0.25">
      <c r="A569" s="14">
        <f>IF(AND(ISBLANK(B569),ISBLANK(C569)),"",MAX($A$10:A568)+1)</f>
        <v>338</v>
      </c>
      <c r="B569" s="2" t="s">
        <v>131</v>
      </c>
      <c r="E569" s="47"/>
      <c r="F569" s="47"/>
      <c r="H569" s="48">
        <f>H567/F558</f>
        <v>3.8859370776111915E-2</v>
      </c>
      <c r="J569" s="47"/>
      <c r="K569" s="47"/>
      <c r="M569" s="48">
        <f>M567/K558</f>
        <v>2.4441791448657529E-2</v>
      </c>
    </row>
    <row r="570" spans="1:13" ht="15" customHeight="1" x14ac:dyDescent="0.25">
      <c r="A570" s="14">
        <f>IF(AND(ISBLANK(B570),ISBLANK(C570)),"",MAX($A$10:A569)+1)</f>
        <v>339</v>
      </c>
      <c r="B570" s="2" t="s">
        <v>132</v>
      </c>
      <c r="E570" s="47"/>
      <c r="F570" s="47"/>
      <c r="H570" s="48">
        <f>H567/F564</f>
        <v>2.731677771909764E-3</v>
      </c>
      <c r="J570" s="47"/>
      <c r="K570" s="47"/>
      <c r="M570" s="48">
        <f>M567/K564</f>
        <v>1.7777137005932489E-2</v>
      </c>
    </row>
    <row r="572" spans="1:13" ht="15" customHeight="1" x14ac:dyDescent="0.25">
      <c r="B572" s="2" t="s">
        <v>135</v>
      </c>
    </row>
    <row r="573" spans="1:13" s="95" customFormat="1" ht="15" customHeight="1" x14ac:dyDescent="0.25"/>
    <row r="574" spans="1:13" ht="15" customHeight="1" x14ac:dyDescent="0.25">
      <c r="A574" s="31" t="str">
        <f>$A$1</f>
        <v>Peoples Natural Gas Company LLC</v>
      </c>
      <c r="M574" s="7" t="str">
        <f>$M$1</f>
        <v xml:space="preserve"> </v>
      </c>
    </row>
    <row r="575" spans="1:13" ht="15" customHeight="1" x14ac:dyDescent="0.25">
      <c r="A575" s="31" t="str">
        <f>$A$2</f>
        <v>12 Months Ending December 31, 2027</v>
      </c>
      <c r="M575" s="7"/>
    </row>
    <row r="576" spans="1:13" ht="15" customHeight="1" x14ac:dyDescent="0.25">
      <c r="A576" s="31" t="str">
        <f>$A$3</f>
        <v>Peoples Exhibit JDT-5 - Bill Impacts</v>
      </c>
      <c r="M576" s="7"/>
    </row>
    <row r="577" spans="1:18" ht="15" customHeight="1" x14ac:dyDescent="0.25">
      <c r="A577" s="31"/>
    </row>
    <row r="578" spans="1:18" ht="15" customHeight="1" x14ac:dyDescent="0.25">
      <c r="A578" s="31"/>
    </row>
    <row r="579" spans="1:18" ht="15" customHeight="1" x14ac:dyDescent="0.25">
      <c r="A579" s="32" t="s">
        <v>147</v>
      </c>
    </row>
    <row r="581" spans="1:18" ht="15" customHeight="1" x14ac:dyDescent="0.4">
      <c r="A581" s="37" t="s">
        <v>97</v>
      </c>
      <c r="B581" s="37" t="s">
        <v>98</v>
      </c>
      <c r="C581" s="37" t="s">
        <v>99</v>
      </c>
      <c r="D581" s="37"/>
      <c r="E581" s="37" t="s">
        <v>100</v>
      </c>
      <c r="F581" s="37" t="s">
        <v>101</v>
      </c>
      <c r="G581" s="37" t="s">
        <v>102</v>
      </c>
      <c r="H581" s="37" t="s">
        <v>103</v>
      </c>
      <c r="J581" s="37" t="s">
        <v>104</v>
      </c>
      <c r="K581" s="37" t="s">
        <v>105</v>
      </c>
      <c r="L581" s="37" t="s">
        <v>106</v>
      </c>
      <c r="M581" s="37" t="s">
        <v>107</v>
      </c>
    </row>
    <row r="582" spans="1:18" ht="15" customHeight="1" x14ac:dyDescent="0.4">
      <c r="A582" s="37"/>
      <c r="E582" s="38" t="s">
        <v>108</v>
      </c>
      <c r="F582" s="38"/>
      <c r="G582" s="38"/>
      <c r="H582" s="38"/>
      <c r="J582" s="38" t="s">
        <v>109</v>
      </c>
      <c r="K582" s="38"/>
      <c r="L582" s="38"/>
      <c r="M582" s="38"/>
    </row>
    <row r="583" spans="1:18" ht="15" customHeight="1" x14ac:dyDescent="0.4">
      <c r="A583" s="14"/>
      <c r="E583" s="38" t="s">
        <v>110</v>
      </c>
      <c r="F583" s="39"/>
      <c r="G583" s="38" t="s">
        <v>111</v>
      </c>
      <c r="H583" s="39"/>
      <c r="J583" s="38" t="s">
        <v>110</v>
      </c>
      <c r="K583" s="39"/>
      <c r="L583" s="38" t="s">
        <v>111</v>
      </c>
      <c r="M583" s="39"/>
    </row>
    <row r="584" spans="1:18" ht="15" customHeight="1" x14ac:dyDescent="0.4">
      <c r="A584" s="14">
        <f>IF(AND(ISBLANK(B584),ISBLANK(B592)),"",MAX($A$10:A583)+1)</f>
        <v>340</v>
      </c>
      <c r="B584" s="37" t="s">
        <v>112</v>
      </c>
      <c r="C584" s="37" t="s">
        <v>113</v>
      </c>
      <c r="D584" s="37"/>
      <c r="E584" s="37" t="s">
        <v>114</v>
      </c>
      <c r="F584" s="37" t="s">
        <v>115</v>
      </c>
      <c r="G584" s="37" t="s">
        <v>114</v>
      </c>
      <c r="H584" s="37" t="s">
        <v>115</v>
      </c>
      <c r="J584" s="37" t="s">
        <v>114</v>
      </c>
      <c r="K584" s="37" t="s">
        <v>115</v>
      </c>
      <c r="L584" s="37" t="s">
        <v>114</v>
      </c>
      <c r="M584" s="37" t="s">
        <v>115</v>
      </c>
    </row>
    <row r="585" spans="1:18" ht="15" customHeight="1" x14ac:dyDescent="0.25">
      <c r="A585" s="14">
        <f>IF(AND(ISBLANK(B585),ISBLANK(C585)),"",MAX($A$10:A584)+1)</f>
        <v>341</v>
      </c>
      <c r="B585" s="2" t="s">
        <v>36</v>
      </c>
      <c r="C585" s="14">
        <v>12</v>
      </c>
      <c r="D585" s="14"/>
      <c r="E585" s="34">
        <f>'Rate Design (unblended)'!$D$65</f>
        <v>2130.0000000000041</v>
      </c>
      <c r="F585" s="34">
        <f>E585*$C585</f>
        <v>25560.000000000051</v>
      </c>
      <c r="G585" s="42">
        <f>'Rate Design (unblended)'!$AS$65</f>
        <v>2237</v>
      </c>
      <c r="H585" s="40">
        <f>G585*$C585</f>
        <v>26844</v>
      </c>
      <c r="J585" s="34">
        <f>'Rate Design (unblended)'!$D$69</f>
        <v>2130.0000000000041</v>
      </c>
      <c r="K585" s="34">
        <f>J585*$C585</f>
        <v>25560.000000000051</v>
      </c>
      <c r="L585" s="42">
        <f>'Rate Design (unblended)'!$AS$69</f>
        <v>2237</v>
      </c>
      <c r="M585" s="40">
        <f>L585*$C585</f>
        <v>26844</v>
      </c>
    </row>
    <row r="586" spans="1:18" ht="15" customHeight="1" x14ac:dyDescent="0.25">
      <c r="A586" s="14">
        <f>IF(AND(ISBLANK(B586),ISBLANK(C586)),"",MAX($A$10:A585)+1)</f>
        <v>342</v>
      </c>
      <c r="B586" s="41" t="s">
        <v>116</v>
      </c>
      <c r="E586" s="34"/>
      <c r="F586" s="34"/>
      <c r="G586" s="42"/>
      <c r="H586" s="34"/>
      <c r="J586" s="34"/>
      <c r="K586" s="34"/>
      <c r="L586" s="42"/>
      <c r="M586" s="34"/>
    </row>
    <row r="587" spans="1:18" ht="15" customHeight="1" x14ac:dyDescent="0.25">
      <c r="A587" s="14">
        <f>IF(AND(ISBLANK(B587),ISBLANK(C587)),"",MAX($A$10:A586)+1)</f>
        <v>343</v>
      </c>
      <c r="B587" s="43" t="s">
        <v>117</v>
      </c>
      <c r="C587" s="14">
        <f>C$12</f>
        <v>12</v>
      </c>
      <c r="D587" s="14"/>
      <c r="E587" s="10">
        <f>'Rate Design (unblended)'!$G$65</f>
        <v>0</v>
      </c>
      <c r="F587" s="34">
        <f>E587*$C587</f>
        <v>0</v>
      </c>
      <c r="G587" s="18">
        <f>'Rate Design (unblended)'!$P$65</f>
        <v>0</v>
      </c>
      <c r="H587" s="34">
        <f>G587*$C587</f>
        <v>0</v>
      </c>
      <c r="J587" s="10">
        <f>'Rate Design (unblended)'!$G$69</f>
        <v>0</v>
      </c>
      <c r="K587" s="34">
        <f>J587*$C587</f>
        <v>0</v>
      </c>
      <c r="L587" s="18">
        <f>'Rate Design (unblended)'!$P$69</f>
        <v>0</v>
      </c>
      <c r="M587" s="34">
        <f>L587*$C587</f>
        <v>0</v>
      </c>
    </row>
    <row r="588" spans="1:18" ht="15" customHeight="1" x14ac:dyDescent="0.25">
      <c r="A588" s="14">
        <f>IF(AND(ISBLANK(B588),ISBLANK(C588)),"",MAX($A$10:A587)+1)</f>
        <v>344</v>
      </c>
      <c r="B588" s="43" t="s">
        <v>23</v>
      </c>
      <c r="C588" s="14">
        <f>C$12</f>
        <v>12</v>
      </c>
      <c r="D588" s="14"/>
      <c r="E588" s="10">
        <f>'Rate Design (unblended)'!$J$65</f>
        <v>106.50000000000021</v>
      </c>
      <c r="F588" s="34">
        <f>E588*$C588</f>
        <v>1278.0000000000025</v>
      </c>
      <c r="G588" s="18">
        <f>'Rate Design (unblended)'!$S$65</f>
        <v>0</v>
      </c>
      <c r="H588" s="34">
        <f>G588*$C588</f>
        <v>0</v>
      </c>
      <c r="J588" s="10">
        <f>'Rate Design (unblended)'!$J$69</f>
        <v>106.50000000000021</v>
      </c>
      <c r="K588" s="34">
        <f>J588*$C588</f>
        <v>1278.0000000000025</v>
      </c>
      <c r="L588" s="18">
        <f>'Rate Design (unblended)'!$S$69</f>
        <v>0</v>
      </c>
      <c r="M588" s="34">
        <f>L588*$C588</f>
        <v>0</v>
      </c>
    </row>
    <row r="589" spans="1:18" ht="15" customHeight="1" x14ac:dyDescent="0.25">
      <c r="A589" s="14">
        <f>IF(AND(ISBLANK(B589),ISBLANK(C589)),"",MAX($A$10:A588)+1)</f>
        <v>345</v>
      </c>
      <c r="B589" s="43" t="s">
        <v>24</v>
      </c>
      <c r="C589" s="14">
        <f>C$12</f>
        <v>12</v>
      </c>
      <c r="D589" s="14"/>
      <c r="E589" s="10">
        <f>'Rate Design (unblended)'!$K$65</f>
        <v>-13.090980000000027</v>
      </c>
      <c r="F589" s="34">
        <f>E589*$C589</f>
        <v>-157.09176000000031</v>
      </c>
      <c r="G589" s="10">
        <f>'Rate Design (unblended)'!$T$65</f>
        <v>-13.090980000000027</v>
      </c>
      <c r="H589" s="34">
        <f>G589*$C589</f>
        <v>-157.09176000000031</v>
      </c>
      <c r="J589" s="10">
        <f>'Rate Design (unblended)'!$K$69</f>
        <v>-13.090980000000027</v>
      </c>
      <c r="K589" s="34">
        <f>J589*$C589</f>
        <v>-157.09176000000031</v>
      </c>
      <c r="L589" s="10">
        <f>'Rate Design (unblended)'!$T$69</f>
        <v>-13.090980000000027</v>
      </c>
      <c r="M589" s="34">
        <f>L589*$C589</f>
        <v>-157.09176000000031</v>
      </c>
    </row>
    <row r="590" spans="1:18" ht="15" customHeight="1" x14ac:dyDescent="0.25">
      <c r="A590" s="14">
        <f>IF(AND(ISBLANK(B590),ISBLANK(C590)),"",MAX($A$10:A589)+1)</f>
        <v>346</v>
      </c>
      <c r="B590" s="2" t="s">
        <v>118</v>
      </c>
      <c r="C590" s="14"/>
      <c r="D590" s="14"/>
      <c r="E590" s="44">
        <f>SUM(E585:E589)</f>
        <v>2223.4090200000041</v>
      </c>
      <c r="F590" s="44">
        <f>SUM(F585:F589)</f>
        <v>26680.908240000055</v>
      </c>
      <c r="G590" s="44">
        <f>SUM(G585:G589)</f>
        <v>2223.9090200000001</v>
      </c>
      <c r="H590" s="44">
        <f>SUM(H585:H589)</f>
        <v>26686.908240000001</v>
      </c>
      <c r="I590" s="44"/>
      <c r="J590" s="44">
        <f>SUM(J585:J589)</f>
        <v>2223.4090200000041</v>
      </c>
      <c r="K590" s="44">
        <f>SUM(K585:K589)</f>
        <v>26680.908240000055</v>
      </c>
      <c r="L590" s="44">
        <f>SUM(L585:L589)</f>
        <v>2223.9090200000001</v>
      </c>
      <c r="M590" s="44">
        <f>SUM(M585:M589)</f>
        <v>26686.908240000001</v>
      </c>
      <c r="O590" s="33" t="b">
        <f>E590=J590</f>
        <v>1</v>
      </c>
      <c r="P590" s="33" t="b">
        <f t="shared" ref="P590" si="96">F590=K590</f>
        <v>1</v>
      </c>
      <c r="Q590" s="33" t="b">
        <f t="shared" ref="Q590" si="97">G590=L590</f>
        <v>1</v>
      </c>
      <c r="R590" s="33" t="b">
        <f t="shared" ref="R590" si="98">H590=M590</f>
        <v>1</v>
      </c>
    </row>
    <row r="591" spans="1:18" ht="15" customHeight="1" x14ac:dyDescent="0.25">
      <c r="A591" s="14" t="str">
        <f>IF(AND(ISBLANK(B591),ISBLANK(C591)),"",MAX($A$10:A590)+1)</f>
        <v/>
      </c>
      <c r="E591" s="18"/>
      <c r="G591" s="18"/>
      <c r="I591" s="42"/>
      <c r="J591" s="18"/>
      <c r="L591" s="18"/>
    </row>
    <row r="592" spans="1:18" ht="15" customHeight="1" x14ac:dyDescent="0.4">
      <c r="A592" s="14">
        <f>IF(AND(ISBLANK(B592),ISBLANK(C592)),"",MAX($A$10:A591)+1)</f>
        <v>347</v>
      </c>
      <c r="B592" s="37" t="s">
        <v>119</v>
      </c>
      <c r="C592" s="37" t="s">
        <v>120</v>
      </c>
      <c r="D592" s="37"/>
      <c r="E592" s="18"/>
      <c r="G592" s="18"/>
      <c r="I592" s="42"/>
      <c r="J592" s="18"/>
      <c r="L592" s="18"/>
    </row>
    <row r="593" spans="1:18" ht="15" customHeight="1" x14ac:dyDescent="0.25">
      <c r="A593" s="14">
        <f>IF(AND(ISBLANK(B593),ISBLANK(C593)),"",MAX($A$10:A592)+1)</f>
        <v>348</v>
      </c>
      <c r="B593" s="2" t="s">
        <v>121</v>
      </c>
      <c r="C593" s="50">
        <v>150000</v>
      </c>
      <c r="D593" s="14"/>
      <c r="E593" s="10">
        <v>1.4012</v>
      </c>
      <c r="F593" s="34">
        <f>E593*$C593</f>
        <v>210180</v>
      </c>
      <c r="G593" s="10">
        <f>'Rate Design (unblended)'!$AX$114*E593</f>
        <v>1.5655140541884036</v>
      </c>
      <c r="H593" s="34">
        <f>G593*$C593</f>
        <v>234827.10812826053</v>
      </c>
      <c r="I593" s="42"/>
      <c r="J593" s="10">
        <f>E593</f>
        <v>1.4012</v>
      </c>
      <c r="K593" s="34">
        <f>J593*$C593</f>
        <v>210180</v>
      </c>
      <c r="L593" s="10">
        <f>'Rate Design (unblended)'!$AX$114*J593</f>
        <v>1.5655140541884036</v>
      </c>
      <c r="M593" s="34">
        <f>L593*$C593</f>
        <v>234827.10812826053</v>
      </c>
      <c r="O593" s="33" t="b">
        <f>E593=J593</f>
        <v>1</v>
      </c>
      <c r="P593" s="33" t="b">
        <f t="shared" ref="P593" si="99">F593=K593</f>
        <v>1</v>
      </c>
      <c r="Q593" s="33" t="b">
        <f t="shared" ref="Q593" si="100">G593=L593</f>
        <v>1</v>
      </c>
      <c r="R593" s="33" t="b">
        <f t="shared" ref="R593" si="101">H593=M593</f>
        <v>1</v>
      </c>
    </row>
    <row r="594" spans="1:18" ht="15" customHeight="1" x14ac:dyDescent="0.25">
      <c r="A594" s="14">
        <f>IF(AND(ISBLANK(B594),ISBLANK(C594)),"",MAX($A$10:A593)+1)</f>
        <v>349</v>
      </c>
      <c r="B594" s="41" t="s">
        <v>116</v>
      </c>
      <c r="C594" s="49"/>
      <c r="E594" s="10"/>
      <c r="G594" s="10"/>
      <c r="I594" s="42"/>
      <c r="J594" s="10"/>
      <c r="L594" s="10"/>
    </row>
    <row r="595" spans="1:18" ht="15" customHeight="1" x14ac:dyDescent="0.25">
      <c r="A595" s="14">
        <f>IF(AND(ISBLANK(B595),ISBLANK(C595)),"",MAX($A$10:A594)+1)</f>
        <v>350</v>
      </c>
      <c r="B595" s="43" t="s">
        <v>18</v>
      </c>
      <c r="C595" s="50">
        <f>C$593</f>
        <v>150000</v>
      </c>
      <c r="D595" s="14"/>
      <c r="E595" s="10">
        <f>'Rate Design (unblended)'!$E$75</f>
        <v>1.70345E-3</v>
      </c>
      <c r="F595" s="34">
        <f>E595*$C595</f>
        <v>255.51750000000001</v>
      </c>
      <c r="G595" s="10">
        <f>'Rate Design (unblended)'!$N$75</f>
        <v>0</v>
      </c>
      <c r="H595" s="34">
        <f>G595*$C595</f>
        <v>0</v>
      </c>
      <c r="I595" s="42"/>
      <c r="J595" s="10">
        <f>'Rate Design (unblended)'!$E$82</f>
        <v>1.70345E-3</v>
      </c>
      <c r="K595" s="34">
        <f>J595*$C595</f>
        <v>255.51750000000001</v>
      </c>
      <c r="L595" s="10">
        <f>'Rate Design (unblended)'!$N$82</f>
        <v>0</v>
      </c>
      <c r="M595" s="34">
        <f>L595*$C595</f>
        <v>0</v>
      </c>
    </row>
    <row r="596" spans="1:18" ht="15" customHeight="1" x14ac:dyDescent="0.25">
      <c r="A596" s="14">
        <f>IF(AND(ISBLANK(B596),ISBLANK(C596)),"",MAX($A$10:A595)+1)</f>
        <v>351</v>
      </c>
      <c r="B596" s="43" t="s">
        <v>19</v>
      </c>
      <c r="C596" s="50">
        <f t="shared" ref="C596:C599" si="102">C$593</f>
        <v>150000</v>
      </c>
      <c r="D596" s="14"/>
      <c r="E596" s="10">
        <f>'Rate Design (unblended)'!$F$75</f>
        <v>2.5600000000000001E-2</v>
      </c>
      <c r="F596" s="34">
        <f>E596*$C596</f>
        <v>3840</v>
      </c>
      <c r="G596" s="10">
        <f>'Rate Design (unblended)'!$O$75</f>
        <v>3.2686756668099996E-2</v>
      </c>
      <c r="H596" s="34">
        <f>G596*$C596</f>
        <v>4903.0135002149991</v>
      </c>
      <c r="I596" s="42"/>
      <c r="J596" s="10">
        <f>'Rate Design (unblended)'!$F$82</f>
        <v>0</v>
      </c>
      <c r="K596" s="34">
        <f>J596*$C596</f>
        <v>0</v>
      </c>
      <c r="L596" s="10">
        <f>'Rate Design (unblended)'!$O$82</f>
        <v>0</v>
      </c>
      <c r="M596" s="34">
        <f>L596*$C596</f>
        <v>0</v>
      </c>
    </row>
    <row r="597" spans="1:18" ht="15" customHeight="1" x14ac:dyDescent="0.25">
      <c r="A597" s="14">
        <f>IF(AND(ISBLANK(B597),ISBLANK(C597)),"",MAX($A$10:A596)+1)</f>
        <v>352</v>
      </c>
      <c r="B597" s="43" t="s">
        <v>22</v>
      </c>
      <c r="C597" s="50">
        <f t="shared" si="102"/>
        <v>150000</v>
      </c>
      <c r="D597" s="14"/>
      <c r="E597" s="10">
        <f>'Rate Design (unblended)'!$I$75</f>
        <v>8.6499999999999994E-2</v>
      </c>
      <c r="F597" s="34">
        <f>E597*$C597</f>
        <v>12974.999999999998</v>
      </c>
      <c r="G597" s="10">
        <f>'Rate Design (unblended)'!$R$75</f>
        <v>9.8400000000000001E-2</v>
      </c>
      <c r="H597" s="34">
        <f>G597*$C597</f>
        <v>14760</v>
      </c>
      <c r="I597" s="42"/>
      <c r="J597" s="10">
        <f>'Rate Design (unblended)'!$I$82</f>
        <v>0</v>
      </c>
      <c r="K597" s="34">
        <f>J597*$C597</f>
        <v>0</v>
      </c>
      <c r="L597" s="10">
        <f>'Rate Design (unblended)'!$R$82</f>
        <v>0</v>
      </c>
      <c r="M597" s="34">
        <f>L597*$C597</f>
        <v>0</v>
      </c>
    </row>
    <row r="598" spans="1:18" ht="15" customHeight="1" x14ac:dyDescent="0.25">
      <c r="A598" s="14">
        <f>IF(AND(ISBLANK(B598),ISBLANK(C598)),"",MAX($A$10:A597)+1)</f>
        <v>353</v>
      </c>
      <c r="B598" s="43" t="s">
        <v>23</v>
      </c>
      <c r="C598" s="50">
        <f t="shared" si="102"/>
        <v>150000</v>
      </c>
      <c r="D598" s="14"/>
      <c r="E598" s="10">
        <f>'Rate Design (unblended)'!$J$75</f>
        <v>0.12728</v>
      </c>
      <c r="F598" s="34">
        <f>E598*$C598</f>
        <v>19092</v>
      </c>
      <c r="G598" s="10">
        <f>'Rate Design (unblended)'!$S$75</f>
        <v>0</v>
      </c>
      <c r="H598" s="34">
        <f>G598*$C598</f>
        <v>0</v>
      </c>
      <c r="I598" s="42"/>
      <c r="J598" s="10">
        <f>'Rate Design (unblended)'!$J$82</f>
        <v>0.12167500000000001</v>
      </c>
      <c r="K598" s="34">
        <f>J598*$C598</f>
        <v>18251.25</v>
      </c>
      <c r="L598" s="10">
        <f>'Rate Design (unblended)'!$S$82</f>
        <v>0</v>
      </c>
      <c r="M598" s="34">
        <f>L598*$C598</f>
        <v>0</v>
      </c>
    </row>
    <row r="599" spans="1:18" ht="15" customHeight="1" x14ac:dyDescent="0.25">
      <c r="A599" s="14">
        <f>IF(AND(ISBLANK(B599),ISBLANK(C599)),"",MAX($A$10:A598)+1)</f>
        <v>354</v>
      </c>
      <c r="B599" s="43" t="s">
        <v>24</v>
      </c>
      <c r="C599" s="50">
        <f t="shared" si="102"/>
        <v>150000</v>
      </c>
      <c r="D599" s="14"/>
      <c r="E599" s="10">
        <f>'Rate Design (unblended)'!$K$75</f>
        <v>-1.4956291000000002E-2</v>
      </c>
      <c r="F599" s="34">
        <f>E599*$C599</f>
        <v>-2243.4436500000002</v>
      </c>
      <c r="G599" s="10">
        <f>'Rate Design (unblended)'!$T$75</f>
        <v>-1.4956291000000002E-2</v>
      </c>
      <c r="H599" s="34">
        <f>G599*$C599</f>
        <v>-2243.4436500000002</v>
      </c>
      <c r="I599" s="42"/>
      <c r="J599" s="10">
        <f>'Rate Design (unblended)'!$K$82</f>
        <v>-1.4956291000000002E-2</v>
      </c>
      <c r="K599" s="34">
        <f>J599*$C599</f>
        <v>-2243.4436500000002</v>
      </c>
      <c r="L599" s="10">
        <f>'Rate Design (unblended)'!$T$82</f>
        <v>-1.4956291000000002E-2</v>
      </c>
      <c r="M599" s="34">
        <f>L599*$C599</f>
        <v>-2243.4436500000002</v>
      </c>
    </row>
    <row r="600" spans="1:18" ht="15" customHeight="1" x14ac:dyDescent="0.25">
      <c r="A600" s="14">
        <f>IF(AND(ISBLANK(B600),ISBLANK(C600)),"",MAX($A$10:A599)+1)</f>
        <v>355</v>
      </c>
      <c r="B600" s="45" t="s">
        <v>122</v>
      </c>
      <c r="C600" s="49"/>
      <c r="E600" s="46">
        <f>SUM(E593:E599)</f>
        <v>1.627327159</v>
      </c>
      <c r="F600" s="44">
        <f>SUM(F593:F599)</f>
        <v>244099.07384999999</v>
      </c>
      <c r="G600" s="46">
        <f>SUM(G593:G599)</f>
        <v>1.6816445198565035</v>
      </c>
      <c r="H600" s="44">
        <f>SUM(H593:H599)</f>
        <v>252246.67797847552</v>
      </c>
      <c r="I600" s="42"/>
      <c r="J600" s="46">
        <f>SUM(J593:J599)</f>
        <v>1.5096221589999999</v>
      </c>
      <c r="K600" s="44">
        <f>SUM(K593:K599)</f>
        <v>226443.32384999999</v>
      </c>
      <c r="L600" s="46">
        <f>SUM(L593:L599)</f>
        <v>1.5505577631884035</v>
      </c>
      <c r="M600" s="44">
        <f>SUM(M593:M599)</f>
        <v>232583.66447826053</v>
      </c>
    </row>
    <row r="601" spans="1:18" ht="15" customHeight="1" x14ac:dyDescent="0.25">
      <c r="A601" s="14" t="str">
        <f>IF(AND(ISBLANK(B601),ISBLANK(C601)),"",MAX($A$10:A600)+1)</f>
        <v/>
      </c>
      <c r="C601" s="49"/>
      <c r="E601" s="42"/>
      <c r="I601" s="42"/>
      <c r="J601" s="42"/>
    </row>
    <row r="602" spans="1:18" ht="15" customHeight="1" x14ac:dyDescent="0.25">
      <c r="A602" s="14">
        <f>IF(AND(ISBLANK(B602),ISBLANK(C602)),"",MAX($A$10:A601)+1)</f>
        <v>356</v>
      </c>
      <c r="B602" s="2" t="s">
        <v>123</v>
      </c>
      <c r="C602" s="49"/>
      <c r="E602" s="42"/>
      <c r="F602" s="40">
        <f>SUM(F600,F590)</f>
        <v>270779.98209000006</v>
      </c>
      <c r="G602" s="40"/>
      <c r="H602" s="40">
        <f>SUM(H600,H590)</f>
        <v>278933.58621847554</v>
      </c>
      <c r="I602" s="42"/>
      <c r="J602" s="42"/>
      <c r="K602" s="40">
        <f>SUM(K600,K590)</f>
        <v>253124.23209000003</v>
      </c>
      <c r="L602" s="40"/>
      <c r="M602" s="40">
        <f>SUM(M600,M590)</f>
        <v>259270.57271826052</v>
      </c>
    </row>
    <row r="603" spans="1:18" ht="15" customHeight="1" x14ac:dyDescent="0.25">
      <c r="A603" s="14">
        <f>IF(AND(ISBLANK(B603),ISBLANK(C603)),"",MAX($A$10:A602)+1)</f>
        <v>357</v>
      </c>
      <c r="B603" s="2" t="s">
        <v>124</v>
      </c>
      <c r="C603" s="49"/>
      <c r="E603" s="42"/>
      <c r="F603" s="40">
        <f>F602/12</f>
        <v>22564.998507500004</v>
      </c>
      <c r="G603" s="40"/>
      <c r="H603" s="40">
        <f>H602/12</f>
        <v>23244.465518206296</v>
      </c>
      <c r="I603" s="42"/>
      <c r="J603" s="42"/>
      <c r="K603" s="40">
        <f>K602/12</f>
        <v>21093.686007500004</v>
      </c>
      <c r="L603" s="40"/>
      <c r="M603" s="40">
        <f>M602/12</f>
        <v>21605.881059855044</v>
      </c>
    </row>
    <row r="604" spans="1:18" ht="15" customHeight="1" x14ac:dyDescent="0.25">
      <c r="A604" s="14" t="str">
        <f>IF(AND(ISBLANK(B604),ISBLANK(C604)),"",MAX($A$10:A603)+1)</f>
        <v/>
      </c>
      <c r="C604" s="49"/>
      <c r="E604" s="42"/>
      <c r="I604" s="42"/>
      <c r="J604" s="42"/>
    </row>
    <row r="605" spans="1:18" ht="15" customHeight="1" x14ac:dyDescent="0.25">
      <c r="A605" s="14">
        <f>IF(AND(ISBLANK(B605),ISBLANK(C605)),"",MAX($A$10:A604)+1)</f>
        <v>358</v>
      </c>
      <c r="B605" s="2" t="s">
        <v>125</v>
      </c>
      <c r="C605" s="50">
        <f>C$329</f>
        <v>150000</v>
      </c>
      <c r="D605" s="14"/>
      <c r="E605" s="12">
        <f>SUM(RetailCurrent!$D$78:$F$79)</f>
        <v>7.7218891254665714</v>
      </c>
      <c r="F605" s="34">
        <f>E605*$C605</f>
        <v>1158283.3688199858</v>
      </c>
      <c r="G605" s="12">
        <f>E605</f>
        <v>7.7218891254665714</v>
      </c>
      <c r="H605" s="34">
        <f>G605*$C605</f>
        <v>1158283.3688199858</v>
      </c>
      <c r="I605" s="42"/>
      <c r="J605" s="10">
        <f>'Rate Design (unblended)'!$M$82</f>
        <v>0.17399999999999999</v>
      </c>
      <c r="K605" s="34">
        <f>J605*$C605</f>
        <v>26100</v>
      </c>
      <c r="L605" s="10">
        <f>'Rate Design (unblended)'!$V$82</f>
        <v>0.17399999999999999</v>
      </c>
      <c r="M605" s="34">
        <f>L605*$C605</f>
        <v>26100</v>
      </c>
    </row>
    <row r="606" spans="1:18" ht="15" customHeight="1" x14ac:dyDescent="0.25">
      <c r="A606" s="14">
        <f>IF(AND(ISBLANK(B606),ISBLANK(C606)),"",MAX($A$10:A605)+1)</f>
        <v>359</v>
      </c>
      <c r="B606" s="2" t="s">
        <v>126</v>
      </c>
      <c r="E606" s="46">
        <f>SUM(E605,E600)</f>
        <v>9.3492162844665714</v>
      </c>
      <c r="F606" s="40"/>
      <c r="G606" s="46">
        <f>SUM(G605,G600)</f>
        <v>9.4035336453230745</v>
      </c>
      <c r="H606" s="40"/>
      <c r="I606" s="42"/>
      <c r="J606" s="46">
        <f>SUM(J605,J600)</f>
        <v>1.6836221589999998</v>
      </c>
      <c r="K606" s="40"/>
      <c r="L606" s="46">
        <f>SUM(L605,L600)</f>
        <v>1.7245577631884035</v>
      </c>
      <c r="M606" s="40"/>
    </row>
    <row r="607" spans="1:18" ht="15" customHeight="1" x14ac:dyDescent="0.25">
      <c r="A607" s="14" t="str">
        <f>IF(AND(ISBLANK(B607),ISBLANK(C607)),"",MAX($A$10:A606)+1)</f>
        <v/>
      </c>
      <c r="I607" s="42"/>
    </row>
    <row r="608" spans="1:18" ht="15" customHeight="1" x14ac:dyDescent="0.25">
      <c r="A608" s="14">
        <f>IF(AND(ISBLANK(B608),ISBLANK(C608)),"",MAX($A$10:A607)+1)</f>
        <v>360</v>
      </c>
      <c r="B608" s="2" t="s">
        <v>127</v>
      </c>
      <c r="E608" s="47"/>
      <c r="F608" s="40">
        <f>SUM(F602,F605)</f>
        <v>1429063.3509099858</v>
      </c>
      <c r="H608" s="40">
        <f>SUM(H602,H605)</f>
        <v>1437216.9550384614</v>
      </c>
      <c r="I608" s="42"/>
      <c r="J608" s="47"/>
      <c r="K608" s="40">
        <f>SUM(K602,K605)</f>
        <v>279224.23209000006</v>
      </c>
      <c r="M608" s="40">
        <f>SUM(M602,M605)</f>
        <v>285370.57271826052</v>
      </c>
    </row>
    <row r="609" spans="1:13" ht="15" customHeight="1" x14ac:dyDescent="0.25">
      <c r="A609" s="14">
        <f>IF(AND(ISBLANK(B609),ISBLANK(C609)),"",MAX($A$10:A608)+1)</f>
        <v>361</v>
      </c>
      <c r="B609" s="2" t="s">
        <v>128</v>
      </c>
      <c r="E609" s="47"/>
      <c r="F609" s="40">
        <f>F608/12</f>
        <v>119088.61257583216</v>
      </c>
      <c r="G609" s="40"/>
      <c r="H609" s="40">
        <f>H608/12</f>
        <v>119768.07958653844</v>
      </c>
      <c r="I609" s="42"/>
      <c r="J609" s="47"/>
      <c r="K609" s="40">
        <f>K608/12</f>
        <v>23268.686007500004</v>
      </c>
      <c r="L609" s="40"/>
      <c r="M609" s="40">
        <f>M608/12</f>
        <v>23780.881059855044</v>
      </c>
    </row>
    <row r="610" spans="1:13" ht="15" customHeight="1" x14ac:dyDescent="0.25">
      <c r="A610" s="14" t="str">
        <f>IF(AND(ISBLANK(B610),ISBLANK(C610)),"",MAX($A$10:A609)+1)</f>
        <v/>
      </c>
      <c r="E610" s="47"/>
      <c r="F610" s="47"/>
      <c r="J610" s="47"/>
      <c r="K610" s="47"/>
    </row>
    <row r="611" spans="1:13" ht="15" customHeight="1" x14ac:dyDescent="0.25">
      <c r="A611" s="14">
        <f>IF(AND(ISBLANK(B611),ISBLANK(C611)),"",MAX($A$10:A610)+1)</f>
        <v>362</v>
      </c>
      <c r="B611" s="2" t="s">
        <v>129</v>
      </c>
      <c r="E611" s="47"/>
      <c r="F611" s="47"/>
      <c r="H611" s="33">
        <f>H608-F608</f>
        <v>8153.6041284755338</v>
      </c>
      <c r="J611" s="47"/>
      <c r="K611" s="47"/>
      <c r="M611" s="33">
        <f>M608-K608</f>
        <v>6146.3406282604556</v>
      </c>
    </row>
    <row r="612" spans="1:13" ht="15" customHeight="1" x14ac:dyDescent="0.25">
      <c r="A612" s="14">
        <f>IF(AND(ISBLANK(B612),ISBLANK(C612)),"",MAX($A$10:A611)+1)</f>
        <v>363</v>
      </c>
      <c r="B612" s="2" t="s">
        <v>130</v>
      </c>
      <c r="E612" s="47"/>
      <c r="F612" s="47"/>
      <c r="H612" s="33">
        <f>H609-F609</f>
        <v>679.46701070628478</v>
      </c>
      <c r="J612" s="47"/>
      <c r="K612" s="47"/>
      <c r="M612" s="33">
        <f>M609-K609</f>
        <v>512.19505235504039</v>
      </c>
    </row>
    <row r="613" spans="1:13" ht="15" customHeight="1" x14ac:dyDescent="0.25">
      <c r="A613" s="14">
        <f>IF(AND(ISBLANK(B613),ISBLANK(C613)),"",MAX($A$10:A612)+1)</f>
        <v>364</v>
      </c>
      <c r="B613" s="2" t="s">
        <v>131</v>
      </c>
      <c r="E613" s="47"/>
      <c r="F613" s="47"/>
      <c r="H613" s="48">
        <f>H611/F602</f>
        <v>3.0111546893320542E-2</v>
      </c>
      <c r="J613" s="47"/>
      <c r="K613" s="47"/>
      <c r="M613" s="48">
        <f>M611/K602</f>
        <v>2.4281913183543339E-2</v>
      </c>
    </row>
    <row r="614" spans="1:13" ht="15" customHeight="1" x14ac:dyDescent="0.25">
      <c r="A614" s="14">
        <f>IF(AND(ISBLANK(B614),ISBLANK(C614)),"",MAX($A$10:A613)+1)</f>
        <v>365</v>
      </c>
      <c r="B614" s="2" t="s">
        <v>132</v>
      </c>
      <c r="E614" s="47"/>
      <c r="F614" s="47"/>
      <c r="H614" s="48">
        <f>H611/F608</f>
        <v>5.7055582058580931E-3</v>
      </c>
      <c r="J614" s="47"/>
      <c r="K614" s="47"/>
      <c r="M614" s="48">
        <f>M611/K608</f>
        <v>2.2012203533536286E-2</v>
      </c>
    </row>
    <row r="616" spans="1:13" ht="15" customHeight="1" x14ac:dyDescent="0.25">
      <c r="B616" s="2" t="s">
        <v>135</v>
      </c>
    </row>
    <row r="618" spans="1:13" ht="15" customHeight="1" x14ac:dyDescent="0.25">
      <c r="A618" s="31" t="str">
        <f>$A$1</f>
        <v>Peoples Natural Gas Company LLC</v>
      </c>
      <c r="M618" s="7" t="str">
        <f>$M$1</f>
        <v xml:space="preserve"> </v>
      </c>
    </row>
    <row r="619" spans="1:13" ht="15" customHeight="1" x14ac:dyDescent="0.25">
      <c r="A619" s="31" t="str">
        <f>$A$2</f>
        <v>12 Months Ending December 31, 2027</v>
      </c>
      <c r="M619" s="7"/>
    </row>
    <row r="620" spans="1:13" ht="15" customHeight="1" x14ac:dyDescent="0.25">
      <c r="A620" s="31" t="str">
        <f>$A$3</f>
        <v>Peoples Exhibit JDT-5 - Bill Impacts</v>
      </c>
      <c r="M620" s="7"/>
    </row>
    <row r="621" spans="1:13" ht="15" customHeight="1" x14ac:dyDescent="0.25">
      <c r="A621" s="31"/>
    </row>
    <row r="622" spans="1:13" ht="15" customHeight="1" x14ac:dyDescent="0.25">
      <c r="A622" s="31"/>
    </row>
    <row r="623" spans="1:13" ht="15" customHeight="1" x14ac:dyDescent="0.25">
      <c r="A623" s="32" t="s">
        <v>148</v>
      </c>
    </row>
    <row r="625" spans="1:18" ht="15" customHeight="1" x14ac:dyDescent="0.4">
      <c r="A625" s="37" t="s">
        <v>97</v>
      </c>
      <c r="B625" s="37" t="s">
        <v>98</v>
      </c>
      <c r="C625" s="37" t="s">
        <v>99</v>
      </c>
      <c r="D625" s="37"/>
      <c r="E625" s="37" t="s">
        <v>100</v>
      </c>
      <c r="F625" s="37" t="s">
        <v>101</v>
      </c>
      <c r="G625" s="37" t="s">
        <v>102</v>
      </c>
      <c r="H625" s="37" t="s">
        <v>103</v>
      </c>
      <c r="J625" s="37" t="s">
        <v>104</v>
      </c>
      <c r="K625" s="37" t="s">
        <v>105</v>
      </c>
      <c r="L625" s="37" t="s">
        <v>106</v>
      </c>
      <c r="M625" s="37" t="s">
        <v>107</v>
      </c>
    </row>
    <row r="626" spans="1:18" ht="15" customHeight="1" x14ac:dyDescent="0.4">
      <c r="A626" s="37"/>
      <c r="E626" s="38" t="s">
        <v>108</v>
      </c>
      <c r="F626" s="38"/>
      <c r="G626" s="38"/>
      <c r="H626" s="38"/>
      <c r="J626" s="38" t="s">
        <v>109</v>
      </c>
      <c r="K626" s="38"/>
      <c r="L626" s="38"/>
      <c r="M626" s="38"/>
    </row>
    <row r="627" spans="1:18" ht="15" customHeight="1" x14ac:dyDescent="0.4">
      <c r="A627" s="14"/>
      <c r="E627" s="38" t="s">
        <v>110</v>
      </c>
      <c r="F627" s="39"/>
      <c r="G627" s="38" t="s">
        <v>111</v>
      </c>
      <c r="H627" s="39"/>
      <c r="J627" s="38" t="s">
        <v>110</v>
      </c>
      <c r="K627" s="39"/>
      <c r="L627" s="38" t="s">
        <v>111</v>
      </c>
      <c r="M627" s="39"/>
    </row>
    <row r="628" spans="1:18" ht="15" customHeight="1" x14ac:dyDescent="0.4">
      <c r="A628" s="14">
        <f>IF(AND(ISBLANK(B628),ISBLANK(B636)),"",MAX($A$10:A627)+1)</f>
        <v>366</v>
      </c>
      <c r="B628" s="37" t="s">
        <v>112</v>
      </c>
      <c r="C628" s="37" t="s">
        <v>113</v>
      </c>
      <c r="D628" s="37"/>
      <c r="E628" s="37" t="s">
        <v>114</v>
      </c>
      <c r="F628" s="37" t="s">
        <v>115</v>
      </c>
      <c r="G628" s="37" t="s">
        <v>114</v>
      </c>
      <c r="H628" s="37" t="s">
        <v>115</v>
      </c>
      <c r="J628" s="37" t="s">
        <v>114</v>
      </c>
      <c r="K628" s="37" t="s">
        <v>115</v>
      </c>
      <c r="L628" s="37" t="s">
        <v>114</v>
      </c>
      <c r="M628" s="37" t="s">
        <v>115</v>
      </c>
    </row>
    <row r="629" spans="1:18" ht="15" customHeight="1" x14ac:dyDescent="0.25">
      <c r="A629" s="14">
        <f>IF(AND(ISBLANK(B629),ISBLANK(C629)),"",MAX($A$10:A628)+1)</f>
        <v>367</v>
      </c>
      <c r="B629" s="2" t="s">
        <v>36</v>
      </c>
      <c r="C629" s="14">
        <v>12</v>
      </c>
      <c r="D629" s="14"/>
      <c r="E629" s="34">
        <f>'Rate Design (unblended)'!$D$66</f>
        <v>5630.0000000000027</v>
      </c>
      <c r="F629" s="34">
        <f>E629*$C629</f>
        <v>67560.000000000029</v>
      </c>
      <c r="G629" s="42">
        <f>'Rate Design (unblended)'!$AS$66</f>
        <v>5912</v>
      </c>
      <c r="H629" s="40">
        <f>G629*$C629</f>
        <v>70944</v>
      </c>
      <c r="J629" s="34">
        <f>'Rate Design (unblended)'!$D$70</f>
        <v>5630.0000000000027</v>
      </c>
      <c r="K629" s="34">
        <f>J629*$C629</f>
        <v>67560.000000000029</v>
      </c>
      <c r="L629" s="42">
        <f>'Rate Design (unblended)'!$AS$70</f>
        <v>5912</v>
      </c>
      <c r="M629" s="40">
        <f>L629*$C629</f>
        <v>70944</v>
      </c>
    </row>
    <row r="630" spans="1:18" ht="15" customHeight="1" x14ac:dyDescent="0.25">
      <c r="A630" s="14">
        <f>IF(AND(ISBLANK(B630),ISBLANK(C630)),"",MAX($A$10:A629)+1)</f>
        <v>368</v>
      </c>
      <c r="B630" s="41" t="s">
        <v>116</v>
      </c>
      <c r="E630" s="34"/>
      <c r="F630" s="34"/>
      <c r="G630" s="42"/>
      <c r="H630" s="34"/>
      <c r="J630" s="34"/>
      <c r="K630" s="34"/>
      <c r="L630" s="42"/>
      <c r="M630" s="34"/>
    </row>
    <row r="631" spans="1:18" ht="15" customHeight="1" x14ac:dyDescent="0.25">
      <c r="A631" s="14">
        <f>IF(AND(ISBLANK(B631),ISBLANK(C631)),"",MAX($A$10:A630)+1)</f>
        <v>369</v>
      </c>
      <c r="B631" s="43" t="s">
        <v>117</v>
      </c>
      <c r="C631" s="14">
        <f>C$12</f>
        <v>12</v>
      </c>
      <c r="D631" s="14"/>
      <c r="E631" s="10">
        <f>'Rate Design (unblended)'!$G$66</f>
        <v>0</v>
      </c>
      <c r="F631" s="34">
        <f>E631*$C631</f>
        <v>0</v>
      </c>
      <c r="G631" s="18">
        <f>'Rate Design (unblended)'!$P$66</f>
        <v>0</v>
      </c>
      <c r="H631" s="34">
        <f>G631*$C631</f>
        <v>0</v>
      </c>
      <c r="J631" s="10">
        <f>'Rate Design (unblended)'!$G$70</f>
        <v>0</v>
      </c>
      <c r="K631" s="34">
        <f>J631*$C631</f>
        <v>0</v>
      </c>
      <c r="L631" s="18">
        <f>'Rate Design (unblended)'!$P$70</f>
        <v>0</v>
      </c>
      <c r="M631" s="34">
        <f>L631*$C631</f>
        <v>0</v>
      </c>
    </row>
    <row r="632" spans="1:18" ht="15" customHeight="1" x14ac:dyDescent="0.25">
      <c r="A632" s="14">
        <f>IF(AND(ISBLANK(B632),ISBLANK(C632)),"",MAX($A$10:A631)+1)</f>
        <v>370</v>
      </c>
      <c r="B632" s="43" t="s">
        <v>23</v>
      </c>
      <c r="C632" s="14">
        <f>C$12</f>
        <v>12</v>
      </c>
      <c r="D632" s="14"/>
      <c r="E632" s="10">
        <f>'Rate Design (unblended)'!$J$66</f>
        <v>281.50000000000017</v>
      </c>
      <c r="F632" s="34">
        <f>E632*$C632</f>
        <v>3378.0000000000018</v>
      </c>
      <c r="G632" s="18">
        <f>'Rate Design (unblended)'!$S$66</f>
        <v>0</v>
      </c>
      <c r="H632" s="34">
        <f>G632*$C632</f>
        <v>0</v>
      </c>
      <c r="J632" s="10">
        <f>'Rate Design (unblended)'!$J$70</f>
        <v>281.50000000000017</v>
      </c>
      <c r="K632" s="34">
        <f>J632*$C632</f>
        <v>3378.0000000000018</v>
      </c>
      <c r="L632" s="18">
        <f>'Rate Design (unblended)'!$S$70</f>
        <v>0</v>
      </c>
      <c r="M632" s="34">
        <f>L632*$C632</f>
        <v>0</v>
      </c>
    </row>
    <row r="633" spans="1:18" ht="15" customHeight="1" x14ac:dyDescent="0.25">
      <c r="A633" s="14">
        <f>IF(AND(ISBLANK(B633),ISBLANK(C633)),"",MAX($A$10:A632)+1)</f>
        <v>371</v>
      </c>
      <c r="B633" s="43" t="s">
        <v>24</v>
      </c>
      <c r="C633" s="14">
        <f>C$12</f>
        <v>12</v>
      </c>
      <c r="D633" s="14"/>
      <c r="E633" s="10">
        <f>'Rate Design (unblended)'!$K$66</f>
        <v>-34.601980000000019</v>
      </c>
      <c r="F633" s="34">
        <f>E633*$C633</f>
        <v>-415.2237600000002</v>
      </c>
      <c r="G633" s="18">
        <f>'Rate Design (unblended)'!$T$66</f>
        <v>-34.601980000000019</v>
      </c>
      <c r="H633" s="34">
        <f>G633*$C633</f>
        <v>-415.2237600000002</v>
      </c>
      <c r="J633" s="10">
        <f>'Rate Design (unblended)'!$K$70</f>
        <v>-34.601980000000019</v>
      </c>
      <c r="K633" s="34">
        <f>J633*$C633</f>
        <v>-415.2237600000002</v>
      </c>
      <c r="L633" s="18">
        <f>'Rate Design (unblended)'!$T$70</f>
        <v>-34.601980000000019</v>
      </c>
      <c r="M633" s="34">
        <f>L633*$C633</f>
        <v>-415.2237600000002</v>
      </c>
    </row>
    <row r="634" spans="1:18" ht="15" customHeight="1" x14ac:dyDescent="0.25">
      <c r="A634" s="14">
        <f>IF(AND(ISBLANK(B634),ISBLANK(C634)),"",MAX($A$10:A633)+1)</f>
        <v>372</v>
      </c>
      <c r="B634" s="2" t="s">
        <v>118</v>
      </c>
      <c r="C634" s="14"/>
      <c r="D634" s="14"/>
      <c r="E634" s="44">
        <f>SUM(E629:E633)</f>
        <v>5876.8980200000024</v>
      </c>
      <c r="F634" s="44">
        <f>SUM(F629:F633)</f>
        <v>70522.776240000036</v>
      </c>
      <c r="G634" s="44">
        <f>SUM(G629:G633)</f>
        <v>5877.3980199999996</v>
      </c>
      <c r="H634" s="44">
        <f>SUM(H629:H633)</f>
        <v>70528.776240000007</v>
      </c>
      <c r="I634" s="44"/>
      <c r="J634" s="44">
        <f>SUM(J629:J633)</f>
        <v>5876.8980200000024</v>
      </c>
      <c r="K634" s="44">
        <f>SUM(K629:K633)</f>
        <v>70522.776240000036</v>
      </c>
      <c r="L634" s="44">
        <f>SUM(L629:L633)</f>
        <v>5877.3980199999996</v>
      </c>
      <c r="M634" s="44">
        <f>SUM(M629:M633)</f>
        <v>70528.776240000007</v>
      </c>
      <c r="O634" s="33" t="b">
        <f>E634=J634</f>
        <v>1</v>
      </c>
      <c r="P634" s="33" t="b">
        <f t="shared" ref="P634" si="103">F634=K634</f>
        <v>1</v>
      </c>
      <c r="Q634" s="33" t="b">
        <f t="shared" ref="Q634" si="104">G634=L634</f>
        <v>1</v>
      </c>
      <c r="R634" s="33" t="b">
        <f t="shared" ref="R634" si="105">H634=M634</f>
        <v>1</v>
      </c>
    </row>
    <row r="635" spans="1:18" ht="15" customHeight="1" x14ac:dyDescent="0.25">
      <c r="A635" s="14" t="str">
        <f>IF(AND(ISBLANK(B635),ISBLANK(C635)),"",MAX($A$10:A634)+1)</f>
        <v/>
      </c>
      <c r="E635" s="18"/>
      <c r="G635" s="18"/>
      <c r="I635" s="42"/>
      <c r="J635" s="18"/>
      <c r="L635" s="18"/>
    </row>
    <row r="636" spans="1:18" ht="15" customHeight="1" x14ac:dyDescent="0.4">
      <c r="A636" s="14">
        <f>IF(AND(ISBLANK(B636),ISBLANK(C636)),"",MAX($A$10:A635)+1)</f>
        <v>373</v>
      </c>
      <c r="B636" s="37" t="s">
        <v>119</v>
      </c>
      <c r="C636" s="37" t="s">
        <v>120</v>
      </c>
      <c r="D636" s="37"/>
      <c r="E636" s="18"/>
      <c r="G636" s="18"/>
      <c r="I636" s="42"/>
      <c r="J636" s="18"/>
      <c r="L636" s="18"/>
    </row>
    <row r="637" spans="1:18" ht="15" customHeight="1" x14ac:dyDescent="0.25">
      <c r="A637" s="14">
        <f>IF(AND(ISBLANK(B637),ISBLANK(C637)),"",MAX($A$10:A636)+1)</f>
        <v>374</v>
      </c>
      <c r="B637" s="2" t="s">
        <v>121</v>
      </c>
      <c r="C637" s="50">
        <v>475000</v>
      </c>
      <c r="D637" s="14"/>
      <c r="E637" s="10">
        <v>1.1754</v>
      </c>
      <c r="F637" s="34">
        <f>E637*$C637</f>
        <v>558315</v>
      </c>
      <c r="G637" s="10">
        <f>'Rate Design (unblended)'!$AX$114*E637</f>
        <v>1.3132352407172778</v>
      </c>
      <c r="H637" s="34">
        <f>G637*$C637</f>
        <v>623786.73934070696</v>
      </c>
      <c r="I637" s="42"/>
      <c r="J637" s="10">
        <f>E637</f>
        <v>1.1754</v>
      </c>
      <c r="K637" s="34">
        <f>J637*$C637</f>
        <v>558315</v>
      </c>
      <c r="L637" s="10">
        <f>'Rate Design (unblended)'!$AX$114*J637</f>
        <v>1.3132352407172778</v>
      </c>
      <c r="M637" s="34">
        <f>L637*$C637</f>
        <v>623786.73934070696</v>
      </c>
      <c r="O637" s="33" t="b">
        <f>E637=J637</f>
        <v>1</v>
      </c>
      <c r="P637" s="33" t="b">
        <f t="shared" ref="P637" si="106">F637=K637</f>
        <v>1</v>
      </c>
      <c r="Q637" s="33" t="b">
        <f t="shared" ref="Q637" si="107">G637=L637</f>
        <v>1</v>
      </c>
      <c r="R637" s="33" t="b">
        <f t="shared" ref="R637" si="108">H637=M637</f>
        <v>1</v>
      </c>
    </row>
    <row r="638" spans="1:18" ht="15" customHeight="1" x14ac:dyDescent="0.25">
      <c r="A638" s="14">
        <f>IF(AND(ISBLANK(B638),ISBLANK(C638)),"",MAX($A$10:A637)+1)</f>
        <v>375</v>
      </c>
      <c r="B638" s="41" t="s">
        <v>116</v>
      </c>
      <c r="C638" s="49"/>
      <c r="E638" s="10"/>
      <c r="G638" s="10"/>
      <c r="I638" s="42"/>
      <c r="J638" s="10"/>
      <c r="L638" s="10"/>
    </row>
    <row r="639" spans="1:18" ht="15" customHeight="1" x14ac:dyDescent="0.25">
      <c r="A639" s="14">
        <f>IF(AND(ISBLANK(B639),ISBLANK(C639)),"",MAX($A$10:A638)+1)</f>
        <v>376</v>
      </c>
      <c r="B639" s="43" t="s">
        <v>18</v>
      </c>
      <c r="C639" s="50">
        <f>C$637</f>
        <v>475000</v>
      </c>
      <c r="D639" s="14"/>
      <c r="E639" s="10">
        <f>'Rate Design (unblended)'!$E$76</f>
        <v>1.5355900000000001E-3</v>
      </c>
      <c r="F639" s="34">
        <f>E639*$C639</f>
        <v>729.40525000000002</v>
      </c>
      <c r="G639" s="10">
        <f>'Rate Design (unblended)'!$N$76</f>
        <v>0</v>
      </c>
      <c r="H639" s="34">
        <f>G639*$C639</f>
        <v>0</v>
      </c>
      <c r="I639" s="42"/>
      <c r="J639" s="10">
        <f>'Rate Design (unblended)'!$E$83</f>
        <v>1.5355900000000001E-3</v>
      </c>
      <c r="K639" s="34">
        <f>J639*$C639</f>
        <v>729.40525000000002</v>
      </c>
      <c r="L639" s="10">
        <f>'Rate Design (unblended)'!$N$83</f>
        <v>0</v>
      </c>
      <c r="M639" s="34">
        <f>L639*$C639</f>
        <v>0</v>
      </c>
    </row>
    <row r="640" spans="1:18" ht="15" customHeight="1" x14ac:dyDescent="0.25">
      <c r="A640" s="14">
        <f>IF(AND(ISBLANK(B640),ISBLANK(C640)),"",MAX($A$10:A639)+1)</f>
        <v>377</v>
      </c>
      <c r="B640" s="43" t="s">
        <v>19</v>
      </c>
      <c r="C640" s="50">
        <f t="shared" ref="C640:C643" si="109">C$637</f>
        <v>475000</v>
      </c>
      <c r="D640" s="14"/>
      <c r="E640" s="10">
        <f>'Rate Design (unblended)'!$F$76</f>
        <v>2.5600000000000001E-2</v>
      </c>
      <c r="F640" s="34">
        <f>E640*$C640</f>
        <v>12160</v>
      </c>
      <c r="G640" s="10">
        <f>'Rate Design (unblended)'!$O$76</f>
        <v>3.2686756668099996E-2</v>
      </c>
      <c r="H640" s="34">
        <f>G640*$C640</f>
        <v>15526.209417347498</v>
      </c>
      <c r="I640" s="42"/>
      <c r="J640" s="10">
        <f>'Rate Design (unblended)'!$F$83</f>
        <v>0</v>
      </c>
      <c r="K640" s="34">
        <f>J640*$C640</f>
        <v>0</v>
      </c>
      <c r="L640" s="10">
        <f>'Rate Design (unblended)'!$O$83</f>
        <v>0</v>
      </c>
      <c r="M640" s="34">
        <f>L640*$C640</f>
        <v>0</v>
      </c>
    </row>
    <row r="641" spans="1:13" ht="15" customHeight="1" x14ac:dyDescent="0.25">
      <c r="A641" s="14">
        <f>IF(AND(ISBLANK(B641),ISBLANK(C641)),"",MAX($A$10:A640)+1)</f>
        <v>378</v>
      </c>
      <c r="B641" s="43" t="s">
        <v>22</v>
      </c>
      <c r="C641" s="50">
        <f t="shared" si="109"/>
        <v>475000</v>
      </c>
      <c r="D641" s="14"/>
      <c r="E641" s="10">
        <f>'Rate Design (unblended)'!$I$76</f>
        <v>8.6499999999999994E-2</v>
      </c>
      <c r="F641" s="34">
        <f>E641*$C641</f>
        <v>41087.5</v>
      </c>
      <c r="G641" s="10">
        <f>'Rate Design (unblended)'!$R$76</f>
        <v>9.8400000000000001E-2</v>
      </c>
      <c r="H641" s="34">
        <f>G641*$C641</f>
        <v>46740</v>
      </c>
      <c r="I641" s="42"/>
      <c r="J641" s="10">
        <f>'Rate Design (unblended)'!$I$83</f>
        <v>0</v>
      </c>
      <c r="K641" s="34">
        <f>J641*$C641</f>
        <v>0</v>
      </c>
      <c r="L641" s="10">
        <f>'Rate Design (unblended)'!$R$83</f>
        <v>0</v>
      </c>
      <c r="M641" s="34">
        <f>L641*$C641</f>
        <v>0</v>
      </c>
    </row>
    <row r="642" spans="1:13" ht="15" customHeight="1" x14ac:dyDescent="0.25">
      <c r="A642" s="14">
        <f>IF(AND(ISBLANK(B642),ISBLANK(C642)),"",MAX($A$10:A641)+1)</f>
        <v>379</v>
      </c>
      <c r="B642" s="43" t="s">
        <v>23</v>
      </c>
      <c r="C642" s="50">
        <f t="shared" si="109"/>
        <v>475000</v>
      </c>
      <c r="D642" s="14"/>
      <c r="E642" s="10">
        <f>'Rate Design (unblended)'!$J$76</f>
        <v>0.11529</v>
      </c>
      <c r="F642" s="34">
        <f>E642*$C642</f>
        <v>54762.75</v>
      </c>
      <c r="G642" s="10">
        <f>'Rate Design (unblended)'!$S$76</f>
        <v>0</v>
      </c>
      <c r="H642" s="34">
        <f>G642*$C642</f>
        <v>0</v>
      </c>
      <c r="I642" s="42"/>
      <c r="J642" s="10">
        <f>'Rate Design (unblended)'!$J$83</f>
        <v>0.10968500000000002</v>
      </c>
      <c r="K642" s="34">
        <f>J642*$C642</f>
        <v>52100.375000000007</v>
      </c>
      <c r="L642" s="10">
        <f>'Rate Design (unblended)'!$S$83</f>
        <v>0</v>
      </c>
      <c r="M642" s="34">
        <f>L642*$C642</f>
        <v>0</v>
      </c>
    </row>
    <row r="643" spans="1:13" ht="15" customHeight="1" x14ac:dyDescent="0.25">
      <c r="A643" s="14">
        <f>IF(AND(ISBLANK(B643),ISBLANK(C643)),"",MAX($A$10:A642)+1)</f>
        <v>380</v>
      </c>
      <c r="B643" s="43" t="s">
        <v>24</v>
      </c>
      <c r="C643" s="50">
        <f t="shared" si="109"/>
        <v>475000</v>
      </c>
      <c r="D643" s="14"/>
      <c r="E643" s="10">
        <f>'Rate Design (unblended)'!$K$76</f>
        <v>-1.3482480200000002E-2</v>
      </c>
      <c r="F643" s="34">
        <f>E643*$C643</f>
        <v>-6404.1780950000011</v>
      </c>
      <c r="G643" s="10">
        <f>'Rate Design (unblended)'!$T$76</f>
        <v>-1.3482480200000002E-2</v>
      </c>
      <c r="H643" s="34">
        <f>G643*$C643</f>
        <v>-6404.1780950000011</v>
      </c>
      <c r="I643" s="42"/>
      <c r="J643" s="10">
        <f>'Rate Design (unblended)'!$K$83</f>
        <v>-1.3482480200000002E-2</v>
      </c>
      <c r="K643" s="34">
        <f>J643*$C643</f>
        <v>-6404.1780950000011</v>
      </c>
      <c r="L643" s="10">
        <f>'Rate Design (unblended)'!$T$83</f>
        <v>-1.3482480200000002E-2</v>
      </c>
      <c r="M643" s="34">
        <f>L643*$C643</f>
        <v>-6404.1780950000011</v>
      </c>
    </row>
    <row r="644" spans="1:13" ht="15" customHeight="1" x14ac:dyDescent="0.25">
      <c r="A644" s="14">
        <f>IF(AND(ISBLANK(B644),ISBLANK(C644)),"",MAX($A$10:A643)+1)</f>
        <v>381</v>
      </c>
      <c r="B644" s="45" t="s">
        <v>122</v>
      </c>
      <c r="C644" s="49"/>
      <c r="E644" s="46">
        <f>SUM(E637:E643)</f>
        <v>1.3908431098</v>
      </c>
      <c r="F644" s="44">
        <f>SUM(F637:F643)</f>
        <v>660650.47715499997</v>
      </c>
      <c r="G644" s="46">
        <f>SUM(G637:G643)</f>
        <v>1.4308395171853778</v>
      </c>
      <c r="H644" s="44">
        <f>SUM(H637:H643)</f>
        <v>679648.77066305443</v>
      </c>
      <c r="I644" s="42"/>
      <c r="J644" s="46">
        <f>SUM(J637:J643)</f>
        <v>1.2731381098000001</v>
      </c>
      <c r="K644" s="44">
        <f>SUM(K637:K643)</f>
        <v>604740.60215499997</v>
      </c>
      <c r="L644" s="46">
        <f>SUM(L637:L643)</f>
        <v>1.2997527605172778</v>
      </c>
      <c r="M644" s="44">
        <f>SUM(M637:M643)</f>
        <v>617382.56124570698</v>
      </c>
    </row>
    <row r="645" spans="1:13" ht="15" customHeight="1" x14ac:dyDescent="0.25">
      <c r="A645" s="14" t="str">
        <f>IF(AND(ISBLANK(B645),ISBLANK(C645)),"",MAX($A$10:A644)+1)</f>
        <v/>
      </c>
      <c r="C645" s="49"/>
      <c r="E645" s="42"/>
      <c r="I645" s="42"/>
      <c r="J645" s="42"/>
    </row>
    <row r="646" spans="1:13" ht="15" customHeight="1" x14ac:dyDescent="0.25">
      <c r="A646" s="14">
        <f>IF(AND(ISBLANK(B646),ISBLANK(C646)),"",MAX($A$10:A645)+1)</f>
        <v>382</v>
      </c>
      <c r="B646" s="2" t="s">
        <v>123</v>
      </c>
      <c r="C646" s="49"/>
      <c r="E646" s="42"/>
      <c r="F646" s="40">
        <f>SUM(F644,F634)</f>
        <v>731173.25339500001</v>
      </c>
      <c r="G646" s="40"/>
      <c r="H646" s="40">
        <f>SUM(H644,H634)</f>
        <v>750177.54690305446</v>
      </c>
      <c r="I646" s="42"/>
      <c r="J646" s="42"/>
      <c r="K646" s="40">
        <f>SUM(K644,K634)</f>
        <v>675263.37839500001</v>
      </c>
      <c r="L646" s="40"/>
      <c r="M646" s="40">
        <f>SUM(M644,M634)</f>
        <v>687911.33748570702</v>
      </c>
    </row>
    <row r="647" spans="1:13" ht="15" customHeight="1" x14ac:dyDescent="0.25">
      <c r="A647" s="14">
        <f>IF(AND(ISBLANK(B647),ISBLANK(C647)),"",MAX($A$10:A646)+1)</f>
        <v>383</v>
      </c>
      <c r="B647" s="2" t="s">
        <v>124</v>
      </c>
      <c r="C647" s="49"/>
      <c r="E647" s="42"/>
      <c r="F647" s="40">
        <f>F646/12</f>
        <v>60931.104449583334</v>
      </c>
      <c r="G647" s="40"/>
      <c r="H647" s="40">
        <f>H646/12</f>
        <v>62514.795575254539</v>
      </c>
      <c r="I647" s="42"/>
      <c r="J647" s="42"/>
      <c r="K647" s="40">
        <f>K646/12</f>
        <v>56271.948199583334</v>
      </c>
      <c r="L647" s="40"/>
      <c r="M647" s="40">
        <f>M646/12</f>
        <v>57325.944790475587</v>
      </c>
    </row>
    <row r="648" spans="1:13" ht="15" customHeight="1" x14ac:dyDescent="0.25">
      <c r="A648" s="14" t="str">
        <f>IF(AND(ISBLANK(B648),ISBLANK(C648)),"",MAX($A$10:A647)+1)</f>
        <v/>
      </c>
      <c r="C648" s="49"/>
      <c r="E648" s="42"/>
      <c r="I648" s="42"/>
      <c r="J648" s="42"/>
    </row>
    <row r="649" spans="1:13" ht="15" customHeight="1" x14ac:dyDescent="0.25">
      <c r="A649" s="14">
        <f>IF(AND(ISBLANK(B649),ISBLANK(C649)),"",MAX($A$10:A648)+1)</f>
        <v>384</v>
      </c>
      <c r="B649" s="2" t="s">
        <v>125</v>
      </c>
      <c r="C649" s="50">
        <f>C$373</f>
        <v>475000</v>
      </c>
      <c r="D649" s="14"/>
      <c r="E649" s="12">
        <f>SUM(RetailCurrent!$D$78:$F$79)</f>
        <v>7.7218891254665714</v>
      </c>
      <c r="F649" s="34">
        <f>E649*$C649</f>
        <v>3667897.3345966213</v>
      </c>
      <c r="G649" s="12">
        <f>E649</f>
        <v>7.7218891254665714</v>
      </c>
      <c r="H649" s="34">
        <f>G649*$C649</f>
        <v>3667897.3345966213</v>
      </c>
      <c r="I649" s="42"/>
      <c r="J649" s="10">
        <f>'Rate Design (unblended)'!$M$83</f>
        <v>0.17399999999999999</v>
      </c>
      <c r="K649" s="34">
        <f>J649*$C649</f>
        <v>82650</v>
      </c>
      <c r="L649" s="10">
        <f>'Rate Design (unblended)'!$V$83</f>
        <v>0.17399999999999999</v>
      </c>
      <c r="M649" s="34">
        <f>L649*$C649</f>
        <v>82650</v>
      </c>
    </row>
    <row r="650" spans="1:13" ht="15" customHeight="1" x14ac:dyDescent="0.25">
      <c r="A650" s="14">
        <f>IF(AND(ISBLANK(B650),ISBLANK(C650)),"",MAX($A$10:A649)+1)</f>
        <v>385</v>
      </c>
      <c r="B650" s="2" t="s">
        <v>126</v>
      </c>
      <c r="E650" s="46">
        <f>SUM(E649,E644)</f>
        <v>9.1127322352665718</v>
      </c>
      <c r="F650" s="40"/>
      <c r="G650" s="46">
        <f>SUM(G649,G644)</f>
        <v>9.1527286426519492</v>
      </c>
      <c r="H650" s="40"/>
      <c r="I650" s="42"/>
      <c r="J650" s="46">
        <f>SUM(J649,J644)</f>
        <v>1.4471381098</v>
      </c>
      <c r="K650" s="40"/>
      <c r="L650" s="46">
        <f>SUM(L649,L644)</f>
        <v>1.4737527605172778</v>
      </c>
      <c r="M650" s="40"/>
    </row>
    <row r="651" spans="1:13" ht="15" customHeight="1" x14ac:dyDescent="0.25">
      <c r="A651" s="14" t="str">
        <f>IF(AND(ISBLANK(B651),ISBLANK(C651)),"",MAX($A$10:A650)+1)</f>
        <v/>
      </c>
      <c r="I651" s="42"/>
    </row>
    <row r="652" spans="1:13" ht="15" customHeight="1" x14ac:dyDescent="0.25">
      <c r="A652" s="14">
        <f>IF(AND(ISBLANK(B652),ISBLANK(C652)),"",MAX($A$10:A651)+1)</f>
        <v>386</v>
      </c>
      <c r="B652" s="2" t="s">
        <v>127</v>
      </c>
      <c r="E652" s="47"/>
      <c r="F652" s="40">
        <f>SUM(F646,F649)</f>
        <v>4399070.5879916213</v>
      </c>
      <c r="H652" s="40">
        <f>SUM(H646,H649)</f>
        <v>4418074.881499676</v>
      </c>
      <c r="I652" s="42"/>
      <c r="J652" s="47"/>
      <c r="K652" s="40">
        <f>SUM(K646,K649)</f>
        <v>757913.37839500001</v>
      </c>
      <c r="M652" s="40">
        <f>SUM(M646,M649)</f>
        <v>770561.33748570702</v>
      </c>
    </row>
    <row r="653" spans="1:13" ht="15" customHeight="1" x14ac:dyDescent="0.25">
      <c r="A653" s="14">
        <f>IF(AND(ISBLANK(B653),ISBLANK(C653)),"",MAX($A$10:A652)+1)</f>
        <v>387</v>
      </c>
      <c r="B653" s="2" t="s">
        <v>128</v>
      </c>
      <c r="E653" s="47"/>
      <c r="F653" s="40">
        <f>F652/12</f>
        <v>366589.21566596843</v>
      </c>
      <c r="G653" s="40"/>
      <c r="H653" s="40">
        <f>H652/12</f>
        <v>368172.90679163969</v>
      </c>
      <c r="I653" s="42"/>
      <c r="J653" s="47"/>
      <c r="K653" s="40">
        <f>K652/12</f>
        <v>63159.448199583334</v>
      </c>
      <c r="L653" s="40"/>
      <c r="M653" s="40">
        <f>M652/12</f>
        <v>64213.444790475587</v>
      </c>
    </row>
    <row r="654" spans="1:13" ht="15" customHeight="1" x14ac:dyDescent="0.25">
      <c r="A654" s="14" t="str">
        <f>IF(AND(ISBLANK(B654),ISBLANK(C654)),"",MAX($A$10:A653)+1)</f>
        <v/>
      </c>
      <c r="E654" s="47"/>
      <c r="F654" s="47"/>
      <c r="J654" s="47"/>
      <c r="K654" s="47"/>
    </row>
    <row r="655" spans="1:13" ht="15" customHeight="1" x14ac:dyDescent="0.25">
      <c r="A655" s="14">
        <f>IF(AND(ISBLANK(B655),ISBLANK(C655)),"",MAX($A$10:A654)+1)</f>
        <v>388</v>
      </c>
      <c r="B655" s="2" t="s">
        <v>129</v>
      </c>
      <c r="E655" s="47"/>
      <c r="F655" s="47"/>
      <c r="H655" s="33">
        <f>H652-F652</f>
        <v>19004.293508054689</v>
      </c>
      <c r="J655" s="47"/>
      <c r="K655" s="47"/>
      <c r="M655" s="33">
        <f>M652-K652</f>
        <v>12647.959090707009</v>
      </c>
    </row>
    <row r="656" spans="1:13" ht="15" customHeight="1" x14ac:dyDescent="0.25">
      <c r="A656" s="14">
        <f>IF(AND(ISBLANK(B656),ISBLANK(C656)),"",MAX($A$10:A655)+1)</f>
        <v>389</v>
      </c>
      <c r="B656" s="2" t="s">
        <v>130</v>
      </c>
      <c r="E656" s="47"/>
      <c r="F656" s="47"/>
      <c r="H656" s="33">
        <f>H653-F653</f>
        <v>1583.6911256712629</v>
      </c>
      <c r="J656" s="47"/>
      <c r="K656" s="47"/>
      <c r="M656" s="33">
        <f>M653-K653</f>
        <v>1053.9965908922532</v>
      </c>
    </row>
    <row r="657" spans="1:13" ht="15" customHeight="1" x14ac:dyDescent="0.25">
      <c r="A657" s="14">
        <f>IF(AND(ISBLANK(B657),ISBLANK(C657)),"",MAX($A$10:A656)+1)</f>
        <v>390</v>
      </c>
      <c r="B657" s="2" t="s">
        <v>131</v>
      </c>
      <c r="E657" s="47"/>
      <c r="F657" s="47"/>
      <c r="H657" s="48">
        <f>H655/F646</f>
        <v>2.5991505323551604E-2</v>
      </c>
      <c r="J657" s="47"/>
      <c r="K657" s="47"/>
      <c r="M657" s="48">
        <f>M655/K646</f>
        <v>1.8730408749204369E-2</v>
      </c>
    </row>
    <row r="658" spans="1:13" ht="15" customHeight="1" x14ac:dyDescent="0.25">
      <c r="A658" s="14">
        <f>IF(AND(ISBLANK(B658),ISBLANK(C658)),"",MAX($A$10:A657)+1)</f>
        <v>391</v>
      </c>
      <c r="B658" s="2" t="s">
        <v>132</v>
      </c>
      <c r="E658" s="47"/>
      <c r="F658" s="47"/>
      <c r="H658" s="48">
        <f>H655/F652</f>
        <v>4.3200701438916951E-3</v>
      </c>
      <c r="J658" s="47"/>
      <c r="K658" s="47"/>
      <c r="M658" s="48">
        <f>M655/K652</f>
        <v>1.6687868892736844E-2</v>
      </c>
    </row>
    <row r="660" spans="1:13" ht="15" customHeight="1" x14ac:dyDescent="0.25">
      <c r="B660" s="2" t="s">
        <v>135</v>
      </c>
    </row>
    <row r="662" spans="1:13" ht="15" customHeight="1" x14ac:dyDescent="0.25">
      <c r="A662" s="31" t="str">
        <f>$A$1</f>
        <v>Peoples Natural Gas Company LLC</v>
      </c>
      <c r="M662" s="7" t="str">
        <f>$M$1</f>
        <v xml:space="preserve"> </v>
      </c>
    </row>
    <row r="663" spans="1:13" ht="15" customHeight="1" x14ac:dyDescent="0.25">
      <c r="A663" s="31" t="str">
        <f>$A$2</f>
        <v>12 Months Ending December 31, 2027</v>
      </c>
      <c r="M663" s="7"/>
    </row>
    <row r="664" spans="1:13" ht="15" customHeight="1" x14ac:dyDescent="0.25">
      <c r="A664" s="31" t="str">
        <f>$A$3</f>
        <v>Peoples Exhibit JDT-5 - Bill Impacts</v>
      </c>
      <c r="M664" s="7"/>
    </row>
    <row r="665" spans="1:13" ht="15" customHeight="1" x14ac:dyDescent="0.25">
      <c r="A665" s="31"/>
    </row>
    <row r="666" spans="1:13" ht="15" customHeight="1" x14ac:dyDescent="0.25">
      <c r="A666" s="31"/>
    </row>
    <row r="667" spans="1:13" ht="15" customHeight="1" x14ac:dyDescent="0.25">
      <c r="A667" s="32" t="s">
        <v>149</v>
      </c>
    </row>
    <row r="669" spans="1:13" ht="15" customHeight="1" x14ac:dyDescent="0.4">
      <c r="A669" s="37" t="s">
        <v>97</v>
      </c>
      <c r="B669" s="37" t="s">
        <v>98</v>
      </c>
      <c r="C669" s="37" t="s">
        <v>99</v>
      </c>
      <c r="D669" s="37"/>
      <c r="E669" s="37" t="s">
        <v>100</v>
      </c>
      <c r="F669" s="37" t="s">
        <v>101</v>
      </c>
      <c r="G669" s="37" t="s">
        <v>102</v>
      </c>
      <c r="H669" s="37" t="s">
        <v>103</v>
      </c>
      <c r="J669" s="37" t="s">
        <v>104</v>
      </c>
      <c r="K669" s="37" t="s">
        <v>105</v>
      </c>
      <c r="L669" s="37" t="s">
        <v>106</v>
      </c>
      <c r="M669" s="37" t="s">
        <v>107</v>
      </c>
    </row>
    <row r="670" spans="1:13" ht="15" customHeight="1" x14ac:dyDescent="0.4">
      <c r="A670" s="37"/>
      <c r="E670" s="38" t="s">
        <v>108</v>
      </c>
      <c r="F670" s="38"/>
      <c r="G670" s="38"/>
      <c r="H670" s="38"/>
      <c r="J670" s="38" t="s">
        <v>109</v>
      </c>
      <c r="K670" s="38"/>
      <c r="L670" s="38"/>
      <c r="M670" s="38"/>
    </row>
    <row r="671" spans="1:13" ht="15" customHeight="1" x14ac:dyDescent="0.4">
      <c r="A671" s="14"/>
      <c r="E671" s="38" t="s">
        <v>110</v>
      </c>
      <c r="F671" s="39"/>
      <c r="G671" s="38" t="s">
        <v>111</v>
      </c>
      <c r="H671" s="39"/>
      <c r="J671" s="38" t="s">
        <v>110</v>
      </c>
      <c r="K671" s="39"/>
      <c r="L671" s="38" t="s">
        <v>111</v>
      </c>
      <c r="M671" s="39"/>
    </row>
    <row r="672" spans="1:13" ht="15" customHeight="1" x14ac:dyDescent="0.4">
      <c r="A672" s="14">
        <f>IF(AND(ISBLANK(B672),ISBLANK(B680)),"",MAX($A$10:A671)+1)</f>
        <v>392</v>
      </c>
      <c r="B672" s="37" t="s">
        <v>112</v>
      </c>
      <c r="C672" s="37" t="s">
        <v>113</v>
      </c>
      <c r="D672" s="37"/>
      <c r="E672" s="37" t="s">
        <v>114</v>
      </c>
      <c r="F672" s="37" t="s">
        <v>115</v>
      </c>
      <c r="G672" s="37" t="s">
        <v>114</v>
      </c>
      <c r="H672" s="37" t="s">
        <v>115</v>
      </c>
      <c r="J672" s="37" t="s">
        <v>114</v>
      </c>
      <c r="K672" s="37" t="s">
        <v>115</v>
      </c>
      <c r="L672" s="37" t="s">
        <v>114</v>
      </c>
      <c r="M672" s="37" t="s">
        <v>115</v>
      </c>
    </row>
    <row r="673" spans="1:18" ht="15" customHeight="1" x14ac:dyDescent="0.25">
      <c r="A673" s="14">
        <f>IF(AND(ISBLANK(B673),ISBLANK(C673)),"",MAX($A$10:A672)+1)</f>
        <v>393</v>
      </c>
      <c r="B673" s="2" t="s">
        <v>36</v>
      </c>
      <c r="C673" s="14">
        <v>12</v>
      </c>
      <c r="D673" s="14"/>
      <c r="E673" s="34">
        <f>'Rate Design (unblended)'!$D$66</f>
        <v>5630.0000000000027</v>
      </c>
      <c r="F673" s="34">
        <f>E673*$C673</f>
        <v>67560.000000000029</v>
      </c>
      <c r="G673" s="42">
        <f>'Rate Design (unblended)'!$AS$66</f>
        <v>5912</v>
      </c>
      <c r="H673" s="40">
        <f>G673*$C673</f>
        <v>70944</v>
      </c>
      <c r="J673" s="34">
        <f>'Rate Design (unblended)'!$D$70</f>
        <v>5630.0000000000027</v>
      </c>
      <c r="K673" s="34">
        <f>J673*$C673</f>
        <v>67560.000000000029</v>
      </c>
      <c r="L673" s="42">
        <f>'Rate Design (unblended)'!$AS$70</f>
        <v>5912</v>
      </c>
      <c r="M673" s="40">
        <f>L673*$C673</f>
        <v>70944</v>
      </c>
    </row>
    <row r="674" spans="1:18" ht="15" customHeight="1" x14ac:dyDescent="0.25">
      <c r="A674" s="14">
        <f>IF(AND(ISBLANK(B674),ISBLANK(C674)),"",MAX($A$10:A673)+1)</f>
        <v>394</v>
      </c>
      <c r="B674" s="41" t="s">
        <v>116</v>
      </c>
      <c r="E674" s="34"/>
      <c r="F674" s="34"/>
      <c r="G674" s="42"/>
      <c r="H674" s="34"/>
      <c r="J674" s="34"/>
      <c r="K674" s="34"/>
      <c r="L674" s="42"/>
      <c r="M674" s="34"/>
    </row>
    <row r="675" spans="1:18" ht="15" customHeight="1" x14ac:dyDescent="0.25">
      <c r="A675" s="14">
        <f>IF(AND(ISBLANK(B675),ISBLANK(C675)),"",MAX($A$10:A674)+1)</f>
        <v>395</v>
      </c>
      <c r="B675" s="43" t="s">
        <v>117</v>
      </c>
      <c r="C675" s="14">
        <f>C$12</f>
        <v>12</v>
      </c>
      <c r="D675" s="14"/>
      <c r="E675" s="10">
        <f>'Rate Design (unblended)'!$G$66</f>
        <v>0</v>
      </c>
      <c r="F675" s="34">
        <f>E675*$C675</f>
        <v>0</v>
      </c>
      <c r="G675" s="18">
        <f>'Rate Design (unblended)'!$P$66</f>
        <v>0</v>
      </c>
      <c r="H675" s="34">
        <f>G675*$C675</f>
        <v>0</v>
      </c>
      <c r="J675" s="10">
        <f>'Rate Design (unblended)'!$G$70</f>
        <v>0</v>
      </c>
      <c r="K675" s="34">
        <f>J675*$C675</f>
        <v>0</v>
      </c>
      <c r="L675" s="18">
        <f>'Rate Design (unblended)'!$P$70</f>
        <v>0</v>
      </c>
      <c r="M675" s="34">
        <f>L675*$C675</f>
        <v>0</v>
      </c>
    </row>
    <row r="676" spans="1:18" ht="15" customHeight="1" x14ac:dyDescent="0.25">
      <c r="A676" s="14">
        <f>IF(AND(ISBLANK(B676),ISBLANK(C676)),"",MAX($A$10:A675)+1)</f>
        <v>396</v>
      </c>
      <c r="B676" s="43" t="s">
        <v>23</v>
      </c>
      <c r="C676" s="14">
        <f>C$12</f>
        <v>12</v>
      </c>
      <c r="D676" s="14"/>
      <c r="E676" s="10">
        <f>'Rate Design (unblended)'!$J$66</f>
        <v>281.50000000000017</v>
      </c>
      <c r="F676" s="34">
        <f>E676*$C676</f>
        <v>3378.0000000000018</v>
      </c>
      <c r="G676" s="18">
        <f>'Rate Design (unblended)'!$S$66</f>
        <v>0</v>
      </c>
      <c r="H676" s="34">
        <f>G676*$C676</f>
        <v>0</v>
      </c>
      <c r="J676" s="10">
        <f>'Rate Design (unblended)'!$J$70</f>
        <v>281.50000000000017</v>
      </c>
      <c r="K676" s="34">
        <f>J676*$C676</f>
        <v>3378.0000000000018</v>
      </c>
      <c r="L676" s="18">
        <f>'Rate Design (unblended)'!$S$70</f>
        <v>0</v>
      </c>
      <c r="M676" s="34">
        <f>L676*$C676</f>
        <v>0</v>
      </c>
    </row>
    <row r="677" spans="1:18" ht="15" customHeight="1" x14ac:dyDescent="0.25">
      <c r="A677" s="14">
        <f>IF(AND(ISBLANK(B677),ISBLANK(C677)),"",MAX($A$10:A676)+1)</f>
        <v>397</v>
      </c>
      <c r="B677" s="43" t="s">
        <v>24</v>
      </c>
      <c r="C677" s="14">
        <f>C$12</f>
        <v>12</v>
      </c>
      <c r="D677" s="14"/>
      <c r="E677" s="10">
        <f>'Rate Design (unblended)'!$K$66</f>
        <v>-34.601980000000019</v>
      </c>
      <c r="F677" s="34">
        <f>E677*$C677</f>
        <v>-415.2237600000002</v>
      </c>
      <c r="G677" s="18">
        <f>'Rate Design (unblended)'!$T$66</f>
        <v>-34.601980000000019</v>
      </c>
      <c r="H677" s="34">
        <f>G677*$C677</f>
        <v>-415.2237600000002</v>
      </c>
      <c r="J677" s="10">
        <f>'Rate Design (unblended)'!$K$70</f>
        <v>-34.601980000000019</v>
      </c>
      <c r="K677" s="34">
        <f>J677*$C677</f>
        <v>-415.2237600000002</v>
      </c>
      <c r="L677" s="18">
        <f>'Rate Design (unblended)'!$T$70</f>
        <v>-34.601980000000019</v>
      </c>
      <c r="M677" s="34">
        <f>L677*$C677</f>
        <v>-415.2237600000002</v>
      </c>
    </row>
    <row r="678" spans="1:18" ht="15" customHeight="1" x14ac:dyDescent="0.25">
      <c r="A678" s="14">
        <f>IF(AND(ISBLANK(B678),ISBLANK(C678)),"",MAX($A$10:A677)+1)</f>
        <v>398</v>
      </c>
      <c r="B678" s="2" t="s">
        <v>118</v>
      </c>
      <c r="C678" s="14"/>
      <c r="D678" s="14"/>
      <c r="E678" s="44">
        <f>SUM(E673:E677)</f>
        <v>5876.8980200000024</v>
      </c>
      <c r="F678" s="44">
        <f>SUM(F673:F677)</f>
        <v>70522.776240000036</v>
      </c>
      <c r="G678" s="44">
        <f>SUM(G673:G677)</f>
        <v>5877.3980199999996</v>
      </c>
      <c r="H678" s="44">
        <f>SUM(H673:H677)</f>
        <v>70528.776240000007</v>
      </c>
      <c r="I678" s="44"/>
      <c r="J678" s="44">
        <f>SUM(J673:J677)</f>
        <v>5876.8980200000024</v>
      </c>
      <c r="K678" s="44">
        <f>SUM(K673:K677)</f>
        <v>70522.776240000036</v>
      </c>
      <c r="L678" s="44">
        <f>SUM(L673:L677)</f>
        <v>5877.3980199999996</v>
      </c>
      <c r="M678" s="44">
        <f>SUM(M673:M677)</f>
        <v>70528.776240000007</v>
      </c>
      <c r="O678" s="33" t="b">
        <f>E678=J678</f>
        <v>1</v>
      </c>
      <c r="P678" s="33" t="b">
        <f t="shared" ref="P678" si="110">F678=K678</f>
        <v>1</v>
      </c>
      <c r="Q678" s="33" t="b">
        <f t="shared" ref="Q678" si="111">G678=L678</f>
        <v>1</v>
      </c>
      <c r="R678" s="33" t="b">
        <f t="shared" ref="R678" si="112">H678=M678</f>
        <v>1</v>
      </c>
    </row>
    <row r="679" spans="1:18" ht="15" customHeight="1" x14ac:dyDescent="0.25">
      <c r="A679" s="14" t="str">
        <f>IF(AND(ISBLANK(B679),ISBLANK(C679)),"",MAX($A$10:A678)+1)</f>
        <v/>
      </c>
      <c r="E679" s="18"/>
      <c r="G679" s="18"/>
      <c r="I679" s="42"/>
      <c r="J679" s="18"/>
      <c r="L679" s="18"/>
    </row>
    <row r="680" spans="1:18" ht="15" customHeight="1" x14ac:dyDescent="0.4">
      <c r="A680" s="14">
        <f>IF(AND(ISBLANK(B680),ISBLANK(C680)),"",MAX($A$10:A679)+1)</f>
        <v>399</v>
      </c>
      <c r="B680" s="37" t="s">
        <v>119</v>
      </c>
      <c r="C680" s="37" t="s">
        <v>120</v>
      </c>
      <c r="D680" s="37"/>
      <c r="E680" s="18"/>
      <c r="G680" s="18"/>
      <c r="I680" s="42"/>
      <c r="J680" s="18"/>
      <c r="L680" s="18"/>
    </row>
    <row r="681" spans="1:18" ht="15" customHeight="1" x14ac:dyDescent="0.25">
      <c r="A681" s="14">
        <f>IF(AND(ISBLANK(B681),ISBLANK(C681)),"",MAX($A$10:A680)+1)</f>
        <v>400</v>
      </c>
      <c r="B681" s="2" t="s">
        <v>121</v>
      </c>
      <c r="C681" s="50">
        <v>1375000</v>
      </c>
      <c r="D681" s="14"/>
      <c r="E681" s="10">
        <f>$E$637</f>
        <v>1.1754</v>
      </c>
      <c r="F681" s="34">
        <f>E681*$C681</f>
        <v>1616175</v>
      </c>
      <c r="G681" s="10">
        <f>'Rate Design (unblended)'!$AX$114*E681</f>
        <v>1.3132352407172778</v>
      </c>
      <c r="H681" s="34">
        <f>G681*$C681</f>
        <v>1805698.4559862569</v>
      </c>
      <c r="I681" s="42"/>
      <c r="J681" s="10">
        <f>E681</f>
        <v>1.1754</v>
      </c>
      <c r="K681" s="34">
        <f>J681*$C681</f>
        <v>1616175</v>
      </c>
      <c r="L681" s="10">
        <f>'Rate Design (unblended)'!$AX$114*J681</f>
        <v>1.3132352407172778</v>
      </c>
      <c r="M681" s="34">
        <f>L681*$C681</f>
        <v>1805698.4559862569</v>
      </c>
      <c r="O681" s="33" t="b">
        <f>E681=J681</f>
        <v>1</v>
      </c>
      <c r="P681" s="33" t="b">
        <f t="shared" ref="P681" si="113">F681=K681</f>
        <v>1</v>
      </c>
      <c r="Q681" s="33" t="b">
        <f t="shared" ref="Q681" si="114">G681=L681</f>
        <v>1</v>
      </c>
      <c r="R681" s="33" t="b">
        <f t="shared" ref="R681" si="115">H681=M681</f>
        <v>1</v>
      </c>
    </row>
    <row r="682" spans="1:18" ht="15" customHeight="1" x14ac:dyDescent="0.25">
      <c r="A682" s="14">
        <f>IF(AND(ISBLANK(B682),ISBLANK(C682)),"",MAX($A$10:A681)+1)</f>
        <v>401</v>
      </c>
      <c r="B682" s="41" t="s">
        <v>116</v>
      </c>
      <c r="C682" s="49"/>
      <c r="E682" s="10"/>
      <c r="G682" s="10"/>
      <c r="I682" s="42"/>
      <c r="J682" s="10"/>
      <c r="L682" s="10"/>
    </row>
    <row r="683" spans="1:18" ht="15" customHeight="1" x14ac:dyDescent="0.25">
      <c r="A683" s="14">
        <f>IF(AND(ISBLANK(B683),ISBLANK(C683)),"",MAX($A$10:A682)+1)</f>
        <v>402</v>
      </c>
      <c r="B683" s="43" t="s">
        <v>18</v>
      </c>
      <c r="C683" s="50">
        <f>C$681</f>
        <v>1375000</v>
      </c>
      <c r="D683" s="14"/>
      <c r="E683" s="10">
        <f>'Rate Design (unblended)'!$E$77</f>
        <v>1.33679E-3</v>
      </c>
      <c r="F683" s="34">
        <f>E683*$C683</f>
        <v>1838.0862500000001</v>
      </c>
      <c r="G683" s="10">
        <f>'Rate Design (unblended)'!$N$77</f>
        <v>0</v>
      </c>
      <c r="H683" s="34">
        <f>G683*$C683</f>
        <v>0</v>
      </c>
      <c r="I683" s="42"/>
      <c r="J683" s="10">
        <f>'Rate Design (unblended)'!$E$84</f>
        <v>1.33679E-3</v>
      </c>
      <c r="K683" s="34">
        <f>J683*$C683</f>
        <v>1838.0862500000001</v>
      </c>
      <c r="L683" s="10">
        <f>'Rate Design (unblended)'!$N$84</f>
        <v>0</v>
      </c>
      <c r="M683" s="34">
        <f>L683*$C683</f>
        <v>0</v>
      </c>
    </row>
    <row r="684" spans="1:18" ht="15" customHeight="1" x14ac:dyDescent="0.25">
      <c r="A684" s="14">
        <f>IF(AND(ISBLANK(B684),ISBLANK(C684)),"",MAX($A$10:A683)+1)</f>
        <v>403</v>
      </c>
      <c r="B684" s="43" t="s">
        <v>19</v>
      </c>
      <c r="C684" s="50">
        <f t="shared" ref="C684:C687" si="116">C$681</f>
        <v>1375000</v>
      </c>
      <c r="D684" s="14"/>
      <c r="E684" s="10">
        <f>'Rate Design (unblended)'!$F$77</f>
        <v>2.5600000000000001E-2</v>
      </c>
      <c r="F684" s="34">
        <f>E684*$C684</f>
        <v>35200</v>
      </c>
      <c r="G684" s="10">
        <f>'Rate Design (unblended)'!$O$77</f>
        <v>3.2686756668099996E-2</v>
      </c>
      <c r="H684" s="34">
        <f>G684*$C684</f>
        <v>44944.290418637494</v>
      </c>
      <c r="I684" s="42"/>
      <c r="J684" s="10">
        <f>'Rate Design (unblended)'!$F$84</f>
        <v>0</v>
      </c>
      <c r="K684" s="34">
        <f>J684*$C684</f>
        <v>0</v>
      </c>
      <c r="L684" s="10">
        <f>'Rate Design (unblended)'!$O$84</f>
        <v>0</v>
      </c>
      <c r="M684" s="34">
        <f>L684*$C684</f>
        <v>0</v>
      </c>
    </row>
    <row r="685" spans="1:18" ht="15" customHeight="1" x14ac:dyDescent="0.25">
      <c r="A685" s="14">
        <f>IF(AND(ISBLANK(B685),ISBLANK(C685)),"",MAX($A$10:A684)+1)</f>
        <v>404</v>
      </c>
      <c r="B685" s="43" t="s">
        <v>22</v>
      </c>
      <c r="C685" s="50">
        <f t="shared" si="116"/>
        <v>1375000</v>
      </c>
      <c r="D685" s="14"/>
      <c r="E685" s="10">
        <f>'Rate Design (unblended)'!$I$77</f>
        <v>8.6499999999999994E-2</v>
      </c>
      <c r="F685" s="34">
        <f>E685*$C685</f>
        <v>118937.49999999999</v>
      </c>
      <c r="G685" s="10">
        <f>'Rate Design (unblended)'!$R$77</f>
        <v>9.8400000000000001E-2</v>
      </c>
      <c r="H685" s="34">
        <f>G685*$C685</f>
        <v>135300</v>
      </c>
      <c r="I685" s="42"/>
      <c r="J685" s="10">
        <f>'Rate Design (unblended)'!$I$84</f>
        <v>0</v>
      </c>
      <c r="K685" s="34">
        <f>J685*$C685</f>
        <v>0</v>
      </c>
      <c r="L685" s="10">
        <f>'Rate Design (unblended)'!$R$84</f>
        <v>0</v>
      </c>
      <c r="M685" s="34">
        <f>L685*$C685</f>
        <v>0</v>
      </c>
    </row>
    <row r="686" spans="1:18" ht="15" customHeight="1" x14ac:dyDescent="0.25">
      <c r="A686" s="14">
        <f>IF(AND(ISBLANK(B686),ISBLANK(C686)),"",MAX($A$10:A685)+1)</f>
        <v>405</v>
      </c>
      <c r="B686" s="43" t="s">
        <v>23</v>
      </c>
      <c r="C686" s="50">
        <f t="shared" si="116"/>
        <v>1375000</v>
      </c>
      <c r="D686" s="14"/>
      <c r="E686" s="10">
        <f>'Rate Design (unblended)'!$J$77</f>
        <v>0.10109</v>
      </c>
      <c r="F686" s="34">
        <f>E686*$C686</f>
        <v>138998.75</v>
      </c>
      <c r="G686" s="10">
        <f>'Rate Design (unblended)'!$S$77</f>
        <v>0</v>
      </c>
      <c r="H686" s="34">
        <f>G686*$C686</f>
        <v>0</v>
      </c>
      <c r="I686" s="42"/>
      <c r="J686" s="10">
        <f>'Rate Design (unblended)'!$J$84</f>
        <v>9.5485E-2</v>
      </c>
      <c r="K686" s="34">
        <f>J686*$C686</f>
        <v>131291.875</v>
      </c>
      <c r="L686" s="10">
        <f>'Rate Design (unblended)'!$S$84</f>
        <v>0</v>
      </c>
      <c r="M686" s="34">
        <f>L686*$C686</f>
        <v>0</v>
      </c>
    </row>
    <row r="687" spans="1:18" ht="15" customHeight="1" x14ac:dyDescent="0.25">
      <c r="A687" s="14">
        <f>IF(AND(ISBLANK(B687),ISBLANK(C687)),"",MAX($A$10:A686)+1)</f>
        <v>406</v>
      </c>
      <c r="B687" s="43" t="s">
        <v>24</v>
      </c>
      <c r="C687" s="50">
        <f t="shared" si="116"/>
        <v>1375000</v>
      </c>
      <c r="D687" s="14"/>
      <c r="E687" s="10">
        <f>'Rate Design (unblended)'!$K$77</f>
        <v>-1.17370162E-2</v>
      </c>
      <c r="F687" s="34">
        <f>E687*$C687</f>
        <v>-16138.397275000001</v>
      </c>
      <c r="G687" s="10">
        <f>'Rate Design (unblended)'!$T$77</f>
        <v>-1.17370162E-2</v>
      </c>
      <c r="H687" s="34">
        <f>G687*$C687</f>
        <v>-16138.397275000001</v>
      </c>
      <c r="I687" s="42"/>
      <c r="J687" s="10">
        <f>'Rate Design (unblended)'!$K$84</f>
        <v>-1.17370162E-2</v>
      </c>
      <c r="K687" s="34">
        <f>J687*$C687</f>
        <v>-16138.397275000001</v>
      </c>
      <c r="L687" s="10">
        <f>'Rate Design (unblended)'!$T$84</f>
        <v>-1.17370162E-2</v>
      </c>
      <c r="M687" s="34">
        <f>L687*$C687</f>
        <v>-16138.397275000001</v>
      </c>
    </row>
    <row r="688" spans="1:18" ht="15" customHeight="1" x14ac:dyDescent="0.25">
      <c r="A688" s="14">
        <f>IF(AND(ISBLANK(B688),ISBLANK(C688)),"",MAX($A$10:A687)+1)</f>
        <v>407</v>
      </c>
      <c r="B688" s="45" t="s">
        <v>122</v>
      </c>
      <c r="C688" s="49"/>
      <c r="E688" s="46">
        <f>SUM(E681:E687)</f>
        <v>1.3781897738000002</v>
      </c>
      <c r="F688" s="44">
        <f>SUM(F681:F687)</f>
        <v>1895010.9389749998</v>
      </c>
      <c r="G688" s="46">
        <f>SUM(G681:G687)</f>
        <v>1.4325849811853779</v>
      </c>
      <c r="H688" s="44">
        <f>SUM(H681:H687)</f>
        <v>1969804.3491298943</v>
      </c>
      <c r="I688" s="42"/>
      <c r="J688" s="46">
        <f>SUM(J681:J687)</f>
        <v>1.2604847738000002</v>
      </c>
      <c r="K688" s="44">
        <f>SUM(K681:K687)</f>
        <v>1733166.5639749998</v>
      </c>
      <c r="L688" s="46">
        <f>SUM(L681:L687)</f>
        <v>1.3014982245172779</v>
      </c>
      <c r="M688" s="44">
        <f>SUM(M681:M687)</f>
        <v>1789560.0587112568</v>
      </c>
    </row>
    <row r="689" spans="1:13" ht="15" customHeight="1" x14ac:dyDescent="0.25">
      <c r="A689" s="14" t="str">
        <f>IF(AND(ISBLANK(B689),ISBLANK(C689)),"",MAX($A$10:A688)+1)</f>
        <v/>
      </c>
      <c r="C689" s="49"/>
      <c r="E689" s="42"/>
      <c r="I689" s="42"/>
      <c r="J689" s="42"/>
    </row>
    <row r="690" spans="1:13" ht="15" customHeight="1" x14ac:dyDescent="0.25">
      <c r="A690" s="14">
        <f>IF(AND(ISBLANK(B690),ISBLANK(C690)),"",MAX($A$10:A689)+1)</f>
        <v>408</v>
      </c>
      <c r="B690" s="2" t="s">
        <v>123</v>
      </c>
      <c r="C690" s="49"/>
      <c r="E690" s="42"/>
      <c r="F690" s="40">
        <f>SUM(F688,F678)</f>
        <v>1965533.7152149999</v>
      </c>
      <c r="G690" s="40"/>
      <c r="H690" s="40">
        <f>SUM(H688,H678)</f>
        <v>2040333.1253698943</v>
      </c>
      <c r="I690" s="42"/>
      <c r="J690" s="42"/>
      <c r="K690" s="40">
        <f>SUM(K688,K678)</f>
        <v>1803689.3402149999</v>
      </c>
      <c r="L690" s="40"/>
      <c r="M690" s="40">
        <f>SUM(M688,M678)</f>
        <v>1860088.8349512569</v>
      </c>
    </row>
    <row r="691" spans="1:13" ht="15" customHeight="1" x14ac:dyDescent="0.25">
      <c r="A691" s="14">
        <f>IF(AND(ISBLANK(B691),ISBLANK(C691)),"",MAX($A$10:A690)+1)</f>
        <v>409</v>
      </c>
      <c r="B691" s="2" t="s">
        <v>124</v>
      </c>
      <c r="C691" s="49"/>
      <c r="E691" s="42"/>
      <c r="F691" s="40">
        <f>F690/12</f>
        <v>163794.47626791665</v>
      </c>
      <c r="G691" s="40"/>
      <c r="H691" s="40">
        <f>H690/12</f>
        <v>170027.76044749119</v>
      </c>
      <c r="I691" s="42"/>
      <c r="J691" s="42"/>
      <c r="K691" s="40">
        <f>K690/12</f>
        <v>150307.44501791665</v>
      </c>
      <c r="L691" s="40"/>
      <c r="M691" s="40">
        <f>M690/12</f>
        <v>155007.40291260474</v>
      </c>
    </row>
    <row r="692" spans="1:13" ht="15" customHeight="1" x14ac:dyDescent="0.25">
      <c r="A692" s="14" t="str">
        <f>IF(AND(ISBLANK(B692),ISBLANK(C692)),"",MAX($A$10:A691)+1)</f>
        <v/>
      </c>
      <c r="C692" s="49"/>
      <c r="E692" s="42"/>
      <c r="I692" s="42"/>
      <c r="J692" s="42"/>
    </row>
    <row r="693" spans="1:13" ht="15" customHeight="1" x14ac:dyDescent="0.25">
      <c r="A693" s="14">
        <f>IF(AND(ISBLANK(B693),ISBLANK(C693)),"",MAX($A$10:A692)+1)</f>
        <v>410</v>
      </c>
      <c r="B693" s="2" t="s">
        <v>125</v>
      </c>
      <c r="C693" s="50">
        <f>C$417</f>
        <v>1375000</v>
      </c>
      <c r="D693" s="14"/>
      <c r="E693" s="12">
        <f>SUM(RetailCurrent!$D$78:$F$79)</f>
        <v>7.7218891254665714</v>
      </c>
      <c r="F693" s="34">
        <f>E693*$C693</f>
        <v>10617597.547516536</v>
      </c>
      <c r="G693" s="12">
        <f>E693</f>
        <v>7.7218891254665714</v>
      </c>
      <c r="H693" s="34">
        <f>G693*$C693</f>
        <v>10617597.547516536</v>
      </c>
      <c r="I693" s="42"/>
      <c r="J693" s="10">
        <f>'Rate Design (unblended)'!$M$84</f>
        <v>0.17399999999999999</v>
      </c>
      <c r="K693" s="34">
        <f>J693*$C693</f>
        <v>239249.99999999997</v>
      </c>
      <c r="L693" s="10">
        <f>'Rate Design (unblended)'!$V$84</f>
        <v>0.17399999999999999</v>
      </c>
      <c r="M693" s="34">
        <f>L693*$C693</f>
        <v>239249.99999999997</v>
      </c>
    </row>
    <row r="694" spans="1:13" ht="15" customHeight="1" x14ac:dyDescent="0.25">
      <c r="A694" s="14">
        <f>IF(AND(ISBLANK(B694),ISBLANK(C694)),"",MAX($A$10:A693)+1)</f>
        <v>411</v>
      </c>
      <c r="B694" s="2" t="s">
        <v>126</v>
      </c>
      <c r="E694" s="46">
        <f>SUM(E693,E688)</f>
        <v>9.1000788992665722</v>
      </c>
      <c r="F694" s="40"/>
      <c r="G694" s="46">
        <f>SUM(G693,G688)</f>
        <v>9.1544741066519499</v>
      </c>
      <c r="H694" s="40"/>
      <c r="I694" s="42"/>
      <c r="J694" s="46">
        <f>SUM(J693,J688)</f>
        <v>1.4344847738000002</v>
      </c>
      <c r="K694" s="40"/>
      <c r="L694" s="46">
        <f>SUM(L693,L688)</f>
        <v>1.4754982245172779</v>
      </c>
      <c r="M694" s="40"/>
    </row>
    <row r="695" spans="1:13" ht="15" customHeight="1" x14ac:dyDescent="0.25">
      <c r="A695" s="14" t="str">
        <f>IF(AND(ISBLANK(B695),ISBLANK(C695)),"",MAX($A$10:A694)+1)</f>
        <v/>
      </c>
      <c r="I695" s="42"/>
    </row>
    <row r="696" spans="1:13" ht="15" customHeight="1" x14ac:dyDescent="0.25">
      <c r="A696" s="14">
        <f>IF(AND(ISBLANK(B696),ISBLANK(C696)),"",MAX($A$10:A695)+1)</f>
        <v>412</v>
      </c>
      <c r="B696" s="2" t="s">
        <v>127</v>
      </c>
      <c r="E696" s="47"/>
      <c r="F696" s="40">
        <f>SUM(F690,F693)</f>
        <v>12583131.262731535</v>
      </c>
      <c r="H696" s="40">
        <f>SUM(H690,H693)</f>
        <v>12657930.672886431</v>
      </c>
      <c r="I696" s="42"/>
      <c r="J696" s="47"/>
      <c r="K696" s="40">
        <f>SUM(K690,K693)</f>
        <v>2042939.3402149999</v>
      </c>
      <c r="M696" s="40">
        <f>SUM(M690,M693)</f>
        <v>2099338.8349512569</v>
      </c>
    </row>
    <row r="697" spans="1:13" ht="15" customHeight="1" x14ac:dyDescent="0.25">
      <c r="A697" s="14">
        <f>IF(AND(ISBLANK(B697),ISBLANK(C697)),"",MAX($A$10:A696)+1)</f>
        <v>413</v>
      </c>
      <c r="B697" s="2" t="s">
        <v>128</v>
      </c>
      <c r="E697" s="47"/>
      <c r="F697" s="40">
        <f>F696/12</f>
        <v>1048594.2718942945</v>
      </c>
      <c r="G697" s="40"/>
      <c r="H697" s="40">
        <f>H696/12</f>
        <v>1054827.5560738693</v>
      </c>
      <c r="I697" s="42"/>
      <c r="J697" s="47"/>
      <c r="K697" s="40">
        <f>K696/12</f>
        <v>170244.94501791665</v>
      </c>
      <c r="L697" s="40"/>
      <c r="M697" s="40">
        <f>M696/12</f>
        <v>174944.90291260474</v>
      </c>
    </row>
    <row r="698" spans="1:13" ht="15" customHeight="1" x14ac:dyDescent="0.25">
      <c r="A698" s="14" t="str">
        <f>IF(AND(ISBLANK(B698),ISBLANK(C698)),"",MAX($A$10:A697)+1)</f>
        <v/>
      </c>
      <c r="E698" s="47"/>
      <c r="F698" s="47"/>
      <c r="J698" s="47"/>
      <c r="K698" s="47"/>
    </row>
    <row r="699" spans="1:13" ht="15" customHeight="1" x14ac:dyDescent="0.25">
      <c r="A699" s="14">
        <f>IF(AND(ISBLANK(B699),ISBLANK(C699)),"",MAX($A$10:A698)+1)</f>
        <v>414</v>
      </c>
      <c r="B699" s="2" t="s">
        <v>129</v>
      </c>
      <c r="E699" s="47"/>
      <c r="F699" s="47"/>
      <c r="H699" s="33">
        <f>H696-F696</f>
        <v>74799.410154895857</v>
      </c>
      <c r="J699" s="47"/>
      <c r="K699" s="47"/>
      <c r="M699" s="33">
        <f>M696-K696</f>
        <v>56399.494736257009</v>
      </c>
    </row>
    <row r="700" spans="1:13" ht="15" customHeight="1" x14ac:dyDescent="0.25">
      <c r="A700" s="14">
        <f>IF(AND(ISBLANK(B700),ISBLANK(C700)),"",MAX($A$10:A699)+1)</f>
        <v>415</v>
      </c>
      <c r="B700" s="2" t="s">
        <v>130</v>
      </c>
      <c r="E700" s="47"/>
      <c r="F700" s="47"/>
      <c r="H700" s="33">
        <f>H697-F697</f>
        <v>6233.28417957481</v>
      </c>
      <c r="J700" s="47"/>
      <c r="K700" s="47"/>
      <c r="M700" s="33">
        <f>M697-K697</f>
        <v>4699.9578946880938</v>
      </c>
    </row>
    <row r="701" spans="1:13" ht="15" customHeight="1" x14ac:dyDescent="0.25">
      <c r="A701" s="14">
        <f>IF(AND(ISBLANK(B701),ISBLANK(C701)),"",MAX($A$10:A700)+1)</f>
        <v>416</v>
      </c>
      <c r="B701" s="2" t="s">
        <v>131</v>
      </c>
      <c r="E701" s="47"/>
      <c r="F701" s="47"/>
      <c r="H701" s="48">
        <f>H699/F690</f>
        <v>3.8055521294741018E-2</v>
      </c>
      <c r="J701" s="47"/>
      <c r="K701" s="47"/>
      <c r="M701" s="48">
        <f>M699/K690</f>
        <v>3.1268962719230901E-2</v>
      </c>
    </row>
    <row r="702" spans="1:13" ht="15" customHeight="1" x14ac:dyDescent="0.25">
      <c r="A702" s="14">
        <f>IF(AND(ISBLANK(B702),ISBLANK(C702)),"",MAX($A$10:A701)+1)</f>
        <v>417</v>
      </c>
      <c r="B702" s="2" t="s">
        <v>132</v>
      </c>
      <c r="E702" s="47"/>
      <c r="F702" s="47"/>
      <c r="H702" s="48">
        <f>H699/F696</f>
        <v>5.9444194448193708E-3</v>
      </c>
      <c r="J702" s="47"/>
      <c r="K702" s="47"/>
      <c r="M702" s="48">
        <f>M699/K696</f>
        <v>2.7607033466946453E-2</v>
      </c>
    </row>
    <row r="704" spans="1:13" ht="15" customHeight="1" x14ac:dyDescent="0.25">
      <c r="B704" s="2" t="s">
        <v>135</v>
      </c>
    </row>
    <row r="706" spans="1:13" ht="15" customHeight="1" x14ac:dyDescent="0.25">
      <c r="A706" s="31" t="str">
        <f>$A$1</f>
        <v>Peoples Natural Gas Company LLC</v>
      </c>
      <c r="M706" s="7" t="str">
        <f>$M$1</f>
        <v xml:space="preserve"> </v>
      </c>
    </row>
    <row r="707" spans="1:13" ht="15" customHeight="1" x14ac:dyDescent="0.25">
      <c r="A707" s="31" t="str">
        <f>$A$2</f>
        <v>12 Months Ending December 31, 2027</v>
      </c>
      <c r="M707" s="7"/>
    </row>
    <row r="708" spans="1:13" ht="15" customHeight="1" x14ac:dyDescent="0.25">
      <c r="A708" s="31" t="str">
        <f>$A$3</f>
        <v>Peoples Exhibit JDT-5 - Bill Impacts</v>
      </c>
      <c r="M708" s="7"/>
    </row>
    <row r="709" spans="1:13" ht="15" customHeight="1" x14ac:dyDescent="0.25">
      <c r="A709" s="31"/>
    </row>
    <row r="710" spans="1:13" ht="15" customHeight="1" x14ac:dyDescent="0.25">
      <c r="A710" s="31"/>
    </row>
    <row r="711" spans="1:13" ht="15" customHeight="1" x14ac:dyDescent="0.25">
      <c r="A711" s="32" t="s">
        <v>150</v>
      </c>
    </row>
    <row r="713" spans="1:13" ht="15" customHeight="1" x14ac:dyDescent="0.4">
      <c r="A713" s="37" t="s">
        <v>97</v>
      </c>
      <c r="B713" s="37" t="s">
        <v>98</v>
      </c>
      <c r="C713" s="37" t="s">
        <v>99</v>
      </c>
      <c r="D713" s="37"/>
      <c r="E713" s="37" t="s">
        <v>100</v>
      </c>
      <c r="F713" s="37" t="s">
        <v>101</v>
      </c>
      <c r="G713" s="37" t="s">
        <v>102</v>
      </c>
      <c r="H713" s="37" t="s">
        <v>103</v>
      </c>
      <c r="J713" s="37" t="s">
        <v>104</v>
      </c>
      <c r="K713" s="37" t="s">
        <v>105</v>
      </c>
      <c r="L713" s="37" t="s">
        <v>106</v>
      </c>
      <c r="M713" s="37" t="s">
        <v>107</v>
      </c>
    </row>
    <row r="714" spans="1:13" ht="15" customHeight="1" x14ac:dyDescent="0.4">
      <c r="A714" s="37"/>
      <c r="E714" s="38" t="s">
        <v>108</v>
      </c>
      <c r="F714" s="38"/>
      <c r="G714" s="38"/>
      <c r="H714" s="38"/>
      <c r="J714" s="38" t="s">
        <v>109</v>
      </c>
      <c r="K714" s="38"/>
      <c r="L714" s="38"/>
      <c r="M714" s="38"/>
    </row>
    <row r="715" spans="1:13" ht="15" customHeight="1" x14ac:dyDescent="0.4">
      <c r="A715" s="14"/>
      <c r="E715" s="38" t="s">
        <v>110</v>
      </c>
      <c r="F715" s="39"/>
      <c r="G715" s="38" t="s">
        <v>111</v>
      </c>
      <c r="H715" s="39"/>
      <c r="J715" s="38" t="s">
        <v>110</v>
      </c>
      <c r="K715" s="39"/>
      <c r="L715" s="38" t="s">
        <v>111</v>
      </c>
      <c r="M715" s="39"/>
    </row>
    <row r="716" spans="1:13" ht="15" customHeight="1" x14ac:dyDescent="0.4">
      <c r="A716" s="14">
        <f>IF(AND(ISBLANK(B716),ISBLANK(B724)),"",MAX($A$10:A715)+1)</f>
        <v>418</v>
      </c>
      <c r="B716" s="37" t="s">
        <v>112</v>
      </c>
      <c r="C716" s="37" t="s">
        <v>113</v>
      </c>
      <c r="D716" s="37"/>
      <c r="E716" s="37" t="s">
        <v>114</v>
      </c>
      <c r="F716" s="37" t="s">
        <v>115</v>
      </c>
      <c r="G716" s="37" t="s">
        <v>114</v>
      </c>
      <c r="H716" s="37" t="s">
        <v>115</v>
      </c>
      <c r="J716" s="37" t="s">
        <v>114</v>
      </c>
      <c r="K716" s="37" t="s">
        <v>115</v>
      </c>
      <c r="L716" s="37" t="s">
        <v>114</v>
      </c>
      <c r="M716" s="37" t="s">
        <v>115</v>
      </c>
    </row>
    <row r="717" spans="1:13" ht="15" customHeight="1" x14ac:dyDescent="0.25">
      <c r="A717" s="14">
        <f>IF(AND(ISBLANK(B717),ISBLANK(C717)),"",MAX($A$10:A716)+1)</f>
        <v>419</v>
      </c>
      <c r="B717" s="2" t="s">
        <v>36</v>
      </c>
      <c r="C717" s="14">
        <v>12</v>
      </c>
      <c r="D717" s="14"/>
      <c r="E717" s="34">
        <f>'Rate Design (unblended)'!$D$66</f>
        <v>5630.0000000000027</v>
      </c>
      <c r="F717" s="34">
        <f>E717*$C717</f>
        <v>67560.000000000029</v>
      </c>
      <c r="G717" s="42">
        <f>'Rate Design (unblended)'!$AS$66</f>
        <v>5912</v>
      </c>
      <c r="H717" s="40">
        <f>G717*$C717</f>
        <v>70944</v>
      </c>
      <c r="J717" s="34">
        <f>'Rate Design (unblended)'!$D$70</f>
        <v>5630.0000000000027</v>
      </c>
      <c r="K717" s="34">
        <f>J717*$C717</f>
        <v>67560.000000000029</v>
      </c>
      <c r="L717" s="42">
        <f>'Rate Design (unblended)'!$AS$70</f>
        <v>5912</v>
      </c>
      <c r="M717" s="40">
        <f>L717*$C717</f>
        <v>70944</v>
      </c>
    </row>
    <row r="718" spans="1:13" ht="15" customHeight="1" x14ac:dyDescent="0.25">
      <c r="A718" s="14">
        <f>IF(AND(ISBLANK(B718),ISBLANK(C718)),"",MAX($A$10:A717)+1)</f>
        <v>420</v>
      </c>
      <c r="B718" s="41" t="s">
        <v>116</v>
      </c>
      <c r="E718" s="34"/>
      <c r="F718" s="34"/>
      <c r="G718" s="42"/>
      <c r="H718" s="34"/>
      <c r="J718" s="34"/>
      <c r="K718" s="34"/>
      <c r="L718" s="42"/>
      <c r="M718" s="34"/>
    </row>
    <row r="719" spans="1:13" ht="15" customHeight="1" x14ac:dyDescent="0.25">
      <c r="A719" s="14">
        <f>IF(AND(ISBLANK(B719),ISBLANK(C719)),"",MAX($A$10:A718)+1)</f>
        <v>421</v>
      </c>
      <c r="B719" s="43" t="s">
        <v>117</v>
      </c>
      <c r="C719" s="14">
        <f>C$12</f>
        <v>12</v>
      </c>
      <c r="D719" s="14"/>
      <c r="E719" s="10">
        <f>'Rate Design (unblended)'!$G$66</f>
        <v>0</v>
      </c>
      <c r="F719" s="34">
        <f>E719*$C719</f>
        <v>0</v>
      </c>
      <c r="G719" s="18">
        <f>'Rate Design (unblended)'!$P$66</f>
        <v>0</v>
      </c>
      <c r="H719" s="34">
        <f>G719*$C719</f>
        <v>0</v>
      </c>
      <c r="J719" s="10">
        <f>'Rate Design (unblended)'!$G$70</f>
        <v>0</v>
      </c>
      <c r="K719" s="34">
        <f>J719*$C719</f>
        <v>0</v>
      </c>
      <c r="L719" s="18">
        <f>'Rate Design (unblended)'!$P$70</f>
        <v>0</v>
      </c>
      <c r="M719" s="34">
        <f>L719*$C719</f>
        <v>0</v>
      </c>
    </row>
    <row r="720" spans="1:13" ht="15" customHeight="1" x14ac:dyDescent="0.25">
      <c r="A720" s="14">
        <f>IF(AND(ISBLANK(B720),ISBLANK(C720)),"",MAX($A$10:A719)+1)</f>
        <v>422</v>
      </c>
      <c r="B720" s="43" t="s">
        <v>23</v>
      </c>
      <c r="C720" s="14">
        <f>C$12</f>
        <v>12</v>
      </c>
      <c r="D720" s="14"/>
      <c r="E720" s="10">
        <f>'Rate Design (unblended)'!$J$66</f>
        <v>281.50000000000017</v>
      </c>
      <c r="F720" s="34">
        <f>E720*$C720</f>
        <v>3378.0000000000018</v>
      </c>
      <c r="G720" s="18">
        <f>'Rate Design (unblended)'!$S$66</f>
        <v>0</v>
      </c>
      <c r="H720" s="34">
        <f>G720*$C720</f>
        <v>0</v>
      </c>
      <c r="J720" s="10">
        <f>'Rate Design (unblended)'!$J$70</f>
        <v>281.50000000000017</v>
      </c>
      <c r="K720" s="34">
        <f>J720*$C720</f>
        <v>3378.0000000000018</v>
      </c>
      <c r="L720" s="18">
        <f>'Rate Design (unblended)'!$S$70</f>
        <v>0</v>
      </c>
      <c r="M720" s="34">
        <f>L720*$C720</f>
        <v>0</v>
      </c>
    </row>
    <row r="721" spans="1:18" ht="15" customHeight="1" x14ac:dyDescent="0.25">
      <c r="A721" s="14">
        <f>IF(AND(ISBLANK(B721),ISBLANK(C721)),"",MAX($A$10:A720)+1)</f>
        <v>423</v>
      </c>
      <c r="B721" s="43" t="s">
        <v>24</v>
      </c>
      <c r="C721" s="14">
        <f>C$12</f>
        <v>12</v>
      </c>
      <c r="D721" s="14"/>
      <c r="E721" s="10">
        <f>'Rate Design (unblended)'!$K$66</f>
        <v>-34.601980000000019</v>
      </c>
      <c r="F721" s="34">
        <f>E721*$C721</f>
        <v>-415.2237600000002</v>
      </c>
      <c r="G721" s="10">
        <f>'Rate Design (unblended)'!$T$66</f>
        <v>-34.601980000000019</v>
      </c>
      <c r="H721" s="34">
        <f>G721*$C721</f>
        <v>-415.2237600000002</v>
      </c>
      <c r="J721" s="10">
        <f>'Rate Design (unblended)'!$K$70</f>
        <v>-34.601980000000019</v>
      </c>
      <c r="K721" s="34">
        <f>J721*$C721</f>
        <v>-415.2237600000002</v>
      </c>
      <c r="L721" s="10">
        <f>'Rate Design (unblended)'!$T$70</f>
        <v>-34.601980000000019</v>
      </c>
      <c r="M721" s="34">
        <f>L721*$C721</f>
        <v>-415.2237600000002</v>
      </c>
    </row>
    <row r="722" spans="1:18" ht="15" customHeight="1" x14ac:dyDescent="0.25">
      <c r="A722" s="14">
        <f>IF(AND(ISBLANK(B722),ISBLANK(C722)),"",MAX($A$10:A721)+1)</f>
        <v>424</v>
      </c>
      <c r="B722" s="2" t="s">
        <v>118</v>
      </c>
      <c r="C722" s="14"/>
      <c r="D722" s="14"/>
      <c r="E722" s="44">
        <f>SUM(E717:E721)</f>
        <v>5876.8980200000024</v>
      </c>
      <c r="F722" s="44">
        <f>SUM(F717:F721)</f>
        <v>70522.776240000036</v>
      </c>
      <c r="G722" s="44">
        <f>SUM(G717:G721)</f>
        <v>5877.3980199999996</v>
      </c>
      <c r="H722" s="44">
        <f>SUM(H717:H721)</f>
        <v>70528.776240000007</v>
      </c>
      <c r="I722" s="44"/>
      <c r="J722" s="44">
        <f>SUM(J717:J721)</f>
        <v>5876.8980200000024</v>
      </c>
      <c r="K722" s="44">
        <f>SUM(K717:K721)</f>
        <v>70522.776240000036</v>
      </c>
      <c r="L722" s="44">
        <f>SUM(L717:L721)</f>
        <v>5877.3980199999996</v>
      </c>
      <c r="M722" s="44">
        <f>SUM(M717:M721)</f>
        <v>70528.776240000007</v>
      </c>
      <c r="O722" s="33" t="b">
        <f>E722=J722</f>
        <v>1</v>
      </c>
      <c r="P722" s="33" t="b">
        <f t="shared" ref="P722" si="117">F722=K722</f>
        <v>1</v>
      </c>
      <c r="Q722" s="33" t="b">
        <f t="shared" ref="Q722" si="118">G722=L722</f>
        <v>1</v>
      </c>
      <c r="R722" s="33" t="b">
        <f t="shared" ref="R722" si="119">H722=M722</f>
        <v>1</v>
      </c>
    </row>
    <row r="723" spans="1:18" ht="15" customHeight="1" x14ac:dyDescent="0.25">
      <c r="A723" s="14" t="str">
        <f>IF(AND(ISBLANK(B723),ISBLANK(C723)),"",MAX($A$10:A722)+1)</f>
        <v/>
      </c>
      <c r="E723" s="18"/>
      <c r="G723" s="18"/>
      <c r="I723" s="42"/>
      <c r="J723" s="18"/>
      <c r="L723" s="18"/>
    </row>
    <row r="724" spans="1:18" ht="15" customHeight="1" x14ac:dyDescent="0.4">
      <c r="A724" s="14">
        <f>IF(AND(ISBLANK(B724),ISBLANK(C724)),"",MAX($A$10:A723)+1)</f>
        <v>425</v>
      </c>
      <c r="B724" s="37" t="s">
        <v>119</v>
      </c>
      <c r="C724" s="37" t="s">
        <v>120</v>
      </c>
      <c r="D724" s="37"/>
      <c r="E724" s="18"/>
      <c r="G724" s="18"/>
      <c r="I724" s="42"/>
      <c r="J724" s="18"/>
      <c r="L724" s="18"/>
    </row>
    <row r="725" spans="1:18" ht="15" customHeight="1" x14ac:dyDescent="0.25">
      <c r="A725" s="14">
        <f>IF(AND(ISBLANK(B725),ISBLANK(C725)),"",MAX($A$10:A724)+1)</f>
        <v>426</v>
      </c>
      <c r="B725" s="2" t="s">
        <v>121</v>
      </c>
      <c r="C725" s="50">
        <v>2100000</v>
      </c>
      <c r="D725" s="14"/>
      <c r="E725" s="10">
        <f>$E$637</f>
        <v>1.1754</v>
      </c>
      <c r="F725" s="34">
        <f>E725*$C725</f>
        <v>2468340</v>
      </c>
      <c r="G725" s="10">
        <f>'Rate Design (unblended)'!$AX$114*E725</f>
        <v>1.3132352407172778</v>
      </c>
      <c r="H725" s="34">
        <f>G725*$C725</f>
        <v>2757794.0055062836</v>
      </c>
      <c r="I725" s="42"/>
      <c r="J725" s="10">
        <f>E725</f>
        <v>1.1754</v>
      </c>
      <c r="K725" s="34">
        <f>J725*$C725</f>
        <v>2468340</v>
      </c>
      <c r="L725" s="10">
        <f>'Rate Design (unblended)'!$AX$114*J725</f>
        <v>1.3132352407172778</v>
      </c>
      <c r="M725" s="34">
        <f>L725*$C725</f>
        <v>2757794.0055062836</v>
      </c>
      <c r="O725" s="33" t="b">
        <f>E725=J725</f>
        <v>1</v>
      </c>
      <c r="P725" s="33" t="b">
        <f t="shared" ref="P725" si="120">F725=K725</f>
        <v>1</v>
      </c>
      <c r="Q725" s="33" t="b">
        <f t="shared" ref="Q725" si="121">G725=L725</f>
        <v>1</v>
      </c>
      <c r="R725" s="33" t="b">
        <f t="shared" ref="R725" si="122">H725=M725</f>
        <v>1</v>
      </c>
    </row>
    <row r="726" spans="1:18" ht="15" customHeight="1" x14ac:dyDescent="0.25">
      <c r="A726" s="14">
        <f>IF(AND(ISBLANK(B726),ISBLANK(C726)),"",MAX($A$10:A725)+1)</f>
        <v>427</v>
      </c>
      <c r="B726" s="41" t="s">
        <v>116</v>
      </c>
      <c r="C726" s="49"/>
      <c r="E726" s="10"/>
      <c r="G726" s="10"/>
      <c r="I726" s="42"/>
      <c r="J726" s="10"/>
      <c r="L726" s="10"/>
    </row>
    <row r="727" spans="1:18" ht="15" customHeight="1" x14ac:dyDescent="0.25">
      <c r="A727" s="14">
        <f>IF(AND(ISBLANK(B727),ISBLANK(C727)),"",MAX($A$10:A726)+1)</f>
        <v>428</v>
      </c>
      <c r="B727" s="43" t="s">
        <v>18</v>
      </c>
      <c r="C727" s="50">
        <f>C$725</f>
        <v>2100000</v>
      </c>
      <c r="D727" s="14"/>
      <c r="E727" s="10">
        <f>'Rate Design (unblended)'!$E$78</f>
        <v>1.0101700000000001E-3</v>
      </c>
      <c r="F727" s="34">
        <f>E727*$C727</f>
        <v>2121.3570000000004</v>
      </c>
      <c r="G727" s="10">
        <f>'Rate Design (unblended)'!$N$78</f>
        <v>0</v>
      </c>
      <c r="H727" s="34">
        <f>G727*$C727</f>
        <v>0</v>
      </c>
      <c r="I727" s="42"/>
      <c r="J727" s="10">
        <f>'Rate Design (unblended)'!$E$85</f>
        <v>1.0101700000000001E-3</v>
      </c>
      <c r="K727" s="34">
        <f>J727*$C727</f>
        <v>2121.3570000000004</v>
      </c>
      <c r="L727" s="10">
        <f>'Rate Design (unblended)'!$N$85</f>
        <v>0</v>
      </c>
      <c r="M727" s="34">
        <f>L727*$C727</f>
        <v>0</v>
      </c>
    </row>
    <row r="728" spans="1:18" ht="15" customHeight="1" x14ac:dyDescent="0.25">
      <c r="A728" s="14">
        <f>IF(AND(ISBLANK(B728),ISBLANK(C728)),"",MAX($A$10:A727)+1)</f>
        <v>429</v>
      </c>
      <c r="B728" s="43" t="s">
        <v>19</v>
      </c>
      <c r="C728" s="50">
        <f t="shared" ref="C728:C731" si="123">C$725</f>
        <v>2100000</v>
      </c>
      <c r="D728" s="14"/>
      <c r="E728" s="10">
        <f>'Rate Design (unblended)'!$F$78</f>
        <v>2.5600000000000001E-2</v>
      </c>
      <c r="F728" s="34">
        <f>E728*$C728</f>
        <v>53760</v>
      </c>
      <c r="G728" s="10">
        <f>'Rate Design (unblended)'!$O$78</f>
        <v>3.2686756668099996E-2</v>
      </c>
      <c r="H728" s="34">
        <f>G728*$C728</f>
        <v>68642.189003009989</v>
      </c>
      <c r="I728" s="42"/>
      <c r="J728" s="10">
        <f>'Rate Design (unblended)'!$F$85</f>
        <v>0</v>
      </c>
      <c r="K728" s="34">
        <f>J728*$C728</f>
        <v>0</v>
      </c>
      <c r="L728" s="10">
        <f>'Rate Design (unblended)'!$O$85</f>
        <v>0</v>
      </c>
      <c r="M728" s="34">
        <f>L728*$C728</f>
        <v>0</v>
      </c>
    </row>
    <row r="729" spans="1:18" ht="15" customHeight="1" x14ac:dyDescent="0.25">
      <c r="A729" s="14">
        <f>IF(AND(ISBLANK(B729),ISBLANK(C729)),"",MAX($A$10:A728)+1)</f>
        <v>430</v>
      </c>
      <c r="B729" s="43" t="s">
        <v>22</v>
      </c>
      <c r="C729" s="50">
        <f t="shared" si="123"/>
        <v>2100000</v>
      </c>
      <c r="D729" s="14"/>
      <c r="E729" s="10">
        <f>'Rate Design (unblended)'!$I$78</f>
        <v>8.6499999999999994E-2</v>
      </c>
      <c r="F729" s="34">
        <f>E729*$C729</f>
        <v>181650</v>
      </c>
      <c r="G729" s="10">
        <f>'Rate Design (unblended)'!$R$78</f>
        <v>9.8400000000000001E-2</v>
      </c>
      <c r="H729" s="34">
        <f>G729*$C729</f>
        <v>206640</v>
      </c>
      <c r="I729" s="42"/>
      <c r="J729" s="10">
        <f>'Rate Design (unblended)'!$I$85</f>
        <v>0</v>
      </c>
      <c r="K729" s="34">
        <f>J729*$C729</f>
        <v>0</v>
      </c>
      <c r="L729" s="10">
        <f>'Rate Design (unblended)'!$R$85</f>
        <v>0</v>
      </c>
      <c r="M729" s="34">
        <f>L729*$C729</f>
        <v>0</v>
      </c>
    </row>
    <row r="730" spans="1:18" ht="15" customHeight="1" x14ac:dyDescent="0.25">
      <c r="A730" s="14">
        <f>IF(AND(ISBLANK(B730),ISBLANK(C730)),"",MAX($A$10:A729)+1)</f>
        <v>431</v>
      </c>
      <c r="B730" s="43" t="s">
        <v>23</v>
      </c>
      <c r="C730" s="50">
        <f t="shared" si="123"/>
        <v>2100000</v>
      </c>
      <c r="D730" s="14"/>
      <c r="E730" s="10">
        <f>'Rate Design (unblended)'!$J$78</f>
        <v>7.776000000000001E-2</v>
      </c>
      <c r="F730" s="34">
        <f>E730*$C730</f>
        <v>163296.00000000003</v>
      </c>
      <c r="G730" s="10">
        <f>'Rate Design (unblended)'!$S$78</f>
        <v>0</v>
      </c>
      <c r="H730" s="34">
        <f>G730*$C730</f>
        <v>0</v>
      </c>
      <c r="I730" s="42"/>
      <c r="J730" s="10">
        <f>'Rate Design (unblended)'!$J$85</f>
        <v>7.2155000000000011E-2</v>
      </c>
      <c r="K730" s="34">
        <f>J730*$C730</f>
        <v>151525.50000000003</v>
      </c>
      <c r="L730" s="10">
        <f>'Rate Design (unblended)'!$S$85</f>
        <v>0</v>
      </c>
      <c r="M730" s="34">
        <f>L730*$C730</f>
        <v>0</v>
      </c>
    </row>
    <row r="731" spans="1:18" ht="15" customHeight="1" x14ac:dyDescent="0.25">
      <c r="A731" s="14">
        <f>IF(AND(ISBLANK(B731),ISBLANK(C731)),"",MAX($A$10:A730)+1)</f>
        <v>432</v>
      </c>
      <c r="B731" s="43" t="s">
        <v>24</v>
      </c>
      <c r="C731" s="50">
        <f t="shared" si="123"/>
        <v>2100000</v>
      </c>
      <c r="D731" s="14"/>
      <c r="E731" s="10">
        <f>'Rate Design (unblended)'!$K$78</f>
        <v>-8.8692926000000002E-3</v>
      </c>
      <c r="F731" s="34">
        <f>E731*$C731</f>
        <v>-18625.514460000002</v>
      </c>
      <c r="G731" s="10">
        <f>'Rate Design (unblended)'!$T$78</f>
        <v>-8.8692926000000002E-3</v>
      </c>
      <c r="H731" s="34">
        <f>G731*$C731</f>
        <v>-18625.514460000002</v>
      </c>
      <c r="I731" s="42"/>
      <c r="J731" s="10">
        <f>'Rate Design (unblended)'!$K$85</f>
        <v>-8.8692926000000002E-3</v>
      </c>
      <c r="K731" s="34">
        <f>J731*$C731</f>
        <v>-18625.514460000002</v>
      </c>
      <c r="L731" s="10">
        <f>'Rate Design (unblended)'!$T$85</f>
        <v>-8.8692926000000002E-3</v>
      </c>
      <c r="M731" s="34">
        <f>L731*$C731</f>
        <v>-18625.514460000002</v>
      </c>
    </row>
    <row r="732" spans="1:18" ht="15" customHeight="1" x14ac:dyDescent="0.25">
      <c r="A732" s="14">
        <f>IF(AND(ISBLANK(B732),ISBLANK(C732)),"",MAX($A$10:A731)+1)</f>
        <v>433</v>
      </c>
      <c r="B732" s="45" t="s">
        <v>122</v>
      </c>
      <c r="C732" s="49"/>
      <c r="E732" s="46">
        <f>SUM(E725:E731)</f>
        <v>1.3574008774000001</v>
      </c>
      <c r="F732" s="44">
        <f>SUM(F725:F731)</f>
        <v>2850541.8425399996</v>
      </c>
      <c r="G732" s="46">
        <f>SUM(G725:G731)</f>
        <v>1.4354527047853778</v>
      </c>
      <c r="H732" s="44">
        <f>SUM(H725:H731)</f>
        <v>3014450.6800492932</v>
      </c>
      <c r="I732" s="42"/>
      <c r="J732" s="46">
        <f>SUM(J725:J731)</f>
        <v>1.2396958774</v>
      </c>
      <c r="K732" s="44">
        <f>SUM(K725:K731)</f>
        <v>2603361.3425399996</v>
      </c>
      <c r="L732" s="46">
        <f>SUM(L725:L731)</f>
        <v>1.3043659481172778</v>
      </c>
      <c r="M732" s="44">
        <f>SUM(M725:M731)</f>
        <v>2739168.4910462834</v>
      </c>
    </row>
    <row r="733" spans="1:18" ht="15" customHeight="1" x14ac:dyDescent="0.25">
      <c r="A733" s="14" t="str">
        <f>IF(AND(ISBLANK(B733),ISBLANK(C733)),"",MAX($A$10:A732)+1)</f>
        <v/>
      </c>
      <c r="C733" s="49"/>
      <c r="E733" s="42"/>
      <c r="I733" s="42"/>
      <c r="J733" s="42"/>
    </row>
    <row r="734" spans="1:18" ht="15" customHeight="1" x14ac:dyDescent="0.25">
      <c r="A734" s="14">
        <f>IF(AND(ISBLANK(B734),ISBLANK(C734)),"",MAX($A$10:A733)+1)</f>
        <v>434</v>
      </c>
      <c r="B734" s="2" t="s">
        <v>123</v>
      </c>
      <c r="C734" s="49"/>
      <c r="E734" s="42"/>
      <c r="F734" s="40">
        <f>SUM(F732,F722)</f>
        <v>2921064.6187799997</v>
      </c>
      <c r="G734" s="40"/>
      <c r="H734" s="40">
        <f>SUM(H732,H722)</f>
        <v>3084979.4562892932</v>
      </c>
      <c r="I734" s="42"/>
      <c r="J734" s="42"/>
      <c r="K734" s="40">
        <f>SUM(K732,K722)</f>
        <v>2673884.1187799997</v>
      </c>
      <c r="L734" s="40"/>
      <c r="M734" s="40">
        <f>SUM(M732,M722)</f>
        <v>2809697.2672862834</v>
      </c>
    </row>
    <row r="735" spans="1:18" ht="15" customHeight="1" x14ac:dyDescent="0.25">
      <c r="A735" s="14">
        <f>IF(AND(ISBLANK(B735),ISBLANK(C735)),"",MAX($A$10:A734)+1)</f>
        <v>435</v>
      </c>
      <c r="B735" s="2" t="s">
        <v>124</v>
      </c>
      <c r="C735" s="49"/>
      <c r="E735" s="42"/>
      <c r="F735" s="40">
        <f>F734/12</f>
        <v>243422.05156499997</v>
      </c>
      <c r="G735" s="40"/>
      <c r="H735" s="40">
        <f>H734/12</f>
        <v>257081.62135744109</v>
      </c>
      <c r="I735" s="42"/>
      <c r="J735" s="42"/>
      <c r="K735" s="40">
        <f>K734/12</f>
        <v>222823.67656499997</v>
      </c>
      <c r="L735" s="40"/>
      <c r="M735" s="40">
        <f>M734/12</f>
        <v>234141.43894052363</v>
      </c>
    </row>
    <row r="736" spans="1:18" ht="15" customHeight="1" x14ac:dyDescent="0.25">
      <c r="A736" s="14" t="str">
        <f>IF(AND(ISBLANK(B736),ISBLANK(C736)),"",MAX($A$10:A735)+1)</f>
        <v/>
      </c>
      <c r="C736" s="49"/>
      <c r="E736" s="42"/>
      <c r="I736" s="42"/>
      <c r="J736" s="42"/>
    </row>
    <row r="737" spans="1:13" ht="15" customHeight="1" x14ac:dyDescent="0.25">
      <c r="A737" s="14">
        <f>IF(AND(ISBLANK(B737),ISBLANK(C737)),"",MAX($A$10:A736)+1)</f>
        <v>436</v>
      </c>
      <c r="B737" s="2" t="s">
        <v>125</v>
      </c>
      <c r="C737" s="50">
        <f>C$461</f>
        <v>2100000</v>
      </c>
      <c r="D737" s="14"/>
      <c r="E737" s="12">
        <f>SUM(RetailCurrent!$D$78:$F$79)</f>
        <v>7.7218891254665714</v>
      </c>
      <c r="F737" s="34">
        <f>E737*$C737</f>
        <v>16215967.163479799</v>
      </c>
      <c r="G737" s="12">
        <f>E737</f>
        <v>7.7218891254665714</v>
      </c>
      <c r="H737" s="34">
        <f>G737*$C737</f>
        <v>16215967.163479799</v>
      </c>
      <c r="I737" s="42"/>
      <c r="J737" s="10">
        <f>'Rate Design (unblended)'!$M$85</f>
        <v>0.17399999999999999</v>
      </c>
      <c r="K737" s="34">
        <f>J737*$C737</f>
        <v>365400</v>
      </c>
      <c r="L737" s="10">
        <f>'Rate Design (unblended)'!$V$85</f>
        <v>0.17399999999999999</v>
      </c>
      <c r="M737" s="34">
        <f>L737*$C737</f>
        <v>365400</v>
      </c>
    </row>
    <row r="738" spans="1:13" ht="15" customHeight="1" x14ac:dyDescent="0.25">
      <c r="A738" s="14">
        <f>IF(AND(ISBLANK(B738),ISBLANK(C738)),"",MAX($A$10:A737)+1)</f>
        <v>437</v>
      </c>
      <c r="B738" s="2" t="s">
        <v>126</v>
      </c>
      <c r="E738" s="46">
        <f>SUM(E737,E732)</f>
        <v>9.0792900028665713</v>
      </c>
      <c r="F738" s="40"/>
      <c r="G738" s="46">
        <f>SUM(G737,G732)</f>
        <v>9.1573418302519496</v>
      </c>
      <c r="H738" s="40"/>
      <c r="I738" s="42"/>
      <c r="J738" s="46">
        <f>SUM(J737,J732)</f>
        <v>1.4136958773999999</v>
      </c>
      <c r="K738" s="40"/>
      <c r="L738" s="46">
        <f>SUM(L737,L732)</f>
        <v>1.4783659481172777</v>
      </c>
      <c r="M738" s="40"/>
    </row>
    <row r="739" spans="1:13" ht="15" customHeight="1" x14ac:dyDescent="0.25">
      <c r="A739" s="14" t="str">
        <f>IF(AND(ISBLANK(B739),ISBLANK(C739)),"",MAX($A$10:A738)+1)</f>
        <v/>
      </c>
      <c r="I739" s="42"/>
    </row>
    <row r="740" spans="1:13" ht="15" customHeight="1" x14ac:dyDescent="0.25">
      <c r="A740" s="14">
        <f>IF(AND(ISBLANK(B740),ISBLANK(C740)),"",MAX($A$10:A739)+1)</f>
        <v>438</v>
      </c>
      <c r="B740" s="2" t="s">
        <v>127</v>
      </c>
      <c r="E740" s="47"/>
      <c r="F740" s="40">
        <f>SUM(F734,F737)</f>
        <v>19137031.7822598</v>
      </c>
      <c r="H740" s="40">
        <f>SUM(H734,H737)</f>
        <v>19300946.619769093</v>
      </c>
      <c r="I740" s="42"/>
      <c r="J740" s="47"/>
      <c r="K740" s="40">
        <f>SUM(K734,K737)</f>
        <v>3039284.1187799997</v>
      </c>
      <c r="M740" s="40">
        <f>SUM(M734,M737)</f>
        <v>3175097.2672862834</v>
      </c>
    </row>
    <row r="741" spans="1:13" ht="15" customHeight="1" x14ac:dyDescent="0.25">
      <c r="A741" s="14">
        <f>IF(AND(ISBLANK(B741),ISBLANK(C741)),"",MAX($A$10:A740)+1)</f>
        <v>439</v>
      </c>
      <c r="B741" s="2" t="s">
        <v>128</v>
      </c>
      <c r="E741" s="47"/>
      <c r="F741" s="40">
        <f>F740/12</f>
        <v>1594752.6485216499</v>
      </c>
      <c r="G741" s="40"/>
      <c r="H741" s="40">
        <f>H740/12</f>
        <v>1608412.218314091</v>
      </c>
      <c r="I741" s="42"/>
      <c r="J741" s="47"/>
      <c r="K741" s="40">
        <f>K740/12</f>
        <v>253273.67656499997</v>
      </c>
      <c r="L741" s="40"/>
      <c r="M741" s="40">
        <f>M740/12</f>
        <v>264591.4389405236</v>
      </c>
    </row>
    <row r="742" spans="1:13" ht="15" customHeight="1" x14ac:dyDescent="0.25">
      <c r="A742" s="14" t="str">
        <f>IF(AND(ISBLANK(B742),ISBLANK(C742)),"",MAX($A$10:A741)+1)</f>
        <v/>
      </c>
      <c r="E742" s="47"/>
      <c r="F742" s="47"/>
      <c r="J742" s="47"/>
      <c r="K742" s="47"/>
    </row>
    <row r="743" spans="1:13" ht="15" customHeight="1" x14ac:dyDescent="0.25">
      <c r="A743" s="14">
        <f>IF(AND(ISBLANK(B743),ISBLANK(C743)),"",MAX($A$10:A742)+1)</f>
        <v>440</v>
      </c>
      <c r="B743" s="2" t="s">
        <v>129</v>
      </c>
      <c r="E743" s="47"/>
      <c r="F743" s="47"/>
      <c r="H743" s="33">
        <f>H740-F740</f>
        <v>163914.83750929311</v>
      </c>
      <c r="J743" s="47"/>
      <c r="K743" s="47"/>
      <c r="M743" s="33">
        <f>M740-K740</f>
        <v>135813.14850628376</v>
      </c>
    </row>
    <row r="744" spans="1:13" ht="15" customHeight="1" x14ac:dyDescent="0.25">
      <c r="A744" s="14">
        <f>IF(AND(ISBLANK(B744),ISBLANK(C744)),"",MAX($A$10:A743)+1)</f>
        <v>441</v>
      </c>
      <c r="B744" s="2" t="s">
        <v>130</v>
      </c>
      <c r="E744" s="47"/>
      <c r="F744" s="47"/>
      <c r="H744" s="33">
        <f>H741-F741</f>
        <v>13659.569792441092</v>
      </c>
      <c r="J744" s="47"/>
      <c r="K744" s="47"/>
      <c r="M744" s="33">
        <f>M741-K741</f>
        <v>11317.762375523627</v>
      </c>
    </row>
    <row r="745" spans="1:13" ht="15" customHeight="1" x14ac:dyDescent="0.25">
      <c r="A745" s="14">
        <f>IF(AND(ISBLANK(B745),ISBLANK(C745)),"",MAX($A$10:A744)+1)</f>
        <v>442</v>
      </c>
      <c r="B745" s="2" t="s">
        <v>131</v>
      </c>
      <c r="E745" s="47"/>
      <c r="F745" s="47"/>
      <c r="H745" s="48">
        <f>H743/F734</f>
        <v>5.6114759137972488E-2</v>
      </c>
      <c r="J745" s="47"/>
      <c r="K745" s="47"/>
      <c r="M745" s="48">
        <f>M743/K734</f>
        <v>5.0792458638129229E-2</v>
      </c>
    </row>
    <row r="746" spans="1:13" ht="15" customHeight="1" x14ac:dyDescent="0.25">
      <c r="A746" s="14">
        <f>IF(AND(ISBLANK(B746),ISBLANK(C746)),"",MAX($A$10:A745)+1)</f>
        <v>443</v>
      </c>
      <c r="B746" s="2" t="s">
        <v>132</v>
      </c>
      <c r="E746" s="47"/>
      <c r="F746" s="47"/>
      <c r="H746" s="48">
        <f>H743/F740</f>
        <v>8.5653219043740954E-3</v>
      </c>
      <c r="J746" s="47"/>
      <c r="K746" s="47"/>
      <c r="M746" s="48">
        <f>M743/K740</f>
        <v>4.4685900757708882E-2</v>
      </c>
    </row>
    <row r="748" spans="1:13" ht="15" customHeight="1" x14ac:dyDescent="0.25">
      <c r="B748" s="2" t="s">
        <v>135</v>
      </c>
    </row>
  </sheetData>
  <printOptions horizontalCentered="1"/>
  <pageMargins left="0.7" right="0.7" top="0.75" bottom="0.5" header="0.3" footer="0.3"/>
  <pageSetup scale="70" orientation="landscape" blackAndWhite="1" r:id="rId1"/>
  <rowBreaks count="16" manualBreakCount="16">
    <brk id="45" max="12" man="1"/>
    <brk id="89" max="12" man="1"/>
    <brk id="133" max="12" man="1"/>
    <brk id="177" max="12" man="1"/>
    <brk id="221" max="12" man="1"/>
    <brk id="265" max="12" man="1"/>
    <brk id="309" max="12" man="1"/>
    <brk id="353" max="12" man="1"/>
    <brk id="397" max="12" man="1"/>
    <brk id="441" max="12" man="1"/>
    <brk id="485" max="12" man="1"/>
    <brk id="529" max="12" man="1"/>
    <brk id="573" max="12" man="1"/>
    <brk id="617" max="12" man="1"/>
    <brk id="661" max="12" man="1"/>
    <brk id="70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0AC66-6A49-4E44-BF84-0475BFF754D3}">
  <sheetPr codeName="Sheet7">
    <tabColor theme="4"/>
  </sheetPr>
  <dimension ref="BE1:BP1"/>
  <sheetViews>
    <sheetView workbookViewId="0"/>
  </sheetViews>
  <sheetFormatPr defaultRowHeight="15" x14ac:dyDescent="0.25"/>
  <cols>
    <col min="57" max="67" width="8.85546875" style="35"/>
  </cols>
  <sheetData>
    <row r="1" spans="68:68" x14ac:dyDescent="0.25">
      <c r="BP1" s="36"/>
    </row>
  </sheetData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83D94-CB93-4BCB-8DA6-E99802F5B256}">
  <sheetPr codeName="Sheet8"/>
  <dimension ref="B1:BC1009"/>
  <sheetViews>
    <sheetView workbookViewId="0"/>
  </sheetViews>
  <sheetFormatPr defaultColWidth="8.85546875" defaultRowHeight="15" x14ac:dyDescent="0.25"/>
  <cols>
    <col min="1" max="2" width="8.85546875" style="1"/>
    <col min="3" max="3" width="24.140625" style="1" bestFit="1" customWidth="1"/>
    <col min="4" max="4" width="5" style="1" bestFit="1" customWidth="1"/>
    <col min="5" max="6" width="8.85546875" style="1"/>
    <col min="7" max="7" width="5.5703125" style="1" bestFit="1" customWidth="1"/>
    <col min="8" max="9" width="8.85546875" style="1"/>
    <col min="10" max="10" width="5" style="1" bestFit="1" customWidth="1"/>
    <col min="11" max="12" width="8.85546875" style="1"/>
    <col min="13" max="13" width="5.42578125" style="1" bestFit="1" customWidth="1"/>
    <col min="14" max="15" width="8.85546875" style="1"/>
    <col min="16" max="16" width="4.28515625" style="1" customWidth="1"/>
    <col min="17" max="18" width="8.85546875" style="1"/>
    <col min="19" max="19" width="5" style="1" bestFit="1" customWidth="1"/>
    <col min="20" max="21" width="8.85546875" style="1"/>
    <col min="22" max="22" width="5" style="1" bestFit="1" customWidth="1"/>
    <col min="23" max="24" width="10.140625" style="1" bestFit="1" customWidth="1"/>
    <col min="25" max="25" width="5.140625" style="1" customWidth="1"/>
    <col min="26" max="27" width="10.140625" style="1" bestFit="1" customWidth="1"/>
    <col min="28" max="28" width="6.42578125" style="1" bestFit="1" customWidth="1"/>
    <col min="29" max="30" width="10.140625" style="1" bestFit="1" customWidth="1"/>
    <col min="31" max="31" width="6.42578125" style="1" bestFit="1" customWidth="1"/>
    <col min="32" max="33" width="10.140625" style="1" bestFit="1" customWidth="1"/>
    <col min="34" max="34" width="5" style="1" bestFit="1" customWidth="1"/>
    <col min="35" max="36" width="10.140625" style="1" bestFit="1" customWidth="1"/>
    <col min="37" max="37" width="5" style="1" bestFit="1" customWidth="1"/>
    <col min="38" max="39" width="10.140625" style="1" bestFit="1" customWidth="1"/>
    <col min="40" max="40" width="5" style="1" bestFit="1" customWidth="1"/>
    <col min="41" max="42" width="10.140625" style="1" bestFit="1" customWidth="1"/>
    <col min="43" max="43" width="5.140625" style="1" customWidth="1"/>
    <col min="44" max="45" width="10.140625" style="1" bestFit="1" customWidth="1"/>
    <col min="46" max="46" width="6.42578125" style="1" bestFit="1" customWidth="1"/>
    <col min="47" max="48" width="10.140625" style="1" bestFit="1" customWidth="1"/>
    <col min="49" max="49" width="6.42578125" style="1" bestFit="1" customWidth="1"/>
    <col min="50" max="51" width="10.140625" style="1" bestFit="1" customWidth="1"/>
    <col min="52" max="52" width="5" style="1" bestFit="1" customWidth="1"/>
    <col min="53" max="54" width="10.140625" style="1" bestFit="1" customWidth="1"/>
    <col min="55" max="16384" width="8.85546875" style="1"/>
  </cols>
  <sheetData>
    <row r="1" spans="2:55" x14ac:dyDescent="0.25">
      <c r="B1" s="1" t="str">
        <f>RetailProposed!B1</f>
        <v xml:space="preserve">PEOPLES NATURAL GAS COMPANY LLC </v>
      </c>
      <c r="D1" s="19"/>
      <c r="F1" s="20"/>
      <c r="G1" s="19"/>
      <c r="I1" s="20"/>
      <c r="J1" s="19"/>
      <c r="L1" s="20"/>
      <c r="M1" s="19" t="s">
        <v>94</v>
      </c>
      <c r="O1" s="20"/>
      <c r="P1" s="19"/>
      <c r="R1" s="20"/>
      <c r="S1" s="19"/>
      <c r="U1" s="20"/>
      <c r="V1" s="19"/>
      <c r="X1" s="20"/>
      <c r="Y1" s="19"/>
      <c r="AA1" s="20"/>
      <c r="AB1" s="19"/>
      <c r="AD1" s="20"/>
      <c r="AE1" s="19"/>
      <c r="AF1" s="30"/>
      <c r="AG1" s="20"/>
      <c r="AH1" s="19"/>
      <c r="AI1" s="30"/>
      <c r="AJ1" s="20"/>
      <c r="AK1" s="19"/>
      <c r="AM1" s="20"/>
      <c r="AN1" s="19"/>
      <c r="AP1" s="20"/>
      <c r="AQ1" s="19"/>
      <c r="AS1" s="20"/>
      <c r="AT1" s="19"/>
      <c r="AV1" s="20"/>
      <c r="AW1" s="19"/>
      <c r="AX1" s="30"/>
      <c r="AY1" s="20"/>
      <c r="AZ1" s="19"/>
      <c r="BA1" s="30"/>
      <c r="BB1" s="20"/>
    </row>
    <row r="2" spans="2:55" x14ac:dyDescent="0.25">
      <c r="B2" s="1" t="s">
        <v>151</v>
      </c>
      <c r="D2" s="19"/>
      <c r="F2" s="20"/>
      <c r="G2" s="19"/>
      <c r="I2" s="20"/>
      <c r="J2" s="19"/>
      <c r="L2" s="20"/>
      <c r="M2" s="19" t="s">
        <v>94</v>
      </c>
      <c r="O2" s="20"/>
      <c r="P2" s="19"/>
      <c r="R2" s="20"/>
      <c r="S2" s="19"/>
      <c r="U2" s="20"/>
      <c r="V2" s="19"/>
      <c r="X2" s="20"/>
      <c r="Y2" s="19"/>
      <c r="AA2" s="20"/>
      <c r="AB2" s="19"/>
      <c r="AD2" s="20"/>
      <c r="AE2" s="19"/>
      <c r="AG2" s="20"/>
      <c r="AH2" s="19"/>
      <c r="AJ2" s="20"/>
      <c r="AK2" s="19"/>
      <c r="AM2" s="20"/>
      <c r="AN2" s="19"/>
      <c r="AP2" s="20"/>
      <c r="AQ2" s="19"/>
      <c r="AS2" s="20"/>
      <c r="AT2" s="19"/>
      <c r="AV2" s="20"/>
      <c r="AW2" s="19"/>
      <c r="AY2" s="20"/>
      <c r="AZ2" s="19"/>
      <c r="BB2" s="20"/>
    </row>
    <row r="3" spans="2:55" x14ac:dyDescent="0.25">
      <c r="D3" s="19"/>
      <c r="F3" s="20"/>
      <c r="G3" s="19"/>
      <c r="I3" s="20"/>
      <c r="J3" s="19"/>
      <c r="L3" s="20"/>
      <c r="M3" s="19" t="s">
        <v>94</v>
      </c>
      <c r="O3" s="20"/>
      <c r="P3" s="19"/>
      <c r="R3" s="20"/>
      <c r="S3" s="19"/>
      <c r="U3" s="20"/>
      <c r="V3" s="19"/>
      <c r="X3" s="20"/>
      <c r="Y3" s="19"/>
      <c r="AA3" s="20"/>
      <c r="AB3" s="19"/>
      <c r="AD3" s="20"/>
      <c r="AE3" s="19"/>
      <c r="AG3" s="20"/>
      <c r="AH3" s="19"/>
      <c r="AJ3" s="20"/>
      <c r="AK3" s="19"/>
      <c r="AM3" s="20"/>
      <c r="AN3" s="19"/>
      <c r="AP3" s="20"/>
      <c r="AQ3" s="19"/>
      <c r="AS3" s="20"/>
      <c r="AT3" s="19"/>
      <c r="AV3" s="20"/>
      <c r="AW3" s="19"/>
      <c r="AY3" s="20"/>
      <c r="AZ3" s="19"/>
      <c r="BB3" s="20"/>
    </row>
    <row r="4" spans="2:55" x14ac:dyDescent="0.25">
      <c r="B4" s="1" t="s">
        <v>152</v>
      </c>
      <c r="D4" s="1" t="s">
        <v>96</v>
      </c>
      <c r="F4" s="20"/>
      <c r="G4" s="1" t="s">
        <v>153</v>
      </c>
      <c r="I4" s="20"/>
      <c r="J4" s="1" t="s">
        <v>154</v>
      </c>
      <c r="L4" s="20"/>
      <c r="M4" s="1" t="s">
        <v>155</v>
      </c>
      <c r="O4" s="20"/>
      <c r="P4" s="1" t="s">
        <v>156</v>
      </c>
      <c r="R4" s="20"/>
      <c r="S4" s="1" t="s">
        <v>157</v>
      </c>
      <c r="U4" s="20"/>
      <c r="V4" s="1" t="s">
        <v>158</v>
      </c>
      <c r="X4" s="20"/>
      <c r="Y4" s="1" t="s">
        <v>159</v>
      </c>
      <c r="AA4" s="20"/>
      <c r="AB4" s="1" t="s">
        <v>160</v>
      </c>
      <c r="AD4" s="20"/>
      <c r="AE4" s="1" t="s">
        <v>161</v>
      </c>
      <c r="AG4" s="20"/>
      <c r="AH4" s="1" t="s">
        <v>162</v>
      </c>
      <c r="AJ4" s="20"/>
      <c r="AK4" s="1" t="s">
        <v>163</v>
      </c>
      <c r="AM4" s="20"/>
      <c r="AN4" s="1" t="s">
        <v>164</v>
      </c>
      <c r="AP4" s="20"/>
      <c r="AQ4" s="1" t="s">
        <v>165</v>
      </c>
      <c r="AS4" s="20"/>
      <c r="AT4" s="1" t="s">
        <v>166</v>
      </c>
      <c r="AV4" s="20"/>
      <c r="AW4" s="1" t="s">
        <v>167</v>
      </c>
      <c r="AY4" s="20"/>
      <c r="AZ4" s="1" t="s">
        <v>168</v>
      </c>
      <c r="BB4" s="20"/>
    </row>
    <row r="5" spans="2:55" x14ac:dyDescent="0.25">
      <c r="B5" s="1" t="s">
        <v>169</v>
      </c>
      <c r="D5" s="19"/>
      <c r="E5" s="4">
        <f>'Rate Design (unblended)'!D9</f>
        <v>16.8</v>
      </c>
      <c r="F5" s="23">
        <f>'Rate Design (unblended)'!AS9</f>
        <v>26</v>
      </c>
      <c r="G5" s="19"/>
      <c r="H5" s="4">
        <f>'Rate Design (unblended)'!D20</f>
        <v>22</v>
      </c>
      <c r="I5" s="23">
        <f>'Rate Design (unblended)'!AS20</f>
        <v>32.14</v>
      </c>
      <c r="J5" s="19"/>
      <c r="K5" s="4">
        <f>'Rate Design (unblended)'!D21</f>
        <v>44</v>
      </c>
      <c r="L5" s="23">
        <f>'Rate Design (unblended)'!AS21</f>
        <v>64.28</v>
      </c>
      <c r="M5" s="19" t="s">
        <v>94</v>
      </c>
      <c r="N5" s="4">
        <f>'Rate Design (unblended)'!D41</f>
        <v>100.99999999999999</v>
      </c>
      <c r="O5" s="23">
        <f>'Rate Design (unblended)'!AS41</f>
        <v>110</v>
      </c>
      <c r="P5" s="19"/>
      <c r="Q5" s="4">
        <f>'Rate Design (unblended)'!D42</f>
        <v>145.00000000000003</v>
      </c>
      <c r="R5" s="23">
        <f>'Rate Design (unblended)'!AS42</f>
        <v>158</v>
      </c>
      <c r="S5" s="19"/>
      <c r="T5" s="4">
        <f>'Rate Design (unblended)'!D63</f>
        <v>940</v>
      </c>
      <c r="U5" s="23">
        <f>'Rate Design (unblended)'!AS63</f>
        <v>987</v>
      </c>
      <c r="V5" s="19"/>
      <c r="W5" s="4">
        <f>'Rate Design (unblended)'!D64</f>
        <v>1465.0000000000011</v>
      </c>
      <c r="X5" s="23">
        <f>'Rate Design (unblended)'!AS64</f>
        <v>1538</v>
      </c>
      <c r="Y5" s="19"/>
      <c r="Z5" s="4">
        <f>'Rate Design (unblended)'!D65</f>
        <v>2130.0000000000041</v>
      </c>
      <c r="AA5" s="23">
        <f>'Rate Design (unblended)'!AS65</f>
        <v>2237</v>
      </c>
      <c r="AB5" s="19"/>
      <c r="AC5" s="4">
        <f>'Rate Design (unblended)'!D66</f>
        <v>5630.0000000000027</v>
      </c>
      <c r="AD5" s="23">
        <f>'Rate Design (unblended)'!AS66</f>
        <v>5912</v>
      </c>
      <c r="AE5" s="19"/>
      <c r="AF5" s="4">
        <f>'Rate Design (unblended)'!D66</f>
        <v>5630.0000000000027</v>
      </c>
      <c r="AG5" s="23">
        <f>'Rate Design (unblended)'!AS66</f>
        <v>5912</v>
      </c>
      <c r="AH5" s="19"/>
      <c r="AI5" s="4">
        <f>'Rate Design (unblended)'!D66</f>
        <v>5630.0000000000027</v>
      </c>
      <c r="AJ5" s="23">
        <f>'Rate Design (unblended)'!AS66</f>
        <v>5912</v>
      </c>
      <c r="AK5" s="19"/>
      <c r="AL5" s="4">
        <f>'Rate Design (unblended)'!D120</f>
        <v>5630.0000000000027</v>
      </c>
      <c r="AM5" s="23">
        <f>'Rate Design (unblended)'!AS120</f>
        <v>5912</v>
      </c>
      <c r="AN5" s="19"/>
      <c r="AO5" s="4">
        <f>'Rate Design (unblended)'!D120</f>
        <v>5630.0000000000027</v>
      </c>
      <c r="AP5" s="23">
        <f>'Rate Design (unblended)'!AS120</f>
        <v>5912</v>
      </c>
      <c r="AQ5" s="100"/>
      <c r="AR5" s="101">
        <f>Z5</f>
        <v>2130.0000000000041</v>
      </c>
      <c r="AS5" s="101">
        <f>AA5</f>
        <v>2237</v>
      </c>
      <c r="AT5" s="100"/>
      <c r="AU5" s="101">
        <f>AC5</f>
        <v>5630.0000000000027</v>
      </c>
      <c r="AV5" s="101">
        <f>AD5</f>
        <v>5912</v>
      </c>
      <c r="AW5" s="100"/>
      <c r="AX5" s="101">
        <f>AF5</f>
        <v>5630.0000000000027</v>
      </c>
      <c r="AY5" s="101">
        <f>AG5</f>
        <v>5912</v>
      </c>
      <c r="AZ5" s="100"/>
      <c r="BA5" s="101">
        <f>AI5</f>
        <v>5630.0000000000027</v>
      </c>
      <c r="BB5" s="101">
        <f>AJ5</f>
        <v>5912</v>
      </c>
      <c r="BC5" s="2"/>
    </row>
    <row r="6" spans="2:55" x14ac:dyDescent="0.25">
      <c r="B6" s="1" t="s">
        <v>170</v>
      </c>
      <c r="D6" s="19"/>
      <c r="E6" s="22">
        <f>'Rate Design (unblended)'!D14</f>
        <v>5.3536999999999999</v>
      </c>
      <c r="F6" s="24">
        <f>'Rate Design (unblended)'!AS14</f>
        <v>6.6359000000000004</v>
      </c>
      <c r="G6" s="19"/>
      <c r="H6" s="22">
        <f>'Rate Design (unblended)'!D25</f>
        <v>3.9843999999999999</v>
      </c>
      <c r="I6" s="24">
        <f>'Rate Design (unblended)'!AS25</f>
        <v>5.7095000000000002</v>
      </c>
      <c r="J6" s="19"/>
      <c r="K6" s="22">
        <f>H6</f>
        <v>3.9843999999999999</v>
      </c>
      <c r="L6" s="24">
        <f>I6</f>
        <v>5.7095000000000002</v>
      </c>
      <c r="M6" s="19" t="s">
        <v>94</v>
      </c>
      <c r="N6" s="22">
        <f>'Rate Design (unblended)'!D46</f>
        <v>3.6941000000000002</v>
      </c>
      <c r="O6" s="24">
        <f>'Rate Design (unblended)'!AS46</f>
        <v>5.2072000000000003</v>
      </c>
      <c r="P6" s="19"/>
      <c r="Q6" s="22">
        <f>N6</f>
        <v>3.6941000000000002</v>
      </c>
      <c r="R6" s="24">
        <f>O6</f>
        <v>5.2072000000000003</v>
      </c>
      <c r="S6" s="19"/>
      <c r="T6" s="22">
        <f>'Rate Design (unblended)'!D73</f>
        <v>2.6360000000000001</v>
      </c>
      <c r="U6" s="24">
        <f>'Rate Design (unblended)'!AS73</f>
        <v>2.9451000000000001</v>
      </c>
      <c r="V6" s="19"/>
      <c r="W6" s="22">
        <f>'Rate Design (unblended)'!D74</f>
        <v>2.5518999999999998</v>
      </c>
      <c r="X6" s="24">
        <f>'Rate Design (unblended)'!AS74</f>
        <v>2.8512</v>
      </c>
      <c r="Y6" s="19"/>
      <c r="Z6" s="22">
        <f>'Rate Design (unblended)'!D75</f>
        <v>2.4335</v>
      </c>
      <c r="AA6" s="24">
        <f>'Rate Design (unblended)'!AS75</f>
        <v>2.7189000000000001</v>
      </c>
      <c r="AB6" s="19"/>
      <c r="AC6" s="22">
        <f>'Rate Design (unblended)'!D76</f>
        <v>2.1937000000000002</v>
      </c>
      <c r="AD6" s="24">
        <f>'Rate Design (unblended)'!AS76</f>
        <v>2.4508999999999999</v>
      </c>
      <c r="AE6" s="19"/>
      <c r="AF6" s="22">
        <f>'Rate Design (unblended)'!D77</f>
        <v>1.9097</v>
      </c>
      <c r="AG6" s="24">
        <f>'Rate Design (unblended)'!AS77</f>
        <v>2.1335999999999999</v>
      </c>
      <c r="AH6" s="19"/>
      <c r="AI6" s="22">
        <f>'Rate Design (unblended)'!D78</f>
        <v>1.4431</v>
      </c>
      <c r="AJ6" s="24">
        <f>'Rate Design (unblended)'!AS78</f>
        <v>1.6123000000000001</v>
      </c>
      <c r="AK6" s="19"/>
      <c r="AL6" s="22">
        <f>'Rate Design (unblended)'!D125</f>
        <v>0.74299999999999999</v>
      </c>
      <c r="AM6" s="24">
        <f>'Rate Design (unblended)'!AS125</f>
        <v>0.74703256445047483</v>
      </c>
      <c r="AN6" s="19"/>
      <c r="AO6" s="22">
        <f>'Rate Design (unblended)'!D126</f>
        <v>0.44219999999999998</v>
      </c>
      <c r="AP6" s="24">
        <f>'Rate Design (unblended)'!AS126</f>
        <v>0.4446</v>
      </c>
      <c r="AQ6" s="100"/>
      <c r="AR6" s="12">
        <f>'Bill Impacts'!$E$593</f>
        <v>1.4012</v>
      </c>
      <c r="AS6" s="12">
        <f>'Bill Impacts'!$G$593</f>
        <v>1.5655140541884036</v>
      </c>
      <c r="AT6" s="100"/>
      <c r="AU6" s="12">
        <f>'Bill Impacts'!$E$637</f>
        <v>1.1754</v>
      </c>
      <c r="AV6" s="12">
        <f>'Bill Impacts'!$G$637</f>
        <v>1.3132352407172778</v>
      </c>
      <c r="AW6" s="100"/>
      <c r="AX6" s="12">
        <f>'Bill Impacts'!$E$681</f>
        <v>1.1754</v>
      </c>
      <c r="AY6" s="12">
        <f>'Bill Impacts'!$G$681</f>
        <v>1.3132352407172778</v>
      </c>
      <c r="AZ6" s="100"/>
      <c r="BA6" s="12">
        <f>'Bill Impacts'!$E$725</f>
        <v>1.1754</v>
      </c>
      <c r="BB6" s="12">
        <f>'Bill Impacts'!$G$725</f>
        <v>1.3132352407172778</v>
      </c>
      <c r="BC6" s="2"/>
    </row>
    <row r="7" spans="2:55" x14ac:dyDescent="0.25">
      <c r="B7" s="1" t="s">
        <v>171</v>
      </c>
      <c r="D7" s="19" t="str">
        <f>$B$1&amp;CHAR(10)&amp;$B$2&amp;CHAR(10)&amp;D4</f>
        <v>PEOPLES NATURAL GAS COMPANY LLC 
Present and Proposed Base Rates
Residential Service</v>
      </c>
      <c r="F7" s="20"/>
      <c r="G7" s="1" t="str">
        <f>$B$1&amp;CHAR(10)&amp;$B$2&amp;CHAR(10)&amp;G4&amp;" annual consumption"</f>
        <v>PEOPLES NATURAL GAS COMPANY LLC 
Present and Proposed Base Rates
Small General Service: 0-499 Mcf annual consumption</v>
      </c>
      <c r="I7" s="20"/>
      <c r="J7" s="1" t="str">
        <f t="shared" ref="J7" si="0">$B$1&amp;CHAR(10)&amp;$B$2&amp;CHAR(10)&amp;J4&amp;" annual consumption"</f>
        <v>PEOPLES NATURAL GAS COMPANY LLC 
Present and Proposed Base Rates
Small General Service: 500-999 Mcf annual consumption</v>
      </c>
      <c r="L7" s="20"/>
      <c r="M7" s="1" t="str">
        <f t="shared" ref="M7" si="1">$B$1&amp;CHAR(10)&amp;$B$2&amp;CHAR(10)&amp;M4&amp;" annual consumption"</f>
        <v>PEOPLES NATURAL GAS COMPANY LLC 
Present and Proposed Base Rates
Medium General Service: 1,000-2,499 Mcf annual consumption</v>
      </c>
      <c r="O7" s="20"/>
      <c r="P7" s="1" t="str">
        <f t="shared" ref="P7" si="2">$B$1&amp;CHAR(10)&amp;$B$2&amp;CHAR(10)&amp;P4&amp;" annual consumption"</f>
        <v>PEOPLES NATURAL GAS COMPANY LLC 
Present and Proposed Base Rates
Medium General Service: 2,500-24,999 Mcf annual consumption</v>
      </c>
      <c r="R7" s="20"/>
      <c r="S7" s="1" t="str">
        <f t="shared" ref="S7" si="3">$B$1&amp;CHAR(10)&amp;$B$2&amp;CHAR(10)&amp;S4&amp;" annual consumption"</f>
        <v>PEOPLES NATURAL GAS COMPANY LLC 
Present and Proposed Base Rates
Large General Service: 25,000-49,999 Mcf annual consumption</v>
      </c>
      <c r="U7" s="20"/>
      <c r="V7" s="1" t="str">
        <f t="shared" ref="V7" si="4">$B$1&amp;CHAR(10)&amp;$B$2&amp;CHAR(10)&amp;V4&amp;" annual consumption"</f>
        <v>PEOPLES NATURAL GAS COMPANY LLC 
Present and Proposed Base Rates
Large General Service: 50,000-99,999 Mcf annual consumption</v>
      </c>
      <c r="X7" s="20"/>
      <c r="Y7" s="1" t="str">
        <f t="shared" ref="Y7" si="5">$B$1&amp;CHAR(10)&amp;$B$2&amp;CHAR(10)&amp;Y4&amp;" annual consumption"</f>
        <v>PEOPLES NATURAL GAS COMPANY LLC 
Present and Proposed Base Rates
Large General Service: 100,000-199,999 Mcf annual consumption</v>
      </c>
      <c r="AA7" s="20"/>
      <c r="AB7" s="1" t="str">
        <f t="shared" ref="AB7" si="6">$B$1&amp;CHAR(10)&amp;$B$2&amp;CHAR(10)&amp;AB4&amp;" annual consumption"</f>
        <v>PEOPLES NATURAL GAS COMPANY LLC 
Present and Proposed Base Rates
Large General Service: 200,000-749,999 Mcf annual consumption</v>
      </c>
      <c r="AD7" s="20"/>
      <c r="AE7" s="1" t="str">
        <f t="shared" ref="AE7" si="7">$B$1&amp;CHAR(10)&amp;$B$2&amp;CHAR(10)&amp;AE4&amp;" annual consumption"</f>
        <v>PEOPLES NATURAL GAS COMPANY LLC 
Present and Proposed Base Rates
Large General Service: 750,000-1,999,999 Mcf annual consumption</v>
      </c>
      <c r="AG7" s="20"/>
      <c r="AH7" s="1" t="str">
        <f t="shared" ref="AH7" si="8">$B$1&amp;CHAR(10)&amp;$B$2&amp;CHAR(10)&amp;AH4&amp;" annual consumption"</f>
        <v>PEOPLES NATURAL GAS COMPANY LLC 
Present and Proposed Base Rates
Large General Service: Over 2,000,000 Mcf annual consumption</v>
      </c>
      <c r="AJ7" s="20"/>
      <c r="AK7" s="1" t="str">
        <f t="shared" ref="AK7" si="9">$B$1&amp;CHAR(10)&amp;$B$2&amp;CHAR(10)&amp;AK4</f>
        <v>PEOPLES NATURAL GAS COMPANY LLC 
Present and Proposed Base Rates
Mainline Service: Within 1,000 ft. of PNG</v>
      </c>
      <c r="AM7" s="20"/>
      <c r="AN7" s="1" t="str">
        <f t="shared" ref="AN7" si="10">$B$1&amp;CHAR(10)&amp;$B$2&amp;CHAR(10)&amp;AN4</f>
        <v>PEOPLES NATURAL GAS COMPANY LLC 
Present and Proposed Base Rates
Mainline Service: Within 1,000 ft. of Interstate Pipeline</v>
      </c>
      <c r="AP7" s="20"/>
      <c r="AQ7" s="1" t="str">
        <f t="shared" ref="AQ7" si="11">$B$1&amp;CHAR(10)&amp;$B$2&amp;CHAR(10)&amp;AQ4&amp;" annual consumption"</f>
        <v>PEOPLES NATURAL GAS COMPANY LLC 
Present and Proposed Base Rates
TRANSITIONAL Large General Service: 100,000-199,999 Mcf annual consumption</v>
      </c>
      <c r="AS7" s="20"/>
      <c r="AT7" s="1" t="str">
        <f t="shared" ref="AT7" si="12">$B$1&amp;CHAR(10)&amp;$B$2&amp;CHAR(10)&amp;AT4&amp;" annual consumption"</f>
        <v>PEOPLES NATURAL GAS COMPANY LLC 
Present and Proposed Base Rates
TRANSITIONAL Large General Service: 200,000-749,999 Mcf annual consumption</v>
      </c>
      <c r="AV7" s="20"/>
      <c r="AW7" s="1" t="str">
        <f t="shared" ref="AW7" si="13">$B$1&amp;CHAR(10)&amp;$B$2&amp;CHAR(10)&amp;AW4&amp;" annual consumption"</f>
        <v>PEOPLES NATURAL GAS COMPANY LLC 
Present and Proposed Base Rates
TRANSITIONAL Large General Service: 750,000-1,999,999 Mcf annual consumption</v>
      </c>
      <c r="AY7" s="20"/>
      <c r="AZ7" s="1" t="str">
        <f t="shared" ref="AZ7" si="14">$B$1&amp;CHAR(10)&amp;$B$2&amp;CHAR(10)&amp;AZ4&amp;" annual consumption"</f>
        <v>PEOPLES NATURAL GAS COMPANY LLC 
Present and Proposed Base Rates
TRANSITIONAL Large General Service: Over 2,000,000 Mcf annual consumption</v>
      </c>
      <c r="BB7" s="20"/>
    </row>
    <row r="8" spans="2:55" x14ac:dyDescent="0.25">
      <c r="B8" s="1" t="s">
        <v>172</v>
      </c>
      <c r="C8" s="1" t="s">
        <v>173</v>
      </c>
      <c r="D8" s="19" t="s">
        <v>174</v>
      </c>
      <c r="F8" s="20"/>
      <c r="G8" s="19" t="s">
        <v>174</v>
      </c>
      <c r="I8" s="20"/>
      <c r="J8" s="19"/>
      <c r="L8" s="20"/>
      <c r="M8" s="19" t="s">
        <v>174</v>
      </c>
      <c r="O8" s="20"/>
      <c r="P8" s="19" t="s">
        <v>174</v>
      </c>
      <c r="R8" s="20"/>
      <c r="S8" s="19" t="s">
        <v>174</v>
      </c>
      <c r="U8" s="20"/>
      <c r="V8" s="19" t="s">
        <v>174</v>
      </c>
      <c r="X8" s="20"/>
      <c r="Y8" s="19" t="s">
        <v>174</v>
      </c>
      <c r="AA8" s="20"/>
      <c r="AB8" s="19" t="s">
        <v>174</v>
      </c>
      <c r="AD8" s="20"/>
      <c r="AE8" s="19" t="s">
        <v>174</v>
      </c>
      <c r="AG8" s="20"/>
      <c r="AH8" s="19" t="s">
        <v>174</v>
      </c>
      <c r="AJ8" s="20"/>
      <c r="AK8" s="19" t="s">
        <v>174</v>
      </c>
      <c r="AM8" s="20"/>
      <c r="AN8" s="19" t="s">
        <v>174</v>
      </c>
      <c r="AP8" s="20"/>
      <c r="AQ8" s="19" t="s">
        <v>174</v>
      </c>
      <c r="AS8" s="20"/>
      <c r="AT8" s="19" t="s">
        <v>174</v>
      </c>
      <c r="AV8" s="20"/>
      <c r="AW8" s="19" t="s">
        <v>174</v>
      </c>
      <c r="AY8" s="20"/>
      <c r="AZ8" s="19" t="s">
        <v>174</v>
      </c>
      <c r="BB8" s="20"/>
    </row>
    <row r="9" spans="2:55" ht="14.45" customHeight="1" x14ac:dyDescent="0.25">
      <c r="B9" s="1" t="s">
        <v>175</v>
      </c>
      <c r="C9" s="1" t="s">
        <v>176</v>
      </c>
      <c r="D9" s="19"/>
      <c r="E9" s="5" t="str">
        <f>"Present "&amp;D$4&amp;" Base Rates"</f>
        <v>Present Residential Service Base Rates</v>
      </c>
      <c r="F9" s="25" t="str">
        <f>"Proposed "&amp;D$4&amp;" Base Rates"</f>
        <v>Proposed Residential Service Base Rates</v>
      </c>
      <c r="G9" s="26"/>
      <c r="H9" s="5" t="str">
        <f>"Present "&amp;G$4&amp;" Base Rates"</f>
        <v>Present Small General Service: 0-499 Mcf Base Rates</v>
      </c>
      <c r="I9" s="25" t="str">
        <f>"Proposed "&amp;G$4&amp;" Base Rates"</f>
        <v>Proposed Small General Service: 0-499 Mcf Base Rates</v>
      </c>
      <c r="J9" s="26"/>
      <c r="K9" s="5" t="str">
        <f>"Present "&amp;J$4&amp;" Base Rates"</f>
        <v>Present Small General Service: 500-999 Mcf Base Rates</v>
      </c>
      <c r="L9" s="25" t="str">
        <f>"Proposed "&amp;J$4&amp;" Base Rates"</f>
        <v>Proposed Small General Service: 500-999 Mcf Base Rates</v>
      </c>
      <c r="M9" s="26" t="s">
        <v>94</v>
      </c>
      <c r="N9" s="5" t="str">
        <f>"Present "&amp;M$4&amp;" Base Rates"</f>
        <v>Present Medium General Service: 1,000-2,499 Mcf Base Rates</v>
      </c>
      <c r="O9" s="25" t="str">
        <f>"Proposed "&amp;M$4&amp;" Base Rates"</f>
        <v>Proposed Medium General Service: 1,000-2,499 Mcf Base Rates</v>
      </c>
      <c r="P9" s="26"/>
      <c r="Q9" s="5" t="str">
        <f>"Present "&amp;P$4&amp;" Base Rates"</f>
        <v>Present Medium General Service: 2,500-24,999 Mcf Base Rates</v>
      </c>
      <c r="R9" s="25" t="str">
        <f>"Proposed "&amp;P$4&amp;" Base Rates"</f>
        <v>Proposed Medium General Service: 2,500-24,999 Mcf Base Rates</v>
      </c>
      <c r="S9" s="26"/>
      <c r="T9" s="5" t="str">
        <f>"Present "&amp;S$4&amp;" Base Rates"</f>
        <v>Present Large General Service: 25,000-49,999 Mcf Base Rates</v>
      </c>
      <c r="U9" s="25" t="str">
        <f>"Proposed "&amp;S$4&amp;" Base Rates"</f>
        <v>Proposed Large General Service: 25,000-49,999 Mcf Base Rates</v>
      </c>
      <c r="V9" s="26"/>
      <c r="W9" s="5" t="str">
        <f>"Present "&amp;V$4&amp;" Base Rates"</f>
        <v>Present Large General Service: 50,000-99,999 Mcf Base Rates</v>
      </c>
      <c r="X9" s="25" t="str">
        <f>"Proposed "&amp;V$4&amp;" Base Rates"</f>
        <v>Proposed Large General Service: 50,000-99,999 Mcf Base Rates</v>
      </c>
      <c r="Y9" s="26"/>
      <c r="Z9" s="5" t="str">
        <f>"Present "&amp;Y$4&amp;" Base Rates"</f>
        <v>Present Large General Service: 100,000-199,999 Mcf Base Rates</v>
      </c>
      <c r="AA9" s="25" t="str">
        <f>"Proposed "&amp;Y$4&amp;" Base Rates"</f>
        <v>Proposed Large General Service: 100,000-199,999 Mcf Base Rates</v>
      </c>
      <c r="AB9" s="26"/>
      <c r="AC9" s="5" t="str">
        <f>"Present "&amp;AB$4&amp;" Base Rates"</f>
        <v>Present Large General Service: 200,000-749,999 Mcf Base Rates</v>
      </c>
      <c r="AD9" s="25" t="str">
        <f>"Proposed "&amp;AB$4&amp;" Base Rates"</f>
        <v>Proposed Large General Service: 200,000-749,999 Mcf Base Rates</v>
      </c>
      <c r="AE9" s="26"/>
      <c r="AF9" s="5" t="str">
        <f>"Present "&amp;AE$4&amp;" Base Rates"</f>
        <v>Present Large General Service: 750,000-1,999,999 Mcf Base Rates</v>
      </c>
      <c r="AG9" s="25" t="str">
        <f>"Proposed "&amp;AE$4&amp;" Base Rates"</f>
        <v>Proposed Large General Service: 750,000-1,999,999 Mcf Base Rates</v>
      </c>
      <c r="AH9" s="26"/>
      <c r="AI9" s="5" t="str">
        <f>"Present "&amp;AH$4&amp;" Base Rates"</f>
        <v>Present Large General Service: Over 2,000,000 Mcf Base Rates</v>
      </c>
      <c r="AJ9" s="25" t="str">
        <f>"Proposed "&amp;AH$4&amp;" Base Rates"</f>
        <v>Proposed Large General Service: Over 2,000,000 Mcf Base Rates</v>
      </c>
      <c r="AK9" s="26"/>
      <c r="AL9" s="5" t="str">
        <f>"Present "&amp;AK$4&amp;" Base Rates"</f>
        <v>Present Mainline Service: Within 1,000 ft. of PNG Base Rates</v>
      </c>
      <c r="AM9" s="25" t="str">
        <f>"Proposed "&amp;AK$4&amp;" Base Rates"</f>
        <v>Proposed Mainline Service: Within 1,000 ft. of PNG Base Rates</v>
      </c>
      <c r="AN9" s="26"/>
      <c r="AO9" s="5" t="str">
        <f>"Present "&amp;AN$4&amp;" Base Rates"</f>
        <v>Present Mainline Service: Within 1,000 ft. of Interstate Pipeline Base Rates</v>
      </c>
      <c r="AP9" s="25" t="str">
        <f>"Proposed "&amp;AN$4&amp;" Base Rates"</f>
        <v>Proposed Mainline Service: Within 1,000 ft. of Interstate Pipeline Base Rates</v>
      </c>
      <c r="AQ9" s="26"/>
      <c r="AR9" s="5" t="str">
        <f>"Present "&amp;AQ$4&amp;" Base Rates"</f>
        <v>Present TRANSITIONAL Large General Service: 100,000-199,999 Mcf Base Rates</v>
      </c>
      <c r="AS9" s="25" t="str">
        <f>"Proposed "&amp;AQ$4&amp;" Base Rates"</f>
        <v>Proposed TRANSITIONAL Large General Service: 100,000-199,999 Mcf Base Rates</v>
      </c>
      <c r="AT9" s="26"/>
      <c r="AU9" s="5" t="str">
        <f>"Present "&amp;AT$4&amp;" Base Rates"</f>
        <v>Present TRANSITIONAL Large General Service: 200,000-749,999 Mcf Base Rates</v>
      </c>
      <c r="AV9" s="25" t="str">
        <f>"Proposed "&amp;AT$4&amp;" Base Rates"</f>
        <v>Proposed TRANSITIONAL Large General Service: 200,000-749,999 Mcf Base Rates</v>
      </c>
      <c r="AW9" s="26"/>
      <c r="AX9" s="5" t="str">
        <f>"Present "&amp;AW$4&amp;" Base Rates"</f>
        <v>Present TRANSITIONAL Large General Service: 750,000-1,999,999 Mcf Base Rates</v>
      </c>
      <c r="AY9" s="25" t="str">
        <f>"Proposed "&amp;AW$4&amp;" Base Rates"</f>
        <v>Proposed TRANSITIONAL Large General Service: 750,000-1,999,999 Mcf Base Rates</v>
      </c>
      <c r="AZ9" s="26"/>
      <c r="BA9" s="5" t="str">
        <f>"Present "&amp;AZ$4&amp;" Base Rates"</f>
        <v>Present TRANSITIONAL Large General Service: Over 2,000,000 Mcf Base Rates</v>
      </c>
      <c r="BB9" s="25" t="str">
        <f>"Proposed "&amp;AZ$4&amp;" Base Rates"</f>
        <v>Proposed TRANSITIONAL Large General Service: Over 2,000,000 Mcf Base Rates</v>
      </c>
    </row>
    <row r="10" spans="2:55" x14ac:dyDescent="0.25">
      <c r="D10" s="28">
        <v>1</v>
      </c>
      <c r="E10" s="4">
        <f>E$5/D10+E$6</f>
        <v>22.153700000000001</v>
      </c>
      <c r="F10" s="4">
        <f>F$5/D10+F$6</f>
        <v>32.635899999999999</v>
      </c>
      <c r="G10" s="29">
        <v>1</v>
      </c>
      <c r="H10" s="4">
        <f t="shared" ref="H10" si="15">H$5/G10+H$6</f>
        <v>25.984400000000001</v>
      </c>
      <c r="I10" s="4">
        <f t="shared" ref="I10" si="16">I$5/G10+I$6</f>
        <v>37.849499999999999</v>
      </c>
      <c r="J10" s="28">
        <v>1</v>
      </c>
      <c r="K10" s="4">
        <f t="shared" ref="K10" si="17">K$5/J10+K$6</f>
        <v>47.984400000000001</v>
      </c>
      <c r="L10" s="4">
        <f t="shared" ref="L10" si="18">L$5/J10+L$6</f>
        <v>69.989500000000007</v>
      </c>
      <c r="M10" s="28">
        <v>1</v>
      </c>
      <c r="N10" s="6">
        <f t="shared" ref="N10" si="19">N$5/M10+N$6</f>
        <v>104.69409999999999</v>
      </c>
      <c r="O10" s="6">
        <f t="shared" ref="O10" si="20">O$5/M10+O$6</f>
        <v>115.2072</v>
      </c>
      <c r="P10" s="27">
        <v>1</v>
      </c>
      <c r="Q10" s="6">
        <f t="shared" ref="Q10" si="21">Q$5/P10+Q$6</f>
        <v>148.69410000000002</v>
      </c>
      <c r="R10" s="6">
        <f t="shared" ref="R10" si="22">R$5/P10+R$6</f>
        <v>163.2072</v>
      </c>
      <c r="S10" s="27">
        <v>1</v>
      </c>
      <c r="T10" s="6">
        <f t="shared" ref="T10" si="23">T$5/S10+T$6</f>
        <v>942.63599999999997</v>
      </c>
      <c r="U10" s="6">
        <f t="shared" ref="U10" si="24">U$5/S10+U$6</f>
        <v>989.94510000000002</v>
      </c>
      <c r="V10" s="27">
        <v>1</v>
      </c>
      <c r="W10" s="6">
        <f t="shared" ref="W10" si="25">W$5/V10+W$6</f>
        <v>1467.5519000000011</v>
      </c>
      <c r="X10" s="6">
        <f t="shared" ref="X10" si="26">X$5/V10+X$6</f>
        <v>1540.8512000000001</v>
      </c>
      <c r="Y10" s="27">
        <v>1</v>
      </c>
      <c r="Z10" s="6">
        <f t="shared" ref="Z10" si="27">Z$5/Y10+Z$6</f>
        <v>2132.4335000000042</v>
      </c>
      <c r="AA10" s="6">
        <f t="shared" ref="AA10" si="28">AA$5/Y10+AA$6</f>
        <v>2239.7188999999998</v>
      </c>
      <c r="AB10" s="27">
        <v>1</v>
      </c>
      <c r="AC10" s="6">
        <f t="shared" ref="AC10" si="29">AC$5/AB10+AC$6</f>
        <v>5632.1937000000025</v>
      </c>
      <c r="AD10" s="6">
        <f t="shared" ref="AD10" si="30">AD$5/AB10+AD$6</f>
        <v>5914.4508999999998</v>
      </c>
      <c r="AE10" s="27">
        <v>1</v>
      </c>
      <c r="AF10" s="6">
        <f t="shared" ref="AF10" si="31">AF$5/AE10+AF$6</f>
        <v>5631.9097000000029</v>
      </c>
      <c r="AG10" s="6">
        <f t="shared" ref="AG10" si="32">AG$5/AE10+AG$6</f>
        <v>5914.1336000000001</v>
      </c>
      <c r="AH10" s="27">
        <v>1</v>
      </c>
      <c r="AI10" s="6">
        <f t="shared" ref="AI10" si="33">AI$5/AH10+AI$6</f>
        <v>5631.4431000000031</v>
      </c>
      <c r="AJ10" s="6">
        <f t="shared" ref="AJ10" si="34">AJ$5/AH10+AJ$6</f>
        <v>5913.6122999999998</v>
      </c>
      <c r="AK10" s="27">
        <v>1</v>
      </c>
      <c r="AL10" s="6">
        <f t="shared" ref="AL10" si="35">AL$5/AK10+AL$6</f>
        <v>5630.7430000000031</v>
      </c>
      <c r="AM10" s="6">
        <f t="shared" ref="AM10" si="36">AM$5/AK10+AM$6</f>
        <v>5912.7470325644508</v>
      </c>
      <c r="AN10" s="27">
        <v>1</v>
      </c>
      <c r="AO10" s="6">
        <f t="shared" ref="AO10" si="37">AO$5/AN10+AO$6</f>
        <v>5630.4422000000031</v>
      </c>
      <c r="AP10" s="6">
        <f t="shared" ref="AP10:AP73" si="38">AP$5/AN10+AP$6</f>
        <v>5912.4445999999998</v>
      </c>
      <c r="AQ10" s="27">
        <v>1</v>
      </c>
      <c r="AR10" s="6">
        <f t="shared" ref="AR10:AR73" si="39">AR$5/AQ10+AR$6</f>
        <v>2131.4012000000039</v>
      </c>
      <c r="AS10" s="6">
        <f t="shared" ref="AS10:AS73" si="40">AS$5/AQ10+AS$6</f>
        <v>2238.5655140541885</v>
      </c>
      <c r="AT10" s="27">
        <v>1</v>
      </c>
      <c r="AU10" s="6">
        <f t="shared" ref="AU10:AU73" si="41">AU$5/AT10+AU$6</f>
        <v>5631.1754000000028</v>
      </c>
      <c r="AV10" s="6">
        <f t="shared" ref="AV10:AV73" si="42">AV$5/AT10+AV$6</f>
        <v>5913.3132352407174</v>
      </c>
      <c r="AW10" s="27">
        <v>1</v>
      </c>
      <c r="AX10" s="6">
        <f t="shared" ref="AX10:AX73" si="43">AX$5/AW10+AX$6</f>
        <v>5631.1754000000028</v>
      </c>
      <c r="AY10" s="6">
        <f t="shared" ref="AY10:AY73" si="44">AY$5/AW10+AY$6</f>
        <v>5913.3132352407174</v>
      </c>
      <c r="AZ10" s="27">
        <v>1</v>
      </c>
      <c r="BA10" s="6">
        <f t="shared" ref="BA10:BA73" si="45">BA$5/AZ10+BA$6</f>
        <v>5631.1754000000028</v>
      </c>
      <c r="BB10" s="21">
        <f t="shared" ref="BB10:BB73" si="46">BB$5/AZ10+BB$6</f>
        <v>5913.3132352407174</v>
      </c>
    </row>
    <row r="11" spans="2:55" x14ac:dyDescent="0.25">
      <c r="D11" s="28">
        <v>2</v>
      </c>
      <c r="E11" s="4">
        <f t="shared" ref="E11:E74" si="47">E$5/D11+E$6</f>
        <v>13.7537</v>
      </c>
      <c r="F11" s="4">
        <f t="shared" ref="F11:F74" si="48">F$5/D11+F$6</f>
        <v>19.635899999999999</v>
      </c>
      <c r="G11" s="29">
        <f>+G10+0.5</f>
        <v>1.5</v>
      </c>
      <c r="H11" s="4">
        <f t="shared" ref="H11" si="49">H$5/G11+H$6</f>
        <v>18.651066666666665</v>
      </c>
      <c r="I11" s="4">
        <f t="shared" ref="I11:I74" si="50">I$5/G11+I$6</f>
        <v>27.136166666666668</v>
      </c>
      <c r="J11" s="28">
        <v>2</v>
      </c>
      <c r="K11" s="4">
        <f t="shared" ref="K11" si="51">K$5/J11+K$6</f>
        <v>25.984400000000001</v>
      </c>
      <c r="L11" s="4">
        <f t="shared" ref="L11:L74" si="52">L$5/J11+L$6</f>
        <v>37.849499999999999</v>
      </c>
      <c r="M11" s="28">
        <v>2</v>
      </c>
      <c r="N11" s="6">
        <f t="shared" ref="N11" si="53">N$5/M11+N$6</f>
        <v>54.194099999999992</v>
      </c>
      <c r="O11" s="6">
        <f t="shared" ref="O11:O74" si="54">O$5/M11+O$6</f>
        <v>60.2072</v>
      </c>
      <c r="P11" s="27">
        <v>2</v>
      </c>
      <c r="Q11" s="6">
        <f t="shared" ref="Q11" si="55">Q$5/P11+Q$6</f>
        <v>76.19410000000002</v>
      </c>
      <c r="R11" s="6">
        <f t="shared" ref="R11:R74" si="56">R$5/P11+R$6</f>
        <v>84.2072</v>
      </c>
      <c r="S11" s="27">
        <v>2</v>
      </c>
      <c r="T11" s="6">
        <f t="shared" ref="T11" si="57">T$5/S11+T$6</f>
        <v>472.63600000000002</v>
      </c>
      <c r="U11" s="6">
        <f t="shared" ref="U11:U74" si="58">U$5/S11+U$6</f>
        <v>496.44510000000002</v>
      </c>
      <c r="V11" s="27">
        <v>2</v>
      </c>
      <c r="W11" s="6">
        <f t="shared" ref="W11" si="59">W$5/V11+W$6</f>
        <v>735.05190000000061</v>
      </c>
      <c r="X11" s="6">
        <f t="shared" ref="X11:X74" si="60">X$5/V11+X$6</f>
        <v>771.85119999999995</v>
      </c>
      <c r="Y11" s="27">
        <v>2</v>
      </c>
      <c r="Z11" s="6">
        <f t="shared" ref="Z11" si="61">Z$5/Y11+Z$6</f>
        <v>1067.4335000000021</v>
      </c>
      <c r="AA11" s="6">
        <f t="shared" ref="AA11:AA74" si="62">AA$5/Y11+AA$6</f>
        <v>1121.2189000000001</v>
      </c>
      <c r="AB11" s="27">
        <v>2</v>
      </c>
      <c r="AC11" s="6">
        <f t="shared" ref="AC11" si="63">AC$5/AB11+AC$6</f>
        <v>2817.1937000000012</v>
      </c>
      <c r="AD11" s="6">
        <f t="shared" ref="AD11:AD74" si="64">AD$5/AB11+AD$6</f>
        <v>2958.4508999999998</v>
      </c>
      <c r="AE11" s="27">
        <v>2</v>
      </c>
      <c r="AF11" s="6">
        <f t="shared" ref="AF11" si="65">AF$5/AE11+AF$6</f>
        <v>2816.9097000000015</v>
      </c>
      <c r="AG11" s="6">
        <f t="shared" ref="AG11:AG74" si="66">AG$5/AE11+AG$6</f>
        <v>2958.1336000000001</v>
      </c>
      <c r="AH11" s="27">
        <v>2</v>
      </c>
      <c r="AI11" s="6">
        <f t="shared" ref="AI11" si="67">AI$5/AH11+AI$6</f>
        <v>2816.4431000000013</v>
      </c>
      <c r="AJ11" s="6">
        <f t="shared" ref="AJ11:AJ74" si="68">AJ$5/AH11+AJ$6</f>
        <v>2957.6122999999998</v>
      </c>
      <c r="AK11" s="27">
        <v>2</v>
      </c>
      <c r="AL11" s="6">
        <f t="shared" ref="AL11" si="69">AL$5/AK11+AL$6</f>
        <v>2815.7430000000013</v>
      </c>
      <c r="AM11" s="6">
        <f t="shared" ref="AM11:AM74" si="70">AM$5/AK11+AM$6</f>
        <v>2956.7470325644504</v>
      </c>
      <c r="AN11" s="27">
        <v>2</v>
      </c>
      <c r="AO11" s="6">
        <f t="shared" ref="AO11" si="71">AO$5/AN11+AO$6</f>
        <v>2815.4422000000013</v>
      </c>
      <c r="AP11" s="6">
        <f t="shared" si="38"/>
        <v>2956.4445999999998</v>
      </c>
      <c r="AQ11" s="27">
        <v>2</v>
      </c>
      <c r="AR11" s="6">
        <f t="shared" si="39"/>
        <v>1066.4012000000021</v>
      </c>
      <c r="AS11" s="6">
        <f t="shared" si="40"/>
        <v>1120.0655140541885</v>
      </c>
      <c r="AT11" s="27">
        <v>2</v>
      </c>
      <c r="AU11" s="6">
        <f t="shared" si="41"/>
        <v>2816.1754000000014</v>
      </c>
      <c r="AV11" s="6">
        <f t="shared" si="42"/>
        <v>2957.3132352407174</v>
      </c>
      <c r="AW11" s="27">
        <v>2</v>
      </c>
      <c r="AX11" s="6">
        <f t="shared" si="43"/>
        <v>2816.1754000000014</v>
      </c>
      <c r="AY11" s="6">
        <f t="shared" si="44"/>
        <v>2957.3132352407174</v>
      </c>
      <c r="AZ11" s="27">
        <v>2</v>
      </c>
      <c r="BA11" s="6">
        <f t="shared" si="45"/>
        <v>2816.1754000000014</v>
      </c>
      <c r="BB11" s="21">
        <f t="shared" si="46"/>
        <v>2957.3132352407174</v>
      </c>
    </row>
    <row r="12" spans="2:55" x14ac:dyDescent="0.25">
      <c r="D12" s="28">
        <v>3</v>
      </c>
      <c r="E12" s="4">
        <f t="shared" si="47"/>
        <v>10.953700000000001</v>
      </c>
      <c r="F12" s="4">
        <f t="shared" si="48"/>
        <v>15.302566666666667</v>
      </c>
      <c r="G12" s="29">
        <f t="shared" ref="G12:G75" si="72">+G11+0.5</f>
        <v>2</v>
      </c>
      <c r="H12" s="4">
        <f t="shared" ref="H12" si="73">H$5/G12+H$6</f>
        <v>14.984400000000001</v>
      </c>
      <c r="I12" s="4">
        <f t="shared" si="50"/>
        <v>21.779499999999999</v>
      </c>
      <c r="J12" s="28">
        <v>3</v>
      </c>
      <c r="K12" s="4">
        <f t="shared" ref="K12" si="74">K$5/J12+K$6</f>
        <v>18.651066666666665</v>
      </c>
      <c r="L12" s="4">
        <f t="shared" si="52"/>
        <v>27.136166666666668</v>
      </c>
      <c r="M12" s="28">
        <v>3</v>
      </c>
      <c r="N12" s="6">
        <f t="shared" ref="N12" si="75">N$5/M12+N$6</f>
        <v>37.360766666666663</v>
      </c>
      <c r="O12" s="6">
        <f t="shared" si="54"/>
        <v>41.873866666666665</v>
      </c>
      <c r="P12" s="27">
        <v>3</v>
      </c>
      <c r="Q12" s="6">
        <f t="shared" ref="Q12" si="76">Q$5/P12+Q$6</f>
        <v>52.027433333333342</v>
      </c>
      <c r="R12" s="6">
        <f t="shared" si="56"/>
        <v>57.873866666666665</v>
      </c>
      <c r="S12" s="27">
        <v>3</v>
      </c>
      <c r="T12" s="6">
        <f t="shared" ref="T12" si="77">T$5/S12+T$6</f>
        <v>315.96933333333334</v>
      </c>
      <c r="U12" s="6">
        <f t="shared" si="58"/>
        <v>331.94510000000002</v>
      </c>
      <c r="V12" s="27">
        <v>3</v>
      </c>
      <c r="W12" s="6">
        <f t="shared" ref="W12" si="78">W$5/V12+W$6</f>
        <v>490.8852333333337</v>
      </c>
      <c r="X12" s="6">
        <f t="shared" si="60"/>
        <v>515.51786666666658</v>
      </c>
      <c r="Y12" s="27">
        <v>3</v>
      </c>
      <c r="Z12" s="6">
        <f t="shared" ref="Z12" si="79">Z$5/Y12+Z$6</f>
        <v>712.43350000000135</v>
      </c>
      <c r="AA12" s="6">
        <f t="shared" si="62"/>
        <v>748.38556666666659</v>
      </c>
      <c r="AB12" s="27">
        <v>3</v>
      </c>
      <c r="AC12" s="6">
        <f t="shared" ref="AC12" si="80">AC$5/AB12+AC$6</f>
        <v>1878.8603666666677</v>
      </c>
      <c r="AD12" s="6">
        <f t="shared" si="64"/>
        <v>1973.1175666666668</v>
      </c>
      <c r="AE12" s="27">
        <v>3</v>
      </c>
      <c r="AF12" s="6">
        <f t="shared" ref="AF12" si="81">AF$5/AE12+AF$6</f>
        <v>1878.5763666666676</v>
      </c>
      <c r="AG12" s="6">
        <f t="shared" si="66"/>
        <v>1972.8002666666666</v>
      </c>
      <c r="AH12" s="27">
        <v>3</v>
      </c>
      <c r="AI12" s="6">
        <f t="shared" ref="AI12" si="82">AI$5/AH12+AI$6</f>
        <v>1878.1097666666676</v>
      </c>
      <c r="AJ12" s="6">
        <f t="shared" si="68"/>
        <v>1972.2789666666667</v>
      </c>
      <c r="AK12" s="27">
        <v>3</v>
      </c>
      <c r="AL12" s="6">
        <f t="shared" ref="AL12" si="83">AL$5/AK12+AL$6</f>
        <v>1877.4096666666676</v>
      </c>
      <c r="AM12" s="6">
        <f t="shared" si="70"/>
        <v>1971.4136992311171</v>
      </c>
      <c r="AN12" s="27">
        <v>3</v>
      </c>
      <c r="AO12" s="6">
        <f t="shared" ref="AO12" si="84">AO$5/AN12+AO$6</f>
        <v>1877.1088666666676</v>
      </c>
      <c r="AP12" s="6">
        <f t="shared" si="38"/>
        <v>1971.1112666666668</v>
      </c>
      <c r="AQ12" s="27">
        <v>3</v>
      </c>
      <c r="AR12" s="6">
        <f t="shared" si="39"/>
        <v>711.40120000000138</v>
      </c>
      <c r="AS12" s="6">
        <f t="shared" si="40"/>
        <v>747.23218072085501</v>
      </c>
      <c r="AT12" s="27">
        <v>3</v>
      </c>
      <c r="AU12" s="6">
        <f t="shared" si="41"/>
        <v>1877.8420666666677</v>
      </c>
      <c r="AV12" s="6">
        <f t="shared" si="42"/>
        <v>1971.9799019073839</v>
      </c>
      <c r="AW12" s="27">
        <v>3</v>
      </c>
      <c r="AX12" s="6">
        <f t="shared" si="43"/>
        <v>1877.8420666666677</v>
      </c>
      <c r="AY12" s="6">
        <f t="shared" si="44"/>
        <v>1971.9799019073839</v>
      </c>
      <c r="AZ12" s="27">
        <v>3</v>
      </c>
      <c r="BA12" s="6">
        <f t="shared" si="45"/>
        <v>1877.8420666666677</v>
      </c>
      <c r="BB12" s="21">
        <f t="shared" si="46"/>
        <v>1971.9799019073839</v>
      </c>
    </row>
    <row r="13" spans="2:55" x14ac:dyDescent="0.25">
      <c r="D13" s="28">
        <v>4</v>
      </c>
      <c r="E13" s="4">
        <f t="shared" si="47"/>
        <v>9.5536999999999992</v>
      </c>
      <c r="F13" s="4">
        <f t="shared" si="48"/>
        <v>13.135899999999999</v>
      </c>
      <c r="G13" s="29">
        <f t="shared" si="72"/>
        <v>2.5</v>
      </c>
      <c r="H13" s="4">
        <f t="shared" ref="H13" si="85">H$5/G13+H$6</f>
        <v>12.784400000000002</v>
      </c>
      <c r="I13" s="4">
        <f t="shared" si="50"/>
        <v>18.5655</v>
      </c>
      <c r="J13" s="28">
        <v>4</v>
      </c>
      <c r="K13" s="4">
        <f t="shared" ref="K13" si="86">K$5/J13+K$6</f>
        <v>14.984400000000001</v>
      </c>
      <c r="L13" s="4">
        <f t="shared" si="52"/>
        <v>21.779499999999999</v>
      </c>
      <c r="M13" s="28">
        <v>4</v>
      </c>
      <c r="N13" s="6">
        <f t="shared" ref="N13" si="87">N$5/M13+N$6</f>
        <v>28.944099999999995</v>
      </c>
      <c r="O13" s="6">
        <f t="shared" si="54"/>
        <v>32.7072</v>
      </c>
      <c r="P13" s="27">
        <v>4</v>
      </c>
      <c r="Q13" s="6">
        <f t="shared" ref="Q13" si="88">Q$5/P13+Q$6</f>
        <v>39.944100000000006</v>
      </c>
      <c r="R13" s="6">
        <f t="shared" si="56"/>
        <v>44.7072</v>
      </c>
      <c r="S13" s="27">
        <v>4</v>
      </c>
      <c r="T13" s="6">
        <f t="shared" ref="T13" si="89">T$5/S13+T$6</f>
        <v>237.636</v>
      </c>
      <c r="U13" s="6">
        <f t="shared" si="58"/>
        <v>249.6951</v>
      </c>
      <c r="V13" s="27">
        <v>4</v>
      </c>
      <c r="W13" s="6">
        <f t="shared" ref="W13" si="90">W$5/V13+W$6</f>
        <v>368.80190000000027</v>
      </c>
      <c r="X13" s="6">
        <f t="shared" si="60"/>
        <v>387.35120000000001</v>
      </c>
      <c r="Y13" s="27">
        <v>4</v>
      </c>
      <c r="Z13" s="6">
        <f t="shared" ref="Z13" si="91">Z$5/Y13+Z$6</f>
        <v>534.933500000001</v>
      </c>
      <c r="AA13" s="6">
        <f t="shared" si="62"/>
        <v>561.96889999999996</v>
      </c>
      <c r="AB13" s="27">
        <v>4</v>
      </c>
      <c r="AC13" s="6">
        <f t="shared" ref="AC13" si="92">AC$5/AB13+AC$6</f>
        <v>1409.6937000000007</v>
      </c>
      <c r="AD13" s="6">
        <f t="shared" si="64"/>
        <v>1480.4509</v>
      </c>
      <c r="AE13" s="27">
        <v>4</v>
      </c>
      <c r="AF13" s="6">
        <f t="shared" ref="AF13" si="93">AF$5/AE13+AF$6</f>
        <v>1409.4097000000006</v>
      </c>
      <c r="AG13" s="6">
        <f t="shared" si="66"/>
        <v>1480.1335999999999</v>
      </c>
      <c r="AH13" s="27">
        <v>4</v>
      </c>
      <c r="AI13" s="6">
        <f t="shared" ref="AI13" si="94">AI$5/AH13+AI$6</f>
        <v>1408.9431000000006</v>
      </c>
      <c r="AJ13" s="6">
        <f t="shared" si="68"/>
        <v>1479.6123</v>
      </c>
      <c r="AK13" s="27">
        <v>4</v>
      </c>
      <c r="AL13" s="6">
        <f t="shared" ref="AL13" si="95">AL$5/AK13+AL$6</f>
        <v>1408.2430000000006</v>
      </c>
      <c r="AM13" s="6">
        <f t="shared" si="70"/>
        <v>1478.7470325644504</v>
      </c>
      <c r="AN13" s="27">
        <v>4</v>
      </c>
      <c r="AO13" s="6">
        <f t="shared" ref="AO13" si="96">AO$5/AN13+AO$6</f>
        <v>1407.9422000000006</v>
      </c>
      <c r="AP13" s="6">
        <f t="shared" si="38"/>
        <v>1478.4446</v>
      </c>
      <c r="AQ13" s="27">
        <v>4</v>
      </c>
      <c r="AR13" s="6">
        <f t="shared" si="39"/>
        <v>533.90120000000104</v>
      </c>
      <c r="AS13" s="6">
        <f t="shared" si="40"/>
        <v>560.81551405418838</v>
      </c>
      <c r="AT13" s="27">
        <v>4</v>
      </c>
      <c r="AU13" s="6">
        <f t="shared" si="41"/>
        <v>1408.6754000000008</v>
      </c>
      <c r="AV13" s="6">
        <f t="shared" si="42"/>
        <v>1479.3132352407172</v>
      </c>
      <c r="AW13" s="27">
        <v>4</v>
      </c>
      <c r="AX13" s="6">
        <f t="shared" si="43"/>
        <v>1408.6754000000008</v>
      </c>
      <c r="AY13" s="6">
        <f t="shared" si="44"/>
        <v>1479.3132352407172</v>
      </c>
      <c r="AZ13" s="27">
        <v>4</v>
      </c>
      <c r="BA13" s="6">
        <f t="shared" si="45"/>
        <v>1408.6754000000008</v>
      </c>
      <c r="BB13" s="21">
        <f t="shared" si="46"/>
        <v>1479.3132352407172</v>
      </c>
    </row>
    <row r="14" spans="2:55" x14ac:dyDescent="0.25">
      <c r="D14" s="28">
        <v>5</v>
      </c>
      <c r="E14" s="4">
        <f t="shared" si="47"/>
        <v>8.7136999999999993</v>
      </c>
      <c r="F14" s="4">
        <f t="shared" si="48"/>
        <v>11.835900000000001</v>
      </c>
      <c r="G14" s="29">
        <f t="shared" si="72"/>
        <v>3</v>
      </c>
      <c r="H14" s="4">
        <f t="shared" ref="H14" si="97">H$5/G14+H$6</f>
        <v>11.317733333333333</v>
      </c>
      <c r="I14" s="4">
        <f t="shared" si="50"/>
        <v>16.422833333333333</v>
      </c>
      <c r="J14" s="28">
        <v>5</v>
      </c>
      <c r="K14" s="4">
        <f t="shared" ref="K14" si="98">K$5/J14+K$6</f>
        <v>12.784400000000002</v>
      </c>
      <c r="L14" s="4">
        <f t="shared" si="52"/>
        <v>18.5655</v>
      </c>
      <c r="M14" s="28">
        <v>5</v>
      </c>
      <c r="N14" s="6">
        <f t="shared" ref="N14" si="99">N$5/M14+N$6</f>
        <v>23.894099999999995</v>
      </c>
      <c r="O14" s="6">
        <f t="shared" si="54"/>
        <v>27.2072</v>
      </c>
      <c r="P14" s="27">
        <v>5</v>
      </c>
      <c r="Q14" s="6">
        <f t="shared" ref="Q14" si="100">Q$5/P14+Q$6</f>
        <v>32.694100000000006</v>
      </c>
      <c r="R14" s="6">
        <f t="shared" si="56"/>
        <v>36.807200000000002</v>
      </c>
      <c r="S14" s="27">
        <v>5</v>
      </c>
      <c r="T14" s="6">
        <f t="shared" ref="T14" si="101">T$5/S14+T$6</f>
        <v>190.636</v>
      </c>
      <c r="U14" s="6">
        <f t="shared" si="58"/>
        <v>200.3451</v>
      </c>
      <c r="V14" s="27">
        <v>5</v>
      </c>
      <c r="W14" s="6">
        <f t="shared" ref="W14" si="102">W$5/V14+W$6</f>
        <v>295.55190000000022</v>
      </c>
      <c r="X14" s="6">
        <f t="shared" si="60"/>
        <v>310.45120000000003</v>
      </c>
      <c r="Y14" s="27">
        <v>5</v>
      </c>
      <c r="Z14" s="6">
        <f t="shared" ref="Z14" si="103">Z$5/Y14+Z$6</f>
        <v>428.43350000000078</v>
      </c>
      <c r="AA14" s="6">
        <f t="shared" si="62"/>
        <v>450.1189</v>
      </c>
      <c r="AB14" s="27">
        <v>5</v>
      </c>
      <c r="AC14" s="6">
        <f t="shared" ref="AC14" si="104">AC$5/AB14+AC$6</f>
        <v>1128.1937000000005</v>
      </c>
      <c r="AD14" s="6">
        <f t="shared" si="64"/>
        <v>1184.8509000000001</v>
      </c>
      <c r="AE14" s="27">
        <v>5</v>
      </c>
      <c r="AF14" s="6">
        <f t="shared" ref="AF14" si="105">AF$5/AE14+AF$6</f>
        <v>1127.9097000000004</v>
      </c>
      <c r="AG14" s="6">
        <f t="shared" si="66"/>
        <v>1184.5336</v>
      </c>
      <c r="AH14" s="27">
        <v>5</v>
      </c>
      <c r="AI14" s="6">
        <f t="shared" ref="AI14" si="106">AI$5/AH14+AI$6</f>
        <v>1127.4431000000004</v>
      </c>
      <c r="AJ14" s="6">
        <f t="shared" si="68"/>
        <v>1184.0123000000001</v>
      </c>
      <c r="AK14" s="27">
        <v>5</v>
      </c>
      <c r="AL14" s="6">
        <f t="shared" ref="AL14" si="107">AL$5/AK14+AL$6</f>
        <v>1126.7430000000004</v>
      </c>
      <c r="AM14" s="6">
        <f t="shared" si="70"/>
        <v>1183.1470325644505</v>
      </c>
      <c r="AN14" s="27">
        <v>5</v>
      </c>
      <c r="AO14" s="6">
        <f t="shared" ref="AO14" si="108">AO$5/AN14+AO$6</f>
        <v>1126.4422000000004</v>
      </c>
      <c r="AP14" s="6">
        <f t="shared" si="38"/>
        <v>1182.8446000000001</v>
      </c>
      <c r="AQ14" s="27">
        <v>5</v>
      </c>
      <c r="AR14" s="6">
        <f t="shared" si="39"/>
        <v>427.40120000000081</v>
      </c>
      <c r="AS14" s="6">
        <f t="shared" si="40"/>
        <v>448.96551405418836</v>
      </c>
      <c r="AT14" s="27">
        <v>5</v>
      </c>
      <c r="AU14" s="6">
        <f t="shared" si="41"/>
        <v>1127.1754000000005</v>
      </c>
      <c r="AV14" s="6">
        <f t="shared" si="42"/>
        <v>1183.7132352407173</v>
      </c>
      <c r="AW14" s="27">
        <v>5</v>
      </c>
      <c r="AX14" s="6">
        <f t="shared" si="43"/>
        <v>1127.1754000000005</v>
      </c>
      <c r="AY14" s="6">
        <f t="shared" si="44"/>
        <v>1183.7132352407173</v>
      </c>
      <c r="AZ14" s="27">
        <v>5</v>
      </c>
      <c r="BA14" s="6">
        <f t="shared" si="45"/>
        <v>1127.1754000000005</v>
      </c>
      <c r="BB14" s="21">
        <f t="shared" si="46"/>
        <v>1183.7132352407173</v>
      </c>
    </row>
    <row r="15" spans="2:55" x14ac:dyDescent="0.25">
      <c r="D15" s="28">
        <v>6</v>
      </c>
      <c r="E15" s="4">
        <f t="shared" si="47"/>
        <v>8.1537000000000006</v>
      </c>
      <c r="F15" s="4">
        <f t="shared" si="48"/>
        <v>10.969233333333333</v>
      </c>
      <c r="G15" s="29">
        <f t="shared" si="72"/>
        <v>3.5</v>
      </c>
      <c r="H15" s="4">
        <f t="shared" ref="H15" si="109">H$5/G15+H$6</f>
        <v>10.270114285714286</v>
      </c>
      <c r="I15" s="4">
        <f t="shared" si="50"/>
        <v>14.892357142857144</v>
      </c>
      <c r="J15" s="28">
        <v>6</v>
      </c>
      <c r="K15" s="4">
        <f t="shared" ref="K15" si="110">K$5/J15+K$6</f>
        <v>11.317733333333333</v>
      </c>
      <c r="L15" s="4">
        <f t="shared" si="52"/>
        <v>16.422833333333333</v>
      </c>
      <c r="M15" s="28">
        <v>6</v>
      </c>
      <c r="N15" s="6">
        <f t="shared" ref="N15" si="111">N$5/M15+N$6</f>
        <v>20.527433333333331</v>
      </c>
      <c r="O15" s="6">
        <f t="shared" si="54"/>
        <v>23.540533333333332</v>
      </c>
      <c r="P15" s="27">
        <v>6</v>
      </c>
      <c r="Q15" s="6">
        <f t="shared" ref="Q15" si="112">Q$5/P15+Q$6</f>
        <v>27.86076666666667</v>
      </c>
      <c r="R15" s="6">
        <f t="shared" si="56"/>
        <v>31.540533333333332</v>
      </c>
      <c r="S15" s="27">
        <v>6</v>
      </c>
      <c r="T15" s="6">
        <f t="shared" ref="T15" si="113">T$5/S15+T$6</f>
        <v>159.30266666666665</v>
      </c>
      <c r="U15" s="6">
        <f t="shared" si="58"/>
        <v>167.4451</v>
      </c>
      <c r="V15" s="27">
        <v>6</v>
      </c>
      <c r="W15" s="6">
        <f t="shared" ref="W15" si="114">W$5/V15+W$6</f>
        <v>246.71856666666685</v>
      </c>
      <c r="X15" s="6">
        <f t="shared" si="60"/>
        <v>259.18453333333332</v>
      </c>
      <c r="Y15" s="27">
        <v>6</v>
      </c>
      <c r="Z15" s="6">
        <f t="shared" ref="Z15" si="115">Z$5/Y15+Z$6</f>
        <v>357.43350000000066</v>
      </c>
      <c r="AA15" s="6">
        <f t="shared" si="62"/>
        <v>375.55223333333333</v>
      </c>
      <c r="AB15" s="27">
        <v>6</v>
      </c>
      <c r="AC15" s="6">
        <f t="shared" ref="AC15" si="116">AC$5/AB15+AC$6</f>
        <v>940.52703333333386</v>
      </c>
      <c r="AD15" s="6">
        <f t="shared" si="64"/>
        <v>987.78423333333342</v>
      </c>
      <c r="AE15" s="27">
        <v>6</v>
      </c>
      <c r="AF15" s="6">
        <f t="shared" ref="AF15" si="117">AF$5/AE15+AF$6</f>
        <v>940.24303333333387</v>
      </c>
      <c r="AG15" s="6">
        <f t="shared" si="66"/>
        <v>987.46693333333337</v>
      </c>
      <c r="AH15" s="27">
        <v>6</v>
      </c>
      <c r="AI15" s="6">
        <f t="shared" ref="AI15" si="118">AI$5/AH15+AI$6</f>
        <v>939.77643333333378</v>
      </c>
      <c r="AJ15" s="6">
        <f t="shared" si="68"/>
        <v>986.94563333333338</v>
      </c>
      <c r="AK15" s="27">
        <v>6</v>
      </c>
      <c r="AL15" s="6">
        <f t="shared" ref="AL15" si="119">AL$5/AK15+AL$6</f>
        <v>939.07633333333388</v>
      </c>
      <c r="AM15" s="6">
        <f t="shared" si="70"/>
        <v>986.08036589778385</v>
      </c>
      <c r="AN15" s="27">
        <v>6</v>
      </c>
      <c r="AO15" s="6">
        <f t="shared" ref="AO15" si="120">AO$5/AN15+AO$6</f>
        <v>938.77553333333378</v>
      </c>
      <c r="AP15" s="6">
        <f t="shared" si="38"/>
        <v>985.77793333333341</v>
      </c>
      <c r="AQ15" s="27">
        <v>6</v>
      </c>
      <c r="AR15" s="6">
        <f t="shared" si="39"/>
        <v>356.4012000000007</v>
      </c>
      <c r="AS15" s="6">
        <f t="shared" si="40"/>
        <v>374.3988473875217</v>
      </c>
      <c r="AT15" s="27">
        <v>6</v>
      </c>
      <c r="AU15" s="6">
        <f t="shared" si="41"/>
        <v>939.50873333333379</v>
      </c>
      <c r="AV15" s="6">
        <f t="shared" si="42"/>
        <v>986.64656857405066</v>
      </c>
      <c r="AW15" s="27">
        <v>6</v>
      </c>
      <c r="AX15" s="6">
        <f t="shared" si="43"/>
        <v>939.50873333333379</v>
      </c>
      <c r="AY15" s="6">
        <f t="shared" si="44"/>
        <v>986.64656857405066</v>
      </c>
      <c r="AZ15" s="27">
        <v>6</v>
      </c>
      <c r="BA15" s="6">
        <f t="shared" si="45"/>
        <v>939.50873333333379</v>
      </c>
      <c r="BB15" s="21">
        <f t="shared" si="46"/>
        <v>986.64656857405066</v>
      </c>
    </row>
    <row r="16" spans="2:55" x14ac:dyDescent="0.25">
      <c r="D16" s="28">
        <v>7</v>
      </c>
      <c r="E16" s="4">
        <f t="shared" si="47"/>
        <v>7.7537000000000003</v>
      </c>
      <c r="F16" s="4">
        <f t="shared" si="48"/>
        <v>10.350185714285715</v>
      </c>
      <c r="G16" s="29">
        <f t="shared" si="72"/>
        <v>4</v>
      </c>
      <c r="H16" s="4">
        <f t="shared" ref="H16" si="121">H$5/G16+H$6</f>
        <v>9.4844000000000008</v>
      </c>
      <c r="I16" s="4">
        <f t="shared" si="50"/>
        <v>13.7445</v>
      </c>
      <c r="J16" s="28">
        <v>7</v>
      </c>
      <c r="K16" s="4">
        <f t="shared" ref="K16" si="122">K$5/J16+K$6</f>
        <v>10.270114285714286</v>
      </c>
      <c r="L16" s="4">
        <f t="shared" si="52"/>
        <v>14.892357142857144</v>
      </c>
      <c r="M16" s="28">
        <v>7</v>
      </c>
      <c r="N16" s="6">
        <f t="shared" ref="N16" si="123">N$5/M16+N$6</f>
        <v>18.122671428571426</v>
      </c>
      <c r="O16" s="6">
        <f t="shared" si="54"/>
        <v>20.921485714285716</v>
      </c>
      <c r="P16" s="27">
        <v>7</v>
      </c>
      <c r="Q16" s="6">
        <f t="shared" ref="Q16" si="124">Q$5/P16+Q$6</f>
        <v>24.408385714285718</v>
      </c>
      <c r="R16" s="6">
        <f t="shared" si="56"/>
        <v>27.778628571428573</v>
      </c>
      <c r="S16" s="27">
        <v>7</v>
      </c>
      <c r="T16" s="6">
        <f t="shared" ref="T16" si="125">T$5/S16+T$6</f>
        <v>136.92171428571427</v>
      </c>
      <c r="U16" s="6">
        <f t="shared" si="58"/>
        <v>143.9451</v>
      </c>
      <c r="V16" s="27">
        <v>7</v>
      </c>
      <c r="W16" s="6">
        <f t="shared" ref="W16" si="126">W$5/V16+W$6</f>
        <v>211.83761428571444</v>
      </c>
      <c r="X16" s="6">
        <f t="shared" si="60"/>
        <v>222.56548571428573</v>
      </c>
      <c r="Y16" s="27">
        <v>7</v>
      </c>
      <c r="Z16" s="6">
        <f t="shared" ref="Z16" si="127">Z$5/Y16+Z$6</f>
        <v>306.71921428571483</v>
      </c>
      <c r="AA16" s="6">
        <f t="shared" si="62"/>
        <v>322.29032857142857</v>
      </c>
      <c r="AB16" s="27">
        <v>7</v>
      </c>
      <c r="AC16" s="6">
        <f t="shared" ref="AC16" si="128">AC$5/AB16+AC$6</f>
        <v>806.47941428571471</v>
      </c>
      <c r="AD16" s="6">
        <f t="shared" si="64"/>
        <v>847.0223285714286</v>
      </c>
      <c r="AE16" s="27">
        <v>7</v>
      </c>
      <c r="AF16" s="6">
        <f t="shared" ref="AF16" si="129">AF$5/AE16+AF$6</f>
        <v>806.19541428571472</v>
      </c>
      <c r="AG16" s="6">
        <f t="shared" si="66"/>
        <v>846.70502857142856</v>
      </c>
      <c r="AH16" s="27">
        <v>7</v>
      </c>
      <c r="AI16" s="6">
        <f t="shared" ref="AI16" si="130">AI$5/AH16+AI$6</f>
        <v>805.72881428571463</v>
      </c>
      <c r="AJ16" s="6">
        <f t="shared" si="68"/>
        <v>846.18372857142856</v>
      </c>
      <c r="AK16" s="27">
        <v>7</v>
      </c>
      <c r="AL16" s="6">
        <f t="shared" ref="AL16" si="131">AL$5/AK16+AL$6</f>
        <v>805.02871428571473</v>
      </c>
      <c r="AM16" s="6">
        <f t="shared" si="70"/>
        <v>845.31846113587903</v>
      </c>
      <c r="AN16" s="27">
        <v>7</v>
      </c>
      <c r="AO16" s="6">
        <f t="shared" ref="AO16" si="132">AO$5/AN16+AO$6</f>
        <v>804.72791428571463</v>
      </c>
      <c r="AP16" s="6">
        <f t="shared" si="38"/>
        <v>845.01602857142859</v>
      </c>
      <c r="AQ16" s="27">
        <v>7</v>
      </c>
      <c r="AR16" s="6">
        <f t="shared" si="39"/>
        <v>305.68691428571486</v>
      </c>
      <c r="AS16" s="6">
        <f t="shared" si="40"/>
        <v>321.13694262561694</v>
      </c>
      <c r="AT16" s="27">
        <v>7</v>
      </c>
      <c r="AU16" s="6">
        <f t="shared" si="41"/>
        <v>805.46111428571464</v>
      </c>
      <c r="AV16" s="6">
        <f t="shared" si="42"/>
        <v>845.88466381214585</v>
      </c>
      <c r="AW16" s="27">
        <v>7</v>
      </c>
      <c r="AX16" s="6">
        <f t="shared" si="43"/>
        <v>805.46111428571464</v>
      </c>
      <c r="AY16" s="6">
        <f t="shared" si="44"/>
        <v>845.88466381214585</v>
      </c>
      <c r="AZ16" s="27">
        <v>7</v>
      </c>
      <c r="BA16" s="6">
        <f t="shared" si="45"/>
        <v>805.46111428571464</v>
      </c>
      <c r="BB16" s="21">
        <f t="shared" si="46"/>
        <v>845.88466381214585</v>
      </c>
    </row>
    <row r="17" spans="4:54" x14ac:dyDescent="0.25">
      <c r="D17" s="28">
        <v>8</v>
      </c>
      <c r="E17" s="4">
        <f t="shared" si="47"/>
        <v>7.4536999999999995</v>
      </c>
      <c r="F17" s="4">
        <f t="shared" si="48"/>
        <v>9.8858999999999995</v>
      </c>
      <c r="G17" s="29">
        <f t="shared" si="72"/>
        <v>4.5</v>
      </c>
      <c r="H17" s="4">
        <f t="shared" ref="H17" si="133">H$5/G17+H$6</f>
        <v>8.8732888888888901</v>
      </c>
      <c r="I17" s="4">
        <f t="shared" si="50"/>
        <v>12.851722222222222</v>
      </c>
      <c r="J17" s="28">
        <v>8</v>
      </c>
      <c r="K17" s="4">
        <f t="shared" ref="K17" si="134">K$5/J17+K$6</f>
        <v>9.4844000000000008</v>
      </c>
      <c r="L17" s="4">
        <f t="shared" si="52"/>
        <v>13.7445</v>
      </c>
      <c r="M17" s="28">
        <v>8</v>
      </c>
      <c r="N17" s="6">
        <f t="shared" ref="N17" si="135">N$5/M17+N$6</f>
        <v>16.319099999999999</v>
      </c>
      <c r="O17" s="6">
        <f t="shared" si="54"/>
        <v>18.9572</v>
      </c>
      <c r="P17" s="27">
        <v>8</v>
      </c>
      <c r="Q17" s="6">
        <f t="shared" ref="Q17" si="136">Q$5/P17+Q$6</f>
        <v>21.819100000000002</v>
      </c>
      <c r="R17" s="6">
        <f t="shared" si="56"/>
        <v>24.9572</v>
      </c>
      <c r="S17" s="27">
        <v>8</v>
      </c>
      <c r="T17" s="6">
        <f t="shared" ref="T17" si="137">T$5/S17+T$6</f>
        <v>120.136</v>
      </c>
      <c r="U17" s="6">
        <f t="shared" si="58"/>
        <v>126.3201</v>
      </c>
      <c r="V17" s="27">
        <v>8</v>
      </c>
      <c r="W17" s="6">
        <f t="shared" ref="W17" si="138">W$5/V17+W$6</f>
        <v>185.67690000000013</v>
      </c>
      <c r="X17" s="6">
        <f t="shared" si="60"/>
        <v>195.10120000000001</v>
      </c>
      <c r="Y17" s="27">
        <v>8</v>
      </c>
      <c r="Z17" s="6">
        <f t="shared" ref="Z17" si="139">Z$5/Y17+Z$6</f>
        <v>268.68350000000049</v>
      </c>
      <c r="AA17" s="6">
        <f t="shared" si="62"/>
        <v>282.34390000000002</v>
      </c>
      <c r="AB17" s="27">
        <v>8</v>
      </c>
      <c r="AC17" s="6">
        <f t="shared" ref="AC17" si="140">AC$5/AB17+AC$6</f>
        <v>705.94370000000038</v>
      </c>
      <c r="AD17" s="6">
        <f t="shared" si="64"/>
        <v>741.45090000000005</v>
      </c>
      <c r="AE17" s="27">
        <v>8</v>
      </c>
      <c r="AF17" s="6">
        <f t="shared" ref="AF17" si="141">AF$5/AE17+AF$6</f>
        <v>705.65970000000038</v>
      </c>
      <c r="AG17" s="6">
        <f t="shared" si="66"/>
        <v>741.1336</v>
      </c>
      <c r="AH17" s="27">
        <v>8</v>
      </c>
      <c r="AI17" s="6">
        <f t="shared" ref="AI17" si="142">AI$5/AH17+AI$6</f>
        <v>705.1931000000003</v>
      </c>
      <c r="AJ17" s="6">
        <f t="shared" si="68"/>
        <v>740.6123</v>
      </c>
      <c r="AK17" s="27">
        <v>8</v>
      </c>
      <c r="AL17" s="6">
        <f t="shared" ref="AL17" si="143">AL$5/AK17+AL$6</f>
        <v>704.49300000000039</v>
      </c>
      <c r="AM17" s="6">
        <f t="shared" si="70"/>
        <v>739.74703256445048</v>
      </c>
      <c r="AN17" s="27">
        <v>8</v>
      </c>
      <c r="AO17" s="6">
        <f t="shared" ref="AO17" si="144">AO$5/AN17+AO$6</f>
        <v>704.1922000000003</v>
      </c>
      <c r="AP17" s="6">
        <f t="shared" si="38"/>
        <v>739.44460000000004</v>
      </c>
      <c r="AQ17" s="27">
        <v>8</v>
      </c>
      <c r="AR17" s="6">
        <f t="shared" si="39"/>
        <v>267.65120000000053</v>
      </c>
      <c r="AS17" s="6">
        <f t="shared" si="40"/>
        <v>281.19051405418838</v>
      </c>
      <c r="AT17" s="27">
        <v>8</v>
      </c>
      <c r="AU17" s="6">
        <f t="shared" si="41"/>
        <v>704.92540000000031</v>
      </c>
      <c r="AV17" s="6">
        <f t="shared" si="42"/>
        <v>740.31323524071729</v>
      </c>
      <c r="AW17" s="27">
        <v>8</v>
      </c>
      <c r="AX17" s="6">
        <f t="shared" si="43"/>
        <v>704.92540000000031</v>
      </c>
      <c r="AY17" s="6">
        <f t="shared" si="44"/>
        <v>740.31323524071729</v>
      </c>
      <c r="AZ17" s="27">
        <v>8</v>
      </c>
      <c r="BA17" s="6">
        <f t="shared" si="45"/>
        <v>704.92540000000031</v>
      </c>
      <c r="BB17" s="21">
        <f t="shared" si="46"/>
        <v>740.31323524071729</v>
      </c>
    </row>
    <row r="18" spans="4:54" x14ac:dyDescent="0.25">
      <c r="D18" s="28">
        <v>9</v>
      </c>
      <c r="E18" s="4">
        <f t="shared" si="47"/>
        <v>7.220366666666667</v>
      </c>
      <c r="F18" s="4">
        <f t="shared" si="48"/>
        <v>9.5247888888888887</v>
      </c>
      <c r="G18" s="29">
        <f t="shared" si="72"/>
        <v>5</v>
      </c>
      <c r="H18" s="4">
        <f t="shared" ref="H18" si="145">H$5/G18+H$6</f>
        <v>8.3843999999999994</v>
      </c>
      <c r="I18" s="4">
        <f t="shared" si="50"/>
        <v>12.137499999999999</v>
      </c>
      <c r="J18" s="28">
        <v>9</v>
      </c>
      <c r="K18" s="4">
        <f t="shared" ref="K18" si="146">K$5/J18+K$6</f>
        <v>8.8732888888888901</v>
      </c>
      <c r="L18" s="4">
        <f t="shared" si="52"/>
        <v>12.851722222222222</v>
      </c>
      <c r="M18" s="28">
        <v>9</v>
      </c>
      <c r="N18" s="6">
        <f t="shared" ref="N18" si="147">N$5/M18+N$6</f>
        <v>14.916322222222222</v>
      </c>
      <c r="O18" s="6">
        <f t="shared" si="54"/>
        <v>17.429422222222222</v>
      </c>
      <c r="P18" s="27">
        <v>9</v>
      </c>
      <c r="Q18" s="6">
        <f t="shared" ref="Q18" si="148">Q$5/P18+Q$6</f>
        <v>19.805211111111113</v>
      </c>
      <c r="R18" s="6">
        <f t="shared" si="56"/>
        <v>22.762755555555557</v>
      </c>
      <c r="S18" s="27">
        <v>9</v>
      </c>
      <c r="T18" s="6">
        <f t="shared" ref="T18" si="149">T$5/S18+T$6</f>
        <v>107.08044444444444</v>
      </c>
      <c r="U18" s="6">
        <f t="shared" si="58"/>
        <v>112.61176666666667</v>
      </c>
      <c r="V18" s="27">
        <v>9</v>
      </c>
      <c r="W18" s="6">
        <f t="shared" ref="W18" si="150">W$5/V18+W$6</f>
        <v>165.3296777777779</v>
      </c>
      <c r="X18" s="6">
        <f t="shared" si="60"/>
        <v>173.74008888888889</v>
      </c>
      <c r="Y18" s="27">
        <v>9</v>
      </c>
      <c r="Z18" s="6">
        <f t="shared" ref="Z18" si="151">Z$5/Y18+Z$6</f>
        <v>239.10016666666712</v>
      </c>
      <c r="AA18" s="6">
        <f t="shared" si="62"/>
        <v>251.27445555555553</v>
      </c>
      <c r="AB18" s="27">
        <v>9</v>
      </c>
      <c r="AC18" s="6">
        <f t="shared" ref="AC18" si="152">AC$5/AB18+AC$6</f>
        <v>627.74925555555592</v>
      </c>
      <c r="AD18" s="6">
        <f t="shared" si="64"/>
        <v>659.33978888888896</v>
      </c>
      <c r="AE18" s="27">
        <v>9</v>
      </c>
      <c r="AF18" s="6">
        <f t="shared" ref="AF18" si="153">AF$5/AE18+AF$6</f>
        <v>627.46525555555593</v>
      </c>
      <c r="AG18" s="6">
        <f t="shared" si="66"/>
        <v>659.02248888888892</v>
      </c>
      <c r="AH18" s="27">
        <v>9</v>
      </c>
      <c r="AI18" s="6">
        <f t="shared" ref="AI18" si="154">AI$5/AH18+AI$6</f>
        <v>626.99865555555584</v>
      </c>
      <c r="AJ18" s="6">
        <f t="shared" si="68"/>
        <v>658.50118888888892</v>
      </c>
      <c r="AK18" s="27">
        <v>9</v>
      </c>
      <c r="AL18" s="6">
        <f t="shared" ref="AL18" si="155">AL$5/AK18+AL$6</f>
        <v>626.29855555555594</v>
      </c>
      <c r="AM18" s="6">
        <f t="shared" si="70"/>
        <v>657.63592145333939</v>
      </c>
      <c r="AN18" s="27">
        <v>9</v>
      </c>
      <c r="AO18" s="6">
        <f t="shared" ref="AO18" si="156">AO$5/AN18+AO$6</f>
        <v>625.99775555555584</v>
      </c>
      <c r="AP18" s="6">
        <f t="shared" si="38"/>
        <v>657.33348888888895</v>
      </c>
      <c r="AQ18" s="27">
        <v>9</v>
      </c>
      <c r="AR18" s="6">
        <f t="shared" si="39"/>
        <v>238.0678666666671</v>
      </c>
      <c r="AS18" s="6">
        <f t="shared" si="40"/>
        <v>250.12106960974396</v>
      </c>
      <c r="AT18" s="27">
        <v>9</v>
      </c>
      <c r="AU18" s="6">
        <f t="shared" si="41"/>
        <v>626.73095555555585</v>
      </c>
      <c r="AV18" s="6">
        <f t="shared" si="42"/>
        <v>658.2021241296062</v>
      </c>
      <c r="AW18" s="27">
        <v>9</v>
      </c>
      <c r="AX18" s="6">
        <f t="shared" si="43"/>
        <v>626.73095555555585</v>
      </c>
      <c r="AY18" s="6">
        <f t="shared" si="44"/>
        <v>658.2021241296062</v>
      </c>
      <c r="AZ18" s="27">
        <v>9</v>
      </c>
      <c r="BA18" s="6">
        <f t="shared" si="45"/>
        <v>626.73095555555585</v>
      </c>
      <c r="BB18" s="21">
        <f t="shared" si="46"/>
        <v>658.2021241296062</v>
      </c>
    </row>
    <row r="19" spans="4:54" x14ac:dyDescent="0.25">
      <c r="D19" s="28">
        <v>10</v>
      </c>
      <c r="E19" s="4">
        <f t="shared" si="47"/>
        <v>7.0336999999999996</v>
      </c>
      <c r="F19" s="4">
        <f t="shared" si="48"/>
        <v>9.2359000000000009</v>
      </c>
      <c r="G19" s="29">
        <f t="shared" si="72"/>
        <v>5.5</v>
      </c>
      <c r="H19" s="4">
        <f t="shared" ref="H19" si="157">H$5/G19+H$6</f>
        <v>7.9843999999999999</v>
      </c>
      <c r="I19" s="4">
        <f t="shared" si="50"/>
        <v>11.553136363636364</v>
      </c>
      <c r="J19" s="28">
        <v>10</v>
      </c>
      <c r="K19" s="4">
        <f t="shared" ref="K19" si="158">K$5/J19+K$6</f>
        <v>8.3843999999999994</v>
      </c>
      <c r="L19" s="4">
        <f t="shared" si="52"/>
        <v>12.137499999999999</v>
      </c>
      <c r="M19" s="28">
        <v>10</v>
      </c>
      <c r="N19" s="6">
        <f t="shared" ref="N19" si="159">N$5/M19+N$6</f>
        <v>13.794099999999998</v>
      </c>
      <c r="O19" s="6">
        <f t="shared" si="54"/>
        <v>16.2072</v>
      </c>
      <c r="P19" s="27">
        <v>10</v>
      </c>
      <c r="Q19" s="6">
        <f t="shared" ref="Q19" si="160">Q$5/P19+Q$6</f>
        <v>18.194100000000002</v>
      </c>
      <c r="R19" s="6">
        <f t="shared" si="56"/>
        <v>21.007200000000001</v>
      </c>
      <c r="S19" s="27">
        <v>10</v>
      </c>
      <c r="T19" s="6">
        <f t="shared" ref="T19" si="161">T$5/S19+T$6</f>
        <v>96.635999999999996</v>
      </c>
      <c r="U19" s="6">
        <f t="shared" si="58"/>
        <v>101.6451</v>
      </c>
      <c r="V19" s="27">
        <v>10</v>
      </c>
      <c r="W19" s="6">
        <f t="shared" ref="W19" si="162">W$5/V19+W$6</f>
        <v>149.0519000000001</v>
      </c>
      <c r="X19" s="6">
        <f t="shared" si="60"/>
        <v>156.65120000000002</v>
      </c>
      <c r="Y19" s="27">
        <v>10</v>
      </c>
      <c r="Z19" s="6">
        <f t="shared" ref="Z19" si="163">Z$5/Y19+Z$6</f>
        <v>215.43350000000041</v>
      </c>
      <c r="AA19" s="6">
        <f t="shared" si="62"/>
        <v>226.41889999999998</v>
      </c>
      <c r="AB19" s="27">
        <v>10</v>
      </c>
      <c r="AC19" s="6">
        <f t="shared" ref="AC19" si="164">AC$5/AB19+AC$6</f>
        <v>565.19370000000026</v>
      </c>
      <c r="AD19" s="6">
        <f t="shared" si="64"/>
        <v>593.65090000000009</v>
      </c>
      <c r="AE19" s="27">
        <v>10</v>
      </c>
      <c r="AF19" s="6">
        <f t="shared" ref="AF19" si="165">AF$5/AE19+AF$6</f>
        <v>564.90970000000027</v>
      </c>
      <c r="AG19" s="6">
        <f t="shared" si="66"/>
        <v>593.33360000000005</v>
      </c>
      <c r="AH19" s="27">
        <v>10</v>
      </c>
      <c r="AI19" s="6">
        <f t="shared" ref="AI19" si="166">AI$5/AH19+AI$6</f>
        <v>564.44310000000019</v>
      </c>
      <c r="AJ19" s="6">
        <f t="shared" si="68"/>
        <v>592.81230000000005</v>
      </c>
      <c r="AK19" s="27">
        <v>10</v>
      </c>
      <c r="AL19" s="6">
        <f t="shared" ref="AL19" si="167">AL$5/AK19+AL$6</f>
        <v>563.74300000000028</v>
      </c>
      <c r="AM19" s="6">
        <f t="shared" si="70"/>
        <v>591.94703256445052</v>
      </c>
      <c r="AN19" s="27">
        <v>10</v>
      </c>
      <c r="AO19" s="6">
        <f t="shared" ref="AO19" si="168">AO$5/AN19+AO$6</f>
        <v>563.44220000000018</v>
      </c>
      <c r="AP19" s="6">
        <f t="shared" si="38"/>
        <v>591.64460000000008</v>
      </c>
      <c r="AQ19" s="27">
        <v>10</v>
      </c>
      <c r="AR19" s="6">
        <f t="shared" si="39"/>
        <v>214.40120000000039</v>
      </c>
      <c r="AS19" s="6">
        <f t="shared" si="40"/>
        <v>225.2655140541884</v>
      </c>
      <c r="AT19" s="27">
        <v>10</v>
      </c>
      <c r="AU19" s="6">
        <f t="shared" si="41"/>
        <v>564.1754000000002</v>
      </c>
      <c r="AV19" s="6">
        <f t="shared" si="42"/>
        <v>592.51323524071734</v>
      </c>
      <c r="AW19" s="27">
        <v>10</v>
      </c>
      <c r="AX19" s="6">
        <f t="shared" si="43"/>
        <v>564.1754000000002</v>
      </c>
      <c r="AY19" s="6">
        <f t="shared" si="44"/>
        <v>592.51323524071734</v>
      </c>
      <c r="AZ19" s="27">
        <v>10</v>
      </c>
      <c r="BA19" s="6">
        <f t="shared" si="45"/>
        <v>564.1754000000002</v>
      </c>
      <c r="BB19" s="21">
        <f t="shared" si="46"/>
        <v>592.51323524071734</v>
      </c>
    </row>
    <row r="20" spans="4:54" x14ac:dyDescent="0.25">
      <c r="D20" s="28">
        <v>11</v>
      </c>
      <c r="E20" s="4">
        <f t="shared" si="47"/>
        <v>6.8809727272727272</v>
      </c>
      <c r="F20" s="4">
        <f t="shared" si="48"/>
        <v>8.9995363636363646</v>
      </c>
      <c r="G20" s="29">
        <f t="shared" si="72"/>
        <v>6</v>
      </c>
      <c r="H20" s="4">
        <f t="shared" ref="H20" si="169">H$5/G20+H$6</f>
        <v>7.6510666666666669</v>
      </c>
      <c r="I20" s="4">
        <f t="shared" si="50"/>
        <v>11.066166666666668</v>
      </c>
      <c r="J20" s="28">
        <v>11</v>
      </c>
      <c r="K20" s="4">
        <f t="shared" ref="K20" si="170">K$5/J20+K$6</f>
        <v>7.9843999999999999</v>
      </c>
      <c r="L20" s="4">
        <f t="shared" si="52"/>
        <v>11.553136363636364</v>
      </c>
      <c r="M20" s="28">
        <v>11</v>
      </c>
      <c r="N20" s="6">
        <f t="shared" ref="N20" si="171">N$5/M20+N$6</f>
        <v>12.87591818181818</v>
      </c>
      <c r="O20" s="6">
        <f t="shared" si="54"/>
        <v>15.2072</v>
      </c>
      <c r="P20" s="27">
        <v>11</v>
      </c>
      <c r="Q20" s="6">
        <f t="shared" ref="Q20" si="172">Q$5/P20+Q$6</f>
        <v>16.875918181818186</v>
      </c>
      <c r="R20" s="6">
        <f t="shared" si="56"/>
        <v>19.570836363636364</v>
      </c>
      <c r="S20" s="27">
        <v>11</v>
      </c>
      <c r="T20" s="6">
        <f t="shared" ref="T20" si="173">T$5/S20+T$6</f>
        <v>88.090545454545449</v>
      </c>
      <c r="U20" s="6">
        <f t="shared" si="58"/>
        <v>92.67237272727273</v>
      </c>
      <c r="V20" s="27">
        <v>11</v>
      </c>
      <c r="W20" s="6">
        <f t="shared" ref="W20" si="174">W$5/V20+W$6</f>
        <v>135.73371818181826</v>
      </c>
      <c r="X20" s="6">
        <f t="shared" si="60"/>
        <v>142.66938181818182</v>
      </c>
      <c r="Y20" s="27">
        <v>11</v>
      </c>
      <c r="Z20" s="6">
        <f t="shared" ref="Z20" si="175">Z$5/Y20+Z$6</f>
        <v>196.069863636364</v>
      </c>
      <c r="AA20" s="6">
        <f t="shared" si="62"/>
        <v>206.08253636363636</v>
      </c>
      <c r="AB20" s="27">
        <v>11</v>
      </c>
      <c r="AC20" s="6">
        <f t="shared" ref="AC20" si="176">AC$5/AB20+AC$6</f>
        <v>514.01188181818202</v>
      </c>
      <c r="AD20" s="6">
        <f t="shared" si="64"/>
        <v>539.90544545454554</v>
      </c>
      <c r="AE20" s="27">
        <v>11</v>
      </c>
      <c r="AF20" s="6">
        <f t="shared" ref="AF20" si="177">AF$5/AE20+AF$6</f>
        <v>513.72788181818203</v>
      </c>
      <c r="AG20" s="6">
        <f t="shared" si="66"/>
        <v>539.5881454545455</v>
      </c>
      <c r="AH20" s="27">
        <v>11</v>
      </c>
      <c r="AI20" s="6">
        <f t="shared" ref="AI20" si="178">AI$5/AH20+AI$6</f>
        <v>513.26128181818206</v>
      </c>
      <c r="AJ20" s="6">
        <f t="shared" si="68"/>
        <v>539.0668454545455</v>
      </c>
      <c r="AK20" s="27">
        <v>11</v>
      </c>
      <c r="AL20" s="6">
        <f t="shared" ref="AL20" si="179">AL$5/AK20+AL$6</f>
        <v>512.56118181818204</v>
      </c>
      <c r="AM20" s="6">
        <f t="shared" si="70"/>
        <v>538.20157801899597</v>
      </c>
      <c r="AN20" s="27">
        <v>11</v>
      </c>
      <c r="AO20" s="6">
        <f t="shared" ref="AO20" si="180">AO$5/AN20+AO$6</f>
        <v>512.26038181818205</v>
      </c>
      <c r="AP20" s="6">
        <f t="shared" si="38"/>
        <v>537.89914545454553</v>
      </c>
      <c r="AQ20" s="27">
        <v>11</v>
      </c>
      <c r="AR20" s="6">
        <f t="shared" si="39"/>
        <v>195.03756363636398</v>
      </c>
      <c r="AS20" s="6">
        <f t="shared" si="40"/>
        <v>204.92915041782479</v>
      </c>
      <c r="AT20" s="27">
        <v>11</v>
      </c>
      <c r="AU20" s="6">
        <f t="shared" si="41"/>
        <v>512.99358181818207</v>
      </c>
      <c r="AV20" s="6">
        <f t="shared" si="42"/>
        <v>538.76778069526279</v>
      </c>
      <c r="AW20" s="27">
        <v>11</v>
      </c>
      <c r="AX20" s="6">
        <f t="shared" si="43"/>
        <v>512.99358181818207</v>
      </c>
      <c r="AY20" s="6">
        <f t="shared" si="44"/>
        <v>538.76778069526279</v>
      </c>
      <c r="AZ20" s="27">
        <v>11</v>
      </c>
      <c r="BA20" s="6">
        <f t="shared" si="45"/>
        <v>512.99358181818207</v>
      </c>
      <c r="BB20" s="21">
        <f t="shared" si="46"/>
        <v>538.76778069526279</v>
      </c>
    </row>
    <row r="21" spans="4:54" x14ac:dyDescent="0.25">
      <c r="D21" s="28">
        <v>12</v>
      </c>
      <c r="E21" s="4">
        <f t="shared" si="47"/>
        <v>6.7537000000000003</v>
      </c>
      <c r="F21" s="4">
        <f t="shared" si="48"/>
        <v>8.8025666666666673</v>
      </c>
      <c r="G21" s="29">
        <f t="shared" si="72"/>
        <v>6.5</v>
      </c>
      <c r="H21" s="4">
        <f t="shared" ref="H21" si="181">H$5/G21+H$6</f>
        <v>7.3690153846153841</v>
      </c>
      <c r="I21" s="4">
        <f t="shared" si="50"/>
        <v>10.654115384615384</v>
      </c>
      <c r="J21" s="28">
        <v>12</v>
      </c>
      <c r="K21" s="4">
        <f t="shared" ref="K21" si="182">K$5/J21+K$6</f>
        <v>7.6510666666666669</v>
      </c>
      <c r="L21" s="4">
        <f t="shared" si="52"/>
        <v>11.066166666666668</v>
      </c>
      <c r="M21" s="28">
        <v>12</v>
      </c>
      <c r="N21" s="6">
        <f t="shared" ref="N21" si="183">N$5/M21+N$6</f>
        <v>12.110766666666667</v>
      </c>
      <c r="O21" s="6">
        <f t="shared" si="54"/>
        <v>14.373866666666666</v>
      </c>
      <c r="P21" s="27">
        <v>12</v>
      </c>
      <c r="Q21" s="6">
        <f t="shared" ref="Q21" si="184">Q$5/P21+Q$6</f>
        <v>15.777433333333336</v>
      </c>
      <c r="R21" s="6">
        <f t="shared" si="56"/>
        <v>18.373866666666665</v>
      </c>
      <c r="S21" s="27">
        <v>12</v>
      </c>
      <c r="T21" s="6">
        <f t="shared" ref="T21" si="185">T$5/S21+T$6</f>
        <v>80.969333333333324</v>
      </c>
      <c r="U21" s="6">
        <f t="shared" si="58"/>
        <v>85.195099999999996</v>
      </c>
      <c r="V21" s="27">
        <v>12</v>
      </c>
      <c r="W21" s="6">
        <f t="shared" ref="W21" si="186">W$5/V21+W$6</f>
        <v>124.63523333333343</v>
      </c>
      <c r="X21" s="6">
        <f t="shared" si="60"/>
        <v>131.01786666666666</v>
      </c>
      <c r="Y21" s="27">
        <v>12</v>
      </c>
      <c r="Z21" s="6">
        <f t="shared" ref="Z21" si="187">Z$5/Y21+Z$6</f>
        <v>179.93350000000035</v>
      </c>
      <c r="AA21" s="6">
        <f t="shared" si="62"/>
        <v>189.13556666666665</v>
      </c>
      <c r="AB21" s="27">
        <v>12</v>
      </c>
      <c r="AC21" s="6">
        <f t="shared" ref="AC21" si="188">AC$5/AB21+AC$6</f>
        <v>471.36036666666689</v>
      </c>
      <c r="AD21" s="6">
        <f t="shared" si="64"/>
        <v>495.11756666666668</v>
      </c>
      <c r="AE21" s="27">
        <v>12</v>
      </c>
      <c r="AF21" s="6">
        <f t="shared" ref="AF21" si="189">AF$5/AE21+AF$6</f>
        <v>471.0763666666669</v>
      </c>
      <c r="AG21" s="6">
        <f t="shared" si="66"/>
        <v>494.80026666666669</v>
      </c>
      <c r="AH21" s="27">
        <v>12</v>
      </c>
      <c r="AI21" s="6">
        <f t="shared" ref="AI21" si="190">AI$5/AH21+AI$6</f>
        <v>470.60976666666693</v>
      </c>
      <c r="AJ21" s="6">
        <f t="shared" si="68"/>
        <v>494.27896666666669</v>
      </c>
      <c r="AK21" s="27">
        <v>12</v>
      </c>
      <c r="AL21" s="6">
        <f t="shared" ref="AL21" si="191">AL$5/AK21+AL$6</f>
        <v>469.90966666666691</v>
      </c>
      <c r="AM21" s="6">
        <f t="shared" si="70"/>
        <v>493.41369923111716</v>
      </c>
      <c r="AN21" s="27">
        <v>12</v>
      </c>
      <c r="AO21" s="6">
        <f t="shared" ref="AO21" si="192">AO$5/AN21+AO$6</f>
        <v>469.60886666666693</v>
      </c>
      <c r="AP21" s="6">
        <f t="shared" si="38"/>
        <v>493.11126666666667</v>
      </c>
      <c r="AQ21" s="27">
        <v>12</v>
      </c>
      <c r="AR21" s="6">
        <f t="shared" si="39"/>
        <v>178.90120000000033</v>
      </c>
      <c r="AS21" s="6">
        <f t="shared" si="40"/>
        <v>187.98218072085507</v>
      </c>
      <c r="AT21" s="27">
        <v>12</v>
      </c>
      <c r="AU21" s="6">
        <f t="shared" si="41"/>
        <v>470.34206666666694</v>
      </c>
      <c r="AV21" s="6">
        <f t="shared" si="42"/>
        <v>493.97990190738398</v>
      </c>
      <c r="AW21" s="27">
        <v>12</v>
      </c>
      <c r="AX21" s="6">
        <f t="shared" si="43"/>
        <v>470.34206666666694</v>
      </c>
      <c r="AY21" s="6">
        <f t="shared" si="44"/>
        <v>493.97990190738398</v>
      </c>
      <c r="AZ21" s="27">
        <v>12</v>
      </c>
      <c r="BA21" s="6">
        <f t="shared" si="45"/>
        <v>470.34206666666694</v>
      </c>
      <c r="BB21" s="21">
        <f t="shared" si="46"/>
        <v>493.97990190738398</v>
      </c>
    </row>
    <row r="22" spans="4:54" x14ac:dyDescent="0.25">
      <c r="D22" s="28">
        <v>13</v>
      </c>
      <c r="E22" s="4">
        <f t="shared" si="47"/>
        <v>6.6460076923076921</v>
      </c>
      <c r="F22" s="4">
        <f t="shared" si="48"/>
        <v>8.6358999999999995</v>
      </c>
      <c r="G22" s="29">
        <f t="shared" si="72"/>
        <v>7</v>
      </c>
      <c r="H22" s="4">
        <f t="shared" ref="H22" si="193">H$5/G22+H$6</f>
        <v>7.1272571428571432</v>
      </c>
      <c r="I22" s="4">
        <f t="shared" si="50"/>
        <v>10.300928571428571</v>
      </c>
      <c r="J22" s="28">
        <v>13</v>
      </c>
      <c r="K22" s="4">
        <f t="shared" ref="K22" si="194">K$5/J22+K$6</f>
        <v>7.3690153846153841</v>
      </c>
      <c r="L22" s="4">
        <f t="shared" si="52"/>
        <v>10.654115384615384</v>
      </c>
      <c r="M22" s="28">
        <v>13</v>
      </c>
      <c r="N22" s="6">
        <f t="shared" ref="N22" si="195">N$5/M22+N$6</f>
        <v>11.463330769230769</v>
      </c>
      <c r="O22" s="6">
        <f t="shared" si="54"/>
        <v>13.668738461538462</v>
      </c>
      <c r="P22" s="27">
        <v>13</v>
      </c>
      <c r="Q22" s="6">
        <f t="shared" ref="Q22" si="196">Q$5/P22+Q$6</f>
        <v>14.847946153846157</v>
      </c>
      <c r="R22" s="6">
        <f t="shared" si="56"/>
        <v>17.361046153846154</v>
      </c>
      <c r="S22" s="27">
        <v>13</v>
      </c>
      <c r="T22" s="6">
        <f t="shared" ref="T22" si="197">T$5/S22+T$6</f>
        <v>74.943692307692302</v>
      </c>
      <c r="U22" s="6">
        <f t="shared" si="58"/>
        <v>78.868176923076916</v>
      </c>
      <c r="V22" s="27">
        <v>13</v>
      </c>
      <c r="W22" s="6">
        <f t="shared" ref="W22" si="198">W$5/V22+W$6</f>
        <v>115.24420769230778</v>
      </c>
      <c r="X22" s="6">
        <f t="shared" si="60"/>
        <v>121.15889230769231</v>
      </c>
      <c r="Y22" s="27">
        <v>13</v>
      </c>
      <c r="Z22" s="6">
        <f t="shared" ref="Z22" si="199">Z$5/Y22+Z$6</f>
        <v>166.27965384615416</v>
      </c>
      <c r="AA22" s="6">
        <f t="shared" si="62"/>
        <v>174.79582307692306</v>
      </c>
      <c r="AB22" s="27">
        <v>13</v>
      </c>
      <c r="AC22" s="6">
        <f t="shared" ref="AC22" si="200">AC$5/AB22+AC$6</f>
        <v>435.27062307692324</v>
      </c>
      <c r="AD22" s="6">
        <f t="shared" si="64"/>
        <v>457.22013076923076</v>
      </c>
      <c r="AE22" s="27">
        <v>13</v>
      </c>
      <c r="AF22" s="6">
        <f t="shared" ref="AF22" si="201">AF$5/AE22+AF$6</f>
        <v>434.98662307692325</v>
      </c>
      <c r="AG22" s="6">
        <f t="shared" si="66"/>
        <v>456.90283076923077</v>
      </c>
      <c r="AH22" s="27">
        <v>13</v>
      </c>
      <c r="AI22" s="6">
        <f t="shared" ref="AI22" si="202">AI$5/AH22+AI$6</f>
        <v>434.52002307692328</v>
      </c>
      <c r="AJ22" s="6">
        <f t="shared" si="68"/>
        <v>456.38153076923078</v>
      </c>
      <c r="AK22" s="27">
        <v>13</v>
      </c>
      <c r="AL22" s="6">
        <f t="shared" ref="AL22" si="203">AL$5/AK22+AL$6</f>
        <v>433.81992307692326</v>
      </c>
      <c r="AM22" s="6">
        <f t="shared" si="70"/>
        <v>455.51626333368125</v>
      </c>
      <c r="AN22" s="27">
        <v>13</v>
      </c>
      <c r="AO22" s="6">
        <f t="shared" ref="AO22" si="204">AO$5/AN22+AO$6</f>
        <v>433.51912307692328</v>
      </c>
      <c r="AP22" s="6">
        <f t="shared" si="38"/>
        <v>455.21383076923075</v>
      </c>
      <c r="AQ22" s="27">
        <v>13</v>
      </c>
      <c r="AR22" s="6">
        <f t="shared" si="39"/>
        <v>165.24735384615414</v>
      </c>
      <c r="AS22" s="6">
        <f t="shared" si="40"/>
        <v>173.64243713111148</v>
      </c>
      <c r="AT22" s="27">
        <v>13</v>
      </c>
      <c r="AU22" s="6">
        <f t="shared" si="41"/>
        <v>434.25232307692329</v>
      </c>
      <c r="AV22" s="6">
        <f t="shared" si="42"/>
        <v>456.08246600994806</v>
      </c>
      <c r="AW22" s="27">
        <v>13</v>
      </c>
      <c r="AX22" s="6">
        <f t="shared" si="43"/>
        <v>434.25232307692329</v>
      </c>
      <c r="AY22" s="6">
        <f t="shared" si="44"/>
        <v>456.08246600994806</v>
      </c>
      <c r="AZ22" s="27">
        <v>13</v>
      </c>
      <c r="BA22" s="6">
        <f t="shared" si="45"/>
        <v>434.25232307692329</v>
      </c>
      <c r="BB22" s="21">
        <f t="shared" si="46"/>
        <v>456.08246600994806</v>
      </c>
    </row>
    <row r="23" spans="4:54" x14ac:dyDescent="0.25">
      <c r="D23" s="28">
        <v>14</v>
      </c>
      <c r="E23" s="4">
        <f t="shared" si="47"/>
        <v>6.5537000000000001</v>
      </c>
      <c r="F23" s="4">
        <f t="shared" si="48"/>
        <v>8.4930428571428571</v>
      </c>
      <c r="G23" s="29">
        <f t="shared" si="72"/>
        <v>7.5</v>
      </c>
      <c r="H23" s="4">
        <f t="shared" ref="H23" si="205">H$5/G23+H$6</f>
        <v>6.9177333333333326</v>
      </c>
      <c r="I23" s="4">
        <f t="shared" si="50"/>
        <v>9.9948333333333323</v>
      </c>
      <c r="J23" s="28">
        <v>14</v>
      </c>
      <c r="K23" s="4">
        <f t="shared" ref="K23" si="206">K$5/J23+K$6</f>
        <v>7.1272571428571432</v>
      </c>
      <c r="L23" s="4">
        <f t="shared" si="52"/>
        <v>10.300928571428571</v>
      </c>
      <c r="M23" s="28">
        <v>14</v>
      </c>
      <c r="N23" s="6">
        <f t="shared" ref="N23" si="207">N$5/M23+N$6</f>
        <v>10.908385714285714</v>
      </c>
      <c r="O23" s="6">
        <f t="shared" si="54"/>
        <v>13.064342857142858</v>
      </c>
      <c r="P23" s="27">
        <v>14</v>
      </c>
      <c r="Q23" s="6">
        <f t="shared" ref="Q23" si="208">Q$5/P23+Q$6</f>
        <v>14.05124285714286</v>
      </c>
      <c r="R23" s="6">
        <f t="shared" si="56"/>
        <v>16.492914285714285</v>
      </c>
      <c r="S23" s="27">
        <v>14</v>
      </c>
      <c r="T23" s="6">
        <f t="shared" ref="T23" si="209">T$5/S23+T$6</f>
        <v>69.778857142857134</v>
      </c>
      <c r="U23" s="6">
        <f t="shared" si="58"/>
        <v>73.445099999999996</v>
      </c>
      <c r="V23" s="27">
        <v>14</v>
      </c>
      <c r="W23" s="6">
        <f t="shared" ref="W23" si="210">W$5/V23+W$6</f>
        <v>107.19475714285723</v>
      </c>
      <c r="X23" s="6">
        <f t="shared" si="60"/>
        <v>112.70834285714287</v>
      </c>
      <c r="Y23" s="27">
        <v>14</v>
      </c>
      <c r="Z23" s="6">
        <f t="shared" ref="Z23" si="211">Z$5/Y23+Z$6</f>
        <v>154.57635714285743</v>
      </c>
      <c r="AA23" s="6">
        <f t="shared" si="62"/>
        <v>162.50461428571427</v>
      </c>
      <c r="AB23" s="27">
        <v>14</v>
      </c>
      <c r="AC23" s="6">
        <f t="shared" ref="AC23" si="212">AC$5/AB23+AC$6</f>
        <v>404.33655714285732</v>
      </c>
      <c r="AD23" s="6">
        <f t="shared" si="64"/>
        <v>424.73661428571427</v>
      </c>
      <c r="AE23" s="27">
        <v>14</v>
      </c>
      <c r="AF23" s="6">
        <f t="shared" ref="AF23" si="213">AF$5/AE23+AF$6</f>
        <v>404.05255714285732</v>
      </c>
      <c r="AG23" s="6">
        <f t="shared" si="66"/>
        <v>424.41931428571428</v>
      </c>
      <c r="AH23" s="27">
        <v>14</v>
      </c>
      <c r="AI23" s="6">
        <f t="shared" ref="AI23" si="214">AI$5/AH23+AI$6</f>
        <v>403.58595714285735</v>
      </c>
      <c r="AJ23" s="6">
        <f t="shared" si="68"/>
        <v>423.89801428571428</v>
      </c>
      <c r="AK23" s="27">
        <v>14</v>
      </c>
      <c r="AL23" s="6">
        <f t="shared" ref="AL23" si="215">AL$5/AK23+AL$6</f>
        <v>402.88585714285733</v>
      </c>
      <c r="AM23" s="6">
        <f t="shared" si="70"/>
        <v>423.03274685016476</v>
      </c>
      <c r="AN23" s="27">
        <v>14</v>
      </c>
      <c r="AO23" s="6">
        <f t="shared" ref="AO23" si="216">AO$5/AN23+AO$6</f>
        <v>402.58505714285735</v>
      </c>
      <c r="AP23" s="6">
        <f t="shared" si="38"/>
        <v>422.73031428571426</v>
      </c>
      <c r="AQ23" s="27">
        <v>14</v>
      </c>
      <c r="AR23" s="6">
        <f t="shared" si="39"/>
        <v>153.54405714285741</v>
      </c>
      <c r="AS23" s="6">
        <f t="shared" si="40"/>
        <v>161.35122833990269</v>
      </c>
      <c r="AT23" s="27">
        <v>14</v>
      </c>
      <c r="AU23" s="6">
        <f t="shared" si="41"/>
        <v>403.31825714285736</v>
      </c>
      <c r="AV23" s="6">
        <f t="shared" si="42"/>
        <v>423.59894952643157</v>
      </c>
      <c r="AW23" s="27">
        <v>14</v>
      </c>
      <c r="AX23" s="6">
        <f t="shared" si="43"/>
        <v>403.31825714285736</v>
      </c>
      <c r="AY23" s="6">
        <f t="shared" si="44"/>
        <v>423.59894952643157</v>
      </c>
      <c r="AZ23" s="27">
        <v>14</v>
      </c>
      <c r="BA23" s="6">
        <f t="shared" si="45"/>
        <v>403.31825714285736</v>
      </c>
      <c r="BB23" s="21">
        <f t="shared" si="46"/>
        <v>423.59894952643157</v>
      </c>
    </row>
    <row r="24" spans="4:54" x14ac:dyDescent="0.25">
      <c r="D24" s="28">
        <v>15</v>
      </c>
      <c r="E24" s="4">
        <f t="shared" si="47"/>
        <v>6.4737</v>
      </c>
      <c r="F24" s="4">
        <f t="shared" si="48"/>
        <v>8.3692333333333337</v>
      </c>
      <c r="G24" s="29">
        <f t="shared" si="72"/>
        <v>8</v>
      </c>
      <c r="H24" s="4">
        <f t="shared" ref="H24" si="217">H$5/G24+H$6</f>
        <v>6.7343999999999999</v>
      </c>
      <c r="I24" s="4">
        <f t="shared" si="50"/>
        <v>9.7270000000000003</v>
      </c>
      <c r="J24" s="28">
        <v>15</v>
      </c>
      <c r="K24" s="4">
        <f t="shared" ref="K24" si="218">K$5/J24+K$6</f>
        <v>6.9177333333333326</v>
      </c>
      <c r="L24" s="4">
        <f t="shared" si="52"/>
        <v>9.9948333333333323</v>
      </c>
      <c r="M24" s="28">
        <v>15</v>
      </c>
      <c r="N24" s="6">
        <f t="shared" ref="N24" si="219">N$5/M24+N$6</f>
        <v>10.427433333333333</v>
      </c>
      <c r="O24" s="6">
        <f t="shared" si="54"/>
        <v>12.540533333333332</v>
      </c>
      <c r="P24" s="27">
        <v>15</v>
      </c>
      <c r="Q24" s="6">
        <f t="shared" ref="Q24" si="220">Q$5/P24+Q$6</f>
        <v>13.360766666666668</v>
      </c>
      <c r="R24" s="6">
        <f t="shared" si="56"/>
        <v>15.740533333333333</v>
      </c>
      <c r="S24" s="27">
        <v>15</v>
      </c>
      <c r="T24" s="6">
        <f t="shared" ref="T24" si="221">T$5/S24+T$6</f>
        <v>65.302666666666667</v>
      </c>
      <c r="U24" s="6">
        <f t="shared" si="58"/>
        <v>68.745099999999994</v>
      </c>
      <c r="V24" s="27">
        <v>15</v>
      </c>
      <c r="W24" s="6">
        <f t="shared" ref="W24" si="222">W$5/V24+W$6</f>
        <v>100.21856666666675</v>
      </c>
      <c r="X24" s="6">
        <f t="shared" si="60"/>
        <v>105.38453333333334</v>
      </c>
      <c r="Y24" s="27">
        <v>15</v>
      </c>
      <c r="Z24" s="6">
        <f t="shared" ref="Z24" si="223">Z$5/Y24+Z$6</f>
        <v>144.43350000000029</v>
      </c>
      <c r="AA24" s="6">
        <f t="shared" si="62"/>
        <v>151.85223333333332</v>
      </c>
      <c r="AB24" s="27">
        <v>15</v>
      </c>
      <c r="AC24" s="6">
        <f t="shared" ref="AC24" si="224">AC$5/AB24+AC$6</f>
        <v>377.52703333333352</v>
      </c>
      <c r="AD24" s="6">
        <f t="shared" si="64"/>
        <v>396.58423333333332</v>
      </c>
      <c r="AE24" s="27">
        <v>15</v>
      </c>
      <c r="AF24" s="6">
        <f t="shared" ref="AF24" si="225">AF$5/AE24+AF$6</f>
        <v>377.24303333333353</v>
      </c>
      <c r="AG24" s="6">
        <f t="shared" si="66"/>
        <v>396.26693333333333</v>
      </c>
      <c r="AH24" s="27">
        <v>15</v>
      </c>
      <c r="AI24" s="6">
        <f t="shared" ref="AI24" si="226">AI$5/AH24+AI$6</f>
        <v>376.77643333333356</v>
      </c>
      <c r="AJ24" s="6">
        <f t="shared" si="68"/>
        <v>395.74563333333333</v>
      </c>
      <c r="AK24" s="27">
        <v>15</v>
      </c>
      <c r="AL24" s="6">
        <f t="shared" ref="AL24" si="227">AL$5/AK24+AL$6</f>
        <v>376.07633333333354</v>
      </c>
      <c r="AM24" s="6">
        <f t="shared" si="70"/>
        <v>394.8803658977838</v>
      </c>
      <c r="AN24" s="27">
        <v>15</v>
      </c>
      <c r="AO24" s="6">
        <f t="shared" ref="AO24" si="228">AO$5/AN24+AO$6</f>
        <v>375.77553333333356</v>
      </c>
      <c r="AP24" s="6">
        <f t="shared" si="38"/>
        <v>394.57793333333331</v>
      </c>
      <c r="AQ24" s="27">
        <v>15</v>
      </c>
      <c r="AR24" s="6">
        <f t="shared" si="39"/>
        <v>143.40120000000027</v>
      </c>
      <c r="AS24" s="6">
        <f t="shared" si="40"/>
        <v>150.69884738752174</v>
      </c>
      <c r="AT24" s="27">
        <v>15</v>
      </c>
      <c r="AU24" s="6">
        <f t="shared" si="41"/>
        <v>376.50873333333357</v>
      </c>
      <c r="AV24" s="6">
        <f t="shared" si="42"/>
        <v>395.44656857405062</v>
      </c>
      <c r="AW24" s="27">
        <v>15</v>
      </c>
      <c r="AX24" s="6">
        <f t="shared" si="43"/>
        <v>376.50873333333357</v>
      </c>
      <c r="AY24" s="6">
        <f t="shared" si="44"/>
        <v>395.44656857405062</v>
      </c>
      <c r="AZ24" s="27">
        <v>15</v>
      </c>
      <c r="BA24" s="6">
        <f t="shared" si="45"/>
        <v>376.50873333333357</v>
      </c>
      <c r="BB24" s="21">
        <f t="shared" si="46"/>
        <v>395.44656857405062</v>
      </c>
    </row>
    <row r="25" spans="4:54" x14ac:dyDescent="0.25">
      <c r="D25" s="28">
        <v>16</v>
      </c>
      <c r="E25" s="4">
        <f t="shared" si="47"/>
        <v>6.4036999999999997</v>
      </c>
      <c r="F25" s="4">
        <f t="shared" si="48"/>
        <v>8.2608999999999995</v>
      </c>
      <c r="G25" s="29">
        <f t="shared" si="72"/>
        <v>8.5</v>
      </c>
      <c r="H25" s="4">
        <f t="shared" ref="H25" si="229">H$5/G25+H$6</f>
        <v>6.5726352941176476</v>
      </c>
      <c r="I25" s="4">
        <f t="shared" si="50"/>
        <v>9.4906764705882356</v>
      </c>
      <c r="J25" s="28">
        <v>16</v>
      </c>
      <c r="K25" s="4">
        <f t="shared" ref="K25" si="230">K$5/J25+K$6</f>
        <v>6.7343999999999999</v>
      </c>
      <c r="L25" s="4">
        <f t="shared" si="52"/>
        <v>9.7270000000000003</v>
      </c>
      <c r="M25" s="28">
        <v>16</v>
      </c>
      <c r="N25" s="6">
        <f t="shared" ref="N25" si="231">N$5/M25+N$6</f>
        <v>10.006599999999999</v>
      </c>
      <c r="O25" s="6">
        <f t="shared" si="54"/>
        <v>12.0822</v>
      </c>
      <c r="P25" s="27">
        <v>16</v>
      </c>
      <c r="Q25" s="6">
        <f t="shared" ref="Q25" si="232">Q$5/P25+Q$6</f>
        <v>12.756600000000002</v>
      </c>
      <c r="R25" s="6">
        <f t="shared" si="56"/>
        <v>15.0822</v>
      </c>
      <c r="S25" s="27">
        <v>16</v>
      </c>
      <c r="T25" s="6">
        <f t="shared" ref="T25" si="233">T$5/S25+T$6</f>
        <v>61.386000000000003</v>
      </c>
      <c r="U25" s="6">
        <f t="shared" si="58"/>
        <v>64.632599999999996</v>
      </c>
      <c r="V25" s="27">
        <v>16</v>
      </c>
      <c r="W25" s="6">
        <f t="shared" ref="W25" si="234">W$5/V25+W$6</f>
        <v>94.114400000000074</v>
      </c>
      <c r="X25" s="6">
        <f t="shared" si="60"/>
        <v>98.976200000000006</v>
      </c>
      <c r="Y25" s="27">
        <v>16</v>
      </c>
      <c r="Z25" s="6">
        <f t="shared" ref="Z25" si="235">Z$5/Y25+Z$6</f>
        <v>135.55850000000027</v>
      </c>
      <c r="AA25" s="6">
        <f t="shared" si="62"/>
        <v>142.53139999999999</v>
      </c>
      <c r="AB25" s="27">
        <v>16</v>
      </c>
      <c r="AC25" s="6">
        <f t="shared" ref="AC25" si="236">AC$5/AB25+AC$6</f>
        <v>354.06870000000015</v>
      </c>
      <c r="AD25" s="6">
        <f t="shared" si="64"/>
        <v>371.95089999999999</v>
      </c>
      <c r="AE25" s="27">
        <v>16</v>
      </c>
      <c r="AF25" s="6">
        <f t="shared" ref="AF25" si="237">AF$5/AE25+AF$6</f>
        <v>353.78470000000016</v>
      </c>
      <c r="AG25" s="6">
        <f t="shared" si="66"/>
        <v>371.6336</v>
      </c>
      <c r="AH25" s="27">
        <v>16</v>
      </c>
      <c r="AI25" s="6">
        <f t="shared" ref="AI25" si="238">AI$5/AH25+AI$6</f>
        <v>353.31810000000019</v>
      </c>
      <c r="AJ25" s="6">
        <f t="shared" si="68"/>
        <v>371.1123</v>
      </c>
      <c r="AK25" s="27">
        <v>16</v>
      </c>
      <c r="AL25" s="6">
        <f t="shared" ref="AL25" si="239">AL$5/AK25+AL$6</f>
        <v>352.61800000000017</v>
      </c>
      <c r="AM25" s="6">
        <f t="shared" si="70"/>
        <v>370.24703256445048</v>
      </c>
      <c r="AN25" s="27">
        <v>16</v>
      </c>
      <c r="AO25" s="6">
        <f t="shared" ref="AO25" si="240">AO$5/AN25+AO$6</f>
        <v>352.31720000000018</v>
      </c>
      <c r="AP25" s="6">
        <f t="shared" si="38"/>
        <v>369.94459999999998</v>
      </c>
      <c r="AQ25" s="27">
        <v>16</v>
      </c>
      <c r="AR25" s="6">
        <f t="shared" si="39"/>
        <v>134.52620000000024</v>
      </c>
      <c r="AS25" s="6">
        <f t="shared" si="40"/>
        <v>141.37801405418841</v>
      </c>
      <c r="AT25" s="27">
        <v>16</v>
      </c>
      <c r="AU25" s="6">
        <f t="shared" si="41"/>
        <v>353.0504000000002</v>
      </c>
      <c r="AV25" s="6">
        <f t="shared" si="42"/>
        <v>370.81323524071729</v>
      </c>
      <c r="AW25" s="27">
        <v>16</v>
      </c>
      <c r="AX25" s="6">
        <f t="shared" si="43"/>
        <v>353.0504000000002</v>
      </c>
      <c r="AY25" s="6">
        <f t="shared" si="44"/>
        <v>370.81323524071729</v>
      </c>
      <c r="AZ25" s="27">
        <v>16</v>
      </c>
      <c r="BA25" s="6">
        <f t="shared" si="45"/>
        <v>353.0504000000002</v>
      </c>
      <c r="BB25" s="21">
        <f t="shared" si="46"/>
        <v>370.81323524071729</v>
      </c>
    </row>
    <row r="26" spans="4:54" x14ac:dyDescent="0.25">
      <c r="D26" s="28">
        <v>17</v>
      </c>
      <c r="E26" s="4">
        <f t="shared" si="47"/>
        <v>6.341935294117647</v>
      </c>
      <c r="F26" s="4">
        <f t="shared" si="48"/>
        <v>8.1653117647058835</v>
      </c>
      <c r="G26" s="29">
        <f t="shared" si="72"/>
        <v>9</v>
      </c>
      <c r="H26" s="4">
        <f t="shared" ref="H26" si="241">H$5/G26+H$6</f>
        <v>6.4288444444444446</v>
      </c>
      <c r="I26" s="4">
        <f t="shared" si="50"/>
        <v>9.2806111111111118</v>
      </c>
      <c r="J26" s="28">
        <v>17</v>
      </c>
      <c r="K26" s="4">
        <f t="shared" ref="K26" si="242">K$5/J26+K$6</f>
        <v>6.5726352941176476</v>
      </c>
      <c r="L26" s="4">
        <f t="shared" si="52"/>
        <v>9.4906764705882356</v>
      </c>
      <c r="M26" s="28">
        <v>17</v>
      </c>
      <c r="N26" s="6">
        <f t="shared" ref="N26" si="243">N$5/M26+N$6</f>
        <v>9.6352764705882343</v>
      </c>
      <c r="O26" s="6">
        <f t="shared" si="54"/>
        <v>11.677788235294118</v>
      </c>
      <c r="P26" s="27">
        <v>17</v>
      </c>
      <c r="Q26" s="6">
        <f t="shared" ref="Q26" si="244">Q$5/P26+Q$6</f>
        <v>12.223511764705885</v>
      </c>
      <c r="R26" s="6">
        <f t="shared" si="56"/>
        <v>14.501317647058825</v>
      </c>
      <c r="S26" s="27">
        <v>17</v>
      </c>
      <c r="T26" s="6">
        <f t="shared" ref="T26" si="245">T$5/S26+T$6</f>
        <v>57.930117647058829</v>
      </c>
      <c r="U26" s="6">
        <f t="shared" si="58"/>
        <v>61.003923529411765</v>
      </c>
      <c r="V26" s="27">
        <v>17</v>
      </c>
      <c r="W26" s="6">
        <f t="shared" ref="W26" si="246">W$5/V26+W$6</f>
        <v>88.728370588235364</v>
      </c>
      <c r="X26" s="6">
        <f t="shared" si="60"/>
        <v>93.321788235294122</v>
      </c>
      <c r="Y26" s="27">
        <v>17</v>
      </c>
      <c r="Z26" s="6">
        <f t="shared" ref="Z26" si="247">Z$5/Y26+Z$6</f>
        <v>127.72761764705906</v>
      </c>
      <c r="AA26" s="6">
        <f t="shared" si="62"/>
        <v>134.30713529411764</v>
      </c>
      <c r="AB26" s="27">
        <v>17</v>
      </c>
      <c r="AC26" s="6">
        <f t="shared" ref="AC26" si="248">AC$5/AB26+AC$6</f>
        <v>333.37017058823545</v>
      </c>
      <c r="AD26" s="6">
        <f t="shared" si="64"/>
        <v>350.21560588235292</v>
      </c>
      <c r="AE26" s="27">
        <v>17</v>
      </c>
      <c r="AF26" s="6">
        <f t="shared" ref="AF26" si="249">AF$5/AE26+AF$6</f>
        <v>333.08617058823546</v>
      </c>
      <c r="AG26" s="6">
        <f t="shared" si="66"/>
        <v>349.89830588235293</v>
      </c>
      <c r="AH26" s="27">
        <v>17</v>
      </c>
      <c r="AI26" s="6">
        <f t="shared" ref="AI26" si="250">AI$5/AH26+AI$6</f>
        <v>332.61957058823549</v>
      </c>
      <c r="AJ26" s="6">
        <f t="shared" si="68"/>
        <v>349.37700588235293</v>
      </c>
      <c r="AK26" s="27">
        <v>17</v>
      </c>
      <c r="AL26" s="6">
        <f t="shared" ref="AL26" si="251">AL$5/AK26+AL$6</f>
        <v>331.91947058823547</v>
      </c>
      <c r="AM26" s="6">
        <f t="shared" si="70"/>
        <v>348.51173844680341</v>
      </c>
      <c r="AN26" s="27">
        <v>17</v>
      </c>
      <c r="AO26" s="6">
        <f t="shared" ref="AO26" si="252">AO$5/AN26+AO$6</f>
        <v>331.61867058823549</v>
      </c>
      <c r="AP26" s="6">
        <f t="shared" si="38"/>
        <v>348.20930588235291</v>
      </c>
      <c r="AQ26" s="27">
        <v>17</v>
      </c>
      <c r="AR26" s="6">
        <f t="shared" si="39"/>
        <v>126.69531764705907</v>
      </c>
      <c r="AS26" s="6">
        <f t="shared" si="40"/>
        <v>133.15374934830606</v>
      </c>
      <c r="AT26" s="27">
        <v>17</v>
      </c>
      <c r="AU26" s="6">
        <f t="shared" si="41"/>
        <v>332.3518705882355</v>
      </c>
      <c r="AV26" s="6">
        <f t="shared" si="42"/>
        <v>349.07794112307022</v>
      </c>
      <c r="AW26" s="27">
        <v>17</v>
      </c>
      <c r="AX26" s="6">
        <f t="shared" si="43"/>
        <v>332.3518705882355</v>
      </c>
      <c r="AY26" s="6">
        <f t="shared" si="44"/>
        <v>349.07794112307022</v>
      </c>
      <c r="AZ26" s="27">
        <v>17</v>
      </c>
      <c r="BA26" s="6">
        <f t="shared" si="45"/>
        <v>332.3518705882355</v>
      </c>
      <c r="BB26" s="21">
        <f t="shared" si="46"/>
        <v>349.07794112307022</v>
      </c>
    </row>
    <row r="27" spans="4:54" x14ac:dyDescent="0.25">
      <c r="D27" s="28">
        <v>18</v>
      </c>
      <c r="E27" s="4">
        <f t="shared" si="47"/>
        <v>6.2870333333333335</v>
      </c>
      <c r="F27" s="4">
        <f t="shared" si="48"/>
        <v>8.0803444444444441</v>
      </c>
      <c r="G27" s="29">
        <f t="shared" si="72"/>
        <v>9.5</v>
      </c>
      <c r="H27" s="4">
        <f t="shared" ref="H27" si="253">H$5/G27+H$6</f>
        <v>6.3001894736842106</v>
      </c>
      <c r="I27" s="4">
        <f t="shared" si="50"/>
        <v>9.0926578947368419</v>
      </c>
      <c r="J27" s="28">
        <v>18</v>
      </c>
      <c r="K27" s="4">
        <f t="shared" ref="K27" si="254">K$5/J27+K$6</f>
        <v>6.4288444444444446</v>
      </c>
      <c r="L27" s="4">
        <f t="shared" si="52"/>
        <v>9.2806111111111118</v>
      </c>
      <c r="M27" s="28">
        <v>18</v>
      </c>
      <c r="N27" s="6">
        <f t="shared" ref="N27" si="255">N$5/M27+N$6</f>
        <v>9.3052111111111113</v>
      </c>
      <c r="O27" s="6">
        <f t="shared" si="54"/>
        <v>11.318311111111111</v>
      </c>
      <c r="P27" s="27">
        <v>18</v>
      </c>
      <c r="Q27" s="6">
        <f t="shared" ref="Q27" si="256">Q$5/P27+Q$6</f>
        <v>11.749655555555558</v>
      </c>
      <c r="R27" s="6">
        <f t="shared" si="56"/>
        <v>13.984977777777779</v>
      </c>
      <c r="S27" s="27">
        <v>18</v>
      </c>
      <c r="T27" s="6">
        <f t="shared" ref="T27" si="257">T$5/S27+T$6</f>
        <v>54.858222222222224</v>
      </c>
      <c r="U27" s="6">
        <f t="shared" si="58"/>
        <v>57.778433333333339</v>
      </c>
      <c r="V27" s="27">
        <v>18</v>
      </c>
      <c r="W27" s="6">
        <f t="shared" ref="W27" si="258">W$5/V27+W$6</f>
        <v>83.94078888888896</v>
      </c>
      <c r="X27" s="6">
        <f t="shared" si="60"/>
        <v>88.295644444444449</v>
      </c>
      <c r="Y27" s="27">
        <v>18</v>
      </c>
      <c r="Z27" s="6">
        <f t="shared" ref="Z27" si="259">Z$5/Y27+Z$6</f>
        <v>120.76683333333355</v>
      </c>
      <c r="AA27" s="6">
        <f t="shared" si="62"/>
        <v>126.99667777777778</v>
      </c>
      <c r="AB27" s="27">
        <v>18</v>
      </c>
      <c r="AC27" s="6">
        <f t="shared" ref="AC27" si="260">AC$5/AB27+AC$6</f>
        <v>314.97147777777792</v>
      </c>
      <c r="AD27" s="6">
        <f t="shared" si="64"/>
        <v>330.89534444444445</v>
      </c>
      <c r="AE27" s="27">
        <v>18</v>
      </c>
      <c r="AF27" s="6">
        <f t="shared" ref="AF27" si="261">AF$5/AE27+AF$6</f>
        <v>314.68747777777793</v>
      </c>
      <c r="AG27" s="6">
        <f t="shared" si="66"/>
        <v>330.57804444444446</v>
      </c>
      <c r="AH27" s="27">
        <v>18</v>
      </c>
      <c r="AI27" s="6">
        <f t="shared" ref="AI27" si="262">AI$5/AH27+AI$6</f>
        <v>314.22087777777796</v>
      </c>
      <c r="AJ27" s="6">
        <f t="shared" si="68"/>
        <v>330.05674444444446</v>
      </c>
      <c r="AK27" s="27">
        <v>18</v>
      </c>
      <c r="AL27" s="6">
        <f t="shared" ref="AL27" si="263">AL$5/AK27+AL$6</f>
        <v>313.52077777777794</v>
      </c>
      <c r="AM27" s="6">
        <f t="shared" si="70"/>
        <v>329.19147700889494</v>
      </c>
      <c r="AN27" s="27">
        <v>18</v>
      </c>
      <c r="AO27" s="6">
        <f t="shared" ref="AO27" si="264">AO$5/AN27+AO$6</f>
        <v>313.21997777777796</v>
      </c>
      <c r="AP27" s="6">
        <f t="shared" si="38"/>
        <v>328.88904444444444</v>
      </c>
      <c r="AQ27" s="27">
        <v>18</v>
      </c>
      <c r="AR27" s="6">
        <f t="shared" si="39"/>
        <v>119.73453333333356</v>
      </c>
      <c r="AS27" s="6">
        <f t="shared" si="40"/>
        <v>125.84329183196617</v>
      </c>
      <c r="AT27" s="27">
        <v>18</v>
      </c>
      <c r="AU27" s="6">
        <f t="shared" si="41"/>
        <v>313.95317777777797</v>
      </c>
      <c r="AV27" s="6">
        <f t="shared" si="42"/>
        <v>329.75767968516175</v>
      </c>
      <c r="AW27" s="27">
        <v>18</v>
      </c>
      <c r="AX27" s="6">
        <f t="shared" si="43"/>
        <v>313.95317777777797</v>
      </c>
      <c r="AY27" s="6">
        <f t="shared" si="44"/>
        <v>329.75767968516175</v>
      </c>
      <c r="AZ27" s="27">
        <v>18</v>
      </c>
      <c r="BA27" s="6">
        <f t="shared" si="45"/>
        <v>313.95317777777797</v>
      </c>
      <c r="BB27" s="21">
        <f t="shared" si="46"/>
        <v>329.75767968516175</v>
      </c>
    </row>
    <row r="28" spans="4:54" x14ac:dyDescent="0.25">
      <c r="D28" s="28">
        <v>19</v>
      </c>
      <c r="E28" s="4">
        <f t="shared" si="47"/>
        <v>6.2379105263157895</v>
      </c>
      <c r="F28" s="4">
        <f t="shared" si="48"/>
        <v>8.00432105263158</v>
      </c>
      <c r="G28" s="29">
        <f t="shared" si="72"/>
        <v>10</v>
      </c>
      <c r="H28" s="4">
        <f t="shared" ref="H28" si="265">H$5/G28+H$6</f>
        <v>6.1844000000000001</v>
      </c>
      <c r="I28" s="4">
        <f t="shared" si="50"/>
        <v>8.9235000000000007</v>
      </c>
      <c r="J28" s="28">
        <v>19</v>
      </c>
      <c r="K28" s="4">
        <f t="shared" ref="K28" si="266">K$5/J28+K$6</f>
        <v>6.3001894736842106</v>
      </c>
      <c r="L28" s="4">
        <f t="shared" si="52"/>
        <v>9.0926578947368419</v>
      </c>
      <c r="M28" s="28">
        <v>19</v>
      </c>
      <c r="N28" s="6">
        <f t="shared" ref="N28" si="267">N$5/M28+N$6</f>
        <v>9.0098894736842094</v>
      </c>
      <c r="O28" s="6">
        <f t="shared" si="54"/>
        <v>10.996673684210528</v>
      </c>
      <c r="P28" s="27">
        <v>19</v>
      </c>
      <c r="Q28" s="6">
        <f t="shared" ref="Q28" si="268">Q$5/P28+Q$6</f>
        <v>11.325678947368422</v>
      </c>
      <c r="R28" s="6">
        <f t="shared" si="56"/>
        <v>13.522989473684211</v>
      </c>
      <c r="S28" s="27">
        <v>19</v>
      </c>
      <c r="T28" s="6">
        <f t="shared" ref="T28" si="269">T$5/S28+T$6</f>
        <v>52.109684210526318</v>
      </c>
      <c r="U28" s="6">
        <f t="shared" si="58"/>
        <v>54.892468421052627</v>
      </c>
      <c r="V28" s="27">
        <v>19</v>
      </c>
      <c r="W28" s="6">
        <f t="shared" ref="W28" si="270">W$5/V28+W$6</f>
        <v>79.6571631578948</v>
      </c>
      <c r="X28" s="6">
        <f t="shared" si="60"/>
        <v>83.798568421052636</v>
      </c>
      <c r="Y28" s="27">
        <v>19</v>
      </c>
      <c r="Z28" s="6">
        <f t="shared" ref="Z28" si="271">Z$5/Y28+Z$6</f>
        <v>114.53876315789495</v>
      </c>
      <c r="AA28" s="6">
        <f t="shared" si="62"/>
        <v>120.45574210526317</v>
      </c>
      <c r="AB28" s="27">
        <v>19</v>
      </c>
      <c r="AC28" s="6">
        <f t="shared" ref="AC28" si="272">AC$5/AB28+AC$6</f>
        <v>298.50948947368431</v>
      </c>
      <c r="AD28" s="6">
        <f t="shared" si="64"/>
        <v>313.60879473684207</v>
      </c>
      <c r="AE28" s="27">
        <v>19</v>
      </c>
      <c r="AF28" s="6">
        <f t="shared" ref="AF28" si="273">AF$5/AE28+AF$6</f>
        <v>298.22548947368432</v>
      </c>
      <c r="AG28" s="6">
        <f t="shared" si="66"/>
        <v>313.29149473684208</v>
      </c>
      <c r="AH28" s="27">
        <v>19</v>
      </c>
      <c r="AI28" s="6">
        <f t="shared" ref="AI28" si="274">AI$5/AH28+AI$6</f>
        <v>297.75888947368435</v>
      </c>
      <c r="AJ28" s="6">
        <f t="shared" si="68"/>
        <v>312.77019473684209</v>
      </c>
      <c r="AK28" s="27">
        <v>19</v>
      </c>
      <c r="AL28" s="6">
        <f t="shared" ref="AL28" si="275">AL$5/AK28+AL$6</f>
        <v>297.05878947368433</v>
      </c>
      <c r="AM28" s="6">
        <f t="shared" si="70"/>
        <v>311.90492730129256</v>
      </c>
      <c r="AN28" s="27">
        <v>19</v>
      </c>
      <c r="AO28" s="6">
        <f t="shared" ref="AO28" si="276">AO$5/AN28+AO$6</f>
        <v>296.75798947368435</v>
      </c>
      <c r="AP28" s="6">
        <f t="shared" si="38"/>
        <v>311.60249473684206</v>
      </c>
      <c r="AQ28" s="27">
        <v>19</v>
      </c>
      <c r="AR28" s="6">
        <f t="shared" si="39"/>
        <v>113.50646315789496</v>
      </c>
      <c r="AS28" s="6">
        <f t="shared" si="40"/>
        <v>119.30235615945156</v>
      </c>
      <c r="AT28" s="27">
        <v>19</v>
      </c>
      <c r="AU28" s="6">
        <f t="shared" si="41"/>
        <v>297.49118947368436</v>
      </c>
      <c r="AV28" s="6">
        <f t="shared" si="42"/>
        <v>312.47112997755937</v>
      </c>
      <c r="AW28" s="27">
        <v>19</v>
      </c>
      <c r="AX28" s="6">
        <f t="shared" si="43"/>
        <v>297.49118947368436</v>
      </c>
      <c r="AY28" s="6">
        <f t="shared" si="44"/>
        <v>312.47112997755937</v>
      </c>
      <c r="AZ28" s="27">
        <v>19</v>
      </c>
      <c r="BA28" s="6">
        <f t="shared" si="45"/>
        <v>297.49118947368436</v>
      </c>
      <c r="BB28" s="21">
        <f t="shared" si="46"/>
        <v>312.47112997755937</v>
      </c>
    </row>
    <row r="29" spans="4:54" x14ac:dyDescent="0.25">
      <c r="D29" s="28">
        <v>20</v>
      </c>
      <c r="E29" s="4">
        <f t="shared" si="47"/>
        <v>6.1936999999999998</v>
      </c>
      <c r="F29" s="4">
        <f t="shared" si="48"/>
        <v>7.9359000000000002</v>
      </c>
      <c r="G29" s="29">
        <f t="shared" si="72"/>
        <v>10.5</v>
      </c>
      <c r="H29" s="4">
        <f t="shared" ref="H29" si="277">H$5/G29+H$6</f>
        <v>6.0796380952380957</v>
      </c>
      <c r="I29" s="4">
        <f t="shared" si="50"/>
        <v>8.7704523809523813</v>
      </c>
      <c r="J29" s="28">
        <v>20</v>
      </c>
      <c r="K29" s="4">
        <f t="shared" ref="K29" si="278">K$5/J29+K$6</f>
        <v>6.1844000000000001</v>
      </c>
      <c r="L29" s="4">
        <f t="shared" si="52"/>
        <v>8.9235000000000007</v>
      </c>
      <c r="M29" s="28">
        <v>20</v>
      </c>
      <c r="N29" s="6">
        <f t="shared" ref="N29" si="279">N$5/M29+N$6</f>
        <v>8.7440999999999995</v>
      </c>
      <c r="O29" s="6">
        <f t="shared" si="54"/>
        <v>10.7072</v>
      </c>
      <c r="P29" s="27">
        <v>20</v>
      </c>
      <c r="Q29" s="6">
        <f t="shared" ref="Q29" si="280">Q$5/P29+Q$6</f>
        <v>10.944100000000002</v>
      </c>
      <c r="R29" s="6">
        <f t="shared" si="56"/>
        <v>13.107200000000001</v>
      </c>
      <c r="S29" s="27">
        <v>20</v>
      </c>
      <c r="T29" s="6">
        <f t="shared" ref="T29" si="281">T$5/S29+T$6</f>
        <v>49.636000000000003</v>
      </c>
      <c r="U29" s="6">
        <f t="shared" si="58"/>
        <v>52.295100000000005</v>
      </c>
      <c r="V29" s="27">
        <v>20</v>
      </c>
      <c r="W29" s="6">
        <f t="shared" ref="W29" si="282">W$5/V29+W$6</f>
        <v>75.80190000000006</v>
      </c>
      <c r="X29" s="6">
        <f t="shared" si="60"/>
        <v>79.751200000000011</v>
      </c>
      <c r="Y29" s="27">
        <v>20</v>
      </c>
      <c r="Z29" s="6">
        <f t="shared" ref="Z29" si="283">Z$5/Y29+Z$6</f>
        <v>108.93350000000019</v>
      </c>
      <c r="AA29" s="6">
        <f t="shared" si="62"/>
        <v>114.5689</v>
      </c>
      <c r="AB29" s="27">
        <v>20</v>
      </c>
      <c r="AC29" s="6">
        <f t="shared" ref="AC29" si="284">AC$5/AB29+AC$6</f>
        <v>283.69370000000009</v>
      </c>
      <c r="AD29" s="6">
        <f t="shared" si="64"/>
        <v>298.05090000000001</v>
      </c>
      <c r="AE29" s="27">
        <v>20</v>
      </c>
      <c r="AF29" s="6">
        <f t="shared" ref="AF29" si="285">AF$5/AE29+AF$6</f>
        <v>283.4097000000001</v>
      </c>
      <c r="AG29" s="6">
        <f t="shared" si="66"/>
        <v>297.73360000000002</v>
      </c>
      <c r="AH29" s="27">
        <v>20</v>
      </c>
      <c r="AI29" s="6">
        <f t="shared" ref="AI29" si="286">AI$5/AH29+AI$6</f>
        <v>282.94310000000013</v>
      </c>
      <c r="AJ29" s="6">
        <f t="shared" si="68"/>
        <v>297.21230000000003</v>
      </c>
      <c r="AK29" s="27">
        <v>20</v>
      </c>
      <c r="AL29" s="6">
        <f t="shared" ref="AL29" si="287">AL$5/AK29+AL$6</f>
        <v>282.24300000000011</v>
      </c>
      <c r="AM29" s="6">
        <f t="shared" si="70"/>
        <v>296.3470325644505</v>
      </c>
      <c r="AN29" s="27">
        <v>20</v>
      </c>
      <c r="AO29" s="6">
        <f t="shared" ref="AO29" si="288">AO$5/AN29+AO$6</f>
        <v>281.94220000000013</v>
      </c>
      <c r="AP29" s="6">
        <f t="shared" si="38"/>
        <v>296.0446</v>
      </c>
      <c r="AQ29" s="27">
        <v>20</v>
      </c>
      <c r="AR29" s="6">
        <f t="shared" si="39"/>
        <v>107.9012000000002</v>
      </c>
      <c r="AS29" s="6">
        <f t="shared" si="40"/>
        <v>113.41551405418839</v>
      </c>
      <c r="AT29" s="27">
        <v>20</v>
      </c>
      <c r="AU29" s="6">
        <f t="shared" si="41"/>
        <v>282.67540000000014</v>
      </c>
      <c r="AV29" s="6">
        <f t="shared" si="42"/>
        <v>296.91323524071731</v>
      </c>
      <c r="AW29" s="27">
        <v>20</v>
      </c>
      <c r="AX29" s="6">
        <f t="shared" si="43"/>
        <v>282.67540000000014</v>
      </c>
      <c r="AY29" s="6">
        <f t="shared" si="44"/>
        <v>296.91323524071731</v>
      </c>
      <c r="AZ29" s="27">
        <v>20</v>
      </c>
      <c r="BA29" s="6">
        <f t="shared" si="45"/>
        <v>282.67540000000014</v>
      </c>
      <c r="BB29" s="21">
        <f t="shared" si="46"/>
        <v>296.91323524071731</v>
      </c>
    </row>
    <row r="30" spans="4:54" x14ac:dyDescent="0.25">
      <c r="D30" s="28">
        <v>21</v>
      </c>
      <c r="E30" s="4">
        <f t="shared" si="47"/>
        <v>6.1536999999999997</v>
      </c>
      <c r="F30" s="4">
        <f t="shared" si="48"/>
        <v>7.8739952380952385</v>
      </c>
      <c r="G30" s="29">
        <f t="shared" si="72"/>
        <v>11</v>
      </c>
      <c r="H30" s="4">
        <f t="shared" ref="H30" si="289">H$5/G30+H$6</f>
        <v>5.9843999999999999</v>
      </c>
      <c r="I30" s="4">
        <f t="shared" si="50"/>
        <v>8.6313181818181821</v>
      </c>
      <c r="J30" s="28">
        <v>21</v>
      </c>
      <c r="K30" s="4">
        <f t="shared" ref="K30" si="290">K$5/J30+K$6</f>
        <v>6.0796380952380957</v>
      </c>
      <c r="L30" s="4">
        <f t="shared" si="52"/>
        <v>8.7704523809523813</v>
      </c>
      <c r="M30" s="28">
        <v>21</v>
      </c>
      <c r="N30" s="6">
        <f t="shared" ref="N30" si="291">N$5/M30+N$6</f>
        <v>8.503623809523809</v>
      </c>
      <c r="O30" s="6">
        <f t="shared" si="54"/>
        <v>10.445295238095238</v>
      </c>
      <c r="P30" s="27">
        <v>21</v>
      </c>
      <c r="Q30" s="6">
        <f t="shared" ref="Q30" si="292">Q$5/P30+Q$6</f>
        <v>10.598861904761906</v>
      </c>
      <c r="R30" s="6">
        <f t="shared" si="56"/>
        <v>12.731009523809524</v>
      </c>
      <c r="S30" s="27">
        <v>21</v>
      </c>
      <c r="T30" s="6">
        <f t="shared" ref="T30" si="293">T$5/S30+T$6</f>
        <v>47.397904761904762</v>
      </c>
      <c r="U30" s="6">
        <f t="shared" si="58"/>
        <v>49.945099999999996</v>
      </c>
      <c r="V30" s="27">
        <v>21</v>
      </c>
      <c r="W30" s="6">
        <f t="shared" ref="W30" si="294">W$5/V30+W$6</f>
        <v>72.313804761904819</v>
      </c>
      <c r="X30" s="6">
        <f t="shared" si="60"/>
        <v>76.089295238095247</v>
      </c>
      <c r="Y30" s="27">
        <v>21</v>
      </c>
      <c r="Z30" s="6">
        <f t="shared" ref="Z30" si="295">Z$5/Y30+Z$6</f>
        <v>103.86207142857162</v>
      </c>
      <c r="AA30" s="6">
        <f t="shared" si="62"/>
        <v>109.24270952380952</v>
      </c>
      <c r="AB30" s="27">
        <v>21</v>
      </c>
      <c r="AC30" s="6">
        <f t="shared" ref="AC30" si="296">AC$5/AB30+AC$6</f>
        <v>270.28893809523822</v>
      </c>
      <c r="AD30" s="6">
        <f t="shared" si="64"/>
        <v>283.97470952380951</v>
      </c>
      <c r="AE30" s="27">
        <v>21</v>
      </c>
      <c r="AF30" s="6">
        <f t="shared" ref="AF30" si="297">AF$5/AE30+AF$6</f>
        <v>270.00493809523823</v>
      </c>
      <c r="AG30" s="6">
        <f t="shared" si="66"/>
        <v>283.65740952380952</v>
      </c>
      <c r="AH30" s="27">
        <v>21</v>
      </c>
      <c r="AI30" s="6">
        <f t="shared" ref="AI30" si="298">AI$5/AH30+AI$6</f>
        <v>269.53833809523826</v>
      </c>
      <c r="AJ30" s="6">
        <f t="shared" si="68"/>
        <v>283.13610952380952</v>
      </c>
      <c r="AK30" s="27">
        <v>21</v>
      </c>
      <c r="AL30" s="6">
        <f t="shared" ref="AL30" si="299">AL$5/AK30+AL$6</f>
        <v>268.83823809523824</v>
      </c>
      <c r="AM30" s="6">
        <f t="shared" si="70"/>
        <v>282.27084208826</v>
      </c>
      <c r="AN30" s="27">
        <v>21</v>
      </c>
      <c r="AO30" s="6">
        <f t="shared" ref="AO30" si="300">AO$5/AN30+AO$6</f>
        <v>268.53743809523826</v>
      </c>
      <c r="AP30" s="6">
        <f t="shared" si="38"/>
        <v>281.9684095238095</v>
      </c>
      <c r="AQ30" s="27">
        <v>21</v>
      </c>
      <c r="AR30" s="6">
        <f t="shared" si="39"/>
        <v>102.82977142857163</v>
      </c>
      <c r="AS30" s="6">
        <f t="shared" si="40"/>
        <v>108.08932357799792</v>
      </c>
      <c r="AT30" s="27">
        <v>21</v>
      </c>
      <c r="AU30" s="6">
        <f t="shared" si="41"/>
        <v>269.27063809523827</v>
      </c>
      <c r="AV30" s="6">
        <f t="shared" si="42"/>
        <v>282.83704476452681</v>
      </c>
      <c r="AW30" s="27">
        <v>21</v>
      </c>
      <c r="AX30" s="6">
        <f t="shared" si="43"/>
        <v>269.27063809523827</v>
      </c>
      <c r="AY30" s="6">
        <f t="shared" si="44"/>
        <v>282.83704476452681</v>
      </c>
      <c r="AZ30" s="27">
        <v>21</v>
      </c>
      <c r="BA30" s="6">
        <f t="shared" si="45"/>
        <v>269.27063809523827</v>
      </c>
      <c r="BB30" s="21">
        <f t="shared" si="46"/>
        <v>282.83704476452681</v>
      </c>
    </row>
    <row r="31" spans="4:54" x14ac:dyDescent="0.25">
      <c r="D31" s="28">
        <v>22</v>
      </c>
      <c r="E31" s="4">
        <f t="shared" si="47"/>
        <v>6.1173363636363636</v>
      </c>
      <c r="F31" s="4">
        <f t="shared" si="48"/>
        <v>7.817718181818182</v>
      </c>
      <c r="G31" s="29">
        <f t="shared" si="72"/>
        <v>11.5</v>
      </c>
      <c r="H31" s="4">
        <f t="shared" ref="H31" si="301">H$5/G31+H$6</f>
        <v>5.89744347826087</v>
      </c>
      <c r="I31" s="4">
        <f t="shared" si="50"/>
        <v>8.504282608695652</v>
      </c>
      <c r="J31" s="28">
        <v>22</v>
      </c>
      <c r="K31" s="4">
        <f t="shared" ref="K31" si="302">K$5/J31+K$6</f>
        <v>5.9843999999999999</v>
      </c>
      <c r="L31" s="4">
        <f t="shared" si="52"/>
        <v>8.6313181818181821</v>
      </c>
      <c r="M31" s="28">
        <v>22</v>
      </c>
      <c r="N31" s="6">
        <f t="shared" ref="N31" si="303">N$5/M31+N$6</f>
        <v>8.2850090909090905</v>
      </c>
      <c r="O31" s="6">
        <f t="shared" si="54"/>
        <v>10.2072</v>
      </c>
      <c r="P31" s="27">
        <v>22</v>
      </c>
      <c r="Q31" s="6">
        <f t="shared" ref="Q31" si="304">Q$5/P31+Q$6</f>
        <v>10.285009090909092</v>
      </c>
      <c r="R31" s="6">
        <f t="shared" si="56"/>
        <v>12.389018181818182</v>
      </c>
      <c r="S31" s="27">
        <v>22</v>
      </c>
      <c r="T31" s="6">
        <f t="shared" ref="T31" si="305">T$5/S31+T$6</f>
        <v>45.363272727272729</v>
      </c>
      <c r="U31" s="6">
        <f t="shared" si="58"/>
        <v>47.80873636363637</v>
      </c>
      <c r="V31" s="27">
        <v>22</v>
      </c>
      <c r="W31" s="6">
        <f t="shared" ref="W31" si="306">W$5/V31+W$6</f>
        <v>69.14280909090914</v>
      </c>
      <c r="X31" s="6">
        <f t="shared" si="60"/>
        <v>72.760290909090912</v>
      </c>
      <c r="Y31" s="27">
        <v>22</v>
      </c>
      <c r="Z31" s="6">
        <f t="shared" ref="Z31" si="307">Z$5/Y31+Z$6</f>
        <v>99.251681818181993</v>
      </c>
      <c r="AA31" s="6">
        <f t="shared" si="62"/>
        <v>104.40071818181819</v>
      </c>
      <c r="AB31" s="27">
        <v>22</v>
      </c>
      <c r="AC31" s="6">
        <f t="shared" ref="AC31" si="308">AC$5/AB31+AC$6</f>
        <v>258.10279090909103</v>
      </c>
      <c r="AD31" s="6">
        <f t="shared" si="64"/>
        <v>271.17817272727274</v>
      </c>
      <c r="AE31" s="27">
        <v>22</v>
      </c>
      <c r="AF31" s="6">
        <f t="shared" ref="AF31" si="309">AF$5/AE31+AF$6</f>
        <v>257.81879090909104</v>
      </c>
      <c r="AG31" s="6">
        <f t="shared" si="66"/>
        <v>270.86087272727275</v>
      </c>
      <c r="AH31" s="27">
        <v>22</v>
      </c>
      <c r="AI31" s="6">
        <f t="shared" ref="AI31" si="310">AI$5/AH31+AI$6</f>
        <v>257.35219090909101</v>
      </c>
      <c r="AJ31" s="6">
        <f t="shared" si="68"/>
        <v>270.33957272727275</v>
      </c>
      <c r="AK31" s="27">
        <v>22</v>
      </c>
      <c r="AL31" s="6">
        <f t="shared" ref="AL31" si="311">AL$5/AK31+AL$6</f>
        <v>256.65209090909104</v>
      </c>
      <c r="AM31" s="6">
        <f t="shared" si="70"/>
        <v>269.47430529172323</v>
      </c>
      <c r="AN31" s="27">
        <v>22</v>
      </c>
      <c r="AO31" s="6">
        <f t="shared" ref="AO31" si="312">AO$5/AN31+AO$6</f>
        <v>256.35129090909101</v>
      </c>
      <c r="AP31" s="6">
        <f t="shared" si="38"/>
        <v>269.17187272727273</v>
      </c>
      <c r="AQ31" s="27">
        <v>22</v>
      </c>
      <c r="AR31" s="6">
        <f t="shared" si="39"/>
        <v>98.219381818182001</v>
      </c>
      <c r="AS31" s="6">
        <f t="shared" si="40"/>
        <v>103.24733223600659</v>
      </c>
      <c r="AT31" s="27">
        <v>22</v>
      </c>
      <c r="AU31" s="6">
        <f t="shared" si="41"/>
        <v>257.08449090909102</v>
      </c>
      <c r="AV31" s="6">
        <f t="shared" si="42"/>
        <v>270.04050796799004</v>
      </c>
      <c r="AW31" s="27">
        <v>22</v>
      </c>
      <c r="AX31" s="6">
        <f t="shared" si="43"/>
        <v>257.08449090909102</v>
      </c>
      <c r="AY31" s="6">
        <f t="shared" si="44"/>
        <v>270.04050796799004</v>
      </c>
      <c r="AZ31" s="27">
        <v>22</v>
      </c>
      <c r="BA31" s="6">
        <f t="shared" si="45"/>
        <v>257.08449090909102</v>
      </c>
      <c r="BB31" s="21">
        <f t="shared" si="46"/>
        <v>270.04050796799004</v>
      </c>
    </row>
    <row r="32" spans="4:54" x14ac:dyDescent="0.25">
      <c r="D32" s="28">
        <v>23</v>
      </c>
      <c r="E32" s="4">
        <f t="shared" si="47"/>
        <v>6.0841347826086958</v>
      </c>
      <c r="F32" s="4">
        <f t="shared" si="48"/>
        <v>7.7663347826086957</v>
      </c>
      <c r="G32" s="29">
        <f t="shared" si="72"/>
        <v>12</v>
      </c>
      <c r="H32" s="4">
        <f t="shared" ref="H32" si="313">H$5/G32+H$6</f>
        <v>5.817733333333333</v>
      </c>
      <c r="I32" s="4">
        <f t="shared" si="50"/>
        <v>8.387833333333333</v>
      </c>
      <c r="J32" s="28">
        <v>23</v>
      </c>
      <c r="K32" s="4">
        <f t="shared" ref="K32" si="314">K$5/J32+K$6</f>
        <v>5.89744347826087</v>
      </c>
      <c r="L32" s="4">
        <f t="shared" si="52"/>
        <v>8.504282608695652</v>
      </c>
      <c r="M32" s="28">
        <v>23</v>
      </c>
      <c r="N32" s="6">
        <f t="shared" ref="N32" si="315">N$5/M32+N$6</f>
        <v>8.0854043478260866</v>
      </c>
      <c r="O32" s="6">
        <f t="shared" si="54"/>
        <v>9.9898086956521741</v>
      </c>
      <c r="P32" s="27">
        <v>23</v>
      </c>
      <c r="Q32" s="6">
        <f t="shared" ref="Q32" si="316">Q$5/P32+Q$6</f>
        <v>9.9984478260869576</v>
      </c>
      <c r="R32" s="6">
        <f t="shared" si="56"/>
        <v>12.076765217391305</v>
      </c>
      <c r="S32" s="27">
        <v>23</v>
      </c>
      <c r="T32" s="6">
        <f t="shared" ref="T32" si="317">T$5/S32+T$6</f>
        <v>43.505565217391307</v>
      </c>
      <c r="U32" s="6">
        <f t="shared" si="58"/>
        <v>45.858143478260871</v>
      </c>
      <c r="V32" s="27">
        <v>23</v>
      </c>
      <c r="W32" s="6">
        <f t="shared" ref="W32" si="318">W$5/V32+W$6</f>
        <v>66.247552173913093</v>
      </c>
      <c r="X32" s="6">
        <f t="shared" si="60"/>
        <v>69.720765217391303</v>
      </c>
      <c r="Y32" s="27">
        <v>23</v>
      </c>
      <c r="Z32" s="6">
        <f t="shared" ref="Z32" si="319">Z$5/Y32+Z$6</f>
        <v>95.042195652174087</v>
      </c>
      <c r="AA32" s="6">
        <f t="shared" si="62"/>
        <v>99.979769565217396</v>
      </c>
      <c r="AB32" s="27">
        <v>23</v>
      </c>
      <c r="AC32" s="6">
        <f t="shared" ref="AC32" si="320">AC$5/AB32+AC$6</f>
        <v>246.97630869565231</v>
      </c>
      <c r="AD32" s="6">
        <f t="shared" si="64"/>
        <v>259.49437826086955</v>
      </c>
      <c r="AE32" s="27">
        <v>23</v>
      </c>
      <c r="AF32" s="6">
        <f t="shared" ref="AF32" si="321">AF$5/AE32+AF$6</f>
        <v>246.69230869565229</v>
      </c>
      <c r="AG32" s="6">
        <f t="shared" si="66"/>
        <v>259.17707826086956</v>
      </c>
      <c r="AH32" s="27">
        <v>23</v>
      </c>
      <c r="AI32" s="6">
        <f t="shared" ref="AI32" si="322">AI$5/AH32+AI$6</f>
        <v>246.22570869565229</v>
      </c>
      <c r="AJ32" s="6">
        <f t="shared" si="68"/>
        <v>258.65577826086957</v>
      </c>
      <c r="AK32" s="27">
        <v>23</v>
      </c>
      <c r="AL32" s="6">
        <f t="shared" ref="AL32" si="323">AL$5/AK32+AL$6</f>
        <v>245.52560869565229</v>
      </c>
      <c r="AM32" s="6">
        <f t="shared" si="70"/>
        <v>257.79051082532004</v>
      </c>
      <c r="AN32" s="27">
        <v>23</v>
      </c>
      <c r="AO32" s="6">
        <f t="shared" ref="AO32" si="324">AO$5/AN32+AO$6</f>
        <v>245.22480869565231</v>
      </c>
      <c r="AP32" s="6">
        <f t="shared" si="38"/>
        <v>257.48807826086954</v>
      </c>
      <c r="AQ32" s="27">
        <v>23</v>
      </c>
      <c r="AR32" s="6">
        <f t="shared" si="39"/>
        <v>94.009895652174094</v>
      </c>
      <c r="AS32" s="6">
        <f t="shared" si="40"/>
        <v>98.826383619405789</v>
      </c>
      <c r="AT32" s="27">
        <v>23</v>
      </c>
      <c r="AU32" s="6">
        <f t="shared" si="41"/>
        <v>245.9580086956523</v>
      </c>
      <c r="AV32" s="6">
        <f t="shared" si="42"/>
        <v>258.35671350158685</v>
      </c>
      <c r="AW32" s="27">
        <v>23</v>
      </c>
      <c r="AX32" s="6">
        <f t="shared" si="43"/>
        <v>245.9580086956523</v>
      </c>
      <c r="AY32" s="6">
        <f t="shared" si="44"/>
        <v>258.35671350158685</v>
      </c>
      <c r="AZ32" s="27">
        <v>23</v>
      </c>
      <c r="BA32" s="6">
        <f t="shared" si="45"/>
        <v>245.9580086956523</v>
      </c>
      <c r="BB32" s="21">
        <f t="shared" si="46"/>
        <v>258.35671350158685</v>
      </c>
    </row>
    <row r="33" spans="4:54" x14ac:dyDescent="0.25">
      <c r="D33" s="28">
        <v>24</v>
      </c>
      <c r="E33" s="4">
        <f t="shared" si="47"/>
        <v>6.0537000000000001</v>
      </c>
      <c r="F33" s="4">
        <f t="shared" si="48"/>
        <v>7.7192333333333334</v>
      </c>
      <c r="G33" s="29">
        <f t="shared" si="72"/>
        <v>12.5</v>
      </c>
      <c r="H33" s="4">
        <f t="shared" ref="H33" si="325">H$5/G33+H$6</f>
        <v>5.7443999999999997</v>
      </c>
      <c r="I33" s="4">
        <f t="shared" si="50"/>
        <v>8.2806999999999995</v>
      </c>
      <c r="J33" s="28">
        <v>24</v>
      </c>
      <c r="K33" s="4">
        <f t="shared" ref="K33" si="326">K$5/J33+K$6</f>
        <v>5.817733333333333</v>
      </c>
      <c r="L33" s="4">
        <f t="shared" si="52"/>
        <v>8.387833333333333</v>
      </c>
      <c r="M33" s="28">
        <v>24</v>
      </c>
      <c r="N33" s="6">
        <f t="shared" ref="N33" si="327">N$5/M33+N$6</f>
        <v>7.9024333333333328</v>
      </c>
      <c r="O33" s="6">
        <f t="shared" si="54"/>
        <v>9.7905333333333324</v>
      </c>
      <c r="P33" s="27">
        <v>24</v>
      </c>
      <c r="Q33" s="6">
        <f t="shared" ref="Q33" si="328">Q$5/P33+Q$6</f>
        <v>9.7357666666666685</v>
      </c>
      <c r="R33" s="6">
        <f t="shared" si="56"/>
        <v>11.790533333333332</v>
      </c>
      <c r="S33" s="27">
        <v>24</v>
      </c>
      <c r="T33" s="6">
        <f t="shared" ref="T33" si="329">T$5/S33+T$6</f>
        <v>41.802666666666667</v>
      </c>
      <c r="U33" s="6">
        <f t="shared" si="58"/>
        <v>44.070099999999996</v>
      </c>
      <c r="V33" s="27">
        <v>24</v>
      </c>
      <c r="W33" s="6">
        <f t="shared" ref="W33" si="330">W$5/V33+W$6</f>
        <v>63.593566666666717</v>
      </c>
      <c r="X33" s="6">
        <f t="shared" si="60"/>
        <v>66.934533333333334</v>
      </c>
      <c r="Y33" s="27">
        <v>24</v>
      </c>
      <c r="Z33" s="6">
        <f t="shared" ref="Z33" si="331">Z$5/Y33+Z$6</f>
        <v>91.183500000000166</v>
      </c>
      <c r="AA33" s="6">
        <f t="shared" si="62"/>
        <v>95.927233333333334</v>
      </c>
      <c r="AB33" s="27">
        <v>24</v>
      </c>
      <c r="AC33" s="6">
        <f t="shared" ref="AC33" si="332">AC$5/AB33+AC$6</f>
        <v>236.77703333333346</v>
      </c>
      <c r="AD33" s="6">
        <f t="shared" si="64"/>
        <v>248.78423333333333</v>
      </c>
      <c r="AE33" s="27">
        <v>24</v>
      </c>
      <c r="AF33" s="6">
        <f t="shared" ref="AF33" si="333">AF$5/AE33+AF$6</f>
        <v>236.49303333333344</v>
      </c>
      <c r="AG33" s="6">
        <f t="shared" si="66"/>
        <v>248.46693333333334</v>
      </c>
      <c r="AH33" s="27">
        <v>24</v>
      </c>
      <c r="AI33" s="6">
        <f t="shared" ref="AI33" si="334">AI$5/AH33+AI$6</f>
        <v>236.02643333333344</v>
      </c>
      <c r="AJ33" s="6">
        <f t="shared" si="68"/>
        <v>247.94563333333335</v>
      </c>
      <c r="AK33" s="27">
        <v>24</v>
      </c>
      <c r="AL33" s="6">
        <f t="shared" ref="AL33" si="335">AL$5/AK33+AL$6</f>
        <v>235.32633333333345</v>
      </c>
      <c r="AM33" s="6">
        <f t="shared" si="70"/>
        <v>247.08036589778382</v>
      </c>
      <c r="AN33" s="27">
        <v>24</v>
      </c>
      <c r="AO33" s="6">
        <f t="shared" ref="AO33" si="336">AO$5/AN33+AO$6</f>
        <v>235.02553333333347</v>
      </c>
      <c r="AP33" s="6">
        <f t="shared" si="38"/>
        <v>246.77793333333335</v>
      </c>
      <c r="AQ33" s="27">
        <v>24</v>
      </c>
      <c r="AR33" s="6">
        <f t="shared" si="39"/>
        <v>90.151200000000173</v>
      </c>
      <c r="AS33" s="6">
        <f t="shared" si="40"/>
        <v>94.773847387521727</v>
      </c>
      <c r="AT33" s="27">
        <v>24</v>
      </c>
      <c r="AU33" s="6">
        <f t="shared" si="41"/>
        <v>235.75873333333345</v>
      </c>
      <c r="AV33" s="6">
        <f t="shared" si="42"/>
        <v>247.64656857405063</v>
      </c>
      <c r="AW33" s="27">
        <v>24</v>
      </c>
      <c r="AX33" s="6">
        <f t="shared" si="43"/>
        <v>235.75873333333345</v>
      </c>
      <c r="AY33" s="6">
        <f t="shared" si="44"/>
        <v>247.64656857405063</v>
      </c>
      <c r="AZ33" s="27">
        <v>24</v>
      </c>
      <c r="BA33" s="6">
        <f t="shared" si="45"/>
        <v>235.75873333333345</v>
      </c>
      <c r="BB33" s="21">
        <f t="shared" si="46"/>
        <v>247.64656857405063</v>
      </c>
    </row>
    <row r="34" spans="4:54" x14ac:dyDescent="0.25">
      <c r="D34" s="28">
        <v>25</v>
      </c>
      <c r="E34" s="4">
        <f t="shared" si="47"/>
        <v>6.0256999999999996</v>
      </c>
      <c r="F34" s="4">
        <f t="shared" si="48"/>
        <v>7.6759000000000004</v>
      </c>
      <c r="G34" s="29">
        <f t="shared" si="72"/>
        <v>13</v>
      </c>
      <c r="H34" s="4">
        <f t="shared" ref="H34" si="337">H$5/G34+H$6</f>
        <v>5.6767076923076925</v>
      </c>
      <c r="I34" s="4">
        <f t="shared" si="50"/>
        <v>8.181807692307693</v>
      </c>
      <c r="J34" s="28">
        <v>25</v>
      </c>
      <c r="K34" s="4">
        <f t="shared" ref="K34" si="338">K$5/J34+K$6</f>
        <v>5.7443999999999997</v>
      </c>
      <c r="L34" s="4">
        <f t="shared" si="52"/>
        <v>8.2806999999999995</v>
      </c>
      <c r="M34" s="28">
        <v>25</v>
      </c>
      <c r="N34" s="6">
        <f t="shared" ref="N34" si="339">N$5/M34+N$6</f>
        <v>7.7340999999999998</v>
      </c>
      <c r="O34" s="6">
        <f t="shared" si="54"/>
        <v>9.6072000000000006</v>
      </c>
      <c r="P34" s="27">
        <v>25</v>
      </c>
      <c r="Q34" s="6">
        <f t="shared" ref="Q34" si="340">Q$5/P34+Q$6</f>
        <v>9.4941000000000013</v>
      </c>
      <c r="R34" s="6">
        <f t="shared" si="56"/>
        <v>11.527200000000001</v>
      </c>
      <c r="S34" s="27">
        <v>25</v>
      </c>
      <c r="T34" s="6">
        <f t="shared" ref="T34" si="341">T$5/S34+T$6</f>
        <v>40.236000000000004</v>
      </c>
      <c r="U34" s="6">
        <f t="shared" si="58"/>
        <v>42.4251</v>
      </c>
      <c r="V34" s="27">
        <v>25</v>
      </c>
      <c r="W34" s="6">
        <f t="shared" ref="W34" si="342">W$5/V34+W$6</f>
        <v>61.15190000000004</v>
      </c>
      <c r="X34" s="6">
        <f t="shared" si="60"/>
        <v>64.371200000000002</v>
      </c>
      <c r="Y34" s="27">
        <v>25</v>
      </c>
      <c r="Z34" s="6">
        <f t="shared" ref="Z34" si="343">Z$5/Y34+Z$6</f>
        <v>87.633500000000154</v>
      </c>
      <c r="AA34" s="6">
        <f t="shared" si="62"/>
        <v>92.198900000000009</v>
      </c>
      <c r="AB34" s="27">
        <v>25</v>
      </c>
      <c r="AC34" s="6">
        <f t="shared" ref="AC34" si="344">AC$5/AB34+AC$6</f>
        <v>227.39370000000011</v>
      </c>
      <c r="AD34" s="6">
        <f t="shared" si="64"/>
        <v>238.93089999999998</v>
      </c>
      <c r="AE34" s="27">
        <v>25</v>
      </c>
      <c r="AF34" s="6">
        <f t="shared" ref="AF34" si="345">AF$5/AE34+AF$6</f>
        <v>227.10970000000009</v>
      </c>
      <c r="AG34" s="6">
        <f t="shared" si="66"/>
        <v>238.61359999999999</v>
      </c>
      <c r="AH34" s="27">
        <v>25</v>
      </c>
      <c r="AI34" s="6">
        <f t="shared" ref="AI34" si="346">AI$5/AH34+AI$6</f>
        <v>226.64310000000009</v>
      </c>
      <c r="AJ34" s="6">
        <f t="shared" si="68"/>
        <v>238.09229999999999</v>
      </c>
      <c r="AK34" s="27">
        <v>25</v>
      </c>
      <c r="AL34" s="6">
        <f t="shared" ref="AL34" si="347">AL$5/AK34+AL$6</f>
        <v>225.9430000000001</v>
      </c>
      <c r="AM34" s="6">
        <f t="shared" si="70"/>
        <v>237.22703256445047</v>
      </c>
      <c r="AN34" s="27">
        <v>25</v>
      </c>
      <c r="AO34" s="6">
        <f t="shared" ref="AO34" si="348">AO$5/AN34+AO$6</f>
        <v>225.64220000000012</v>
      </c>
      <c r="AP34" s="6">
        <f t="shared" si="38"/>
        <v>236.9246</v>
      </c>
      <c r="AQ34" s="27">
        <v>25</v>
      </c>
      <c r="AR34" s="6">
        <f t="shared" si="39"/>
        <v>86.601200000000162</v>
      </c>
      <c r="AS34" s="6">
        <f t="shared" si="40"/>
        <v>91.045514054188402</v>
      </c>
      <c r="AT34" s="27">
        <v>25</v>
      </c>
      <c r="AU34" s="6">
        <f t="shared" si="41"/>
        <v>226.3754000000001</v>
      </c>
      <c r="AV34" s="6">
        <f t="shared" si="42"/>
        <v>237.79323524071728</v>
      </c>
      <c r="AW34" s="27">
        <v>25</v>
      </c>
      <c r="AX34" s="6">
        <f t="shared" si="43"/>
        <v>226.3754000000001</v>
      </c>
      <c r="AY34" s="6">
        <f t="shared" si="44"/>
        <v>237.79323524071728</v>
      </c>
      <c r="AZ34" s="27">
        <v>25</v>
      </c>
      <c r="BA34" s="6">
        <f t="shared" si="45"/>
        <v>226.3754000000001</v>
      </c>
      <c r="BB34" s="21">
        <f t="shared" si="46"/>
        <v>237.79323524071728</v>
      </c>
    </row>
    <row r="35" spans="4:54" x14ac:dyDescent="0.25">
      <c r="D35" s="28">
        <v>26</v>
      </c>
      <c r="E35" s="4">
        <f t="shared" si="47"/>
        <v>5.9998538461538464</v>
      </c>
      <c r="F35" s="4">
        <f t="shared" si="48"/>
        <v>7.6359000000000004</v>
      </c>
      <c r="G35" s="29">
        <f t="shared" si="72"/>
        <v>13.5</v>
      </c>
      <c r="H35" s="4">
        <f t="shared" ref="H35" si="349">H$5/G35+H$6</f>
        <v>5.6140296296296297</v>
      </c>
      <c r="I35" s="4">
        <f t="shared" si="50"/>
        <v>8.0902407407407413</v>
      </c>
      <c r="J35" s="28">
        <v>26</v>
      </c>
      <c r="K35" s="4">
        <f t="shared" ref="K35" si="350">K$5/J35+K$6</f>
        <v>5.6767076923076925</v>
      </c>
      <c r="L35" s="4">
        <f t="shared" si="52"/>
        <v>8.181807692307693</v>
      </c>
      <c r="M35" s="28">
        <v>26</v>
      </c>
      <c r="N35" s="6">
        <f t="shared" ref="N35" si="351">N$5/M35+N$6</f>
        <v>7.5787153846153839</v>
      </c>
      <c r="O35" s="6">
        <f t="shared" si="54"/>
        <v>9.4379692307692302</v>
      </c>
      <c r="P35" s="27">
        <v>26</v>
      </c>
      <c r="Q35" s="6">
        <f t="shared" ref="Q35" si="352">Q$5/P35+Q$6</f>
        <v>9.271023076923079</v>
      </c>
      <c r="R35" s="6">
        <f t="shared" si="56"/>
        <v>11.284123076923077</v>
      </c>
      <c r="S35" s="27">
        <v>26</v>
      </c>
      <c r="T35" s="6">
        <f t="shared" ref="T35" si="353">T$5/S35+T$6</f>
        <v>38.789846153846156</v>
      </c>
      <c r="U35" s="6">
        <f t="shared" si="58"/>
        <v>40.906638461538464</v>
      </c>
      <c r="V35" s="27">
        <v>26</v>
      </c>
      <c r="W35" s="6">
        <f t="shared" ref="W35" si="354">W$5/V35+W$6</f>
        <v>58.898053846153886</v>
      </c>
      <c r="X35" s="6">
        <f t="shared" si="60"/>
        <v>62.005046153846152</v>
      </c>
      <c r="Y35" s="27">
        <v>26</v>
      </c>
      <c r="Z35" s="6">
        <f t="shared" ref="Z35" si="355">Z$5/Y35+Z$6</f>
        <v>84.356576923077071</v>
      </c>
      <c r="AA35" s="6">
        <f t="shared" si="62"/>
        <v>88.757361538461538</v>
      </c>
      <c r="AB35" s="27">
        <v>26</v>
      </c>
      <c r="AC35" s="6">
        <f t="shared" ref="AC35" si="356">AC$5/AB35+AC$6</f>
        <v>218.73216153846164</v>
      </c>
      <c r="AD35" s="6">
        <f t="shared" si="64"/>
        <v>229.83551538461538</v>
      </c>
      <c r="AE35" s="27">
        <v>26</v>
      </c>
      <c r="AF35" s="6">
        <f t="shared" ref="AF35" si="357">AF$5/AE35+AF$6</f>
        <v>218.44816153846162</v>
      </c>
      <c r="AG35" s="6">
        <f t="shared" si="66"/>
        <v>229.51821538461539</v>
      </c>
      <c r="AH35" s="27">
        <v>26</v>
      </c>
      <c r="AI35" s="6">
        <f t="shared" ref="AI35" si="358">AI$5/AH35+AI$6</f>
        <v>217.98156153846162</v>
      </c>
      <c r="AJ35" s="6">
        <f t="shared" si="68"/>
        <v>228.99691538461539</v>
      </c>
      <c r="AK35" s="27">
        <v>26</v>
      </c>
      <c r="AL35" s="6">
        <f t="shared" ref="AL35" si="359">AL$5/AK35+AL$6</f>
        <v>217.28146153846163</v>
      </c>
      <c r="AM35" s="6">
        <f t="shared" si="70"/>
        <v>228.13164794906587</v>
      </c>
      <c r="AN35" s="27">
        <v>26</v>
      </c>
      <c r="AO35" s="6">
        <f t="shared" ref="AO35" si="360">AO$5/AN35+AO$6</f>
        <v>216.98066153846165</v>
      </c>
      <c r="AP35" s="6">
        <f t="shared" si="38"/>
        <v>227.8292153846154</v>
      </c>
      <c r="AQ35" s="27">
        <v>26</v>
      </c>
      <c r="AR35" s="6">
        <f t="shared" si="39"/>
        <v>83.324276923077079</v>
      </c>
      <c r="AS35" s="6">
        <f t="shared" si="40"/>
        <v>87.603975592649931</v>
      </c>
      <c r="AT35" s="27">
        <v>26</v>
      </c>
      <c r="AU35" s="6">
        <f t="shared" si="41"/>
        <v>217.71386153846163</v>
      </c>
      <c r="AV35" s="6">
        <f t="shared" si="42"/>
        <v>228.69785062533268</v>
      </c>
      <c r="AW35" s="27">
        <v>26</v>
      </c>
      <c r="AX35" s="6">
        <f t="shared" si="43"/>
        <v>217.71386153846163</v>
      </c>
      <c r="AY35" s="6">
        <f t="shared" si="44"/>
        <v>228.69785062533268</v>
      </c>
      <c r="AZ35" s="27">
        <v>26</v>
      </c>
      <c r="BA35" s="6">
        <f t="shared" si="45"/>
        <v>217.71386153846163</v>
      </c>
      <c r="BB35" s="21">
        <f t="shared" si="46"/>
        <v>228.69785062533268</v>
      </c>
    </row>
    <row r="36" spans="4:54" x14ac:dyDescent="0.25">
      <c r="D36" s="28">
        <v>27</v>
      </c>
      <c r="E36" s="4">
        <f t="shared" si="47"/>
        <v>5.9759222222222217</v>
      </c>
      <c r="F36" s="4">
        <f t="shared" si="48"/>
        <v>7.5988629629629632</v>
      </c>
      <c r="G36" s="29">
        <f t="shared" si="72"/>
        <v>14</v>
      </c>
      <c r="H36" s="4">
        <f t="shared" ref="H36" si="361">H$5/G36+H$6</f>
        <v>5.5558285714285711</v>
      </c>
      <c r="I36" s="4">
        <f t="shared" si="50"/>
        <v>8.0052142857142865</v>
      </c>
      <c r="J36" s="28">
        <v>27</v>
      </c>
      <c r="K36" s="4">
        <f t="shared" ref="K36" si="362">K$5/J36+K$6</f>
        <v>5.6140296296296297</v>
      </c>
      <c r="L36" s="4">
        <f t="shared" si="52"/>
        <v>8.0902407407407413</v>
      </c>
      <c r="M36" s="28">
        <v>27</v>
      </c>
      <c r="N36" s="6">
        <f t="shared" ref="N36" si="363">N$5/M36+N$6</f>
        <v>7.4348407407407402</v>
      </c>
      <c r="O36" s="6">
        <f t="shared" si="54"/>
        <v>9.2812740740740747</v>
      </c>
      <c r="P36" s="27">
        <v>27</v>
      </c>
      <c r="Q36" s="6">
        <f t="shared" ref="Q36" si="364">Q$5/P36+Q$6</f>
        <v>9.0644703703703708</v>
      </c>
      <c r="R36" s="6">
        <f t="shared" si="56"/>
        <v>11.059051851851851</v>
      </c>
      <c r="S36" s="27">
        <v>27</v>
      </c>
      <c r="T36" s="6">
        <f t="shared" ref="T36" si="365">T$5/S36+T$6</f>
        <v>37.450814814814819</v>
      </c>
      <c r="U36" s="6">
        <f t="shared" si="58"/>
        <v>39.500655555555554</v>
      </c>
      <c r="V36" s="27">
        <v>27</v>
      </c>
      <c r="W36" s="6">
        <f t="shared" ref="W36" si="366">W$5/V36+W$6</f>
        <v>56.811159259259298</v>
      </c>
      <c r="X36" s="6">
        <f t="shared" si="60"/>
        <v>59.814162962962961</v>
      </c>
      <c r="Y36" s="27">
        <v>27</v>
      </c>
      <c r="Z36" s="6">
        <f t="shared" ref="Z36" si="367">Z$5/Y36+Z$6</f>
        <v>81.322388888889037</v>
      </c>
      <c r="AA36" s="6">
        <f t="shared" si="62"/>
        <v>85.570751851851853</v>
      </c>
      <c r="AB36" s="27">
        <v>27</v>
      </c>
      <c r="AC36" s="6">
        <f t="shared" ref="AC36" si="368">AC$5/AB36+AC$6</f>
        <v>210.71221851851863</v>
      </c>
      <c r="AD36" s="6">
        <f t="shared" si="64"/>
        <v>221.41386296296295</v>
      </c>
      <c r="AE36" s="27">
        <v>27</v>
      </c>
      <c r="AF36" s="6">
        <f t="shared" ref="AF36" si="369">AF$5/AE36+AF$6</f>
        <v>210.42821851851861</v>
      </c>
      <c r="AG36" s="6">
        <f t="shared" si="66"/>
        <v>221.09656296296296</v>
      </c>
      <c r="AH36" s="27">
        <v>27</v>
      </c>
      <c r="AI36" s="6">
        <f t="shared" ref="AI36" si="370">AI$5/AH36+AI$6</f>
        <v>209.96161851851861</v>
      </c>
      <c r="AJ36" s="6">
        <f t="shared" si="68"/>
        <v>220.57526296296297</v>
      </c>
      <c r="AK36" s="27">
        <v>27</v>
      </c>
      <c r="AL36" s="6">
        <f t="shared" ref="AL36" si="371">AL$5/AK36+AL$6</f>
        <v>209.26151851851861</v>
      </c>
      <c r="AM36" s="6">
        <f t="shared" si="70"/>
        <v>219.70999552741344</v>
      </c>
      <c r="AN36" s="27">
        <v>27</v>
      </c>
      <c r="AO36" s="6">
        <f t="shared" ref="AO36" si="372">AO$5/AN36+AO$6</f>
        <v>208.96071851851863</v>
      </c>
      <c r="AP36" s="6">
        <f t="shared" si="38"/>
        <v>219.40756296296297</v>
      </c>
      <c r="AQ36" s="27">
        <v>27</v>
      </c>
      <c r="AR36" s="6">
        <f t="shared" si="39"/>
        <v>80.290088888889045</v>
      </c>
      <c r="AS36" s="6">
        <f t="shared" si="40"/>
        <v>84.417365906040246</v>
      </c>
      <c r="AT36" s="27">
        <v>27</v>
      </c>
      <c r="AU36" s="6">
        <f t="shared" si="41"/>
        <v>209.69391851851861</v>
      </c>
      <c r="AV36" s="6">
        <f t="shared" si="42"/>
        <v>220.27619820368025</v>
      </c>
      <c r="AW36" s="27">
        <v>27</v>
      </c>
      <c r="AX36" s="6">
        <f t="shared" si="43"/>
        <v>209.69391851851861</v>
      </c>
      <c r="AY36" s="6">
        <f t="shared" si="44"/>
        <v>220.27619820368025</v>
      </c>
      <c r="AZ36" s="27">
        <v>27</v>
      </c>
      <c r="BA36" s="6">
        <f t="shared" si="45"/>
        <v>209.69391851851861</v>
      </c>
      <c r="BB36" s="21">
        <f t="shared" si="46"/>
        <v>220.27619820368025</v>
      </c>
    </row>
    <row r="37" spans="4:54" x14ac:dyDescent="0.25">
      <c r="D37" s="28">
        <v>28</v>
      </c>
      <c r="E37" s="4">
        <f t="shared" si="47"/>
        <v>5.9536999999999995</v>
      </c>
      <c r="F37" s="4">
        <f t="shared" si="48"/>
        <v>7.5644714285714292</v>
      </c>
      <c r="G37" s="29">
        <f t="shared" si="72"/>
        <v>14.5</v>
      </c>
      <c r="H37" s="4">
        <f t="shared" ref="H37" si="373">H$5/G37+H$6</f>
        <v>5.5016413793103442</v>
      </c>
      <c r="I37" s="4">
        <f t="shared" si="50"/>
        <v>7.9260517241379311</v>
      </c>
      <c r="J37" s="28">
        <v>28</v>
      </c>
      <c r="K37" s="4">
        <f t="shared" ref="K37" si="374">K$5/J37+K$6</f>
        <v>5.5558285714285711</v>
      </c>
      <c r="L37" s="4">
        <f t="shared" si="52"/>
        <v>8.0052142857142865</v>
      </c>
      <c r="M37" s="28">
        <v>28</v>
      </c>
      <c r="N37" s="6">
        <f t="shared" ref="N37" si="375">N$5/M37+N$6</f>
        <v>7.3012428571428565</v>
      </c>
      <c r="O37" s="6">
        <f t="shared" si="54"/>
        <v>9.1357714285714291</v>
      </c>
      <c r="P37" s="27">
        <v>28</v>
      </c>
      <c r="Q37" s="6">
        <f t="shared" ref="Q37" si="376">Q$5/P37+Q$6</f>
        <v>8.8726714285714294</v>
      </c>
      <c r="R37" s="6">
        <f t="shared" si="56"/>
        <v>10.850057142857143</v>
      </c>
      <c r="S37" s="27">
        <v>28</v>
      </c>
      <c r="T37" s="6">
        <f t="shared" ref="T37" si="377">T$5/S37+T$6</f>
        <v>36.207428571428572</v>
      </c>
      <c r="U37" s="6">
        <f t="shared" si="58"/>
        <v>38.195099999999996</v>
      </c>
      <c r="V37" s="27">
        <v>28</v>
      </c>
      <c r="W37" s="6">
        <f t="shared" ref="W37" si="378">W$5/V37+W$6</f>
        <v>54.873328571428615</v>
      </c>
      <c r="X37" s="6">
        <f t="shared" si="60"/>
        <v>57.779771428571429</v>
      </c>
      <c r="Y37" s="27">
        <v>28</v>
      </c>
      <c r="Z37" s="6">
        <f t="shared" ref="Z37" si="379">Z$5/Y37+Z$6</f>
        <v>78.504928571428707</v>
      </c>
      <c r="AA37" s="6">
        <f t="shared" si="62"/>
        <v>82.611757142857144</v>
      </c>
      <c r="AB37" s="27">
        <v>28</v>
      </c>
      <c r="AC37" s="6">
        <f t="shared" ref="AC37" si="380">AC$5/AB37+AC$6</f>
        <v>203.26512857142868</v>
      </c>
      <c r="AD37" s="6">
        <f t="shared" si="64"/>
        <v>213.59375714285713</v>
      </c>
      <c r="AE37" s="27">
        <v>28</v>
      </c>
      <c r="AF37" s="6">
        <f t="shared" ref="AF37" si="381">AF$5/AE37+AF$6</f>
        <v>202.98112857142866</v>
      </c>
      <c r="AG37" s="6">
        <f t="shared" si="66"/>
        <v>213.27645714285714</v>
      </c>
      <c r="AH37" s="27">
        <v>28</v>
      </c>
      <c r="AI37" s="6">
        <f t="shared" ref="AI37" si="382">AI$5/AH37+AI$6</f>
        <v>202.51452857142866</v>
      </c>
      <c r="AJ37" s="6">
        <f t="shared" si="68"/>
        <v>212.75515714285714</v>
      </c>
      <c r="AK37" s="27">
        <v>28</v>
      </c>
      <c r="AL37" s="6">
        <f t="shared" ref="AL37" si="383">AL$5/AK37+AL$6</f>
        <v>201.81442857142866</v>
      </c>
      <c r="AM37" s="6">
        <f t="shared" si="70"/>
        <v>211.88988970730762</v>
      </c>
      <c r="AN37" s="27">
        <v>28</v>
      </c>
      <c r="AO37" s="6">
        <f t="shared" ref="AO37" si="384">AO$5/AN37+AO$6</f>
        <v>201.51362857142868</v>
      </c>
      <c r="AP37" s="6">
        <f t="shared" si="38"/>
        <v>211.58745714285715</v>
      </c>
      <c r="AQ37" s="27">
        <v>28</v>
      </c>
      <c r="AR37" s="6">
        <f t="shared" si="39"/>
        <v>77.472628571428714</v>
      </c>
      <c r="AS37" s="6">
        <f t="shared" si="40"/>
        <v>81.458371197045537</v>
      </c>
      <c r="AT37" s="27">
        <v>28</v>
      </c>
      <c r="AU37" s="6">
        <f t="shared" si="41"/>
        <v>202.24682857142867</v>
      </c>
      <c r="AV37" s="6">
        <f t="shared" si="42"/>
        <v>212.45609238357443</v>
      </c>
      <c r="AW37" s="27">
        <v>28</v>
      </c>
      <c r="AX37" s="6">
        <f t="shared" si="43"/>
        <v>202.24682857142867</v>
      </c>
      <c r="AY37" s="6">
        <f t="shared" si="44"/>
        <v>212.45609238357443</v>
      </c>
      <c r="AZ37" s="27">
        <v>28</v>
      </c>
      <c r="BA37" s="6">
        <f t="shared" si="45"/>
        <v>202.24682857142867</v>
      </c>
      <c r="BB37" s="21">
        <f t="shared" si="46"/>
        <v>212.45609238357443</v>
      </c>
    </row>
    <row r="38" spans="4:54" x14ac:dyDescent="0.25">
      <c r="D38" s="28">
        <v>29</v>
      </c>
      <c r="E38" s="4">
        <f t="shared" si="47"/>
        <v>5.9330103448275864</v>
      </c>
      <c r="F38" s="4">
        <f t="shared" si="48"/>
        <v>7.5324517241379318</v>
      </c>
      <c r="G38" s="29">
        <f t="shared" si="72"/>
        <v>15</v>
      </c>
      <c r="H38" s="4">
        <f t="shared" ref="H38" si="385">H$5/G38+H$6</f>
        <v>5.4510666666666667</v>
      </c>
      <c r="I38" s="4">
        <f t="shared" si="50"/>
        <v>7.8521666666666672</v>
      </c>
      <c r="J38" s="28">
        <v>29</v>
      </c>
      <c r="K38" s="4">
        <f t="shared" ref="K38" si="386">K$5/J38+K$6</f>
        <v>5.5016413793103442</v>
      </c>
      <c r="L38" s="4">
        <f t="shared" si="52"/>
        <v>7.9260517241379311</v>
      </c>
      <c r="M38" s="28">
        <v>29</v>
      </c>
      <c r="N38" s="6">
        <f t="shared" ref="N38" si="387">N$5/M38+N$6</f>
        <v>7.1768586206896554</v>
      </c>
      <c r="O38" s="6">
        <f t="shared" si="54"/>
        <v>9.0003034482758615</v>
      </c>
      <c r="P38" s="27">
        <v>29</v>
      </c>
      <c r="Q38" s="6">
        <f t="shared" ref="Q38" si="388">Q$5/P38+Q$6</f>
        <v>8.6941000000000006</v>
      </c>
      <c r="R38" s="6">
        <f t="shared" si="56"/>
        <v>10.655475862068965</v>
      </c>
      <c r="S38" s="27">
        <v>29</v>
      </c>
      <c r="T38" s="6">
        <f t="shared" ref="T38" si="389">T$5/S38+T$6</f>
        <v>35.04979310344828</v>
      </c>
      <c r="U38" s="6">
        <f t="shared" si="58"/>
        <v>36.979582758620694</v>
      </c>
      <c r="V38" s="27">
        <v>29</v>
      </c>
      <c r="W38" s="6">
        <f t="shared" ref="W38" si="390">W$5/V38+W$6</f>
        <v>53.069141379310381</v>
      </c>
      <c r="X38" s="6">
        <f t="shared" si="60"/>
        <v>55.885682758620689</v>
      </c>
      <c r="Y38" s="27">
        <v>29</v>
      </c>
      <c r="Z38" s="6">
        <f t="shared" ref="Z38" si="391">Z$5/Y38+Z$6</f>
        <v>75.881775862069105</v>
      </c>
      <c r="AA38" s="6">
        <f t="shared" si="62"/>
        <v>79.856831034482767</v>
      </c>
      <c r="AB38" s="27">
        <v>29</v>
      </c>
      <c r="AC38" s="6">
        <f t="shared" ref="AC38" si="392">AC$5/AB38+AC$6</f>
        <v>196.33163103448285</v>
      </c>
      <c r="AD38" s="6">
        <f t="shared" si="64"/>
        <v>206.31296896551723</v>
      </c>
      <c r="AE38" s="27">
        <v>29</v>
      </c>
      <c r="AF38" s="6">
        <f t="shared" ref="AF38" si="393">AF$5/AE38+AF$6</f>
        <v>196.04763103448283</v>
      </c>
      <c r="AG38" s="6">
        <f t="shared" si="66"/>
        <v>205.99566896551724</v>
      </c>
      <c r="AH38" s="27">
        <v>29</v>
      </c>
      <c r="AI38" s="6">
        <f t="shared" ref="AI38" si="394">AI$5/AH38+AI$6</f>
        <v>195.58103103448283</v>
      </c>
      <c r="AJ38" s="6">
        <f t="shared" si="68"/>
        <v>205.47436896551724</v>
      </c>
      <c r="AK38" s="27">
        <v>29</v>
      </c>
      <c r="AL38" s="6">
        <f t="shared" ref="AL38" si="395">AL$5/AK38+AL$6</f>
        <v>194.88093103448284</v>
      </c>
      <c r="AM38" s="6">
        <f t="shared" si="70"/>
        <v>204.60910152996772</v>
      </c>
      <c r="AN38" s="27">
        <v>29</v>
      </c>
      <c r="AO38" s="6">
        <f t="shared" ref="AO38" si="396">AO$5/AN38+AO$6</f>
        <v>194.58013103448286</v>
      </c>
      <c r="AP38" s="6">
        <f t="shared" si="38"/>
        <v>204.30666896551725</v>
      </c>
      <c r="AQ38" s="27">
        <v>29</v>
      </c>
      <c r="AR38" s="6">
        <f t="shared" si="39"/>
        <v>74.849475862069113</v>
      </c>
      <c r="AS38" s="6">
        <f t="shared" si="40"/>
        <v>78.70344508867116</v>
      </c>
      <c r="AT38" s="27">
        <v>29</v>
      </c>
      <c r="AU38" s="6">
        <f t="shared" si="41"/>
        <v>195.31333103448284</v>
      </c>
      <c r="AV38" s="6">
        <f t="shared" si="42"/>
        <v>205.17530420623453</v>
      </c>
      <c r="AW38" s="27">
        <v>29</v>
      </c>
      <c r="AX38" s="6">
        <f t="shared" si="43"/>
        <v>195.31333103448284</v>
      </c>
      <c r="AY38" s="6">
        <f t="shared" si="44"/>
        <v>205.17530420623453</v>
      </c>
      <c r="AZ38" s="27">
        <v>29</v>
      </c>
      <c r="BA38" s="6">
        <f t="shared" si="45"/>
        <v>195.31333103448284</v>
      </c>
      <c r="BB38" s="21">
        <f t="shared" si="46"/>
        <v>205.17530420623453</v>
      </c>
    </row>
    <row r="39" spans="4:54" x14ac:dyDescent="0.25">
      <c r="D39" s="28">
        <v>30</v>
      </c>
      <c r="E39" s="4">
        <f t="shared" si="47"/>
        <v>5.9137000000000004</v>
      </c>
      <c r="F39" s="4">
        <f t="shared" si="48"/>
        <v>7.5025666666666666</v>
      </c>
      <c r="G39" s="29">
        <f t="shared" si="72"/>
        <v>15.5</v>
      </c>
      <c r="H39" s="4">
        <f t="shared" ref="H39" si="397">H$5/G39+H$6</f>
        <v>5.403754838709677</v>
      </c>
      <c r="I39" s="4">
        <f t="shared" si="50"/>
        <v>7.783048387096775</v>
      </c>
      <c r="J39" s="28">
        <v>30</v>
      </c>
      <c r="K39" s="4">
        <f t="shared" ref="K39" si="398">K$5/J39+K$6</f>
        <v>5.4510666666666667</v>
      </c>
      <c r="L39" s="4">
        <f t="shared" si="52"/>
        <v>7.8521666666666672</v>
      </c>
      <c r="M39" s="28">
        <v>30</v>
      </c>
      <c r="N39" s="6">
        <f t="shared" ref="N39" si="399">N$5/M39+N$6</f>
        <v>7.060766666666666</v>
      </c>
      <c r="O39" s="6">
        <f t="shared" si="54"/>
        <v>8.8738666666666663</v>
      </c>
      <c r="P39" s="27">
        <v>30</v>
      </c>
      <c r="Q39" s="6">
        <f t="shared" ref="Q39" si="400">Q$5/P39+Q$6</f>
        <v>8.5274333333333345</v>
      </c>
      <c r="R39" s="6">
        <f t="shared" si="56"/>
        <v>10.473866666666666</v>
      </c>
      <c r="S39" s="27">
        <v>30</v>
      </c>
      <c r="T39" s="6">
        <f t="shared" ref="T39" si="401">T$5/S39+T$6</f>
        <v>33.969333333333331</v>
      </c>
      <c r="U39" s="6">
        <f t="shared" si="58"/>
        <v>35.845100000000002</v>
      </c>
      <c r="V39" s="27">
        <v>30</v>
      </c>
      <c r="W39" s="6">
        <f t="shared" ref="W39" si="402">W$5/V39+W$6</f>
        <v>51.385233333333375</v>
      </c>
      <c r="X39" s="6">
        <f t="shared" si="60"/>
        <v>54.117866666666664</v>
      </c>
      <c r="Y39" s="27">
        <v>30</v>
      </c>
      <c r="Z39" s="6">
        <f t="shared" ref="Z39" si="403">Z$5/Y39+Z$6</f>
        <v>73.433500000000137</v>
      </c>
      <c r="AA39" s="6">
        <f t="shared" si="62"/>
        <v>77.285566666666668</v>
      </c>
      <c r="AB39" s="27">
        <v>30</v>
      </c>
      <c r="AC39" s="6">
        <f t="shared" ref="AC39" si="404">AC$5/AB39+AC$6</f>
        <v>189.86036666666678</v>
      </c>
      <c r="AD39" s="6">
        <f t="shared" si="64"/>
        <v>199.51756666666665</v>
      </c>
      <c r="AE39" s="27">
        <v>30</v>
      </c>
      <c r="AF39" s="6">
        <f t="shared" ref="AF39" si="405">AF$5/AE39+AF$6</f>
        <v>189.57636666666676</v>
      </c>
      <c r="AG39" s="6">
        <f t="shared" si="66"/>
        <v>199.20026666666666</v>
      </c>
      <c r="AH39" s="27">
        <v>30</v>
      </c>
      <c r="AI39" s="6">
        <f t="shared" ref="AI39" si="406">AI$5/AH39+AI$6</f>
        <v>189.10976666666676</v>
      </c>
      <c r="AJ39" s="6">
        <f t="shared" si="68"/>
        <v>198.67896666666667</v>
      </c>
      <c r="AK39" s="27">
        <v>30</v>
      </c>
      <c r="AL39" s="6">
        <f t="shared" ref="AL39" si="407">AL$5/AK39+AL$6</f>
        <v>188.40966666666677</v>
      </c>
      <c r="AM39" s="6">
        <f t="shared" si="70"/>
        <v>197.81369923111714</v>
      </c>
      <c r="AN39" s="27">
        <v>30</v>
      </c>
      <c r="AO39" s="6">
        <f t="shared" ref="AO39" si="408">AO$5/AN39+AO$6</f>
        <v>188.10886666666678</v>
      </c>
      <c r="AP39" s="6">
        <f t="shared" si="38"/>
        <v>197.51126666666667</v>
      </c>
      <c r="AQ39" s="27">
        <v>30</v>
      </c>
      <c r="AR39" s="6">
        <f t="shared" si="39"/>
        <v>72.401200000000145</v>
      </c>
      <c r="AS39" s="6">
        <f t="shared" si="40"/>
        <v>76.132180720855061</v>
      </c>
      <c r="AT39" s="27">
        <v>30</v>
      </c>
      <c r="AU39" s="6">
        <f t="shared" si="41"/>
        <v>188.84206666666677</v>
      </c>
      <c r="AV39" s="6">
        <f t="shared" si="42"/>
        <v>198.37990190738395</v>
      </c>
      <c r="AW39" s="27">
        <v>30</v>
      </c>
      <c r="AX39" s="6">
        <f t="shared" si="43"/>
        <v>188.84206666666677</v>
      </c>
      <c r="AY39" s="6">
        <f t="shared" si="44"/>
        <v>198.37990190738395</v>
      </c>
      <c r="AZ39" s="27">
        <v>30</v>
      </c>
      <c r="BA39" s="6">
        <f t="shared" si="45"/>
        <v>188.84206666666677</v>
      </c>
      <c r="BB39" s="21">
        <f t="shared" si="46"/>
        <v>198.37990190738395</v>
      </c>
    </row>
    <row r="40" spans="4:54" x14ac:dyDescent="0.25">
      <c r="D40" s="28">
        <v>31</v>
      </c>
      <c r="E40" s="4">
        <f t="shared" si="47"/>
        <v>5.8956354838709677</v>
      </c>
      <c r="F40" s="4">
        <f t="shared" si="48"/>
        <v>7.4746096774193553</v>
      </c>
      <c r="G40" s="29">
        <f t="shared" si="72"/>
        <v>16</v>
      </c>
      <c r="H40" s="4">
        <f t="shared" ref="H40" si="409">H$5/G40+H$6</f>
        <v>5.3593999999999999</v>
      </c>
      <c r="I40" s="4">
        <f t="shared" si="50"/>
        <v>7.7182500000000003</v>
      </c>
      <c r="J40" s="28">
        <v>31</v>
      </c>
      <c r="K40" s="4">
        <f t="shared" ref="K40" si="410">K$5/J40+K$6</f>
        <v>5.403754838709677</v>
      </c>
      <c r="L40" s="4">
        <f t="shared" si="52"/>
        <v>7.783048387096775</v>
      </c>
      <c r="M40" s="28">
        <v>31</v>
      </c>
      <c r="N40" s="6">
        <f t="shared" ref="N40" si="411">N$5/M40+N$6</f>
        <v>6.9521645161290317</v>
      </c>
      <c r="O40" s="6">
        <f t="shared" si="54"/>
        <v>8.7555870967741942</v>
      </c>
      <c r="P40" s="27">
        <v>31</v>
      </c>
      <c r="Q40" s="6">
        <f t="shared" ref="Q40" si="412">Q$5/P40+Q$6</f>
        <v>8.3715193548387106</v>
      </c>
      <c r="R40" s="6">
        <f t="shared" si="56"/>
        <v>10.303974193548388</v>
      </c>
      <c r="S40" s="27">
        <v>31</v>
      </c>
      <c r="T40" s="6">
        <f t="shared" ref="T40" si="413">T$5/S40+T$6</f>
        <v>32.958580645161291</v>
      </c>
      <c r="U40" s="6">
        <f t="shared" si="58"/>
        <v>34.783809677419356</v>
      </c>
      <c r="V40" s="27">
        <v>31</v>
      </c>
      <c r="W40" s="6">
        <f t="shared" ref="W40" si="414">W$5/V40+W$6</f>
        <v>49.809964516129071</v>
      </c>
      <c r="X40" s="6">
        <f t="shared" si="60"/>
        <v>52.464103225806447</v>
      </c>
      <c r="Y40" s="27">
        <v>31</v>
      </c>
      <c r="Z40" s="6">
        <f t="shared" ref="Z40" si="415">Z$5/Y40+Z$6</f>
        <v>71.14317741935497</v>
      </c>
      <c r="AA40" s="6">
        <f t="shared" si="62"/>
        <v>74.880190322580646</v>
      </c>
      <c r="AB40" s="27">
        <v>31</v>
      </c>
      <c r="AC40" s="6">
        <f t="shared" ref="AC40" si="416">AC$5/AB40+AC$6</f>
        <v>183.80660322580655</v>
      </c>
      <c r="AD40" s="6">
        <f t="shared" si="64"/>
        <v>193.16057741935484</v>
      </c>
      <c r="AE40" s="27">
        <v>31</v>
      </c>
      <c r="AF40" s="6">
        <f t="shared" ref="AF40" si="417">AF$5/AE40+AF$6</f>
        <v>183.52260322580653</v>
      </c>
      <c r="AG40" s="6">
        <f t="shared" si="66"/>
        <v>192.84327741935485</v>
      </c>
      <c r="AH40" s="27">
        <v>31</v>
      </c>
      <c r="AI40" s="6">
        <f t="shared" ref="AI40" si="418">AI$5/AH40+AI$6</f>
        <v>183.05600322580653</v>
      </c>
      <c r="AJ40" s="6">
        <f t="shared" si="68"/>
        <v>192.32197741935485</v>
      </c>
      <c r="AK40" s="27">
        <v>31</v>
      </c>
      <c r="AL40" s="6">
        <f t="shared" ref="AL40" si="419">AL$5/AK40+AL$6</f>
        <v>182.35590322580654</v>
      </c>
      <c r="AM40" s="6">
        <f t="shared" si="70"/>
        <v>191.45670998380533</v>
      </c>
      <c r="AN40" s="27">
        <v>31</v>
      </c>
      <c r="AO40" s="6">
        <f t="shared" ref="AO40" si="420">AO$5/AN40+AO$6</f>
        <v>182.05510322580656</v>
      </c>
      <c r="AP40" s="6">
        <f t="shared" si="38"/>
        <v>191.15427741935486</v>
      </c>
      <c r="AQ40" s="27">
        <v>31</v>
      </c>
      <c r="AR40" s="6">
        <f t="shared" si="39"/>
        <v>70.110877419354978</v>
      </c>
      <c r="AS40" s="6">
        <f t="shared" si="40"/>
        <v>73.726804376769039</v>
      </c>
      <c r="AT40" s="27">
        <v>31</v>
      </c>
      <c r="AU40" s="6">
        <f t="shared" si="41"/>
        <v>182.78830322580654</v>
      </c>
      <c r="AV40" s="6">
        <f t="shared" si="42"/>
        <v>192.02291266007214</v>
      </c>
      <c r="AW40" s="27">
        <v>31</v>
      </c>
      <c r="AX40" s="6">
        <f t="shared" si="43"/>
        <v>182.78830322580654</v>
      </c>
      <c r="AY40" s="6">
        <f t="shared" si="44"/>
        <v>192.02291266007214</v>
      </c>
      <c r="AZ40" s="27">
        <v>31</v>
      </c>
      <c r="BA40" s="6">
        <f t="shared" si="45"/>
        <v>182.78830322580654</v>
      </c>
      <c r="BB40" s="21">
        <f t="shared" si="46"/>
        <v>192.02291266007214</v>
      </c>
    </row>
    <row r="41" spans="4:54" x14ac:dyDescent="0.25">
      <c r="D41" s="28">
        <v>32</v>
      </c>
      <c r="E41" s="4">
        <f t="shared" si="47"/>
        <v>5.8787000000000003</v>
      </c>
      <c r="F41" s="4">
        <f t="shared" si="48"/>
        <v>7.4484000000000004</v>
      </c>
      <c r="G41" s="29">
        <f t="shared" si="72"/>
        <v>16.5</v>
      </c>
      <c r="H41" s="4">
        <f t="shared" ref="H41" si="421">H$5/G41+H$6</f>
        <v>5.317733333333333</v>
      </c>
      <c r="I41" s="4">
        <f t="shared" si="50"/>
        <v>7.6573787878787885</v>
      </c>
      <c r="J41" s="28">
        <v>32</v>
      </c>
      <c r="K41" s="4">
        <f t="shared" ref="K41" si="422">K$5/J41+K$6</f>
        <v>5.3593999999999999</v>
      </c>
      <c r="L41" s="4">
        <f t="shared" si="52"/>
        <v>7.7182500000000003</v>
      </c>
      <c r="M41" s="28">
        <v>32</v>
      </c>
      <c r="N41" s="6">
        <f t="shared" ref="N41" si="423">N$5/M41+N$6</f>
        <v>6.8503499999999997</v>
      </c>
      <c r="O41" s="6">
        <f t="shared" si="54"/>
        <v>8.6447000000000003</v>
      </c>
      <c r="P41" s="27">
        <v>32</v>
      </c>
      <c r="Q41" s="6">
        <f t="shared" ref="Q41" si="424">Q$5/P41+Q$6</f>
        <v>8.2253500000000006</v>
      </c>
      <c r="R41" s="6">
        <f t="shared" si="56"/>
        <v>10.1447</v>
      </c>
      <c r="S41" s="27">
        <v>32</v>
      </c>
      <c r="T41" s="6">
        <f t="shared" ref="T41" si="425">T$5/S41+T$6</f>
        <v>32.011000000000003</v>
      </c>
      <c r="U41" s="6">
        <f t="shared" si="58"/>
        <v>33.788849999999996</v>
      </c>
      <c r="V41" s="27">
        <v>32</v>
      </c>
      <c r="W41" s="6">
        <f t="shared" ref="W41" si="426">W$5/V41+W$6</f>
        <v>48.333150000000032</v>
      </c>
      <c r="X41" s="6">
        <f t="shared" si="60"/>
        <v>50.913699999999999</v>
      </c>
      <c r="Y41" s="27">
        <v>32</v>
      </c>
      <c r="Z41" s="6">
        <f t="shared" ref="Z41" si="427">Z$5/Y41+Z$6</f>
        <v>68.996000000000123</v>
      </c>
      <c r="AA41" s="6">
        <f t="shared" si="62"/>
        <v>72.625150000000005</v>
      </c>
      <c r="AB41" s="27">
        <v>32</v>
      </c>
      <c r="AC41" s="6">
        <f t="shared" ref="AC41" si="428">AC$5/AB41+AC$6</f>
        <v>178.13120000000009</v>
      </c>
      <c r="AD41" s="6">
        <f t="shared" si="64"/>
        <v>187.20089999999999</v>
      </c>
      <c r="AE41" s="27">
        <v>32</v>
      </c>
      <c r="AF41" s="6">
        <f t="shared" ref="AF41" si="429">AF$5/AE41+AF$6</f>
        <v>177.84720000000007</v>
      </c>
      <c r="AG41" s="6">
        <f t="shared" si="66"/>
        <v>186.8836</v>
      </c>
      <c r="AH41" s="27">
        <v>32</v>
      </c>
      <c r="AI41" s="6">
        <f t="shared" ref="AI41" si="430">AI$5/AH41+AI$6</f>
        <v>177.38060000000007</v>
      </c>
      <c r="AJ41" s="6">
        <f t="shared" si="68"/>
        <v>186.3623</v>
      </c>
      <c r="AK41" s="27">
        <v>32</v>
      </c>
      <c r="AL41" s="6">
        <f t="shared" ref="AL41" si="431">AL$5/AK41+AL$6</f>
        <v>176.68050000000008</v>
      </c>
      <c r="AM41" s="6">
        <f t="shared" si="70"/>
        <v>185.49703256445048</v>
      </c>
      <c r="AN41" s="27">
        <v>32</v>
      </c>
      <c r="AO41" s="6">
        <f t="shared" ref="AO41" si="432">AO$5/AN41+AO$6</f>
        <v>176.3797000000001</v>
      </c>
      <c r="AP41" s="6">
        <f t="shared" si="38"/>
        <v>185.19460000000001</v>
      </c>
      <c r="AQ41" s="27">
        <v>32</v>
      </c>
      <c r="AR41" s="6">
        <f t="shared" si="39"/>
        <v>67.963700000000131</v>
      </c>
      <c r="AS41" s="6">
        <f t="shared" si="40"/>
        <v>71.471764054188398</v>
      </c>
      <c r="AT41" s="27">
        <v>32</v>
      </c>
      <c r="AU41" s="6">
        <f t="shared" si="41"/>
        <v>177.11290000000008</v>
      </c>
      <c r="AV41" s="6">
        <f t="shared" si="42"/>
        <v>186.06323524071729</v>
      </c>
      <c r="AW41" s="27">
        <v>32</v>
      </c>
      <c r="AX41" s="6">
        <f t="shared" si="43"/>
        <v>177.11290000000008</v>
      </c>
      <c r="AY41" s="6">
        <f t="shared" si="44"/>
        <v>186.06323524071729</v>
      </c>
      <c r="AZ41" s="27">
        <v>32</v>
      </c>
      <c r="BA41" s="6">
        <f t="shared" si="45"/>
        <v>177.11290000000008</v>
      </c>
      <c r="BB41" s="21">
        <f t="shared" si="46"/>
        <v>186.06323524071729</v>
      </c>
    </row>
    <row r="42" spans="4:54" x14ac:dyDescent="0.25">
      <c r="D42" s="28">
        <v>33</v>
      </c>
      <c r="E42" s="4">
        <f t="shared" si="47"/>
        <v>5.8627909090909087</v>
      </c>
      <c r="F42" s="4">
        <f t="shared" si="48"/>
        <v>7.4237787878787884</v>
      </c>
      <c r="G42" s="29">
        <f t="shared" si="72"/>
        <v>17</v>
      </c>
      <c r="H42" s="4">
        <f t="shared" ref="H42" si="433">H$5/G42+H$6</f>
        <v>5.2785176470588233</v>
      </c>
      <c r="I42" s="4">
        <f t="shared" si="50"/>
        <v>7.6000882352941179</v>
      </c>
      <c r="J42" s="28">
        <v>33</v>
      </c>
      <c r="K42" s="4">
        <f t="shared" ref="K42" si="434">K$5/J42+K$6</f>
        <v>5.317733333333333</v>
      </c>
      <c r="L42" s="4">
        <f t="shared" si="52"/>
        <v>7.6573787878787885</v>
      </c>
      <c r="M42" s="28">
        <v>33</v>
      </c>
      <c r="N42" s="6">
        <f t="shared" ref="N42" si="435">N$5/M42+N$6</f>
        <v>6.7547060606060603</v>
      </c>
      <c r="O42" s="6">
        <f t="shared" si="54"/>
        <v>8.5405333333333342</v>
      </c>
      <c r="P42" s="27">
        <v>33</v>
      </c>
      <c r="Q42" s="6">
        <f t="shared" ref="Q42" si="436">Q$5/P42+Q$6</f>
        <v>8.0880393939393951</v>
      </c>
      <c r="R42" s="6">
        <f t="shared" si="56"/>
        <v>9.9950787878787892</v>
      </c>
      <c r="S42" s="27">
        <v>33</v>
      </c>
      <c r="T42" s="6">
        <f t="shared" ref="T42" si="437">T$5/S42+T$6</f>
        <v>31.120848484848484</v>
      </c>
      <c r="U42" s="6">
        <f t="shared" si="58"/>
        <v>32.85419090909091</v>
      </c>
      <c r="V42" s="27">
        <v>33</v>
      </c>
      <c r="W42" s="6">
        <f t="shared" ref="W42" si="438">W$5/V42+W$6</f>
        <v>46.945839393939423</v>
      </c>
      <c r="X42" s="6">
        <f t="shared" si="60"/>
        <v>49.457260606060608</v>
      </c>
      <c r="Y42" s="27">
        <v>33</v>
      </c>
      <c r="Z42" s="6">
        <f t="shared" ref="Z42" si="439">Z$5/Y42+Z$6</f>
        <v>66.97895454545467</v>
      </c>
      <c r="AA42" s="6">
        <f t="shared" si="62"/>
        <v>70.506778787878787</v>
      </c>
      <c r="AB42" s="27">
        <v>33</v>
      </c>
      <c r="AC42" s="6">
        <f t="shared" ref="AC42" si="440">AC$5/AB42+AC$6</f>
        <v>172.79976060606069</v>
      </c>
      <c r="AD42" s="6">
        <f t="shared" si="64"/>
        <v>181.60241515151515</v>
      </c>
      <c r="AE42" s="27">
        <v>33</v>
      </c>
      <c r="AF42" s="6">
        <f t="shared" ref="AF42" si="441">AF$5/AE42+AF$6</f>
        <v>172.51576060606067</v>
      </c>
      <c r="AG42" s="6">
        <f t="shared" si="66"/>
        <v>181.28511515151516</v>
      </c>
      <c r="AH42" s="27">
        <v>33</v>
      </c>
      <c r="AI42" s="6">
        <f t="shared" ref="AI42" si="442">AI$5/AH42+AI$6</f>
        <v>172.04916060606067</v>
      </c>
      <c r="AJ42" s="6">
        <f t="shared" si="68"/>
        <v>180.76381515151516</v>
      </c>
      <c r="AK42" s="27">
        <v>33</v>
      </c>
      <c r="AL42" s="6">
        <f t="shared" ref="AL42" si="443">AL$5/AK42+AL$6</f>
        <v>171.34906060606068</v>
      </c>
      <c r="AM42" s="6">
        <f t="shared" si="70"/>
        <v>179.89854771596563</v>
      </c>
      <c r="AN42" s="27">
        <v>33</v>
      </c>
      <c r="AO42" s="6">
        <f t="shared" ref="AO42" si="444">AO$5/AN42+AO$6</f>
        <v>171.04826060606069</v>
      </c>
      <c r="AP42" s="6">
        <f t="shared" si="38"/>
        <v>179.59611515151516</v>
      </c>
      <c r="AQ42" s="27">
        <v>33</v>
      </c>
      <c r="AR42" s="6">
        <f t="shared" si="39"/>
        <v>65.946654545454678</v>
      </c>
      <c r="AS42" s="6">
        <f t="shared" si="40"/>
        <v>69.35339284206718</v>
      </c>
      <c r="AT42" s="27">
        <v>33</v>
      </c>
      <c r="AU42" s="6">
        <f t="shared" si="41"/>
        <v>171.78146060606068</v>
      </c>
      <c r="AV42" s="6">
        <f t="shared" si="42"/>
        <v>180.46475039223245</v>
      </c>
      <c r="AW42" s="27">
        <v>33</v>
      </c>
      <c r="AX42" s="6">
        <f t="shared" si="43"/>
        <v>171.78146060606068</v>
      </c>
      <c r="AY42" s="6">
        <f t="shared" si="44"/>
        <v>180.46475039223245</v>
      </c>
      <c r="AZ42" s="27">
        <v>33</v>
      </c>
      <c r="BA42" s="6">
        <f t="shared" si="45"/>
        <v>171.78146060606068</v>
      </c>
      <c r="BB42" s="21">
        <f t="shared" si="46"/>
        <v>180.46475039223245</v>
      </c>
    </row>
    <row r="43" spans="4:54" x14ac:dyDescent="0.25">
      <c r="D43" s="28">
        <v>34</v>
      </c>
      <c r="E43" s="4">
        <f t="shared" si="47"/>
        <v>5.8478176470588235</v>
      </c>
      <c r="F43" s="4">
        <f t="shared" si="48"/>
        <v>7.4006058823529415</v>
      </c>
      <c r="G43" s="29">
        <f t="shared" si="72"/>
        <v>17.5</v>
      </c>
      <c r="H43" s="4">
        <f t="shared" ref="H43" si="445">H$5/G43+H$6</f>
        <v>5.2415428571428571</v>
      </c>
      <c r="I43" s="4">
        <f t="shared" si="50"/>
        <v>7.5460714285714285</v>
      </c>
      <c r="J43" s="28">
        <v>34</v>
      </c>
      <c r="K43" s="4">
        <f t="shared" ref="K43" si="446">K$5/J43+K$6</f>
        <v>5.2785176470588233</v>
      </c>
      <c r="L43" s="4">
        <f t="shared" si="52"/>
        <v>7.6000882352941179</v>
      </c>
      <c r="M43" s="28">
        <v>34</v>
      </c>
      <c r="N43" s="6">
        <f t="shared" ref="N43" si="447">N$5/M43+N$6</f>
        <v>6.6646882352941175</v>
      </c>
      <c r="O43" s="6">
        <f t="shared" si="54"/>
        <v>8.4424941176470583</v>
      </c>
      <c r="P43" s="27">
        <v>34</v>
      </c>
      <c r="Q43" s="6">
        <f t="shared" ref="Q43" si="448">Q$5/P43+Q$6</f>
        <v>7.9588058823529426</v>
      </c>
      <c r="R43" s="6">
        <f t="shared" si="56"/>
        <v>9.8542588235294133</v>
      </c>
      <c r="S43" s="27">
        <v>34</v>
      </c>
      <c r="T43" s="6">
        <f t="shared" ref="T43" si="449">T$5/S43+T$6</f>
        <v>30.283058823529412</v>
      </c>
      <c r="U43" s="6">
        <f t="shared" si="58"/>
        <v>31.974511764705884</v>
      </c>
      <c r="V43" s="27">
        <v>34</v>
      </c>
      <c r="W43" s="6">
        <f t="shared" ref="W43" si="450">W$5/V43+W$6</f>
        <v>45.640135294117684</v>
      </c>
      <c r="X43" s="6">
        <f t="shared" si="60"/>
        <v>48.086494117647057</v>
      </c>
      <c r="Y43" s="27">
        <v>34</v>
      </c>
      <c r="Z43" s="6">
        <f t="shared" ref="Z43" si="451">Z$5/Y43+Z$6</f>
        <v>65.080558823529529</v>
      </c>
      <c r="AA43" s="6">
        <f t="shared" si="62"/>
        <v>68.513017647058831</v>
      </c>
      <c r="AB43" s="27">
        <v>34</v>
      </c>
      <c r="AC43" s="6">
        <f t="shared" ref="AC43" si="452">AC$5/AB43+AC$6</f>
        <v>167.78193529411774</v>
      </c>
      <c r="AD43" s="6">
        <f t="shared" si="64"/>
        <v>176.33325294117645</v>
      </c>
      <c r="AE43" s="27">
        <v>34</v>
      </c>
      <c r="AF43" s="6">
        <f t="shared" ref="AF43" si="453">AF$5/AE43+AF$6</f>
        <v>167.49793529411772</v>
      </c>
      <c r="AG43" s="6">
        <f t="shared" si="66"/>
        <v>176.01595294117647</v>
      </c>
      <c r="AH43" s="27">
        <v>34</v>
      </c>
      <c r="AI43" s="6">
        <f t="shared" ref="AI43" si="454">AI$5/AH43+AI$6</f>
        <v>167.03133529411772</v>
      </c>
      <c r="AJ43" s="6">
        <f t="shared" si="68"/>
        <v>175.49465294117647</v>
      </c>
      <c r="AK43" s="27">
        <v>34</v>
      </c>
      <c r="AL43" s="6">
        <f t="shared" ref="AL43" si="455">AL$5/AK43+AL$6</f>
        <v>166.33123529411773</v>
      </c>
      <c r="AM43" s="6">
        <f t="shared" si="70"/>
        <v>174.62938550562694</v>
      </c>
      <c r="AN43" s="27">
        <v>34</v>
      </c>
      <c r="AO43" s="6">
        <f t="shared" ref="AO43" si="456">AO$5/AN43+AO$6</f>
        <v>166.03043529411775</v>
      </c>
      <c r="AP43" s="6">
        <f t="shared" si="38"/>
        <v>174.32695294117647</v>
      </c>
      <c r="AQ43" s="27">
        <v>34</v>
      </c>
      <c r="AR43" s="6">
        <f t="shared" si="39"/>
        <v>64.048258823529537</v>
      </c>
      <c r="AS43" s="6">
        <f t="shared" si="40"/>
        <v>67.359631701247224</v>
      </c>
      <c r="AT43" s="27">
        <v>34</v>
      </c>
      <c r="AU43" s="6">
        <f t="shared" si="41"/>
        <v>166.76363529411773</v>
      </c>
      <c r="AV43" s="6">
        <f t="shared" si="42"/>
        <v>175.19558818189375</v>
      </c>
      <c r="AW43" s="27">
        <v>34</v>
      </c>
      <c r="AX43" s="6">
        <f t="shared" si="43"/>
        <v>166.76363529411773</v>
      </c>
      <c r="AY43" s="6">
        <f t="shared" si="44"/>
        <v>175.19558818189375</v>
      </c>
      <c r="AZ43" s="27">
        <v>34</v>
      </c>
      <c r="BA43" s="6">
        <f t="shared" si="45"/>
        <v>166.76363529411773</v>
      </c>
      <c r="BB43" s="21">
        <f t="shared" si="46"/>
        <v>175.19558818189375</v>
      </c>
    </row>
    <row r="44" spans="4:54" x14ac:dyDescent="0.25">
      <c r="D44" s="28">
        <v>35</v>
      </c>
      <c r="E44" s="4">
        <f t="shared" si="47"/>
        <v>5.8337000000000003</v>
      </c>
      <c r="F44" s="4">
        <f t="shared" si="48"/>
        <v>7.3787571428571432</v>
      </c>
      <c r="G44" s="29">
        <f t="shared" si="72"/>
        <v>18</v>
      </c>
      <c r="H44" s="4">
        <f t="shared" ref="H44" si="457">H$5/G44+H$6</f>
        <v>5.2066222222222223</v>
      </c>
      <c r="I44" s="4">
        <f t="shared" si="50"/>
        <v>7.495055555555556</v>
      </c>
      <c r="J44" s="28">
        <v>35</v>
      </c>
      <c r="K44" s="4">
        <f t="shared" ref="K44" si="458">K$5/J44+K$6</f>
        <v>5.2415428571428571</v>
      </c>
      <c r="L44" s="4">
        <f t="shared" si="52"/>
        <v>7.5460714285714285</v>
      </c>
      <c r="M44" s="28">
        <v>35</v>
      </c>
      <c r="N44" s="6">
        <f t="shared" ref="N44" si="459">N$5/M44+N$6</f>
        <v>6.5798142857142849</v>
      </c>
      <c r="O44" s="6">
        <f t="shared" si="54"/>
        <v>8.3500571428571426</v>
      </c>
      <c r="P44" s="27">
        <v>35</v>
      </c>
      <c r="Q44" s="6">
        <f t="shared" ref="Q44" si="460">Q$5/P44+Q$6</f>
        <v>7.836957142857143</v>
      </c>
      <c r="R44" s="6">
        <f t="shared" si="56"/>
        <v>9.7214857142857145</v>
      </c>
      <c r="S44" s="27">
        <v>35</v>
      </c>
      <c r="T44" s="6">
        <f t="shared" ref="T44" si="461">T$5/S44+T$6</f>
        <v>29.493142857142857</v>
      </c>
      <c r="U44" s="6">
        <f t="shared" si="58"/>
        <v>31.145099999999999</v>
      </c>
      <c r="V44" s="27">
        <v>35</v>
      </c>
      <c r="W44" s="6">
        <f t="shared" ref="W44" si="462">W$5/V44+W$6</f>
        <v>44.409042857142893</v>
      </c>
      <c r="X44" s="6">
        <f t="shared" si="60"/>
        <v>46.794057142857142</v>
      </c>
      <c r="Y44" s="27">
        <v>35</v>
      </c>
      <c r="Z44" s="6">
        <f t="shared" ref="Z44" si="463">Z$5/Y44+Z$6</f>
        <v>63.290642857142977</v>
      </c>
      <c r="AA44" s="6">
        <f t="shared" si="62"/>
        <v>66.633185714285716</v>
      </c>
      <c r="AB44" s="27">
        <v>35</v>
      </c>
      <c r="AC44" s="6">
        <f t="shared" ref="AC44" si="464">AC$5/AB44+AC$6</f>
        <v>163.05084285714295</v>
      </c>
      <c r="AD44" s="6">
        <f t="shared" si="64"/>
        <v>171.3651857142857</v>
      </c>
      <c r="AE44" s="27">
        <v>35</v>
      </c>
      <c r="AF44" s="6">
        <f t="shared" ref="AF44" si="465">AF$5/AE44+AF$6</f>
        <v>162.76684285714293</v>
      </c>
      <c r="AG44" s="6">
        <f t="shared" si="66"/>
        <v>171.04788571428571</v>
      </c>
      <c r="AH44" s="27">
        <v>35</v>
      </c>
      <c r="AI44" s="6">
        <f t="shared" ref="AI44" si="466">AI$5/AH44+AI$6</f>
        <v>162.30024285714293</v>
      </c>
      <c r="AJ44" s="6">
        <f t="shared" si="68"/>
        <v>170.52658571428572</v>
      </c>
      <c r="AK44" s="27">
        <v>35</v>
      </c>
      <c r="AL44" s="6">
        <f t="shared" ref="AL44" si="467">AL$5/AK44+AL$6</f>
        <v>161.60014285714294</v>
      </c>
      <c r="AM44" s="6">
        <f t="shared" si="70"/>
        <v>169.66131827873619</v>
      </c>
      <c r="AN44" s="27">
        <v>35</v>
      </c>
      <c r="AO44" s="6">
        <f t="shared" ref="AO44" si="468">AO$5/AN44+AO$6</f>
        <v>161.29934285714296</v>
      </c>
      <c r="AP44" s="6">
        <f t="shared" si="38"/>
        <v>169.35888571428572</v>
      </c>
      <c r="AQ44" s="27">
        <v>35</v>
      </c>
      <c r="AR44" s="6">
        <f t="shared" si="39"/>
        <v>62.258342857142978</v>
      </c>
      <c r="AS44" s="6">
        <f t="shared" si="40"/>
        <v>65.479799768474109</v>
      </c>
      <c r="AT44" s="27">
        <v>35</v>
      </c>
      <c r="AU44" s="6">
        <f t="shared" si="41"/>
        <v>162.03254285714294</v>
      </c>
      <c r="AV44" s="6">
        <f t="shared" si="42"/>
        <v>170.227520955003</v>
      </c>
      <c r="AW44" s="27">
        <v>35</v>
      </c>
      <c r="AX44" s="6">
        <f t="shared" si="43"/>
        <v>162.03254285714294</v>
      </c>
      <c r="AY44" s="6">
        <f t="shared" si="44"/>
        <v>170.227520955003</v>
      </c>
      <c r="AZ44" s="27">
        <v>35</v>
      </c>
      <c r="BA44" s="6">
        <f t="shared" si="45"/>
        <v>162.03254285714294</v>
      </c>
      <c r="BB44" s="21">
        <f t="shared" si="46"/>
        <v>170.227520955003</v>
      </c>
    </row>
    <row r="45" spans="4:54" x14ac:dyDescent="0.25">
      <c r="D45" s="28">
        <v>36</v>
      </c>
      <c r="E45" s="4">
        <f t="shared" si="47"/>
        <v>5.8203666666666667</v>
      </c>
      <c r="F45" s="4">
        <f t="shared" si="48"/>
        <v>7.3581222222222227</v>
      </c>
      <c r="G45" s="29">
        <f t="shared" si="72"/>
        <v>18.5</v>
      </c>
      <c r="H45" s="4">
        <f t="shared" ref="H45" si="469">H$5/G45+H$6</f>
        <v>5.1735891891891894</v>
      </c>
      <c r="I45" s="4">
        <f t="shared" si="50"/>
        <v>7.446797297297298</v>
      </c>
      <c r="J45" s="28">
        <v>36</v>
      </c>
      <c r="K45" s="4">
        <f t="shared" ref="K45" si="470">K$5/J45+K$6</f>
        <v>5.2066222222222223</v>
      </c>
      <c r="L45" s="4">
        <f t="shared" si="52"/>
        <v>7.495055555555556</v>
      </c>
      <c r="M45" s="28">
        <v>36</v>
      </c>
      <c r="N45" s="6">
        <f t="shared" ref="N45" si="471">N$5/M45+N$6</f>
        <v>6.499655555555556</v>
      </c>
      <c r="O45" s="6">
        <f t="shared" si="54"/>
        <v>8.2627555555555556</v>
      </c>
      <c r="P45" s="27">
        <v>36</v>
      </c>
      <c r="Q45" s="6">
        <f t="shared" ref="Q45" si="472">Q$5/P45+Q$6</f>
        <v>7.7218777777777792</v>
      </c>
      <c r="R45" s="6">
        <f t="shared" si="56"/>
        <v>9.5960888888888896</v>
      </c>
      <c r="S45" s="27">
        <v>36</v>
      </c>
      <c r="T45" s="6">
        <f t="shared" ref="T45" si="473">T$5/S45+T$6</f>
        <v>28.74711111111111</v>
      </c>
      <c r="U45" s="6">
        <f t="shared" si="58"/>
        <v>30.361766666666668</v>
      </c>
      <c r="V45" s="27">
        <v>36</v>
      </c>
      <c r="W45" s="6">
        <f t="shared" ref="W45" si="474">W$5/V45+W$6</f>
        <v>43.246344444444475</v>
      </c>
      <c r="X45" s="6">
        <f t="shared" si="60"/>
        <v>45.57342222222222</v>
      </c>
      <c r="Y45" s="27">
        <v>36</v>
      </c>
      <c r="Z45" s="6">
        <f t="shared" ref="Z45" si="475">Z$5/Y45+Z$6</f>
        <v>61.60016666666678</v>
      </c>
      <c r="AA45" s="6">
        <f t="shared" si="62"/>
        <v>64.857788888888891</v>
      </c>
      <c r="AB45" s="27">
        <v>36</v>
      </c>
      <c r="AC45" s="6">
        <f t="shared" ref="AC45" si="476">AC$5/AB45+AC$6</f>
        <v>158.58258888888898</v>
      </c>
      <c r="AD45" s="6">
        <f t="shared" si="64"/>
        <v>166.67312222222222</v>
      </c>
      <c r="AE45" s="27">
        <v>36</v>
      </c>
      <c r="AF45" s="6">
        <f t="shared" ref="AF45" si="477">AF$5/AE45+AF$6</f>
        <v>158.29858888888896</v>
      </c>
      <c r="AG45" s="6">
        <f t="shared" si="66"/>
        <v>166.35582222222223</v>
      </c>
      <c r="AH45" s="27">
        <v>36</v>
      </c>
      <c r="AI45" s="6">
        <f t="shared" ref="AI45" si="478">AI$5/AH45+AI$6</f>
        <v>157.83198888888896</v>
      </c>
      <c r="AJ45" s="6">
        <f t="shared" si="68"/>
        <v>165.83452222222223</v>
      </c>
      <c r="AK45" s="27">
        <v>36</v>
      </c>
      <c r="AL45" s="6">
        <f t="shared" ref="AL45" si="479">AL$5/AK45+AL$6</f>
        <v>157.13188888888897</v>
      </c>
      <c r="AM45" s="6">
        <f t="shared" si="70"/>
        <v>164.96925478667271</v>
      </c>
      <c r="AN45" s="27">
        <v>36</v>
      </c>
      <c r="AO45" s="6">
        <f t="shared" ref="AO45" si="480">AO$5/AN45+AO$6</f>
        <v>156.83108888888898</v>
      </c>
      <c r="AP45" s="6">
        <f t="shared" si="38"/>
        <v>164.66682222222224</v>
      </c>
      <c r="AQ45" s="27">
        <v>36</v>
      </c>
      <c r="AR45" s="6">
        <f t="shared" si="39"/>
        <v>60.567866666666781</v>
      </c>
      <c r="AS45" s="6">
        <f t="shared" si="40"/>
        <v>63.704402943077291</v>
      </c>
      <c r="AT45" s="27">
        <v>36</v>
      </c>
      <c r="AU45" s="6">
        <f t="shared" si="41"/>
        <v>157.56428888888897</v>
      </c>
      <c r="AV45" s="6">
        <f t="shared" si="42"/>
        <v>165.53545746293952</v>
      </c>
      <c r="AW45" s="27">
        <v>36</v>
      </c>
      <c r="AX45" s="6">
        <f t="shared" si="43"/>
        <v>157.56428888888897</v>
      </c>
      <c r="AY45" s="6">
        <f t="shared" si="44"/>
        <v>165.53545746293952</v>
      </c>
      <c r="AZ45" s="27">
        <v>36</v>
      </c>
      <c r="BA45" s="6">
        <f t="shared" si="45"/>
        <v>157.56428888888897</v>
      </c>
      <c r="BB45" s="21">
        <f t="shared" si="46"/>
        <v>165.53545746293952</v>
      </c>
    </row>
    <row r="46" spans="4:54" x14ac:dyDescent="0.25">
      <c r="D46" s="28">
        <v>37</v>
      </c>
      <c r="E46" s="4">
        <f t="shared" si="47"/>
        <v>5.8077540540540538</v>
      </c>
      <c r="F46" s="4">
        <f t="shared" si="48"/>
        <v>7.338602702702703</v>
      </c>
      <c r="G46" s="29">
        <f t="shared" si="72"/>
        <v>19</v>
      </c>
      <c r="H46" s="4">
        <f t="shared" ref="H46" si="481">H$5/G46+H$6</f>
        <v>5.1422947368421053</v>
      </c>
      <c r="I46" s="4">
        <f t="shared" si="50"/>
        <v>7.4010789473684211</v>
      </c>
      <c r="J46" s="28">
        <v>37</v>
      </c>
      <c r="K46" s="4">
        <f t="shared" ref="K46" si="482">K$5/J46+K$6</f>
        <v>5.1735891891891894</v>
      </c>
      <c r="L46" s="4">
        <f t="shared" si="52"/>
        <v>7.446797297297298</v>
      </c>
      <c r="M46" s="28">
        <v>37</v>
      </c>
      <c r="N46" s="6">
        <f t="shared" ref="N46" si="483">N$5/M46+N$6</f>
        <v>6.4238297297297295</v>
      </c>
      <c r="O46" s="6">
        <f t="shared" si="54"/>
        <v>8.1801729729729722</v>
      </c>
      <c r="P46" s="27">
        <v>37</v>
      </c>
      <c r="Q46" s="6">
        <f t="shared" ref="Q46" si="484">Q$5/P46+Q$6</f>
        <v>7.6130189189189199</v>
      </c>
      <c r="R46" s="6">
        <f t="shared" si="56"/>
        <v>9.4774702702702704</v>
      </c>
      <c r="S46" s="27">
        <v>37</v>
      </c>
      <c r="T46" s="6">
        <f t="shared" ref="T46" si="485">T$5/S46+T$6</f>
        <v>28.041405405405406</v>
      </c>
      <c r="U46" s="6">
        <f t="shared" si="58"/>
        <v>29.620775675675677</v>
      </c>
      <c r="V46" s="27">
        <v>37</v>
      </c>
      <c r="W46" s="6">
        <f t="shared" ref="W46" si="486">W$5/V46+W$6</f>
        <v>42.146494594594628</v>
      </c>
      <c r="X46" s="6">
        <f t="shared" si="60"/>
        <v>44.418767567567564</v>
      </c>
      <c r="Y46" s="27">
        <v>37</v>
      </c>
      <c r="Z46" s="6">
        <f t="shared" ref="Z46" si="487">Z$5/Y46+Z$6</f>
        <v>60.001067567567681</v>
      </c>
      <c r="AA46" s="6">
        <f t="shared" si="62"/>
        <v>63.178359459459458</v>
      </c>
      <c r="AB46" s="27">
        <v>37</v>
      </c>
      <c r="AC46" s="6">
        <f t="shared" ref="AC46" si="488">AC$5/AB46+AC$6</f>
        <v>154.35586216216225</v>
      </c>
      <c r="AD46" s="6">
        <f t="shared" si="64"/>
        <v>162.23468378378377</v>
      </c>
      <c r="AE46" s="27">
        <v>37</v>
      </c>
      <c r="AF46" s="6">
        <f t="shared" ref="AF46" si="489">AF$5/AE46+AF$6</f>
        <v>154.07186216216223</v>
      </c>
      <c r="AG46" s="6">
        <f t="shared" si="66"/>
        <v>161.91738378378378</v>
      </c>
      <c r="AH46" s="27">
        <v>37</v>
      </c>
      <c r="AI46" s="6">
        <f t="shared" ref="AI46" si="490">AI$5/AH46+AI$6</f>
        <v>153.60526216216223</v>
      </c>
      <c r="AJ46" s="6">
        <f t="shared" si="68"/>
        <v>161.39608378378378</v>
      </c>
      <c r="AK46" s="27">
        <v>37</v>
      </c>
      <c r="AL46" s="6">
        <f t="shared" ref="AL46" si="491">AL$5/AK46+AL$6</f>
        <v>152.90516216216224</v>
      </c>
      <c r="AM46" s="6">
        <f t="shared" si="70"/>
        <v>160.53081634823425</v>
      </c>
      <c r="AN46" s="27">
        <v>37</v>
      </c>
      <c r="AO46" s="6">
        <f t="shared" ref="AO46" si="492">AO$5/AN46+AO$6</f>
        <v>152.60436216216226</v>
      </c>
      <c r="AP46" s="6">
        <f t="shared" si="38"/>
        <v>160.22838378378378</v>
      </c>
      <c r="AQ46" s="27">
        <v>37</v>
      </c>
      <c r="AR46" s="6">
        <f t="shared" si="39"/>
        <v>58.968767567567681</v>
      </c>
      <c r="AS46" s="6">
        <f t="shared" si="40"/>
        <v>62.024973513647865</v>
      </c>
      <c r="AT46" s="27">
        <v>37</v>
      </c>
      <c r="AU46" s="6">
        <f t="shared" si="41"/>
        <v>153.33756216216224</v>
      </c>
      <c r="AV46" s="6">
        <f t="shared" si="42"/>
        <v>161.09701902450107</v>
      </c>
      <c r="AW46" s="27">
        <v>37</v>
      </c>
      <c r="AX46" s="6">
        <f t="shared" si="43"/>
        <v>153.33756216216224</v>
      </c>
      <c r="AY46" s="6">
        <f t="shared" si="44"/>
        <v>161.09701902450107</v>
      </c>
      <c r="AZ46" s="27">
        <v>37</v>
      </c>
      <c r="BA46" s="6">
        <f t="shared" si="45"/>
        <v>153.33756216216224</v>
      </c>
      <c r="BB46" s="21">
        <f t="shared" si="46"/>
        <v>161.09701902450107</v>
      </c>
    </row>
    <row r="47" spans="4:54" x14ac:dyDescent="0.25">
      <c r="D47" s="28">
        <v>38</v>
      </c>
      <c r="E47" s="4">
        <f t="shared" si="47"/>
        <v>5.7958052631578951</v>
      </c>
      <c r="F47" s="4">
        <f t="shared" si="48"/>
        <v>7.3201105263157897</v>
      </c>
      <c r="G47" s="29">
        <f t="shared" si="72"/>
        <v>19.5</v>
      </c>
      <c r="H47" s="4">
        <f t="shared" ref="H47" si="493">H$5/G47+H$6</f>
        <v>5.1126051282051286</v>
      </c>
      <c r="I47" s="4">
        <f t="shared" si="50"/>
        <v>7.3577051282051285</v>
      </c>
      <c r="J47" s="28">
        <v>38</v>
      </c>
      <c r="K47" s="4">
        <f t="shared" ref="K47" si="494">K$5/J47+K$6</f>
        <v>5.1422947368421053</v>
      </c>
      <c r="L47" s="4">
        <f t="shared" si="52"/>
        <v>7.4010789473684211</v>
      </c>
      <c r="M47" s="28">
        <v>38</v>
      </c>
      <c r="N47" s="6">
        <f t="shared" ref="N47" si="495">N$5/M47+N$6</f>
        <v>6.351994736842105</v>
      </c>
      <c r="O47" s="6">
        <f t="shared" si="54"/>
        <v>8.101936842105264</v>
      </c>
      <c r="P47" s="27">
        <v>38</v>
      </c>
      <c r="Q47" s="6">
        <f t="shared" ref="Q47" si="496">Q$5/P47+Q$6</f>
        <v>7.5098894736842112</v>
      </c>
      <c r="R47" s="6">
        <f t="shared" si="56"/>
        <v>9.3650947368421065</v>
      </c>
      <c r="S47" s="27">
        <v>38</v>
      </c>
      <c r="T47" s="6">
        <f t="shared" ref="T47" si="497">T$5/S47+T$6</f>
        <v>27.372842105263157</v>
      </c>
      <c r="U47" s="6">
        <f t="shared" si="58"/>
        <v>28.918784210526315</v>
      </c>
      <c r="V47" s="27">
        <v>38</v>
      </c>
      <c r="W47" s="6">
        <f t="shared" ref="W47" si="498">W$5/V47+W$6</f>
        <v>41.104531578947402</v>
      </c>
      <c r="X47" s="6">
        <f t="shared" si="60"/>
        <v>43.324884210526314</v>
      </c>
      <c r="Y47" s="27">
        <v>38</v>
      </c>
      <c r="Z47" s="6">
        <f t="shared" ref="Z47" si="499">Z$5/Y47+Z$6</f>
        <v>58.486131578947479</v>
      </c>
      <c r="AA47" s="6">
        <f t="shared" si="62"/>
        <v>61.58732105263158</v>
      </c>
      <c r="AB47" s="27">
        <v>38</v>
      </c>
      <c r="AC47" s="6">
        <f t="shared" ref="AC47" si="500">AC$5/AB47+AC$6</f>
        <v>150.35159473684217</v>
      </c>
      <c r="AD47" s="6">
        <f t="shared" si="64"/>
        <v>158.02984736842103</v>
      </c>
      <c r="AE47" s="27">
        <v>38</v>
      </c>
      <c r="AF47" s="6">
        <f t="shared" ref="AF47" si="501">AF$5/AE47+AF$6</f>
        <v>150.06759473684215</v>
      </c>
      <c r="AG47" s="6">
        <f t="shared" si="66"/>
        <v>157.71254736842104</v>
      </c>
      <c r="AH47" s="27">
        <v>38</v>
      </c>
      <c r="AI47" s="6">
        <f t="shared" ref="AI47" si="502">AI$5/AH47+AI$6</f>
        <v>149.60099473684215</v>
      </c>
      <c r="AJ47" s="6">
        <f t="shared" si="68"/>
        <v>157.19124736842105</v>
      </c>
      <c r="AK47" s="27">
        <v>38</v>
      </c>
      <c r="AL47" s="6">
        <f t="shared" ref="AL47" si="503">AL$5/AK47+AL$6</f>
        <v>148.90089473684216</v>
      </c>
      <c r="AM47" s="6">
        <f t="shared" si="70"/>
        <v>156.32597993287152</v>
      </c>
      <c r="AN47" s="27">
        <v>38</v>
      </c>
      <c r="AO47" s="6">
        <f t="shared" ref="AO47" si="504">AO$5/AN47+AO$6</f>
        <v>148.60009473684218</v>
      </c>
      <c r="AP47" s="6">
        <f t="shared" si="38"/>
        <v>156.02354736842105</v>
      </c>
      <c r="AQ47" s="27">
        <v>38</v>
      </c>
      <c r="AR47" s="6">
        <f t="shared" si="39"/>
        <v>57.453831578947479</v>
      </c>
      <c r="AS47" s="6">
        <f t="shared" si="40"/>
        <v>60.433935106819987</v>
      </c>
      <c r="AT47" s="27">
        <v>38</v>
      </c>
      <c r="AU47" s="6">
        <f t="shared" si="41"/>
        <v>149.33329473684216</v>
      </c>
      <c r="AV47" s="6">
        <f t="shared" si="42"/>
        <v>156.89218260913833</v>
      </c>
      <c r="AW47" s="27">
        <v>38</v>
      </c>
      <c r="AX47" s="6">
        <f t="shared" si="43"/>
        <v>149.33329473684216</v>
      </c>
      <c r="AY47" s="6">
        <f t="shared" si="44"/>
        <v>156.89218260913833</v>
      </c>
      <c r="AZ47" s="27">
        <v>38</v>
      </c>
      <c r="BA47" s="6">
        <f t="shared" si="45"/>
        <v>149.33329473684216</v>
      </c>
      <c r="BB47" s="21">
        <f t="shared" si="46"/>
        <v>156.89218260913833</v>
      </c>
    </row>
    <row r="48" spans="4:54" x14ac:dyDescent="0.25">
      <c r="D48" s="28">
        <v>39</v>
      </c>
      <c r="E48" s="4">
        <f t="shared" si="47"/>
        <v>5.7844692307692309</v>
      </c>
      <c r="F48" s="4">
        <f t="shared" si="48"/>
        <v>7.3025666666666673</v>
      </c>
      <c r="G48" s="29">
        <f t="shared" si="72"/>
        <v>20</v>
      </c>
      <c r="H48" s="4">
        <f t="shared" ref="H48" si="505">H$5/G48+H$6</f>
        <v>5.0844000000000005</v>
      </c>
      <c r="I48" s="4">
        <f t="shared" si="50"/>
        <v>7.3165000000000004</v>
      </c>
      <c r="J48" s="28">
        <v>39</v>
      </c>
      <c r="K48" s="4">
        <f t="shared" ref="K48" si="506">K$5/J48+K$6</f>
        <v>5.1126051282051286</v>
      </c>
      <c r="L48" s="4">
        <f t="shared" si="52"/>
        <v>7.3577051282051285</v>
      </c>
      <c r="M48" s="28">
        <v>39</v>
      </c>
      <c r="N48" s="6">
        <f t="shared" ref="N48" si="507">N$5/M48+N$6</f>
        <v>6.28384358974359</v>
      </c>
      <c r="O48" s="6">
        <f t="shared" si="54"/>
        <v>8.0277128205128214</v>
      </c>
      <c r="P48" s="27">
        <v>39</v>
      </c>
      <c r="Q48" s="6">
        <f t="shared" ref="Q48" si="508">Q$5/P48+Q$6</f>
        <v>7.4120487179487187</v>
      </c>
      <c r="R48" s="6">
        <f t="shared" si="56"/>
        <v>9.2584820512820514</v>
      </c>
      <c r="S48" s="27">
        <v>39</v>
      </c>
      <c r="T48" s="6">
        <f t="shared" ref="T48" si="509">T$5/S48+T$6</f>
        <v>26.738564102564101</v>
      </c>
      <c r="U48" s="6">
        <f t="shared" si="58"/>
        <v>28.252792307692307</v>
      </c>
      <c r="V48" s="27">
        <v>39</v>
      </c>
      <c r="W48" s="6">
        <f t="shared" ref="W48" si="510">W$5/V48+W$6</f>
        <v>40.116002564102587</v>
      </c>
      <c r="X48" s="6">
        <f t="shared" si="60"/>
        <v>42.287097435897437</v>
      </c>
      <c r="Y48" s="27">
        <v>39</v>
      </c>
      <c r="Z48" s="6">
        <f t="shared" ref="Z48" si="511">Z$5/Y48+Z$6</f>
        <v>57.048884615384722</v>
      </c>
      <c r="AA48" s="6">
        <f t="shared" si="62"/>
        <v>60.077874358974356</v>
      </c>
      <c r="AB48" s="27">
        <v>39</v>
      </c>
      <c r="AC48" s="6">
        <f t="shared" ref="AC48" si="512">AC$5/AB48+AC$6</f>
        <v>146.55267435897443</v>
      </c>
      <c r="AD48" s="6">
        <f t="shared" si="64"/>
        <v>154.04064358974358</v>
      </c>
      <c r="AE48" s="27">
        <v>39</v>
      </c>
      <c r="AF48" s="6">
        <f t="shared" ref="AF48" si="513">AF$5/AE48+AF$6</f>
        <v>146.26867435897441</v>
      </c>
      <c r="AG48" s="6">
        <f t="shared" si="66"/>
        <v>153.72334358974359</v>
      </c>
      <c r="AH48" s="27">
        <v>39</v>
      </c>
      <c r="AI48" s="6">
        <f t="shared" ref="AI48" si="514">AI$5/AH48+AI$6</f>
        <v>145.80207435897441</v>
      </c>
      <c r="AJ48" s="6">
        <f t="shared" si="68"/>
        <v>153.2020435897436</v>
      </c>
      <c r="AK48" s="27">
        <v>39</v>
      </c>
      <c r="AL48" s="6">
        <f t="shared" ref="AL48" si="515">AL$5/AK48+AL$6</f>
        <v>145.10197435897442</v>
      </c>
      <c r="AM48" s="6">
        <f t="shared" si="70"/>
        <v>152.33677615419407</v>
      </c>
      <c r="AN48" s="27">
        <v>39</v>
      </c>
      <c r="AO48" s="6">
        <f t="shared" ref="AO48" si="516">AO$5/AN48+AO$6</f>
        <v>144.80117435897444</v>
      </c>
      <c r="AP48" s="6">
        <f t="shared" si="38"/>
        <v>152.0343435897436</v>
      </c>
      <c r="AQ48" s="27">
        <v>39</v>
      </c>
      <c r="AR48" s="6">
        <f t="shared" si="39"/>
        <v>56.016584615384723</v>
      </c>
      <c r="AS48" s="6">
        <f t="shared" si="40"/>
        <v>58.924488413162763</v>
      </c>
      <c r="AT48" s="27">
        <v>39</v>
      </c>
      <c r="AU48" s="6">
        <f t="shared" si="41"/>
        <v>145.53437435897442</v>
      </c>
      <c r="AV48" s="6">
        <f t="shared" si="42"/>
        <v>152.90297883046088</v>
      </c>
      <c r="AW48" s="27">
        <v>39</v>
      </c>
      <c r="AX48" s="6">
        <f t="shared" si="43"/>
        <v>145.53437435897442</v>
      </c>
      <c r="AY48" s="6">
        <f t="shared" si="44"/>
        <v>152.90297883046088</v>
      </c>
      <c r="AZ48" s="27">
        <v>39</v>
      </c>
      <c r="BA48" s="6">
        <f t="shared" si="45"/>
        <v>145.53437435897442</v>
      </c>
      <c r="BB48" s="21">
        <f t="shared" si="46"/>
        <v>152.90297883046088</v>
      </c>
    </row>
    <row r="49" spans="4:54" x14ac:dyDescent="0.25">
      <c r="D49" s="28">
        <v>40</v>
      </c>
      <c r="E49" s="4">
        <f t="shared" si="47"/>
        <v>5.7736999999999998</v>
      </c>
      <c r="F49" s="4">
        <f t="shared" si="48"/>
        <v>7.2859000000000007</v>
      </c>
      <c r="G49" s="29">
        <f t="shared" si="72"/>
        <v>20.5</v>
      </c>
      <c r="H49" s="4">
        <f t="shared" ref="H49" si="517">H$5/G49+H$6</f>
        <v>5.0575707317073171</v>
      </c>
      <c r="I49" s="4">
        <f t="shared" si="50"/>
        <v>7.2773048780487812</v>
      </c>
      <c r="J49" s="28">
        <v>40</v>
      </c>
      <c r="K49" s="4">
        <f t="shared" ref="K49" si="518">K$5/J49+K$6</f>
        <v>5.0844000000000005</v>
      </c>
      <c r="L49" s="4">
        <f t="shared" si="52"/>
        <v>7.3165000000000004</v>
      </c>
      <c r="M49" s="28">
        <v>40</v>
      </c>
      <c r="N49" s="6">
        <f t="shared" ref="N49" si="519">N$5/M49+N$6</f>
        <v>6.2190999999999992</v>
      </c>
      <c r="O49" s="6">
        <f t="shared" si="54"/>
        <v>7.9572000000000003</v>
      </c>
      <c r="P49" s="27">
        <v>40</v>
      </c>
      <c r="Q49" s="6">
        <f t="shared" ref="Q49" si="520">Q$5/P49+Q$6</f>
        <v>7.3191000000000006</v>
      </c>
      <c r="R49" s="6">
        <f t="shared" si="56"/>
        <v>9.1571999999999996</v>
      </c>
      <c r="S49" s="27">
        <v>40</v>
      </c>
      <c r="T49" s="6">
        <f t="shared" ref="T49" si="521">T$5/S49+T$6</f>
        <v>26.135999999999999</v>
      </c>
      <c r="U49" s="6">
        <f t="shared" si="58"/>
        <v>27.620100000000001</v>
      </c>
      <c r="V49" s="27">
        <v>40</v>
      </c>
      <c r="W49" s="6">
        <f t="shared" ref="W49" si="522">W$5/V49+W$6</f>
        <v>39.176900000000032</v>
      </c>
      <c r="X49" s="6">
        <f t="shared" si="60"/>
        <v>41.301200000000001</v>
      </c>
      <c r="Y49" s="27">
        <v>40</v>
      </c>
      <c r="Z49" s="6">
        <f t="shared" ref="Z49" si="523">Z$5/Y49+Z$6</f>
        <v>55.683500000000102</v>
      </c>
      <c r="AA49" s="6">
        <f t="shared" si="62"/>
        <v>58.643899999999995</v>
      </c>
      <c r="AB49" s="27">
        <v>40</v>
      </c>
      <c r="AC49" s="6">
        <f t="shared" ref="AC49" si="524">AC$5/AB49+AC$6</f>
        <v>142.94370000000006</v>
      </c>
      <c r="AD49" s="6">
        <f t="shared" si="64"/>
        <v>150.2509</v>
      </c>
      <c r="AE49" s="27">
        <v>40</v>
      </c>
      <c r="AF49" s="6">
        <f t="shared" ref="AF49" si="525">AF$5/AE49+AF$6</f>
        <v>142.65970000000004</v>
      </c>
      <c r="AG49" s="6">
        <f t="shared" si="66"/>
        <v>149.93360000000001</v>
      </c>
      <c r="AH49" s="27">
        <v>40</v>
      </c>
      <c r="AI49" s="6">
        <f t="shared" ref="AI49" si="526">AI$5/AH49+AI$6</f>
        <v>142.19310000000004</v>
      </c>
      <c r="AJ49" s="6">
        <f t="shared" si="68"/>
        <v>149.41230000000002</v>
      </c>
      <c r="AK49" s="27">
        <v>40</v>
      </c>
      <c r="AL49" s="6">
        <f t="shared" ref="AL49" si="527">AL$5/AK49+AL$6</f>
        <v>141.49300000000005</v>
      </c>
      <c r="AM49" s="6">
        <f t="shared" si="70"/>
        <v>148.54703256445049</v>
      </c>
      <c r="AN49" s="27">
        <v>40</v>
      </c>
      <c r="AO49" s="6">
        <f t="shared" ref="AO49" si="528">AO$5/AN49+AO$6</f>
        <v>141.19220000000007</v>
      </c>
      <c r="AP49" s="6">
        <f t="shared" si="38"/>
        <v>148.24460000000002</v>
      </c>
      <c r="AQ49" s="27">
        <v>40</v>
      </c>
      <c r="AR49" s="6">
        <f t="shared" si="39"/>
        <v>54.651200000000102</v>
      </c>
      <c r="AS49" s="6">
        <f t="shared" si="40"/>
        <v>57.490514054188402</v>
      </c>
      <c r="AT49" s="27">
        <v>40</v>
      </c>
      <c r="AU49" s="6">
        <f t="shared" si="41"/>
        <v>141.92540000000005</v>
      </c>
      <c r="AV49" s="6">
        <f t="shared" si="42"/>
        <v>149.1132352407173</v>
      </c>
      <c r="AW49" s="27">
        <v>40</v>
      </c>
      <c r="AX49" s="6">
        <f t="shared" si="43"/>
        <v>141.92540000000005</v>
      </c>
      <c r="AY49" s="6">
        <f t="shared" si="44"/>
        <v>149.1132352407173</v>
      </c>
      <c r="AZ49" s="27">
        <v>40</v>
      </c>
      <c r="BA49" s="6">
        <f t="shared" si="45"/>
        <v>141.92540000000005</v>
      </c>
      <c r="BB49" s="21">
        <f t="shared" si="46"/>
        <v>149.1132352407173</v>
      </c>
    </row>
    <row r="50" spans="4:54" x14ac:dyDescent="0.25">
      <c r="D50" s="28">
        <v>41</v>
      </c>
      <c r="E50" s="4">
        <f t="shared" si="47"/>
        <v>5.7634560975609759</v>
      </c>
      <c r="F50" s="4">
        <f t="shared" si="48"/>
        <v>7.2700463414634147</v>
      </c>
      <c r="G50" s="29">
        <f t="shared" si="72"/>
        <v>21</v>
      </c>
      <c r="H50" s="4">
        <f t="shared" ref="H50" si="529">H$5/G50+H$6</f>
        <v>5.0320190476190474</v>
      </c>
      <c r="I50" s="4">
        <f t="shared" si="50"/>
        <v>7.2399761904761908</v>
      </c>
      <c r="J50" s="28">
        <v>41</v>
      </c>
      <c r="K50" s="4">
        <f t="shared" ref="K50" si="530">K$5/J50+K$6</f>
        <v>5.0575707317073171</v>
      </c>
      <c r="L50" s="4">
        <f t="shared" si="52"/>
        <v>7.2773048780487812</v>
      </c>
      <c r="M50" s="28">
        <v>41</v>
      </c>
      <c r="N50" s="6">
        <f t="shared" ref="N50" si="531">N$5/M50+N$6</f>
        <v>6.1575146341463416</v>
      </c>
      <c r="O50" s="6">
        <f t="shared" si="54"/>
        <v>7.8901268292682936</v>
      </c>
      <c r="P50" s="27">
        <v>41</v>
      </c>
      <c r="Q50" s="6">
        <f t="shared" ref="Q50" si="532">Q$5/P50+Q$6</f>
        <v>7.2306853658536596</v>
      </c>
      <c r="R50" s="6">
        <f t="shared" si="56"/>
        <v>9.060858536585366</v>
      </c>
      <c r="S50" s="27">
        <v>41</v>
      </c>
      <c r="T50" s="6">
        <f t="shared" ref="T50" si="533">T$5/S50+T$6</f>
        <v>25.562829268292681</v>
      </c>
      <c r="U50" s="6">
        <f t="shared" si="58"/>
        <v>27.018270731707318</v>
      </c>
      <c r="V50" s="27">
        <v>41</v>
      </c>
      <c r="W50" s="6">
        <f t="shared" ref="W50" si="534">W$5/V50+W$6</f>
        <v>38.283607317073205</v>
      </c>
      <c r="X50" s="6">
        <f t="shared" si="60"/>
        <v>40.363395121951221</v>
      </c>
      <c r="Y50" s="27">
        <v>41</v>
      </c>
      <c r="Z50" s="6">
        <f t="shared" ref="Z50" si="535">Z$5/Y50+Z$6</f>
        <v>54.384719512195225</v>
      </c>
      <c r="AA50" s="6">
        <f t="shared" si="62"/>
        <v>57.279875609756097</v>
      </c>
      <c r="AB50" s="27">
        <v>41</v>
      </c>
      <c r="AC50" s="6">
        <f t="shared" ref="AC50" si="536">AC$5/AB50+AC$6</f>
        <v>139.51077317073177</v>
      </c>
      <c r="AD50" s="6">
        <f t="shared" si="64"/>
        <v>146.6460219512195</v>
      </c>
      <c r="AE50" s="27">
        <v>41</v>
      </c>
      <c r="AF50" s="6">
        <f t="shared" ref="AF50" si="537">AF$5/AE50+AF$6</f>
        <v>139.22677317073175</v>
      </c>
      <c r="AG50" s="6">
        <f t="shared" si="66"/>
        <v>146.32872195121951</v>
      </c>
      <c r="AH50" s="27">
        <v>41</v>
      </c>
      <c r="AI50" s="6">
        <f t="shared" ref="AI50" si="538">AI$5/AH50+AI$6</f>
        <v>138.76017317073175</v>
      </c>
      <c r="AJ50" s="6">
        <f t="shared" si="68"/>
        <v>145.80742195121951</v>
      </c>
      <c r="AK50" s="27">
        <v>41</v>
      </c>
      <c r="AL50" s="6">
        <f t="shared" ref="AL50" si="539">AL$5/AK50+AL$6</f>
        <v>138.06007317073175</v>
      </c>
      <c r="AM50" s="6">
        <f t="shared" si="70"/>
        <v>144.94215451566998</v>
      </c>
      <c r="AN50" s="27">
        <v>41</v>
      </c>
      <c r="AO50" s="6">
        <f t="shared" ref="AO50" si="540">AO$5/AN50+AO$6</f>
        <v>137.75927317073177</v>
      </c>
      <c r="AP50" s="6">
        <f t="shared" si="38"/>
        <v>144.63972195121951</v>
      </c>
      <c r="AQ50" s="27">
        <v>41</v>
      </c>
      <c r="AR50" s="6">
        <f t="shared" si="39"/>
        <v>53.352419512195226</v>
      </c>
      <c r="AS50" s="6">
        <f t="shared" si="40"/>
        <v>56.126489663944504</v>
      </c>
      <c r="AT50" s="27">
        <v>41</v>
      </c>
      <c r="AU50" s="6">
        <f t="shared" si="41"/>
        <v>138.49247317073176</v>
      </c>
      <c r="AV50" s="6">
        <f t="shared" si="42"/>
        <v>145.5083571919368</v>
      </c>
      <c r="AW50" s="27">
        <v>41</v>
      </c>
      <c r="AX50" s="6">
        <f t="shared" si="43"/>
        <v>138.49247317073176</v>
      </c>
      <c r="AY50" s="6">
        <f t="shared" si="44"/>
        <v>145.5083571919368</v>
      </c>
      <c r="AZ50" s="27">
        <v>41</v>
      </c>
      <c r="BA50" s="6">
        <f t="shared" si="45"/>
        <v>138.49247317073176</v>
      </c>
      <c r="BB50" s="21">
        <f t="shared" si="46"/>
        <v>145.5083571919368</v>
      </c>
    </row>
    <row r="51" spans="4:54" x14ac:dyDescent="0.25">
      <c r="D51" s="28">
        <v>42</v>
      </c>
      <c r="E51" s="4">
        <f t="shared" si="47"/>
        <v>5.7537000000000003</v>
      </c>
      <c r="F51" s="4">
        <f t="shared" si="48"/>
        <v>7.2549476190476199</v>
      </c>
      <c r="G51" s="29">
        <f t="shared" si="72"/>
        <v>21.5</v>
      </c>
      <c r="H51" s="4">
        <f t="shared" ref="H51" si="541">H$5/G51+H$6</f>
        <v>5.0076558139534884</v>
      </c>
      <c r="I51" s="4">
        <f t="shared" si="50"/>
        <v>7.2043837209302328</v>
      </c>
      <c r="J51" s="28">
        <v>42</v>
      </c>
      <c r="K51" s="4">
        <f t="shared" ref="K51" si="542">K$5/J51+K$6</f>
        <v>5.0320190476190474</v>
      </c>
      <c r="L51" s="4">
        <f t="shared" si="52"/>
        <v>7.2399761904761908</v>
      </c>
      <c r="M51" s="28">
        <v>42</v>
      </c>
      <c r="N51" s="6">
        <f t="shared" ref="N51" si="543">N$5/M51+N$6</f>
        <v>6.0988619047619039</v>
      </c>
      <c r="O51" s="6">
        <f t="shared" si="54"/>
        <v>7.8262476190476189</v>
      </c>
      <c r="P51" s="27">
        <v>42</v>
      </c>
      <c r="Q51" s="6">
        <f t="shared" ref="Q51" si="544">Q$5/P51+Q$6</f>
        <v>7.1464809523809532</v>
      </c>
      <c r="R51" s="6">
        <f t="shared" si="56"/>
        <v>8.969104761904763</v>
      </c>
      <c r="S51" s="27">
        <v>42</v>
      </c>
      <c r="T51" s="6">
        <f t="shared" ref="T51" si="545">T$5/S51+T$6</f>
        <v>25.016952380952379</v>
      </c>
      <c r="U51" s="6">
        <f t="shared" si="58"/>
        <v>26.4451</v>
      </c>
      <c r="V51" s="27">
        <v>42</v>
      </c>
      <c r="W51" s="6">
        <f t="shared" ref="W51" si="546">W$5/V51+W$6</f>
        <v>37.432852380952411</v>
      </c>
      <c r="X51" s="6">
        <f t="shared" si="60"/>
        <v>39.470247619047619</v>
      </c>
      <c r="Y51" s="27">
        <v>42</v>
      </c>
      <c r="Z51" s="6">
        <f t="shared" ref="Z51" si="547">Z$5/Y51+Z$6</f>
        <v>53.147785714285817</v>
      </c>
      <c r="AA51" s="6">
        <f t="shared" si="62"/>
        <v>55.980804761904757</v>
      </c>
      <c r="AB51" s="27">
        <v>42</v>
      </c>
      <c r="AC51" s="6">
        <f t="shared" ref="AC51" si="548">AC$5/AB51+AC$6</f>
        <v>136.24131904761913</v>
      </c>
      <c r="AD51" s="6">
        <f t="shared" si="64"/>
        <v>143.21280476190475</v>
      </c>
      <c r="AE51" s="27">
        <v>42</v>
      </c>
      <c r="AF51" s="6">
        <f t="shared" ref="AF51" si="549">AF$5/AE51+AF$6</f>
        <v>135.95731904761911</v>
      </c>
      <c r="AG51" s="6">
        <f t="shared" si="66"/>
        <v>142.89550476190476</v>
      </c>
      <c r="AH51" s="27">
        <v>42</v>
      </c>
      <c r="AI51" s="6">
        <f t="shared" ref="AI51" si="550">AI$5/AH51+AI$6</f>
        <v>135.49071904761911</v>
      </c>
      <c r="AJ51" s="6">
        <f t="shared" si="68"/>
        <v>142.37420476190476</v>
      </c>
      <c r="AK51" s="27">
        <v>42</v>
      </c>
      <c r="AL51" s="6">
        <f t="shared" ref="AL51" si="551">AL$5/AK51+AL$6</f>
        <v>134.79061904761912</v>
      </c>
      <c r="AM51" s="6">
        <f t="shared" si="70"/>
        <v>141.50893732635524</v>
      </c>
      <c r="AN51" s="27">
        <v>42</v>
      </c>
      <c r="AO51" s="6">
        <f t="shared" ref="AO51" si="552">AO$5/AN51+AO$6</f>
        <v>134.48981904761914</v>
      </c>
      <c r="AP51" s="6">
        <f t="shared" si="38"/>
        <v>141.20650476190477</v>
      </c>
      <c r="AQ51" s="27">
        <v>42</v>
      </c>
      <c r="AR51" s="6">
        <f t="shared" si="39"/>
        <v>52.115485714285818</v>
      </c>
      <c r="AS51" s="6">
        <f t="shared" si="40"/>
        <v>54.827418816093164</v>
      </c>
      <c r="AT51" s="27">
        <v>42</v>
      </c>
      <c r="AU51" s="6">
        <f t="shared" si="41"/>
        <v>135.22301904761912</v>
      </c>
      <c r="AV51" s="6">
        <f t="shared" si="42"/>
        <v>142.07514000262205</v>
      </c>
      <c r="AW51" s="27">
        <v>42</v>
      </c>
      <c r="AX51" s="6">
        <f t="shared" si="43"/>
        <v>135.22301904761912</v>
      </c>
      <c r="AY51" s="6">
        <f t="shared" si="44"/>
        <v>142.07514000262205</v>
      </c>
      <c r="AZ51" s="27">
        <v>42</v>
      </c>
      <c r="BA51" s="6">
        <f t="shared" si="45"/>
        <v>135.22301904761912</v>
      </c>
      <c r="BB51" s="21">
        <f t="shared" si="46"/>
        <v>142.07514000262205</v>
      </c>
    </row>
    <row r="52" spans="4:54" x14ac:dyDescent="0.25">
      <c r="D52" s="28">
        <v>43</v>
      </c>
      <c r="E52" s="4">
        <f t="shared" si="47"/>
        <v>5.7443976744186047</v>
      </c>
      <c r="F52" s="4">
        <f t="shared" si="48"/>
        <v>7.2405511627906982</v>
      </c>
      <c r="G52" s="29">
        <f t="shared" si="72"/>
        <v>22</v>
      </c>
      <c r="H52" s="4">
        <f t="shared" ref="H52" si="553">H$5/G52+H$6</f>
        <v>4.9843999999999999</v>
      </c>
      <c r="I52" s="4">
        <f t="shared" si="50"/>
        <v>7.1704090909090912</v>
      </c>
      <c r="J52" s="28">
        <v>43</v>
      </c>
      <c r="K52" s="4">
        <f t="shared" ref="K52" si="554">K$5/J52+K$6</f>
        <v>5.0076558139534884</v>
      </c>
      <c r="L52" s="4">
        <f t="shared" si="52"/>
        <v>7.2043837209302328</v>
      </c>
      <c r="M52" s="28">
        <v>43</v>
      </c>
      <c r="N52" s="6">
        <f t="shared" ref="N52" si="555">N$5/M52+N$6</f>
        <v>6.042937209302325</v>
      </c>
      <c r="O52" s="6">
        <f t="shared" si="54"/>
        <v>7.7653395348837213</v>
      </c>
      <c r="P52" s="27">
        <v>43</v>
      </c>
      <c r="Q52" s="6">
        <f t="shared" ref="Q52" si="556">Q$5/P52+Q$6</f>
        <v>7.0661930232558152</v>
      </c>
      <c r="R52" s="6">
        <f t="shared" si="56"/>
        <v>8.8816186046511625</v>
      </c>
      <c r="S52" s="27">
        <v>43</v>
      </c>
      <c r="T52" s="6">
        <f t="shared" ref="T52" si="557">T$5/S52+T$6</f>
        <v>24.496465116279069</v>
      </c>
      <c r="U52" s="6">
        <f t="shared" si="58"/>
        <v>25.898588372093023</v>
      </c>
      <c r="V52" s="27">
        <v>43</v>
      </c>
      <c r="W52" s="6">
        <f t="shared" ref="W52" si="558">W$5/V52+W$6</f>
        <v>36.621667441860495</v>
      </c>
      <c r="X52" s="6">
        <f t="shared" si="60"/>
        <v>38.618641860465118</v>
      </c>
      <c r="Y52" s="27">
        <v>43</v>
      </c>
      <c r="Z52" s="6">
        <f t="shared" ref="Z52" si="559">Z$5/Y52+Z$6</f>
        <v>51.968383720930333</v>
      </c>
      <c r="AA52" s="6">
        <f t="shared" si="62"/>
        <v>54.742155813953488</v>
      </c>
      <c r="AB52" s="27">
        <v>43</v>
      </c>
      <c r="AC52" s="6">
        <f t="shared" ref="AC52" si="560">AC$5/AB52+AC$6</f>
        <v>133.12393255813961</v>
      </c>
      <c r="AD52" s="6">
        <f t="shared" si="64"/>
        <v>139.93927209302325</v>
      </c>
      <c r="AE52" s="27">
        <v>43</v>
      </c>
      <c r="AF52" s="6">
        <f t="shared" ref="AF52" si="561">AF$5/AE52+AF$6</f>
        <v>132.83993255813959</v>
      </c>
      <c r="AG52" s="6">
        <f t="shared" si="66"/>
        <v>139.62197209302326</v>
      </c>
      <c r="AH52" s="27">
        <v>43</v>
      </c>
      <c r="AI52" s="6">
        <f t="shared" ref="AI52" si="562">AI$5/AH52+AI$6</f>
        <v>132.37333255813959</v>
      </c>
      <c r="AJ52" s="6">
        <f t="shared" si="68"/>
        <v>139.10067209302326</v>
      </c>
      <c r="AK52" s="27">
        <v>43</v>
      </c>
      <c r="AL52" s="6">
        <f t="shared" ref="AL52" si="563">AL$5/AK52+AL$6</f>
        <v>131.6732325581396</v>
      </c>
      <c r="AM52" s="6">
        <f t="shared" si="70"/>
        <v>138.23540465747374</v>
      </c>
      <c r="AN52" s="27">
        <v>43</v>
      </c>
      <c r="AO52" s="6">
        <f t="shared" ref="AO52" si="564">AO$5/AN52+AO$6</f>
        <v>131.37243255813962</v>
      </c>
      <c r="AP52" s="6">
        <f t="shared" si="38"/>
        <v>137.93297209302327</v>
      </c>
      <c r="AQ52" s="27">
        <v>43</v>
      </c>
      <c r="AR52" s="6">
        <f t="shared" si="39"/>
        <v>50.936083720930334</v>
      </c>
      <c r="AS52" s="6">
        <f t="shared" si="40"/>
        <v>53.588769868141895</v>
      </c>
      <c r="AT52" s="27">
        <v>43</v>
      </c>
      <c r="AU52" s="6">
        <f t="shared" si="41"/>
        <v>132.1056325581396</v>
      </c>
      <c r="AV52" s="6">
        <f t="shared" si="42"/>
        <v>138.80160733374055</v>
      </c>
      <c r="AW52" s="27">
        <v>43</v>
      </c>
      <c r="AX52" s="6">
        <f t="shared" si="43"/>
        <v>132.1056325581396</v>
      </c>
      <c r="AY52" s="6">
        <f t="shared" si="44"/>
        <v>138.80160733374055</v>
      </c>
      <c r="AZ52" s="27">
        <v>43</v>
      </c>
      <c r="BA52" s="6">
        <f t="shared" si="45"/>
        <v>132.1056325581396</v>
      </c>
      <c r="BB52" s="21">
        <f t="shared" si="46"/>
        <v>138.80160733374055</v>
      </c>
    </row>
    <row r="53" spans="4:54" x14ac:dyDescent="0.25">
      <c r="D53" s="28">
        <v>44</v>
      </c>
      <c r="E53" s="4">
        <f t="shared" si="47"/>
        <v>5.7355181818181817</v>
      </c>
      <c r="F53" s="4">
        <f t="shared" si="48"/>
        <v>7.2268090909090912</v>
      </c>
      <c r="G53" s="29">
        <f t="shared" si="72"/>
        <v>22.5</v>
      </c>
      <c r="H53" s="4">
        <f t="shared" ref="H53" si="565">H$5/G53+H$6</f>
        <v>4.9621777777777778</v>
      </c>
      <c r="I53" s="4">
        <f t="shared" si="50"/>
        <v>7.1379444444444449</v>
      </c>
      <c r="J53" s="28">
        <v>44</v>
      </c>
      <c r="K53" s="4">
        <f t="shared" ref="K53" si="566">K$5/J53+K$6</f>
        <v>4.9843999999999999</v>
      </c>
      <c r="L53" s="4">
        <f t="shared" si="52"/>
        <v>7.1704090909090912</v>
      </c>
      <c r="M53" s="28">
        <v>44</v>
      </c>
      <c r="N53" s="6">
        <f t="shared" ref="N53" si="567">N$5/M53+N$6</f>
        <v>5.9895545454545456</v>
      </c>
      <c r="O53" s="6">
        <f t="shared" si="54"/>
        <v>7.7072000000000003</v>
      </c>
      <c r="P53" s="27">
        <v>44</v>
      </c>
      <c r="Q53" s="6">
        <f t="shared" ref="Q53" si="568">Q$5/P53+Q$6</f>
        <v>6.9895545454545465</v>
      </c>
      <c r="R53" s="6">
        <f t="shared" si="56"/>
        <v>8.7981090909090902</v>
      </c>
      <c r="S53" s="27">
        <v>44</v>
      </c>
      <c r="T53" s="6">
        <f t="shared" ref="T53" si="569">T$5/S53+T$6</f>
        <v>23.999636363636363</v>
      </c>
      <c r="U53" s="6">
        <f t="shared" si="58"/>
        <v>25.376918181818183</v>
      </c>
      <c r="V53" s="27">
        <v>44</v>
      </c>
      <c r="W53" s="6">
        <f t="shared" ref="W53" si="570">W$5/V53+W$6</f>
        <v>35.847354545454564</v>
      </c>
      <c r="X53" s="6">
        <f t="shared" si="60"/>
        <v>37.805745454545452</v>
      </c>
      <c r="Y53" s="27">
        <v>44</v>
      </c>
      <c r="Z53" s="6">
        <f t="shared" ref="Z53" si="571">Z$5/Y53+Z$6</f>
        <v>50.842590909091001</v>
      </c>
      <c r="AA53" s="6">
        <f t="shared" si="62"/>
        <v>53.559809090909091</v>
      </c>
      <c r="AB53" s="27">
        <v>44</v>
      </c>
      <c r="AC53" s="6">
        <f t="shared" ref="AC53" si="572">AC$5/AB53+AC$6</f>
        <v>130.1482454545455</v>
      </c>
      <c r="AD53" s="6">
        <f t="shared" si="64"/>
        <v>136.81453636363636</v>
      </c>
      <c r="AE53" s="27">
        <v>44</v>
      </c>
      <c r="AF53" s="6">
        <f t="shared" ref="AF53" si="573">AF$5/AE53+AF$6</f>
        <v>129.86424545454551</v>
      </c>
      <c r="AG53" s="6">
        <f t="shared" si="66"/>
        <v>136.49723636363638</v>
      </c>
      <c r="AH53" s="27">
        <v>44</v>
      </c>
      <c r="AI53" s="6">
        <f t="shared" ref="AI53" si="574">AI$5/AH53+AI$6</f>
        <v>129.39764545454551</v>
      </c>
      <c r="AJ53" s="6">
        <f t="shared" si="68"/>
        <v>135.97593636363638</v>
      </c>
      <c r="AK53" s="27">
        <v>44</v>
      </c>
      <c r="AL53" s="6">
        <f t="shared" ref="AL53" si="575">AL$5/AK53+AL$6</f>
        <v>128.69754545454552</v>
      </c>
      <c r="AM53" s="6">
        <f t="shared" si="70"/>
        <v>135.11066892808685</v>
      </c>
      <c r="AN53" s="27">
        <v>44</v>
      </c>
      <c r="AO53" s="6">
        <f t="shared" ref="AO53" si="576">AO$5/AN53+AO$6</f>
        <v>128.39674545454551</v>
      </c>
      <c r="AP53" s="6">
        <f t="shared" si="38"/>
        <v>134.80823636363638</v>
      </c>
      <c r="AQ53" s="27">
        <v>44</v>
      </c>
      <c r="AR53" s="6">
        <f t="shared" si="39"/>
        <v>49.810290909091002</v>
      </c>
      <c r="AS53" s="6">
        <f t="shared" si="40"/>
        <v>52.406423145097499</v>
      </c>
      <c r="AT53" s="27">
        <v>44</v>
      </c>
      <c r="AU53" s="6">
        <f t="shared" si="41"/>
        <v>129.12994545454552</v>
      </c>
      <c r="AV53" s="6">
        <f t="shared" si="42"/>
        <v>135.67687160435366</v>
      </c>
      <c r="AW53" s="27">
        <v>44</v>
      </c>
      <c r="AX53" s="6">
        <f t="shared" si="43"/>
        <v>129.12994545454552</v>
      </c>
      <c r="AY53" s="6">
        <f t="shared" si="44"/>
        <v>135.67687160435366</v>
      </c>
      <c r="AZ53" s="27">
        <v>44</v>
      </c>
      <c r="BA53" s="6">
        <f t="shared" si="45"/>
        <v>129.12994545454552</v>
      </c>
      <c r="BB53" s="21">
        <f t="shared" si="46"/>
        <v>135.67687160435366</v>
      </c>
    </row>
    <row r="54" spans="4:54" x14ac:dyDescent="0.25">
      <c r="D54" s="28">
        <v>45</v>
      </c>
      <c r="E54" s="4">
        <f t="shared" si="47"/>
        <v>5.727033333333333</v>
      </c>
      <c r="F54" s="4">
        <f t="shared" si="48"/>
        <v>7.2136777777777779</v>
      </c>
      <c r="G54" s="29">
        <f t="shared" si="72"/>
        <v>23</v>
      </c>
      <c r="H54" s="4">
        <f t="shared" ref="H54" si="577">H$5/G54+H$6</f>
        <v>4.9409217391304345</v>
      </c>
      <c r="I54" s="4">
        <f t="shared" si="50"/>
        <v>7.1068913043478261</v>
      </c>
      <c r="J54" s="28">
        <v>45</v>
      </c>
      <c r="K54" s="4">
        <f t="shared" ref="K54" si="578">K$5/J54+K$6</f>
        <v>4.9621777777777778</v>
      </c>
      <c r="L54" s="4">
        <f t="shared" si="52"/>
        <v>7.1379444444444449</v>
      </c>
      <c r="M54" s="28">
        <v>45</v>
      </c>
      <c r="N54" s="6">
        <f t="shared" ref="N54" si="579">N$5/M54+N$6</f>
        <v>5.9385444444444442</v>
      </c>
      <c r="O54" s="6">
        <f t="shared" si="54"/>
        <v>7.6516444444444449</v>
      </c>
      <c r="P54" s="27">
        <v>45</v>
      </c>
      <c r="Q54" s="6">
        <f t="shared" ref="Q54" si="580">Q$5/P54+Q$6</f>
        <v>6.9163222222222229</v>
      </c>
      <c r="R54" s="6">
        <f t="shared" si="56"/>
        <v>8.7183111111111113</v>
      </c>
      <c r="S54" s="27">
        <v>45</v>
      </c>
      <c r="T54" s="6">
        <f t="shared" ref="T54" si="581">T$5/S54+T$6</f>
        <v>23.524888888888889</v>
      </c>
      <c r="U54" s="6">
        <f t="shared" si="58"/>
        <v>24.878433333333334</v>
      </c>
      <c r="V54" s="27">
        <v>45</v>
      </c>
      <c r="W54" s="6">
        <f t="shared" ref="W54" si="582">W$5/V54+W$6</f>
        <v>35.107455555555575</v>
      </c>
      <c r="X54" s="6">
        <f t="shared" si="60"/>
        <v>37.028977777777776</v>
      </c>
      <c r="Y54" s="27">
        <v>45</v>
      </c>
      <c r="Z54" s="6">
        <f t="shared" ref="Z54" si="583">Z$5/Y54+Z$6</f>
        <v>49.766833333333423</v>
      </c>
      <c r="AA54" s="6">
        <f t="shared" si="62"/>
        <v>52.430011111111106</v>
      </c>
      <c r="AB54" s="27">
        <v>45</v>
      </c>
      <c r="AC54" s="6">
        <f t="shared" ref="AC54" si="584">AC$5/AB54+AC$6</f>
        <v>127.30481111111118</v>
      </c>
      <c r="AD54" s="6">
        <f t="shared" si="64"/>
        <v>133.82867777777776</v>
      </c>
      <c r="AE54" s="27">
        <v>45</v>
      </c>
      <c r="AF54" s="6">
        <f t="shared" ref="AF54" si="585">AF$5/AE54+AF$6</f>
        <v>127.02081111111117</v>
      </c>
      <c r="AG54" s="6">
        <f t="shared" si="66"/>
        <v>133.51137777777777</v>
      </c>
      <c r="AH54" s="27">
        <v>45</v>
      </c>
      <c r="AI54" s="6">
        <f t="shared" ref="AI54" si="586">AI$5/AH54+AI$6</f>
        <v>126.55421111111117</v>
      </c>
      <c r="AJ54" s="6">
        <f t="shared" si="68"/>
        <v>132.99007777777777</v>
      </c>
      <c r="AK54" s="27">
        <v>45</v>
      </c>
      <c r="AL54" s="6">
        <f t="shared" ref="AL54" si="587">AL$5/AK54+AL$6</f>
        <v>125.85411111111117</v>
      </c>
      <c r="AM54" s="6">
        <f t="shared" si="70"/>
        <v>132.12481034222824</v>
      </c>
      <c r="AN54" s="27">
        <v>45</v>
      </c>
      <c r="AO54" s="6">
        <f t="shared" ref="AO54" si="588">AO$5/AN54+AO$6</f>
        <v>125.55331111111117</v>
      </c>
      <c r="AP54" s="6">
        <f t="shared" si="38"/>
        <v>131.82237777777777</v>
      </c>
      <c r="AQ54" s="27">
        <v>45</v>
      </c>
      <c r="AR54" s="6">
        <f t="shared" si="39"/>
        <v>48.734533333333424</v>
      </c>
      <c r="AS54" s="6">
        <f t="shared" si="40"/>
        <v>51.276625165299514</v>
      </c>
      <c r="AT54" s="27">
        <v>45</v>
      </c>
      <c r="AU54" s="6">
        <f t="shared" si="41"/>
        <v>126.28651111111117</v>
      </c>
      <c r="AV54" s="6">
        <f t="shared" si="42"/>
        <v>132.69101301849506</v>
      </c>
      <c r="AW54" s="27">
        <v>45</v>
      </c>
      <c r="AX54" s="6">
        <f t="shared" si="43"/>
        <v>126.28651111111117</v>
      </c>
      <c r="AY54" s="6">
        <f t="shared" si="44"/>
        <v>132.69101301849506</v>
      </c>
      <c r="AZ54" s="27">
        <v>45</v>
      </c>
      <c r="BA54" s="6">
        <f t="shared" si="45"/>
        <v>126.28651111111117</v>
      </c>
      <c r="BB54" s="21">
        <f t="shared" si="46"/>
        <v>132.69101301849506</v>
      </c>
    </row>
    <row r="55" spans="4:54" x14ac:dyDescent="0.25">
      <c r="D55" s="28">
        <v>46</v>
      </c>
      <c r="E55" s="4">
        <f t="shared" si="47"/>
        <v>5.7189173913043474</v>
      </c>
      <c r="F55" s="4">
        <f t="shared" si="48"/>
        <v>7.201117391304348</v>
      </c>
      <c r="G55" s="29">
        <f t="shared" si="72"/>
        <v>23.5</v>
      </c>
      <c r="H55" s="4">
        <f t="shared" ref="H55" si="589">H$5/G55+H$6</f>
        <v>4.9205702127659574</v>
      </c>
      <c r="I55" s="4">
        <f t="shared" si="50"/>
        <v>7.0771595744680855</v>
      </c>
      <c r="J55" s="28">
        <v>46</v>
      </c>
      <c r="K55" s="4">
        <f t="shared" ref="K55" si="590">K$5/J55+K$6</f>
        <v>4.9409217391304345</v>
      </c>
      <c r="L55" s="4">
        <f t="shared" si="52"/>
        <v>7.1068913043478261</v>
      </c>
      <c r="M55" s="28">
        <v>46</v>
      </c>
      <c r="N55" s="6">
        <f t="shared" ref="N55" si="591">N$5/M55+N$6</f>
        <v>5.8897521739130436</v>
      </c>
      <c r="O55" s="6">
        <f t="shared" si="54"/>
        <v>7.5985043478260872</v>
      </c>
      <c r="P55" s="27">
        <v>46</v>
      </c>
      <c r="Q55" s="6">
        <f t="shared" ref="Q55" si="592">Q$5/P55+Q$6</f>
        <v>6.8462739130434791</v>
      </c>
      <c r="R55" s="6">
        <f t="shared" si="56"/>
        <v>8.6419826086956526</v>
      </c>
      <c r="S55" s="27">
        <v>46</v>
      </c>
      <c r="T55" s="6">
        <f t="shared" ref="T55" si="593">T$5/S55+T$6</f>
        <v>23.070782608695652</v>
      </c>
      <c r="U55" s="6">
        <f t="shared" si="58"/>
        <v>24.401621739130434</v>
      </c>
      <c r="V55" s="27">
        <v>46</v>
      </c>
      <c r="W55" s="6">
        <f t="shared" ref="W55" si="594">W$5/V55+W$6</f>
        <v>34.399726086956548</v>
      </c>
      <c r="X55" s="6">
        <f t="shared" si="60"/>
        <v>36.285982608695647</v>
      </c>
      <c r="Y55" s="27">
        <v>46</v>
      </c>
      <c r="Z55" s="6">
        <f t="shared" ref="Z55" si="595">Z$5/Y55+Z$6</f>
        <v>48.737847826087048</v>
      </c>
      <c r="AA55" s="6">
        <f t="shared" si="62"/>
        <v>51.349334782608693</v>
      </c>
      <c r="AB55" s="27">
        <v>46</v>
      </c>
      <c r="AC55" s="6">
        <f t="shared" ref="AC55" si="596">AC$5/AB55+AC$6</f>
        <v>124.58500434782616</v>
      </c>
      <c r="AD55" s="6">
        <f t="shared" si="64"/>
        <v>130.97263913043477</v>
      </c>
      <c r="AE55" s="27">
        <v>46</v>
      </c>
      <c r="AF55" s="6">
        <f t="shared" ref="AF55" si="597">AF$5/AE55+AF$6</f>
        <v>124.30100434782615</v>
      </c>
      <c r="AG55" s="6">
        <f t="shared" si="66"/>
        <v>130.65533913043478</v>
      </c>
      <c r="AH55" s="27">
        <v>46</v>
      </c>
      <c r="AI55" s="6">
        <f t="shared" ref="AI55" si="598">AI$5/AH55+AI$6</f>
        <v>123.83440434782615</v>
      </c>
      <c r="AJ55" s="6">
        <f t="shared" si="68"/>
        <v>130.13403913043479</v>
      </c>
      <c r="AK55" s="27">
        <v>46</v>
      </c>
      <c r="AL55" s="6">
        <f t="shared" ref="AL55" si="599">AL$5/AK55+AL$6</f>
        <v>123.13430434782614</v>
      </c>
      <c r="AM55" s="6">
        <f t="shared" si="70"/>
        <v>129.26877169488526</v>
      </c>
      <c r="AN55" s="27">
        <v>46</v>
      </c>
      <c r="AO55" s="6">
        <f t="shared" ref="AO55" si="600">AO$5/AN55+AO$6</f>
        <v>122.83350434782615</v>
      </c>
      <c r="AP55" s="6">
        <f t="shared" si="38"/>
        <v>128.96633913043479</v>
      </c>
      <c r="AQ55" s="27">
        <v>46</v>
      </c>
      <c r="AR55" s="6">
        <f t="shared" si="39"/>
        <v>47.705547826087049</v>
      </c>
      <c r="AS55" s="6">
        <f t="shared" si="40"/>
        <v>50.195948836797101</v>
      </c>
      <c r="AT55" s="27">
        <v>46</v>
      </c>
      <c r="AU55" s="6">
        <f t="shared" si="41"/>
        <v>123.56670434782615</v>
      </c>
      <c r="AV55" s="6">
        <f t="shared" si="42"/>
        <v>129.83497437115207</v>
      </c>
      <c r="AW55" s="27">
        <v>46</v>
      </c>
      <c r="AX55" s="6">
        <f t="shared" si="43"/>
        <v>123.56670434782615</v>
      </c>
      <c r="AY55" s="6">
        <f t="shared" si="44"/>
        <v>129.83497437115207</v>
      </c>
      <c r="AZ55" s="27">
        <v>46</v>
      </c>
      <c r="BA55" s="6">
        <f t="shared" si="45"/>
        <v>123.56670434782615</v>
      </c>
      <c r="BB55" s="21">
        <f t="shared" si="46"/>
        <v>129.83497437115207</v>
      </c>
    </row>
    <row r="56" spans="4:54" x14ac:dyDescent="0.25">
      <c r="D56" s="28">
        <v>47</v>
      </c>
      <c r="E56" s="4">
        <f t="shared" si="47"/>
        <v>5.7111468085106383</v>
      </c>
      <c r="F56" s="4">
        <f t="shared" si="48"/>
        <v>7.1890914893617026</v>
      </c>
      <c r="G56" s="29">
        <f t="shared" si="72"/>
        <v>24</v>
      </c>
      <c r="H56" s="4">
        <f t="shared" ref="H56" si="601">H$5/G56+H$6</f>
        <v>4.9010666666666669</v>
      </c>
      <c r="I56" s="4">
        <f t="shared" si="50"/>
        <v>7.0486666666666666</v>
      </c>
      <c r="J56" s="28">
        <v>47</v>
      </c>
      <c r="K56" s="4">
        <f t="shared" ref="K56" si="602">K$5/J56+K$6</f>
        <v>4.9205702127659574</v>
      </c>
      <c r="L56" s="4">
        <f t="shared" si="52"/>
        <v>7.0771595744680855</v>
      </c>
      <c r="M56" s="28">
        <v>47</v>
      </c>
      <c r="N56" s="6">
        <f t="shared" ref="N56" si="603">N$5/M56+N$6</f>
        <v>5.8430361702127662</v>
      </c>
      <c r="O56" s="6">
        <f t="shared" si="54"/>
        <v>7.5476255319148944</v>
      </c>
      <c r="P56" s="27">
        <v>47</v>
      </c>
      <c r="Q56" s="6">
        <f t="shared" ref="Q56" si="604">Q$5/P56+Q$6</f>
        <v>6.7792063829787246</v>
      </c>
      <c r="R56" s="6">
        <f t="shared" si="56"/>
        <v>8.5689021276595749</v>
      </c>
      <c r="S56" s="27">
        <v>47</v>
      </c>
      <c r="T56" s="6">
        <f t="shared" ref="T56" si="605">T$5/S56+T$6</f>
        <v>22.635999999999999</v>
      </c>
      <c r="U56" s="6">
        <f t="shared" si="58"/>
        <v>23.9451</v>
      </c>
      <c r="V56" s="27">
        <v>47</v>
      </c>
      <c r="W56" s="6">
        <f t="shared" ref="W56" si="606">W$5/V56+W$6</f>
        <v>33.722112765957469</v>
      </c>
      <c r="X56" s="6">
        <f t="shared" si="60"/>
        <v>35.574604255319144</v>
      </c>
      <c r="Y56" s="27">
        <v>47</v>
      </c>
      <c r="Z56" s="6">
        <f t="shared" ref="Z56" si="607">Z$5/Y56+Z$6</f>
        <v>47.752648936170303</v>
      </c>
      <c r="AA56" s="6">
        <f t="shared" si="62"/>
        <v>50.31464468085106</v>
      </c>
      <c r="AB56" s="27">
        <v>47</v>
      </c>
      <c r="AC56" s="6">
        <f t="shared" ref="AC56" si="608">AC$5/AB56+AC$6</f>
        <v>121.98093404255326</v>
      </c>
      <c r="AD56" s="6">
        <f t="shared" si="64"/>
        <v>128.23813404255318</v>
      </c>
      <c r="AE56" s="27">
        <v>47</v>
      </c>
      <c r="AF56" s="6">
        <f t="shared" ref="AF56" si="609">AF$5/AE56+AF$6</f>
        <v>121.69693404255325</v>
      </c>
      <c r="AG56" s="6">
        <f t="shared" si="66"/>
        <v>127.9208340425532</v>
      </c>
      <c r="AH56" s="27">
        <v>47</v>
      </c>
      <c r="AI56" s="6">
        <f t="shared" ref="AI56" si="610">AI$5/AH56+AI$6</f>
        <v>121.23033404255325</v>
      </c>
      <c r="AJ56" s="6">
        <f t="shared" si="68"/>
        <v>127.3995340425532</v>
      </c>
      <c r="AK56" s="27">
        <v>47</v>
      </c>
      <c r="AL56" s="6">
        <f t="shared" ref="AL56" si="611">AL$5/AK56+AL$6</f>
        <v>120.53023404255325</v>
      </c>
      <c r="AM56" s="6">
        <f t="shared" si="70"/>
        <v>126.53426660700367</v>
      </c>
      <c r="AN56" s="27">
        <v>47</v>
      </c>
      <c r="AO56" s="6">
        <f t="shared" ref="AO56" si="612">AO$5/AN56+AO$6</f>
        <v>120.22943404255325</v>
      </c>
      <c r="AP56" s="6">
        <f t="shared" si="38"/>
        <v>126.23183404255319</v>
      </c>
      <c r="AQ56" s="27">
        <v>47</v>
      </c>
      <c r="AR56" s="6">
        <f t="shared" si="39"/>
        <v>46.720348936170303</v>
      </c>
      <c r="AS56" s="6">
        <f t="shared" si="40"/>
        <v>49.161258735039468</v>
      </c>
      <c r="AT56" s="27">
        <v>47</v>
      </c>
      <c r="AU56" s="6">
        <f t="shared" si="41"/>
        <v>120.96263404255325</v>
      </c>
      <c r="AV56" s="6">
        <f t="shared" si="42"/>
        <v>127.10046928327047</v>
      </c>
      <c r="AW56" s="27">
        <v>47</v>
      </c>
      <c r="AX56" s="6">
        <f t="shared" si="43"/>
        <v>120.96263404255325</v>
      </c>
      <c r="AY56" s="6">
        <f t="shared" si="44"/>
        <v>127.10046928327047</v>
      </c>
      <c r="AZ56" s="27">
        <v>47</v>
      </c>
      <c r="BA56" s="6">
        <f t="shared" si="45"/>
        <v>120.96263404255325</v>
      </c>
      <c r="BB56" s="21">
        <f t="shared" si="46"/>
        <v>127.10046928327047</v>
      </c>
    </row>
    <row r="57" spans="4:54" x14ac:dyDescent="0.25">
      <c r="D57" s="28">
        <v>48</v>
      </c>
      <c r="E57" s="4">
        <f t="shared" si="47"/>
        <v>5.7036999999999995</v>
      </c>
      <c r="F57" s="4">
        <f t="shared" si="48"/>
        <v>7.1775666666666673</v>
      </c>
      <c r="G57" s="29">
        <f t="shared" si="72"/>
        <v>24.5</v>
      </c>
      <c r="H57" s="4">
        <f t="shared" ref="H57" si="613">H$5/G57+H$6</f>
        <v>4.8823591836734694</v>
      </c>
      <c r="I57" s="4">
        <f t="shared" si="50"/>
        <v>7.021336734693878</v>
      </c>
      <c r="J57" s="28">
        <v>48</v>
      </c>
      <c r="K57" s="4">
        <f t="shared" ref="K57" si="614">K$5/J57+K$6</f>
        <v>4.9010666666666669</v>
      </c>
      <c r="L57" s="4">
        <f t="shared" si="52"/>
        <v>7.0486666666666666</v>
      </c>
      <c r="M57" s="28">
        <v>48</v>
      </c>
      <c r="N57" s="6">
        <f t="shared" ref="N57" si="615">N$5/M57+N$6</f>
        <v>5.7982666666666667</v>
      </c>
      <c r="O57" s="6">
        <f t="shared" si="54"/>
        <v>7.4988666666666663</v>
      </c>
      <c r="P57" s="27">
        <v>48</v>
      </c>
      <c r="Q57" s="6">
        <f t="shared" ref="Q57" si="616">Q$5/P57+Q$6</f>
        <v>6.7149333333333345</v>
      </c>
      <c r="R57" s="6">
        <f t="shared" si="56"/>
        <v>8.4988666666666663</v>
      </c>
      <c r="S57" s="27">
        <v>48</v>
      </c>
      <c r="T57" s="6">
        <f t="shared" ref="T57" si="617">T$5/S57+T$6</f>
        <v>22.219333333333331</v>
      </c>
      <c r="U57" s="6">
        <f t="shared" si="58"/>
        <v>23.5076</v>
      </c>
      <c r="V57" s="27">
        <v>48</v>
      </c>
      <c r="W57" s="6">
        <f t="shared" ref="W57" si="618">W$5/V57+W$6</f>
        <v>33.07273333333336</v>
      </c>
      <c r="X57" s="6">
        <f t="shared" si="60"/>
        <v>34.892866666666663</v>
      </c>
      <c r="Y57" s="27">
        <v>48</v>
      </c>
      <c r="Z57" s="6">
        <f t="shared" ref="Z57" si="619">Z$5/Y57+Z$6</f>
        <v>46.808500000000087</v>
      </c>
      <c r="AA57" s="6">
        <f t="shared" si="62"/>
        <v>49.323066666666662</v>
      </c>
      <c r="AB57" s="27">
        <v>48</v>
      </c>
      <c r="AC57" s="6">
        <f t="shared" ref="AC57" si="620">AC$5/AB57+AC$6</f>
        <v>119.48536666666674</v>
      </c>
      <c r="AD57" s="6">
        <f t="shared" si="64"/>
        <v>125.61756666666668</v>
      </c>
      <c r="AE57" s="27">
        <v>48</v>
      </c>
      <c r="AF57" s="6">
        <f t="shared" ref="AF57" si="621">AF$5/AE57+AF$6</f>
        <v>119.20136666666673</v>
      </c>
      <c r="AG57" s="6">
        <f t="shared" si="66"/>
        <v>125.30026666666667</v>
      </c>
      <c r="AH57" s="27">
        <v>48</v>
      </c>
      <c r="AI57" s="6">
        <f t="shared" ref="AI57" si="622">AI$5/AH57+AI$6</f>
        <v>118.73476666666673</v>
      </c>
      <c r="AJ57" s="6">
        <f t="shared" si="68"/>
        <v>124.77896666666668</v>
      </c>
      <c r="AK57" s="27">
        <v>48</v>
      </c>
      <c r="AL57" s="6">
        <f t="shared" ref="AL57" si="623">AL$5/AK57+AL$6</f>
        <v>118.03466666666672</v>
      </c>
      <c r="AM57" s="6">
        <f t="shared" si="70"/>
        <v>123.91369923111715</v>
      </c>
      <c r="AN57" s="27">
        <v>48</v>
      </c>
      <c r="AO57" s="6">
        <f t="shared" ref="AO57" si="624">AO$5/AN57+AO$6</f>
        <v>117.73386666666673</v>
      </c>
      <c r="AP57" s="6">
        <f t="shared" si="38"/>
        <v>123.61126666666667</v>
      </c>
      <c r="AQ57" s="27">
        <v>48</v>
      </c>
      <c r="AR57" s="6">
        <f t="shared" si="39"/>
        <v>45.776200000000088</v>
      </c>
      <c r="AS57" s="6">
        <f t="shared" si="40"/>
        <v>48.169680720855069</v>
      </c>
      <c r="AT57" s="27">
        <v>48</v>
      </c>
      <c r="AU57" s="6">
        <f t="shared" si="41"/>
        <v>118.46706666666672</v>
      </c>
      <c r="AV57" s="6">
        <f t="shared" si="42"/>
        <v>124.47990190738395</v>
      </c>
      <c r="AW57" s="27">
        <v>48</v>
      </c>
      <c r="AX57" s="6">
        <f t="shared" si="43"/>
        <v>118.46706666666672</v>
      </c>
      <c r="AY57" s="6">
        <f t="shared" si="44"/>
        <v>124.47990190738395</v>
      </c>
      <c r="AZ57" s="27">
        <v>48</v>
      </c>
      <c r="BA57" s="6">
        <f t="shared" si="45"/>
        <v>118.46706666666672</v>
      </c>
      <c r="BB57" s="21">
        <f t="shared" si="46"/>
        <v>124.47990190738395</v>
      </c>
    </row>
    <row r="58" spans="4:54" x14ac:dyDescent="0.25">
      <c r="D58" s="28">
        <v>49</v>
      </c>
      <c r="E58" s="4">
        <f t="shared" si="47"/>
        <v>5.6965571428571424</v>
      </c>
      <c r="F58" s="4">
        <f t="shared" si="48"/>
        <v>7.1665122448979597</v>
      </c>
      <c r="G58" s="29">
        <f t="shared" si="72"/>
        <v>25</v>
      </c>
      <c r="H58" s="4">
        <f t="shared" ref="H58" si="625">H$5/G58+H$6</f>
        <v>4.8643999999999998</v>
      </c>
      <c r="I58" s="4">
        <f t="shared" si="50"/>
        <v>6.9951000000000008</v>
      </c>
      <c r="J58" s="28">
        <v>49</v>
      </c>
      <c r="K58" s="4">
        <f t="shared" ref="K58" si="626">K$5/J58+K$6</f>
        <v>4.8823591836734694</v>
      </c>
      <c r="L58" s="4">
        <f t="shared" si="52"/>
        <v>7.021336734693878</v>
      </c>
      <c r="M58" s="28">
        <v>49</v>
      </c>
      <c r="N58" s="6">
        <f t="shared" ref="N58" si="627">N$5/M58+N$6</f>
        <v>5.7553244897959184</v>
      </c>
      <c r="O58" s="6">
        <f t="shared" si="54"/>
        <v>7.4520979591836731</v>
      </c>
      <c r="P58" s="27">
        <v>49</v>
      </c>
      <c r="Q58" s="6">
        <f t="shared" ref="Q58" si="628">Q$5/P58+Q$6</f>
        <v>6.6532836734693888</v>
      </c>
      <c r="R58" s="6">
        <f t="shared" si="56"/>
        <v>8.4316897959183681</v>
      </c>
      <c r="S58" s="27">
        <v>49</v>
      </c>
      <c r="T58" s="6">
        <f t="shared" ref="T58" si="629">T$5/S58+T$6</f>
        <v>21.819673469387755</v>
      </c>
      <c r="U58" s="6">
        <f t="shared" si="58"/>
        <v>23.087957142857142</v>
      </c>
      <c r="V58" s="27">
        <v>49</v>
      </c>
      <c r="W58" s="6">
        <f t="shared" ref="W58" si="630">W$5/V58+W$6</f>
        <v>32.449859183673496</v>
      </c>
      <c r="X58" s="6">
        <f t="shared" si="60"/>
        <v>34.238955102040819</v>
      </c>
      <c r="Y58" s="27">
        <v>49</v>
      </c>
      <c r="Z58" s="6">
        <f t="shared" ref="Z58" si="631">Z$5/Y58+Z$6</f>
        <v>45.902887755102128</v>
      </c>
      <c r="AA58" s="6">
        <f t="shared" si="62"/>
        <v>48.371961224489795</v>
      </c>
      <c r="AB58" s="27">
        <v>49</v>
      </c>
      <c r="AC58" s="6">
        <f t="shared" ref="AC58" si="632">AC$5/AB58+AC$6</f>
        <v>117.09165918367353</v>
      </c>
      <c r="AD58" s="6">
        <f t="shared" si="64"/>
        <v>123.10396122448979</v>
      </c>
      <c r="AE58" s="27">
        <v>49</v>
      </c>
      <c r="AF58" s="6">
        <f t="shared" ref="AF58" si="633">AF$5/AE58+AF$6</f>
        <v>116.80765918367352</v>
      </c>
      <c r="AG58" s="6">
        <f t="shared" si="66"/>
        <v>122.78666122448979</v>
      </c>
      <c r="AH58" s="27">
        <v>49</v>
      </c>
      <c r="AI58" s="6">
        <f t="shared" ref="AI58" si="634">AI$5/AH58+AI$6</f>
        <v>116.34105918367352</v>
      </c>
      <c r="AJ58" s="6">
        <f t="shared" si="68"/>
        <v>122.26536122448979</v>
      </c>
      <c r="AK58" s="27">
        <v>49</v>
      </c>
      <c r="AL58" s="6">
        <f t="shared" ref="AL58" si="635">AL$5/AK58+AL$6</f>
        <v>115.64095918367352</v>
      </c>
      <c r="AM58" s="6">
        <f t="shared" si="70"/>
        <v>121.40009378894027</v>
      </c>
      <c r="AN58" s="27">
        <v>49</v>
      </c>
      <c r="AO58" s="6">
        <f t="shared" ref="AO58" si="636">AO$5/AN58+AO$6</f>
        <v>115.34015918367352</v>
      </c>
      <c r="AP58" s="6">
        <f t="shared" si="38"/>
        <v>121.09766122448978</v>
      </c>
      <c r="AQ58" s="27">
        <v>49</v>
      </c>
      <c r="AR58" s="6">
        <f t="shared" si="39"/>
        <v>44.870587755102129</v>
      </c>
      <c r="AS58" s="6">
        <f t="shared" si="40"/>
        <v>47.218575278678202</v>
      </c>
      <c r="AT58" s="27">
        <v>49</v>
      </c>
      <c r="AU58" s="6">
        <f t="shared" si="41"/>
        <v>116.07335918367352</v>
      </c>
      <c r="AV58" s="6">
        <f t="shared" si="42"/>
        <v>121.96629646520707</v>
      </c>
      <c r="AW58" s="27">
        <v>49</v>
      </c>
      <c r="AX58" s="6">
        <f t="shared" si="43"/>
        <v>116.07335918367352</v>
      </c>
      <c r="AY58" s="6">
        <f t="shared" si="44"/>
        <v>121.96629646520707</v>
      </c>
      <c r="AZ58" s="27">
        <v>49</v>
      </c>
      <c r="BA58" s="6">
        <f t="shared" si="45"/>
        <v>116.07335918367352</v>
      </c>
      <c r="BB58" s="21">
        <f t="shared" si="46"/>
        <v>121.96629646520707</v>
      </c>
    </row>
    <row r="59" spans="4:54" x14ac:dyDescent="0.25">
      <c r="D59" s="28">
        <v>50</v>
      </c>
      <c r="E59" s="4">
        <f t="shared" si="47"/>
        <v>5.6897000000000002</v>
      </c>
      <c r="F59" s="4">
        <f t="shared" si="48"/>
        <v>7.1559000000000008</v>
      </c>
      <c r="G59" s="29">
        <f t="shared" si="72"/>
        <v>25.5</v>
      </c>
      <c r="H59" s="4">
        <f t="shared" ref="H59" si="637">H$5/G59+H$6</f>
        <v>4.8471450980392152</v>
      </c>
      <c r="I59" s="4">
        <f t="shared" si="50"/>
        <v>6.9698921568627457</v>
      </c>
      <c r="J59" s="28">
        <v>50</v>
      </c>
      <c r="K59" s="4">
        <f t="shared" ref="K59" si="638">K$5/J59+K$6</f>
        <v>4.8643999999999998</v>
      </c>
      <c r="L59" s="4">
        <f t="shared" si="52"/>
        <v>6.9951000000000008</v>
      </c>
      <c r="M59" s="28">
        <v>50</v>
      </c>
      <c r="N59" s="6">
        <f t="shared" ref="N59" si="639">N$5/M59+N$6</f>
        <v>5.7141000000000002</v>
      </c>
      <c r="O59" s="6">
        <f t="shared" si="54"/>
        <v>7.4072000000000005</v>
      </c>
      <c r="P59" s="27">
        <v>50</v>
      </c>
      <c r="Q59" s="6">
        <f t="shared" ref="Q59" si="640">Q$5/P59+Q$6</f>
        <v>6.594100000000001</v>
      </c>
      <c r="R59" s="6">
        <f t="shared" si="56"/>
        <v>8.3672000000000004</v>
      </c>
      <c r="S59" s="27">
        <v>50</v>
      </c>
      <c r="T59" s="6">
        <f t="shared" ref="T59" si="641">T$5/S59+T$6</f>
        <v>21.436</v>
      </c>
      <c r="U59" s="6">
        <f t="shared" si="58"/>
        <v>22.685099999999998</v>
      </c>
      <c r="V59" s="27">
        <v>50</v>
      </c>
      <c r="W59" s="6">
        <f t="shared" ref="W59" si="642">W$5/V59+W$6</f>
        <v>31.851900000000022</v>
      </c>
      <c r="X59" s="6">
        <f t="shared" si="60"/>
        <v>33.611200000000004</v>
      </c>
      <c r="Y59" s="27">
        <v>50</v>
      </c>
      <c r="Z59" s="6">
        <f t="shared" ref="Z59" si="643">Z$5/Y59+Z$6</f>
        <v>45.033500000000082</v>
      </c>
      <c r="AA59" s="6">
        <f t="shared" si="62"/>
        <v>47.4589</v>
      </c>
      <c r="AB59" s="27">
        <v>50</v>
      </c>
      <c r="AC59" s="6">
        <f t="shared" ref="AC59" si="644">AC$5/AB59+AC$6</f>
        <v>114.79370000000006</v>
      </c>
      <c r="AD59" s="6">
        <f t="shared" si="64"/>
        <v>120.6909</v>
      </c>
      <c r="AE59" s="27">
        <v>50</v>
      </c>
      <c r="AF59" s="6">
        <f t="shared" ref="AF59" si="645">AF$5/AE59+AF$6</f>
        <v>114.50970000000005</v>
      </c>
      <c r="AG59" s="6">
        <f t="shared" si="66"/>
        <v>120.3736</v>
      </c>
      <c r="AH59" s="27">
        <v>50</v>
      </c>
      <c r="AI59" s="6">
        <f t="shared" ref="AI59" si="646">AI$5/AH59+AI$6</f>
        <v>114.04310000000005</v>
      </c>
      <c r="AJ59" s="6">
        <f t="shared" si="68"/>
        <v>119.8523</v>
      </c>
      <c r="AK59" s="27">
        <v>50</v>
      </c>
      <c r="AL59" s="6">
        <f t="shared" ref="AL59" si="647">AL$5/AK59+AL$6</f>
        <v>113.34300000000005</v>
      </c>
      <c r="AM59" s="6">
        <f t="shared" si="70"/>
        <v>118.98703256445047</v>
      </c>
      <c r="AN59" s="27">
        <v>50</v>
      </c>
      <c r="AO59" s="6">
        <f t="shared" ref="AO59" si="648">AO$5/AN59+AO$6</f>
        <v>113.04220000000005</v>
      </c>
      <c r="AP59" s="6">
        <f t="shared" si="38"/>
        <v>118.68459999999999</v>
      </c>
      <c r="AQ59" s="27">
        <v>50</v>
      </c>
      <c r="AR59" s="6">
        <f t="shared" si="39"/>
        <v>44.001200000000082</v>
      </c>
      <c r="AS59" s="6">
        <f t="shared" si="40"/>
        <v>46.305514054188407</v>
      </c>
      <c r="AT59" s="27">
        <v>50</v>
      </c>
      <c r="AU59" s="6">
        <f t="shared" si="41"/>
        <v>113.77540000000005</v>
      </c>
      <c r="AV59" s="6">
        <f t="shared" si="42"/>
        <v>119.55323524071727</v>
      </c>
      <c r="AW59" s="27">
        <v>50</v>
      </c>
      <c r="AX59" s="6">
        <f t="shared" si="43"/>
        <v>113.77540000000005</v>
      </c>
      <c r="AY59" s="6">
        <f t="shared" si="44"/>
        <v>119.55323524071727</v>
      </c>
      <c r="AZ59" s="27">
        <v>50</v>
      </c>
      <c r="BA59" s="6">
        <f t="shared" si="45"/>
        <v>113.77540000000005</v>
      </c>
      <c r="BB59" s="21">
        <f t="shared" si="46"/>
        <v>119.55323524071727</v>
      </c>
    </row>
    <row r="60" spans="4:54" x14ac:dyDescent="0.25">
      <c r="D60" s="28">
        <v>51</v>
      </c>
      <c r="E60" s="4">
        <f t="shared" si="47"/>
        <v>5.683111764705882</v>
      </c>
      <c r="F60" s="4">
        <f t="shared" si="48"/>
        <v>7.1457039215686278</v>
      </c>
      <c r="G60" s="29">
        <f t="shared" si="72"/>
        <v>26</v>
      </c>
      <c r="H60" s="4">
        <f t="shared" ref="H60" si="649">H$5/G60+H$6</f>
        <v>4.8305538461538458</v>
      </c>
      <c r="I60" s="4">
        <f t="shared" si="50"/>
        <v>6.9456538461538466</v>
      </c>
      <c r="J60" s="28">
        <v>51</v>
      </c>
      <c r="K60" s="4">
        <f t="shared" ref="K60" si="650">K$5/J60+K$6</f>
        <v>4.8471450980392152</v>
      </c>
      <c r="L60" s="4">
        <f t="shared" si="52"/>
        <v>6.9698921568627457</v>
      </c>
      <c r="M60" s="28">
        <v>51</v>
      </c>
      <c r="N60" s="6">
        <f t="shared" ref="N60" si="651">N$5/M60+N$6</f>
        <v>5.6744921568627449</v>
      </c>
      <c r="O60" s="6">
        <f t="shared" si="54"/>
        <v>7.3640627450980389</v>
      </c>
      <c r="P60" s="27">
        <v>51</v>
      </c>
      <c r="Q60" s="6">
        <f t="shared" ref="Q60" si="652">Q$5/P60+Q$6</f>
        <v>6.5372372549019619</v>
      </c>
      <c r="R60" s="6">
        <f t="shared" si="56"/>
        <v>8.3052392156862744</v>
      </c>
      <c r="S60" s="27">
        <v>51</v>
      </c>
      <c r="T60" s="6">
        <f t="shared" ref="T60" si="653">T$5/S60+T$6</f>
        <v>21.067372549019606</v>
      </c>
      <c r="U60" s="6">
        <f t="shared" si="58"/>
        <v>22.298041176470587</v>
      </c>
      <c r="V60" s="27">
        <v>51</v>
      </c>
      <c r="W60" s="6">
        <f t="shared" ref="W60" si="654">W$5/V60+W$6</f>
        <v>31.277390196078453</v>
      </c>
      <c r="X60" s="6">
        <f t="shared" si="60"/>
        <v>33.008062745098037</v>
      </c>
      <c r="Y60" s="27">
        <v>51</v>
      </c>
      <c r="Z60" s="6">
        <f t="shared" ref="Z60" si="655">Z$5/Y60+Z$6</f>
        <v>44.198205882353022</v>
      </c>
      <c r="AA60" s="6">
        <f t="shared" si="62"/>
        <v>46.58164509803921</v>
      </c>
      <c r="AB60" s="27">
        <v>51</v>
      </c>
      <c r="AC60" s="6">
        <f t="shared" ref="AC60" si="656">AC$5/AB60+AC$6</f>
        <v>112.58585686274516</v>
      </c>
      <c r="AD60" s="6">
        <f t="shared" si="64"/>
        <v>118.37246862745098</v>
      </c>
      <c r="AE60" s="27">
        <v>51</v>
      </c>
      <c r="AF60" s="6">
        <f t="shared" ref="AF60" si="657">AF$5/AE60+AF$6</f>
        <v>112.30185686274515</v>
      </c>
      <c r="AG60" s="6">
        <f t="shared" si="66"/>
        <v>118.05516862745098</v>
      </c>
      <c r="AH60" s="27">
        <v>51</v>
      </c>
      <c r="AI60" s="6">
        <f t="shared" ref="AI60" si="658">AI$5/AH60+AI$6</f>
        <v>111.83525686274515</v>
      </c>
      <c r="AJ60" s="6">
        <f t="shared" si="68"/>
        <v>117.53386862745099</v>
      </c>
      <c r="AK60" s="27">
        <v>51</v>
      </c>
      <c r="AL60" s="6">
        <f t="shared" ref="AL60" si="659">AL$5/AK60+AL$6</f>
        <v>111.13515686274515</v>
      </c>
      <c r="AM60" s="6">
        <f t="shared" si="70"/>
        <v>116.66860119190146</v>
      </c>
      <c r="AN60" s="27">
        <v>51</v>
      </c>
      <c r="AO60" s="6">
        <f t="shared" ref="AO60" si="660">AO$5/AN60+AO$6</f>
        <v>110.83435686274515</v>
      </c>
      <c r="AP60" s="6">
        <f t="shared" si="38"/>
        <v>116.36616862745097</v>
      </c>
      <c r="AQ60" s="27">
        <v>51</v>
      </c>
      <c r="AR60" s="6">
        <f t="shared" si="39"/>
        <v>43.165905882353023</v>
      </c>
      <c r="AS60" s="6">
        <f t="shared" si="40"/>
        <v>45.428259152227618</v>
      </c>
      <c r="AT60" s="27">
        <v>51</v>
      </c>
      <c r="AU60" s="6">
        <f t="shared" si="41"/>
        <v>111.56755686274515</v>
      </c>
      <c r="AV60" s="6">
        <f t="shared" si="42"/>
        <v>117.23480386816826</v>
      </c>
      <c r="AW60" s="27">
        <v>51</v>
      </c>
      <c r="AX60" s="6">
        <f t="shared" si="43"/>
        <v>111.56755686274515</v>
      </c>
      <c r="AY60" s="6">
        <f t="shared" si="44"/>
        <v>117.23480386816826</v>
      </c>
      <c r="AZ60" s="27">
        <v>51</v>
      </c>
      <c r="BA60" s="6">
        <f t="shared" si="45"/>
        <v>111.56755686274515</v>
      </c>
      <c r="BB60" s="21">
        <f t="shared" si="46"/>
        <v>117.23480386816826</v>
      </c>
    </row>
    <row r="61" spans="4:54" x14ac:dyDescent="0.25">
      <c r="D61" s="28">
        <v>52</v>
      </c>
      <c r="E61" s="4">
        <f t="shared" si="47"/>
        <v>5.6767769230769227</v>
      </c>
      <c r="F61" s="4">
        <f t="shared" si="48"/>
        <v>7.1359000000000004</v>
      </c>
      <c r="G61" s="29">
        <f t="shared" si="72"/>
        <v>26.5</v>
      </c>
      <c r="H61" s="4">
        <f t="shared" ref="H61" si="661">H$5/G61+H$6</f>
        <v>4.8145886792452828</v>
      </c>
      <c r="I61" s="4">
        <f t="shared" si="50"/>
        <v>6.9223301886792452</v>
      </c>
      <c r="J61" s="28">
        <v>52</v>
      </c>
      <c r="K61" s="4">
        <f t="shared" ref="K61" si="662">K$5/J61+K$6</f>
        <v>4.8305538461538458</v>
      </c>
      <c r="L61" s="4">
        <f t="shared" si="52"/>
        <v>6.9456538461538466</v>
      </c>
      <c r="M61" s="28">
        <v>52</v>
      </c>
      <c r="N61" s="6">
        <f t="shared" ref="N61" si="663">N$5/M61+N$6</f>
        <v>5.6364076923076922</v>
      </c>
      <c r="O61" s="6">
        <f t="shared" si="54"/>
        <v>7.3225846153846152</v>
      </c>
      <c r="P61" s="27">
        <v>52</v>
      </c>
      <c r="Q61" s="6">
        <f t="shared" ref="Q61" si="664">Q$5/P61+Q$6</f>
        <v>6.4825615384615389</v>
      </c>
      <c r="R61" s="6">
        <f t="shared" si="56"/>
        <v>8.2456615384615386</v>
      </c>
      <c r="S61" s="27">
        <v>52</v>
      </c>
      <c r="T61" s="6">
        <f t="shared" ref="T61" si="665">T$5/S61+T$6</f>
        <v>20.712923076923076</v>
      </c>
      <c r="U61" s="6">
        <f t="shared" si="58"/>
        <v>21.92586923076923</v>
      </c>
      <c r="V61" s="27">
        <v>52</v>
      </c>
      <c r="W61" s="6">
        <f t="shared" ref="W61" si="666">W$5/V61+W$6</f>
        <v>30.724976923076945</v>
      </c>
      <c r="X61" s="6">
        <f t="shared" si="60"/>
        <v>32.428123076923079</v>
      </c>
      <c r="Y61" s="27">
        <v>52</v>
      </c>
      <c r="Z61" s="6">
        <f t="shared" ref="Z61" si="667">Z$5/Y61+Z$6</f>
        <v>43.39503846153854</v>
      </c>
      <c r="AA61" s="6">
        <f t="shared" si="62"/>
        <v>45.738130769230764</v>
      </c>
      <c r="AB61" s="27">
        <v>52</v>
      </c>
      <c r="AC61" s="6">
        <f t="shared" ref="AC61" si="668">AC$5/AB61+AC$6</f>
        <v>110.46293076923082</v>
      </c>
      <c r="AD61" s="6">
        <f t="shared" si="64"/>
        <v>116.1432076923077</v>
      </c>
      <c r="AE61" s="27">
        <v>52</v>
      </c>
      <c r="AF61" s="6">
        <f t="shared" ref="AF61" si="669">AF$5/AE61+AF$6</f>
        <v>110.17893076923082</v>
      </c>
      <c r="AG61" s="6">
        <f t="shared" si="66"/>
        <v>115.82590769230769</v>
      </c>
      <c r="AH61" s="27">
        <v>52</v>
      </c>
      <c r="AI61" s="6">
        <f t="shared" ref="AI61" si="670">AI$5/AH61+AI$6</f>
        <v>109.71233076923082</v>
      </c>
      <c r="AJ61" s="6">
        <f t="shared" si="68"/>
        <v>115.3046076923077</v>
      </c>
      <c r="AK61" s="27">
        <v>52</v>
      </c>
      <c r="AL61" s="6">
        <f t="shared" ref="AL61" si="671">AL$5/AK61+AL$6</f>
        <v>109.01223076923081</v>
      </c>
      <c r="AM61" s="6">
        <f t="shared" si="70"/>
        <v>114.43934025675817</v>
      </c>
      <c r="AN61" s="27">
        <v>52</v>
      </c>
      <c r="AO61" s="6">
        <f t="shared" ref="AO61" si="672">AO$5/AN61+AO$6</f>
        <v>108.71143076923082</v>
      </c>
      <c r="AP61" s="6">
        <f t="shared" si="38"/>
        <v>114.13690769230769</v>
      </c>
      <c r="AQ61" s="27">
        <v>52</v>
      </c>
      <c r="AR61" s="6">
        <f t="shared" si="39"/>
        <v>42.362738461538541</v>
      </c>
      <c r="AS61" s="6">
        <f t="shared" si="40"/>
        <v>44.584744823419172</v>
      </c>
      <c r="AT61" s="27">
        <v>52</v>
      </c>
      <c r="AU61" s="6">
        <f t="shared" si="41"/>
        <v>109.44463076923081</v>
      </c>
      <c r="AV61" s="6">
        <f t="shared" si="42"/>
        <v>115.00554293302497</v>
      </c>
      <c r="AW61" s="27">
        <v>52</v>
      </c>
      <c r="AX61" s="6">
        <f t="shared" si="43"/>
        <v>109.44463076923081</v>
      </c>
      <c r="AY61" s="6">
        <f t="shared" si="44"/>
        <v>115.00554293302497</v>
      </c>
      <c r="AZ61" s="27">
        <v>52</v>
      </c>
      <c r="BA61" s="6">
        <f t="shared" si="45"/>
        <v>109.44463076923081</v>
      </c>
      <c r="BB61" s="21">
        <f t="shared" si="46"/>
        <v>115.00554293302497</v>
      </c>
    </row>
    <row r="62" spans="4:54" x14ac:dyDescent="0.25">
      <c r="D62" s="28">
        <v>53</v>
      </c>
      <c r="E62" s="4">
        <f t="shared" si="47"/>
        <v>5.6706811320754715</v>
      </c>
      <c r="F62" s="4">
        <f t="shared" si="48"/>
        <v>7.1264660377358497</v>
      </c>
      <c r="G62" s="29">
        <f t="shared" si="72"/>
        <v>27</v>
      </c>
      <c r="H62" s="4">
        <f t="shared" ref="H62" si="673">H$5/G62+H$6</f>
        <v>4.7992148148148148</v>
      </c>
      <c r="I62" s="4">
        <f t="shared" si="50"/>
        <v>6.8998703703703708</v>
      </c>
      <c r="J62" s="28">
        <v>53</v>
      </c>
      <c r="K62" s="4">
        <f t="shared" ref="K62" si="674">K$5/J62+K$6</f>
        <v>4.8145886792452828</v>
      </c>
      <c r="L62" s="4">
        <f t="shared" si="52"/>
        <v>6.9223301886792452</v>
      </c>
      <c r="M62" s="28">
        <v>53</v>
      </c>
      <c r="N62" s="6">
        <f t="shared" ref="N62" si="675">N$5/M62+N$6</f>
        <v>5.599760377358491</v>
      </c>
      <c r="O62" s="6">
        <f t="shared" si="54"/>
        <v>7.2826716981132078</v>
      </c>
      <c r="P62" s="27">
        <v>53</v>
      </c>
      <c r="Q62" s="6">
        <f t="shared" ref="Q62" si="676">Q$5/P62+Q$6</f>
        <v>6.4299490566037747</v>
      </c>
      <c r="R62" s="6">
        <f t="shared" si="56"/>
        <v>8.1883320754716991</v>
      </c>
      <c r="S62" s="27">
        <v>53</v>
      </c>
      <c r="T62" s="6">
        <f t="shared" ref="T62" si="677">T$5/S62+T$6</f>
        <v>20.371849056603772</v>
      </c>
      <c r="U62" s="6">
        <f t="shared" si="58"/>
        <v>21.567741509433962</v>
      </c>
      <c r="V62" s="27">
        <v>53</v>
      </c>
      <c r="W62" s="6">
        <f t="shared" ref="W62" si="678">W$5/V62+W$6</f>
        <v>30.193409433962284</v>
      </c>
      <c r="X62" s="6">
        <f t="shared" si="60"/>
        <v>31.8700679245283</v>
      </c>
      <c r="Y62" s="27">
        <v>53</v>
      </c>
      <c r="Z62" s="6">
        <f t="shared" ref="Z62" si="679">Z$5/Y62+Z$6</f>
        <v>42.6221792452831</v>
      </c>
      <c r="AA62" s="6">
        <f t="shared" si="62"/>
        <v>44.926447169811318</v>
      </c>
      <c r="AB62" s="27">
        <v>53</v>
      </c>
      <c r="AC62" s="6">
        <f t="shared" ref="AC62" si="680">AC$5/AB62+AC$6</f>
        <v>108.42011509433968</v>
      </c>
      <c r="AD62" s="6">
        <f t="shared" si="64"/>
        <v>113.99806981132076</v>
      </c>
      <c r="AE62" s="27">
        <v>53</v>
      </c>
      <c r="AF62" s="6">
        <f t="shared" ref="AF62" si="681">AF$5/AE62+AF$6</f>
        <v>108.13611509433967</v>
      </c>
      <c r="AG62" s="6">
        <f t="shared" si="66"/>
        <v>113.68076981132076</v>
      </c>
      <c r="AH62" s="27">
        <v>53</v>
      </c>
      <c r="AI62" s="6">
        <f t="shared" ref="AI62" si="682">AI$5/AH62+AI$6</f>
        <v>107.66951509433967</v>
      </c>
      <c r="AJ62" s="6">
        <f t="shared" si="68"/>
        <v>113.15946981132076</v>
      </c>
      <c r="AK62" s="27">
        <v>53</v>
      </c>
      <c r="AL62" s="6">
        <f t="shared" ref="AL62" si="683">AL$5/AK62+AL$6</f>
        <v>106.96941509433967</v>
      </c>
      <c r="AM62" s="6">
        <f t="shared" si="70"/>
        <v>112.29420237577123</v>
      </c>
      <c r="AN62" s="27">
        <v>53</v>
      </c>
      <c r="AO62" s="6">
        <f t="shared" ref="AO62" si="684">AO$5/AN62+AO$6</f>
        <v>106.66861509433967</v>
      </c>
      <c r="AP62" s="6">
        <f t="shared" si="38"/>
        <v>111.99176981132075</v>
      </c>
      <c r="AQ62" s="27">
        <v>53</v>
      </c>
      <c r="AR62" s="6">
        <f t="shared" si="39"/>
        <v>41.5898792452831</v>
      </c>
      <c r="AS62" s="6">
        <f t="shared" si="40"/>
        <v>43.773061223999726</v>
      </c>
      <c r="AT62" s="27">
        <v>53</v>
      </c>
      <c r="AU62" s="6">
        <f t="shared" si="41"/>
        <v>107.40181509433967</v>
      </c>
      <c r="AV62" s="6">
        <f t="shared" si="42"/>
        <v>112.86040505203803</v>
      </c>
      <c r="AW62" s="27">
        <v>53</v>
      </c>
      <c r="AX62" s="6">
        <f t="shared" si="43"/>
        <v>107.40181509433967</v>
      </c>
      <c r="AY62" s="6">
        <f t="shared" si="44"/>
        <v>112.86040505203803</v>
      </c>
      <c r="AZ62" s="27">
        <v>53</v>
      </c>
      <c r="BA62" s="6">
        <f t="shared" si="45"/>
        <v>107.40181509433967</v>
      </c>
      <c r="BB62" s="21">
        <f t="shared" si="46"/>
        <v>112.86040505203803</v>
      </c>
    </row>
    <row r="63" spans="4:54" x14ac:dyDescent="0.25">
      <c r="D63" s="28">
        <v>54</v>
      </c>
      <c r="E63" s="4">
        <f t="shared" si="47"/>
        <v>5.6648111111111108</v>
      </c>
      <c r="F63" s="4">
        <f t="shared" si="48"/>
        <v>7.1173814814814822</v>
      </c>
      <c r="G63" s="29">
        <f t="shared" si="72"/>
        <v>27.5</v>
      </c>
      <c r="H63" s="4">
        <f t="shared" ref="H63" si="685">H$5/G63+H$6</f>
        <v>4.7843999999999998</v>
      </c>
      <c r="I63" s="4">
        <f t="shared" si="50"/>
        <v>6.8782272727272726</v>
      </c>
      <c r="J63" s="28">
        <v>54</v>
      </c>
      <c r="K63" s="4">
        <f t="shared" ref="K63" si="686">K$5/J63+K$6</f>
        <v>4.7992148148148148</v>
      </c>
      <c r="L63" s="4">
        <f t="shared" si="52"/>
        <v>6.8998703703703708</v>
      </c>
      <c r="M63" s="28">
        <v>54</v>
      </c>
      <c r="N63" s="6">
        <f t="shared" ref="N63" si="687">N$5/M63+N$6</f>
        <v>5.56447037037037</v>
      </c>
      <c r="O63" s="6">
        <f t="shared" si="54"/>
        <v>7.2442370370370375</v>
      </c>
      <c r="P63" s="27">
        <v>54</v>
      </c>
      <c r="Q63" s="6">
        <f t="shared" ref="Q63" si="688">Q$5/P63+Q$6</f>
        <v>6.3792851851851857</v>
      </c>
      <c r="R63" s="6">
        <f t="shared" si="56"/>
        <v>8.1331259259259259</v>
      </c>
      <c r="S63" s="27">
        <v>54</v>
      </c>
      <c r="T63" s="6">
        <f t="shared" ref="T63" si="689">T$5/S63+T$6</f>
        <v>20.043407407407408</v>
      </c>
      <c r="U63" s="6">
        <f t="shared" si="58"/>
        <v>21.222877777777779</v>
      </c>
      <c r="V63" s="27">
        <v>54</v>
      </c>
      <c r="W63" s="6">
        <f t="shared" ref="W63" si="690">W$5/V63+W$6</f>
        <v>29.681529629629651</v>
      </c>
      <c r="X63" s="6">
        <f t="shared" si="60"/>
        <v>31.33268148148148</v>
      </c>
      <c r="Y63" s="27">
        <v>54</v>
      </c>
      <c r="Z63" s="6">
        <f t="shared" ref="Z63" si="691">Z$5/Y63+Z$6</f>
        <v>41.877944444444523</v>
      </c>
      <c r="AA63" s="6">
        <f t="shared" si="62"/>
        <v>44.144825925925922</v>
      </c>
      <c r="AB63" s="27">
        <v>54</v>
      </c>
      <c r="AC63" s="6">
        <f t="shared" ref="AC63" si="692">AC$5/AB63+AC$6</f>
        <v>106.45295925925932</v>
      </c>
      <c r="AD63" s="6">
        <f t="shared" si="64"/>
        <v>111.93238148148149</v>
      </c>
      <c r="AE63" s="27">
        <v>54</v>
      </c>
      <c r="AF63" s="6">
        <f t="shared" ref="AF63" si="693">AF$5/AE63+AF$6</f>
        <v>106.16895925925931</v>
      </c>
      <c r="AG63" s="6">
        <f t="shared" si="66"/>
        <v>111.61508148148148</v>
      </c>
      <c r="AH63" s="27">
        <v>54</v>
      </c>
      <c r="AI63" s="6">
        <f t="shared" ref="AI63" si="694">AI$5/AH63+AI$6</f>
        <v>105.70235925925931</v>
      </c>
      <c r="AJ63" s="6">
        <f t="shared" si="68"/>
        <v>111.09378148148149</v>
      </c>
      <c r="AK63" s="27">
        <v>54</v>
      </c>
      <c r="AL63" s="6">
        <f t="shared" ref="AL63" si="695">AL$5/AK63+AL$6</f>
        <v>105.0022592592593</v>
      </c>
      <c r="AM63" s="6">
        <f t="shared" si="70"/>
        <v>110.22851404593196</v>
      </c>
      <c r="AN63" s="27">
        <v>54</v>
      </c>
      <c r="AO63" s="6">
        <f t="shared" ref="AO63" si="696">AO$5/AN63+AO$6</f>
        <v>104.70145925925931</v>
      </c>
      <c r="AP63" s="6">
        <f t="shared" si="38"/>
        <v>109.92608148148148</v>
      </c>
      <c r="AQ63" s="27">
        <v>54</v>
      </c>
      <c r="AR63" s="6">
        <f t="shared" si="39"/>
        <v>40.845644444444524</v>
      </c>
      <c r="AS63" s="6">
        <f t="shared" si="40"/>
        <v>42.991439980114329</v>
      </c>
      <c r="AT63" s="27">
        <v>54</v>
      </c>
      <c r="AU63" s="6">
        <f t="shared" si="41"/>
        <v>105.43465925925931</v>
      </c>
      <c r="AV63" s="6">
        <f t="shared" si="42"/>
        <v>110.79471672219876</v>
      </c>
      <c r="AW63" s="27">
        <v>54</v>
      </c>
      <c r="AX63" s="6">
        <f t="shared" si="43"/>
        <v>105.43465925925931</v>
      </c>
      <c r="AY63" s="6">
        <f t="shared" si="44"/>
        <v>110.79471672219876</v>
      </c>
      <c r="AZ63" s="27">
        <v>54</v>
      </c>
      <c r="BA63" s="6">
        <f t="shared" si="45"/>
        <v>105.43465925925931</v>
      </c>
      <c r="BB63" s="21">
        <f t="shared" si="46"/>
        <v>110.79471672219876</v>
      </c>
    </row>
    <row r="64" spans="4:54" x14ac:dyDescent="0.25">
      <c r="D64" s="28">
        <v>55</v>
      </c>
      <c r="E64" s="4">
        <f t="shared" si="47"/>
        <v>5.6591545454545455</v>
      </c>
      <c r="F64" s="4">
        <f t="shared" si="48"/>
        <v>7.108627272727273</v>
      </c>
      <c r="G64" s="29">
        <f t="shared" si="72"/>
        <v>28</v>
      </c>
      <c r="H64" s="4">
        <f t="shared" ref="H64" si="697">H$5/G64+H$6</f>
        <v>4.7701142857142855</v>
      </c>
      <c r="I64" s="4">
        <f t="shared" si="50"/>
        <v>6.8573571428571434</v>
      </c>
      <c r="J64" s="28">
        <v>55</v>
      </c>
      <c r="K64" s="4">
        <f t="shared" ref="K64" si="698">K$5/J64+K$6</f>
        <v>4.7843999999999998</v>
      </c>
      <c r="L64" s="4">
        <f t="shared" si="52"/>
        <v>6.8782272727272726</v>
      </c>
      <c r="M64" s="28">
        <v>55</v>
      </c>
      <c r="N64" s="6">
        <f t="shared" ref="N64" si="699">N$5/M64+N$6</f>
        <v>5.5304636363636366</v>
      </c>
      <c r="O64" s="6">
        <f t="shared" si="54"/>
        <v>7.2072000000000003</v>
      </c>
      <c r="P64" s="27">
        <v>55</v>
      </c>
      <c r="Q64" s="6">
        <f t="shared" ref="Q64" si="700">Q$5/P64+Q$6</f>
        <v>6.3304636363636373</v>
      </c>
      <c r="R64" s="6">
        <f t="shared" si="56"/>
        <v>8.0799272727272733</v>
      </c>
      <c r="S64" s="27">
        <v>55</v>
      </c>
      <c r="T64" s="6">
        <f t="shared" ref="T64" si="701">T$5/S64+T$6</f>
        <v>19.726909090909089</v>
      </c>
      <c r="U64" s="6">
        <f t="shared" si="58"/>
        <v>20.890554545454545</v>
      </c>
      <c r="V64" s="27">
        <v>55</v>
      </c>
      <c r="W64" s="6">
        <f t="shared" ref="W64" si="702">W$5/V64+W$6</f>
        <v>29.188263636363658</v>
      </c>
      <c r="X64" s="6">
        <f t="shared" si="60"/>
        <v>30.814836363636363</v>
      </c>
      <c r="Y64" s="27">
        <v>55</v>
      </c>
      <c r="Z64" s="6">
        <f t="shared" ref="Z64" si="703">Z$5/Y64+Z$6</f>
        <v>41.160772727272807</v>
      </c>
      <c r="AA64" s="6">
        <f t="shared" si="62"/>
        <v>43.39162727272727</v>
      </c>
      <c r="AB64" s="27">
        <v>55</v>
      </c>
      <c r="AC64" s="6">
        <f t="shared" ref="AC64" si="704">AC$5/AB64+AC$6</f>
        <v>104.55733636363642</v>
      </c>
      <c r="AD64" s="6">
        <f t="shared" si="64"/>
        <v>109.94180909090909</v>
      </c>
      <c r="AE64" s="27">
        <v>55</v>
      </c>
      <c r="AF64" s="6">
        <f t="shared" ref="AF64" si="705">AF$5/AE64+AF$6</f>
        <v>104.27333636363642</v>
      </c>
      <c r="AG64" s="6">
        <f t="shared" si="66"/>
        <v>109.62450909090909</v>
      </c>
      <c r="AH64" s="27">
        <v>55</v>
      </c>
      <c r="AI64" s="6">
        <f t="shared" ref="AI64" si="706">AI$5/AH64+AI$6</f>
        <v>103.80673636363642</v>
      </c>
      <c r="AJ64" s="6">
        <f t="shared" si="68"/>
        <v>109.10320909090909</v>
      </c>
      <c r="AK64" s="27">
        <v>55</v>
      </c>
      <c r="AL64" s="6">
        <f t="shared" ref="AL64" si="707">AL$5/AK64+AL$6</f>
        <v>103.10663636363641</v>
      </c>
      <c r="AM64" s="6">
        <f t="shared" si="70"/>
        <v>108.23794165535956</v>
      </c>
      <c r="AN64" s="27">
        <v>55</v>
      </c>
      <c r="AO64" s="6">
        <f t="shared" ref="AO64" si="708">AO$5/AN64+AO$6</f>
        <v>102.80583636363642</v>
      </c>
      <c r="AP64" s="6">
        <f t="shared" si="38"/>
        <v>107.93550909090908</v>
      </c>
      <c r="AQ64" s="27">
        <v>55</v>
      </c>
      <c r="AR64" s="6">
        <f t="shared" si="39"/>
        <v>40.128472727272808</v>
      </c>
      <c r="AS64" s="6">
        <f t="shared" si="40"/>
        <v>42.238241326915677</v>
      </c>
      <c r="AT64" s="27">
        <v>55</v>
      </c>
      <c r="AU64" s="6">
        <f t="shared" si="41"/>
        <v>103.53903636363641</v>
      </c>
      <c r="AV64" s="6">
        <f t="shared" si="42"/>
        <v>108.80414433162636</v>
      </c>
      <c r="AW64" s="27">
        <v>55</v>
      </c>
      <c r="AX64" s="6">
        <f t="shared" si="43"/>
        <v>103.53903636363641</v>
      </c>
      <c r="AY64" s="6">
        <f t="shared" si="44"/>
        <v>108.80414433162636</v>
      </c>
      <c r="AZ64" s="27">
        <v>55</v>
      </c>
      <c r="BA64" s="6">
        <f t="shared" si="45"/>
        <v>103.53903636363641</v>
      </c>
      <c r="BB64" s="21">
        <f t="shared" si="46"/>
        <v>108.80414433162636</v>
      </c>
    </row>
    <row r="65" spans="4:54" x14ac:dyDescent="0.25">
      <c r="D65" s="28">
        <v>56</v>
      </c>
      <c r="E65" s="4">
        <f t="shared" si="47"/>
        <v>5.6536999999999997</v>
      </c>
      <c r="F65" s="4">
        <f t="shared" si="48"/>
        <v>7.1001857142857148</v>
      </c>
      <c r="G65" s="29">
        <f t="shared" si="72"/>
        <v>28.5</v>
      </c>
      <c r="H65" s="4">
        <f t="shared" ref="H65" si="709">H$5/G65+H$6</f>
        <v>4.7563298245614032</v>
      </c>
      <c r="I65" s="4">
        <f t="shared" si="50"/>
        <v>6.8372192982456141</v>
      </c>
      <c r="J65" s="28">
        <v>56</v>
      </c>
      <c r="K65" s="4">
        <f t="shared" ref="K65" si="710">K$5/J65+K$6</f>
        <v>4.7701142857142855</v>
      </c>
      <c r="L65" s="4">
        <f t="shared" si="52"/>
        <v>6.8573571428571434</v>
      </c>
      <c r="M65" s="28">
        <v>56</v>
      </c>
      <c r="N65" s="6">
        <f t="shared" ref="N65" si="711">N$5/M65+N$6</f>
        <v>5.4976714285714285</v>
      </c>
      <c r="O65" s="6">
        <f t="shared" si="54"/>
        <v>7.1714857142857147</v>
      </c>
      <c r="P65" s="27">
        <v>56</v>
      </c>
      <c r="Q65" s="6">
        <f t="shared" ref="Q65" si="712">Q$5/P65+Q$6</f>
        <v>6.283385714285715</v>
      </c>
      <c r="R65" s="6">
        <f t="shared" si="56"/>
        <v>8.0286285714285714</v>
      </c>
      <c r="S65" s="27">
        <v>56</v>
      </c>
      <c r="T65" s="6">
        <f t="shared" ref="T65" si="713">T$5/S65+T$6</f>
        <v>19.421714285714284</v>
      </c>
      <c r="U65" s="6">
        <f t="shared" si="58"/>
        <v>20.5701</v>
      </c>
      <c r="V65" s="27">
        <v>56</v>
      </c>
      <c r="W65" s="6">
        <f t="shared" ref="W65" si="714">W$5/V65+W$6</f>
        <v>28.712614285714306</v>
      </c>
      <c r="X65" s="6">
        <f t="shared" si="60"/>
        <v>30.315485714285714</v>
      </c>
      <c r="Y65" s="27">
        <v>56</v>
      </c>
      <c r="Z65" s="6">
        <f t="shared" ref="Z65" si="715">Z$5/Y65+Z$6</f>
        <v>40.469214285714358</v>
      </c>
      <c r="AA65" s="6">
        <f t="shared" si="62"/>
        <v>42.665328571428567</v>
      </c>
      <c r="AB65" s="27">
        <v>56</v>
      </c>
      <c r="AC65" s="6">
        <f t="shared" ref="AC65" si="716">AC$5/AB65+AC$6</f>
        <v>102.72941428571434</v>
      </c>
      <c r="AD65" s="6">
        <f t="shared" si="64"/>
        <v>108.02232857142857</v>
      </c>
      <c r="AE65" s="27">
        <v>56</v>
      </c>
      <c r="AF65" s="6">
        <f t="shared" ref="AF65" si="717">AF$5/AE65+AF$6</f>
        <v>102.44541428571434</v>
      </c>
      <c r="AG65" s="6">
        <f t="shared" si="66"/>
        <v>107.70502857142857</v>
      </c>
      <c r="AH65" s="27">
        <v>56</v>
      </c>
      <c r="AI65" s="6">
        <f t="shared" ref="AI65" si="718">AI$5/AH65+AI$6</f>
        <v>101.97881428571434</v>
      </c>
      <c r="AJ65" s="6">
        <f t="shared" si="68"/>
        <v>107.18372857142857</v>
      </c>
      <c r="AK65" s="27">
        <v>56</v>
      </c>
      <c r="AL65" s="6">
        <f t="shared" ref="AL65" si="719">AL$5/AK65+AL$6</f>
        <v>101.27871428571433</v>
      </c>
      <c r="AM65" s="6">
        <f t="shared" si="70"/>
        <v>106.31846113587905</v>
      </c>
      <c r="AN65" s="27">
        <v>56</v>
      </c>
      <c r="AO65" s="6">
        <f t="shared" ref="AO65" si="720">AO$5/AN65+AO$6</f>
        <v>100.97791428571433</v>
      </c>
      <c r="AP65" s="6">
        <f t="shared" si="38"/>
        <v>106.01602857142856</v>
      </c>
      <c r="AQ65" s="27">
        <v>56</v>
      </c>
      <c r="AR65" s="6">
        <f t="shared" si="39"/>
        <v>39.436914285714359</v>
      </c>
      <c r="AS65" s="6">
        <f t="shared" si="40"/>
        <v>41.511942625616975</v>
      </c>
      <c r="AT65" s="27">
        <v>56</v>
      </c>
      <c r="AU65" s="6">
        <f t="shared" si="41"/>
        <v>101.71111428571433</v>
      </c>
      <c r="AV65" s="6">
        <f t="shared" si="42"/>
        <v>106.88466381214585</v>
      </c>
      <c r="AW65" s="27">
        <v>56</v>
      </c>
      <c r="AX65" s="6">
        <f t="shared" si="43"/>
        <v>101.71111428571433</v>
      </c>
      <c r="AY65" s="6">
        <f t="shared" si="44"/>
        <v>106.88466381214585</v>
      </c>
      <c r="AZ65" s="27">
        <v>56</v>
      </c>
      <c r="BA65" s="6">
        <f t="shared" si="45"/>
        <v>101.71111428571433</v>
      </c>
      <c r="BB65" s="21">
        <f t="shared" si="46"/>
        <v>106.88466381214585</v>
      </c>
    </row>
    <row r="66" spans="4:54" x14ac:dyDescent="0.25">
      <c r="D66" s="28">
        <v>57</v>
      </c>
      <c r="E66" s="4">
        <f t="shared" si="47"/>
        <v>5.6484368421052631</v>
      </c>
      <c r="F66" s="4">
        <f t="shared" si="48"/>
        <v>7.092040350877193</v>
      </c>
      <c r="G66" s="29">
        <f t="shared" si="72"/>
        <v>29</v>
      </c>
      <c r="H66" s="4">
        <f t="shared" ref="H66" si="721">H$5/G66+H$6</f>
        <v>4.7430206896551725</v>
      </c>
      <c r="I66" s="4">
        <f t="shared" si="50"/>
        <v>6.8177758620689657</v>
      </c>
      <c r="J66" s="28">
        <v>57</v>
      </c>
      <c r="K66" s="4">
        <f t="shared" ref="K66" si="722">K$5/J66+K$6</f>
        <v>4.7563298245614032</v>
      </c>
      <c r="L66" s="4">
        <f t="shared" si="52"/>
        <v>6.8372192982456141</v>
      </c>
      <c r="M66" s="28">
        <v>57</v>
      </c>
      <c r="N66" s="6">
        <f t="shared" ref="N66" si="723">N$5/M66+N$6</f>
        <v>5.466029824561403</v>
      </c>
      <c r="O66" s="6">
        <f t="shared" si="54"/>
        <v>7.1370245614035088</v>
      </c>
      <c r="P66" s="27">
        <v>57</v>
      </c>
      <c r="Q66" s="6">
        <f t="shared" ref="Q66" si="724">Q$5/P66+Q$6</f>
        <v>6.2379596491228071</v>
      </c>
      <c r="R66" s="6">
        <f t="shared" si="56"/>
        <v>7.9791298245614044</v>
      </c>
      <c r="S66" s="27">
        <v>57</v>
      </c>
      <c r="T66" s="6">
        <f t="shared" ref="T66" si="725">T$5/S66+T$6</f>
        <v>19.127228070175438</v>
      </c>
      <c r="U66" s="6">
        <f t="shared" si="58"/>
        <v>20.260889473684209</v>
      </c>
      <c r="V66" s="27">
        <v>57</v>
      </c>
      <c r="W66" s="6">
        <f t="shared" ref="W66" si="726">W$5/V66+W$6</f>
        <v>28.253654385964932</v>
      </c>
      <c r="X66" s="6">
        <f t="shared" si="60"/>
        <v>29.833656140350875</v>
      </c>
      <c r="Y66" s="27">
        <v>57</v>
      </c>
      <c r="Z66" s="6">
        <f t="shared" ref="Z66" si="727">Z$5/Y66+Z$6</f>
        <v>39.801921052631656</v>
      </c>
      <c r="AA66" s="6">
        <f t="shared" si="62"/>
        <v>41.964514035087717</v>
      </c>
      <c r="AB66" s="27">
        <v>57</v>
      </c>
      <c r="AC66" s="6">
        <f t="shared" ref="AC66" si="728">AC$5/AB66+AC$6</f>
        <v>100.96562982456146</v>
      </c>
      <c r="AD66" s="6">
        <f t="shared" si="64"/>
        <v>106.17019824561405</v>
      </c>
      <c r="AE66" s="27">
        <v>57</v>
      </c>
      <c r="AF66" s="6">
        <f t="shared" ref="AF66" si="729">AF$5/AE66+AF$6</f>
        <v>100.68162982456145</v>
      </c>
      <c r="AG66" s="6">
        <f t="shared" si="66"/>
        <v>105.85289824561404</v>
      </c>
      <c r="AH66" s="27">
        <v>57</v>
      </c>
      <c r="AI66" s="6">
        <f t="shared" ref="AI66" si="730">AI$5/AH66+AI$6</f>
        <v>100.21502982456146</v>
      </c>
      <c r="AJ66" s="6">
        <f t="shared" si="68"/>
        <v>105.33159824561405</v>
      </c>
      <c r="AK66" s="27">
        <v>57</v>
      </c>
      <c r="AL66" s="6">
        <f t="shared" ref="AL66" si="731">AL$5/AK66+AL$6</f>
        <v>99.514929824561449</v>
      </c>
      <c r="AM66" s="6">
        <f t="shared" si="70"/>
        <v>104.46633081006452</v>
      </c>
      <c r="AN66" s="27">
        <v>57</v>
      </c>
      <c r="AO66" s="6">
        <f t="shared" ref="AO66" si="732">AO$5/AN66+AO$6</f>
        <v>99.214129824561454</v>
      </c>
      <c r="AP66" s="6">
        <f t="shared" si="38"/>
        <v>104.16389824561404</v>
      </c>
      <c r="AQ66" s="27">
        <v>57</v>
      </c>
      <c r="AR66" s="6">
        <f t="shared" si="39"/>
        <v>38.769621052631656</v>
      </c>
      <c r="AS66" s="6">
        <f t="shared" si="40"/>
        <v>40.811128089276124</v>
      </c>
      <c r="AT66" s="27">
        <v>57</v>
      </c>
      <c r="AU66" s="6">
        <f t="shared" si="41"/>
        <v>99.94732982456145</v>
      </c>
      <c r="AV66" s="6">
        <f t="shared" si="42"/>
        <v>105.03253348633132</v>
      </c>
      <c r="AW66" s="27">
        <v>57</v>
      </c>
      <c r="AX66" s="6">
        <f t="shared" si="43"/>
        <v>99.94732982456145</v>
      </c>
      <c r="AY66" s="6">
        <f t="shared" si="44"/>
        <v>105.03253348633132</v>
      </c>
      <c r="AZ66" s="27">
        <v>57</v>
      </c>
      <c r="BA66" s="6">
        <f t="shared" si="45"/>
        <v>99.94732982456145</v>
      </c>
      <c r="BB66" s="21">
        <f t="shared" si="46"/>
        <v>105.03253348633132</v>
      </c>
    </row>
    <row r="67" spans="4:54" x14ac:dyDescent="0.25">
      <c r="D67" s="28">
        <v>58</v>
      </c>
      <c r="E67" s="4">
        <f t="shared" si="47"/>
        <v>5.6433551724137931</v>
      </c>
      <c r="F67" s="4">
        <f t="shared" si="48"/>
        <v>7.0841758620689657</v>
      </c>
      <c r="G67" s="29">
        <f t="shared" si="72"/>
        <v>29.5</v>
      </c>
      <c r="H67" s="4">
        <f t="shared" ref="H67" si="733">H$5/G67+H$6</f>
        <v>4.7301627118644065</v>
      </c>
      <c r="I67" s="4">
        <f t="shared" si="50"/>
        <v>6.7989915254237285</v>
      </c>
      <c r="J67" s="28">
        <v>58</v>
      </c>
      <c r="K67" s="4">
        <f t="shared" ref="K67" si="734">K$5/J67+K$6</f>
        <v>4.7430206896551725</v>
      </c>
      <c r="L67" s="4">
        <f t="shared" si="52"/>
        <v>6.8177758620689657</v>
      </c>
      <c r="M67" s="28">
        <v>58</v>
      </c>
      <c r="N67" s="6">
        <f t="shared" ref="N67" si="735">N$5/M67+N$6</f>
        <v>5.435479310344828</v>
      </c>
      <c r="O67" s="6">
        <f t="shared" si="54"/>
        <v>7.1037517241379309</v>
      </c>
      <c r="P67" s="27">
        <v>58</v>
      </c>
      <c r="Q67" s="6">
        <f t="shared" ref="Q67" si="736">Q$5/P67+Q$6</f>
        <v>6.1941000000000006</v>
      </c>
      <c r="R67" s="6">
        <f t="shared" si="56"/>
        <v>7.9313379310344825</v>
      </c>
      <c r="S67" s="27">
        <v>58</v>
      </c>
      <c r="T67" s="6">
        <f t="shared" ref="T67" si="737">T$5/S67+T$6</f>
        <v>18.842896551724138</v>
      </c>
      <c r="U67" s="6">
        <f t="shared" si="58"/>
        <v>19.962341379310345</v>
      </c>
      <c r="V67" s="27">
        <v>58</v>
      </c>
      <c r="W67" s="6">
        <f t="shared" ref="W67" si="738">W$5/V67+W$6</f>
        <v>27.810520689655192</v>
      </c>
      <c r="X67" s="6">
        <f t="shared" si="60"/>
        <v>29.368441379310344</v>
      </c>
      <c r="Y67" s="27">
        <v>58</v>
      </c>
      <c r="Z67" s="6">
        <f t="shared" ref="Z67" si="739">Z$5/Y67+Z$6</f>
        <v>39.157637931034557</v>
      </c>
      <c r="AA67" s="6">
        <f t="shared" si="62"/>
        <v>41.287865517241379</v>
      </c>
      <c r="AB67" s="27">
        <v>58</v>
      </c>
      <c r="AC67" s="6">
        <f t="shared" ref="AC67" si="740">AC$5/AB67+AC$6</f>
        <v>99.26266551724143</v>
      </c>
      <c r="AD67" s="6">
        <f t="shared" si="64"/>
        <v>104.38193448275862</v>
      </c>
      <c r="AE67" s="27">
        <v>58</v>
      </c>
      <c r="AF67" s="6">
        <f t="shared" ref="AF67" si="741">AF$5/AE67+AF$6</f>
        <v>98.978665517241424</v>
      </c>
      <c r="AG67" s="6">
        <f t="shared" si="66"/>
        <v>104.06463448275862</v>
      </c>
      <c r="AH67" s="27">
        <v>58</v>
      </c>
      <c r="AI67" s="6">
        <f t="shared" ref="AI67" si="742">AI$5/AH67+AI$6</f>
        <v>98.512065517241425</v>
      </c>
      <c r="AJ67" s="6">
        <f t="shared" si="68"/>
        <v>103.54333448275862</v>
      </c>
      <c r="AK67" s="27">
        <v>58</v>
      </c>
      <c r="AL67" s="6">
        <f t="shared" ref="AL67" si="743">AL$5/AK67+AL$6</f>
        <v>97.811965517241418</v>
      </c>
      <c r="AM67" s="6">
        <f t="shared" si="70"/>
        <v>102.6780670472091</v>
      </c>
      <c r="AN67" s="27">
        <v>58</v>
      </c>
      <c r="AO67" s="6">
        <f t="shared" ref="AO67" si="744">AO$5/AN67+AO$6</f>
        <v>97.511165517241423</v>
      </c>
      <c r="AP67" s="6">
        <f t="shared" si="38"/>
        <v>102.37563448275861</v>
      </c>
      <c r="AQ67" s="27">
        <v>58</v>
      </c>
      <c r="AR67" s="6">
        <f t="shared" si="39"/>
        <v>38.125337931034558</v>
      </c>
      <c r="AS67" s="6">
        <f t="shared" si="40"/>
        <v>40.134479571429786</v>
      </c>
      <c r="AT67" s="27">
        <v>58</v>
      </c>
      <c r="AU67" s="6">
        <f t="shared" si="41"/>
        <v>98.24436551724142</v>
      </c>
      <c r="AV67" s="6">
        <f t="shared" si="42"/>
        <v>103.2442697234759</v>
      </c>
      <c r="AW67" s="27">
        <v>58</v>
      </c>
      <c r="AX67" s="6">
        <f t="shared" si="43"/>
        <v>98.24436551724142</v>
      </c>
      <c r="AY67" s="6">
        <f t="shared" si="44"/>
        <v>103.2442697234759</v>
      </c>
      <c r="AZ67" s="27">
        <v>58</v>
      </c>
      <c r="BA67" s="6">
        <f t="shared" si="45"/>
        <v>98.24436551724142</v>
      </c>
      <c r="BB67" s="21">
        <f t="shared" si="46"/>
        <v>103.2442697234759</v>
      </c>
    </row>
    <row r="68" spans="4:54" x14ac:dyDescent="0.25">
      <c r="D68" s="28">
        <v>59</v>
      </c>
      <c r="E68" s="4">
        <f t="shared" si="47"/>
        <v>5.6384457627118643</v>
      </c>
      <c r="F68" s="4">
        <f t="shared" si="48"/>
        <v>7.076577966101695</v>
      </c>
      <c r="G68" s="29">
        <f t="shared" si="72"/>
        <v>30</v>
      </c>
      <c r="H68" s="4">
        <f t="shared" ref="H68" si="745">H$5/G68+H$6</f>
        <v>4.7177333333333333</v>
      </c>
      <c r="I68" s="4">
        <f t="shared" si="50"/>
        <v>6.7808333333333337</v>
      </c>
      <c r="J68" s="28">
        <v>59</v>
      </c>
      <c r="K68" s="4">
        <f t="shared" ref="K68" si="746">K$5/J68+K$6</f>
        <v>4.7301627118644065</v>
      </c>
      <c r="L68" s="4">
        <f t="shared" si="52"/>
        <v>6.7989915254237285</v>
      </c>
      <c r="M68" s="28">
        <v>59</v>
      </c>
      <c r="N68" s="6">
        <f t="shared" ref="N68" si="747">N$5/M68+N$6</f>
        <v>5.4059644067796606</v>
      </c>
      <c r="O68" s="6">
        <f t="shared" si="54"/>
        <v>7.0716067796610176</v>
      </c>
      <c r="P68" s="27">
        <v>59</v>
      </c>
      <c r="Q68" s="6">
        <f t="shared" ref="Q68" si="748">Q$5/P68+Q$6</f>
        <v>6.1517271186440681</v>
      </c>
      <c r="R68" s="6">
        <f t="shared" si="56"/>
        <v>7.8851661016949155</v>
      </c>
      <c r="S68" s="27">
        <v>59</v>
      </c>
      <c r="T68" s="6">
        <f t="shared" ref="T68" si="749">T$5/S68+T$6</f>
        <v>18.568203389830508</v>
      </c>
      <c r="U68" s="6">
        <f t="shared" si="58"/>
        <v>19.673913559322035</v>
      </c>
      <c r="V68" s="27">
        <v>59</v>
      </c>
      <c r="W68" s="6">
        <f t="shared" ref="W68" si="750">W$5/V68+W$6</f>
        <v>27.382408474576291</v>
      </c>
      <c r="X68" s="6">
        <f t="shared" si="60"/>
        <v>28.91899661016949</v>
      </c>
      <c r="Y68" s="27">
        <v>59</v>
      </c>
      <c r="Z68" s="6">
        <f t="shared" ref="Z68" si="751">Z$5/Y68+Z$6</f>
        <v>38.535194915254309</v>
      </c>
      <c r="AA68" s="6">
        <f t="shared" si="62"/>
        <v>40.634154237288136</v>
      </c>
      <c r="AB68" s="27">
        <v>59</v>
      </c>
      <c r="AC68" s="6">
        <f t="shared" ref="AC68" si="752">AC$5/AB68+AC$6</f>
        <v>97.617428813559371</v>
      </c>
      <c r="AD68" s="6">
        <f t="shared" si="64"/>
        <v>102.65428983050847</v>
      </c>
      <c r="AE68" s="27">
        <v>59</v>
      </c>
      <c r="AF68" s="6">
        <f t="shared" ref="AF68" si="753">AF$5/AE68+AF$6</f>
        <v>97.333428813559365</v>
      </c>
      <c r="AG68" s="6">
        <f t="shared" si="66"/>
        <v>102.33698983050847</v>
      </c>
      <c r="AH68" s="27">
        <v>59</v>
      </c>
      <c r="AI68" s="6">
        <f t="shared" ref="AI68" si="754">AI$5/AH68+AI$6</f>
        <v>96.866828813559366</v>
      </c>
      <c r="AJ68" s="6">
        <f t="shared" si="68"/>
        <v>101.81568983050848</v>
      </c>
      <c r="AK68" s="27">
        <v>59</v>
      </c>
      <c r="AL68" s="6">
        <f t="shared" ref="AL68" si="755">AL$5/AK68+AL$6</f>
        <v>96.166728813559359</v>
      </c>
      <c r="AM68" s="6">
        <f t="shared" si="70"/>
        <v>100.95042239495895</v>
      </c>
      <c r="AN68" s="27">
        <v>59</v>
      </c>
      <c r="AO68" s="6">
        <f t="shared" ref="AO68" si="756">AO$5/AN68+AO$6</f>
        <v>95.865928813559364</v>
      </c>
      <c r="AP68" s="6">
        <f t="shared" si="38"/>
        <v>100.64798983050846</v>
      </c>
      <c r="AQ68" s="27">
        <v>59</v>
      </c>
      <c r="AR68" s="6">
        <f t="shared" si="39"/>
        <v>37.502894915254309</v>
      </c>
      <c r="AS68" s="6">
        <f t="shared" si="40"/>
        <v>39.480768291476544</v>
      </c>
      <c r="AT68" s="27">
        <v>59</v>
      </c>
      <c r="AU68" s="6">
        <f t="shared" si="41"/>
        <v>96.599128813559361</v>
      </c>
      <c r="AV68" s="6">
        <f t="shared" si="42"/>
        <v>101.51662507122575</v>
      </c>
      <c r="AW68" s="27">
        <v>59</v>
      </c>
      <c r="AX68" s="6">
        <f t="shared" si="43"/>
        <v>96.599128813559361</v>
      </c>
      <c r="AY68" s="6">
        <f t="shared" si="44"/>
        <v>101.51662507122575</v>
      </c>
      <c r="AZ68" s="27">
        <v>59</v>
      </c>
      <c r="BA68" s="6">
        <f t="shared" si="45"/>
        <v>96.599128813559361</v>
      </c>
      <c r="BB68" s="21">
        <f t="shared" si="46"/>
        <v>101.51662507122575</v>
      </c>
    </row>
    <row r="69" spans="4:54" x14ac:dyDescent="0.25">
      <c r="D69" s="28">
        <v>60</v>
      </c>
      <c r="E69" s="4">
        <f t="shared" si="47"/>
        <v>5.6337000000000002</v>
      </c>
      <c r="F69" s="4">
        <f t="shared" si="48"/>
        <v>7.0692333333333339</v>
      </c>
      <c r="G69" s="29">
        <f t="shared" si="72"/>
        <v>30.5</v>
      </c>
      <c r="H69" s="4">
        <f t="shared" ref="H69" si="757">H$5/G69+H$6</f>
        <v>4.7057114754098359</v>
      </c>
      <c r="I69" s="4">
        <f t="shared" si="50"/>
        <v>6.7632704918032793</v>
      </c>
      <c r="J69" s="28">
        <v>60</v>
      </c>
      <c r="K69" s="4">
        <f t="shared" ref="K69" si="758">K$5/J69+K$6</f>
        <v>4.7177333333333333</v>
      </c>
      <c r="L69" s="4">
        <f t="shared" si="52"/>
        <v>6.7808333333333337</v>
      </c>
      <c r="M69" s="28">
        <v>60</v>
      </c>
      <c r="N69" s="6">
        <f t="shared" ref="N69" si="759">N$5/M69+N$6</f>
        <v>5.3774333333333333</v>
      </c>
      <c r="O69" s="6">
        <f t="shared" si="54"/>
        <v>7.0405333333333333</v>
      </c>
      <c r="P69" s="27">
        <v>60</v>
      </c>
      <c r="Q69" s="6">
        <f t="shared" ref="Q69" si="760">Q$5/P69+Q$6</f>
        <v>6.1107666666666667</v>
      </c>
      <c r="R69" s="6">
        <f t="shared" si="56"/>
        <v>7.8405333333333331</v>
      </c>
      <c r="S69" s="27">
        <v>60</v>
      </c>
      <c r="T69" s="6">
        <f t="shared" ref="T69" si="761">T$5/S69+T$6</f>
        <v>18.302666666666667</v>
      </c>
      <c r="U69" s="6">
        <f t="shared" si="58"/>
        <v>19.395099999999999</v>
      </c>
      <c r="V69" s="27">
        <v>60</v>
      </c>
      <c r="W69" s="6">
        <f t="shared" ref="W69" si="762">W$5/V69+W$6</f>
        <v>26.968566666666685</v>
      </c>
      <c r="X69" s="6">
        <f t="shared" si="60"/>
        <v>28.484533333333331</v>
      </c>
      <c r="Y69" s="27">
        <v>60</v>
      </c>
      <c r="Z69" s="6">
        <f t="shared" ref="Z69" si="763">Z$5/Y69+Z$6</f>
        <v>37.933500000000073</v>
      </c>
      <c r="AA69" s="6">
        <f t="shared" si="62"/>
        <v>40.002233333333329</v>
      </c>
      <c r="AB69" s="27">
        <v>60</v>
      </c>
      <c r="AC69" s="6">
        <f t="shared" ref="AC69" si="764">AC$5/AB69+AC$6</f>
        <v>96.027033333333392</v>
      </c>
      <c r="AD69" s="6">
        <f t="shared" si="64"/>
        <v>100.98423333333334</v>
      </c>
      <c r="AE69" s="27">
        <v>60</v>
      </c>
      <c r="AF69" s="6">
        <f t="shared" ref="AF69" si="765">AF$5/AE69+AF$6</f>
        <v>95.743033333333386</v>
      </c>
      <c r="AG69" s="6">
        <f t="shared" si="66"/>
        <v>100.66693333333333</v>
      </c>
      <c r="AH69" s="27">
        <v>60</v>
      </c>
      <c r="AI69" s="6">
        <f t="shared" ref="AI69" si="766">AI$5/AH69+AI$6</f>
        <v>95.276433333333387</v>
      </c>
      <c r="AJ69" s="6">
        <f t="shared" si="68"/>
        <v>100.14563333333334</v>
      </c>
      <c r="AK69" s="27">
        <v>60</v>
      </c>
      <c r="AL69" s="6">
        <f t="shared" ref="AL69" si="767">AL$5/AK69+AL$6</f>
        <v>94.57633333333338</v>
      </c>
      <c r="AM69" s="6">
        <f t="shared" si="70"/>
        <v>99.28036589778381</v>
      </c>
      <c r="AN69" s="27">
        <v>60</v>
      </c>
      <c r="AO69" s="6">
        <f t="shared" ref="AO69" si="768">AO$5/AN69+AO$6</f>
        <v>94.275533333333385</v>
      </c>
      <c r="AP69" s="6">
        <f t="shared" si="38"/>
        <v>98.977933333333326</v>
      </c>
      <c r="AQ69" s="27">
        <v>60</v>
      </c>
      <c r="AR69" s="6">
        <f t="shared" si="39"/>
        <v>36.901200000000074</v>
      </c>
      <c r="AS69" s="6">
        <f t="shared" si="40"/>
        <v>38.848847387521737</v>
      </c>
      <c r="AT69" s="27">
        <v>60</v>
      </c>
      <c r="AU69" s="6">
        <f t="shared" si="41"/>
        <v>95.008733333333382</v>
      </c>
      <c r="AV69" s="6">
        <f t="shared" si="42"/>
        <v>99.846568574050607</v>
      </c>
      <c r="AW69" s="27">
        <v>60</v>
      </c>
      <c r="AX69" s="6">
        <f t="shared" si="43"/>
        <v>95.008733333333382</v>
      </c>
      <c r="AY69" s="6">
        <f t="shared" si="44"/>
        <v>99.846568574050607</v>
      </c>
      <c r="AZ69" s="27">
        <v>60</v>
      </c>
      <c r="BA69" s="6">
        <f t="shared" si="45"/>
        <v>95.008733333333382</v>
      </c>
      <c r="BB69" s="21">
        <f t="shared" si="46"/>
        <v>99.846568574050607</v>
      </c>
    </row>
    <row r="70" spans="4:54" x14ac:dyDescent="0.25">
      <c r="D70" s="28">
        <v>61</v>
      </c>
      <c r="E70" s="4">
        <f t="shared" si="47"/>
        <v>5.6291098360655738</v>
      </c>
      <c r="F70" s="4">
        <f t="shared" si="48"/>
        <v>7.0621295081967217</v>
      </c>
      <c r="G70" s="29">
        <f t="shared" si="72"/>
        <v>31</v>
      </c>
      <c r="H70" s="4">
        <f t="shared" ref="H70" si="769">H$5/G70+H$6</f>
        <v>4.6940774193548389</v>
      </c>
      <c r="I70" s="4">
        <f t="shared" si="50"/>
        <v>6.7462741935483876</v>
      </c>
      <c r="J70" s="28">
        <v>61</v>
      </c>
      <c r="K70" s="4">
        <f t="shared" ref="K70" si="770">K$5/J70+K$6</f>
        <v>4.7057114754098359</v>
      </c>
      <c r="L70" s="4">
        <f t="shared" si="52"/>
        <v>6.7632704918032793</v>
      </c>
      <c r="M70" s="28">
        <v>61</v>
      </c>
      <c r="N70" s="6">
        <f t="shared" ref="N70" si="771">N$5/M70+N$6</f>
        <v>5.3498377049180323</v>
      </c>
      <c r="O70" s="6">
        <f t="shared" si="54"/>
        <v>7.0104786885245902</v>
      </c>
      <c r="P70" s="27">
        <v>61</v>
      </c>
      <c r="Q70" s="6">
        <f t="shared" ref="Q70" si="772">Q$5/P70+Q$6</f>
        <v>6.0711491803278701</v>
      </c>
      <c r="R70" s="6">
        <f t="shared" si="56"/>
        <v>7.7973639344262295</v>
      </c>
      <c r="S70" s="27">
        <v>61</v>
      </c>
      <c r="T70" s="6">
        <f t="shared" ref="T70" si="773">T$5/S70+T$6</f>
        <v>18.04583606557377</v>
      </c>
      <c r="U70" s="6">
        <f t="shared" si="58"/>
        <v>19.125427868852459</v>
      </c>
      <c r="V70" s="27">
        <v>61</v>
      </c>
      <c r="W70" s="6">
        <f t="shared" ref="W70" si="774">W$5/V70+W$6</f>
        <v>26.56829344262297</v>
      </c>
      <c r="X70" s="6">
        <f t="shared" si="60"/>
        <v>28.064314754098358</v>
      </c>
      <c r="Y70" s="27">
        <v>61</v>
      </c>
      <c r="Z70" s="6">
        <f t="shared" ref="Z70" si="775">Z$5/Y70+Z$6</f>
        <v>37.351532786885315</v>
      </c>
      <c r="AA70" s="6">
        <f t="shared" si="62"/>
        <v>39.391031147540978</v>
      </c>
      <c r="AB70" s="27">
        <v>61</v>
      </c>
      <c r="AC70" s="6">
        <f t="shared" ref="AC70" si="776">AC$5/AB70+AC$6</f>
        <v>94.488781967213171</v>
      </c>
      <c r="AD70" s="6">
        <f t="shared" si="64"/>
        <v>99.368932786885253</v>
      </c>
      <c r="AE70" s="27">
        <v>61</v>
      </c>
      <c r="AF70" s="6">
        <f t="shared" ref="AF70" si="777">AF$5/AE70+AF$6</f>
        <v>94.204781967213165</v>
      </c>
      <c r="AG70" s="6">
        <f t="shared" si="66"/>
        <v>99.05163278688525</v>
      </c>
      <c r="AH70" s="27">
        <v>61</v>
      </c>
      <c r="AI70" s="6">
        <f t="shared" ref="AI70" si="778">AI$5/AH70+AI$6</f>
        <v>93.738181967213166</v>
      </c>
      <c r="AJ70" s="6">
        <f t="shared" si="68"/>
        <v>98.530332786885253</v>
      </c>
      <c r="AK70" s="27">
        <v>61</v>
      </c>
      <c r="AL70" s="6">
        <f t="shared" ref="AL70" si="779">AL$5/AK70+AL$6</f>
        <v>93.038081967213159</v>
      </c>
      <c r="AM70" s="6">
        <f t="shared" si="70"/>
        <v>97.665065351335727</v>
      </c>
      <c r="AN70" s="27">
        <v>61</v>
      </c>
      <c r="AO70" s="6">
        <f t="shared" ref="AO70" si="780">AO$5/AN70+AO$6</f>
        <v>92.737281967213164</v>
      </c>
      <c r="AP70" s="6">
        <f t="shared" si="38"/>
        <v>97.362632786885243</v>
      </c>
      <c r="AQ70" s="27">
        <v>61</v>
      </c>
      <c r="AR70" s="6">
        <f t="shared" si="39"/>
        <v>36.319232786885316</v>
      </c>
      <c r="AS70" s="6">
        <f t="shared" si="40"/>
        <v>38.237645201729386</v>
      </c>
      <c r="AT70" s="27">
        <v>61</v>
      </c>
      <c r="AU70" s="6">
        <f t="shared" si="41"/>
        <v>93.470481967213161</v>
      </c>
      <c r="AV70" s="6">
        <f t="shared" si="42"/>
        <v>98.231268027602525</v>
      </c>
      <c r="AW70" s="27">
        <v>61</v>
      </c>
      <c r="AX70" s="6">
        <f t="shared" si="43"/>
        <v>93.470481967213161</v>
      </c>
      <c r="AY70" s="6">
        <f t="shared" si="44"/>
        <v>98.231268027602525</v>
      </c>
      <c r="AZ70" s="27">
        <v>61</v>
      </c>
      <c r="BA70" s="6">
        <f t="shared" si="45"/>
        <v>93.470481967213161</v>
      </c>
      <c r="BB70" s="21">
        <f t="shared" si="46"/>
        <v>98.231268027602525</v>
      </c>
    </row>
    <row r="71" spans="4:54" x14ac:dyDescent="0.25">
      <c r="D71" s="28">
        <v>62</v>
      </c>
      <c r="E71" s="4">
        <f t="shared" si="47"/>
        <v>5.6246677419354842</v>
      </c>
      <c r="F71" s="4">
        <f t="shared" si="48"/>
        <v>7.0552548387096774</v>
      </c>
      <c r="G71" s="29">
        <f t="shared" si="72"/>
        <v>31.5</v>
      </c>
      <c r="H71" s="4">
        <f t="shared" ref="H71" si="781">H$5/G71+H$6</f>
        <v>4.6828126984126985</v>
      </c>
      <c r="I71" s="4">
        <f t="shared" si="50"/>
        <v>6.7298174603174603</v>
      </c>
      <c r="J71" s="28">
        <v>62</v>
      </c>
      <c r="K71" s="4">
        <f t="shared" ref="K71" si="782">K$5/J71+K$6</f>
        <v>4.6940774193548389</v>
      </c>
      <c r="L71" s="4">
        <f t="shared" si="52"/>
        <v>6.7462741935483876</v>
      </c>
      <c r="M71" s="28">
        <v>62</v>
      </c>
      <c r="N71" s="6">
        <f t="shared" ref="N71" si="783">N$5/M71+N$6</f>
        <v>5.3231322580645157</v>
      </c>
      <c r="O71" s="6">
        <f t="shared" si="54"/>
        <v>6.9813935483870972</v>
      </c>
      <c r="P71" s="27">
        <v>62</v>
      </c>
      <c r="Q71" s="6">
        <f t="shared" ref="Q71" si="784">Q$5/P71+Q$6</f>
        <v>6.0328096774193556</v>
      </c>
      <c r="R71" s="6">
        <f t="shared" si="56"/>
        <v>7.7555870967741942</v>
      </c>
      <c r="S71" s="27">
        <v>62</v>
      </c>
      <c r="T71" s="6">
        <f t="shared" ref="T71" si="785">T$5/S71+T$6</f>
        <v>17.797290322580647</v>
      </c>
      <c r="U71" s="6">
        <f t="shared" si="58"/>
        <v>18.864454838709676</v>
      </c>
      <c r="V71" s="27">
        <v>62</v>
      </c>
      <c r="W71" s="6">
        <f t="shared" ref="W71" si="786">W$5/V71+W$6</f>
        <v>26.180932258064534</v>
      </c>
      <c r="X71" s="6">
        <f t="shared" si="60"/>
        <v>27.657651612903223</v>
      </c>
      <c r="Y71" s="27">
        <v>62</v>
      </c>
      <c r="Z71" s="6">
        <f t="shared" ref="Z71" si="787">Z$5/Y71+Z$6</f>
        <v>36.78833870967749</v>
      </c>
      <c r="AA71" s="6">
        <f t="shared" si="62"/>
        <v>38.799545161290318</v>
      </c>
      <c r="AB71" s="27">
        <v>62</v>
      </c>
      <c r="AC71" s="6">
        <f t="shared" ref="AC71" si="788">AC$5/AB71+AC$6</f>
        <v>93.000151612903281</v>
      </c>
      <c r="AD71" s="6">
        <f t="shared" si="64"/>
        <v>97.805738709677428</v>
      </c>
      <c r="AE71" s="27">
        <v>62</v>
      </c>
      <c r="AF71" s="6">
        <f t="shared" ref="AF71" si="789">AF$5/AE71+AF$6</f>
        <v>92.716151612903275</v>
      </c>
      <c r="AG71" s="6">
        <f t="shared" si="66"/>
        <v>97.488438709677425</v>
      </c>
      <c r="AH71" s="27">
        <v>62</v>
      </c>
      <c r="AI71" s="6">
        <f t="shared" ref="AI71" si="790">AI$5/AH71+AI$6</f>
        <v>92.249551612903275</v>
      </c>
      <c r="AJ71" s="6">
        <f t="shared" si="68"/>
        <v>96.967138709677428</v>
      </c>
      <c r="AK71" s="27">
        <v>62</v>
      </c>
      <c r="AL71" s="6">
        <f t="shared" ref="AL71" si="791">AL$5/AK71+AL$6</f>
        <v>91.549451612903269</v>
      </c>
      <c r="AM71" s="6">
        <f t="shared" si="70"/>
        <v>96.101871274127902</v>
      </c>
      <c r="AN71" s="27">
        <v>62</v>
      </c>
      <c r="AO71" s="6">
        <f t="shared" ref="AO71" si="792">AO$5/AN71+AO$6</f>
        <v>91.248651612903274</v>
      </c>
      <c r="AP71" s="6">
        <f t="shared" si="38"/>
        <v>95.799438709677418</v>
      </c>
      <c r="AQ71" s="27">
        <v>62</v>
      </c>
      <c r="AR71" s="6">
        <f t="shared" si="39"/>
        <v>35.75603870967749</v>
      </c>
      <c r="AS71" s="6">
        <f t="shared" si="40"/>
        <v>37.646159215478725</v>
      </c>
      <c r="AT71" s="27">
        <v>62</v>
      </c>
      <c r="AU71" s="6">
        <f t="shared" si="41"/>
        <v>91.98185161290327</v>
      </c>
      <c r="AV71" s="6">
        <f t="shared" si="42"/>
        <v>96.6680739503947</v>
      </c>
      <c r="AW71" s="27">
        <v>62</v>
      </c>
      <c r="AX71" s="6">
        <f t="shared" si="43"/>
        <v>91.98185161290327</v>
      </c>
      <c r="AY71" s="6">
        <f t="shared" si="44"/>
        <v>96.6680739503947</v>
      </c>
      <c r="AZ71" s="27">
        <v>62</v>
      </c>
      <c r="BA71" s="6">
        <f t="shared" si="45"/>
        <v>91.98185161290327</v>
      </c>
      <c r="BB71" s="21">
        <f t="shared" si="46"/>
        <v>96.6680739503947</v>
      </c>
    </row>
    <row r="72" spans="4:54" x14ac:dyDescent="0.25">
      <c r="D72" s="28">
        <v>63</v>
      </c>
      <c r="E72" s="4">
        <f t="shared" si="47"/>
        <v>5.6203666666666665</v>
      </c>
      <c r="F72" s="4">
        <f t="shared" si="48"/>
        <v>7.0485984126984134</v>
      </c>
      <c r="G72" s="29">
        <f t="shared" si="72"/>
        <v>32</v>
      </c>
      <c r="H72" s="4">
        <f t="shared" ref="H72" si="793">H$5/G72+H$6</f>
        <v>4.6718999999999999</v>
      </c>
      <c r="I72" s="4">
        <f t="shared" si="50"/>
        <v>6.7138749999999998</v>
      </c>
      <c r="J72" s="28">
        <v>63</v>
      </c>
      <c r="K72" s="4">
        <f t="shared" ref="K72" si="794">K$5/J72+K$6</f>
        <v>4.6828126984126985</v>
      </c>
      <c r="L72" s="4">
        <f t="shared" si="52"/>
        <v>6.7298174603174603</v>
      </c>
      <c r="M72" s="28">
        <v>63</v>
      </c>
      <c r="N72" s="6">
        <f t="shared" ref="N72" si="795">N$5/M72+N$6</f>
        <v>5.2972746031746034</v>
      </c>
      <c r="O72" s="6">
        <f t="shared" si="54"/>
        <v>6.9532317460317463</v>
      </c>
      <c r="P72" s="27">
        <v>63</v>
      </c>
      <c r="Q72" s="6">
        <f t="shared" ref="Q72" si="796">Q$5/P72+Q$6</f>
        <v>5.995687301587302</v>
      </c>
      <c r="R72" s="6">
        <f t="shared" si="56"/>
        <v>7.7151365079365082</v>
      </c>
      <c r="S72" s="27">
        <v>63</v>
      </c>
      <c r="T72" s="6">
        <f t="shared" ref="T72" si="797">T$5/S72+T$6</f>
        <v>17.55663492063492</v>
      </c>
      <c r="U72" s="6">
        <f t="shared" si="58"/>
        <v>18.611766666666668</v>
      </c>
      <c r="V72" s="27">
        <v>63</v>
      </c>
      <c r="W72" s="6">
        <f t="shared" ref="W72" si="798">W$5/V72+W$6</f>
        <v>25.805868253968271</v>
      </c>
      <c r="X72" s="6">
        <f t="shared" si="60"/>
        <v>27.26389841269841</v>
      </c>
      <c r="Y72" s="27">
        <v>63</v>
      </c>
      <c r="Z72" s="6">
        <f t="shared" ref="Z72" si="799">Z$5/Y72+Z$6</f>
        <v>36.243023809523876</v>
      </c>
      <c r="AA72" s="6">
        <f t="shared" si="62"/>
        <v>38.226836507936504</v>
      </c>
      <c r="AB72" s="27">
        <v>63</v>
      </c>
      <c r="AC72" s="6">
        <f t="shared" ref="AC72" si="800">AC$5/AB72+AC$6</f>
        <v>91.558779365079417</v>
      </c>
      <c r="AD72" s="6">
        <f t="shared" si="64"/>
        <v>96.292169841269839</v>
      </c>
      <c r="AE72" s="27">
        <v>63</v>
      </c>
      <c r="AF72" s="6">
        <f t="shared" ref="AF72" si="801">AF$5/AE72+AF$6</f>
        <v>91.274779365079411</v>
      </c>
      <c r="AG72" s="6">
        <f t="shared" si="66"/>
        <v>95.974869841269836</v>
      </c>
      <c r="AH72" s="27">
        <v>63</v>
      </c>
      <c r="AI72" s="6">
        <f t="shared" ref="AI72" si="802">AI$5/AH72+AI$6</f>
        <v>90.808179365079411</v>
      </c>
      <c r="AJ72" s="6">
        <f t="shared" si="68"/>
        <v>95.453569841269839</v>
      </c>
      <c r="AK72" s="27">
        <v>63</v>
      </c>
      <c r="AL72" s="6">
        <f t="shared" ref="AL72" si="803">AL$5/AK72+AL$6</f>
        <v>90.108079365079405</v>
      </c>
      <c r="AM72" s="6">
        <f t="shared" si="70"/>
        <v>94.588302405720313</v>
      </c>
      <c r="AN72" s="27">
        <v>63</v>
      </c>
      <c r="AO72" s="6">
        <f t="shared" ref="AO72" si="804">AO$5/AN72+AO$6</f>
        <v>89.80727936507941</v>
      </c>
      <c r="AP72" s="6">
        <f t="shared" si="38"/>
        <v>94.285869841269829</v>
      </c>
      <c r="AQ72" s="27">
        <v>63</v>
      </c>
      <c r="AR72" s="6">
        <f t="shared" si="39"/>
        <v>35.210723809523877</v>
      </c>
      <c r="AS72" s="6">
        <f t="shared" si="40"/>
        <v>37.073450562124911</v>
      </c>
      <c r="AT72" s="27">
        <v>63</v>
      </c>
      <c r="AU72" s="6">
        <f t="shared" si="41"/>
        <v>90.540479365079406</v>
      </c>
      <c r="AV72" s="6">
        <f t="shared" si="42"/>
        <v>95.154505081987111</v>
      </c>
      <c r="AW72" s="27">
        <v>63</v>
      </c>
      <c r="AX72" s="6">
        <f t="shared" si="43"/>
        <v>90.540479365079406</v>
      </c>
      <c r="AY72" s="6">
        <f t="shared" si="44"/>
        <v>95.154505081987111</v>
      </c>
      <c r="AZ72" s="27">
        <v>63</v>
      </c>
      <c r="BA72" s="6">
        <f t="shared" si="45"/>
        <v>90.540479365079406</v>
      </c>
      <c r="BB72" s="21">
        <f t="shared" si="46"/>
        <v>95.154505081987111</v>
      </c>
    </row>
    <row r="73" spans="4:54" x14ac:dyDescent="0.25">
      <c r="D73" s="28">
        <v>64</v>
      </c>
      <c r="E73" s="4">
        <f t="shared" si="47"/>
        <v>5.6162000000000001</v>
      </c>
      <c r="F73" s="4">
        <f t="shared" si="48"/>
        <v>7.0421500000000004</v>
      </c>
      <c r="G73" s="29">
        <f t="shared" si="72"/>
        <v>32.5</v>
      </c>
      <c r="H73" s="4">
        <f t="shared" ref="H73" si="805">H$5/G73+H$6</f>
        <v>4.6613230769230771</v>
      </c>
      <c r="I73" s="4">
        <f t="shared" si="50"/>
        <v>6.6984230769230768</v>
      </c>
      <c r="J73" s="28">
        <v>64</v>
      </c>
      <c r="K73" s="4">
        <f t="shared" ref="K73" si="806">K$5/J73+K$6</f>
        <v>4.6718999999999999</v>
      </c>
      <c r="L73" s="4">
        <f t="shared" si="52"/>
        <v>6.7138749999999998</v>
      </c>
      <c r="M73" s="28">
        <v>64</v>
      </c>
      <c r="N73" s="6">
        <f t="shared" ref="N73" si="807">N$5/M73+N$6</f>
        <v>5.2722249999999997</v>
      </c>
      <c r="O73" s="6">
        <f t="shared" si="54"/>
        <v>6.9259500000000003</v>
      </c>
      <c r="P73" s="27">
        <v>64</v>
      </c>
      <c r="Q73" s="6">
        <f t="shared" ref="Q73" si="808">Q$5/P73+Q$6</f>
        <v>5.9597250000000006</v>
      </c>
      <c r="R73" s="6">
        <f t="shared" si="56"/>
        <v>7.6759500000000003</v>
      </c>
      <c r="S73" s="27">
        <v>64</v>
      </c>
      <c r="T73" s="6">
        <f t="shared" ref="T73" si="809">T$5/S73+T$6</f>
        <v>17.323499999999999</v>
      </c>
      <c r="U73" s="6">
        <f t="shared" si="58"/>
        <v>18.366975</v>
      </c>
      <c r="V73" s="27">
        <v>64</v>
      </c>
      <c r="W73" s="6">
        <f t="shared" ref="W73" si="810">W$5/V73+W$6</f>
        <v>25.442525000000018</v>
      </c>
      <c r="X73" s="6">
        <f t="shared" si="60"/>
        <v>26.882449999999999</v>
      </c>
      <c r="Y73" s="27">
        <v>64</v>
      </c>
      <c r="Z73" s="6">
        <f t="shared" ref="Z73" si="811">Z$5/Y73+Z$6</f>
        <v>35.714750000000066</v>
      </c>
      <c r="AA73" s="6">
        <f t="shared" si="62"/>
        <v>37.672024999999998</v>
      </c>
      <c r="AB73" s="27">
        <v>64</v>
      </c>
      <c r="AC73" s="6">
        <f t="shared" ref="AC73" si="812">AC$5/AB73+AC$6</f>
        <v>90.162450000000049</v>
      </c>
      <c r="AD73" s="6">
        <f t="shared" si="64"/>
        <v>94.825900000000004</v>
      </c>
      <c r="AE73" s="27">
        <v>64</v>
      </c>
      <c r="AF73" s="6">
        <f t="shared" ref="AF73" si="813">AF$5/AE73+AF$6</f>
        <v>89.878450000000043</v>
      </c>
      <c r="AG73" s="6">
        <f t="shared" si="66"/>
        <v>94.508600000000001</v>
      </c>
      <c r="AH73" s="27">
        <v>64</v>
      </c>
      <c r="AI73" s="6">
        <f t="shared" ref="AI73" si="814">AI$5/AH73+AI$6</f>
        <v>89.411850000000044</v>
      </c>
      <c r="AJ73" s="6">
        <f t="shared" si="68"/>
        <v>93.987300000000005</v>
      </c>
      <c r="AK73" s="27">
        <v>64</v>
      </c>
      <c r="AL73" s="6">
        <f t="shared" ref="AL73" si="815">AL$5/AK73+AL$6</f>
        <v>88.711750000000038</v>
      </c>
      <c r="AM73" s="6">
        <f t="shared" si="70"/>
        <v>93.122032564450478</v>
      </c>
      <c r="AN73" s="27">
        <v>64</v>
      </c>
      <c r="AO73" s="6">
        <f t="shared" ref="AO73" si="816">AO$5/AN73+AO$6</f>
        <v>88.410950000000042</v>
      </c>
      <c r="AP73" s="6">
        <f t="shared" si="38"/>
        <v>92.819599999999994</v>
      </c>
      <c r="AQ73" s="27">
        <v>64</v>
      </c>
      <c r="AR73" s="6">
        <f t="shared" si="39"/>
        <v>34.682450000000067</v>
      </c>
      <c r="AS73" s="6">
        <f t="shared" si="40"/>
        <v>36.518639054188405</v>
      </c>
      <c r="AT73" s="27">
        <v>64</v>
      </c>
      <c r="AU73" s="6">
        <f t="shared" si="41"/>
        <v>89.144150000000039</v>
      </c>
      <c r="AV73" s="6">
        <f t="shared" si="42"/>
        <v>93.688235240717276</v>
      </c>
      <c r="AW73" s="27">
        <v>64</v>
      </c>
      <c r="AX73" s="6">
        <f t="shared" si="43"/>
        <v>89.144150000000039</v>
      </c>
      <c r="AY73" s="6">
        <f t="shared" si="44"/>
        <v>93.688235240717276</v>
      </c>
      <c r="AZ73" s="27">
        <v>64</v>
      </c>
      <c r="BA73" s="6">
        <f t="shared" si="45"/>
        <v>89.144150000000039</v>
      </c>
      <c r="BB73" s="21">
        <f t="shared" si="46"/>
        <v>93.688235240717276</v>
      </c>
    </row>
    <row r="74" spans="4:54" x14ac:dyDescent="0.25">
      <c r="D74" s="28">
        <v>65</v>
      </c>
      <c r="E74" s="4">
        <f t="shared" si="47"/>
        <v>5.612161538461538</v>
      </c>
      <c r="F74" s="4">
        <f t="shared" si="48"/>
        <v>7.0359000000000007</v>
      </c>
      <c r="G74" s="29">
        <f t="shared" si="72"/>
        <v>33</v>
      </c>
      <c r="H74" s="4">
        <f t="shared" ref="H74" si="817">H$5/G74+H$6</f>
        <v>4.6510666666666669</v>
      </c>
      <c r="I74" s="4">
        <f t="shared" si="50"/>
        <v>6.6834393939393939</v>
      </c>
      <c r="J74" s="28">
        <v>65</v>
      </c>
      <c r="K74" s="4">
        <f t="shared" ref="K74" si="818">K$5/J74+K$6</f>
        <v>4.6613230769230771</v>
      </c>
      <c r="L74" s="4">
        <f t="shared" si="52"/>
        <v>6.6984230769230768</v>
      </c>
      <c r="M74" s="28">
        <v>65</v>
      </c>
      <c r="N74" s="6">
        <f t="shared" ref="N74" si="819">N$5/M74+N$6</f>
        <v>5.2479461538461543</v>
      </c>
      <c r="O74" s="6">
        <f t="shared" si="54"/>
        <v>6.8995076923076928</v>
      </c>
      <c r="P74" s="27">
        <v>65</v>
      </c>
      <c r="Q74" s="6">
        <f t="shared" ref="Q74" si="820">Q$5/P74+Q$6</f>
        <v>5.9248692307692314</v>
      </c>
      <c r="R74" s="6">
        <f t="shared" si="56"/>
        <v>7.6379692307692313</v>
      </c>
      <c r="S74" s="27">
        <v>65</v>
      </c>
      <c r="T74" s="6">
        <f t="shared" ref="T74" si="821">T$5/S74+T$6</f>
        <v>17.097538461538463</v>
      </c>
      <c r="U74" s="6">
        <f t="shared" si="58"/>
        <v>18.129715384615384</v>
      </c>
      <c r="V74" s="27">
        <v>65</v>
      </c>
      <c r="W74" s="6">
        <f t="shared" ref="W74" si="822">W$5/V74+W$6</f>
        <v>25.090361538461554</v>
      </c>
      <c r="X74" s="6">
        <f t="shared" si="60"/>
        <v>26.512738461538461</v>
      </c>
      <c r="Y74" s="27">
        <v>65</v>
      </c>
      <c r="Z74" s="6">
        <f t="shared" ref="Z74" si="823">Z$5/Y74+Z$6</f>
        <v>35.202730769230833</v>
      </c>
      <c r="AA74" s="6">
        <f t="shared" si="62"/>
        <v>37.134284615384615</v>
      </c>
      <c r="AB74" s="27">
        <v>65</v>
      </c>
      <c r="AC74" s="6">
        <f t="shared" ref="AC74" si="824">AC$5/AB74+AC$6</f>
        <v>88.809084615384663</v>
      </c>
      <c r="AD74" s="6">
        <f t="shared" si="64"/>
        <v>93.404746153846162</v>
      </c>
      <c r="AE74" s="27">
        <v>65</v>
      </c>
      <c r="AF74" s="6">
        <f t="shared" ref="AF74" si="825">AF$5/AE74+AF$6</f>
        <v>88.525084615384657</v>
      </c>
      <c r="AG74" s="6">
        <f t="shared" si="66"/>
        <v>93.087446153846159</v>
      </c>
      <c r="AH74" s="27">
        <v>65</v>
      </c>
      <c r="AI74" s="6">
        <f t="shared" ref="AI74" si="826">AI$5/AH74+AI$6</f>
        <v>88.058484615384657</v>
      </c>
      <c r="AJ74" s="6">
        <f t="shared" si="68"/>
        <v>92.566146153846162</v>
      </c>
      <c r="AK74" s="27">
        <v>65</v>
      </c>
      <c r="AL74" s="6">
        <f t="shared" ref="AL74" si="827">AL$5/AK74+AL$6</f>
        <v>87.358384615384651</v>
      </c>
      <c r="AM74" s="6">
        <f t="shared" si="70"/>
        <v>91.700878718296636</v>
      </c>
      <c r="AN74" s="27">
        <v>65</v>
      </c>
      <c r="AO74" s="6">
        <f t="shared" ref="AO74" si="828">AO$5/AN74+AO$6</f>
        <v>87.057584615384656</v>
      </c>
      <c r="AP74" s="6">
        <f t="shared" ref="AP74:AP109" si="829">AP$5/AN74+AP$6</f>
        <v>91.398446153846152</v>
      </c>
      <c r="AQ74" s="27">
        <v>65</v>
      </c>
      <c r="AR74" s="6">
        <f t="shared" ref="AR74:AR137" si="830">AR$5/AQ74+AR$6</f>
        <v>34.170430769230833</v>
      </c>
      <c r="AS74" s="6">
        <f t="shared" ref="AS74:AS137" si="831">AS$5/AQ74+AS$6</f>
        <v>35.980898669573023</v>
      </c>
      <c r="AT74" s="27">
        <v>65</v>
      </c>
      <c r="AU74" s="6">
        <f t="shared" ref="AU74:AU137" si="832">AU$5/AT74+AU$6</f>
        <v>87.790784615384652</v>
      </c>
      <c r="AV74" s="6">
        <f t="shared" ref="AV74:AV137" si="833">AV$5/AT74+AV$6</f>
        <v>92.267081394563434</v>
      </c>
      <c r="AW74" s="27">
        <v>65</v>
      </c>
      <c r="AX74" s="6">
        <f t="shared" ref="AX74:AX137" si="834">AX$5/AW74+AX$6</f>
        <v>87.790784615384652</v>
      </c>
      <c r="AY74" s="6">
        <f t="shared" ref="AY74:AY137" si="835">AY$5/AW74+AY$6</f>
        <v>92.267081394563434</v>
      </c>
      <c r="AZ74" s="27">
        <v>65</v>
      </c>
      <c r="BA74" s="6">
        <f t="shared" ref="BA74:BA137" si="836">BA$5/AZ74+BA$6</f>
        <v>87.790784615384652</v>
      </c>
      <c r="BB74" s="21">
        <f t="shared" ref="BB74:BB137" si="837">BB$5/AZ74+BB$6</f>
        <v>92.267081394563434</v>
      </c>
    </row>
    <row r="75" spans="4:54" x14ac:dyDescent="0.25">
      <c r="D75" s="28">
        <v>66</v>
      </c>
      <c r="E75" s="4">
        <f t="shared" ref="E75:E109" si="838">E$5/D75+E$6</f>
        <v>5.6082454545454548</v>
      </c>
      <c r="F75" s="4">
        <f t="shared" ref="F75:F109" si="839">F$5/D75+F$6</f>
        <v>7.0298393939393939</v>
      </c>
      <c r="G75" s="29">
        <f t="shared" si="72"/>
        <v>33.5</v>
      </c>
      <c r="H75" s="4">
        <f t="shared" ref="H75" si="840">H$5/G75+H$6</f>
        <v>4.6411164179104478</v>
      </c>
      <c r="I75" s="4">
        <f t="shared" ref="I75:I138" si="841">I$5/G75+I$6</f>
        <v>6.6689029850746273</v>
      </c>
      <c r="J75" s="28">
        <v>66</v>
      </c>
      <c r="K75" s="4">
        <f t="shared" ref="K75" si="842">K$5/J75+K$6</f>
        <v>4.6510666666666669</v>
      </c>
      <c r="L75" s="4">
        <f t="shared" ref="L75:L138" si="843">L$5/J75+L$6</f>
        <v>6.6834393939393939</v>
      </c>
      <c r="M75" s="28">
        <v>66</v>
      </c>
      <c r="N75" s="6">
        <f t="shared" ref="N75" si="844">N$5/M75+N$6</f>
        <v>5.22440303030303</v>
      </c>
      <c r="O75" s="6">
        <f t="shared" ref="O75:O109" si="845">O$5/M75+O$6</f>
        <v>6.8738666666666672</v>
      </c>
      <c r="P75" s="27">
        <v>66</v>
      </c>
      <c r="Q75" s="6">
        <f t="shared" ref="Q75" si="846">Q$5/P75+Q$6</f>
        <v>5.8910696969696978</v>
      </c>
      <c r="R75" s="6">
        <f t="shared" ref="R75:R109" si="847">R$5/P75+R$6</f>
        <v>7.6011393939393948</v>
      </c>
      <c r="S75" s="27">
        <v>66</v>
      </c>
      <c r="T75" s="6">
        <f t="shared" ref="T75" si="848">T$5/S75+T$6</f>
        <v>16.878424242424241</v>
      </c>
      <c r="U75" s="6">
        <f t="shared" ref="U75:U109" si="849">U$5/S75+U$6</f>
        <v>17.899645454545457</v>
      </c>
      <c r="V75" s="27">
        <v>66</v>
      </c>
      <c r="W75" s="6">
        <f t="shared" ref="W75" si="850">W$5/V75+W$6</f>
        <v>24.748869696969713</v>
      </c>
      <c r="X75" s="6">
        <f t="shared" ref="X75:X109" si="851">X$5/V75+X$6</f>
        <v>26.154230303030303</v>
      </c>
      <c r="Y75" s="27">
        <v>66</v>
      </c>
      <c r="Z75" s="6">
        <f t="shared" ref="Z75" si="852">Z$5/Y75+Z$6</f>
        <v>34.70622727272734</v>
      </c>
      <c r="AA75" s="6">
        <f t="shared" ref="AA75:AA109" si="853">AA$5/Y75+AA$6</f>
        <v>36.612839393939389</v>
      </c>
      <c r="AB75" s="27">
        <v>66</v>
      </c>
      <c r="AC75" s="6">
        <f t="shared" ref="AC75" si="854">AC$5/AB75+AC$6</f>
        <v>87.496730303030347</v>
      </c>
      <c r="AD75" s="6">
        <f t="shared" ref="AD75:AD109" si="855">AD$5/AB75+AD$6</f>
        <v>92.026657575757582</v>
      </c>
      <c r="AE75" s="27">
        <v>66</v>
      </c>
      <c r="AF75" s="6">
        <f t="shared" ref="AF75" si="856">AF$5/AE75+AF$6</f>
        <v>87.212730303030341</v>
      </c>
      <c r="AG75" s="6">
        <f t="shared" ref="AG75:AG109" si="857">AG$5/AE75+AG$6</f>
        <v>91.709357575757579</v>
      </c>
      <c r="AH75" s="27">
        <v>66</v>
      </c>
      <c r="AI75" s="6">
        <f t="shared" ref="AI75" si="858">AI$5/AH75+AI$6</f>
        <v>86.746130303030341</v>
      </c>
      <c r="AJ75" s="6">
        <f t="shared" ref="AJ75:AJ109" si="859">AJ$5/AH75+AJ$6</f>
        <v>91.188057575757583</v>
      </c>
      <c r="AK75" s="27">
        <v>66</v>
      </c>
      <c r="AL75" s="6">
        <f t="shared" ref="AL75" si="860">AL$5/AK75+AL$6</f>
        <v>86.046030303030335</v>
      </c>
      <c r="AM75" s="6">
        <f t="shared" ref="AM75:AM109" si="861">AM$5/AK75+AM$6</f>
        <v>90.322790140208056</v>
      </c>
      <c r="AN75" s="27">
        <v>66</v>
      </c>
      <c r="AO75" s="6">
        <f t="shared" ref="AO75" si="862">AO$5/AN75+AO$6</f>
        <v>85.74523030303034</v>
      </c>
      <c r="AP75" s="6">
        <f t="shared" si="829"/>
        <v>90.020357575757572</v>
      </c>
      <c r="AQ75" s="27">
        <v>66</v>
      </c>
      <c r="AR75" s="6">
        <f t="shared" si="830"/>
        <v>33.67392727272734</v>
      </c>
      <c r="AS75" s="6">
        <f t="shared" si="831"/>
        <v>35.459453448127796</v>
      </c>
      <c r="AT75" s="27">
        <v>66</v>
      </c>
      <c r="AU75" s="6">
        <f t="shared" si="832"/>
        <v>86.478430303030336</v>
      </c>
      <c r="AV75" s="6">
        <f t="shared" si="833"/>
        <v>90.888992816474854</v>
      </c>
      <c r="AW75" s="27">
        <v>66</v>
      </c>
      <c r="AX75" s="6">
        <f t="shared" si="834"/>
        <v>86.478430303030336</v>
      </c>
      <c r="AY75" s="6">
        <f t="shared" si="835"/>
        <v>90.888992816474854</v>
      </c>
      <c r="AZ75" s="27">
        <v>66</v>
      </c>
      <c r="BA75" s="6">
        <f t="shared" si="836"/>
        <v>86.478430303030336</v>
      </c>
      <c r="BB75" s="21">
        <f t="shared" si="837"/>
        <v>90.888992816474854</v>
      </c>
    </row>
    <row r="76" spans="4:54" x14ac:dyDescent="0.25">
      <c r="D76" s="28">
        <v>67</v>
      </c>
      <c r="E76" s="4">
        <f t="shared" si="838"/>
        <v>5.6044462686567167</v>
      </c>
      <c r="F76" s="4">
        <f t="shared" si="839"/>
        <v>7.0239597014925375</v>
      </c>
      <c r="G76" s="29">
        <f t="shared" ref="G76:G139" si="863">+G75+0.5</f>
        <v>34</v>
      </c>
      <c r="H76" s="4">
        <f t="shared" ref="H76" si="864">H$5/G76+H$6</f>
        <v>4.6314588235294121</v>
      </c>
      <c r="I76" s="4">
        <f t="shared" si="841"/>
        <v>6.6547941176470591</v>
      </c>
      <c r="J76" s="28">
        <v>67</v>
      </c>
      <c r="K76" s="4">
        <f t="shared" ref="K76" si="865">K$5/J76+K$6</f>
        <v>4.6411164179104478</v>
      </c>
      <c r="L76" s="4">
        <f t="shared" si="843"/>
        <v>6.6689029850746273</v>
      </c>
      <c r="M76" s="28">
        <v>67</v>
      </c>
      <c r="N76" s="6">
        <f t="shared" ref="N76" si="866">N$5/M76+N$6</f>
        <v>5.201562686567164</v>
      </c>
      <c r="O76" s="6">
        <f t="shared" si="845"/>
        <v>6.8489910447761195</v>
      </c>
      <c r="P76" s="27">
        <v>67</v>
      </c>
      <c r="Q76" s="6">
        <f t="shared" ref="Q76" si="867">Q$5/P76+Q$6</f>
        <v>5.8582791044776119</v>
      </c>
      <c r="R76" s="6">
        <f t="shared" si="847"/>
        <v>7.565408955223881</v>
      </c>
      <c r="S76" s="27">
        <v>67</v>
      </c>
      <c r="T76" s="6">
        <f t="shared" ref="T76" si="868">T$5/S76+T$6</f>
        <v>16.665850746268656</v>
      </c>
      <c r="U76" s="6">
        <f t="shared" si="849"/>
        <v>17.676443283582088</v>
      </c>
      <c r="V76" s="27">
        <v>67</v>
      </c>
      <c r="W76" s="6">
        <f t="shared" ref="W76" si="869">W$5/V76+W$6</f>
        <v>24.41757164179106</v>
      </c>
      <c r="X76" s="6">
        <f t="shared" si="851"/>
        <v>25.806423880597013</v>
      </c>
      <c r="Y76" s="27">
        <v>67</v>
      </c>
      <c r="Z76" s="6">
        <f t="shared" ref="Z76" si="870">Z$5/Y76+Z$6</f>
        <v>34.224544776119465</v>
      </c>
      <c r="AA76" s="6">
        <f t="shared" si="853"/>
        <v>36.106959701492535</v>
      </c>
      <c r="AB76" s="27">
        <v>67</v>
      </c>
      <c r="AC76" s="6">
        <f t="shared" ref="AC76" si="871">AC$5/AB76+AC$6</f>
        <v>86.2235507462687</v>
      </c>
      <c r="AD76" s="6">
        <f t="shared" si="855"/>
        <v>90.689705970149262</v>
      </c>
      <c r="AE76" s="27">
        <v>67</v>
      </c>
      <c r="AF76" s="6">
        <f t="shared" ref="AF76" si="872">AF$5/AE76+AF$6</f>
        <v>85.939550746268694</v>
      </c>
      <c r="AG76" s="6">
        <f t="shared" si="857"/>
        <v>90.372405970149259</v>
      </c>
      <c r="AH76" s="27">
        <v>67</v>
      </c>
      <c r="AI76" s="6">
        <f t="shared" ref="AI76" si="873">AI$5/AH76+AI$6</f>
        <v>85.472950746268694</v>
      </c>
      <c r="AJ76" s="6">
        <f t="shared" si="859"/>
        <v>89.851105970149263</v>
      </c>
      <c r="AK76" s="27">
        <v>67</v>
      </c>
      <c r="AL76" s="6">
        <f t="shared" ref="AL76" si="874">AL$5/AK76+AL$6</f>
        <v>84.772850746268688</v>
      </c>
      <c r="AM76" s="6">
        <f t="shared" si="861"/>
        <v>88.985838534599736</v>
      </c>
      <c r="AN76" s="27">
        <v>67</v>
      </c>
      <c r="AO76" s="6">
        <f t="shared" ref="AO76" si="875">AO$5/AN76+AO$6</f>
        <v>84.472050746268692</v>
      </c>
      <c r="AP76" s="6">
        <f t="shared" si="829"/>
        <v>88.683405970149252</v>
      </c>
      <c r="AQ76" s="27">
        <v>67</v>
      </c>
      <c r="AR76" s="6">
        <f t="shared" si="830"/>
        <v>33.192244776119466</v>
      </c>
      <c r="AS76" s="6">
        <f t="shared" si="831"/>
        <v>34.953573755680942</v>
      </c>
      <c r="AT76" s="27">
        <v>67</v>
      </c>
      <c r="AU76" s="6">
        <f t="shared" si="832"/>
        <v>85.205250746268689</v>
      </c>
      <c r="AV76" s="6">
        <f t="shared" si="833"/>
        <v>89.552041210866534</v>
      </c>
      <c r="AW76" s="27">
        <v>67</v>
      </c>
      <c r="AX76" s="6">
        <f t="shared" si="834"/>
        <v>85.205250746268689</v>
      </c>
      <c r="AY76" s="6">
        <f t="shared" si="835"/>
        <v>89.552041210866534</v>
      </c>
      <c r="AZ76" s="27">
        <v>67</v>
      </c>
      <c r="BA76" s="6">
        <f t="shared" si="836"/>
        <v>85.205250746268689</v>
      </c>
      <c r="BB76" s="21">
        <f t="shared" si="837"/>
        <v>89.552041210866534</v>
      </c>
    </row>
    <row r="77" spans="4:54" x14ac:dyDescent="0.25">
      <c r="D77" s="28">
        <v>68</v>
      </c>
      <c r="E77" s="4">
        <f t="shared" si="838"/>
        <v>5.6007588235294117</v>
      </c>
      <c r="F77" s="4">
        <f t="shared" si="839"/>
        <v>7.0182529411764705</v>
      </c>
      <c r="G77" s="29">
        <f t="shared" si="863"/>
        <v>34.5</v>
      </c>
      <c r="H77" s="4">
        <f t="shared" ref="H77" si="876">H$5/G77+H$6</f>
        <v>4.62208115942029</v>
      </c>
      <c r="I77" s="4">
        <f t="shared" si="841"/>
        <v>6.6410942028985511</v>
      </c>
      <c r="J77" s="28">
        <v>68</v>
      </c>
      <c r="K77" s="4">
        <f t="shared" ref="K77" si="877">K$5/J77+K$6</f>
        <v>4.6314588235294121</v>
      </c>
      <c r="L77" s="4">
        <f t="shared" si="843"/>
        <v>6.6547941176470591</v>
      </c>
      <c r="M77" s="28">
        <v>68</v>
      </c>
      <c r="N77" s="6">
        <f t="shared" ref="N77" si="878">N$5/M77+N$6</f>
        <v>5.1793941176470586</v>
      </c>
      <c r="O77" s="6">
        <f t="shared" si="845"/>
        <v>6.8248470588235293</v>
      </c>
      <c r="P77" s="27">
        <v>68</v>
      </c>
      <c r="Q77" s="6">
        <f t="shared" ref="Q77" si="879">Q$5/P77+Q$6</f>
        <v>5.8264529411764716</v>
      </c>
      <c r="R77" s="6">
        <f t="shared" si="847"/>
        <v>7.5307294117647068</v>
      </c>
      <c r="S77" s="27">
        <v>68</v>
      </c>
      <c r="T77" s="6">
        <f t="shared" ref="T77" si="880">T$5/S77+T$6</f>
        <v>16.459529411764706</v>
      </c>
      <c r="U77" s="6">
        <f t="shared" si="849"/>
        <v>17.459805882352942</v>
      </c>
      <c r="V77" s="27">
        <v>68</v>
      </c>
      <c r="W77" s="6">
        <f t="shared" ref="W77" si="881">W$5/V77+W$6</f>
        <v>24.09601764705884</v>
      </c>
      <c r="X77" s="6">
        <f t="shared" si="851"/>
        <v>25.468847058823528</v>
      </c>
      <c r="Y77" s="27">
        <v>68</v>
      </c>
      <c r="Z77" s="6">
        <f t="shared" ref="Z77" si="882">Z$5/Y77+Z$6</f>
        <v>33.757029411764769</v>
      </c>
      <c r="AA77" s="6">
        <f t="shared" si="853"/>
        <v>35.615958823529411</v>
      </c>
      <c r="AB77" s="27">
        <v>68</v>
      </c>
      <c r="AC77" s="6">
        <f t="shared" ref="AC77" si="883">AC$5/AB77+AC$6</f>
        <v>84.987817647058876</v>
      </c>
      <c r="AD77" s="6">
        <f t="shared" si="855"/>
        <v>89.392076470588236</v>
      </c>
      <c r="AE77" s="27">
        <v>68</v>
      </c>
      <c r="AF77" s="6">
        <f t="shared" ref="AF77" si="884">AF$5/AE77+AF$6</f>
        <v>84.70381764705887</v>
      </c>
      <c r="AG77" s="6">
        <f t="shared" si="857"/>
        <v>89.074776470588233</v>
      </c>
      <c r="AH77" s="27">
        <v>68</v>
      </c>
      <c r="AI77" s="6">
        <f t="shared" ref="AI77" si="885">AI$5/AH77+AI$6</f>
        <v>84.23721764705887</v>
      </c>
      <c r="AJ77" s="6">
        <f t="shared" si="859"/>
        <v>88.553476470588237</v>
      </c>
      <c r="AK77" s="27">
        <v>68</v>
      </c>
      <c r="AL77" s="6">
        <f t="shared" ref="AL77" si="886">AL$5/AK77+AL$6</f>
        <v>83.537117647058864</v>
      </c>
      <c r="AM77" s="6">
        <f t="shared" si="861"/>
        <v>87.68820903503871</v>
      </c>
      <c r="AN77" s="27">
        <v>68</v>
      </c>
      <c r="AO77" s="6">
        <f t="shared" ref="AO77" si="887">AO$5/AN77+AO$6</f>
        <v>83.236317647058868</v>
      </c>
      <c r="AP77" s="6">
        <f t="shared" si="829"/>
        <v>87.385776470588226</v>
      </c>
      <c r="AQ77" s="27">
        <v>68</v>
      </c>
      <c r="AR77" s="6">
        <f t="shared" si="830"/>
        <v>32.72472941176477</v>
      </c>
      <c r="AS77" s="6">
        <f t="shared" si="831"/>
        <v>34.462572877717818</v>
      </c>
      <c r="AT77" s="27">
        <v>68</v>
      </c>
      <c r="AU77" s="6">
        <f t="shared" si="832"/>
        <v>83.969517647058865</v>
      </c>
      <c r="AV77" s="6">
        <f t="shared" si="833"/>
        <v>88.254411711305508</v>
      </c>
      <c r="AW77" s="27">
        <v>68</v>
      </c>
      <c r="AX77" s="6">
        <f t="shared" si="834"/>
        <v>83.969517647058865</v>
      </c>
      <c r="AY77" s="6">
        <f t="shared" si="835"/>
        <v>88.254411711305508</v>
      </c>
      <c r="AZ77" s="27">
        <v>68</v>
      </c>
      <c r="BA77" s="6">
        <f t="shared" si="836"/>
        <v>83.969517647058865</v>
      </c>
      <c r="BB77" s="21">
        <f t="shared" si="837"/>
        <v>88.254411711305508</v>
      </c>
    </row>
    <row r="78" spans="4:54" x14ac:dyDescent="0.25">
      <c r="D78" s="28">
        <v>69</v>
      </c>
      <c r="E78" s="4">
        <f t="shared" si="838"/>
        <v>5.5971782608695655</v>
      </c>
      <c r="F78" s="4">
        <f t="shared" si="839"/>
        <v>7.0127115942028988</v>
      </c>
      <c r="G78" s="29">
        <f t="shared" si="863"/>
        <v>35</v>
      </c>
      <c r="H78" s="4">
        <f t="shared" ref="H78" si="888">H$5/G78+H$6</f>
        <v>4.6129714285714289</v>
      </c>
      <c r="I78" s="4">
        <f t="shared" si="841"/>
        <v>6.6277857142857144</v>
      </c>
      <c r="J78" s="28">
        <v>69</v>
      </c>
      <c r="K78" s="4">
        <f t="shared" ref="K78" si="889">K$5/J78+K$6</f>
        <v>4.62208115942029</v>
      </c>
      <c r="L78" s="4">
        <f t="shared" si="843"/>
        <v>6.6410942028985511</v>
      </c>
      <c r="M78" s="28">
        <v>69</v>
      </c>
      <c r="N78" s="6">
        <f t="shared" ref="N78" si="890">N$5/M78+N$6</f>
        <v>5.157868115942029</v>
      </c>
      <c r="O78" s="6">
        <f t="shared" si="845"/>
        <v>6.8014028985507249</v>
      </c>
      <c r="P78" s="27">
        <v>69</v>
      </c>
      <c r="Q78" s="6">
        <f t="shared" ref="Q78" si="891">Q$5/P78+Q$6</f>
        <v>5.795549275362319</v>
      </c>
      <c r="R78" s="6">
        <f t="shared" si="847"/>
        <v>7.4970550724637679</v>
      </c>
      <c r="S78" s="27">
        <v>69</v>
      </c>
      <c r="T78" s="6">
        <f t="shared" ref="T78" si="892">T$5/S78+T$6</f>
        <v>16.259188405797101</v>
      </c>
      <c r="U78" s="6">
        <f t="shared" si="849"/>
        <v>17.249447826086957</v>
      </c>
      <c r="V78" s="27">
        <v>69</v>
      </c>
      <c r="W78" s="6">
        <f t="shared" ref="W78" si="893">W$5/V78+W$6</f>
        <v>23.78378405797103</v>
      </c>
      <c r="X78" s="6">
        <f t="shared" si="851"/>
        <v>25.141055072463768</v>
      </c>
      <c r="Y78" s="27">
        <v>69</v>
      </c>
      <c r="Z78" s="6">
        <f t="shared" ref="Z78" si="894">Z$5/Y78+Z$6</f>
        <v>33.303065217391364</v>
      </c>
      <c r="AA78" s="6">
        <f t="shared" si="853"/>
        <v>35.139189855072459</v>
      </c>
      <c r="AB78" s="27">
        <v>69</v>
      </c>
      <c r="AC78" s="6">
        <f t="shared" ref="AC78" si="895">AC$5/AB78+AC$6</f>
        <v>83.787902898550769</v>
      </c>
      <c r="AD78" s="6">
        <f t="shared" si="855"/>
        <v>88.132059420289863</v>
      </c>
      <c r="AE78" s="27">
        <v>69</v>
      </c>
      <c r="AF78" s="6">
        <f t="shared" ref="AF78" si="896">AF$5/AE78+AF$6</f>
        <v>83.503902898550763</v>
      </c>
      <c r="AG78" s="6">
        <f t="shared" si="857"/>
        <v>87.81475942028986</v>
      </c>
      <c r="AH78" s="27">
        <v>69</v>
      </c>
      <c r="AI78" s="6">
        <f t="shared" ref="AI78" si="897">AI$5/AH78+AI$6</f>
        <v>83.037302898550763</v>
      </c>
      <c r="AJ78" s="6">
        <f t="shared" si="859"/>
        <v>87.293459420289864</v>
      </c>
      <c r="AK78" s="27">
        <v>69</v>
      </c>
      <c r="AL78" s="6">
        <f t="shared" ref="AL78" si="898">AL$5/AK78+AL$6</f>
        <v>82.337202898550757</v>
      </c>
      <c r="AM78" s="6">
        <f t="shared" si="861"/>
        <v>86.428191984740337</v>
      </c>
      <c r="AN78" s="27">
        <v>69</v>
      </c>
      <c r="AO78" s="6">
        <f t="shared" ref="AO78" si="899">AO$5/AN78+AO$6</f>
        <v>82.036402898550762</v>
      </c>
      <c r="AP78" s="6">
        <f t="shared" si="829"/>
        <v>86.125759420289853</v>
      </c>
      <c r="AQ78" s="27">
        <v>69</v>
      </c>
      <c r="AR78" s="6">
        <f t="shared" si="830"/>
        <v>32.270765217391364</v>
      </c>
      <c r="AS78" s="6">
        <f t="shared" si="831"/>
        <v>33.985803909260866</v>
      </c>
      <c r="AT78" s="27">
        <v>69</v>
      </c>
      <c r="AU78" s="6">
        <f t="shared" si="832"/>
        <v>82.769602898550758</v>
      </c>
      <c r="AV78" s="6">
        <f t="shared" si="833"/>
        <v>86.994394661007135</v>
      </c>
      <c r="AW78" s="27">
        <v>69</v>
      </c>
      <c r="AX78" s="6">
        <f t="shared" si="834"/>
        <v>82.769602898550758</v>
      </c>
      <c r="AY78" s="6">
        <f t="shared" si="835"/>
        <v>86.994394661007135</v>
      </c>
      <c r="AZ78" s="27">
        <v>69</v>
      </c>
      <c r="BA78" s="6">
        <f t="shared" si="836"/>
        <v>82.769602898550758</v>
      </c>
      <c r="BB78" s="21">
        <f t="shared" si="837"/>
        <v>86.994394661007135</v>
      </c>
    </row>
    <row r="79" spans="4:54" x14ac:dyDescent="0.25">
      <c r="D79" s="28">
        <v>70</v>
      </c>
      <c r="E79" s="4">
        <f t="shared" si="838"/>
        <v>5.5937000000000001</v>
      </c>
      <c r="F79" s="4">
        <f t="shared" si="839"/>
        <v>7.0073285714285714</v>
      </c>
      <c r="G79" s="29">
        <f t="shared" si="863"/>
        <v>35.5</v>
      </c>
      <c r="H79" s="4">
        <f t="shared" ref="H79" si="900">H$5/G79+H$6</f>
        <v>4.6041183098591549</v>
      </c>
      <c r="I79" s="4">
        <f t="shared" si="841"/>
        <v>6.6148521126760569</v>
      </c>
      <c r="J79" s="28">
        <v>70</v>
      </c>
      <c r="K79" s="4">
        <f t="shared" ref="K79" si="901">K$5/J79+K$6</f>
        <v>4.6129714285714289</v>
      </c>
      <c r="L79" s="4">
        <f t="shared" si="843"/>
        <v>6.6277857142857144</v>
      </c>
      <c r="M79" s="28">
        <v>70</v>
      </c>
      <c r="N79" s="6">
        <f t="shared" ref="N79" si="902">N$5/M79+N$6</f>
        <v>5.1369571428571428</v>
      </c>
      <c r="O79" s="6">
        <f t="shared" si="845"/>
        <v>6.7786285714285714</v>
      </c>
      <c r="P79" s="27">
        <v>70</v>
      </c>
      <c r="Q79" s="6">
        <f t="shared" ref="Q79" si="903">Q$5/P79+Q$6</f>
        <v>5.7655285714285718</v>
      </c>
      <c r="R79" s="6">
        <f t="shared" si="847"/>
        <v>7.4643428571428574</v>
      </c>
      <c r="S79" s="27">
        <v>70</v>
      </c>
      <c r="T79" s="6">
        <f t="shared" ref="T79" si="904">T$5/S79+T$6</f>
        <v>16.06457142857143</v>
      </c>
      <c r="U79" s="6">
        <f t="shared" si="849"/>
        <v>17.045099999999998</v>
      </c>
      <c r="V79" s="27">
        <v>70</v>
      </c>
      <c r="W79" s="6">
        <f t="shared" ref="W79" si="905">W$5/V79+W$6</f>
        <v>23.480471428571445</v>
      </c>
      <c r="X79" s="6">
        <f t="shared" si="851"/>
        <v>24.82262857142857</v>
      </c>
      <c r="Y79" s="27">
        <v>70</v>
      </c>
      <c r="Z79" s="6">
        <f t="shared" ref="Z79" si="906">Z$5/Y79+Z$6</f>
        <v>32.86207142857149</v>
      </c>
      <c r="AA79" s="6">
        <f t="shared" si="853"/>
        <v>34.676042857142853</v>
      </c>
      <c r="AB79" s="27">
        <v>70</v>
      </c>
      <c r="AC79" s="6">
        <f t="shared" ref="AC79" si="907">AC$5/AB79+AC$6</f>
        <v>82.62227142857148</v>
      </c>
      <c r="AD79" s="6">
        <f t="shared" si="855"/>
        <v>86.90804285714286</v>
      </c>
      <c r="AE79" s="27">
        <v>70</v>
      </c>
      <c r="AF79" s="6">
        <f t="shared" ref="AF79" si="908">AF$5/AE79+AF$6</f>
        <v>82.338271428571474</v>
      </c>
      <c r="AG79" s="6">
        <f t="shared" si="857"/>
        <v>86.590742857142857</v>
      </c>
      <c r="AH79" s="27">
        <v>70</v>
      </c>
      <c r="AI79" s="6">
        <f t="shared" ref="AI79" si="909">AI$5/AH79+AI$6</f>
        <v>81.871671428571474</v>
      </c>
      <c r="AJ79" s="6">
        <f t="shared" si="859"/>
        <v>86.06944285714286</v>
      </c>
      <c r="AK79" s="27">
        <v>70</v>
      </c>
      <c r="AL79" s="6">
        <f t="shared" ref="AL79" si="910">AL$5/AK79+AL$6</f>
        <v>81.171571428571468</v>
      </c>
      <c r="AM79" s="6">
        <f t="shared" si="861"/>
        <v>85.204175421593334</v>
      </c>
      <c r="AN79" s="27">
        <v>70</v>
      </c>
      <c r="AO79" s="6">
        <f t="shared" ref="AO79" si="911">AO$5/AN79+AO$6</f>
        <v>80.870771428571473</v>
      </c>
      <c r="AP79" s="6">
        <f t="shared" si="829"/>
        <v>84.90174285714285</v>
      </c>
      <c r="AQ79" s="27">
        <v>70</v>
      </c>
      <c r="AR79" s="6">
        <f t="shared" si="830"/>
        <v>31.829771428571487</v>
      </c>
      <c r="AS79" s="6">
        <f t="shared" si="831"/>
        <v>33.522656911331261</v>
      </c>
      <c r="AT79" s="27">
        <v>70</v>
      </c>
      <c r="AU79" s="6">
        <f t="shared" si="832"/>
        <v>81.603971428571469</v>
      </c>
      <c r="AV79" s="6">
        <f t="shared" si="833"/>
        <v>85.770378097860132</v>
      </c>
      <c r="AW79" s="27">
        <v>70</v>
      </c>
      <c r="AX79" s="6">
        <f t="shared" si="834"/>
        <v>81.603971428571469</v>
      </c>
      <c r="AY79" s="6">
        <f t="shared" si="835"/>
        <v>85.770378097860132</v>
      </c>
      <c r="AZ79" s="27">
        <v>70</v>
      </c>
      <c r="BA79" s="6">
        <f t="shared" si="836"/>
        <v>81.603971428571469</v>
      </c>
      <c r="BB79" s="21">
        <f t="shared" si="837"/>
        <v>85.770378097860132</v>
      </c>
    </row>
    <row r="80" spans="4:54" x14ac:dyDescent="0.25">
      <c r="D80" s="28">
        <v>71</v>
      </c>
      <c r="E80" s="4">
        <f t="shared" si="838"/>
        <v>5.5903197183098587</v>
      </c>
      <c r="F80" s="4">
        <f t="shared" si="839"/>
        <v>7.0020971830985923</v>
      </c>
      <c r="G80" s="29">
        <f t="shared" si="863"/>
        <v>36</v>
      </c>
      <c r="H80" s="4">
        <f t="shared" ref="H80" si="912">H$5/G80+H$6</f>
        <v>4.5955111111111115</v>
      </c>
      <c r="I80" s="4">
        <f t="shared" si="841"/>
        <v>6.6022777777777781</v>
      </c>
      <c r="J80" s="28">
        <v>71</v>
      </c>
      <c r="K80" s="4">
        <f t="shared" ref="K80" si="913">K$5/J80+K$6</f>
        <v>4.6041183098591549</v>
      </c>
      <c r="L80" s="4">
        <f t="shared" si="843"/>
        <v>6.6148521126760569</v>
      </c>
      <c r="M80" s="28">
        <v>71</v>
      </c>
      <c r="N80" s="6">
        <f t="shared" ref="N80" si="914">N$5/M80+N$6</f>
        <v>5.1166352112676057</v>
      </c>
      <c r="O80" s="6">
        <f t="shared" si="845"/>
        <v>6.7564957746478873</v>
      </c>
      <c r="P80" s="27">
        <v>71</v>
      </c>
      <c r="Q80" s="6">
        <f t="shared" ref="Q80" si="915">Q$5/P80+Q$6</f>
        <v>5.7363535211267607</v>
      </c>
      <c r="R80" s="6">
        <f t="shared" si="847"/>
        <v>7.4325521126760563</v>
      </c>
      <c r="S80" s="27">
        <v>71</v>
      </c>
      <c r="T80" s="6">
        <f t="shared" ref="T80" si="916">T$5/S80+T$6</f>
        <v>15.875436619718311</v>
      </c>
      <c r="U80" s="6">
        <f t="shared" si="849"/>
        <v>16.846508450704228</v>
      </c>
      <c r="V80" s="27">
        <v>71</v>
      </c>
      <c r="W80" s="6">
        <f t="shared" ref="W80" si="917">W$5/V80+W$6</f>
        <v>23.185702816901426</v>
      </c>
      <c r="X80" s="6">
        <f t="shared" si="851"/>
        <v>24.513171830985915</v>
      </c>
      <c r="Y80" s="27">
        <v>71</v>
      </c>
      <c r="Z80" s="6">
        <f t="shared" ref="Z80" si="918">Z$5/Y80+Z$6</f>
        <v>32.433500000000059</v>
      </c>
      <c r="AA80" s="6">
        <f t="shared" si="853"/>
        <v>34.225942253521126</v>
      </c>
      <c r="AB80" s="27">
        <v>71</v>
      </c>
      <c r="AC80" s="6">
        <f t="shared" ref="AC80" si="919">AC$5/AB80+AC$6</f>
        <v>81.489474647887363</v>
      </c>
      <c r="AD80" s="6">
        <f t="shared" si="855"/>
        <v>85.71850563380282</v>
      </c>
      <c r="AE80" s="27">
        <v>71</v>
      </c>
      <c r="AF80" s="6">
        <f t="shared" ref="AF80" si="920">AF$5/AE80+AF$6</f>
        <v>81.205474647887357</v>
      </c>
      <c r="AG80" s="6">
        <f t="shared" si="857"/>
        <v>85.401205633802817</v>
      </c>
      <c r="AH80" s="27">
        <v>71</v>
      </c>
      <c r="AI80" s="6">
        <f t="shared" ref="AI80" si="921">AI$5/AH80+AI$6</f>
        <v>80.738874647887357</v>
      </c>
      <c r="AJ80" s="6">
        <f t="shared" si="859"/>
        <v>84.879905633802821</v>
      </c>
      <c r="AK80" s="27">
        <v>71</v>
      </c>
      <c r="AL80" s="6">
        <f t="shared" ref="AL80" si="922">AL$5/AK80+AL$6</f>
        <v>80.038774647887351</v>
      </c>
      <c r="AM80" s="6">
        <f t="shared" si="861"/>
        <v>84.014638198253294</v>
      </c>
      <c r="AN80" s="27">
        <v>71</v>
      </c>
      <c r="AO80" s="6">
        <f t="shared" ref="AO80" si="923">AO$5/AN80+AO$6</f>
        <v>79.737974647887356</v>
      </c>
      <c r="AP80" s="6">
        <f t="shared" si="829"/>
        <v>83.71220563380281</v>
      </c>
      <c r="AQ80" s="27">
        <v>71</v>
      </c>
      <c r="AR80" s="6">
        <f t="shared" si="830"/>
        <v>31.401200000000056</v>
      </c>
      <c r="AS80" s="6">
        <f t="shared" si="831"/>
        <v>33.072556307709533</v>
      </c>
      <c r="AT80" s="27">
        <v>71</v>
      </c>
      <c r="AU80" s="6">
        <f t="shared" si="832"/>
        <v>80.471174647887352</v>
      </c>
      <c r="AV80" s="6">
        <f t="shared" si="833"/>
        <v>84.580840874520092</v>
      </c>
      <c r="AW80" s="27">
        <v>71</v>
      </c>
      <c r="AX80" s="6">
        <f t="shared" si="834"/>
        <v>80.471174647887352</v>
      </c>
      <c r="AY80" s="6">
        <f t="shared" si="835"/>
        <v>84.580840874520092</v>
      </c>
      <c r="AZ80" s="27">
        <v>71</v>
      </c>
      <c r="BA80" s="6">
        <f t="shared" si="836"/>
        <v>80.471174647887352</v>
      </c>
      <c r="BB80" s="21">
        <f t="shared" si="837"/>
        <v>84.580840874520092</v>
      </c>
    </row>
    <row r="81" spans="4:54" x14ac:dyDescent="0.25">
      <c r="D81" s="28">
        <v>72</v>
      </c>
      <c r="E81" s="4">
        <f t="shared" si="838"/>
        <v>5.5870333333333333</v>
      </c>
      <c r="F81" s="4">
        <f t="shared" si="839"/>
        <v>6.9970111111111111</v>
      </c>
      <c r="G81" s="29">
        <f t="shared" si="863"/>
        <v>36.5</v>
      </c>
      <c r="H81" s="4">
        <f t="shared" ref="H81" si="924">H$5/G81+H$6</f>
        <v>4.5871397260273969</v>
      </c>
      <c r="I81" s="4">
        <f t="shared" si="841"/>
        <v>6.5900479452054794</v>
      </c>
      <c r="J81" s="28">
        <v>72</v>
      </c>
      <c r="K81" s="4">
        <f t="shared" ref="K81" si="925">K$5/J81+K$6</f>
        <v>4.5955111111111115</v>
      </c>
      <c r="L81" s="4">
        <f t="shared" si="843"/>
        <v>6.6022777777777781</v>
      </c>
      <c r="M81" s="28">
        <v>72</v>
      </c>
      <c r="N81" s="6">
        <f t="shared" ref="N81" si="926">N$5/M81+N$6</f>
        <v>5.0968777777777774</v>
      </c>
      <c r="O81" s="6">
        <f t="shared" si="845"/>
        <v>6.734977777777778</v>
      </c>
      <c r="P81" s="27">
        <v>72</v>
      </c>
      <c r="Q81" s="6">
        <f t="shared" ref="Q81" si="927">Q$5/P81+Q$6</f>
        <v>5.7079888888888899</v>
      </c>
      <c r="R81" s="6">
        <f t="shared" si="847"/>
        <v>7.4016444444444449</v>
      </c>
      <c r="S81" s="27">
        <v>72</v>
      </c>
      <c r="T81" s="6">
        <f t="shared" ref="T81" si="928">T$5/S81+T$6</f>
        <v>15.691555555555556</v>
      </c>
      <c r="U81" s="6">
        <f t="shared" si="849"/>
        <v>16.653433333333332</v>
      </c>
      <c r="V81" s="27">
        <v>72</v>
      </c>
      <c r="W81" s="6">
        <f t="shared" ref="W81" si="929">W$5/V81+W$6</f>
        <v>22.899122222222239</v>
      </c>
      <c r="X81" s="6">
        <f t="shared" si="851"/>
        <v>24.212311111111109</v>
      </c>
      <c r="Y81" s="27">
        <v>72</v>
      </c>
      <c r="Z81" s="6">
        <f t="shared" ref="Z81" si="930">Z$5/Y81+Z$6</f>
        <v>32.016833333333388</v>
      </c>
      <c r="AA81" s="6">
        <f t="shared" si="853"/>
        <v>33.788344444444441</v>
      </c>
      <c r="AB81" s="27">
        <v>72</v>
      </c>
      <c r="AC81" s="6">
        <f t="shared" ref="AC81" si="931">AC$5/AB81+AC$6</f>
        <v>80.388144444444492</v>
      </c>
      <c r="AD81" s="6">
        <f t="shared" si="855"/>
        <v>84.562011111111119</v>
      </c>
      <c r="AE81" s="27">
        <v>72</v>
      </c>
      <c r="AF81" s="6">
        <f t="shared" ref="AF81" si="932">AF$5/AE81+AF$6</f>
        <v>80.104144444444486</v>
      </c>
      <c r="AG81" s="6">
        <f t="shared" si="857"/>
        <v>84.244711111111116</v>
      </c>
      <c r="AH81" s="27">
        <v>72</v>
      </c>
      <c r="AI81" s="6">
        <f t="shared" ref="AI81" si="933">AI$5/AH81+AI$6</f>
        <v>79.637544444444487</v>
      </c>
      <c r="AJ81" s="6">
        <f t="shared" si="859"/>
        <v>83.723411111111119</v>
      </c>
      <c r="AK81" s="27">
        <v>72</v>
      </c>
      <c r="AL81" s="6">
        <f t="shared" ref="AL81" si="934">AL$5/AK81+AL$6</f>
        <v>78.93744444444448</v>
      </c>
      <c r="AM81" s="6">
        <f t="shared" si="861"/>
        <v>82.858143675561593</v>
      </c>
      <c r="AN81" s="27">
        <v>72</v>
      </c>
      <c r="AO81" s="6">
        <f t="shared" ref="AO81" si="935">AO$5/AN81+AO$6</f>
        <v>78.636644444444485</v>
      </c>
      <c r="AP81" s="6">
        <f t="shared" si="829"/>
        <v>82.555711111111108</v>
      </c>
      <c r="AQ81" s="27">
        <v>72</v>
      </c>
      <c r="AR81" s="6">
        <f t="shared" si="830"/>
        <v>30.984533333333388</v>
      </c>
      <c r="AS81" s="6">
        <f t="shared" si="831"/>
        <v>32.634958498632848</v>
      </c>
      <c r="AT81" s="27">
        <v>72</v>
      </c>
      <c r="AU81" s="6">
        <f t="shared" si="832"/>
        <v>79.369844444444482</v>
      </c>
      <c r="AV81" s="6">
        <f t="shared" si="833"/>
        <v>83.42434635182839</v>
      </c>
      <c r="AW81" s="27">
        <v>72</v>
      </c>
      <c r="AX81" s="6">
        <f t="shared" si="834"/>
        <v>79.369844444444482</v>
      </c>
      <c r="AY81" s="6">
        <f t="shared" si="835"/>
        <v>83.42434635182839</v>
      </c>
      <c r="AZ81" s="27">
        <v>72</v>
      </c>
      <c r="BA81" s="6">
        <f t="shared" si="836"/>
        <v>79.369844444444482</v>
      </c>
      <c r="BB81" s="21">
        <f t="shared" si="837"/>
        <v>83.42434635182839</v>
      </c>
    </row>
    <row r="82" spans="4:54" x14ac:dyDescent="0.25">
      <c r="D82" s="28">
        <v>73</v>
      </c>
      <c r="E82" s="4">
        <f t="shared" si="838"/>
        <v>5.5838369863013702</v>
      </c>
      <c r="F82" s="4">
        <f t="shared" si="839"/>
        <v>6.9920643835616438</v>
      </c>
      <c r="G82" s="29">
        <f t="shared" si="863"/>
        <v>37</v>
      </c>
      <c r="H82" s="4">
        <f t="shared" ref="H82" si="936">H$5/G82+H$6</f>
        <v>4.5789945945945947</v>
      </c>
      <c r="I82" s="4">
        <f t="shared" si="841"/>
        <v>6.5781486486486491</v>
      </c>
      <c r="J82" s="28">
        <v>73</v>
      </c>
      <c r="K82" s="4">
        <f t="shared" ref="K82" si="937">K$5/J82+K$6</f>
        <v>4.5871397260273969</v>
      </c>
      <c r="L82" s="4">
        <f t="shared" si="843"/>
        <v>6.5900479452054794</v>
      </c>
      <c r="M82" s="28">
        <v>73</v>
      </c>
      <c r="N82" s="6">
        <f t="shared" ref="N82" si="938">N$5/M82+N$6</f>
        <v>5.0776616438356168</v>
      </c>
      <c r="O82" s="6">
        <f t="shared" si="845"/>
        <v>6.7140493150684932</v>
      </c>
      <c r="P82" s="27">
        <v>73</v>
      </c>
      <c r="Q82" s="6">
        <f t="shared" ref="Q82" si="939">Q$5/P82+Q$6</f>
        <v>5.6804013698630147</v>
      </c>
      <c r="R82" s="6">
        <f t="shared" si="847"/>
        <v>7.3715835616438365</v>
      </c>
      <c r="S82" s="27">
        <v>73</v>
      </c>
      <c r="T82" s="6">
        <f t="shared" ref="T82" si="940">T$5/S82+T$6</f>
        <v>15.512712328767122</v>
      </c>
      <c r="U82" s="6">
        <f t="shared" si="849"/>
        <v>16.465647945205479</v>
      </c>
      <c r="V82" s="27">
        <v>73</v>
      </c>
      <c r="W82" s="6">
        <f t="shared" ref="W82" si="941">W$5/V82+W$6</f>
        <v>22.620393150684947</v>
      </c>
      <c r="X82" s="6">
        <f t="shared" si="851"/>
        <v>23.919693150684932</v>
      </c>
      <c r="Y82" s="27">
        <v>73</v>
      </c>
      <c r="Z82" s="6">
        <f t="shared" ref="Z82" si="942">Z$5/Y82+Z$6</f>
        <v>31.611582191780876</v>
      </c>
      <c r="AA82" s="6">
        <f t="shared" si="853"/>
        <v>33.362735616438357</v>
      </c>
      <c r="AB82" s="27">
        <v>73</v>
      </c>
      <c r="AC82" s="6">
        <f t="shared" ref="AC82" si="943">AC$5/AB82+AC$6</f>
        <v>79.316987671232923</v>
      </c>
      <c r="AD82" s="6">
        <f t="shared" si="855"/>
        <v>83.437201369863018</v>
      </c>
      <c r="AE82" s="27">
        <v>73</v>
      </c>
      <c r="AF82" s="6">
        <f t="shared" ref="AF82" si="944">AF$5/AE82+AF$6</f>
        <v>79.032987671232917</v>
      </c>
      <c r="AG82" s="6">
        <f t="shared" si="857"/>
        <v>83.119901369863015</v>
      </c>
      <c r="AH82" s="27">
        <v>73</v>
      </c>
      <c r="AI82" s="6">
        <f t="shared" ref="AI82" si="945">AI$5/AH82+AI$6</f>
        <v>78.566387671232917</v>
      </c>
      <c r="AJ82" s="6">
        <f t="shared" si="859"/>
        <v>82.598601369863019</v>
      </c>
      <c r="AK82" s="27">
        <v>73</v>
      </c>
      <c r="AL82" s="6">
        <f t="shared" ref="AL82" si="946">AL$5/AK82+AL$6</f>
        <v>77.866287671232911</v>
      </c>
      <c r="AM82" s="6">
        <f t="shared" si="861"/>
        <v>81.733333934313492</v>
      </c>
      <c r="AN82" s="27">
        <v>73</v>
      </c>
      <c r="AO82" s="6">
        <f t="shared" ref="AO82" si="947">AO$5/AN82+AO$6</f>
        <v>77.565487671232916</v>
      </c>
      <c r="AP82" s="6">
        <f t="shared" si="829"/>
        <v>81.430901369863008</v>
      </c>
      <c r="AQ82" s="27">
        <v>73</v>
      </c>
      <c r="AR82" s="6">
        <f t="shared" si="830"/>
        <v>30.579282191780877</v>
      </c>
      <c r="AS82" s="6">
        <f t="shared" si="831"/>
        <v>32.209349670626757</v>
      </c>
      <c r="AT82" s="27">
        <v>73</v>
      </c>
      <c r="AU82" s="6">
        <f t="shared" si="832"/>
        <v>78.298687671232912</v>
      </c>
      <c r="AV82" s="6">
        <f t="shared" si="833"/>
        <v>82.29953661058029</v>
      </c>
      <c r="AW82" s="27">
        <v>73</v>
      </c>
      <c r="AX82" s="6">
        <f t="shared" si="834"/>
        <v>78.298687671232912</v>
      </c>
      <c r="AY82" s="6">
        <f t="shared" si="835"/>
        <v>82.29953661058029</v>
      </c>
      <c r="AZ82" s="27">
        <v>73</v>
      </c>
      <c r="BA82" s="6">
        <f t="shared" si="836"/>
        <v>78.298687671232912</v>
      </c>
      <c r="BB82" s="21">
        <f t="shared" si="837"/>
        <v>82.29953661058029</v>
      </c>
    </row>
    <row r="83" spans="4:54" x14ac:dyDescent="0.25">
      <c r="D83" s="28">
        <v>74</v>
      </c>
      <c r="E83" s="4">
        <f t="shared" si="838"/>
        <v>5.5807270270270273</v>
      </c>
      <c r="F83" s="4">
        <f t="shared" si="839"/>
        <v>6.9872513513513521</v>
      </c>
      <c r="G83" s="29">
        <f t="shared" si="863"/>
        <v>37.5</v>
      </c>
      <c r="H83" s="4">
        <f t="shared" ref="H83" si="948">H$5/G83+H$6</f>
        <v>4.5710666666666668</v>
      </c>
      <c r="I83" s="4">
        <f t="shared" si="841"/>
        <v>6.5665666666666667</v>
      </c>
      <c r="J83" s="28">
        <v>74</v>
      </c>
      <c r="K83" s="4">
        <f t="shared" ref="K83" si="949">K$5/J83+K$6</f>
        <v>4.5789945945945947</v>
      </c>
      <c r="L83" s="4">
        <f t="shared" si="843"/>
        <v>6.5781486486486491</v>
      </c>
      <c r="M83" s="28">
        <v>74</v>
      </c>
      <c r="N83" s="6">
        <f t="shared" ref="N83" si="950">N$5/M83+N$6</f>
        <v>5.0589648648648646</v>
      </c>
      <c r="O83" s="6">
        <f t="shared" si="845"/>
        <v>6.6936864864864862</v>
      </c>
      <c r="P83" s="27">
        <v>74</v>
      </c>
      <c r="Q83" s="6">
        <f t="shared" ref="Q83" si="951">Q$5/P83+Q$6</f>
        <v>5.6535594594594603</v>
      </c>
      <c r="R83" s="6">
        <f t="shared" si="847"/>
        <v>7.3423351351351354</v>
      </c>
      <c r="S83" s="27">
        <v>74</v>
      </c>
      <c r="T83" s="6">
        <f t="shared" ref="T83" si="952">T$5/S83+T$6</f>
        <v>15.338702702702705</v>
      </c>
      <c r="U83" s="6">
        <f t="shared" si="849"/>
        <v>16.282937837837839</v>
      </c>
      <c r="V83" s="27">
        <v>74</v>
      </c>
      <c r="W83" s="6">
        <f t="shared" ref="W83" si="953">W$5/V83+W$6</f>
        <v>22.349197297297312</v>
      </c>
      <c r="X83" s="6">
        <f t="shared" si="851"/>
        <v>23.634983783783781</v>
      </c>
      <c r="Y83" s="27">
        <v>74</v>
      </c>
      <c r="Z83" s="6">
        <f t="shared" ref="Z83" si="954">Z$5/Y83+Z$6</f>
        <v>31.217283783783838</v>
      </c>
      <c r="AA83" s="6">
        <f t="shared" si="853"/>
        <v>32.948629729729731</v>
      </c>
      <c r="AB83" s="27">
        <v>74</v>
      </c>
      <c r="AC83" s="6">
        <f t="shared" ref="AC83" si="955">AC$5/AB83+AC$6</f>
        <v>78.27478108108113</v>
      </c>
      <c r="AD83" s="6">
        <f t="shared" si="855"/>
        <v>82.342791891891892</v>
      </c>
      <c r="AE83" s="27">
        <v>74</v>
      </c>
      <c r="AF83" s="6">
        <f t="shared" ref="AF83" si="956">AF$5/AE83+AF$6</f>
        <v>77.990781081081124</v>
      </c>
      <c r="AG83" s="6">
        <f t="shared" si="857"/>
        <v>82.025491891891889</v>
      </c>
      <c r="AH83" s="27">
        <v>74</v>
      </c>
      <c r="AI83" s="6">
        <f t="shared" ref="AI83" si="957">AI$5/AH83+AI$6</f>
        <v>77.524181081081124</v>
      </c>
      <c r="AJ83" s="6">
        <f t="shared" si="859"/>
        <v>81.504191891891892</v>
      </c>
      <c r="AK83" s="27">
        <v>74</v>
      </c>
      <c r="AL83" s="6">
        <f t="shared" ref="AL83" si="958">AL$5/AK83+AL$6</f>
        <v>76.824081081081118</v>
      </c>
      <c r="AM83" s="6">
        <f t="shared" si="861"/>
        <v>80.638924456342366</v>
      </c>
      <c r="AN83" s="27">
        <v>74</v>
      </c>
      <c r="AO83" s="6">
        <f t="shared" ref="AO83" si="959">AO$5/AN83+AO$6</f>
        <v>76.523281081081123</v>
      </c>
      <c r="AP83" s="6">
        <f t="shared" si="829"/>
        <v>80.336491891891882</v>
      </c>
      <c r="AQ83" s="27">
        <v>74</v>
      </c>
      <c r="AR83" s="6">
        <f t="shared" si="830"/>
        <v>30.184983783783839</v>
      </c>
      <c r="AS83" s="6">
        <f t="shared" si="831"/>
        <v>31.795243783918135</v>
      </c>
      <c r="AT83" s="27">
        <v>74</v>
      </c>
      <c r="AU83" s="6">
        <f t="shared" si="832"/>
        <v>77.25648108108112</v>
      </c>
      <c r="AV83" s="6">
        <f t="shared" si="833"/>
        <v>81.205127132609164</v>
      </c>
      <c r="AW83" s="27">
        <v>74</v>
      </c>
      <c r="AX83" s="6">
        <f t="shared" si="834"/>
        <v>77.25648108108112</v>
      </c>
      <c r="AY83" s="6">
        <f t="shared" si="835"/>
        <v>81.205127132609164</v>
      </c>
      <c r="AZ83" s="27">
        <v>74</v>
      </c>
      <c r="BA83" s="6">
        <f t="shared" si="836"/>
        <v>77.25648108108112</v>
      </c>
      <c r="BB83" s="21">
        <f t="shared" si="837"/>
        <v>81.205127132609164</v>
      </c>
    </row>
    <row r="84" spans="4:54" x14ac:dyDescent="0.25">
      <c r="D84" s="28">
        <v>75</v>
      </c>
      <c r="E84" s="4">
        <f t="shared" si="838"/>
        <v>5.5777000000000001</v>
      </c>
      <c r="F84" s="4">
        <f t="shared" si="839"/>
        <v>6.982566666666667</v>
      </c>
      <c r="G84" s="29">
        <f t="shared" si="863"/>
        <v>38</v>
      </c>
      <c r="H84" s="4">
        <f t="shared" ref="H84" si="960">H$5/G84+H$6</f>
        <v>4.5633473684210522</v>
      </c>
      <c r="I84" s="4">
        <f t="shared" si="841"/>
        <v>6.5552894736842111</v>
      </c>
      <c r="J84" s="28">
        <v>75</v>
      </c>
      <c r="K84" s="4">
        <f t="shared" ref="K84" si="961">K$5/J84+K$6</f>
        <v>4.5710666666666668</v>
      </c>
      <c r="L84" s="4">
        <f t="shared" si="843"/>
        <v>6.5665666666666667</v>
      </c>
      <c r="M84" s="28">
        <v>75</v>
      </c>
      <c r="N84" s="6">
        <f t="shared" ref="N84" si="962">N$5/M84+N$6</f>
        <v>5.0407666666666664</v>
      </c>
      <c r="O84" s="6">
        <f t="shared" si="845"/>
        <v>6.6738666666666671</v>
      </c>
      <c r="P84" s="27">
        <v>75</v>
      </c>
      <c r="Q84" s="6">
        <f t="shared" ref="Q84" si="963">Q$5/P84+Q$6</f>
        <v>5.6274333333333342</v>
      </c>
      <c r="R84" s="6">
        <f t="shared" si="847"/>
        <v>7.3138666666666667</v>
      </c>
      <c r="S84" s="27">
        <v>75</v>
      </c>
      <c r="T84" s="6">
        <f t="shared" ref="T84" si="964">T$5/S84+T$6</f>
        <v>15.169333333333334</v>
      </c>
      <c r="U84" s="6">
        <f t="shared" si="849"/>
        <v>16.1051</v>
      </c>
      <c r="V84" s="27">
        <v>75</v>
      </c>
      <c r="W84" s="6">
        <f t="shared" ref="W84" si="965">W$5/V84+W$6</f>
        <v>22.085233333333349</v>
      </c>
      <c r="X84" s="6">
        <f t="shared" si="851"/>
        <v>23.357866666666666</v>
      </c>
      <c r="Y84" s="27">
        <v>75</v>
      </c>
      <c r="Z84" s="6">
        <f t="shared" ref="Z84" si="966">Z$5/Y84+Z$6</f>
        <v>30.833500000000054</v>
      </c>
      <c r="AA84" s="6">
        <f t="shared" si="853"/>
        <v>32.545566666666666</v>
      </c>
      <c r="AB84" s="27">
        <v>75</v>
      </c>
      <c r="AC84" s="6">
        <f t="shared" ref="AC84" si="967">AC$5/AB84+AC$6</f>
        <v>77.260366666666712</v>
      </c>
      <c r="AD84" s="6">
        <f t="shared" si="855"/>
        <v>81.277566666666672</v>
      </c>
      <c r="AE84" s="27">
        <v>75</v>
      </c>
      <c r="AF84" s="6">
        <f t="shared" ref="AF84" si="968">AF$5/AE84+AF$6</f>
        <v>76.976366666666706</v>
      </c>
      <c r="AG84" s="6">
        <f t="shared" si="857"/>
        <v>80.960266666666669</v>
      </c>
      <c r="AH84" s="27">
        <v>75</v>
      </c>
      <c r="AI84" s="6">
        <f t="shared" ref="AI84" si="969">AI$5/AH84+AI$6</f>
        <v>76.509766666666707</v>
      </c>
      <c r="AJ84" s="6">
        <f t="shared" si="859"/>
        <v>80.438966666666673</v>
      </c>
      <c r="AK84" s="27">
        <v>75</v>
      </c>
      <c r="AL84" s="6">
        <f t="shared" ref="AL84" si="970">AL$5/AK84+AL$6</f>
        <v>75.809666666666701</v>
      </c>
      <c r="AM84" s="6">
        <f t="shared" si="861"/>
        <v>79.573699231117146</v>
      </c>
      <c r="AN84" s="27">
        <v>75</v>
      </c>
      <c r="AO84" s="6">
        <f t="shared" ref="AO84" si="971">AO$5/AN84+AO$6</f>
        <v>75.508866666666705</v>
      </c>
      <c r="AP84" s="6">
        <f t="shared" si="829"/>
        <v>79.271266666666662</v>
      </c>
      <c r="AQ84" s="27">
        <v>75</v>
      </c>
      <c r="AR84" s="6">
        <f t="shared" si="830"/>
        <v>29.801200000000055</v>
      </c>
      <c r="AS84" s="6">
        <f t="shared" si="831"/>
        <v>31.392180720855073</v>
      </c>
      <c r="AT84" s="27">
        <v>75</v>
      </c>
      <c r="AU84" s="6">
        <f t="shared" si="832"/>
        <v>76.242066666666702</v>
      </c>
      <c r="AV84" s="6">
        <f t="shared" si="833"/>
        <v>80.139901907383944</v>
      </c>
      <c r="AW84" s="27">
        <v>75</v>
      </c>
      <c r="AX84" s="6">
        <f t="shared" si="834"/>
        <v>76.242066666666702</v>
      </c>
      <c r="AY84" s="6">
        <f t="shared" si="835"/>
        <v>80.139901907383944</v>
      </c>
      <c r="AZ84" s="27">
        <v>75</v>
      </c>
      <c r="BA84" s="6">
        <f t="shared" si="836"/>
        <v>76.242066666666702</v>
      </c>
      <c r="BB84" s="21">
        <f t="shared" si="837"/>
        <v>80.139901907383944</v>
      </c>
    </row>
    <row r="85" spans="4:54" x14ac:dyDescent="0.25">
      <c r="D85" s="28">
        <v>76</v>
      </c>
      <c r="E85" s="4">
        <f t="shared" si="838"/>
        <v>5.5747526315789475</v>
      </c>
      <c r="F85" s="4">
        <f t="shared" si="839"/>
        <v>6.978005263157895</v>
      </c>
      <c r="G85" s="29">
        <f t="shared" si="863"/>
        <v>38.5</v>
      </c>
      <c r="H85" s="4">
        <f t="shared" ref="H85" si="972">H$5/G85+H$6</f>
        <v>4.5558285714285711</v>
      </c>
      <c r="I85" s="4">
        <f t="shared" si="841"/>
        <v>6.5443051948051947</v>
      </c>
      <c r="J85" s="28">
        <v>76</v>
      </c>
      <c r="K85" s="4">
        <f t="shared" ref="K85" si="973">K$5/J85+K$6</f>
        <v>4.5633473684210522</v>
      </c>
      <c r="L85" s="4">
        <f t="shared" si="843"/>
        <v>6.5552894736842111</v>
      </c>
      <c r="M85" s="28">
        <v>76</v>
      </c>
      <c r="N85" s="6">
        <f t="shared" ref="N85" si="974">N$5/M85+N$6</f>
        <v>5.0230473684210528</v>
      </c>
      <c r="O85" s="6">
        <f t="shared" si="845"/>
        <v>6.6545684210526321</v>
      </c>
      <c r="P85" s="27">
        <v>76</v>
      </c>
      <c r="Q85" s="6">
        <f t="shared" ref="Q85" si="975">Q$5/P85+Q$6</f>
        <v>5.6019947368421059</v>
      </c>
      <c r="R85" s="6">
        <f t="shared" si="847"/>
        <v>7.2861473684210534</v>
      </c>
      <c r="S85" s="27">
        <v>76</v>
      </c>
      <c r="T85" s="6">
        <f t="shared" ref="T85" si="976">T$5/S85+T$6</f>
        <v>15.004421052631578</v>
      </c>
      <c r="U85" s="6">
        <f t="shared" si="849"/>
        <v>15.931942105263158</v>
      </c>
      <c r="V85" s="27">
        <v>76</v>
      </c>
      <c r="W85" s="6">
        <f t="shared" ref="W85" si="977">W$5/V85+W$6</f>
        <v>21.828215789473699</v>
      </c>
      <c r="X85" s="6">
        <f t="shared" si="851"/>
        <v>23.088042105263156</v>
      </c>
      <c r="Y85" s="27">
        <v>76</v>
      </c>
      <c r="Z85" s="6">
        <f t="shared" ref="Z85" si="978">Z$5/Y85+Z$6</f>
        <v>30.459815789473737</v>
      </c>
      <c r="AA85" s="6">
        <f t="shared" si="853"/>
        <v>32.153110526315793</v>
      </c>
      <c r="AB85" s="27">
        <v>76</v>
      </c>
      <c r="AC85" s="6">
        <f t="shared" ref="AC85" si="979">AC$5/AB85+AC$6</f>
        <v>76.27264736842109</v>
      </c>
      <c r="AD85" s="6">
        <f t="shared" si="855"/>
        <v>80.240373684210525</v>
      </c>
      <c r="AE85" s="27">
        <v>76</v>
      </c>
      <c r="AF85" s="6">
        <f t="shared" ref="AF85" si="980">AF$5/AE85+AF$6</f>
        <v>75.988647368421084</v>
      </c>
      <c r="AG85" s="6">
        <f t="shared" si="857"/>
        <v>79.923073684210522</v>
      </c>
      <c r="AH85" s="27">
        <v>76</v>
      </c>
      <c r="AI85" s="6">
        <f t="shared" ref="AI85" si="981">AI$5/AH85+AI$6</f>
        <v>75.522047368421084</v>
      </c>
      <c r="AJ85" s="6">
        <f t="shared" si="859"/>
        <v>79.401773684210525</v>
      </c>
      <c r="AK85" s="27">
        <v>76</v>
      </c>
      <c r="AL85" s="6">
        <f t="shared" ref="AL85" si="982">AL$5/AK85+AL$6</f>
        <v>74.821947368421078</v>
      </c>
      <c r="AM85" s="6">
        <f t="shared" si="861"/>
        <v>78.536506248660999</v>
      </c>
      <c r="AN85" s="27">
        <v>76</v>
      </c>
      <c r="AO85" s="6">
        <f t="shared" ref="AO85" si="983">AO$5/AN85+AO$6</f>
        <v>74.521147368421083</v>
      </c>
      <c r="AP85" s="6">
        <f t="shared" si="829"/>
        <v>78.234073684210514</v>
      </c>
      <c r="AQ85" s="27">
        <v>76</v>
      </c>
      <c r="AR85" s="6">
        <f t="shared" si="830"/>
        <v>29.427515789473738</v>
      </c>
      <c r="AS85" s="6">
        <f t="shared" si="831"/>
        <v>30.999724580504196</v>
      </c>
      <c r="AT85" s="27">
        <v>76</v>
      </c>
      <c r="AU85" s="6">
        <f t="shared" si="832"/>
        <v>75.25434736842108</v>
      </c>
      <c r="AV85" s="6">
        <f t="shared" si="833"/>
        <v>79.102708924927796</v>
      </c>
      <c r="AW85" s="27">
        <v>76</v>
      </c>
      <c r="AX85" s="6">
        <f t="shared" si="834"/>
        <v>75.25434736842108</v>
      </c>
      <c r="AY85" s="6">
        <f t="shared" si="835"/>
        <v>79.102708924927796</v>
      </c>
      <c r="AZ85" s="27">
        <v>76</v>
      </c>
      <c r="BA85" s="6">
        <f t="shared" si="836"/>
        <v>75.25434736842108</v>
      </c>
      <c r="BB85" s="21">
        <f t="shared" si="837"/>
        <v>79.102708924927796</v>
      </c>
    </row>
    <row r="86" spans="4:54" x14ac:dyDescent="0.25">
      <c r="D86" s="28">
        <v>77</v>
      </c>
      <c r="E86" s="4">
        <f t="shared" si="838"/>
        <v>5.5718818181818177</v>
      </c>
      <c r="F86" s="4">
        <f t="shared" si="839"/>
        <v>6.9735623376623384</v>
      </c>
      <c r="G86" s="29">
        <f t="shared" si="863"/>
        <v>39</v>
      </c>
      <c r="H86" s="4">
        <f t="shared" ref="H86" si="984">H$5/G86+H$6</f>
        <v>4.5485025641025638</v>
      </c>
      <c r="I86" s="4">
        <f t="shared" si="841"/>
        <v>6.5336025641025639</v>
      </c>
      <c r="J86" s="28">
        <v>77</v>
      </c>
      <c r="K86" s="4">
        <f t="shared" ref="K86" si="985">K$5/J86+K$6</f>
        <v>4.5558285714285711</v>
      </c>
      <c r="L86" s="4">
        <f t="shared" si="843"/>
        <v>6.5443051948051947</v>
      </c>
      <c r="M86" s="28">
        <v>77</v>
      </c>
      <c r="N86" s="6">
        <f t="shared" ref="N86" si="986">N$5/M86+N$6</f>
        <v>5.0057883116883115</v>
      </c>
      <c r="O86" s="6">
        <f t="shared" si="845"/>
        <v>6.6357714285714291</v>
      </c>
      <c r="P86" s="27">
        <v>77</v>
      </c>
      <c r="Q86" s="6">
        <f t="shared" ref="Q86" si="987">Q$5/P86+Q$6</f>
        <v>5.5772168831168836</v>
      </c>
      <c r="R86" s="6">
        <f t="shared" si="847"/>
        <v>7.2591480519480527</v>
      </c>
      <c r="S86" s="27">
        <v>77</v>
      </c>
      <c r="T86" s="6">
        <f t="shared" ref="T86" si="988">T$5/S86+T$6</f>
        <v>14.843792207792209</v>
      </c>
      <c r="U86" s="6">
        <f t="shared" si="849"/>
        <v>15.763281818181818</v>
      </c>
      <c r="V86" s="27">
        <v>77</v>
      </c>
      <c r="W86" s="6">
        <f t="shared" ref="W86" si="989">W$5/V86+W$6</f>
        <v>21.57787402597404</v>
      </c>
      <c r="X86" s="6">
        <f t="shared" si="851"/>
        <v>22.825225974025972</v>
      </c>
      <c r="Y86" s="27">
        <v>77</v>
      </c>
      <c r="Z86" s="6">
        <f t="shared" ref="Z86" si="990">Z$5/Y86+Z$6</f>
        <v>30.095837662337715</v>
      </c>
      <c r="AA86" s="6">
        <f t="shared" si="853"/>
        <v>31.770848051948054</v>
      </c>
      <c r="AB86" s="27">
        <v>77</v>
      </c>
      <c r="AC86" s="6">
        <f t="shared" ref="AC86" si="991">AC$5/AB86+AC$6</f>
        <v>75.310583116883166</v>
      </c>
      <c r="AD86" s="6">
        <f t="shared" si="855"/>
        <v>79.230120779220783</v>
      </c>
      <c r="AE86" s="27">
        <v>77</v>
      </c>
      <c r="AF86" s="6">
        <f t="shared" ref="AF86" si="992">AF$5/AE86+AF$6</f>
        <v>75.02658311688316</v>
      </c>
      <c r="AG86" s="6">
        <f t="shared" si="857"/>
        <v>78.91282077922078</v>
      </c>
      <c r="AH86" s="27">
        <v>77</v>
      </c>
      <c r="AI86" s="6">
        <f t="shared" ref="AI86" si="993">AI$5/AH86+AI$6</f>
        <v>74.55998311688316</v>
      </c>
      <c r="AJ86" s="6">
        <f t="shared" si="859"/>
        <v>78.391520779220784</v>
      </c>
      <c r="AK86" s="27">
        <v>77</v>
      </c>
      <c r="AL86" s="6">
        <f t="shared" ref="AL86" si="994">AL$5/AK86+AL$6</f>
        <v>73.859883116883154</v>
      </c>
      <c r="AM86" s="6">
        <f t="shared" si="861"/>
        <v>77.526253343671257</v>
      </c>
      <c r="AN86" s="27">
        <v>77</v>
      </c>
      <c r="AO86" s="6">
        <f t="shared" ref="AO86" si="995">AO$5/AN86+AO$6</f>
        <v>73.559083116883158</v>
      </c>
      <c r="AP86" s="6">
        <f t="shared" si="829"/>
        <v>77.223820779220773</v>
      </c>
      <c r="AQ86" s="27">
        <v>77</v>
      </c>
      <c r="AR86" s="6">
        <f t="shared" si="830"/>
        <v>29.063537662337716</v>
      </c>
      <c r="AS86" s="6">
        <f t="shared" si="831"/>
        <v>30.617462106136458</v>
      </c>
      <c r="AT86" s="27">
        <v>77</v>
      </c>
      <c r="AU86" s="6">
        <f t="shared" si="832"/>
        <v>74.292283116883155</v>
      </c>
      <c r="AV86" s="6">
        <f t="shared" si="833"/>
        <v>78.092456019938055</v>
      </c>
      <c r="AW86" s="27">
        <v>77</v>
      </c>
      <c r="AX86" s="6">
        <f t="shared" si="834"/>
        <v>74.292283116883155</v>
      </c>
      <c r="AY86" s="6">
        <f t="shared" si="835"/>
        <v>78.092456019938055</v>
      </c>
      <c r="AZ86" s="27">
        <v>77</v>
      </c>
      <c r="BA86" s="6">
        <f t="shared" si="836"/>
        <v>74.292283116883155</v>
      </c>
      <c r="BB86" s="21">
        <f t="shared" si="837"/>
        <v>78.092456019938055</v>
      </c>
    </row>
    <row r="87" spans="4:54" x14ac:dyDescent="0.25">
      <c r="D87" s="28">
        <v>78</v>
      </c>
      <c r="E87" s="4">
        <f t="shared" si="838"/>
        <v>5.5690846153846154</v>
      </c>
      <c r="F87" s="4">
        <f t="shared" si="839"/>
        <v>6.9692333333333334</v>
      </c>
      <c r="G87" s="29">
        <f t="shared" si="863"/>
        <v>39.5</v>
      </c>
      <c r="H87" s="4">
        <f t="shared" ref="H87" si="996">H$5/G87+H$6</f>
        <v>4.5413620253164559</v>
      </c>
      <c r="I87" s="4">
        <f t="shared" si="841"/>
        <v>6.5231708860759499</v>
      </c>
      <c r="J87" s="28">
        <v>78</v>
      </c>
      <c r="K87" s="4">
        <f t="shared" ref="K87" si="997">K$5/J87+K$6</f>
        <v>4.5485025641025638</v>
      </c>
      <c r="L87" s="4">
        <f t="shared" si="843"/>
        <v>6.5336025641025639</v>
      </c>
      <c r="M87" s="28">
        <v>78</v>
      </c>
      <c r="N87" s="6">
        <f t="shared" ref="N87" si="998">N$5/M87+N$6</f>
        <v>4.9889717948717944</v>
      </c>
      <c r="O87" s="6">
        <f t="shared" si="845"/>
        <v>6.6174564102564108</v>
      </c>
      <c r="P87" s="27">
        <v>78</v>
      </c>
      <c r="Q87" s="6">
        <f t="shared" ref="Q87" si="999">Q$5/P87+Q$6</f>
        <v>5.5530743589743592</v>
      </c>
      <c r="R87" s="6">
        <f t="shared" si="847"/>
        <v>7.2328410256410258</v>
      </c>
      <c r="S87" s="27">
        <v>78</v>
      </c>
      <c r="T87" s="6">
        <f t="shared" ref="T87" si="1000">T$5/S87+T$6</f>
        <v>14.68728205128205</v>
      </c>
      <c r="U87" s="6">
        <f t="shared" si="849"/>
        <v>15.598946153846153</v>
      </c>
      <c r="V87" s="27">
        <v>78</v>
      </c>
      <c r="W87" s="6">
        <f t="shared" ref="W87" si="1001">W$5/V87+W$6</f>
        <v>21.333951282051295</v>
      </c>
      <c r="X87" s="6">
        <f t="shared" si="851"/>
        <v>22.569148717948718</v>
      </c>
      <c r="Y87" s="27">
        <v>78</v>
      </c>
      <c r="Z87" s="6">
        <f t="shared" ref="Z87" si="1002">Z$5/Y87+Z$6</f>
        <v>29.741192307692359</v>
      </c>
      <c r="AA87" s="6">
        <f t="shared" si="853"/>
        <v>31.39838717948718</v>
      </c>
      <c r="AB87" s="27">
        <v>78</v>
      </c>
      <c r="AC87" s="6">
        <f t="shared" ref="AC87" si="1003">AC$5/AB87+AC$6</f>
        <v>74.373187179487218</v>
      </c>
      <c r="AD87" s="6">
        <f t="shared" si="855"/>
        <v>78.2457717948718</v>
      </c>
      <c r="AE87" s="27">
        <v>78</v>
      </c>
      <c r="AF87" s="6">
        <f t="shared" ref="AF87" si="1004">AF$5/AE87+AF$6</f>
        <v>74.089187179487212</v>
      </c>
      <c r="AG87" s="6">
        <f t="shared" si="857"/>
        <v>77.928471794871797</v>
      </c>
      <c r="AH87" s="27">
        <v>78</v>
      </c>
      <c r="AI87" s="6">
        <f t="shared" ref="AI87" si="1005">AI$5/AH87+AI$6</f>
        <v>73.622587179487212</v>
      </c>
      <c r="AJ87" s="6">
        <f t="shared" si="859"/>
        <v>77.4071717948718</v>
      </c>
      <c r="AK87" s="27">
        <v>78</v>
      </c>
      <c r="AL87" s="6">
        <f t="shared" ref="AL87" si="1006">AL$5/AK87+AL$6</f>
        <v>72.922487179487206</v>
      </c>
      <c r="AM87" s="6">
        <f t="shared" si="861"/>
        <v>76.541904359322274</v>
      </c>
      <c r="AN87" s="27">
        <v>78</v>
      </c>
      <c r="AO87" s="6">
        <f t="shared" ref="AO87" si="1007">AO$5/AN87+AO$6</f>
        <v>72.621687179487211</v>
      </c>
      <c r="AP87" s="6">
        <f t="shared" si="829"/>
        <v>76.23947179487179</v>
      </c>
      <c r="AQ87" s="27">
        <v>78</v>
      </c>
      <c r="AR87" s="6">
        <f t="shared" si="830"/>
        <v>28.708892307692359</v>
      </c>
      <c r="AS87" s="6">
        <f t="shared" si="831"/>
        <v>30.245001233675584</v>
      </c>
      <c r="AT87" s="27">
        <v>78</v>
      </c>
      <c r="AU87" s="6">
        <f t="shared" si="832"/>
        <v>73.354887179487207</v>
      </c>
      <c r="AV87" s="6">
        <f t="shared" si="833"/>
        <v>77.108107035589072</v>
      </c>
      <c r="AW87" s="27">
        <v>78</v>
      </c>
      <c r="AX87" s="6">
        <f t="shared" si="834"/>
        <v>73.354887179487207</v>
      </c>
      <c r="AY87" s="6">
        <f t="shared" si="835"/>
        <v>77.108107035589072</v>
      </c>
      <c r="AZ87" s="27">
        <v>78</v>
      </c>
      <c r="BA87" s="6">
        <f t="shared" si="836"/>
        <v>73.354887179487207</v>
      </c>
      <c r="BB87" s="21">
        <f t="shared" si="837"/>
        <v>77.108107035589072</v>
      </c>
    </row>
    <row r="88" spans="4:54" x14ac:dyDescent="0.25">
      <c r="D88" s="28">
        <v>79</v>
      </c>
      <c r="E88" s="4">
        <f t="shared" si="838"/>
        <v>5.5663582278481014</v>
      </c>
      <c r="F88" s="4">
        <f t="shared" si="839"/>
        <v>6.9650139240506332</v>
      </c>
      <c r="G88" s="29">
        <f t="shared" si="863"/>
        <v>40</v>
      </c>
      <c r="H88" s="4">
        <f t="shared" ref="H88" si="1008">H$5/G88+H$6</f>
        <v>4.5343999999999998</v>
      </c>
      <c r="I88" s="4">
        <f t="shared" si="841"/>
        <v>6.5129999999999999</v>
      </c>
      <c r="J88" s="28">
        <v>79</v>
      </c>
      <c r="K88" s="4">
        <f t="shared" ref="K88" si="1009">K$5/J88+K$6</f>
        <v>4.5413620253164559</v>
      </c>
      <c r="L88" s="4">
        <f t="shared" si="843"/>
        <v>6.5231708860759499</v>
      </c>
      <c r="M88" s="28">
        <v>79</v>
      </c>
      <c r="N88" s="6">
        <f t="shared" ref="N88" si="1010">N$5/M88+N$6</f>
        <v>4.9725810126582282</v>
      </c>
      <c r="O88" s="6">
        <f t="shared" si="845"/>
        <v>6.5996050632911398</v>
      </c>
      <c r="P88" s="27">
        <v>79</v>
      </c>
      <c r="Q88" s="6">
        <f t="shared" ref="Q88" si="1011">Q$5/P88+Q$6</f>
        <v>5.5295430379746842</v>
      </c>
      <c r="R88" s="6">
        <f t="shared" si="847"/>
        <v>7.2072000000000003</v>
      </c>
      <c r="S88" s="27">
        <v>79</v>
      </c>
      <c r="T88" s="6">
        <f t="shared" ref="T88" si="1012">T$5/S88+T$6</f>
        <v>14.534734177215189</v>
      </c>
      <c r="U88" s="6">
        <f t="shared" si="849"/>
        <v>15.43877088607595</v>
      </c>
      <c r="V88" s="27">
        <v>79</v>
      </c>
      <c r="W88" s="6">
        <f t="shared" ref="W88" si="1013">W$5/V88+W$6</f>
        <v>21.09620379746837</v>
      </c>
      <c r="X88" s="6">
        <f t="shared" si="851"/>
        <v>22.319554430379746</v>
      </c>
      <c r="Y88" s="27">
        <v>79</v>
      </c>
      <c r="Z88" s="6">
        <f t="shared" ref="Z88" si="1014">Z$5/Y88+Z$6</f>
        <v>29.395525316455746</v>
      </c>
      <c r="AA88" s="6">
        <f t="shared" si="853"/>
        <v>31.035355696202533</v>
      </c>
      <c r="AB88" s="27">
        <v>79</v>
      </c>
      <c r="AC88" s="6">
        <f t="shared" ref="AC88" si="1015">AC$5/AB88+AC$6</f>
        <v>73.459522784810162</v>
      </c>
      <c r="AD88" s="6">
        <f t="shared" si="855"/>
        <v>77.286343037974689</v>
      </c>
      <c r="AE88" s="27">
        <v>79</v>
      </c>
      <c r="AF88" s="6">
        <f t="shared" ref="AF88" si="1016">AF$5/AE88+AF$6</f>
        <v>73.175522784810155</v>
      </c>
      <c r="AG88" s="6">
        <f t="shared" si="857"/>
        <v>76.969043037974686</v>
      </c>
      <c r="AH88" s="27">
        <v>79</v>
      </c>
      <c r="AI88" s="6">
        <f t="shared" ref="AI88" si="1017">AI$5/AH88+AI$6</f>
        <v>72.708922784810156</v>
      </c>
      <c r="AJ88" s="6">
        <f t="shared" si="859"/>
        <v>76.447743037974689</v>
      </c>
      <c r="AK88" s="27">
        <v>79</v>
      </c>
      <c r="AL88" s="6">
        <f t="shared" ref="AL88" si="1018">AL$5/AK88+AL$6</f>
        <v>72.00882278481015</v>
      </c>
      <c r="AM88" s="6">
        <f t="shared" si="861"/>
        <v>75.582475602425163</v>
      </c>
      <c r="AN88" s="27">
        <v>79</v>
      </c>
      <c r="AO88" s="6">
        <f t="shared" ref="AO88" si="1019">AO$5/AN88+AO$6</f>
        <v>71.708022784810154</v>
      </c>
      <c r="AP88" s="6">
        <f t="shared" si="829"/>
        <v>75.280043037974679</v>
      </c>
      <c r="AQ88" s="27">
        <v>79</v>
      </c>
      <c r="AR88" s="6">
        <f t="shared" si="830"/>
        <v>28.363225316455747</v>
      </c>
      <c r="AS88" s="6">
        <f t="shared" si="831"/>
        <v>29.881969750390937</v>
      </c>
      <c r="AT88" s="27">
        <v>79</v>
      </c>
      <c r="AU88" s="6">
        <f t="shared" si="832"/>
        <v>72.441222784810151</v>
      </c>
      <c r="AV88" s="6">
        <f t="shared" si="833"/>
        <v>76.14867827869196</v>
      </c>
      <c r="AW88" s="27">
        <v>79</v>
      </c>
      <c r="AX88" s="6">
        <f t="shared" si="834"/>
        <v>72.441222784810151</v>
      </c>
      <c r="AY88" s="6">
        <f t="shared" si="835"/>
        <v>76.14867827869196</v>
      </c>
      <c r="AZ88" s="27">
        <v>79</v>
      </c>
      <c r="BA88" s="6">
        <f t="shared" si="836"/>
        <v>72.441222784810151</v>
      </c>
      <c r="BB88" s="21">
        <f t="shared" si="837"/>
        <v>76.14867827869196</v>
      </c>
    </row>
    <row r="89" spans="4:54" x14ac:dyDescent="0.25">
      <c r="D89" s="28">
        <v>80</v>
      </c>
      <c r="E89" s="4">
        <f t="shared" si="838"/>
        <v>5.5636999999999999</v>
      </c>
      <c r="F89" s="4">
        <f t="shared" si="839"/>
        <v>6.9609000000000005</v>
      </c>
      <c r="G89" s="29">
        <f t="shared" si="863"/>
        <v>40.5</v>
      </c>
      <c r="H89" s="4">
        <f t="shared" ref="H89" si="1020">H$5/G89+H$6</f>
        <v>4.5276098765432096</v>
      </c>
      <c r="I89" s="4">
        <f t="shared" si="841"/>
        <v>6.5030802469135809</v>
      </c>
      <c r="J89" s="28">
        <v>80</v>
      </c>
      <c r="K89" s="4">
        <f t="shared" ref="K89" si="1021">K$5/J89+K$6</f>
        <v>4.5343999999999998</v>
      </c>
      <c r="L89" s="4">
        <f t="shared" si="843"/>
        <v>6.5129999999999999</v>
      </c>
      <c r="M89" s="28">
        <v>80</v>
      </c>
      <c r="N89" s="6">
        <f t="shared" ref="N89" si="1022">N$5/M89+N$6</f>
        <v>4.9565999999999999</v>
      </c>
      <c r="O89" s="6">
        <f t="shared" si="845"/>
        <v>6.5822000000000003</v>
      </c>
      <c r="P89" s="27">
        <v>80</v>
      </c>
      <c r="Q89" s="6">
        <f t="shared" ref="Q89" si="1023">Q$5/P89+Q$6</f>
        <v>5.5066000000000006</v>
      </c>
      <c r="R89" s="6">
        <f t="shared" si="847"/>
        <v>7.1821999999999999</v>
      </c>
      <c r="S89" s="27">
        <v>80</v>
      </c>
      <c r="T89" s="6">
        <f t="shared" ref="T89" si="1024">T$5/S89+T$6</f>
        <v>14.385999999999999</v>
      </c>
      <c r="U89" s="6">
        <f t="shared" si="849"/>
        <v>15.2826</v>
      </c>
      <c r="V89" s="27">
        <v>80</v>
      </c>
      <c r="W89" s="6">
        <f t="shared" ref="W89" si="1025">W$5/V89+W$6</f>
        <v>20.864400000000014</v>
      </c>
      <c r="X89" s="6">
        <f t="shared" si="851"/>
        <v>22.0762</v>
      </c>
      <c r="Y89" s="27">
        <v>80</v>
      </c>
      <c r="Z89" s="6">
        <f t="shared" ref="Z89" si="1026">Z$5/Y89+Z$6</f>
        <v>29.058500000000048</v>
      </c>
      <c r="AA89" s="6">
        <f t="shared" si="853"/>
        <v>30.6814</v>
      </c>
      <c r="AB89" s="27">
        <v>80</v>
      </c>
      <c r="AC89" s="6">
        <f t="shared" ref="AC89" si="1027">AC$5/AB89+AC$6</f>
        <v>72.568700000000035</v>
      </c>
      <c r="AD89" s="6">
        <f t="shared" si="855"/>
        <v>76.35090000000001</v>
      </c>
      <c r="AE89" s="27">
        <v>80</v>
      </c>
      <c r="AF89" s="6">
        <f t="shared" ref="AF89" si="1028">AF$5/AE89+AF$6</f>
        <v>72.284700000000029</v>
      </c>
      <c r="AG89" s="6">
        <f t="shared" si="857"/>
        <v>76.033600000000007</v>
      </c>
      <c r="AH89" s="27">
        <v>80</v>
      </c>
      <c r="AI89" s="6">
        <f t="shared" ref="AI89" si="1029">AI$5/AH89+AI$6</f>
        <v>71.81810000000003</v>
      </c>
      <c r="AJ89" s="6">
        <f t="shared" si="859"/>
        <v>75.51230000000001</v>
      </c>
      <c r="AK89" s="27">
        <v>80</v>
      </c>
      <c r="AL89" s="6">
        <f t="shared" ref="AL89" si="1030">AL$5/AK89+AL$6</f>
        <v>71.118000000000023</v>
      </c>
      <c r="AM89" s="6">
        <f t="shared" si="861"/>
        <v>74.647032564450484</v>
      </c>
      <c r="AN89" s="27">
        <v>80</v>
      </c>
      <c r="AO89" s="6">
        <f t="shared" ref="AO89" si="1031">AO$5/AN89+AO$6</f>
        <v>70.817200000000028</v>
      </c>
      <c r="AP89" s="6">
        <f t="shared" si="829"/>
        <v>74.3446</v>
      </c>
      <c r="AQ89" s="27">
        <v>80</v>
      </c>
      <c r="AR89" s="6">
        <f t="shared" si="830"/>
        <v>28.026200000000049</v>
      </c>
      <c r="AS89" s="6">
        <f t="shared" si="831"/>
        <v>29.528014054188404</v>
      </c>
      <c r="AT89" s="27">
        <v>80</v>
      </c>
      <c r="AU89" s="6">
        <f t="shared" si="832"/>
        <v>71.550400000000025</v>
      </c>
      <c r="AV89" s="6">
        <f t="shared" si="833"/>
        <v>75.213235240717282</v>
      </c>
      <c r="AW89" s="27">
        <v>80</v>
      </c>
      <c r="AX89" s="6">
        <f t="shared" si="834"/>
        <v>71.550400000000025</v>
      </c>
      <c r="AY89" s="6">
        <f t="shared" si="835"/>
        <v>75.213235240717282</v>
      </c>
      <c r="AZ89" s="27">
        <v>80</v>
      </c>
      <c r="BA89" s="6">
        <f t="shared" si="836"/>
        <v>71.550400000000025</v>
      </c>
      <c r="BB89" s="21">
        <f t="shared" si="837"/>
        <v>75.213235240717282</v>
      </c>
    </row>
    <row r="90" spans="4:54" x14ac:dyDescent="0.25">
      <c r="D90" s="28">
        <v>81</v>
      </c>
      <c r="E90" s="4">
        <f t="shared" si="838"/>
        <v>5.5611074074074072</v>
      </c>
      <c r="F90" s="4">
        <f t="shared" si="839"/>
        <v>6.9568876543209877</v>
      </c>
      <c r="G90" s="29">
        <f t="shared" si="863"/>
        <v>41</v>
      </c>
      <c r="H90" s="4">
        <f t="shared" ref="H90" si="1032">H$5/G90+H$6</f>
        <v>4.5209853658536581</v>
      </c>
      <c r="I90" s="4">
        <f t="shared" si="841"/>
        <v>6.4934024390243907</v>
      </c>
      <c r="J90" s="28">
        <v>81</v>
      </c>
      <c r="K90" s="4">
        <f t="shared" ref="K90" si="1033">K$5/J90+K$6</f>
        <v>4.5276098765432096</v>
      </c>
      <c r="L90" s="4">
        <f t="shared" si="843"/>
        <v>6.5030802469135809</v>
      </c>
      <c r="M90" s="28">
        <v>81</v>
      </c>
      <c r="N90" s="6">
        <f t="shared" ref="N90" si="1034">N$5/M90+N$6</f>
        <v>4.9410135802469135</v>
      </c>
      <c r="O90" s="6">
        <f t="shared" si="845"/>
        <v>6.5652246913580248</v>
      </c>
      <c r="P90" s="27">
        <v>81</v>
      </c>
      <c r="Q90" s="6">
        <f t="shared" ref="Q90" si="1035">Q$5/P90+Q$6</f>
        <v>5.484223456790124</v>
      </c>
      <c r="R90" s="6">
        <f t="shared" si="847"/>
        <v>7.1578172839506173</v>
      </c>
      <c r="S90" s="27">
        <v>81</v>
      </c>
      <c r="T90" s="6">
        <f t="shared" ref="T90" si="1036">T$5/S90+T$6</f>
        <v>14.240938271604939</v>
      </c>
      <c r="U90" s="6">
        <f t="shared" si="849"/>
        <v>15.130285185185185</v>
      </c>
      <c r="V90" s="27">
        <v>81</v>
      </c>
      <c r="W90" s="6">
        <f t="shared" ref="W90" si="1037">W$5/V90+W$6</f>
        <v>20.638319753086435</v>
      </c>
      <c r="X90" s="6">
        <f t="shared" si="851"/>
        <v>21.838854320987654</v>
      </c>
      <c r="Y90" s="27">
        <v>81</v>
      </c>
      <c r="Z90" s="6">
        <f t="shared" ref="Z90" si="1038">Z$5/Y90+Z$6</f>
        <v>28.729796296296346</v>
      </c>
      <c r="AA90" s="6">
        <f t="shared" si="853"/>
        <v>30.336183950617286</v>
      </c>
      <c r="AB90" s="27">
        <v>81</v>
      </c>
      <c r="AC90" s="6">
        <f t="shared" ref="AC90" si="1039">AC$5/AB90+AC$6</f>
        <v>71.699872839506213</v>
      </c>
      <c r="AD90" s="6">
        <f t="shared" si="855"/>
        <v>75.438554320987663</v>
      </c>
      <c r="AE90" s="27">
        <v>81</v>
      </c>
      <c r="AF90" s="6">
        <f t="shared" ref="AF90" si="1040">AF$5/AE90+AF$6</f>
        <v>71.415872839506207</v>
      </c>
      <c r="AG90" s="6">
        <f t="shared" si="857"/>
        <v>75.12125432098766</v>
      </c>
      <c r="AH90" s="27">
        <v>81</v>
      </c>
      <c r="AI90" s="6">
        <f t="shared" ref="AI90" si="1041">AI$5/AH90+AI$6</f>
        <v>70.949272839506207</v>
      </c>
      <c r="AJ90" s="6">
        <f t="shared" si="859"/>
        <v>74.599954320987663</v>
      </c>
      <c r="AK90" s="27">
        <v>81</v>
      </c>
      <c r="AL90" s="6">
        <f t="shared" ref="AL90" si="1042">AL$5/AK90+AL$6</f>
        <v>70.249172839506201</v>
      </c>
      <c r="AM90" s="6">
        <f t="shared" si="861"/>
        <v>73.734686885438137</v>
      </c>
      <c r="AN90" s="27">
        <v>81</v>
      </c>
      <c r="AO90" s="6">
        <f t="shared" ref="AO90" si="1043">AO$5/AN90+AO$6</f>
        <v>69.948372839506206</v>
      </c>
      <c r="AP90" s="6">
        <f t="shared" si="829"/>
        <v>73.432254320987653</v>
      </c>
      <c r="AQ90" s="27">
        <v>81</v>
      </c>
      <c r="AR90" s="6">
        <f t="shared" si="830"/>
        <v>27.697496296296347</v>
      </c>
      <c r="AS90" s="6">
        <f t="shared" si="831"/>
        <v>29.18279800480569</v>
      </c>
      <c r="AT90" s="27">
        <v>81</v>
      </c>
      <c r="AU90" s="6">
        <f t="shared" si="832"/>
        <v>70.681572839506202</v>
      </c>
      <c r="AV90" s="6">
        <f t="shared" si="833"/>
        <v>74.300889561704935</v>
      </c>
      <c r="AW90" s="27">
        <v>81</v>
      </c>
      <c r="AX90" s="6">
        <f t="shared" si="834"/>
        <v>70.681572839506202</v>
      </c>
      <c r="AY90" s="6">
        <f t="shared" si="835"/>
        <v>74.300889561704935</v>
      </c>
      <c r="AZ90" s="27">
        <v>81</v>
      </c>
      <c r="BA90" s="6">
        <f t="shared" si="836"/>
        <v>70.681572839506202</v>
      </c>
      <c r="BB90" s="21">
        <f t="shared" si="837"/>
        <v>74.300889561704935</v>
      </c>
    </row>
    <row r="91" spans="4:54" x14ac:dyDescent="0.25">
      <c r="D91" s="28">
        <v>82</v>
      </c>
      <c r="E91" s="4">
        <f t="shared" si="838"/>
        <v>5.5585780487804879</v>
      </c>
      <c r="F91" s="4">
        <f t="shared" si="839"/>
        <v>6.952973170731708</v>
      </c>
      <c r="G91" s="29">
        <f t="shared" si="863"/>
        <v>41.5</v>
      </c>
      <c r="H91" s="4">
        <f t="shared" ref="H91" si="1044">H$5/G91+H$6</f>
        <v>4.5145204819277112</v>
      </c>
      <c r="I91" s="4">
        <f t="shared" si="841"/>
        <v>6.4839578313253012</v>
      </c>
      <c r="J91" s="28">
        <v>82</v>
      </c>
      <c r="K91" s="4">
        <f t="shared" ref="K91" si="1045">K$5/J91+K$6</f>
        <v>4.5209853658536581</v>
      </c>
      <c r="L91" s="4">
        <f t="shared" si="843"/>
        <v>6.4934024390243907</v>
      </c>
      <c r="M91" s="28">
        <v>82</v>
      </c>
      <c r="N91" s="6">
        <f t="shared" ref="N91" si="1046">N$5/M91+N$6</f>
        <v>4.9258073170731702</v>
      </c>
      <c r="O91" s="6">
        <f t="shared" si="845"/>
        <v>6.5486634146341469</v>
      </c>
      <c r="P91" s="27">
        <v>82</v>
      </c>
      <c r="Q91" s="6">
        <f t="shared" ref="Q91" si="1047">Q$5/P91+Q$6</f>
        <v>5.4623926829268292</v>
      </c>
      <c r="R91" s="6">
        <f t="shared" si="847"/>
        <v>7.1340292682926831</v>
      </c>
      <c r="S91" s="27">
        <v>82</v>
      </c>
      <c r="T91" s="6">
        <f t="shared" ref="T91" si="1048">T$5/S91+T$6</f>
        <v>14.099414634146342</v>
      </c>
      <c r="U91" s="6">
        <f t="shared" si="849"/>
        <v>14.981685365853659</v>
      </c>
      <c r="V91" s="27">
        <v>82</v>
      </c>
      <c r="W91" s="6">
        <f t="shared" ref="W91" si="1049">W$5/V91+W$6</f>
        <v>20.417753658536601</v>
      </c>
      <c r="X91" s="6">
        <f t="shared" si="851"/>
        <v>21.60729756097561</v>
      </c>
      <c r="Y91" s="27">
        <v>82</v>
      </c>
      <c r="Z91" s="6">
        <f t="shared" ref="Z91" si="1050">Z$5/Y91+Z$6</f>
        <v>28.40910975609761</v>
      </c>
      <c r="AA91" s="6">
        <f t="shared" si="853"/>
        <v>29.999387804878051</v>
      </c>
      <c r="AB91" s="27">
        <v>82</v>
      </c>
      <c r="AC91" s="6">
        <f t="shared" ref="AC91" si="1051">AC$5/AB91+AC$6</f>
        <v>70.852236585365887</v>
      </c>
      <c r="AD91" s="6">
        <f t="shared" si="855"/>
        <v>74.548460975609757</v>
      </c>
      <c r="AE91" s="27">
        <v>82</v>
      </c>
      <c r="AF91" s="6">
        <f t="shared" ref="AF91" si="1052">AF$5/AE91+AF$6</f>
        <v>70.568236585365881</v>
      </c>
      <c r="AG91" s="6">
        <f t="shared" si="857"/>
        <v>74.231160975609754</v>
      </c>
      <c r="AH91" s="27">
        <v>82</v>
      </c>
      <c r="AI91" s="6">
        <f t="shared" ref="AI91" si="1053">AI$5/AH91+AI$6</f>
        <v>70.101636585365881</v>
      </c>
      <c r="AJ91" s="6">
        <f t="shared" si="859"/>
        <v>73.709860975609757</v>
      </c>
      <c r="AK91" s="27">
        <v>82</v>
      </c>
      <c r="AL91" s="6">
        <f t="shared" ref="AL91" si="1054">AL$5/AK91+AL$6</f>
        <v>69.401536585365875</v>
      </c>
      <c r="AM91" s="6">
        <f t="shared" si="861"/>
        <v>72.844593540060231</v>
      </c>
      <c r="AN91" s="27">
        <v>82</v>
      </c>
      <c r="AO91" s="6">
        <f t="shared" ref="AO91" si="1055">AO$5/AN91+AO$6</f>
        <v>69.10073658536588</v>
      </c>
      <c r="AP91" s="6">
        <f t="shared" si="829"/>
        <v>72.542160975609747</v>
      </c>
      <c r="AQ91" s="27">
        <v>82</v>
      </c>
      <c r="AR91" s="6">
        <f t="shared" si="830"/>
        <v>27.376809756097611</v>
      </c>
      <c r="AS91" s="6">
        <f t="shared" si="831"/>
        <v>28.846001859066455</v>
      </c>
      <c r="AT91" s="27">
        <v>82</v>
      </c>
      <c r="AU91" s="6">
        <f t="shared" si="832"/>
        <v>69.833936585365876</v>
      </c>
      <c r="AV91" s="6">
        <f t="shared" si="833"/>
        <v>73.410796216327029</v>
      </c>
      <c r="AW91" s="27">
        <v>82</v>
      </c>
      <c r="AX91" s="6">
        <f t="shared" si="834"/>
        <v>69.833936585365876</v>
      </c>
      <c r="AY91" s="6">
        <f t="shared" si="835"/>
        <v>73.410796216327029</v>
      </c>
      <c r="AZ91" s="27">
        <v>82</v>
      </c>
      <c r="BA91" s="6">
        <f t="shared" si="836"/>
        <v>69.833936585365876</v>
      </c>
      <c r="BB91" s="21">
        <f t="shared" si="837"/>
        <v>73.410796216327029</v>
      </c>
    </row>
    <row r="92" spans="4:54" x14ac:dyDescent="0.25">
      <c r="D92" s="28">
        <v>83</v>
      </c>
      <c r="E92" s="4">
        <f t="shared" si="838"/>
        <v>5.5561096385542168</v>
      </c>
      <c r="F92" s="4">
        <f t="shared" si="839"/>
        <v>6.9491530120481935</v>
      </c>
      <c r="G92" s="29">
        <f t="shared" si="863"/>
        <v>42</v>
      </c>
      <c r="H92" s="4">
        <f t="shared" ref="H92" si="1056">H$5/G92+H$6</f>
        <v>4.5082095238095237</v>
      </c>
      <c r="I92" s="4">
        <f t="shared" si="841"/>
        <v>6.4747380952380951</v>
      </c>
      <c r="J92" s="28">
        <v>83</v>
      </c>
      <c r="K92" s="4">
        <f t="shared" ref="K92" si="1057">K$5/J92+K$6</f>
        <v>4.5145204819277112</v>
      </c>
      <c r="L92" s="4">
        <f t="shared" si="843"/>
        <v>6.4839578313253012</v>
      </c>
      <c r="M92" s="28">
        <v>83</v>
      </c>
      <c r="N92" s="6">
        <f t="shared" ref="N92" si="1058">N$5/M92+N$6</f>
        <v>4.9109674698795178</v>
      </c>
      <c r="O92" s="6">
        <f t="shared" si="845"/>
        <v>6.5325012048192779</v>
      </c>
      <c r="P92" s="27">
        <v>83</v>
      </c>
      <c r="Q92" s="6">
        <f t="shared" ref="Q92" si="1059">Q$5/P92+Q$6</f>
        <v>5.4410879518072299</v>
      </c>
      <c r="R92" s="6">
        <f t="shared" si="847"/>
        <v>7.1108144578313253</v>
      </c>
      <c r="S92" s="27">
        <v>83</v>
      </c>
      <c r="T92" s="6">
        <f t="shared" ref="T92" si="1060">T$5/S92+T$6</f>
        <v>13.961301204819279</v>
      </c>
      <c r="U92" s="6">
        <f t="shared" si="849"/>
        <v>14.836666265060241</v>
      </c>
      <c r="V92" s="27">
        <v>83</v>
      </c>
      <c r="W92" s="6">
        <f t="shared" ref="W92" si="1061">W$5/V92+W$6</f>
        <v>20.202502409638569</v>
      </c>
      <c r="X92" s="6">
        <f t="shared" si="851"/>
        <v>21.381320481927709</v>
      </c>
      <c r="Y92" s="27">
        <v>83</v>
      </c>
      <c r="Z92" s="6">
        <f t="shared" ref="Z92" si="1062">Z$5/Y92+Z$6</f>
        <v>28.096150602409686</v>
      </c>
      <c r="AA92" s="6">
        <f t="shared" si="853"/>
        <v>29.670707228915663</v>
      </c>
      <c r="AB92" s="27">
        <v>83</v>
      </c>
      <c r="AC92" s="6">
        <f t="shared" ref="AC92" si="1063">AC$5/AB92+AC$6</f>
        <v>70.025025301204863</v>
      </c>
      <c r="AD92" s="6">
        <f t="shared" si="855"/>
        <v>73.679815662650611</v>
      </c>
      <c r="AE92" s="27">
        <v>83</v>
      </c>
      <c r="AF92" s="6">
        <f t="shared" ref="AF92" si="1064">AF$5/AE92+AF$6</f>
        <v>69.741025301204857</v>
      </c>
      <c r="AG92" s="6">
        <f t="shared" si="857"/>
        <v>73.362515662650608</v>
      </c>
      <c r="AH92" s="27">
        <v>83</v>
      </c>
      <c r="AI92" s="6">
        <f t="shared" ref="AI92" si="1065">AI$5/AH92+AI$6</f>
        <v>69.274425301204857</v>
      </c>
      <c r="AJ92" s="6">
        <f t="shared" si="859"/>
        <v>72.841215662650612</v>
      </c>
      <c r="AK92" s="27">
        <v>83</v>
      </c>
      <c r="AL92" s="6">
        <f t="shared" ref="AL92" si="1066">AL$5/AK92+AL$6</f>
        <v>68.574325301204851</v>
      </c>
      <c r="AM92" s="6">
        <f t="shared" si="861"/>
        <v>71.975948227101085</v>
      </c>
      <c r="AN92" s="27">
        <v>83</v>
      </c>
      <c r="AO92" s="6">
        <f t="shared" ref="AO92" si="1067">AO$5/AN92+AO$6</f>
        <v>68.273525301204856</v>
      </c>
      <c r="AP92" s="6">
        <f t="shared" si="829"/>
        <v>71.673515662650601</v>
      </c>
      <c r="AQ92" s="27">
        <v>83</v>
      </c>
      <c r="AR92" s="6">
        <f t="shared" si="830"/>
        <v>27.063850602409687</v>
      </c>
      <c r="AS92" s="6">
        <f t="shared" si="831"/>
        <v>28.517321283104067</v>
      </c>
      <c r="AT92" s="27">
        <v>83</v>
      </c>
      <c r="AU92" s="6">
        <f t="shared" si="832"/>
        <v>69.006725301204852</v>
      </c>
      <c r="AV92" s="6">
        <f t="shared" si="833"/>
        <v>72.542150903367883</v>
      </c>
      <c r="AW92" s="27">
        <v>83</v>
      </c>
      <c r="AX92" s="6">
        <f t="shared" si="834"/>
        <v>69.006725301204852</v>
      </c>
      <c r="AY92" s="6">
        <f t="shared" si="835"/>
        <v>72.542150903367883</v>
      </c>
      <c r="AZ92" s="27">
        <v>83</v>
      </c>
      <c r="BA92" s="6">
        <f t="shared" si="836"/>
        <v>69.006725301204852</v>
      </c>
      <c r="BB92" s="21">
        <f t="shared" si="837"/>
        <v>72.542150903367883</v>
      </c>
    </row>
    <row r="93" spans="4:54" x14ac:dyDescent="0.25">
      <c r="D93" s="28">
        <v>84</v>
      </c>
      <c r="E93" s="4">
        <f t="shared" si="838"/>
        <v>5.5537000000000001</v>
      </c>
      <c r="F93" s="4">
        <f t="shared" si="839"/>
        <v>6.9454238095238097</v>
      </c>
      <c r="G93" s="29">
        <f t="shared" si="863"/>
        <v>42.5</v>
      </c>
      <c r="H93" s="4">
        <f t="shared" ref="H93" si="1068">H$5/G93+H$6</f>
        <v>4.5020470588235293</v>
      </c>
      <c r="I93" s="4">
        <f t="shared" si="841"/>
        <v>6.4657352941176471</v>
      </c>
      <c r="J93" s="28">
        <v>84</v>
      </c>
      <c r="K93" s="4">
        <f t="shared" ref="K93" si="1069">K$5/J93+K$6</f>
        <v>4.5082095238095237</v>
      </c>
      <c r="L93" s="4">
        <f t="shared" si="843"/>
        <v>6.4747380952380951</v>
      </c>
      <c r="M93" s="28">
        <v>84</v>
      </c>
      <c r="N93" s="6">
        <f t="shared" ref="N93" si="1070">N$5/M93+N$6</f>
        <v>4.8964809523809523</v>
      </c>
      <c r="O93" s="6">
        <f t="shared" si="845"/>
        <v>6.5167238095238096</v>
      </c>
      <c r="P93" s="27">
        <v>84</v>
      </c>
      <c r="Q93" s="6">
        <f t="shared" ref="Q93" si="1071">Q$5/P93+Q$6</f>
        <v>5.4202904761904769</v>
      </c>
      <c r="R93" s="6">
        <f t="shared" si="847"/>
        <v>7.0881523809523816</v>
      </c>
      <c r="S93" s="27">
        <v>84</v>
      </c>
      <c r="T93" s="6">
        <f t="shared" ref="T93" si="1072">T$5/S93+T$6</f>
        <v>13.826476190476189</v>
      </c>
      <c r="U93" s="6">
        <f t="shared" si="849"/>
        <v>14.6951</v>
      </c>
      <c r="V93" s="27">
        <v>84</v>
      </c>
      <c r="W93" s="6">
        <f t="shared" ref="W93" si="1073">W$5/V93+W$6</f>
        <v>19.992376190476204</v>
      </c>
      <c r="X93" s="6">
        <f t="shared" si="851"/>
        <v>21.160723809523809</v>
      </c>
      <c r="Y93" s="27">
        <v>84</v>
      </c>
      <c r="Z93" s="6">
        <f t="shared" ref="Z93" si="1074">Z$5/Y93+Z$6</f>
        <v>27.790642857142906</v>
      </c>
      <c r="AA93" s="6">
        <f t="shared" si="853"/>
        <v>29.349852380952381</v>
      </c>
      <c r="AB93" s="27">
        <v>84</v>
      </c>
      <c r="AC93" s="6">
        <f t="shared" ref="AC93" si="1075">AC$5/AB93+AC$6</f>
        <v>69.217509523809568</v>
      </c>
      <c r="AD93" s="6">
        <f t="shared" si="855"/>
        <v>72.831852380952384</v>
      </c>
      <c r="AE93" s="27">
        <v>84</v>
      </c>
      <c r="AF93" s="6">
        <f t="shared" ref="AF93" si="1076">AF$5/AE93+AF$6</f>
        <v>68.933509523809562</v>
      </c>
      <c r="AG93" s="6">
        <f t="shared" si="857"/>
        <v>72.514552380952381</v>
      </c>
      <c r="AH93" s="27">
        <v>84</v>
      </c>
      <c r="AI93" s="6">
        <f t="shared" ref="AI93" si="1077">AI$5/AH93+AI$6</f>
        <v>68.466909523809562</v>
      </c>
      <c r="AJ93" s="6">
        <f t="shared" si="859"/>
        <v>71.993252380952384</v>
      </c>
      <c r="AK93" s="27">
        <v>84</v>
      </c>
      <c r="AL93" s="6">
        <f t="shared" ref="AL93" si="1078">AL$5/AK93+AL$6</f>
        <v>67.766809523809556</v>
      </c>
      <c r="AM93" s="6">
        <f t="shared" si="861"/>
        <v>71.127984945402858</v>
      </c>
      <c r="AN93" s="27">
        <v>84</v>
      </c>
      <c r="AO93" s="6">
        <f t="shared" ref="AO93" si="1079">AO$5/AN93+AO$6</f>
        <v>67.466009523809561</v>
      </c>
      <c r="AP93" s="6">
        <f t="shared" si="829"/>
        <v>70.825552380952374</v>
      </c>
      <c r="AQ93" s="27">
        <v>84</v>
      </c>
      <c r="AR93" s="6">
        <f t="shared" si="830"/>
        <v>26.758342857142907</v>
      </c>
      <c r="AS93" s="6">
        <f t="shared" si="831"/>
        <v>28.196466435140785</v>
      </c>
      <c r="AT93" s="27">
        <v>84</v>
      </c>
      <c r="AU93" s="6">
        <f t="shared" si="832"/>
        <v>68.199209523809557</v>
      </c>
      <c r="AV93" s="6">
        <f t="shared" si="833"/>
        <v>71.694187621669656</v>
      </c>
      <c r="AW93" s="27">
        <v>84</v>
      </c>
      <c r="AX93" s="6">
        <f t="shared" si="834"/>
        <v>68.199209523809557</v>
      </c>
      <c r="AY93" s="6">
        <f t="shared" si="835"/>
        <v>71.694187621669656</v>
      </c>
      <c r="AZ93" s="27">
        <v>84</v>
      </c>
      <c r="BA93" s="6">
        <f t="shared" si="836"/>
        <v>68.199209523809557</v>
      </c>
      <c r="BB93" s="21">
        <f t="shared" si="837"/>
        <v>71.694187621669656</v>
      </c>
    </row>
    <row r="94" spans="4:54" x14ac:dyDescent="0.25">
      <c r="D94" s="28">
        <v>85</v>
      </c>
      <c r="E94" s="4">
        <f t="shared" si="838"/>
        <v>5.551347058823529</v>
      </c>
      <c r="F94" s="4">
        <f t="shared" si="839"/>
        <v>6.9417823529411766</v>
      </c>
      <c r="G94" s="29">
        <f t="shared" si="863"/>
        <v>43</v>
      </c>
      <c r="H94" s="4">
        <f t="shared" ref="H94" si="1080">H$5/G94+H$6</f>
        <v>4.4960279069767441</v>
      </c>
      <c r="I94" s="4">
        <f t="shared" si="841"/>
        <v>6.4569418604651165</v>
      </c>
      <c r="J94" s="28">
        <v>85</v>
      </c>
      <c r="K94" s="4">
        <f t="shared" ref="K94" si="1081">K$5/J94+K$6</f>
        <v>4.5020470588235293</v>
      </c>
      <c r="L94" s="4">
        <f t="shared" si="843"/>
        <v>6.4657352941176471</v>
      </c>
      <c r="M94" s="28">
        <v>85</v>
      </c>
      <c r="N94" s="6">
        <f t="shared" ref="N94" si="1082">N$5/M94+N$6</f>
        <v>4.882335294117647</v>
      </c>
      <c r="O94" s="6">
        <f t="shared" si="845"/>
        <v>6.5013176470588236</v>
      </c>
      <c r="P94" s="27">
        <v>85</v>
      </c>
      <c r="Q94" s="6">
        <f t="shared" ref="Q94" si="1083">Q$5/P94+Q$6</f>
        <v>5.3999823529411772</v>
      </c>
      <c r="R94" s="6">
        <f t="shared" si="847"/>
        <v>7.0660235294117655</v>
      </c>
      <c r="S94" s="27">
        <v>85</v>
      </c>
      <c r="T94" s="6">
        <f t="shared" ref="T94" si="1084">T$5/S94+T$6</f>
        <v>13.694823529411764</v>
      </c>
      <c r="U94" s="6">
        <f t="shared" si="849"/>
        <v>14.556864705882353</v>
      </c>
      <c r="V94" s="27">
        <v>85</v>
      </c>
      <c r="W94" s="6">
        <f t="shared" ref="W94" si="1085">W$5/V94+W$6</f>
        <v>19.787194117647072</v>
      </c>
      <c r="X94" s="6">
        <f t="shared" si="851"/>
        <v>20.945317647058822</v>
      </c>
      <c r="Y94" s="27">
        <v>85</v>
      </c>
      <c r="Z94" s="6">
        <f t="shared" ref="Z94" si="1086">Z$5/Y94+Z$6</f>
        <v>27.492323529411813</v>
      </c>
      <c r="AA94" s="6">
        <f t="shared" si="853"/>
        <v>29.03654705882353</v>
      </c>
      <c r="AB94" s="27">
        <v>85</v>
      </c>
      <c r="AC94" s="6">
        <f t="shared" ref="AC94" si="1087">AC$5/AB94+AC$6</f>
        <v>68.428994117647093</v>
      </c>
      <c r="AD94" s="6">
        <f t="shared" si="855"/>
        <v>72.003841176470587</v>
      </c>
      <c r="AE94" s="27">
        <v>85</v>
      </c>
      <c r="AF94" s="6">
        <f t="shared" ref="AF94" si="1088">AF$5/AE94+AF$6</f>
        <v>68.144994117647087</v>
      </c>
      <c r="AG94" s="6">
        <f t="shared" si="857"/>
        <v>71.686541176470584</v>
      </c>
      <c r="AH94" s="27">
        <v>85</v>
      </c>
      <c r="AI94" s="6">
        <f t="shared" ref="AI94" si="1089">AI$5/AH94+AI$6</f>
        <v>67.678394117647088</v>
      </c>
      <c r="AJ94" s="6">
        <f t="shared" si="859"/>
        <v>71.165241176470587</v>
      </c>
      <c r="AK94" s="27">
        <v>85</v>
      </c>
      <c r="AL94" s="6">
        <f t="shared" ref="AL94" si="1090">AL$5/AK94+AL$6</f>
        <v>66.978294117647081</v>
      </c>
      <c r="AM94" s="6">
        <f t="shared" si="861"/>
        <v>70.299973740921061</v>
      </c>
      <c r="AN94" s="27">
        <v>85</v>
      </c>
      <c r="AO94" s="6">
        <f t="shared" ref="AO94" si="1091">AO$5/AN94+AO$6</f>
        <v>66.677494117647086</v>
      </c>
      <c r="AP94" s="6">
        <f t="shared" si="829"/>
        <v>69.997541176470577</v>
      </c>
      <c r="AQ94" s="27">
        <v>85</v>
      </c>
      <c r="AR94" s="6">
        <f t="shared" si="830"/>
        <v>26.460023529411814</v>
      </c>
      <c r="AS94" s="6">
        <f t="shared" si="831"/>
        <v>27.883161113011933</v>
      </c>
      <c r="AT94" s="27">
        <v>85</v>
      </c>
      <c r="AU94" s="6">
        <f t="shared" si="832"/>
        <v>67.410694117647083</v>
      </c>
      <c r="AV94" s="6">
        <f t="shared" si="833"/>
        <v>70.866176417187859</v>
      </c>
      <c r="AW94" s="27">
        <v>85</v>
      </c>
      <c r="AX94" s="6">
        <f t="shared" si="834"/>
        <v>67.410694117647083</v>
      </c>
      <c r="AY94" s="6">
        <f t="shared" si="835"/>
        <v>70.866176417187859</v>
      </c>
      <c r="AZ94" s="27">
        <v>85</v>
      </c>
      <c r="BA94" s="6">
        <f t="shared" si="836"/>
        <v>67.410694117647083</v>
      </c>
      <c r="BB94" s="21">
        <f t="shared" si="837"/>
        <v>70.866176417187859</v>
      </c>
    </row>
    <row r="95" spans="4:54" x14ac:dyDescent="0.25">
      <c r="D95" s="28">
        <v>86</v>
      </c>
      <c r="E95" s="4">
        <f t="shared" si="838"/>
        <v>5.5490488372093019</v>
      </c>
      <c r="F95" s="4">
        <f t="shared" si="839"/>
        <v>6.9382255813953488</v>
      </c>
      <c r="G95" s="29">
        <f t="shared" si="863"/>
        <v>43.5</v>
      </c>
      <c r="H95" s="4">
        <f t="shared" ref="H95" si="1092">H$5/G95+H$6</f>
        <v>4.4901471264367814</v>
      </c>
      <c r="I95" s="4">
        <f t="shared" si="841"/>
        <v>6.4483505747126442</v>
      </c>
      <c r="J95" s="28">
        <v>86</v>
      </c>
      <c r="K95" s="4">
        <f t="shared" ref="K95" si="1093">K$5/J95+K$6</f>
        <v>4.4960279069767441</v>
      </c>
      <c r="L95" s="4">
        <f t="shared" si="843"/>
        <v>6.4569418604651165</v>
      </c>
      <c r="M95" s="28">
        <v>86</v>
      </c>
      <c r="N95" s="6">
        <f t="shared" ref="N95" si="1094">N$5/M95+N$6</f>
        <v>4.8685186046511628</v>
      </c>
      <c r="O95" s="6">
        <f t="shared" si="845"/>
        <v>6.4862697674418612</v>
      </c>
      <c r="P95" s="27">
        <v>86</v>
      </c>
      <c r="Q95" s="6">
        <f t="shared" ref="Q95" si="1095">Q$5/P95+Q$6</f>
        <v>5.3801465116279079</v>
      </c>
      <c r="R95" s="6">
        <f t="shared" si="847"/>
        <v>7.0444093023255814</v>
      </c>
      <c r="S95" s="27">
        <v>86</v>
      </c>
      <c r="T95" s="6">
        <f t="shared" ref="T95" si="1096">T$5/S95+T$6</f>
        <v>13.566232558139536</v>
      </c>
      <c r="U95" s="6">
        <f t="shared" si="849"/>
        <v>14.421844186046512</v>
      </c>
      <c r="V95" s="27">
        <v>86</v>
      </c>
      <c r="W95" s="6">
        <f t="shared" ref="W95" si="1097">W$5/V95+W$6</f>
        <v>19.586783720930246</v>
      </c>
      <c r="X95" s="6">
        <f t="shared" si="851"/>
        <v>20.734920930232558</v>
      </c>
      <c r="Y95" s="27">
        <v>86</v>
      </c>
      <c r="Z95" s="6">
        <f t="shared" ref="Z95" si="1098">Z$5/Y95+Z$6</f>
        <v>27.200941860465164</v>
      </c>
      <c r="AA95" s="6">
        <f t="shared" si="853"/>
        <v>28.730527906976747</v>
      </c>
      <c r="AB95" s="27">
        <v>86</v>
      </c>
      <c r="AC95" s="6">
        <f t="shared" ref="AC95" si="1099">AC$5/AB95+AC$6</f>
        <v>67.658816279069811</v>
      </c>
      <c r="AD95" s="6">
        <f t="shared" si="855"/>
        <v>71.195086046511634</v>
      </c>
      <c r="AE95" s="27">
        <v>86</v>
      </c>
      <c r="AF95" s="6">
        <f t="shared" ref="AF95" si="1100">AF$5/AE95+AF$6</f>
        <v>67.374816279069805</v>
      </c>
      <c r="AG95" s="6">
        <f t="shared" si="857"/>
        <v>70.877786046511631</v>
      </c>
      <c r="AH95" s="27">
        <v>86</v>
      </c>
      <c r="AI95" s="6">
        <f t="shared" ref="AI95" si="1101">AI$5/AH95+AI$6</f>
        <v>66.908216279069805</v>
      </c>
      <c r="AJ95" s="6">
        <f t="shared" si="859"/>
        <v>70.356486046511634</v>
      </c>
      <c r="AK95" s="27">
        <v>86</v>
      </c>
      <c r="AL95" s="6">
        <f t="shared" ref="AL95" si="1102">AL$5/AK95+AL$6</f>
        <v>66.208116279069799</v>
      </c>
      <c r="AM95" s="6">
        <f t="shared" si="861"/>
        <v>69.491218610962108</v>
      </c>
      <c r="AN95" s="27">
        <v>86</v>
      </c>
      <c r="AO95" s="6">
        <f t="shared" ref="AO95" si="1103">AO$5/AN95+AO$6</f>
        <v>65.907316279069803</v>
      </c>
      <c r="AP95" s="6">
        <f t="shared" si="829"/>
        <v>69.188786046511623</v>
      </c>
      <c r="AQ95" s="27">
        <v>86</v>
      </c>
      <c r="AR95" s="6">
        <f t="shared" si="830"/>
        <v>26.168641860465165</v>
      </c>
      <c r="AS95" s="6">
        <f t="shared" si="831"/>
        <v>27.57714196116515</v>
      </c>
      <c r="AT95" s="27">
        <v>86</v>
      </c>
      <c r="AU95" s="6">
        <f t="shared" si="832"/>
        <v>66.6405162790698</v>
      </c>
      <c r="AV95" s="6">
        <f t="shared" si="833"/>
        <v>70.057421287228905</v>
      </c>
      <c r="AW95" s="27">
        <v>86</v>
      </c>
      <c r="AX95" s="6">
        <f t="shared" si="834"/>
        <v>66.6405162790698</v>
      </c>
      <c r="AY95" s="6">
        <f t="shared" si="835"/>
        <v>70.057421287228905</v>
      </c>
      <c r="AZ95" s="27">
        <v>86</v>
      </c>
      <c r="BA95" s="6">
        <f t="shared" si="836"/>
        <v>66.6405162790698</v>
      </c>
      <c r="BB95" s="21">
        <f t="shared" si="837"/>
        <v>70.057421287228905</v>
      </c>
    </row>
    <row r="96" spans="4:54" x14ac:dyDescent="0.25">
      <c r="D96" s="28">
        <v>87</v>
      </c>
      <c r="E96" s="4">
        <f t="shared" si="838"/>
        <v>5.5468034482758624</v>
      </c>
      <c r="F96" s="4">
        <f t="shared" si="839"/>
        <v>6.9347505747126439</v>
      </c>
      <c r="G96" s="29">
        <f t="shared" si="863"/>
        <v>44</v>
      </c>
      <c r="H96" s="4">
        <f t="shared" ref="H96" si="1104">H$5/G96+H$6</f>
        <v>4.4843999999999999</v>
      </c>
      <c r="I96" s="4">
        <f t="shared" si="841"/>
        <v>6.4399545454545457</v>
      </c>
      <c r="J96" s="28">
        <v>87</v>
      </c>
      <c r="K96" s="4">
        <f t="shared" ref="K96" si="1105">K$5/J96+K$6</f>
        <v>4.4901471264367814</v>
      </c>
      <c r="L96" s="4">
        <f t="shared" si="843"/>
        <v>6.4483505747126442</v>
      </c>
      <c r="M96" s="28">
        <v>87</v>
      </c>
      <c r="N96" s="6">
        <f t="shared" ref="N96" si="1106">N$5/M96+N$6</f>
        <v>4.8550195402298852</v>
      </c>
      <c r="O96" s="6">
        <f t="shared" si="845"/>
        <v>6.4715678160919543</v>
      </c>
      <c r="P96" s="27">
        <v>87</v>
      </c>
      <c r="Q96" s="6">
        <f t="shared" ref="Q96" si="1107">Q$5/P96+Q$6</f>
        <v>5.3607666666666667</v>
      </c>
      <c r="R96" s="6">
        <f t="shared" si="847"/>
        <v>7.023291954022989</v>
      </c>
      <c r="S96" s="27">
        <v>87</v>
      </c>
      <c r="T96" s="6">
        <f t="shared" ref="T96" si="1108">T$5/S96+T$6</f>
        <v>13.440597701149425</v>
      </c>
      <c r="U96" s="6">
        <f t="shared" si="849"/>
        <v>14.289927586206897</v>
      </c>
      <c r="V96" s="27">
        <v>87</v>
      </c>
      <c r="W96" s="6">
        <f t="shared" ref="W96" si="1109">W$5/V96+W$6</f>
        <v>19.390980459770127</v>
      </c>
      <c r="X96" s="6">
        <f t="shared" si="851"/>
        <v>20.529360919540228</v>
      </c>
      <c r="Y96" s="27">
        <v>87</v>
      </c>
      <c r="Z96" s="6">
        <f t="shared" ref="Z96" si="1110">Z$5/Y96+Z$6</f>
        <v>26.9162586206897</v>
      </c>
      <c r="AA96" s="6">
        <f t="shared" si="853"/>
        <v>28.431543678160921</v>
      </c>
      <c r="AB96" s="27">
        <v>87</v>
      </c>
      <c r="AC96" s="6">
        <f t="shared" ref="AC96" si="1111">AC$5/AB96+AC$6</f>
        <v>66.906343678160951</v>
      </c>
      <c r="AD96" s="6">
        <f t="shared" si="855"/>
        <v>70.404922988505746</v>
      </c>
      <c r="AE96" s="27">
        <v>87</v>
      </c>
      <c r="AF96" s="6">
        <f t="shared" ref="AF96" si="1112">AF$5/AE96+AF$6</f>
        <v>66.622343678160945</v>
      </c>
      <c r="AG96" s="6">
        <f t="shared" si="857"/>
        <v>70.087622988505743</v>
      </c>
      <c r="AH96" s="27">
        <v>87</v>
      </c>
      <c r="AI96" s="6">
        <f t="shared" ref="AI96" si="1113">AI$5/AH96+AI$6</f>
        <v>66.155743678160945</v>
      </c>
      <c r="AJ96" s="6">
        <f t="shared" si="859"/>
        <v>69.566322988505746</v>
      </c>
      <c r="AK96" s="27">
        <v>87</v>
      </c>
      <c r="AL96" s="6">
        <f t="shared" ref="AL96" si="1114">AL$5/AK96+AL$6</f>
        <v>65.455643678160939</v>
      </c>
      <c r="AM96" s="6">
        <f t="shared" si="861"/>
        <v>68.70105555295622</v>
      </c>
      <c r="AN96" s="27">
        <v>87</v>
      </c>
      <c r="AO96" s="6">
        <f t="shared" ref="AO96" si="1115">AO$5/AN96+AO$6</f>
        <v>65.154843678160944</v>
      </c>
      <c r="AP96" s="6">
        <f t="shared" si="829"/>
        <v>68.398622988505736</v>
      </c>
      <c r="AQ96" s="27">
        <v>87</v>
      </c>
      <c r="AR96" s="6">
        <f t="shared" si="830"/>
        <v>25.8839586206897</v>
      </c>
      <c r="AS96" s="6">
        <f t="shared" si="831"/>
        <v>27.278157732349325</v>
      </c>
      <c r="AT96" s="27">
        <v>87</v>
      </c>
      <c r="AU96" s="6">
        <f t="shared" si="832"/>
        <v>65.88804367816094</v>
      </c>
      <c r="AV96" s="6">
        <f t="shared" si="833"/>
        <v>69.267258229223017</v>
      </c>
      <c r="AW96" s="27">
        <v>87</v>
      </c>
      <c r="AX96" s="6">
        <f t="shared" si="834"/>
        <v>65.88804367816094</v>
      </c>
      <c r="AY96" s="6">
        <f t="shared" si="835"/>
        <v>69.267258229223017</v>
      </c>
      <c r="AZ96" s="27">
        <v>87</v>
      </c>
      <c r="BA96" s="6">
        <f t="shared" si="836"/>
        <v>65.88804367816094</v>
      </c>
      <c r="BB96" s="21">
        <f t="shared" si="837"/>
        <v>69.267258229223017</v>
      </c>
    </row>
    <row r="97" spans="4:54" x14ac:dyDescent="0.25">
      <c r="D97" s="28">
        <v>88</v>
      </c>
      <c r="E97" s="4">
        <f t="shared" si="838"/>
        <v>5.5446090909090913</v>
      </c>
      <c r="F97" s="4">
        <f t="shared" si="839"/>
        <v>6.9313545454545462</v>
      </c>
      <c r="G97" s="29">
        <f t="shared" si="863"/>
        <v>44.5</v>
      </c>
      <c r="H97" s="4">
        <f t="shared" ref="H97" si="1116">H$5/G97+H$6</f>
        <v>4.4787820224719104</v>
      </c>
      <c r="I97" s="4">
        <f t="shared" si="841"/>
        <v>6.4317471910112367</v>
      </c>
      <c r="J97" s="28">
        <v>88</v>
      </c>
      <c r="K97" s="4">
        <f t="shared" ref="K97" si="1117">K$5/J97+K$6</f>
        <v>4.4843999999999999</v>
      </c>
      <c r="L97" s="4">
        <f t="shared" si="843"/>
        <v>6.4399545454545457</v>
      </c>
      <c r="M97" s="28">
        <v>88</v>
      </c>
      <c r="N97" s="6">
        <f t="shared" ref="N97" si="1118">N$5/M97+N$6</f>
        <v>4.8418272727272722</v>
      </c>
      <c r="O97" s="6">
        <f t="shared" si="845"/>
        <v>6.4572000000000003</v>
      </c>
      <c r="P97" s="27">
        <v>88</v>
      </c>
      <c r="Q97" s="6">
        <f t="shared" ref="Q97" si="1119">Q$5/P97+Q$6</f>
        <v>5.3418272727272731</v>
      </c>
      <c r="R97" s="6">
        <f t="shared" si="847"/>
        <v>7.0026545454545452</v>
      </c>
      <c r="S97" s="27">
        <v>88</v>
      </c>
      <c r="T97" s="6">
        <f t="shared" ref="T97" si="1120">T$5/S97+T$6</f>
        <v>13.317818181818183</v>
      </c>
      <c r="U97" s="6">
        <f t="shared" si="849"/>
        <v>14.161009090909092</v>
      </c>
      <c r="V97" s="27">
        <v>88</v>
      </c>
      <c r="W97" s="6">
        <f t="shared" ref="W97" si="1121">W$5/V97+W$6</f>
        <v>19.199627272727284</v>
      </c>
      <c r="X97" s="6">
        <f t="shared" si="851"/>
        <v>20.328472727272725</v>
      </c>
      <c r="Y97" s="27">
        <v>88</v>
      </c>
      <c r="Z97" s="6">
        <f t="shared" ref="Z97" si="1122">Z$5/Y97+Z$6</f>
        <v>26.638045454545498</v>
      </c>
      <c r="AA97" s="6">
        <f t="shared" si="853"/>
        <v>28.139354545454548</v>
      </c>
      <c r="AB97" s="27">
        <v>88</v>
      </c>
      <c r="AC97" s="6">
        <f t="shared" ref="AC97" si="1123">AC$5/AB97+AC$6</f>
        <v>66.170972727272755</v>
      </c>
      <c r="AD97" s="6">
        <f t="shared" si="855"/>
        <v>69.632718181818191</v>
      </c>
      <c r="AE97" s="27">
        <v>88</v>
      </c>
      <c r="AF97" s="6">
        <f t="shared" ref="AF97" si="1124">AF$5/AE97+AF$6</f>
        <v>65.886972727272749</v>
      </c>
      <c r="AG97" s="6">
        <f t="shared" si="857"/>
        <v>69.315418181818188</v>
      </c>
      <c r="AH97" s="27">
        <v>88</v>
      </c>
      <c r="AI97" s="6">
        <f t="shared" ref="AI97" si="1125">AI$5/AH97+AI$6</f>
        <v>65.420372727272749</v>
      </c>
      <c r="AJ97" s="6">
        <f t="shared" si="859"/>
        <v>68.794118181818192</v>
      </c>
      <c r="AK97" s="27">
        <v>88</v>
      </c>
      <c r="AL97" s="6">
        <f t="shared" ref="AL97" si="1126">AL$5/AK97+AL$6</f>
        <v>64.720272727272757</v>
      </c>
      <c r="AM97" s="6">
        <f t="shared" si="861"/>
        <v>67.928850746268665</v>
      </c>
      <c r="AN97" s="27">
        <v>88</v>
      </c>
      <c r="AO97" s="6">
        <f t="shared" ref="AO97" si="1127">AO$5/AN97+AO$6</f>
        <v>64.419472727272762</v>
      </c>
      <c r="AP97" s="6">
        <f t="shared" si="829"/>
        <v>67.626418181818181</v>
      </c>
      <c r="AQ97" s="27">
        <v>88</v>
      </c>
      <c r="AR97" s="6">
        <f t="shared" si="830"/>
        <v>25.605745454545499</v>
      </c>
      <c r="AS97" s="6">
        <f t="shared" si="831"/>
        <v>26.985968599642952</v>
      </c>
      <c r="AT97" s="27">
        <v>88</v>
      </c>
      <c r="AU97" s="6">
        <f t="shared" si="832"/>
        <v>65.152672727272758</v>
      </c>
      <c r="AV97" s="6">
        <f t="shared" si="833"/>
        <v>68.495053422535463</v>
      </c>
      <c r="AW97" s="27">
        <v>88</v>
      </c>
      <c r="AX97" s="6">
        <f t="shared" si="834"/>
        <v>65.152672727272758</v>
      </c>
      <c r="AY97" s="6">
        <f t="shared" si="835"/>
        <v>68.495053422535463</v>
      </c>
      <c r="AZ97" s="27">
        <v>88</v>
      </c>
      <c r="BA97" s="6">
        <f t="shared" si="836"/>
        <v>65.152672727272758</v>
      </c>
      <c r="BB97" s="21">
        <f t="shared" si="837"/>
        <v>68.495053422535463</v>
      </c>
    </row>
    <row r="98" spans="4:54" x14ac:dyDescent="0.25">
      <c r="D98" s="28">
        <v>89</v>
      </c>
      <c r="E98" s="4">
        <f t="shared" si="838"/>
        <v>5.5424640449438201</v>
      </c>
      <c r="F98" s="4">
        <f t="shared" si="839"/>
        <v>6.9280348314606748</v>
      </c>
      <c r="G98" s="29">
        <f t="shared" si="863"/>
        <v>45</v>
      </c>
      <c r="H98" s="4">
        <f t="shared" ref="H98" si="1128">H$5/G98+H$6</f>
        <v>4.4732888888888889</v>
      </c>
      <c r="I98" s="4">
        <f t="shared" si="841"/>
        <v>6.4237222222222226</v>
      </c>
      <c r="J98" s="28">
        <v>89</v>
      </c>
      <c r="K98" s="4">
        <f t="shared" ref="K98" si="1129">K$5/J98+K$6</f>
        <v>4.4787820224719104</v>
      </c>
      <c r="L98" s="4">
        <f t="shared" si="843"/>
        <v>6.4317471910112367</v>
      </c>
      <c r="M98" s="28">
        <v>89</v>
      </c>
      <c r="N98" s="6">
        <f t="shared" ref="N98" si="1130">N$5/M98+N$6</f>
        <v>4.8289314606741573</v>
      </c>
      <c r="O98" s="6">
        <f t="shared" si="845"/>
        <v>6.4431550561797755</v>
      </c>
      <c r="P98" s="27">
        <v>89</v>
      </c>
      <c r="Q98" s="6">
        <f t="shared" ref="Q98" si="1131">Q$5/P98+Q$6</f>
        <v>5.3233134831460678</v>
      </c>
      <c r="R98" s="6">
        <f t="shared" si="847"/>
        <v>6.9824808988764051</v>
      </c>
      <c r="S98" s="27">
        <v>89</v>
      </c>
      <c r="T98" s="6">
        <f t="shared" ref="T98" si="1132">T$5/S98+T$6</f>
        <v>13.197797752808988</v>
      </c>
      <c r="U98" s="6">
        <f t="shared" si="849"/>
        <v>14.034987640449438</v>
      </c>
      <c r="V98" s="27">
        <v>89</v>
      </c>
      <c r="W98" s="6">
        <f t="shared" ref="W98" si="1133">W$5/V98+W$6</f>
        <v>19.012574157303384</v>
      </c>
      <c r="X98" s="6">
        <f t="shared" si="851"/>
        <v>20.132098876404491</v>
      </c>
      <c r="Y98" s="27">
        <v>89</v>
      </c>
      <c r="Z98" s="6">
        <f t="shared" ref="Z98" si="1134">Z$5/Y98+Z$6</f>
        <v>26.366084269662966</v>
      </c>
      <c r="AA98" s="6">
        <f t="shared" si="853"/>
        <v>27.853731460674158</v>
      </c>
      <c r="AB98" s="27">
        <v>89</v>
      </c>
      <c r="AC98" s="6">
        <f t="shared" ref="AC98" si="1135">AC$5/AB98+AC$6</f>
        <v>65.45212696629217</v>
      </c>
      <c r="AD98" s="6">
        <f t="shared" si="855"/>
        <v>68.87786629213484</v>
      </c>
      <c r="AE98" s="27">
        <v>89</v>
      </c>
      <c r="AF98" s="6">
        <f t="shared" ref="AF98" si="1136">AF$5/AE98+AF$6</f>
        <v>65.168126966292164</v>
      </c>
      <c r="AG98" s="6">
        <f t="shared" si="857"/>
        <v>68.560566292134837</v>
      </c>
      <c r="AH98" s="27">
        <v>89</v>
      </c>
      <c r="AI98" s="6">
        <f t="shared" ref="AI98" si="1137">AI$5/AH98+AI$6</f>
        <v>64.701526966292164</v>
      </c>
      <c r="AJ98" s="6">
        <f t="shared" si="859"/>
        <v>68.03926629213484</v>
      </c>
      <c r="AK98" s="27">
        <v>89</v>
      </c>
      <c r="AL98" s="6">
        <f t="shared" ref="AL98" si="1138">AL$5/AK98+AL$6</f>
        <v>64.001426966292158</v>
      </c>
      <c r="AM98" s="6">
        <f t="shared" si="861"/>
        <v>67.173998856585314</v>
      </c>
      <c r="AN98" s="27">
        <v>89</v>
      </c>
      <c r="AO98" s="6">
        <f t="shared" ref="AO98" si="1139">AO$5/AN98+AO$6</f>
        <v>63.700626966292162</v>
      </c>
      <c r="AP98" s="6">
        <f t="shared" si="829"/>
        <v>66.87156629213483</v>
      </c>
      <c r="AQ98" s="27">
        <v>89</v>
      </c>
      <c r="AR98" s="6">
        <f t="shared" si="830"/>
        <v>25.333784269662967</v>
      </c>
      <c r="AS98" s="6">
        <f t="shared" si="831"/>
        <v>26.700345514862562</v>
      </c>
      <c r="AT98" s="27">
        <v>89</v>
      </c>
      <c r="AU98" s="6">
        <f t="shared" si="832"/>
        <v>64.433826966292159</v>
      </c>
      <c r="AV98" s="6">
        <f t="shared" si="833"/>
        <v>67.740201532852112</v>
      </c>
      <c r="AW98" s="27">
        <v>89</v>
      </c>
      <c r="AX98" s="6">
        <f t="shared" si="834"/>
        <v>64.433826966292159</v>
      </c>
      <c r="AY98" s="6">
        <f t="shared" si="835"/>
        <v>67.740201532852112</v>
      </c>
      <c r="AZ98" s="27">
        <v>89</v>
      </c>
      <c r="BA98" s="6">
        <f t="shared" si="836"/>
        <v>64.433826966292159</v>
      </c>
      <c r="BB98" s="21">
        <f t="shared" si="837"/>
        <v>67.740201532852112</v>
      </c>
    </row>
    <row r="99" spans="4:54" x14ac:dyDescent="0.25">
      <c r="D99" s="28">
        <v>90</v>
      </c>
      <c r="E99" s="4">
        <f t="shared" si="838"/>
        <v>5.5403666666666664</v>
      </c>
      <c r="F99" s="4">
        <f t="shared" si="839"/>
        <v>6.9247888888888891</v>
      </c>
      <c r="G99" s="29">
        <f t="shared" si="863"/>
        <v>45.5</v>
      </c>
      <c r="H99" s="4">
        <f t="shared" ref="H99" si="1140">H$5/G99+H$6</f>
        <v>4.4679164835164835</v>
      </c>
      <c r="I99" s="4">
        <f t="shared" si="841"/>
        <v>6.4158736263736262</v>
      </c>
      <c r="J99" s="28">
        <v>90</v>
      </c>
      <c r="K99" s="4">
        <f t="shared" ref="K99" si="1141">K$5/J99+K$6</f>
        <v>4.4732888888888889</v>
      </c>
      <c r="L99" s="4">
        <f t="shared" si="843"/>
        <v>6.4237222222222226</v>
      </c>
      <c r="M99" s="28">
        <v>90</v>
      </c>
      <c r="N99" s="6">
        <f t="shared" ref="N99" si="1142">N$5/M99+N$6</f>
        <v>4.8163222222222224</v>
      </c>
      <c r="O99" s="6">
        <f t="shared" si="845"/>
        <v>6.4294222222222226</v>
      </c>
      <c r="P99" s="27">
        <v>90</v>
      </c>
      <c r="Q99" s="6">
        <f t="shared" ref="Q99" si="1143">Q$5/P99+Q$6</f>
        <v>5.3052111111111113</v>
      </c>
      <c r="R99" s="6">
        <f t="shared" si="847"/>
        <v>6.9627555555555558</v>
      </c>
      <c r="S99" s="27">
        <v>90</v>
      </c>
      <c r="T99" s="6">
        <f t="shared" ref="T99" si="1144">T$5/S99+T$6</f>
        <v>13.080444444444446</v>
      </c>
      <c r="U99" s="6">
        <f t="shared" si="849"/>
        <v>13.911766666666667</v>
      </c>
      <c r="V99" s="27">
        <v>90</v>
      </c>
      <c r="W99" s="6">
        <f t="shared" ref="W99" si="1145">W$5/V99+W$6</f>
        <v>18.829677777777789</v>
      </c>
      <c r="X99" s="6">
        <f t="shared" si="851"/>
        <v>19.940088888888887</v>
      </c>
      <c r="Y99" s="27">
        <v>90</v>
      </c>
      <c r="Z99" s="6">
        <f t="shared" ref="Z99" si="1146">Z$5/Y99+Z$6</f>
        <v>26.100166666666709</v>
      </c>
      <c r="AA99" s="6">
        <f t="shared" si="853"/>
        <v>27.574455555555556</v>
      </c>
      <c r="AB99" s="27">
        <v>90</v>
      </c>
      <c r="AC99" s="6">
        <f t="shared" ref="AC99" si="1147">AC$5/AB99+AC$6</f>
        <v>64.749255555555592</v>
      </c>
      <c r="AD99" s="6">
        <f t="shared" si="855"/>
        <v>68.139788888888887</v>
      </c>
      <c r="AE99" s="27">
        <v>90</v>
      </c>
      <c r="AF99" s="6">
        <f t="shared" ref="AF99" si="1148">AF$5/AE99+AF$6</f>
        <v>64.465255555555586</v>
      </c>
      <c r="AG99" s="6">
        <f t="shared" si="857"/>
        <v>67.822488888888884</v>
      </c>
      <c r="AH99" s="27">
        <v>90</v>
      </c>
      <c r="AI99" s="6">
        <f t="shared" ref="AI99" si="1149">AI$5/AH99+AI$6</f>
        <v>63.998655555555587</v>
      </c>
      <c r="AJ99" s="6">
        <f t="shared" si="859"/>
        <v>67.301188888888888</v>
      </c>
      <c r="AK99" s="27">
        <v>90</v>
      </c>
      <c r="AL99" s="6">
        <f t="shared" ref="AL99" si="1150">AL$5/AK99+AL$6</f>
        <v>63.298555555555588</v>
      </c>
      <c r="AM99" s="6">
        <f t="shared" si="861"/>
        <v>66.435921453339361</v>
      </c>
      <c r="AN99" s="27">
        <v>90</v>
      </c>
      <c r="AO99" s="6">
        <f t="shared" ref="AO99" si="1151">AO$5/AN99+AO$6</f>
        <v>62.997755555555585</v>
      </c>
      <c r="AP99" s="6">
        <f t="shared" si="829"/>
        <v>66.133488888888877</v>
      </c>
      <c r="AQ99" s="27">
        <v>90</v>
      </c>
      <c r="AR99" s="6">
        <f t="shared" si="830"/>
        <v>25.06786666666671</v>
      </c>
      <c r="AS99" s="6">
        <f t="shared" si="831"/>
        <v>26.421069609743959</v>
      </c>
      <c r="AT99" s="27">
        <v>90</v>
      </c>
      <c r="AU99" s="6">
        <f t="shared" si="832"/>
        <v>63.730955555555589</v>
      </c>
      <c r="AV99" s="6">
        <f t="shared" si="833"/>
        <v>67.002124129606159</v>
      </c>
      <c r="AW99" s="27">
        <v>90</v>
      </c>
      <c r="AX99" s="6">
        <f t="shared" si="834"/>
        <v>63.730955555555589</v>
      </c>
      <c r="AY99" s="6">
        <f t="shared" si="835"/>
        <v>67.002124129606159</v>
      </c>
      <c r="AZ99" s="27">
        <v>90</v>
      </c>
      <c r="BA99" s="6">
        <f t="shared" si="836"/>
        <v>63.730955555555589</v>
      </c>
      <c r="BB99" s="21">
        <f t="shared" si="837"/>
        <v>67.002124129606159</v>
      </c>
    </row>
    <row r="100" spans="4:54" x14ac:dyDescent="0.25">
      <c r="D100" s="28">
        <v>91</v>
      </c>
      <c r="E100" s="4">
        <f t="shared" si="838"/>
        <v>5.5383153846153848</v>
      </c>
      <c r="F100" s="4">
        <f t="shared" si="839"/>
        <v>6.9216142857142859</v>
      </c>
      <c r="G100" s="29">
        <f t="shared" si="863"/>
        <v>46</v>
      </c>
      <c r="H100" s="4">
        <f t="shared" ref="H100" si="1152">H$5/G100+H$6</f>
        <v>4.4626608695652177</v>
      </c>
      <c r="I100" s="4">
        <f t="shared" si="841"/>
        <v>6.4081956521739132</v>
      </c>
      <c r="J100" s="28">
        <v>91</v>
      </c>
      <c r="K100" s="4">
        <f t="shared" ref="K100" si="1153">K$5/J100+K$6</f>
        <v>4.4679164835164835</v>
      </c>
      <c r="L100" s="4">
        <f t="shared" si="843"/>
        <v>6.4158736263736262</v>
      </c>
      <c r="M100" s="28">
        <v>91</v>
      </c>
      <c r="N100" s="6">
        <f t="shared" ref="N100" si="1154">N$5/M100+N$6</f>
        <v>4.8039901098901101</v>
      </c>
      <c r="O100" s="6">
        <f t="shared" si="845"/>
        <v>6.4159912087912092</v>
      </c>
      <c r="P100" s="27">
        <v>91</v>
      </c>
      <c r="Q100" s="6">
        <f t="shared" ref="Q100" si="1155">Q$5/P100+Q$6</f>
        <v>5.2875065934065937</v>
      </c>
      <c r="R100" s="6">
        <f t="shared" si="847"/>
        <v>6.9434637362637366</v>
      </c>
      <c r="S100" s="27">
        <v>91</v>
      </c>
      <c r="T100" s="6">
        <f t="shared" ref="T100" si="1156">T$5/S100+T$6</f>
        <v>12.965670329670331</v>
      </c>
      <c r="U100" s="6">
        <f t="shared" si="849"/>
        <v>13.791253846153847</v>
      </c>
      <c r="V100" s="27">
        <v>91</v>
      </c>
      <c r="W100" s="6">
        <f t="shared" ref="W100" si="1157">W$5/V100+W$6</f>
        <v>18.650801098901113</v>
      </c>
      <c r="X100" s="6">
        <f t="shared" si="851"/>
        <v>19.7522989010989</v>
      </c>
      <c r="Y100" s="27">
        <v>91</v>
      </c>
      <c r="Z100" s="6">
        <f t="shared" ref="Z100" si="1158">Z$5/Y100+Z$6</f>
        <v>25.84009340659345</v>
      </c>
      <c r="AA100" s="6">
        <f t="shared" si="853"/>
        <v>27.301317582417585</v>
      </c>
      <c r="AB100" s="27">
        <v>91</v>
      </c>
      <c r="AC100" s="6">
        <f t="shared" ref="AC100" si="1159">AC$5/AB100+AC$6</f>
        <v>64.061831868131904</v>
      </c>
      <c r="AD100" s="6">
        <f t="shared" si="855"/>
        <v>67.417932967032968</v>
      </c>
      <c r="AE100" s="27">
        <v>91</v>
      </c>
      <c r="AF100" s="6">
        <f t="shared" ref="AF100" si="1160">AF$5/AE100+AF$6</f>
        <v>63.777831868131898</v>
      </c>
      <c r="AG100" s="6">
        <f t="shared" si="857"/>
        <v>67.100632967032965</v>
      </c>
      <c r="AH100" s="27">
        <v>91</v>
      </c>
      <c r="AI100" s="6">
        <f t="shared" ref="AI100" si="1161">AI$5/AH100+AI$6</f>
        <v>63.311231868131898</v>
      </c>
      <c r="AJ100" s="6">
        <f t="shared" si="859"/>
        <v>66.579332967032968</v>
      </c>
      <c r="AK100" s="27">
        <v>91</v>
      </c>
      <c r="AL100" s="6">
        <f t="shared" ref="AL100" si="1162">AL$5/AK100+AL$6</f>
        <v>62.611131868131899</v>
      </c>
      <c r="AM100" s="6">
        <f t="shared" si="861"/>
        <v>65.714065531483442</v>
      </c>
      <c r="AN100" s="27">
        <v>91</v>
      </c>
      <c r="AO100" s="6">
        <f t="shared" ref="AO100" si="1163">AO$5/AN100+AO$6</f>
        <v>62.310331868131897</v>
      </c>
      <c r="AP100" s="6">
        <f t="shared" si="829"/>
        <v>65.411632967032958</v>
      </c>
      <c r="AQ100" s="27">
        <v>91</v>
      </c>
      <c r="AR100" s="6">
        <f t="shared" si="830"/>
        <v>24.807793406593451</v>
      </c>
      <c r="AS100" s="6">
        <f t="shared" si="831"/>
        <v>26.147931636605989</v>
      </c>
      <c r="AT100" s="27">
        <v>91</v>
      </c>
      <c r="AU100" s="6">
        <f t="shared" si="832"/>
        <v>63.0435318681319</v>
      </c>
      <c r="AV100" s="6">
        <f t="shared" si="833"/>
        <v>66.28026820775024</v>
      </c>
      <c r="AW100" s="27">
        <v>91</v>
      </c>
      <c r="AX100" s="6">
        <f t="shared" si="834"/>
        <v>63.0435318681319</v>
      </c>
      <c r="AY100" s="6">
        <f t="shared" si="835"/>
        <v>66.28026820775024</v>
      </c>
      <c r="AZ100" s="27">
        <v>91</v>
      </c>
      <c r="BA100" s="6">
        <f t="shared" si="836"/>
        <v>63.0435318681319</v>
      </c>
      <c r="BB100" s="21">
        <f t="shared" si="837"/>
        <v>66.28026820775024</v>
      </c>
    </row>
    <row r="101" spans="4:54" x14ac:dyDescent="0.25">
      <c r="D101" s="28">
        <v>92</v>
      </c>
      <c r="E101" s="4">
        <f t="shared" si="838"/>
        <v>5.5363086956521741</v>
      </c>
      <c r="F101" s="4">
        <f t="shared" si="839"/>
        <v>6.9185086956521742</v>
      </c>
      <c r="G101" s="29">
        <f t="shared" si="863"/>
        <v>46.5</v>
      </c>
      <c r="H101" s="4">
        <f t="shared" ref="H101" si="1164">H$5/G101+H$6</f>
        <v>4.4575182795698929</v>
      </c>
      <c r="I101" s="4">
        <f t="shared" si="841"/>
        <v>6.4006827956989252</v>
      </c>
      <c r="J101" s="28">
        <v>92</v>
      </c>
      <c r="K101" s="4">
        <f t="shared" ref="K101" si="1165">K$5/J101+K$6</f>
        <v>4.4626608695652177</v>
      </c>
      <c r="L101" s="4">
        <f t="shared" si="843"/>
        <v>6.4081956521739132</v>
      </c>
      <c r="M101" s="28">
        <v>92</v>
      </c>
      <c r="N101" s="6">
        <f t="shared" ref="N101" si="1166">N$5/M101+N$6</f>
        <v>4.7919260869565221</v>
      </c>
      <c r="O101" s="6">
        <f t="shared" si="845"/>
        <v>6.4028521739130433</v>
      </c>
      <c r="P101" s="27">
        <v>92</v>
      </c>
      <c r="Q101" s="6">
        <f t="shared" ref="Q101" si="1167">Q$5/P101+Q$6</f>
        <v>5.2701869565217399</v>
      </c>
      <c r="R101" s="6">
        <f t="shared" si="847"/>
        <v>6.9245913043478264</v>
      </c>
      <c r="S101" s="27">
        <v>92</v>
      </c>
      <c r="T101" s="6">
        <f t="shared" ref="T101" si="1168">T$5/S101+T$6</f>
        <v>12.853391304347827</v>
      </c>
      <c r="U101" s="6">
        <f t="shared" si="849"/>
        <v>13.673360869565217</v>
      </c>
      <c r="V101" s="27">
        <v>92</v>
      </c>
      <c r="W101" s="6">
        <f t="shared" ref="W101" si="1169">W$5/V101+W$6</f>
        <v>18.475813043478276</v>
      </c>
      <c r="X101" s="6">
        <f t="shared" si="851"/>
        <v>19.568591304347823</v>
      </c>
      <c r="Y101" s="27">
        <v>92</v>
      </c>
      <c r="Z101" s="6">
        <f t="shared" ref="Z101" si="1170">Z$5/Y101+Z$6</f>
        <v>25.585673913043522</v>
      </c>
      <c r="AA101" s="6">
        <f t="shared" si="853"/>
        <v>27.034117391304349</v>
      </c>
      <c r="AB101" s="27">
        <v>92</v>
      </c>
      <c r="AC101" s="6">
        <f t="shared" ref="AC101" si="1171">AC$5/AB101+AC$6</f>
        <v>63.389352173913075</v>
      </c>
      <c r="AD101" s="6">
        <f t="shared" si="855"/>
        <v>66.711769565217395</v>
      </c>
      <c r="AE101" s="27">
        <v>92</v>
      </c>
      <c r="AF101" s="6">
        <f t="shared" ref="AF101" si="1172">AF$5/AE101+AF$6</f>
        <v>63.105352173913076</v>
      </c>
      <c r="AG101" s="6">
        <f t="shared" si="857"/>
        <v>66.394469565217392</v>
      </c>
      <c r="AH101" s="27">
        <v>92</v>
      </c>
      <c r="AI101" s="6">
        <f t="shared" ref="AI101" si="1173">AI$5/AH101+AI$6</f>
        <v>62.638752173913076</v>
      </c>
      <c r="AJ101" s="6">
        <f t="shared" si="859"/>
        <v>65.873169565217395</v>
      </c>
      <c r="AK101" s="27">
        <v>92</v>
      </c>
      <c r="AL101" s="6">
        <f t="shared" ref="AL101" si="1174">AL$5/AK101+AL$6</f>
        <v>61.938652173913077</v>
      </c>
      <c r="AM101" s="6">
        <f t="shared" si="861"/>
        <v>65.007902129667869</v>
      </c>
      <c r="AN101" s="27">
        <v>92</v>
      </c>
      <c r="AO101" s="6">
        <f t="shared" ref="AO101" si="1175">AO$5/AN101+AO$6</f>
        <v>61.637852173913075</v>
      </c>
      <c r="AP101" s="6">
        <f t="shared" si="829"/>
        <v>64.705469565217385</v>
      </c>
      <c r="AQ101" s="27">
        <v>92</v>
      </c>
      <c r="AR101" s="6">
        <f t="shared" si="830"/>
        <v>24.553373913043522</v>
      </c>
      <c r="AS101" s="6">
        <f t="shared" si="831"/>
        <v>25.880731445492753</v>
      </c>
      <c r="AT101" s="27">
        <v>92</v>
      </c>
      <c r="AU101" s="6">
        <f t="shared" si="832"/>
        <v>62.371052173913078</v>
      </c>
      <c r="AV101" s="6">
        <f t="shared" si="833"/>
        <v>65.574104805934667</v>
      </c>
      <c r="AW101" s="27">
        <v>92</v>
      </c>
      <c r="AX101" s="6">
        <f t="shared" si="834"/>
        <v>62.371052173913078</v>
      </c>
      <c r="AY101" s="6">
        <f t="shared" si="835"/>
        <v>65.574104805934667</v>
      </c>
      <c r="AZ101" s="27">
        <v>92</v>
      </c>
      <c r="BA101" s="6">
        <f t="shared" si="836"/>
        <v>62.371052173913078</v>
      </c>
      <c r="BB101" s="21">
        <f t="shared" si="837"/>
        <v>65.574104805934667</v>
      </c>
    </row>
    <row r="102" spans="4:54" x14ac:dyDescent="0.25">
      <c r="D102" s="28">
        <v>93</v>
      </c>
      <c r="E102" s="4">
        <f t="shared" si="838"/>
        <v>5.5343451612903225</v>
      </c>
      <c r="F102" s="4">
        <f t="shared" si="839"/>
        <v>6.9154698924731184</v>
      </c>
      <c r="G102" s="29">
        <f t="shared" si="863"/>
        <v>47</v>
      </c>
      <c r="H102" s="4">
        <f t="shared" ref="H102" si="1176">H$5/G102+H$6</f>
        <v>4.4524851063829782</v>
      </c>
      <c r="I102" s="4">
        <f t="shared" si="841"/>
        <v>6.3933297872340429</v>
      </c>
      <c r="J102" s="28">
        <v>93</v>
      </c>
      <c r="K102" s="4">
        <f t="shared" ref="K102" si="1177">K$5/J102+K$6</f>
        <v>4.4575182795698929</v>
      </c>
      <c r="L102" s="4">
        <f t="shared" si="843"/>
        <v>6.4006827956989252</v>
      </c>
      <c r="M102" s="28">
        <v>93</v>
      </c>
      <c r="N102" s="6">
        <f t="shared" ref="N102" si="1178">N$5/M102+N$6</f>
        <v>4.7801215053763446</v>
      </c>
      <c r="O102" s="6">
        <f t="shared" si="845"/>
        <v>6.3899956989247313</v>
      </c>
      <c r="P102" s="27">
        <v>93</v>
      </c>
      <c r="Q102" s="6">
        <f t="shared" ref="Q102" si="1179">Q$5/P102+Q$6</f>
        <v>5.2532397849462367</v>
      </c>
      <c r="R102" s="6">
        <f t="shared" si="847"/>
        <v>6.9061247311827962</v>
      </c>
      <c r="S102" s="27">
        <v>93</v>
      </c>
      <c r="T102" s="6">
        <f t="shared" ref="T102" si="1180">T$5/S102+T$6</f>
        <v>12.743526881720431</v>
      </c>
      <c r="U102" s="6">
        <f t="shared" si="849"/>
        <v>13.558003225806452</v>
      </c>
      <c r="V102" s="27">
        <v>93</v>
      </c>
      <c r="W102" s="6">
        <f t="shared" ref="W102" si="1181">W$5/V102+W$6</f>
        <v>18.304588172043022</v>
      </c>
      <c r="X102" s="6">
        <f t="shared" si="851"/>
        <v>19.38883440860215</v>
      </c>
      <c r="Y102" s="27">
        <v>93</v>
      </c>
      <c r="Z102" s="6">
        <f t="shared" ref="Z102" si="1182">Z$5/Y102+Z$6</f>
        <v>25.336725806451657</v>
      </c>
      <c r="AA102" s="6">
        <f t="shared" si="853"/>
        <v>26.772663440860217</v>
      </c>
      <c r="AB102" s="27">
        <v>93</v>
      </c>
      <c r="AC102" s="6">
        <f t="shared" ref="AC102" si="1183">AC$5/AB102+AC$6</f>
        <v>62.73133440860218</v>
      </c>
      <c r="AD102" s="6">
        <f t="shared" si="855"/>
        <v>66.020792473118277</v>
      </c>
      <c r="AE102" s="27">
        <v>93</v>
      </c>
      <c r="AF102" s="6">
        <f t="shared" ref="AF102" si="1184">AF$5/AE102+AF$6</f>
        <v>62.447334408602181</v>
      </c>
      <c r="AG102" s="6">
        <f t="shared" si="857"/>
        <v>65.703492473118274</v>
      </c>
      <c r="AH102" s="27">
        <v>93</v>
      </c>
      <c r="AI102" s="6">
        <f t="shared" ref="AI102" si="1185">AI$5/AH102+AI$6</f>
        <v>61.980734408602181</v>
      </c>
      <c r="AJ102" s="6">
        <f t="shared" si="859"/>
        <v>65.182192473118278</v>
      </c>
      <c r="AK102" s="27">
        <v>93</v>
      </c>
      <c r="AL102" s="6">
        <f t="shared" ref="AL102" si="1186">AL$5/AK102+AL$6</f>
        <v>61.280634408602182</v>
      </c>
      <c r="AM102" s="6">
        <f t="shared" si="861"/>
        <v>64.316925037568751</v>
      </c>
      <c r="AN102" s="27">
        <v>93</v>
      </c>
      <c r="AO102" s="6">
        <f t="shared" ref="AO102" si="1187">AO$5/AN102+AO$6</f>
        <v>60.97983440860218</v>
      </c>
      <c r="AP102" s="6">
        <f t="shared" si="829"/>
        <v>64.014492473118281</v>
      </c>
      <c r="AQ102" s="27">
        <v>93</v>
      </c>
      <c r="AR102" s="6">
        <f t="shared" si="830"/>
        <v>24.304425806451658</v>
      </c>
      <c r="AS102" s="6">
        <f t="shared" si="831"/>
        <v>25.619277495048621</v>
      </c>
      <c r="AT102" s="27">
        <v>93</v>
      </c>
      <c r="AU102" s="6">
        <f t="shared" si="832"/>
        <v>61.713034408602184</v>
      </c>
      <c r="AV102" s="6">
        <f t="shared" si="833"/>
        <v>64.883127713835563</v>
      </c>
      <c r="AW102" s="27">
        <v>93</v>
      </c>
      <c r="AX102" s="6">
        <f t="shared" si="834"/>
        <v>61.713034408602184</v>
      </c>
      <c r="AY102" s="6">
        <f t="shared" si="835"/>
        <v>64.883127713835563</v>
      </c>
      <c r="AZ102" s="27">
        <v>93</v>
      </c>
      <c r="BA102" s="6">
        <f t="shared" si="836"/>
        <v>61.713034408602184</v>
      </c>
      <c r="BB102" s="21">
        <f t="shared" si="837"/>
        <v>64.883127713835563</v>
      </c>
    </row>
    <row r="103" spans="4:54" x14ac:dyDescent="0.25">
      <c r="D103" s="28">
        <v>94</v>
      </c>
      <c r="E103" s="4">
        <f t="shared" si="838"/>
        <v>5.5324234042553186</v>
      </c>
      <c r="F103" s="4">
        <f t="shared" si="839"/>
        <v>6.912495744680851</v>
      </c>
      <c r="G103" s="29">
        <f t="shared" si="863"/>
        <v>47.5</v>
      </c>
      <c r="H103" s="4">
        <f t="shared" ref="H103" si="1188">H$5/G103+H$6</f>
        <v>4.4475578947368417</v>
      </c>
      <c r="I103" s="4">
        <f t="shared" si="841"/>
        <v>6.3861315789473689</v>
      </c>
      <c r="J103" s="28">
        <v>94</v>
      </c>
      <c r="K103" s="4">
        <f t="shared" ref="K103" si="1189">K$5/J103+K$6</f>
        <v>4.4524851063829782</v>
      </c>
      <c r="L103" s="4">
        <f t="shared" si="843"/>
        <v>6.3933297872340429</v>
      </c>
      <c r="M103" s="28">
        <v>94</v>
      </c>
      <c r="N103" s="6">
        <f t="shared" ref="N103" si="1190">N$5/M103+N$6</f>
        <v>4.7685680851063825</v>
      </c>
      <c r="O103" s="6">
        <f t="shared" si="845"/>
        <v>6.3774127659574473</v>
      </c>
      <c r="P103" s="27">
        <v>94</v>
      </c>
      <c r="Q103" s="6">
        <f t="shared" ref="Q103" si="1191">Q$5/P103+Q$6</f>
        <v>5.2366531914893617</v>
      </c>
      <c r="R103" s="6">
        <f t="shared" si="847"/>
        <v>6.8880510638297876</v>
      </c>
      <c r="S103" s="27">
        <v>94</v>
      </c>
      <c r="T103" s="6">
        <f t="shared" ref="T103" si="1192">T$5/S103+T$6</f>
        <v>12.635999999999999</v>
      </c>
      <c r="U103" s="6">
        <f t="shared" si="849"/>
        <v>13.4451</v>
      </c>
      <c r="V103" s="27">
        <v>94</v>
      </c>
      <c r="W103" s="6">
        <f t="shared" ref="W103" si="1193">W$5/V103+W$6</f>
        <v>18.137006382978733</v>
      </c>
      <c r="X103" s="6">
        <f t="shared" si="851"/>
        <v>19.212902127659572</v>
      </c>
      <c r="Y103" s="27">
        <v>94</v>
      </c>
      <c r="Z103" s="6">
        <f t="shared" ref="Z103" si="1194">Z$5/Y103+Z$6</f>
        <v>25.093074468085149</v>
      </c>
      <c r="AA103" s="6">
        <f t="shared" si="853"/>
        <v>26.516772340425533</v>
      </c>
      <c r="AB103" s="27">
        <v>94</v>
      </c>
      <c r="AC103" s="6">
        <f t="shared" ref="AC103" si="1195">AC$5/AB103+AC$6</f>
        <v>62.087317021276625</v>
      </c>
      <c r="AD103" s="6">
        <f t="shared" si="855"/>
        <v>65.344517021276602</v>
      </c>
      <c r="AE103" s="27">
        <v>94</v>
      </c>
      <c r="AF103" s="6">
        <f t="shared" ref="AF103" si="1196">AF$5/AE103+AF$6</f>
        <v>61.803317021276627</v>
      </c>
      <c r="AG103" s="6">
        <f t="shared" si="857"/>
        <v>65.027217021276599</v>
      </c>
      <c r="AH103" s="27">
        <v>94</v>
      </c>
      <c r="AI103" s="6">
        <f t="shared" ref="AI103" si="1197">AI$5/AH103+AI$6</f>
        <v>61.336717021276627</v>
      </c>
      <c r="AJ103" s="6">
        <f t="shared" si="859"/>
        <v>64.505917021276602</v>
      </c>
      <c r="AK103" s="27">
        <v>94</v>
      </c>
      <c r="AL103" s="6">
        <f t="shared" ref="AL103" si="1198">AL$5/AK103+AL$6</f>
        <v>60.636617021276628</v>
      </c>
      <c r="AM103" s="6">
        <f t="shared" si="861"/>
        <v>63.640649585727076</v>
      </c>
      <c r="AN103" s="27">
        <v>94</v>
      </c>
      <c r="AO103" s="6">
        <f t="shared" ref="AO103" si="1199">AO$5/AN103+AO$6</f>
        <v>60.335817021276625</v>
      </c>
      <c r="AP103" s="6">
        <f t="shared" si="829"/>
        <v>63.338217021276598</v>
      </c>
      <c r="AQ103" s="27">
        <v>94</v>
      </c>
      <c r="AR103" s="6">
        <f t="shared" si="830"/>
        <v>24.06077446808515</v>
      </c>
      <c r="AS103" s="6">
        <f t="shared" si="831"/>
        <v>25.363386394613936</v>
      </c>
      <c r="AT103" s="27">
        <v>94</v>
      </c>
      <c r="AU103" s="6">
        <f t="shared" si="832"/>
        <v>61.069017021276629</v>
      </c>
      <c r="AV103" s="6">
        <f t="shared" si="833"/>
        <v>64.206852261993873</v>
      </c>
      <c r="AW103" s="27">
        <v>94</v>
      </c>
      <c r="AX103" s="6">
        <f t="shared" si="834"/>
        <v>61.069017021276629</v>
      </c>
      <c r="AY103" s="6">
        <f t="shared" si="835"/>
        <v>64.206852261993873</v>
      </c>
      <c r="AZ103" s="27">
        <v>94</v>
      </c>
      <c r="BA103" s="6">
        <f t="shared" si="836"/>
        <v>61.069017021276629</v>
      </c>
      <c r="BB103" s="21">
        <f t="shared" si="837"/>
        <v>64.206852261993873</v>
      </c>
    </row>
    <row r="104" spans="4:54" x14ac:dyDescent="0.25">
      <c r="D104" s="28">
        <v>95</v>
      </c>
      <c r="E104" s="4">
        <f t="shared" si="838"/>
        <v>5.5305421052631578</v>
      </c>
      <c r="F104" s="4">
        <f t="shared" si="839"/>
        <v>6.9095842105263161</v>
      </c>
      <c r="G104" s="29">
        <f t="shared" si="863"/>
        <v>48</v>
      </c>
      <c r="H104" s="4">
        <f t="shared" ref="H104" si="1200">H$5/G104+H$6</f>
        <v>4.442733333333333</v>
      </c>
      <c r="I104" s="4">
        <f t="shared" si="841"/>
        <v>6.3790833333333339</v>
      </c>
      <c r="J104" s="28">
        <v>95</v>
      </c>
      <c r="K104" s="4">
        <f t="shared" ref="K104" si="1201">K$5/J104+K$6</f>
        <v>4.4475578947368417</v>
      </c>
      <c r="L104" s="4">
        <f t="shared" si="843"/>
        <v>6.3861315789473689</v>
      </c>
      <c r="M104" s="28">
        <v>95</v>
      </c>
      <c r="N104" s="6">
        <f t="shared" ref="N104" si="1202">N$5/M104+N$6</f>
        <v>4.757257894736842</v>
      </c>
      <c r="O104" s="6">
        <f t="shared" si="845"/>
        <v>6.3650947368421056</v>
      </c>
      <c r="P104" s="27">
        <v>95</v>
      </c>
      <c r="Q104" s="6">
        <f t="shared" ref="Q104" si="1203">Q$5/P104+Q$6</f>
        <v>5.2204157894736847</v>
      </c>
      <c r="R104" s="6">
        <f t="shared" si="847"/>
        <v>6.8703578947368422</v>
      </c>
      <c r="S104" s="27">
        <v>95</v>
      </c>
      <c r="T104" s="6">
        <f t="shared" ref="T104" si="1204">T$5/S104+T$6</f>
        <v>12.530736842105263</v>
      </c>
      <c r="U104" s="6">
        <f t="shared" si="849"/>
        <v>13.334573684210527</v>
      </c>
      <c r="V104" s="27">
        <v>95</v>
      </c>
      <c r="W104" s="6">
        <f t="shared" ref="W104" si="1205">W$5/V104+W$6</f>
        <v>17.972952631578959</v>
      </c>
      <c r="X104" s="6">
        <f t="shared" si="851"/>
        <v>19.040673684210525</v>
      </c>
      <c r="Y104" s="27">
        <v>95</v>
      </c>
      <c r="Z104" s="6">
        <f t="shared" ref="Z104" si="1206">Z$5/Y104+Z$6</f>
        <v>24.85455263157899</v>
      </c>
      <c r="AA104" s="6">
        <f t="shared" si="853"/>
        <v>26.266268421052633</v>
      </c>
      <c r="AB104" s="27">
        <v>95</v>
      </c>
      <c r="AC104" s="6">
        <f t="shared" ref="AC104" si="1207">AC$5/AB104+AC$6</f>
        <v>61.456857894736871</v>
      </c>
      <c r="AD104" s="6">
        <f t="shared" si="855"/>
        <v>64.682478947368423</v>
      </c>
      <c r="AE104" s="27">
        <v>95</v>
      </c>
      <c r="AF104" s="6">
        <f t="shared" ref="AF104" si="1208">AF$5/AE104+AF$6</f>
        <v>61.172857894736872</v>
      </c>
      <c r="AG104" s="6">
        <f t="shared" si="857"/>
        <v>64.36517894736842</v>
      </c>
      <c r="AH104" s="27">
        <v>95</v>
      </c>
      <c r="AI104" s="6">
        <f t="shared" ref="AI104" si="1209">AI$5/AH104+AI$6</f>
        <v>60.706257894736872</v>
      </c>
      <c r="AJ104" s="6">
        <f t="shared" si="859"/>
        <v>63.843878947368417</v>
      </c>
      <c r="AK104" s="27">
        <v>95</v>
      </c>
      <c r="AL104" s="6">
        <f t="shared" ref="AL104" si="1210">AL$5/AK104+AL$6</f>
        <v>60.006157894736873</v>
      </c>
      <c r="AM104" s="6">
        <f t="shared" si="861"/>
        <v>62.978611511818897</v>
      </c>
      <c r="AN104" s="27">
        <v>95</v>
      </c>
      <c r="AO104" s="6">
        <f t="shared" ref="AO104" si="1211">AO$5/AN104+AO$6</f>
        <v>59.705357894736871</v>
      </c>
      <c r="AP104" s="6">
        <f t="shared" si="829"/>
        <v>62.67617894736842</v>
      </c>
      <c r="AQ104" s="27">
        <v>95</v>
      </c>
      <c r="AR104" s="6">
        <f t="shared" si="830"/>
        <v>23.822252631578991</v>
      </c>
      <c r="AS104" s="6">
        <f t="shared" si="831"/>
        <v>25.112882475241037</v>
      </c>
      <c r="AT104" s="27">
        <v>95</v>
      </c>
      <c r="AU104" s="6">
        <f t="shared" si="832"/>
        <v>60.438557894736874</v>
      </c>
      <c r="AV104" s="6">
        <f t="shared" si="833"/>
        <v>63.544814188085695</v>
      </c>
      <c r="AW104" s="27">
        <v>95</v>
      </c>
      <c r="AX104" s="6">
        <f t="shared" si="834"/>
        <v>60.438557894736874</v>
      </c>
      <c r="AY104" s="6">
        <f t="shared" si="835"/>
        <v>63.544814188085695</v>
      </c>
      <c r="AZ104" s="27">
        <v>95</v>
      </c>
      <c r="BA104" s="6">
        <f t="shared" si="836"/>
        <v>60.438557894736874</v>
      </c>
      <c r="BB104" s="21">
        <f t="shared" si="837"/>
        <v>63.544814188085695</v>
      </c>
    </row>
    <row r="105" spans="4:54" x14ac:dyDescent="0.25">
      <c r="D105" s="28">
        <v>96</v>
      </c>
      <c r="E105" s="4">
        <f t="shared" si="838"/>
        <v>5.5286999999999997</v>
      </c>
      <c r="F105" s="4">
        <f t="shared" si="839"/>
        <v>6.9067333333333334</v>
      </c>
      <c r="G105" s="29">
        <f t="shared" si="863"/>
        <v>48.5</v>
      </c>
      <c r="H105" s="4">
        <f t="shared" ref="H105" si="1212">H$5/G105+H$6</f>
        <v>4.4380082474226805</v>
      </c>
      <c r="I105" s="4">
        <f t="shared" si="841"/>
        <v>6.3721804123711348</v>
      </c>
      <c r="J105" s="28">
        <v>96</v>
      </c>
      <c r="K105" s="4">
        <f t="shared" ref="K105" si="1213">K$5/J105+K$6</f>
        <v>4.442733333333333</v>
      </c>
      <c r="L105" s="4">
        <f t="shared" si="843"/>
        <v>6.3790833333333339</v>
      </c>
      <c r="M105" s="28">
        <v>96</v>
      </c>
      <c r="N105" s="6">
        <f t="shared" ref="N105" si="1214">N$5/M105+N$6</f>
        <v>4.7461833333333336</v>
      </c>
      <c r="O105" s="6">
        <f t="shared" si="845"/>
        <v>6.3530333333333333</v>
      </c>
      <c r="P105" s="27">
        <v>96</v>
      </c>
      <c r="Q105" s="6">
        <f t="shared" ref="Q105" si="1215">Q$5/P105+Q$6</f>
        <v>5.2045166666666667</v>
      </c>
      <c r="R105" s="6">
        <f t="shared" si="847"/>
        <v>6.8530333333333333</v>
      </c>
      <c r="S105" s="27">
        <v>96</v>
      </c>
      <c r="T105" s="6">
        <f t="shared" ref="T105" si="1216">T$5/S105+T$6</f>
        <v>12.427666666666667</v>
      </c>
      <c r="U105" s="6">
        <f t="shared" si="849"/>
        <v>13.22635</v>
      </c>
      <c r="V105" s="27">
        <v>96</v>
      </c>
      <c r="W105" s="6">
        <f t="shared" ref="W105" si="1217">W$5/V105+W$6</f>
        <v>17.812316666666678</v>
      </c>
      <c r="X105" s="6">
        <f t="shared" si="851"/>
        <v>18.872033333333331</v>
      </c>
      <c r="Y105" s="27">
        <v>96</v>
      </c>
      <c r="Z105" s="6">
        <f t="shared" ref="Z105" si="1218">Z$5/Y105+Z$6</f>
        <v>24.621000000000041</v>
      </c>
      <c r="AA105" s="6">
        <f t="shared" si="853"/>
        <v>26.020983333333334</v>
      </c>
      <c r="AB105" s="27">
        <v>96</v>
      </c>
      <c r="AC105" s="6">
        <f t="shared" ref="AC105" si="1219">AC$5/AB105+AC$6</f>
        <v>60.839533333333364</v>
      </c>
      <c r="AD105" s="6">
        <f t="shared" si="855"/>
        <v>64.034233333333333</v>
      </c>
      <c r="AE105" s="27">
        <v>96</v>
      </c>
      <c r="AF105" s="6">
        <f t="shared" ref="AF105" si="1220">AF$5/AE105+AF$6</f>
        <v>60.555533333333365</v>
      </c>
      <c r="AG105" s="6">
        <f t="shared" si="857"/>
        <v>63.716933333333337</v>
      </c>
      <c r="AH105" s="27">
        <v>96</v>
      </c>
      <c r="AI105" s="6">
        <f t="shared" ref="AI105" si="1221">AI$5/AH105+AI$6</f>
        <v>60.088933333333365</v>
      </c>
      <c r="AJ105" s="6">
        <f t="shared" si="859"/>
        <v>63.195633333333333</v>
      </c>
      <c r="AK105" s="27">
        <v>96</v>
      </c>
      <c r="AL105" s="6">
        <f t="shared" ref="AL105" si="1222">AL$5/AK105+AL$6</f>
        <v>59.388833333333366</v>
      </c>
      <c r="AM105" s="6">
        <f t="shared" si="861"/>
        <v>62.330365897783814</v>
      </c>
      <c r="AN105" s="27">
        <v>96</v>
      </c>
      <c r="AO105" s="6">
        <f t="shared" ref="AO105" si="1223">AO$5/AN105+AO$6</f>
        <v>59.088033333333364</v>
      </c>
      <c r="AP105" s="6">
        <f t="shared" si="829"/>
        <v>62.027933333333337</v>
      </c>
      <c r="AQ105" s="27">
        <v>96</v>
      </c>
      <c r="AR105" s="6">
        <f t="shared" si="830"/>
        <v>23.588700000000042</v>
      </c>
      <c r="AS105" s="6">
        <f t="shared" si="831"/>
        <v>24.867597387521737</v>
      </c>
      <c r="AT105" s="27">
        <v>96</v>
      </c>
      <c r="AU105" s="6">
        <f t="shared" si="832"/>
        <v>59.821233333333367</v>
      </c>
      <c r="AV105" s="6">
        <f t="shared" si="833"/>
        <v>62.896568574050612</v>
      </c>
      <c r="AW105" s="27">
        <v>96</v>
      </c>
      <c r="AX105" s="6">
        <f t="shared" si="834"/>
        <v>59.821233333333367</v>
      </c>
      <c r="AY105" s="6">
        <f t="shared" si="835"/>
        <v>62.896568574050612</v>
      </c>
      <c r="AZ105" s="27">
        <v>96</v>
      </c>
      <c r="BA105" s="6">
        <f t="shared" si="836"/>
        <v>59.821233333333367</v>
      </c>
      <c r="BB105" s="21">
        <f t="shared" si="837"/>
        <v>62.896568574050612</v>
      </c>
    </row>
    <row r="106" spans="4:54" x14ac:dyDescent="0.25">
      <c r="D106" s="28">
        <v>97</v>
      </c>
      <c r="E106" s="4">
        <f t="shared" si="838"/>
        <v>5.52689587628866</v>
      </c>
      <c r="F106" s="4">
        <f t="shared" si="839"/>
        <v>6.9039412371134024</v>
      </c>
      <c r="G106" s="29">
        <f t="shared" si="863"/>
        <v>49</v>
      </c>
      <c r="H106" s="4">
        <f t="shared" ref="H106" si="1224">H$5/G106+H$6</f>
        <v>4.4333795918367347</v>
      </c>
      <c r="I106" s="4">
        <f t="shared" si="841"/>
        <v>6.3654183673469387</v>
      </c>
      <c r="J106" s="28">
        <v>97</v>
      </c>
      <c r="K106" s="4">
        <f t="shared" ref="K106" si="1225">K$5/J106+K$6</f>
        <v>4.4380082474226805</v>
      </c>
      <c r="L106" s="4">
        <f t="shared" si="843"/>
        <v>6.3721804123711348</v>
      </c>
      <c r="M106" s="28">
        <v>97</v>
      </c>
      <c r="N106" s="6">
        <f t="shared" ref="N106" si="1226">N$5/M106+N$6</f>
        <v>4.7353371134020623</v>
      </c>
      <c r="O106" s="6">
        <f t="shared" si="845"/>
        <v>6.3412206185567008</v>
      </c>
      <c r="P106" s="27">
        <v>97</v>
      </c>
      <c r="Q106" s="6">
        <f t="shared" ref="Q106" si="1227">Q$5/P106+Q$6</f>
        <v>5.1889453608247429</v>
      </c>
      <c r="R106" s="6">
        <f t="shared" si="847"/>
        <v>6.8360659793814431</v>
      </c>
      <c r="S106" s="27">
        <v>97</v>
      </c>
      <c r="T106" s="6">
        <f t="shared" ref="T106" si="1228">T$5/S106+T$6</f>
        <v>12.326721649484536</v>
      </c>
      <c r="U106" s="6">
        <f t="shared" si="849"/>
        <v>13.120357731958762</v>
      </c>
      <c r="V106" s="27">
        <v>97</v>
      </c>
      <c r="W106" s="6">
        <f t="shared" ref="W106" si="1229">W$5/V106+W$6</f>
        <v>17.654992783505165</v>
      </c>
      <c r="X106" s="6">
        <f t="shared" si="851"/>
        <v>18.706870103092783</v>
      </c>
      <c r="Y106" s="27">
        <v>97</v>
      </c>
      <c r="Z106" s="6">
        <f t="shared" ref="Z106" si="1230">Z$5/Y106+Z$6</f>
        <v>24.39226288659798</v>
      </c>
      <c r="AA106" s="6">
        <f t="shared" si="853"/>
        <v>25.780755670103094</v>
      </c>
      <c r="AB106" s="27">
        <v>97</v>
      </c>
      <c r="AC106" s="6">
        <f t="shared" ref="AC106" si="1231">AC$5/AB106+AC$6</f>
        <v>60.23493711340209</v>
      </c>
      <c r="AD106" s="6">
        <f t="shared" si="855"/>
        <v>63.399353608247417</v>
      </c>
      <c r="AE106" s="27">
        <v>97</v>
      </c>
      <c r="AF106" s="6">
        <f t="shared" ref="AF106" si="1232">AF$5/AE106+AF$6</f>
        <v>59.950937113402091</v>
      </c>
      <c r="AG106" s="6">
        <f t="shared" si="857"/>
        <v>63.082053608247421</v>
      </c>
      <c r="AH106" s="27">
        <v>97</v>
      </c>
      <c r="AI106" s="6">
        <f t="shared" ref="AI106" si="1233">AI$5/AH106+AI$6</f>
        <v>59.484337113402091</v>
      </c>
      <c r="AJ106" s="6">
        <f t="shared" si="859"/>
        <v>62.560753608247417</v>
      </c>
      <c r="AK106" s="27">
        <v>97</v>
      </c>
      <c r="AL106" s="6">
        <f t="shared" ref="AL106" si="1234">AL$5/AK106+AL$6</f>
        <v>58.784237113402092</v>
      </c>
      <c r="AM106" s="6">
        <f t="shared" si="861"/>
        <v>61.695486172697898</v>
      </c>
      <c r="AN106" s="27">
        <v>97</v>
      </c>
      <c r="AO106" s="6">
        <f t="shared" ref="AO106" si="1235">AO$5/AN106+AO$6</f>
        <v>58.48343711340209</v>
      </c>
      <c r="AP106" s="6">
        <f t="shared" si="829"/>
        <v>61.393053608247421</v>
      </c>
      <c r="AQ106" s="27">
        <v>97</v>
      </c>
      <c r="AR106" s="6">
        <f t="shared" si="830"/>
        <v>23.35996288659798</v>
      </c>
      <c r="AS106" s="6">
        <f t="shared" si="831"/>
        <v>24.627369724291498</v>
      </c>
      <c r="AT106" s="27">
        <v>97</v>
      </c>
      <c r="AU106" s="6">
        <f t="shared" si="832"/>
        <v>59.216637113402093</v>
      </c>
      <c r="AV106" s="6">
        <f t="shared" si="833"/>
        <v>62.261688848964695</v>
      </c>
      <c r="AW106" s="27">
        <v>97</v>
      </c>
      <c r="AX106" s="6">
        <f t="shared" si="834"/>
        <v>59.216637113402093</v>
      </c>
      <c r="AY106" s="6">
        <f t="shared" si="835"/>
        <v>62.261688848964695</v>
      </c>
      <c r="AZ106" s="27">
        <v>97</v>
      </c>
      <c r="BA106" s="6">
        <f t="shared" si="836"/>
        <v>59.216637113402093</v>
      </c>
      <c r="BB106" s="21">
        <f t="shared" si="837"/>
        <v>62.261688848964695</v>
      </c>
    </row>
    <row r="107" spans="4:54" x14ac:dyDescent="0.25">
      <c r="D107" s="28">
        <v>98</v>
      </c>
      <c r="E107" s="4">
        <f t="shared" si="838"/>
        <v>5.5251285714285716</v>
      </c>
      <c r="F107" s="4">
        <f t="shared" si="839"/>
        <v>6.90120612244898</v>
      </c>
      <c r="G107" s="29">
        <f t="shared" si="863"/>
        <v>49.5</v>
      </c>
      <c r="H107" s="4">
        <f t="shared" ref="H107" si="1236">H$5/G107+H$6</f>
        <v>4.4288444444444446</v>
      </c>
      <c r="I107" s="4">
        <f t="shared" si="841"/>
        <v>6.3587929292929299</v>
      </c>
      <c r="J107" s="28">
        <v>98</v>
      </c>
      <c r="K107" s="4">
        <f t="shared" ref="K107" si="1237">K$5/J107+K$6</f>
        <v>4.4333795918367347</v>
      </c>
      <c r="L107" s="4">
        <f t="shared" si="843"/>
        <v>6.3654183673469387</v>
      </c>
      <c r="M107" s="28">
        <v>98</v>
      </c>
      <c r="N107" s="6">
        <f t="shared" ref="N107" si="1238">N$5/M107+N$6</f>
        <v>4.724712244897959</v>
      </c>
      <c r="O107" s="6">
        <f t="shared" si="845"/>
        <v>6.3296489795918367</v>
      </c>
      <c r="P107" s="27">
        <v>98</v>
      </c>
      <c r="Q107" s="6">
        <f t="shared" ref="Q107" si="1239">Q$5/P107+Q$6</f>
        <v>5.1736918367346938</v>
      </c>
      <c r="R107" s="6">
        <f t="shared" si="847"/>
        <v>6.8194448979591842</v>
      </c>
      <c r="S107" s="27">
        <v>98</v>
      </c>
      <c r="T107" s="6">
        <f t="shared" ref="T107" si="1240">T$5/S107+T$6</f>
        <v>12.227836734693877</v>
      </c>
      <c r="U107" s="6">
        <f t="shared" si="849"/>
        <v>13.016528571428571</v>
      </c>
      <c r="V107" s="27">
        <v>98</v>
      </c>
      <c r="W107" s="6">
        <f t="shared" ref="W107" si="1241">W$5/V107+W$6</f>
        <v>17.500879591836746</v>
      </c>
      <c r="X107" s="6">
        <f t="shared" si="851"/>
        <v>18.545077551020409</v>
      </c>
      <c r="Y107" s="27">
        <v>98</v>
      </c>
      <c r="Z107" s="6">
        <f t="shared" ref="Z107" si="1242">Z$5/Y107+Z$6</f>
        <v>24.168193877551062</v>
      </c>
      <c r="AA107" s="6">
        <f t="shared" si="853"/>
        <v>25.5454306122449</v>
      </c>
      <c r="AB107" s="27">
        <v>98</v>
      </c>
      <c r="AC107" s="6">
        <f t="shared" ref="AC107" si="1243">AC$5/AB107+AC$6</f>
        <v>59.64267959183676</v>
      </c>
      <c r="AD107" s="6">
        <f t="shared" si="855"/>
        <v>62.777430612244892</v>
      </c>
      <c r="AE107" s="27">
        <v>98</v>
      </c>
      <c r="AF107" s="6">
        <f t="shared" ref="AF107" si="1244">AF$5/AE107+AF$6</f>
        <v>59.358679591836761</v>
      </c>
      <c r="AG107" s="6">
        <f t="shared" si="857"/>
        <v>62.460130612244896</v>
      </c>
      <c r="AH107" s="27">
        <v>98</v>
      </c>
      <c r="AI107" s="6">
        <f t="shared" ref="AI107" si="1245">AI$5/AH107+AI$6</f>
        <v>58.892079591836762</v>
      </c>
      <c r="AJ107" s="6">
        <f t="shared" si="859"/>
        <v>61.938830612244892</v>
      </c>
      <c r="AK107" s="27">
        <v>98</v>
      </c>
      <c r="AL107" s="6">
        <f t="shared" ref="AL107" si="1246">AL$5/AK107+AL$6</f>
        <v>58.191979591836763</v>
      </c>
      <c r="AM107" s="6">
        <f t="shared" si="861"/>
        <v>61.073563176695373</v>
      </c>
      <c r="AN107" s="27">
        <v>98</v>
      </c>
      <c r="AO107" s="6">
        <f t="shared" ref="AO107" si="1247">AO$5/AN107+AO$6</f>
        <v>57.89117959183676</v>
      </c>
      <c r="AP107" s="6">
        <f t="shared" si="829"/>
        <v>60.771130612244896</v>
      </c>
      <c r="AQ107" s="27">
        <v>98</v>
      </c>
      <c r="AR107" s="6">
        <f t="shared" si="830"/>
        <v>23.135893877551062</v>
      </c>
      <c r="AS107" s="6">
        <f t="shared" si="831"/>
        <v>24.392044666433303</v>
      </c>
      <c r="AT107" s="27">
        <v>98</v>
      </c>
      <c r="AU107" s="6">
        <f t="shared" si="832"/>
        <v>58.624379591836764</v>
      </c>
      <c r="AV107" s="6">
        <f t="shared" si="833"/>
        <v>61.639765852962171</v>
      </c>
      <c r="AW107" s="27">
        <v>98</v>
      </c>
      <c r="AX107" s="6">
        <f t="shared" si="834"/>
        <v>58.624379591836764</v>
      </c>
      <c r="AY107" s="6">
        <f t="shared" si="835"/>
        <v>61.639765852962171</v>
      </c>
      <c r="AZ107" s="27">
        <v>98</v>
      </c>
      <c r="BA107" s="6">
        <f t="shared" si="836"/>
        <v>58.624379591836764</v>
      </c>
      <c r="BB107" s="21">
        <f t="shared" si="837"/>
        <v>61.639765852962171</v>
      </c>
    </row>
    <row r="108" spans="4:54" x14ac:dyDescent="0.25">
      <c r="D108" s="28">
        <v>99</v>
      </c>
      <c r="E108" s="4">
        <f t="shared" si="838"/>
        <v>5.5233969696969698</v>
      </c>
      <c r="F108" s="4">
        <f t="shared" si="839"/>
        <v>6.8985262626262633</v>
      </c>
      <c r="G108" s="29">
        <f t="shared" si="863"/>
        <v>50</v>
      </c>
      <c r="H108" s="4">
        <f t="shared" ref="H108" si="1248">H$5/G108+H$6</f>
        <v>4.4244000000000003</v>
      </c>
      <c r="I108" s="4">
        <f t="shared" si="841"/>
        <v>6.3523000000000005</v>
      </c>
      <c r="J108" s="28">
        <v>99</v>
      </c>
      <c r="K108" s="4">
        <f t="shared" ref="K108" si="1249">K$5/J108+K$6</f>
        <v>4.4288444444444446</v>
      </c>
      <c r="L108" s="4">
        <f t="shared" si="843"/>
        <v>6.3587929292929299</v>
      </c>
      <c r="M108" s="28">
        <v>99</v>
      </c>
      <c r="N108" s="6">
        <f t="shared" ref="N108" si="1250">N$5/M108+N$6</f>
        <v>4.7143020202020205</v>
      </c>
      <c r="O108" s="6">
        <f t="shared" si="845"/>
        <v>6.318311111111111</v>
      </c>
      <c r="P108" s="27">
        <v>99</v>
      </c>
      <c r="Q108" s="6">
        <f t="shared" ref="Q108" si="1251">Q$5/P108+Q$6</f>
        <v>5.1587464646464651</v>
      </c>
      <c r="R108" s="6">
        <f t="shared" si="847"/>
        <v>6.8031595959595963</v>
      </c>
      <c r="S108" s="27">
        <v>99</v>
      </c>
      <c r="T108" s="6">
        <f t="shared" ref="T108" si="1252">T$5/S108+T$6</f>
        <v>12.130949494949494</v>
      </c>
      <c r="U108" s="6">
        <f t="shared" si="849"/>
        <v>12.914796969696969</v>
      </c>
      <c r="V108" s="27">
        <v>99</v>
      </c>
      <c r="W108" s="6">
        <f t="shared" ref="W108" si="1253">W$5/V108+W$6</f>
        <v>17.34987979797981</v>
      </c>
      <c r="X108" s="6">
        <f t="shared" si="851"/>
        <v>18.386553535353535</v>
      </c>
      <c r="Y108" s="27">
        <v>99</v>
      </c>
      <c r="Z108" s="6">
        <f t="shared" ref="Z108" si="1254">Z$5/Y108+Z$6</f>
        <v>23.948651515151557</v>
      </c>
      <c r="AA108" s="6">
        <f t="shared" si="853"/>
        <v>25.314859595959597</v>
      </c>
      <c r="AB108" s="27">
        <v>99</v>
      </c>
      <c r="AC108" s="6">
        <f t="shared" ref="AC108" si="1255">AC$5/AB108+AC$6</f>
        <v>59.062386868686893</v>
      </c>
      <c r="AD108" s="6">
        <f t="shared" si="855"/>
        <v>62.168071717171713</v>
      </c>
      <c r="AE108" s="27">
        <v>99</v>
      </c>
      <c r="AF108" s="6">
        <f t="shared" ref="AF108" si="1256">AF$5/AE108+AF$6</f>
        <v>58.778386868686894</v>
      </c>
      <c r="AG108" s="6">
        <f t="shared" si="857"/>
        <v>61.850771717171718</v>
      </c>
      <c r="AH108" s="27">
        <v>99</v>
      </c>
      <c r="AI108" s="6">
        <f t="shared" ref="AI108" si="1257">AI$5/AH108+AI$6</f>
        <v>58.311786868686895</v>
      </c>
      <c r="AJ108" s="6">
        <f t="shared" si="859"/>
        <v>61.329471717171714</v>
      </c>
      <c r="AK108" s="27">
        <v>99</v>
      </c>
      <c r="AL108" s="6">
        <f t="shared" ref="AL108" si="1258">AL$5/AK108+AL$6</f>
        <v>57.611686868686895</v>
      </c>
      <c r="AM108" s="6">
        <f t="shared" si="861"/>
        <v>60.464204281622195</v>
      </c>
      <c r="AN108" s="27">
        <v>99</v>
      </c>
      <c r="AO108" s="6">
        <f t="shared" ref="AO108" si="1259">AO$5/AN108+AO$6</f>
        <v>57.310886868686893</v>
      </c>
      <c r="AP108" s="6">
        <f t="shared" si="829"/>
        <v>60.161771717171717</v>
      </c>
      <c r="AQ108" s="27">
        <v>99</v>
      </c>
      <c r="AR108" s="6">
        <f t="shared" si="830"/>
        <v>22.916351515151558</v>
      </c>
      <c r="AS108" s="6">
        <f t="shared" si="831"/>
        <v>24.161473650148</v>
      </c>
      <c r="AT108" s="27">
        <v>99</v>
      </c>
      <c r="AU108" s="6">
        <f t="shared" si="832"/>
        <v>58.044086868686897</v>
      </c>
      <c r="AV108" s="6">
        <f t="shared" si="833"/>
        <v>61.030406957888992</v>
      </c>
      <c r="AW108" s="27">
        <v>99</v>
      </c>
      <c r="AX108" s="6">
        <f t="shared" si="834"/>
        <v>58.044086868686897</v>
      </c>
      <c r="AY108" s="6">
        <f t="shared" si="835"/>
        <v>61.030406957888992</v>
      </c>
      <c r="AZ108" s="27">
        <v>99</v>
      </c>
      <c r="BA108" s="6">
        <f t="shared" si="836"/>
        <v>58.044086868686897</v>
      </c>
      <c r="BB108" s="21">
        <f t="shared" si="837"/>
        <v>61.030406957888992</v>
      </c>
    </row>
    <row r="109" spans="4:54" x14ac:dyDescent="0.25">
      <c r="D109" s="28">
        <v>100</v>
      </c>
      <c r="E109" s="4">
        <f t="shared" si="838"/>
        <v>5.5217000000000001</v>
      </c>
      <c r="F109" s="4">
        <f t="shared" si="839"/>
        <v>6.8959000000000001</v>
      </c>
      <c r="G109" s="29">
        <f t="shared" si="863"/>
        <v>50.5</v>
      </c>
      <c r="H109" s="4">
        <f t="shared" ref="H109" si="1260">H$5/G109+H$6</f>
        <v>4.420043564356436</v>
      </c>
      <c r="I109" s="4">
        <f t="shared" si="841"/>
        <v>6.3459356435643564</v>
      </c>
      <c r="J109" s="28">
        <v>100</v>
      </c>
      <c r="K109" s="4">
        <f t="shared" ref="K109" si="1261">K$5/J109+K$6</f>
        <v>4.4244000000000003</v>
      </c>
      <c r="L109" s="4">
        <f t="shared" si="843"/>
        <v>6.3523000000000005</v>
      </c>
      <c r="M109" s="28">
        <v>100</v>
      </c>
      <c r="N109" s="6">
        <f t="shared" ref="N109" si="1262">N$5/M109+N$6</f>
        <v>4.7041000000000004</v>
      </c>
      <c r="O109" s="6">
        <f t="shared" si="845"/>
        <v>6.3071999999999999</v>
      </c>
      <c r="P109" s="27">
        <v>100</v>
      </c>
      <c r="Q109" s="6">
        <f t="shared" ref="Q109" si="1263">Q$5/P109+Q$6</f>
        <v>5.1440999999999999</v>
      </c>
      <c r="R109" s="6">
        <f t="shared" si="847"/>
        <v>6.7872000000000003</v>
      </c>
      <c r="S109" s="27">
        <v>100</v>
      </c>
      <c r="T109" s="6">
        <f t="shared" ref="T109" si="1264">T$5/S109+T$6</f>
        <v>12.036000000000001</v>
      </c>
      <c r="U109" s="6">
        <f t="shared" si="849"/>
        <v>12.815099999999999</v>
      </c>
      <c r="V109" s="27">
        <v>100</v>
      </c>
      <c r="W109" s="6">
        <f t="shared" ref="W109" si="1265">W$5/V109+W$6</f>
        <v>17.201900000000009</v>
      </c>
      <c r="X109" s="6">
        <f t="shared" si="851"/>
        <v>18.231200000000001</v>
      </c>
      <c r="Y109" s="27">
        <v>100</v>
      </c>
      <c r="Z109" s="6">
        <f t="shared" ref="Z109" si="1266">Z$5/Y109+Z$6</f>
        <v>23.733500000000038</v>
      </c>
      <c r="AA109" s="6">
        <f t="shared" si="853"/>
        <v>25.088900000000002</v>
      </c>
      <c r="AB109" s="27">
        <v>100</v>
      </c>
      <c r="AC109" s="6">
        <f t="shared" ref="AC109" si="1267">AC$5/AB109+AC$6</f>
        <v>58.493700000000025</v>
      </c>
      <c r="AD109" s="6">
        <f t="shared" si="855"/>
        <v>61.570899999999995</v>
      </c>
      <c r="AE109" s="27">
        <v>100</v>
      </c>
      <c r="AF109" s="6">
        <f t="shared" ref="AF109:AF172" si="1268">AF$5/AE109+AF$6</f>
        <v>58.209700000000026</v>
      </c>
      <c r="AG109" s="6">
        <f t="shared" si="857"/>
        <v>61.253599999999999</v>
      </c>
      <c r="AH109" s="27">
        <v>100</v>
      </c>
      <c r="AI109" s="6">
        <f t="shared" ref="AI109:AI172" si="1269">AI$5/AH109+AI$6</f>
        <v>57.743100000000027</v>
      </c>
      <c r="AJ109" s="6">
        <f t="shared" si="859"/>
        <v>60.732299999999995</v>
      </c>
      <c r="AK109" s="27">
        <v>100</v>
      </c>
      <c r="AL109" s="6">
        <f t="shared" ref="AL109:AL172" si="1270">AL$5/AK109+AL$6</f>
        <v>57.043000000000028</v>
      </c>
      <c r="AM109" s="6">
        <f t="shared" si="861"/>
        <v>59.867032564450476</v>
      </c>
      <c r="AN109" s="27">
        <v>100</v>
      </c>
      <c r="AO109" s="6">
        <f t="shared" ref="AO109:AO172" si="1271">AO$5/AN109+AO$6</f>
        <v>56.742200000000025</v>
      </c>
      <c r="AP109" s="6">
        <f t="shared" si="829"/>
        <v>59.564599999999999</v>
      </c>
      <c r="AQ109" s="27">
        <v>100</v>
      </c>
      <c r="AR109" s="6">
        <f t="shared" si="830"/>
        <v>22.701200000000039</v>
      </c>
      <c r="AS109" s="6">
        <f t="shared" si="831"/>
        <v>23.935514054188406</v>
      </c>
      <c r="AT109" s="27">
        <v>100</v>
      </c>
      <c r="AU109" s="6">
        <f t="shared" si="832"/>
        <v>57.475400000000029</v>
      </c>
      <c r="AV109" s="6">
        <f t="shared" si="833"/>
        <v>60.433235240717273</v>
      </c>
      <c r="AW109" s="27">
        <v>100</v>
      </c>
      <c r="AX109" s="6">
        <f t="shared" si="834"/>
        <v>57.475400000000029</v>
      </c>
      <c r="AY109" s="6">
        <f t="shared" si="835"/>
        <v>60.433235240717273</v>
      </c>
      <c r="AZ109" s="27">
        <v>100</v>
      </c>
      <c r="BA109" s="6">
        <f t="shared" si="836"/>
        <v>57.475400000000029</v>
      </c>
      <c r="BB109" s="21">
        <f t="shared" si="837"/>
        <v>60.433235240717273</v>
      </c>
    </row>
    <row r="110" spans="4:54" x14ac:dyDescent="0.25">
      <c r="D110" s="28">
        <v>101</v>
      </c>
      <c r="F110" s="20"/>
      <c r="G110" s="29">
        <f t="shared" si="863"/>
        <v>51</v>
      </c>
      <c r="H110" s="4">
        <f t="shared" ref="H110" si="1272">H$5/G110+H$6</f>
        <v>4.415772549019608</v>
      </c>
      <c r="I110" s="4">
        <f t="shared" si="841"/>
        <v>6.3396960784313725</v>
      </c>
      <c r="J110" s="28">
        <v>101</v>
      </c>
      <c r="K110" s="4">
        <f t="shared" ref="K110" si="1273">K$5/J110+K$6</f>
        <v>4.420043564356436</v>
      </c>
      <c r="L110" s="4">
        <f t="shared" si="843"/>
        <v>6.3459356435643564</v>
      </c>
      <c r="M110" s="28">
        <f>+M109+3</f>
        <v>103</v>
      </c>
      <c r="N110" s="6">
        <f t="shared" ref="N110" si="1274">N$5/M110+N$6</f>
        <v>4.6746825242718444</v>
      </c>
      <c r="O110" s="6">
        <f t="shared" ref="O110:O173" si="1275">O$5/M110+O$6</f>
        <v>6.2751611650485444</v>
      </c>
      <c r="P110" s="28">
        <f>P109+30</f>
        <v>130</v>
      </c>
      <c r="Q110" s="6">
        <f t="shared" ref="Q110" si="1276">Q$5/P110+Q$6</f>
        <v>4.8094846153846156</v>
      </c>
      <c r="R110" s="6">
        <f t="shared" ref="R110:R173" si="1277">R$5/P110+R$6</f>
        <v>6.4225846153846158</v>
      </c>
      <c r="S110" s="27">
        <v>101</v>
      </c>
      <c r="T110" s="6">
        <f t="shared" ref="T110" si="1278">T$5/S110+T$6</f>
        <v>11.942930693069307</v>
      </c>
      <c r="U110" s="6">
        <f t="shared" ref="U110:U173" si="1279">U$5/S110+U$6</f>
        <v>12.717377227722773</v>
      </c>
      <c r="V110" s="27">
        <v>101</v>
      </c>
      <c r="W110" s="6">
        <f t="shared" ref="W110" si="1280">W$5/V110+W$6</f>
        <v>17.056850495049517</v>
      </c>
      <c r="X110" s="6">
        <f t="shared" ref="X110:X173" si="1281">X$5/V110+X$6</f>
        <v>18.078922772277227</v>
      </c>
      <c r="Y110" s="27">
        <v>101</v>
      </c>
      <c r="Z110" s="6">
        <f t="shared" ref="Z110" si="1282">Z$5/Y110+Z$6</f>
        <v>23.52260891089113</v>
      </c>
      <c r="AA110" s="6">
        <f t="shared" ref="AA110:AA173" si="1283">AA$5/Y110+AA$6</f>
        <v>24.867414851485151</v>
      </c>
      <c r="AB110" s="27">
        <f>+AB109+2</f>
        <v>102</v>
      </c>
      <c r="AC110" s="6">
        <f t="shared" ref="AC110" si="1284">AC$5/AB110+AC$6</f>
        <v>57.389778431372577</v>
      </c>
      <c r="AD110" s="6">
        <f t="shared" ref="AD110:AD173" si="1285">AD$5/AB110+AD$6</f>
        <v>60.411684313725488</v>
      </c>
      <c r="AE110" s="27">
        <f>+AE109+2</f>
        <v>102</v>
      </c>
      <c r="AF110" s="6">
        <f t="shared" si="1268"/>
        <v>57.105778431372578</v>
      </c>
      <c r="AG110" s="6">
        <f t="shared" ref="AG110:AG173" si="1286">AG$5/AE110+AG$6</f>
        <v>60.094384313725492</v>
      </c>
      <c r="AH110" s="27">
        <f>+AH109+2</f>
        <v>102</v>
      </c>
      <c r="AI110" s="6">
        <f t="shared" si="1269"/>
        <v>56.639178431372578</v>
      </c>
      <c r="AJ110" s="6">
        <f t="shared" ref="AJ110:AJ173" si="1287">AJ$5/AH110+AJ$6</f>
        <v>59.573084313725488</v>
      </c>
      <c r="AK110" s="27">
        <f>+AK109+2</f>
        <v>102</v>
      </c>
      <c r="AL110" s="6">
        <f t="shared" si="1270"/>
        <v>55.939078431372579</v>
      </c>
      <c r="AM110" s="6">
        <f t="shared" ref="AM110:AM173" si="1288">AM$5/AK110+AM$6</f>
        <v>58.707816878175969</v>
      </c>
      <c r="AN110" s="27">
        <f>+AN109+2</f>
        <v>102</v>
      </c>
      <c r="AO110" s="6">
        <f t="shared" si="1271"/>
        <v>55.638278431372576</v>
      </c>
      <c r="AP110" s="6">
        <f t="shared" ref="AP110:AP173" si="1289">AP$5/AN110+AP$6</f>
        <v>58.405384313725492</v>
      </c>
      <c r="AQ110" s="27">
        <v>101</v>
      </c>
      <c r="AR110" s="6">
        <f t="shared" si="830"/>
        <v>22.49030891089113</v>
      </c>
      <c r="AS110" s="6">
        <f t="shared" si="831"/>
        <v>23.714028905673555</v>
      </c>
      <c r="AT110" s="27">
        <f>+AT109+2</f>
        <v>102</v>
      </c>
      <c r="AU110" s="6">
        <f t="shared" si="832"/>
        <v>56.37147843137258</v>
      </c>
      <c r="AV110" s="6">
        <f t="shared" si="833"/>
        <v>59.274019554442766</v>
      </c>
      <c r="AW110" s="27">
        <f>+AW109+2</f>
        <v>102</v>
      </c>
      <c r="AX110" s="6">
        <f t="shared" si="834"/>
        <v>56.37147843137258</v>
      </c>
      <c r="AY110" s="6">
        <f t="shared" si="835"/>
        <v>59.274019554442766</v>
      </c>
      <c r="AZ110" s="27">
        <f>+AZ109+2</f>
        <v>102</v>
      </c>
      <c r="BA110" s="6">
        <f t="shared" si="836"/>
        <v>56.37147843137258</v>
      </c>
      <c r="BB110" s="21">
        <f t="shared" si="837"/>
        <v>59.274019554442766</v>
      </c>
    </row>
    <row r="111" spans="4:54" x14ac:dyDescent="0.25">
      <c r="D111" s="28">
        <v>102</v>
      </c>
      <c r="F111" s="20"/>
      <c r="G111" s="29">
        <f t="shared" si="863"/>
        <v>51.5</v>
      </c>
      <c r="H111" s="4">
        <f t="shared" ref="H111" si="1290">H$5/G111+H$6</f>
        <v>4.4115844660194172</v>
      </c>
      <c r="I111" s="4">
        <f t="shared" si="841"/>
        <v>6.3335776699029127</v>
      </c>
      <c r="J111" s="28">
        <v>102</v>
      </c>
      <c r="K111" s="4">
        <f t="shared" ref="K111" si="1291">K$5/J111+K$6</f>
        <v>4.415772549019608</v>
      </c>
      <c r="L111" s="4">
        <f t="shared" si="843"/>
        <v>6.3396960784313725</v>
      </c>
      <c r="M111" s="28">
        <f t="shared" ref="M111:M174" si="1292">+M110+3</f>
        <v>106</v>
      </c>
      <c r="N111" s="6">
        <f t="shared" ref="N111" si="1293">N$5/M111+N$6</f>
        <v>4.6469301886792458</v>
      </c>
      <c r="O111" s="6">
        <f t="shared" si="1275"/>
        <v>6.2449358490566045</v>
      </c>
      <c r="P111" s="28">
        <f t="shared" ref="P111:P174" si="1294">P110+30</f>
        <v>160</v>
      </c>
      <c r="Q111" s="6">
        <f t="shared" ref="Q111" si="1295">Q$5/P111+Q$6</f>
        <v>4.6003500000000006</v>
      </c>
      <c r="R111" s="6">
        <f t="shared" si="1277"/>
        <v>6.1947000000000001</v>
      </c>
      <c r="S111" s="27">
        <v>102</v>
      </c>
      <c r="T111" s="6">
        <f t="shared" ref="T111" si="1296">T$5/S111+T$6</f>
        <v>11.851686274509802</v>
      </c>
      <c r="U111" s="6">
        <f t="shared" si="1279"/>
        <v>12.621570588235294</v>
      </c>
      <c r="V111" s="27">
        <v>102</v>
      </c>
      <c r="W111" s="6">
        <f t="shared" ref="W111" si="1297">W$5/V111+W$6</f>
        <v>16.914645098039227</v>
      </c>
      <c r="X111" s="6">
        <f t="shared" si="1281"/>
        <v>17.929631372549018</v>
      </c>
      <c r="Y111" s="27">
        <v>102</v>
      </c>
      <c r="Z111" s="6">
        <f t="shared" ref="Z111" si="1298">Z$5/Y111+Z$6</f>
        <v>23.315852941176509</v>
      </c>
      <c r="AA111" s="6">
        <f t="shared" si="1283"/>
        <v>24.650272549019608</v>
      </c>
      <c r="AB111" s="27">
        <f t="shared" ref="AB111:AB174" si="1299">+AB110+2</f>
        <v>104</v>
      </c>
      <c r="AC111" s="6">
        <f t="shared" ref="AC111" si="1300">AC$5/AB111+AC$6</f>
        <v>56.328315384615408</v>
      </c>
      <c r="AD111" s="6">
        <f t="shared" si="1285"/>
        <v>59.297053846153844</v>
      </c>
      <c r="AE111" s="27">
        <f t="shared" ref="AE111:AE174" si="1301">+AE110+2</f>
        <v>104</v>
      </c>
      <c r="AF111" s="6">
        <f t="shared" si="1268"/>
        <v>56.044315384615409</v>
      </c>
      <c r="AG111" s="6">
        <f t="shared" si="1286"/>
        <v>58.979753846153848</v>
      </c>
      <c r="AH111" s="27">
        <f t="shared" ref="AH111:AH174" si="1302">+AH110+2</f>
        <v>104</v>
      </c>
      <c r="AI111" s="6">
        <f t="shared" si="1269"/>
        <v>55.577715384615409</v>
      </c>
      <c r="AJ111" s="6">
        <f t="shared" si="1287"/>
        <v>58.458453846153844</v>
      </c>
      <c r="AK111" s="27">
        <f t="shared" ref="AK111:AK174" si="1303">+AK110+2</f>
        <v>104</v>
      </c>
      <c r="AL111" s="6">
        <f t="shared" si="1270"/>
        <v>54.87761538461541</v>
      </c>
      <c r="AM111" s="6">
        <f t="shared" si="1288"/>
        <v>57.593186410604325</v>
      </c>
      <c r="AN111" s="27">
        <f t="shared" ref="AN111:AN174" si="1304">+AN110+2</f>
        <v>104</v>
      </c>
      <c r="AO111" s="6">
        <f t="shared" si="1271"/>
        <v>54.576815384615408</v>
      </c>
      <c r="AP111" s="6">
        <f t="shared" si="1289"/>
        <v>57.290753846153848</v>
      </c>
      <c r="AQ111" s="27">
        <v>102</v>
      </c>
      <c r="AR111" s="6">
        <f t="shared" si="830"/>
        <v>22.283552941176509</v>
      </c>
      <c r="AS111" s="6">
        <f t="shared" si="831"/>
        <v>23.496886603208011</v>
      </c>
      <c r="AT111" s="27">
        <f t="shared" ref="AT111:AT174" si="1305">+AT110+2</f>
        <v>104</v>
      </c>
      <c r="AU111" s="6">
        <f t="shared" si="832"/>
        <v>55.310015384615411</v>
      </c>
      <c r="AV111" s="6">
        <f t="shared" si="833"/>
        <v>58.159389086871123</v>
      </c>
      <c r="AW111" s="27">
        <f t="shared" ref="AW111:AW174" si="1306">+AW110+2</f>
        <v>104</v>
      </c>
      <c r="AX111" s="6">
        <f t="shared" si="834"/>
        <v>55.310015384615411</v>
      </c>
      <c r="AY111" s="6">
        <f t="shared" si="835"/>
        <v>58.159389086871123</v>
      </c>
      <c r="AZ111" s="27">
        <f t="shared" ref="AZ111:AZ174" si="1307">+AZ110+2</f>
        <v>104</v>
      </c>
      <c r="BA111" s="6">
        <f t="shared" si="836"/>
        <v>55.310015384615411</v>
      </c>
      <c r="BB111" s="21">
        <f t="shared" si="837"/>
        <v>58.159389086871123</v>
      </c>
    </row>
    <row r="112" spans="4:54" x14ac:dyDescent="0.25">
      <c r="D112" s="28">
        <v>103</v>
      </c>
      <c r="F112" s="20"/>
      <c r="G112" s="29">
        <f t="shared" si="863"/>
        <v>52</v>
      </c>
      <c r="H112" s="4">
        <f t="shared" ref="H112" si="1308">H$5/G112+H$6</f>
        <v>4.4074769230769233</v>
      </c>
      <c r="I112" s="4">
        <f t="shared" si="841"/>
        <v>6.327576923076923</v>
      </c>
      <c r="J112" s="28">
        <v>103</v>
      </c>
      <c r="K112" s="4">
        <f t="shared" ref="K112" si="1309">K$5/J112+K$6</f>
        <v>4.4115844660194172</v>
      </c>
      <c r="L112" s="4">
        <f t="shared" si="843"/>
        <v>6.3335776699029127</v>
      </c>
      <c r="M112" s="28">
        <f t="shared" si="1292"/>
        <v>109</v>
      </c>
      <c r="N112" s="6">
        <f t="shared" ref="N112" si="1310">N$5/M112+N$6</f>
        <v>4.6207055045871561</v>
      </c>
      <c r="O112" s="6">
        <f t="shared" si="1275"/>
        <v>6.2163743119266055</v>
      </c>
      <c r="P112" s="28">
        <f t="shared" si="1294"/>
        <v>190</v>
      </c>
      <c r="Q112" s="6">
        <f t="shared" ref="Q112" si="1311">Q$5/P112+Q$6</f>
        <v>4.4572578947368422</v>
      </c>
      <c r="R112" s="6">
        <f t="shared" si="1277"/>
        <v>6.0387789473684217</v>
      </c>
      <c r="S112" s="27">
        <v>103</v>
      </c>
      <c r="T112" s="6">
        <f t="shared" ref="T112" si="1312">T$5/S112+T$6</f>
        <v>11.76221359223301</v>
      </c>
      <c r="U112" s="6">
        <f t="shared" si="1279"/>
        <v>12.52762427184466</v>
      </c>
      <c r="V112" s="27">
        <v>103</v>
      </c>
      <c r="W112" s="6">
        <f t="shared" ref="W112" si="1313">W$5/V112+W$6</f>
        <v>16.775200970873797</v>
      </c>
      <c r="X112" s="6">
        <f t="shared" si="1281"/>
        <v>17.783238834951455</v>
      </c>
      <c r="Y112" s="27">
        <v>103</v>
      </c>
      <c r="Z112" s="6">
        <f t="shared" ref="Z112" si="1314">Z$5/Y112+Z$6</f>
        <v>23.113111650485475</v>
      </c>
      <c r="AA112" s="6">
        <f t="shared" si="1283"/>
        <v>24.437346601941748</v>
      </c>
      <c r="AB112" s="27">
        <f t="shared" si="1299"/>
        <v>106</v>
      </c>
      <c r="AC112" s="6">
        <f t="shared" ref="AC112" si="1315">AC$5/AB112+AC$6</f>
        <v>55.306907547169835</v>
      </c>
      <c r="AD112" s="6">
        <f t="shared" si="1285"/>
        <v>58.224484905660375</v>
      </c>
      <c r="AE112" s="27">
        <f t="shared" si="1301"/>
        <v>106</v>
      </c>
      <c r="AF112" s="6">
        <f t="shared" si="1268"/>
        <v>55.022907547169837</v>
      </c>
      <c r="AG112" s="6">
        <f t="shared" si="1286"/>
        <v>57.90718490566038</v>
      </c>
      <c r="AH112" s="27">
        <f t="shared" si="1302"/>
        <v>106</v>
      </c>
      <c r="AI112" s="6">
        <f t="shared" si="1269"/>
        <v>54.556307547169837</v>
      </c>
      <c r="AJ112" s="6">
        <f t="shared" si="1287"/>
        <v>57.385884905660376</v>
      </c>
      <c r="AK112" s="27">
        <f t="shared" si="1303"/>
        <v>106</v>
      </c>
      <c r="AL112" s="6">
        <f t="shared" si="1270"/>
        <v>53.856207547169838</v>
      </c>
      <c r="AM112" s="6">
        <f t="shared" si="1288"/>
        <v>56.520617470110857</v>
      </c>
      <c r="AN112" s="27">
        <f t="shared" si="1304"/>
        <v>106</v>
      </c>
      <c r="AO112" s="6">
        <f t="shared" si="1271"/>
        <v>53.555407547169835</v>
      </c>
      <c r="AP112" s="6">
        <f t="shared" si="1289"/>
        <v>56.21818490566038</v>
      </c>
      <c r="AQ112" s="27">
        <v>103</v>
      </c>
      <c r="AR112" s="6">
        <f t="shared" si="830"/>
        <v>22.080811650485476</v>
      </c>
      <c r="AS112" s="6">
        <f t="shared" si="831"/>
        <v>23.283960656130152</v>
      </c>
      <c r="AT112" s="27">
        <f t="shared" si="1305"/>
        <v>106</v>
      </c>
      <c r="AU112" s="6">
        <f t="shared" si="832"/>
        <v>54.288607547169839</v>
      </c>
      <c r="AV112" s="6">
        <f t="shared" si="833"/>
        <v>57.086820146377654</v>
      </c>
      <c r="AW112" s="27">
        <f t="shared" si="1306"/>
        <v>106</v>
      </c>
      <c r="AX112" s="6">
        <f t="shared" si="834"/>
        <v>54.288607547169839</v>
      </c>
      <c r="AY112" s="6">
        <f t="shared" si="835"/>
        <v>57.086820146377654</v>
      </c>
      <c r="AZ112" s="27">
        <f t="shared" si="1307"/>
        <v>106</v>
      </c>
      <c r="BA112" s="6">
        <f t="shared" si="836"/>
        <v>54.288607547169839</v>
      </c>
      <c r="BB112" s="21">
        <f t="shared" si="837"/>
        <v>57.086820146377654</v>
      </c>
    </row>
    <row r="113" spans="4:54" x14ac:dyDescent="0.25">
      <c r="D113" s="28">
        <v>104</v>
      </c>
      <c r="F113" s="20"/>
      <c r="G113" s="29">
        <f t="shared" si="863"/>
        <v>52.5</v>
      </c>
      <c r="H113" s="4">
        <f t="shared" ref="H113" si="1316">H$5/G113+H$6</f>
        <v>4.4034476190476193</v>
      </c>
      <c r="I113" s="4">
        <f t="shared" si="841"/>
        <v>6.3216904761904766</v>
      </c>
      <c r="J113" s="28">
        <v>104</v>
      </c>
      <c r="K113" s="4">
        <f t="shared" ref="K113" si="1317">K$5/J113+K$6</f>
        <v>4.4074769230769233</v>
      </c>
      <c r="L113" s="4">
        <f t="shared" si="843"/>
        <v>6.327576923076923</v>
      </c>
      <c r="M113" s="28">
        <f t="shared" si="1292"/>
        <v>112</v>
      </c>
      <c r="N113" s="6">
        <f t="shared" ref="N113" si="1318">N$5/M113+N$6</f>
        <v>4.5958857142857141</v>
      </c>
      <c r="O113" s="6">
        <f t="shared" si="1275"/>
        <v>6.189342857142857</v>
      </c>
      <c r="P113" s="28">
        <f t="shared" si="1294"/>
        <v>220</v>
      </c>
      <c r="Q113" s="6">
        <f t="shared" ref="Q113" si="1319">Q$5/P113+Q$6</f>
        <v>4.3531909090909089</v>
      </c>
      <c r="R113" s="6">
        <f t="shared" si="1277"/>
        <v>5.9253818181818181</v>
      </c>
      <c r="S113" s="27">
        <v>104</v>
      </c>
      <c r="T113" s="6">
        <f t="shared" ref="T113" si="1320">T$5/S113+T$6</f>
        <v>11.674461538461539</v>
      </c>
      <c r="U113" s="6">
        <f t="shared" si="1279"/>
        <v>12.435484615384615</v>
      </c>
      <c r="V113" s="27">
        <v>104</v>
      </c>
      <c r="W113" s="6">
        <f t="shared" ref="W113" si="1321">W$5/V113+W$6</f>
        <v>16.63843846153847</v>
      </c>
      <c r="X113" s="6">
        <f t="shared" si="1281"/>
        <v>17.639661538461539</v>
      </c>
      <c r="Y113" s="27">
        <v>104</v>
      </c>
      <c r="Z113" s="6">
        <f t="shared" ref="Z113" si="1322">Z$5/Y113+Z$6</f>
        <v>22.914269230769268</v>
      </c>
      <c r="AA113" s="6">
        <f t="shared" si="1283"/>
        <v>24.228515384615385</v>
      </c>
      <c r="AB113" s="27">
        <f t="shared" si="1299"/>
        <v>108</v>
      </c>
      <c r="AC113" s="6">
        <f t="shared" ref="AC113" si="1323">AC$5/AB113+AC$6</f>
        <v>54.323329629629654</v>
      </c>
      <c r="AD113" s="6">
        <f t="shared" si="1285"/>
        <v>57.191640740740738</v>
      </c>
      <c r="AE113" s="27">
        <f t="shared" si="1301"/>
        <v>108</v>
      </c>
      <c r="AF113" s="6">
        <f t="shared" si="1268"/>
        <v>54.039329629629655</v>
      </c>
      <c r="AG113" s="6">
        <f t="shared" si="1286"/>
        <v>56.874340740740742</v>
      </c>
      <c r="AH113" s="27">
        <f t="shared" si="1302"/>
        <v>108</v>
      </c>
      <c r="AI113" s="6">
        <f t="shared" si="1269"/>
        <v>53.572729629629656</v>
      </c>
      <c r="AJ113" s="6">
        <f t="shared" si="1287"/>
        <v>56.353040740740738</v>
      </c>
      <c r="AK113" s="27">
        <f t="shared" si="1303"/>
        <v>108</v>
      </c>
      <c r="AL113" s="6">
        <f t="shared" si="1270"/>
        <v>52.872629629629657</v>
      </c>
      <c r="AM113" s="6">
        <f t="shared" si="1288"/>
        <v>55.487773305191219</v>
      </c>
      <c r="AN113" s="27">
        <f t="shared" si="1304"/>
        <v>108</v>
      </c>
      <c r="AO113" s="6">
        <f t="shared" si="1271"/>
        <v>52.571829629629654</v>
      </c>
      <c r="AP113" s="6">
        <f t="shared" si="1289"/>
        <v>55.185340740740742</v>
      </c>
      <c r="AQ113" s="27">
        <v>104</v>
      </c>
      <c r="AR113" s="6">
        <f t="shared" si="830"/>
        <v>21.881969230769268</v>
      </c>
      <c r="AS113" s="6">
        <f t="shared" si="831"/>
        <v>23.075129438803788</v>
      </c>
      <c r="AT113" s="27">
        <f t="shared" si="1305"/>
        <v>108</v>
      </c>
      <c r="AU113" s="6">
        <f t="shared" si="832"/>
        <v>53.305029629629658</v>
      </c>
      <c r="AV113" s="6">
        <f t="shared" si="833"/>
        <v>56.053975981458017</v>
      </c>
      <c r="AW113" s="27">
        <f t="shared" si="1306"/>
        <v>108</v>
      </c>
      <c r="AX113" s="6">
        <f t="shared" si="834"/>
        <v>53.305029629629658</v>
      </c>
      <c r="AY113" s="6">
        <f t="shared" si="835"/>
        <v>56.053975981458017</v>
      </c>
      <c r="AZ113" s="27">
        <f t="shared" si="1307"/>
        <v>108</v>
      </c>
      <c r="BA113" s="6">
        <f t="shared" si="836"/>
        <v>53.305029629629658</v>
      </c>
      <c r="BB113" s="21">
        <f t="shared" si="837"/>
        <v>56.053975981458017</v>
      </c>
    </row>
    <row r="114" spans="4:54" x14ac:dyDescent="0.25">
      <c r="D114" s="28">
        <v>105</v>
      </c>
      <c r="F114" s="20"/>
      <c r="G114" s="29">
        <f t="shared" si="863"/>
        <v>53</v>
      </c>
      <c r="H114" s="4">
        <f t="shared" ref="H114" si="1324">H$5/G114+H$6</f>
        <v>4.3994943396226418</v>
      </c>
      <c r="I114" s="4">
        <f t="shared" si="841"/>
        <v>6.3159150943396227</v>
      </c>
      <c r="J114" s="28">
        <v>105</v>
      </c>
      <c r="K114" s="4">
        <f t="shared" ref="K114" si="1325">K$5/J114+K$6</f>
        <v>4.4034476190476193</v>
      </c>
      <c r="L114" s="4">
        <f t="shared" si="843"/>
        <v>6.3216904761904766</v>
      </c>
      <c r="M114" s="28">
        <f t="shared" si="1292"/>
        <v>115</v>
      </c>
      <c r="N114" s="6">
        <f t="shared" ref="N114" si="1326">N$5/M114+N$6</f>
        <v>4.5723608695652178</v>
      </c>
      <c r="O114" s="6">
        <f t="shared" si="1275"/>
        <v>6.1637217391304349</v>
      </c>
      <c r="P114" s="28">
        <f t="shared" si="1294"/>
        <v>250</v>
      </c>
      <c r="Q114" s="6">
        <f t="shared" ref="Q114" si="1327">Q$5/P114+Q$6</f>
        <v>4.2741000000000007</v>
      </c>
      <c r="R114" s="6">
        <f t="shared" si="1277"/>
        <v>5.8391999999999999</v>
      </c>
      <c r="S114" s="27">
        <v>105</v>
      </c>
      <c r="T114" s="6">
        <f t="shared" ref="T114" si="1328">T$5/S114+T$6</f>
        <v>11.588380952380952</v>
      </c>
      <c r="U114" s="6">
        <f t="shared" si="1279"/>
        <v>12.3451</v>
      </c>
      <c r="V114" s="27">
        <v>105</v>
      </c>
      <c r="W114" s="6">
        <f t="shared" ref="W114" si="1329">W$5/V114+W$6</f>
        <v>16.504280952380963</v>
      </c>
      <c r="X114" s="6">
        <f t="shared" si="1281"/>
        <v>17.498819047619047</v>
      </c>
      <c r="Y114" s="27">
        <v>105</v>
      </c>
      <c r="Z114" s="6">
        <f t="shared" ref="Z114" si="1330">Z$5/Y114+Z$6</f>
        <v>22.719214285714322</v>
      </c>
      <c r="AA114" s="6">
        <f t="shared" si="1283"/>
        <v>24.023661904761905</v>
      </c>
      <c r="AB114" s="27">
        <f t="shared" si="1299"/>
        <v>110</v>
      </c>
      <c r="AC114" s="6">
        <f t="shared" ref="AC114" si="1331">AC$5/AB114+AC$6</f>
        <v>53.375518181818208</v>
      </c>
      <c r="AD114" s="6">
        <f t="shared" si="1285"/>
        <v>56.19635454545454</v>
      </c>
      <c r="AE114" s="27">
        <f t="shared" si="1301"/>
        <v>110</v>
      </c>
      <c r="AF114" s="6">
        <f t="shared" si="1268"/>
        <v>53.091518181818209</v>
      </c>
      <c r="AG114" s="6">
        <f t="shared" si="1286"/>
        <v>55.879054545454544</v>
      </c>
      <c r="AH114" s="27">
        <f t="shared" si="1302"/>
        <v>110</v>
      </c>
      <c r="AI114" s="6">
        <f t="shared" si="1269"/>
        <v>52.624918181818209</v>
      </c>
      <c r="AJ114" s="6">
        <f t="shared" si="1287"/>
        <v>55.35775454545454</v>
      </c>
      <c r="AK114" s="27">
        <f t="shared" si="1303"/>
        <v>110</v>
      </c>
      <c r="AL114" s="6">
        <f t="shared" si="1270"/>
        <v>51.92481818181821</v>
      </c>
      <c r="AM114" s="6">
        <f t="shared" si="1288"/>
        <v>54.492487109905021</v>
      </c>
      <c r="AN114" s="27">
        <f t="shared" si="1304"/>
        <v>110</v>
      </c>
      <c r="AO114" s="6">
        <f t="shared" si="1271"/>
        <v>51.624018181818208</v>
      </c>
      <c r="AP114" s="6">
        <f t="shared" si="1289"/>
        <v>54.190054545454544</v>
      </c>
      <c r="AQ114" s="27">
        <v>105</v>
      </c>
      <c r="AR114" s="6">
        <f t="shared" si="830"/>
        <v>21.686914285714323</v>
      </c>
      <c r="AS114" s="6">
        <f t="shared" si="831"/>
        <v>22.870275958950309</v>
      </c>
      <c r="AT114" s="27">
        <f t="shared" si="1305"/>
        <v>110</v>
      </c>
      <c r="AU114" s="6">
        <f t="shared" si="832"/>
        <v>52.357218181818212</v>
      </c>
      <c r="AV114" s="6">
        <f t="shared" si="833"/>
        <v>55.058689786171819</v>
      </c>
      <c r="AW114" s="27">
        <f t="shared" si="1306"/>
        <v>110</v>
      </c>
      <c r="AX114" s="6">
        <f t="shared" si="834"/>
        <v>52.357218181818212</v>
      </c>
      <c r="AY114" s="6">
        <f t="shared" si="835"/>
        <v>55.058689786171819</v>
      </c>
      <c r="AZ114" s="27">
        <f t="shared" si="1307"/>
        <v>110</v>
      </c>
      <c r="BA114" s="6">
        <f t="shared" si="836"/>
        <v>52.357218181818212</v>
      </c>
      <c r="BB114" s="21">
        <f t="shared" si="837"/>
        <v>55.058689786171819</v>
      </c>
    </row>
    <row r="115" spans="4:54" x14ac:dyDescent="0.25">
      <c r="D115" s="28">
        <v>106</v>
      </c>
      <c r="F115" s="20"/>
      <c r="G115" s="29">
        <f t="shared" si="863"/>
        <v>53.5</v>
      </c>
      <c r="H115" s="4">
        <f t="shared" ref="H115" si="1332">H$5/G115+H$6</f>
        <v>4.3956149532710276</v>
      </c>
      <c r="I115" s="4">
        <f t="shared" si="841"/>
        <v>6.3102476635514018</v>
      </c>
      <c r="J115" s="28">
        <v>106</v>
      </c>
      <c r="K115" s="4">
        <f t="shared" ref="K115" si="1333">K$5/J115+K$6</f>
        <v>4.3994943396226418</v>
      </c>
      <c r="L115" s="4">
        <f t="shared" si="843"/>
        <v>6.3159150943396227</v>
      </c>
      <c r="M115" s="28">
        <f t="shared" si="1292"/>
        <v>118</v>
      </c>
      <c r="N115" s="6">
        <f t="shared" ref="N115" si="1334">N$5/M115+N$6</f>
        <v>4.5500322033898302</v>
      </c>
      <c r="O115" s="6">
        <f t="shared" si="1275"/>
        <v>6.1394033898305089</v>
      </c>
      <c r="P115" s="28">
        <f t="shared" si="1294"/>
        <v>280</v>
      </c>
      <c r="Q115" s="6">
        <f t="shared" ref="Q115" si="1335">Q$5/P115+Q$6</f>
        <v>4.211957142857143</v>
      </c>
      <c r="R115" s="6">
        <f t="shared" si="1277"/>
        <v>5.7714857142857143</v>
      </c>
      <c r="S115" s="27">
        <v>106</v>
      </c>
      <c r="T115" s="6">
        <f t="shared" ref="T115" si="1336">T$5/S115+T$6</f>
        <v>11.503924528301887</v>
      </c>
      <c r="U115" s="6">
        <f t="shared" si="1279"/>
        <v>12.256420754716981</v>
      </c>
      <c r="V115" s="27">
        <v>106</v>
      </c>
      <c r="W115" s="6">
        <f t="shared" ref="W115" si="1337">W$5/V115+W$6</f>
        <v>16.372654716981142</v>
      </c>
      <c r="X115" s="6">
        <f t="shared" si="1281"/>
        <v>17.360633962264149</v>
      </c>
      <c r="Y115" s="27">
        <v>106</v>
      </c>
      <c r="Z115" s="6">
        <f t="shared" ref="Z115" si="1338">Z$5/Y115+Z$6</f>
        <v>22.527839622641547</v>
      </c>
      <c r="AA115" s="6">
        <f t="shared" si="1283"/>
        <v>23.822673584905662</v>
      </c>
      <c r="AB115" s="27">
        <f t="shared" si="1299"/>
        <v>112</v>
      </c>
      <c r="AC115" s="6">
        <f t="shared" ref="AC115" si="1339">AC$5/AB115+AC$6</f>
        <v>52.461557142857167</v>
      </c>
      <c r="AD115" s="6">
        <f t="shared" si="1285"/>
        <v>55.236614285714282</v>
      </c>
      <c r="AE115" s="27">
        <f t="shared" si="1301"/>
        <v>112</v>
      </c>
      <c r="AF115" s="6">
        <f t="shared" si="1268"/>
        <v>52.177557142857168</v>
      </c>
      <c r="AG115" s="6">
        <f t="shared" si="1286"/>
        <v>54.919314285714286</v>
      </c>
      <c r="AH115" s="27">
        <f t="shared" si="1302"/>
        <v>112</v>
      </c>
      <c r="AI115" s="6">
        <f t="shared" si="1269"/>
        <v>51.710957142857168</v>
      </c>
      <c r="AJ115" s="6">
        <f t="shared" si="1287"/>
        <v>54.398014285714282</v>
      </c>
      <c r="AK115" s="27">
        <f t="shared" si="1303"/>
        <v>112</v>
      </c>
      <c r="AL115" s="6">
        <f t="shared" si="1270"/>
        <v>51.010857142857169</v>
      </c>
      <c r="AM115" s="6">
        <f t="shared" si="1288"/>
        <v>53.532746850164763</v>
      </c>
      <c r="AN115" s="27">
        <f t="shared" si="1304"/>
        <v>112</v>
      </c>
      <c r="AO115" s="6">
        <f t="shared" si="1271"/>
        <v>50.710057142857167</v>
      </c>
      <c r="AP115" s="6">
        <f t="shared" si="1289"/>
        <v>53.230314285714286</v>
      </c>
      <c r="AQ115" s="27">
        <v>106</v>
      </c>
      <c r="AR115" s="6">
        <f t="shared" si="830"/>
        <v>21.495539622641548</v>
      </c>
      <c r="AS115" s="6">
        <f t="shared" si="831"/>
        <v>22.669287639094065</v>
      </c>
      <c r="AT115" s="27">
        <f t="shared" si="1305"/>
        <v>112</v>
      </c>
      <c r="AU115" s="6">
        <f t="shared" si="832"/>
        <v>51.443257142857171</v>
      </c>
      <c r="AV115" s="6">
        <f t="shared" si="833"/>
        <v>54.098949526431561</v>
      </c>
      <c r="AW115" s="27">
        <f t="shared" si="1306"/>
        <v>112</v>
      </c>
      <c r="AX115" s="6">
        <f t="shared" si="834"/>
        <v>51.443257142857171</v>
      </c>
      <c r="AY115" s="6">
        <f t="shared" si="835"/>
        <v>54.098949526431561</v>
      </c>
      <c r="AZ115" s="27">
        <f t="shared" si="1307"/>
        <v>112</v>
      </c>
      <c r="BA115" s="6">
        <f t="shared" si="836"/>
        <v>51.443257142857171</v>
      </c>
      <c r="BB115" s="21">
        <f t="shared" si="837"/>
        <v>54.098949526431561</v>
      </c>
    </row>
    <row r="116" spans="4:54" x14ac:dyDescent="0.25">
      <c r="D116" s="28">
        <v>107</v>
      </c>
      <c r="F116" s="20"/>
      <c r="G116" s="29">
        <f t="shared" si="863"/>
        <v>54</v>
      </c>
      <c r="H116" s="4">
        <f t="shared" ref="H116" si="1340">H$5/G116+H$6</f>
        <v>4.3918074074074074</v>
      </c>
      <c r="I116" s="4">
        <f t="shared" si="841"/>
        <v>6.3046851851851855</v>
      </c>
      <c r="J116" s="28">
        <v>107</v>
      </c>
      <c r="K116" s="4">
        <f t="shared" ref="K116" si="1341">K$5/J116+K$6</f>
        <v>4.3956149532710276</v>
      </c>
      <c r="L116" s="4">
        <f t="shared" si="843"/>
        <v>6.3102476635514018</v>
      </c>
      <c r="M116" s="28">
        <f t="shared" si="1292"/>
        <v>121</v>
      </c>
      <c r="N116" s="6">
        <f t="shared" ref="N116" si="1342">N$5/M116+N$6</f>
        <v>4.5288107438016532</v>
      </c>
      <c r="O116" s="6">
        <f t="shared" si="1275"/>
        <v>6.1162909090909094</v>
      </c>
      <c r="P116" s="28">
        <f t="shared" si="1294"/>
        <v>310</v>
      </c>
      <c r="Q116" s="6">
        <f t="shared" ref="Q116" si="1343">Q$5/P116+Q$6</f>
        <v>4.1618419354838716</v>
      </c>
      <c r="R116" s="6">
        <f t="shared" si="1277"/>
        <v>5.7168774193548391</v>
      </c>
      <c r="S116" s="27">
        <v>107</v>
      </c>
      <c r="T116" s="6">
        <f t="shared" ref="T116" si="1344">T$5/S116+T$6</f>
        <v>11.421046728971962</v>
      </c>
      <c r="U116" s="6">
        <f t="shared" si="1279"/>
        <v>12.16939906542056</v>
      </c>
      <c r="V116" s="27">
        <v>107</v>
      </c>
      <c r="W116" s="6">
        <f t="shared" ref="W116" si="1345">W$5/V116+W$6</f>
        <v>16.24348878504674</v>
      </c>
      <c r="X116" s="6">
        <f t="shared" si="1281"/>
        <v>17.225031775700934</v>
      </c>
      <c r="Y116" s="27">
        <v>107</v>
      </c>
      <c r="Z116" s="6">
        <f t="shared" ref="Z116" si="1346">Z$5/Y116+Z$6</f>
        <v>22.340042056074804</v>
      </c>
      <c r="AA116" s="6">
        <f t="shared" si="1283"/>
        <v>23.625442056074768</v>
      </c>
      <c r="AB116" s="27">
        <f t="shared" si="1299"/>
        <v>114</v>
      </c>
      <c r="AC116" s="6">
        <f t="shared" ref="AC116" si="1347">AC$5/AB116+AC$6</f>
        <v>51.579664912280727</v>
      </c>
      <c r="AD116" s="6">
        <f t="shared" si="1285"/>
        <v>54.310549122807018</v>
      </c>
      <c r="AE116" s="27">
        <f t="shared" si="1301"/>
        <v>114</v>
      </c>
      <c r="AF116" s="6">
        <f t="shared" si="1268"/>
        <v>51.295664912280728</v>
      </c>
      <c r="AG116" s="6">
        <f t="shared" si="1286"/>
        <v>53.993249122807022</v>
      </c>
      <c r="AH116" s="27">
        <f t="shared" si="1302"/>
        <v>114</v>
      </c>
      <c r="AI116" s="6">
        <f t="shared" si="1269"/>
        <v>50.829064912280728</v>
      </c>
      <c r="AJ116" s="6">
        <f t="shared" si="1287"/>
        <v>53.471949122807018</v>
      </c>
      <c r="AK116" s="27">
        <f t="shared" si="1303"/>
        <v>114</v>
      </c>
      <c r="AL116" s="6">
        <f t="shared" si="1270"/>
        <v>50.128964912280729</v>
      </c>
      <c r="AM116" s="6">
        <f t="shared" si="1288"/>
        <v>52.606681687257499</v>
      </c>
      <c r="AN116" s="27">
        <f t="shared" si="1304"/>
        <v>114</v>
      </c>
      <c r="AO116" s="6">
        <f t="shared" si="1271"/>
        <v>49.828164912280727</v>
      </c>
      <c r="AP116" s="6">
        <f t="shared" si="1289"/>
        <v>52.304249122807022</v>
      </c>
      <c r="AQ116" s="27">
        <v>107</v>
      </c>
      <c r="AR116" s="6">
        <f t="shared" si="830"/>
        <v>21.307742056074805</v>
      </c>
      <c r="AS116" s="6">
        <f t="shared" si="831"/>
        <v>22.472056110263171</v>
      </c>
      <c r="AT116" s="27">
        <f t="shared" si="1305"/>
        <v>114</v>
      </c>
      <c r="AU116" s="6">
        <f t="shared" si="832"/>
        <v>50.56136491228073</v>
      </c>
      <c r="AV116" s="6">
        <f t="shared" si="833"/>
        <v>53.172884363524297</v>
      </c>
      <c r="AW116" s="27">
        <f t="shared" si="1306"/>
        <v>114</v>
      </c>
      <c r="AX116" s="6">
        <f t="shared" si="834"/>
        <v>50.56136491228073</v>
      </c>
      <c r="AY116" s="6">
        <f t="shared" si="835"/>
        <v>53.172884363524297</v>
      </c>
      <c r="AZ116" s="27">
        <f t="shared" si="1307"/>
        <v>114</v>
      </c>
      <c r="BA116" s="6">
        <f t="shared" si="836"/>
        <v>50.56136491228073</v>
      </c>
      <c r="BB116" s="21">
        <f t="shared" si="837"/>
        <v>53.172884363524297</v>
      </c>
    </row>
    <row r="117" spans="4:54" x14ac:dyDescent="0.25">
      <c r="D117" s="28">
        <v>108</v>
      </c>
      <c r="F117" s="20"/>
      <c r="G117" s="29">
        <f t="shared" si="863"/>
        <v>54.5</v>
      </c>
      <c r="H117" s="4">
        <f t="shared" ref="H117" si="1348">H$5/G117+H$6</f>
        <v>4.3880697247706424</v>
      </c>
      <c r="I117" s="4">
        <f t="shared" si="841"/>
        <v>6.2992247706422022</v>
      </c>
      <c r="J117" s="28">
        <v>108</v>
      </c>
      <c r="K117" s="4">
        <f t="shared" ref="K117" si="1349">K$5/J117+K$6</f>
        <v>4.3918074074074074</v>
      </c>
      <c r="L117" s="4">
        <f t="shared" si="843"/>
        <v>6.3046851851851855</v>
      </c>
      <c r="M117" s="28">
        <f t="shared" si="1292"/>
        <v>124</v>
      </c>
      <c r="N117" s="6">
        <f t="shared" ref="N117" si="1350">N$5/M117+N$6</f>
        <v>4.5086161290322577</v>
      </c>
      <c r="O117" s="6">
        <f t="shared" si="1275"/>
        <v>6.0942967741935483</v>
      </c>
      <c r="P117" s="28">
        <f t="shared" si="1294"/>
        <v>340</v>
      </c>
      <c r="Q117" s="6">
        <f t="shared" ref="Q117" si="1351">Q$5/P117+Q$6</f>
        <v>4.1205705882352941</v>
      </c>
      <c r="R117" s="6">
        <f t="shared" si="1277"/>
        <v>5.6719058823529416</v>
      </c>
      <c r="S117" s="27">
        <v>108</v>
      </c>
      <c r="T117" s="6">
        <f t="shared" ref="T117" si="1352">T$5/S117+T$6</f>
        <v>11.339703703703705</v>
      </c>
      <c r="U117" s="6">
        <f t="shared" si="1279"/>
        <v>12.083988888888889</v>
      </c>
      <c r="V117" s="27">
        <v>108</v>
      </c>
      <c r="W117" s="6">
        <f t="shared" ref="W117" si="1353">W$5/V117+W$6</f>
        <v>16.116714814814827</v>
      </c>
      <c r="X117" s="6">
        <f t="shared" si="1281"/>
        <v>17.091940740740739</v>
      </c>
      <c r="Y117" s="27">
        <v>108</v>
      </c>
      <c r="Z117" s="6">
        <f t="shared" ref="Z117" si="1354">Z$5/Y117+Z$6</f>
        <v>22.155722222222259</v>
      </c>
      <c r="AA117" s="6">
        <f t="shared" si="1283"/>
        <v>23.431862962962963</v>
      </c>
      <c r="AB117" s="27">
        <f t="shared" si="1299"/>
        <v>116</v>
      </c>
      <c r="AC117" s="6">
        <f t="shared" ref="AC117" si="1355">AC$5/AB117+AC$6</f>
        <v>50.728182758620711</v>
      </c>
      <c r="AD117" s="6">
        <f t="shared" si="1285"/>
        <v>53.416417241379307</v>
      </c>
      <c r="AE117" s="27">
        <f t="shared" si="1301"/>
        <v>116</v>
      </c>
      <c r="AF117" s="6">
        <f t="shared" si="1268"/>
        <v>50.444182758620713</v>
      </c>
      <c r="AG117" s="6">
        <f t="shared" si="1286"/>
        <v>53.099117241379311</v>
      </c>
      <c r="AH117" s="27">
        <f t="shared" si="1302"/>
        <v>116</v>
      </c>
      <c r="AI117" s="6">
        <f t="shared" si="1269"/>
        <v>49.977582758620713</v>
      </c>
      <c r="AJ117" s="6">
        <f t="shared" si="1287"/>
        <v>52.577817241379307</v>
      </c>
      <c r="AK117" s="27">
        <f t="shared" si="1303"/>
        <v>116</v>
      </c>
      <c r="AL117" s="6">
        <f t="shared" si="1270"/>
        <v>49.277482758620714</v>
      </c>
      <c r="AM117" s="6">
        <f t="shared" si="1288"/>
        <v>51.712549805829788</v>
      </c>
      <c r="AN117" s="27">
        <f t="shared" si="1304"/>
        <v>116</v>
      </c>
      <c r="AO117" s="6">
        <f t="shared" si="1271"/>
        <v>48.976682758620711</v>
      </c>
      <c r="AP117" s="6">
        <f t="shared" si="1289"/>
        <v>51.410117241379311</v>
      </c>
      <c r="AQ117" s="27">
        <v>108</v>
      </c>
      <c r="AR117" s="6">
        <f t="shared" si="830"/>
        <v>21.12342222222226</v>
      </c>
      <c r="AS117" s="6">
        <f t="shared" si="831"/>
        <v>22.278477017151367</v>
      </c>
      <c r="AT117" s="27">
        <f t="shared" si="1305"/>
        <v>116</v>
      </c>
      <c r="AU117" s="6">
        <f t="shared" si="832"/>
        <v>49.709882758620715</v>
      </c>
      <c r="AV117" s="6">
        <f t="shared" si="833"/>
        <v>52.278752482096586</v>
      </c>
      <c r="AW117" s="27">
        <f t="shared" si="1306"/>
        <v>116</v>
      </c>
      <c r="AX117" s="6">
        <f t="shared" si="834"/>
        <v>49.709882758620715</v>
      </c>
      <c r="AY117" s="6">
        <f t="shared" si="835"/>
        <v>52.278752482096586</v>
      </c>
      <c r="AZ117" s="27">
        <f t="shared" si="1307"/>
        <v>116</v>
      </c>
      <c r="BA117" s="6">
        <f t="shared" si="836"/>
        <v>49.709882758620715</v>
      </c>
      <c r="BB117" s="21">
        <f t="shared" si="837"/>
        <v>52.278752482096586</v>
      </c>
    </row>
    <row r="118" spans="4:54" x14ac:dyDescent="0.25">
      <c r="D118" s="28">
        <v>109</v>
      </c>
      <c r="F118" s="20"/>
      <c r="G118" s="29">
        <f t="shared" si="863"/>
        <v>55</v>
      </c>
      <c r="H118" s="4">
        <f t="shared" ref="H118" si="1356">H$5/G118+H$6</f>
        <v>4.3844000000000003</v>
      </c>
      <c r="I118" s="4">
        <f t="shared" si="841"/>
        <v>6.2938636363636364</v>
      </c>
      <c r="J118" s="28">
        <v>109</v>
      </c>
      <c r="K118" s="4">
        <f t="shared" ref="K118" si="1357">K$5/J118+K$6</f>
        <v>4.3880697247706424</v>
      </c>
      <c r="L118" s="4">
        <f t="shared" si="843"/>
        <v>6.2992247706422022</v>
      </c>
      <c r="M118" s="28">
        <f t="shared" si="1292"/>
        <v>127</v>
      </c>
      <c r="N118" s="6">
        <f t="shared" ref="N118" si="1358">N$5/M118+N$6</f>
        <v>4.4893755905511812</v>
      </c>
      <c r="O118" s="6">
        <f t="shared" si="1275"/>
        <v>6.0733417322834651</v>
      </c>
      <c r="P118" s="28">
        <f t="shared" si="1294"/>
        <v>370</v>
      </c>
      <c r="Q118" s="6">
        <f t="shared" ref="Q118" si="1359">Q$5/P118+Q$6</f>
        <v>4.0859918918918918</v>
      </c>
      <c r="R118" s="6">
        <f t="shared" si="1277"/>
        <v>5.6342270270270269</v>
      </c>
      <c r="S118" s="27">
        <v>109</v>
      </c>
      <c r="T118" s="6">
        <f t="shared" ref="T118" si="1360">T$5/S118+T$6</f>
        <v>11.259853211009176</v>
      </c>
      <c r="U118" s="6">
        <f t="shared" si="1279"/>
        <v>12.000145871559633</v>
      </c>
      <c r="V118" s="27">
        <v>109</v>
      </c>
      <c r="W118" s="6">
        <f t="shared" ref="W118" si="1361">W$5/V118+W$6</f>
        <v>15.992266972477074</v>
      </c>
      <c r="X118" s="6">
        <f t="shared" si="1281"/>
        <v>16.961291743119265</v>
      </c>
      <c r="Y118" s="27">
        <v>109</v>
      </c>
      <c r="Z118" s="6">
        <f t="shared" ref="Z118" si="1362">Z$5/Y118+Z$6</f>
        <v>21.974784403669762</v>
      </c>
      <c r="AA118" s="6">
        <f t="shared" si="1283"/>
        <v>23.241835779816515</v>
      </c>
      <c r="AB118" s="27">
        <f t="shared" si="1299"/>
        <v>118</v>
      </c>
      <c r="AC118" s="6">
        <f t="shared" ref="AC118" si="1363">AC$5/AB118+AC$6</f>
        <v>49.905564406779682</v>
      </c>
      <c r="AD118" s="6">
        <f t="shared" si="1285"/>
        <v>52.552594915254232</v>
      </c>
      <c r="AE118" s="27">
        <f t="shared" si="1301"/>
        <v>118</v>
      </c>
      <c r="AF118" s="6">
        <f t="shared" si="1268"/>
        <v>49.621564406779683</v>
      </c>
      <c r="AG118" s="6">
        <f t="shared" si="1286"/>
        <v>52.235294915254237</v>
      </c>
      <c r="AH118" s="27">
        <f t="shared" si="1302"/>
        <v>118</v>
      </c>
      <c r="AI118" s="6">
        <f t="shared" si="1269"/>
        <v>49.154964406779683</v>
      </c>
      <c r="AJ118" s="6">
        <f t="shared" si="1287"/>
        <v>51.713994915254233</v>
      </c>
      <c r="AK118" s="27">
        <f t="shared" si="1303"/>
        <v>118</v>
      </c>
      <c r="AL118" s="6">
        <f t="shared" si="1270"/>
        <v>48.454864406779684</v>
      </c>
      <c r="AM118" s="6">
        <f t="shared" si="1288"/>
        <v>50.848727479704714</v>
      </c>
      <c r="AN118" s="27">
        <f t="shared" si="1304"/>
        <v>118</v>
      </c>
      <c r="AO118" s="6">
        <f t="shared" si="1271"/>
        <v>48.154064406779682</v>
      </c>
      <c r="AP118" s="6">
        <f t="shared" si="1289"/>
        <v>50.546294915254236</v>
      </c>
      <c r="AQ118" s="27">
        <v>109</v>
      </c>
      <c r="AR118" s="6">
        <f t="shared" si="830"/>
        <v>20.942484403669763</v>
      </c>
      <c r="AS118" s="6">
        <f t="shared" si="831"/>
        <v>22.088449834004919</v>
      </c>
      <c r="AT118" s="27">
        <f t="shared" si="1305"/>
        <v>118</v>
      </c>
      <c r="AU118" s="6">
        <f t="shared" si="832"/>
        <v>48.887264406779686</v>
      </c>
      <c r="AV118" s="6">
        <f t="shared" si="833"/>
        <v>51.414930155971511</v>
      </c>
      <c r="AW118" s="27">
        <f t="shared" si="1306"/>
        <v>118</v>
      </c>
      <c r="AX118" s="6">
        <f t="shared" si="834"/>
        <v>48.887264406779686</v>
      </c>
      <c r="AY118" s="6">
        <f t="shared" si="835"/>
        <v>51.414930155971511</v>
      </c>
      <c r="AZ118" s="27">
        <f t="shared" si="1307"/>
        <v>118</v>
      </c>
      <c r="BA118" s="6">
        <f t="shared" si="836"/>
        <v>48.887264406779686</v>
      </c>
      <c r="BB118" s="21">
        <f t="shared" si="837"/>
        <v>51.414930155971511</v>
      </c>
    </row>
    <row r="119" spans="4:54" x14ac:dyDescent="0.25">
      <c r="D119" s="28">
        <v>110</v>
      </c>
      <c r="F119" s="20"/>
      <c r="G119" s="29">
        <f t="shared" si="863"/>
        <v>55.5</v>
      </c>
      <c r="H119" s="4">
        <f t="shared" ref="H119" si="1364">H$5/G119+H$6</f>
        <v>4.3807963963963967</v>
      </c>
      <c r="I119" s="4">
        <f t="shared" si="841"/>
        <v>6.2885990990990992</v>
      </c>
      <c r="J119" s="28">
        <v>110</v>
      </c>
      <c r="K119" s="4">
        <f t="shared" ref="K119" si="1365">K$5/J119+K$6</f>
        <v>4.3844000000000003</v>
      </c>
      <c r="L119" s="4">
        <f t="shared" si="843"/>
        <v>6.2938636363636364</v>
      </c>
      <c r="M119" s="28">
        <f t="shared" si="1292"/>
        <v>130</v>
      </c>
      <c r="N119" s="6">
        <f t="shared" ref="N119" si="1366">N$5/M119+N$6</f>
        <v>4.4710230769230765</v>
      </c>
      <c r="O119" s="6">
        <f t="shared" si="1275"/>
        <v>6.0533538461538461</v>
      </c>
      <c r="P119" s="28">
        <f t="shared" si="1294"/>
        <v>400</v>
      </c>
      <c r="Q119" s="6">
        <f t="shared" ref="Q119" si="1367">Q$5/P119+Q$6</f>
        <v>4.0566000000000004</v>
      </c>
      <c r="R119" s="6">
        <f t="shared" si="1277"/>
        <v>5.6021999999999998</v>
      </c>
      <c r="S119" s="27">
        <v>110</v>
      </c>
      <c r="T119" s="6">
        <f t="shared" ref="T119" si="1368">T$5/S119+T$6</f>
        <v>11.181454545454546</v>
      </c>
      <c r="U119" s="6">
        <f t="shared" si="1279"/>
        <v>11.917827272727273</v>
      </c>
      <c r="V119" s="27">
        <v>110</v>
      </c>
      <c r="W119" s="6">
        <f t="shared" ref="W119" si="1369">W$5/V119+W$6</f>
        <v>15.870081818181829</v>
      </c>
      <c r="X119" s="6">
        <f t="shared" si="1281"/>
        <v>16.833018181818183</v>
      </c>
      <c r="Y119" s="27">
        <v>110</v>
      </c>
      <c r="Z119" s="6">
        <f t="shared" ref="Z119" si="1370">Z$5/Y119+Z$6</f>
        <v>21.797136363636401</v>
      </c>
      <c r="AA119" s="6">
        <f t="shared" si="1283"/>
        <v>23.055263636363637</v>
      </c>
      <c r="AB119" s="27">
        <f t="shared" si="1299"/>
        <v>120</v>
      </c>
      <c r="AC119" s="6">
        <f t="shared" ref="AC119" si="1371">AC$5/AB119+AC$6</f>
        <v>49.110366666666692</v>
      </c>
      <c r="AD119" s="6">
        <f t="shared" si="1285"/>
        <v>51.717566666666663</v>
      </c>
      <c r="AE119" s="27">
        <f t="shared" si="1301"/>
        <v>120</v>
      </c>
      <c r="AF119" s="6">
        <f t="shared" si="1268"/>
        <v>48.826366666666694</v>
      </c>
      <c r="AG119" s="6">
        <f t="shared" si="1286"/>
        <v>51.400266666666667</v>
      </c>
      <c r="AH119" s="27">
        <f t="shared" si="1302"/>
        <v>120</v>
      </c>
      <c r="AI119" s="6">
        <f t="shared" si="1269"/>
        <v>48.359766666666694</v>
      </c>
      <c r="AJ119" s="6">
        <f t="shared" si="1287"/>
        <v>50.878966666666663</v>
      </c>
      <c r="AK119" s="27">
        <f t="shared" si="1303"/>
        <v>120</v>
      </c>
      <c r="AL119" s="6">
        <f t="shared" si="1270"/>
        <v>47.659666666666695</v>
      </c>
      <c r="AM119" s="6">
        <f t="shared" si="1288"/>
        <v>50.013699231117144</v>
      </c>
      <c r="AN119" s="27">
        <f t="shared" si="1304"/>
        <v>120</v>
      </c>
      <c r="AO119" s="6">
        <f t="shared" si="1271"/>
        <v>47.358866666666692</v>
      </c>
      <c r="AP119" s="6">
        <f t="shared" si="1289"/>
        <v>49.711266666666667</v>
      </c>
      <c r="AQ119" s="27">
        <v>110</v>
      </c>
      <c r="AR119" s="6">
        <f t="shared" si="830"/>
        <v>20.764836363636402</v>
      </c>
      <c r="AS119" s="6">
        <f t="shared" si="831"/>
        <v>21.901877690552041</v>
      </c>
      <c r="AT119" s="27">
        <f t="shared" si="1305"/>
        <v>120</v>
      </c>
      <c r="AU119" s="6">
        <f t="shared" si="832"/>
        <v>48.092066666666696</v>
      </c>
      <c r="AV119" s="6">
        <f t="shared" si="833"/>
        <v>50.579901907383942</v>
      </c>
      <c r="AW119" s="27">
        <f t="shared" si="1306"/>
        <v>120</v>
      </c>
      <c r="AX119" s="6">
        <f t="shared" si="834"/>
        <v>48.092066666666696</v>
      </c>
      <c r="AY119" s="6">
        <f t="shared" si="835"/>
        <v>50.579901907383942</v>
      </c>
      <c r="AZ119" s="27">
        <f t="shared" si="1307"/>
        <v>120</v>
      </c>
      <c r="BA119" s="6">
        <f t="shared" si="836"/>
        <v>48.092066666666696</v>
      </c>
      <c r="BB119" s="21">
        <f t="shared" si="837"/>
        <v>50.579901907383942</v>
      </c>
    </row>
    <row r="120" spans="4:54" x14ac:dyDescent="0.25">
      <c r="D120" s="28">
        <v>111</v>
      </c>
      <c r="F120" s="20"/>
      <c r="G120" s="29">
        <f t="shared" si="863"/>
        <v>56</v>
      </c>
      <c r="H120" s="4">
        <f t="shared" ref="H120" si="1372">H$5/G120+H$6</f>
        <v>4.3772571428571432</v>
      </c>
      <c r="I120" s="4">
        <f t="shared" si="841"/>
        <v>6.2834285714285718</v>
      </c>
      <c r="J120" s="28">
        <v>111</v>
      </c>
      <c r="K120" s="4">
        <f t="shared" ref="K120" si="1373">K$5/J120+K$6</f>
        <v>4.3807963963963967</v>
      </c>
      <c r="L120" s="4">
        <f t="shared" si="843"/>
        <v>6.2885990990990992</v>
      </c>
      <c r="M120" s="28">
        <f t="shared" si="1292"/>
        <v>133</v>
      </c>
      <c r="N120" s="6">
        <f t="shared" ref="N120" si="1374">N$5/M120+N$6</f>
        <v>4.4534984962406012</v>
      </c>
      <c r="O120" s="6">
        <f t="shared" si="1275"/>
        <v>6.0342676691729329</v>
      </c>
      <c r="P120" s="28">
        <f t="shared" si="1294"/>
        <v>430</v>
      </c>
      <c r="Q120" s="6">
        <f t="shared" ref="Q120" si="1375">Q$5/P120+Q$6</f>
        <v>4.0313093023255817</v>
      </c>
      <c r="R120" s="6">
        <f t="shared" si="1277"/>
        <v>5.5746418604651167</v>
      </c>
      <c r="S120" s="27">
        <v>111</v>
      </c>
      <c r="T120" s="6">
        <f t="shared" ref="T120" si="1376">T$5/S120+T$6</f>
        <v>11.104468468468468</v>
      </c>
      <c r="U120" s="6">
        <f t="shared" si="1279"/>
        <v>11.836991891891891</v>
      </c>
      <c r="V120" s="27">
        <v>111</v>
      </c>
      <c r="W120" s="6">
        <f t="shared" ref="W120" si="1377">W$5/V120+W$6</f>
        <v>15.750098198198208</v>
      </c>
      <c r="X120" s="6">
        <f t="shared" si="1281"/>
        <v>16.707055855855856</v>
      </c>
      <c r="Y120" s="27">
        <v>111</v>
      </c>
      <c r="Z120" s="6">
        <f t="shared" ref="Z120" si="1378">Z$5/Y120+Z$6</f>
        <v>21.622689189189224</v>
      </c>
      <c r="AA120" s="6">
        <f t="shared" si="1283"/>
        <v>22.872053153153153</v>
      </c>
      <c r="AB120" s="27">
        <f t="shared" si="1299"/>
        <v>122</v>
      </c>
      <c r="AC120" s="6">
        <f t="shared" ref="AC120" si="1379">AC$5/AB120+AC$6</f>
        <v>48.341240983606582</v>
      </c>
      <c r="AD120" s="6">
        <f t="shared" si="1285"/>
        <v>50.909916393442622</v>
      </c>
      <c r="AE120" s="27">
        <f t="shared" si="1301"/>
        <v>122</v>
      </c>
      <c r="AF120" s="6">
        <f t="shared" si="1268"/>
        <v>48.057240983606583</v>
      </c>
      <c r="AG120" s="6">
        <f t="shared" si="1286"/>
        <v>50.592616393442626</v>
      </c>
      <c r="AH120" s="27">
        <f t="shared" si="1302"/>
        <v>122</v>
      </c>
      <c r="AI120" s="6">
        <f t="shared" si="1269"/>
        <v>47.590640983606583</v>
      </c>
      <c r="AJ120" s="6">
        <f t="shared" si="1287"/>
        <v>50.071316393442622</v>
      </c>
      <c r="AK120" s="27">
        <f t="shared" si="1303"/>
        <v>122</v>
      </c>
      <c r="AL120" s="6">
        <f t="shared" si="1270"/>
        <v>46.890540983606584</v>
      </c>
      <c r="AM120" s="6">
        <f t="shared" si="1288"/>
        <v>49.206048957893103</v>
      </c>
      <c r="AN120" s="27">
        <f t="shared" si="1304"/>
        <v>122</v>
      </c>
      <c r="AO120" s="6">
        <f t="shared" si="1271"/>
        <v>46.589740983606582</v>
      </c>
      <c r="AP120" s="6">
        <f t="shared" si="1289"/>
        <v>48.903616393442626</v>
      </c>
      <c r="AQ120" s="27">
        <v>111</v>
      </c>
      <c r="AR120" s="6">
        <f t="shared" si="830"/>
        <v>20.590389189189224</v>
      </c>
      <c r="AS120" s="6">
        <f t="shared" si="831"/>
        <v>21.718667207341557</v>
      </c>
      <c r="AT120" s="27">
        <f t="shared" si="1305"/>
        <v>122</v>
      </c>
      <c r="AU120" s="6">
        <f t="shared" si="832"/>
        <v>47.322940983606586</v>
      </c>
      <c r="AV120" s="6">
        <f t="shared" si="833"/>
        <v>49.7722516341599</v>
      </c>
      <c r="AW120" s="27">
        <f t="shared" si="1306"/>
        <v>122</v>
      </c>
      <c r="AX120" s="6">
        <f t="shared" si="834"/>
        <v>47.322940983606586</v>
      </c>
      <c r="AY120" s="6">
        <f t="shared" si="835"/>
        <v>49.7722516341599</v>
      </c>
      <c r="AZ120" s="27">
        <f t="shared" si="1307"/>
        <v>122</v>
      </c>
      <c r="BA120" s="6">
        <f t="shared" si="836"/>
        <v>47.322940983606586</v>
      </c>
      <c r="BB120" s="21">
        <f t="shared" si="837"/>
        <v>49.7722516341599</v>
      </c>
    </row>
    <row r="121" spans="4:54" x14ac:dyDescent="0.25">
      <c r="D121" s="28">
        <v>112</v>
      </c>
      <c r="F121" s="20"/>
      <c r="G121" s="29">
        <f t="shared" si="863"/>
        <v>56.5</v>
      </c>
      <c r="H121" s="4">
        <f t="shared" ref="H121" si="1380">H$5/G121+H$6</f>
        <v>4.373780530973451</v>
      </c>
      <c r="I121" s="4">
        <f t="shared" si="841"/>
        <v>6.278349557522124</v>
      </c>
      <c r="J121" s="28">
        <v>112</v>
      </c>
      <c r="K121" s="4">
        <f t="shared" ref="K121" si="1381">K$5/J121+K$6</f>
        <v>4.3772571428571432</v>
      </c>
      <c r="L121" s="4">
        <f t="shared" si="843"/>
        <v>6.2834285714285718</v>
      </c>
      <c r="M121" s="28">
        <f t="shared" si="1292"/>
        <v>136</v>
      </c>
      <c r="N121" s="6">
        <f t="shared" ref="N121" si="1382">N$5/M121+N$6</f>
        <v>4.4367470588235296</v>
      </c>
      <c r="O121" s="6">
        <f t="shared" si="1275"/>
        <v>6.0160235294117648</v>
      </c>
      <c r="P121" s="28">
        <f t="shared" si="1294"/>
        <v>460</v>
      </c>
      <c r="Q121" s="6">
        <f t="shared" ref="Q121" si="1383">Q$5/P121+Q$6</f>
        <v>4.0093173913043483</v>
      </c>
      <c r="R121" s="6">
        <f t="shared" si="1277"/>
        <v>5.5506782608695655</v>
      </c>
      <c r="S121" s="27">
        <v>112</v>
      </c>
      <c r="T121" s="6">
        <f t="shared" ref="T121" si="1384">T$5/S121+T$6</f>
        <v>11.028857142857142</v>
      </c>
      <c r="U121" s="6">
        <f t="shared" si="1279"/>
        <v>11.7576</v>
      </c>
      <c r="V121" s="27">
        <v>112</v>
      </c>
      <c r="W121" s="6">
        <f t="shared" ref="W121" si="1385">W$5/V121+W$6</f>
        <v>15.632257142857153</v>
      </c>
      <c r="X121" s="6">
        <f t="shared" si="1281"/>
        <v>16.583342857142856</v>
      </c>
      <c r="Y121" s="27">
        <v>112</v>
      </c>
      <c r="Z121" s="6">
        <f t="shared" ref="Z121" si="1386">Z$5/Y121+Z$6</f>
        <v>21.451357142857177</v>
      </c>
      <c r="AA121" s="6">
        <f t="shared" si="1283"/>
        <v>22.692114285714286</v>
      </c>
      <c r="AB121" s="27">
        <f t="shared" si="1299"/>
        <v>124</v>
      </c>
      <c r="AC121" s="6">
        <f t="shared" ref="AC121" si="1387">AC$5/AB121+AC$6</f>
        <v>47.596925806451637</v>
      </c>
      <c r="AD121" s="6">
        <f t="shared" si="1285"/>
        <v>50.128319354838709</v>
      </c>
      <c r="AE121" s="27">
        <f t="shared" si="1301"/>
        <v>124</v>
      </c>
      <c r="AF121" s="6">
        <f t="shared" si="1268"/>
        <v>47.312925806451638</v>
      </c>
      <c r="AG121" s="6">
        <f t="shared" si="1286"/>
        <v>49.811019354838713</v>
      </c>
      <c r="AH121" s="27">
        <f t="shared" si="1302"/>
        <v>124</v>
      </c>
      <c r="AI121" s="6">
        <f t="shared" si="1269"/>
        <v>46.846325806451638</v>
      </c>
      <c r="AJ121" s="6">
        <f t="shared" si="1287"/>
        <v>49.289719354838709</v>
      </c>
      <c r="AK121" s="27">
        <f t="shared" si="1303"/>
        <v>124</v>
      </c>
      <c r="AL121" s="6">
        <f t="shared" si="1270"/>
        <v>46.146225806451639</v>
      </c>
      <c r="AM121" s="6">
        <f t="shared" si="1288"/>
        <v>48.42445191928919</v>
      </c>
      <c r="AN121" s="27">
        <f t="shared" si="1304"/>
        <v>124</v>
      </c>
      <c r="AO121" s="6">
        <f t="shared" si="1271"/>
        <v>45.845425806451637</v>
      </c>
      <c r="AP121" s="6">
        <f t="shared" si="1289"/>
        <v>48.122019354838713</v>
      </c>
      <c r="AQ121" s="27">
        <v>112</v>
      </c>
      <c r="AR121" s="6">
        <f t="shared" si="830"/>
        <v>20.419057142857177</v>
      </c>
      <c r="AS121" s="6">
        <f t="shared" si="831"/>
        <v>21.53872833990269</v>
      </c>
      <c r="AT121" s="27">
        <f t="shared" si="1305"/>
        <v>124</v>
      </c>
      <c r="AU121" s="6">
        <f t="shared" si="832"/>
        <v>46.57862580645164</v>
      </c>
      <c r="AV121" s="6">
        <f t="shared" si="833"/>
        <v>48.990654595555988</v>
      </c>
      <c r="AW121" s="27">
        <f t="shared" si="1306"/>
        <v>124</v>
      </c>
      <c r="AX121" s="6">
        <f t="shared" si="834"/>
        <v>46.57862580645164</v>
      </c>
      <c r="AY121" s="6">
        <f t="shared" si="835"/>
        <v>48.990654595555988</v>
      </c>
      <c r="AZ121" s="27">
        <f t="shared" si="1307"/>
        <v>124</v>
      </c>
      <c r="BA121" s="6">
        <f t="shared" si="836"/>
        <v>46.57862580645164</v>
      </c>
      <c r="BB121" s="21">
        <f t="shared" si="837"/>
        <v>48.990654595555988</v>
      </c>
    </row>
    <row r="122" spans="4:54" x14ac:dyDescent="0.25">
      <c r="D122" s="28">
        <v>113</v>
      </c>
      <c r="F122" s="20"/>
      <c r="G122" s="29">
        <f t="shared" si="863"/>
        <v>57</v>
      </c>
      <c r="H122" s="4">
        <f t="shared" ref="H122" si="1388">H$5/G122+H$6</f>
        <v>4.370364912280702</v>
      </c>
      <c r="I122" s="4">
        <f t="shared" si="841"/>
        <v>6.2733596491228072</v>
      </c>
      <c r="J122" s="28">
        <v>113</v>
      </c>
      <c r="K122" s="4">
        <f t="shared" ref="K122" si="1389">K$5/J122+K$6</f>
        <v>4.373780530973451</v>
      </c>
      <c r="L122" s="4">
        <f t="shared" si="843"/>
        <v>6.278349557522124</v>
      </c>
      <c r="M122" s="28">
        <f t="shared" si="1292"/>
        <v>139</v>
      </c>
      <c r="N122" s="6">
        <f t="shared" ref="N122" si="1390">N$5/M122+N$6</f>
        <v>4.4207187050359718</v>
      </c>
      <c r="O122" s="6">
        <f t="shared" si="1275"/>
        <v>5.9985669064748208</v>
      </c>
      <c r="P122" s="28">
        <f t="shared" si="1294"/>
        <v>490</v>
      </c>
      <c r="Q122" s="6">
        <f t="shared" ref="Q122" si="1391">Q$5/P122+Q$6</f>
        <v>3.9900183673469392</v>
      </c>
      <c r="R122" s="6">
        <f t="shared" si="1277"/>
        <v>5.5296489795918369</v>
      </c>
      <c r="S122" s="27">
        <v>113</v>
      </c>
      <c r="T122" s="6">
        <f t="shared" ref="T122" si="1392">T$5/S122+T$6</f>
        <v>10.954584070796461</v>
      </c>
      <c r="U122" s="6">
        <f t="shared" si="1279"/>
        <v>11.679613274336283</v>
      </c>
      <c r="V122" s="27">
        <v>113</v>
      </c>
      <c r="W122" s="6">
        <f t="shared" ref="W122" si="1393">W$5/V122+W$6</f>
        <v>15.516501769911514</v>
      </c>
      <c r="X122" s="6">
        <f t="shared" si="1281"/>
        <v>16.461819469026548</v>
      </c>
      <c r="Y122" s="27">
        <v>113</v>
      </c>
      <c r="Z122" s="6">
        <f t="shared" ref="Z122" si="1394">Z$5/Y122+Z$6</f>
        <v>21.283057522123929</v>
      </c>
      <c r="AA122" s="6">
        <f t="shared" si="1283"/>
        <v>22.515360176991152</v>
      </c>
      <c r="AB122" s="27">
        <f t="shared" si="1299"/>
        <v>126</v>
      </c>
      <c r="AC122" s="6">
        <f t="shared" ref="AC122" si="1395">AC$5/AB122+AC$6</f>
        <v>46.876239682539705</v>
      </c>
      <c r="AD122" s="6">
        <f t="shared" si="1285"/>
        <v>49.371534920634915</v>
      </c>
      <c r="AE122" s="27">
        <f t="shared" si="1301"/>
        <v>126</v>
      </c>
      <c r="AF122" s="6">
        <f t="shared" si="1268"/>
        <v>46.592239682539706</v>
      </c>
      <c r="AG122" s="6">
        <f t="shared" si="1286"/>
        <v>49.054234920634919</v>
      </c>
      <c r="AH122" s="27">
        <f t="shared" si="1302"/>
        <v>126</v>
      </c>
      <c r="AI122" s="6">
        <f t="shared" si="1269"/>
        <v>46.125639682539706</v>
      </c>
      <c r="AJ122" s="6">
        <f t="shared" si="1287"/>
        <v>48.532934920634915</v>
      </c>
      <c r="AK122" s="27">
        <f t="shared" si="1303"/>
        <v>126</v>
      </c>
      <c r="AL122" s="6">
        <f t="shared" si="1270"/>
        <v>45.425539682539707</v>
      </c>
      <c r="AM122" s="6">
        <f t="shared" si="1288"/>
        <v>47.667667485085396</v>
      </c>
      <c r="AN122" s="27">
        <f t="shared" si="1304"/>
        <v>126</v>
      </c>
      <c r="AO122" s="6">
        <f t="shared" si="1271"/>
        <v>45.124739682539705</v>
      </c>
      <c r="AP122" s="6">
        <f t="shared" si="1289"/>
        <v>47.365234920634919</v>
      </c>
      <c r="AQ122" s="27">
        <v>113</v>
      </c>
      <c r="AR122" s="6">
        <f t="shared" si="830"/>
        <v>20.25075752212393</v>
      </c>
      <c r="AS122" s="6">
        <f t="shared" si="831"/>
        <v>21.361974231179556</v>
      </c>
      <c r="AT122" s="27">
        <f t="shared" si="1305"/>
        <v>126</v>
      </c>
      <c r="AU122" s="6">
        <f t="shared" si="832"/>
        <v>45.857939682539708</v>
      </c>
      <c r="AV122" s="6">
        <f t="shared" si="833"/>
        <v>48.233870161352193</v>
      </c>
      <c r="AW122" s="27">
        <f t="shared" si="1306"/>
        <v>126</v>
      </c>
      <c r="AX122" s="6">
        <f t="shared" si="834"/>
        <v>45.857939682539708</v>
      </c>
      <c r="AY122" s="6">
        <f t="shared" si="835"/>
        <v>48.233870161352193</v>
      </c>
      <c r="AZ122" s="27">
        <f t="shared" si="1307"/>
        <v>126</v>
      </c>
      <c r="BA122" s="6">
        <f t="shared" si="836"/>
        <v>45.857939682539708</v>
      </c>
      <c r="BB122" s="21">
        <f t="shared" si="837"/>
        <v>48.233870161352193</v>
      </c>
    </row>
    <row r="123" spans="4:54" x14ac:dyDescent="0.25">
      <c r="D123" s="28">
        <v>114</v>
      </c>
      <c r="F123" s="20"/>
      <c r="G123" s="29">
        <f t="shared" si="863"/>
        <v>57.5</v>
      </c>
      <c r="H123" s="4">
        <f t="shared" ref="H123" si="1396">H$5/G123+H$6</f>
        <v>4.3670086956521743</v>
      </c>
      <c r="I123" s="4">
        <f t="shared" si="841"/>
        <v>6.2684565217391306</v>
      </c>
      <c r="J123" s="28">
        <v>114</v>
      </c>
      <c r="K123" s="4">
        <f t="shared" ref="K123" si="1397">K$5/J123+K$6</f>
        <v>4.370364912280702</v>
      </c>
      <c r="L123" s="4">
        <f t="shared" si="843"/>
        <v>6.2733596491228072</v>
      </c>
      <c r="M123" s="28">
        <f t="shared" si="1292"/>
        <v>142</v>
      </c>
      <c r="N123" s="6">
        <f t="shared" ref="N123" si="1398">N$5/M123+N$6</f>
        <v>4.4053676056338027</v>
      </c>
      <c r="O123" s="6">
        <f t="shared" si="1275"/>
        <v>5.9818478873239442</v>
      </c>
      <c r="P123" s="28">
        <f t="shared" si="1294"/>
        <v>520</v>
      </c>
      <c r="Q123" s="6">
        <f t="shared" ref="Q123" si="1399">Q$5/P123+Q$6</f>
        <v>3.9729461538461539</v>
      </c>
      <c r="R123" s="6">
        <f t="shared" si="1277"/>
        <v>5.5110461538461539</v>
      </c>
      <c r="S123" s="27">
        <v>114</v>
      </c>
      <c r="T123" s="6">
        <f t="shared" ref="T123" si="1400">T$5/S123+T$6</f>
        <v>10.881614035087718</v>
      </c>
      <c r="U123" s="6">
        <f t="shared" si="1279"/>
        <v>11.602994736842104</v>
      </c>
      <c r="V123" s="27">
        <v>114</v>
      </c>
      <c r="W123" s="6">
        <f t="shared" ref="W123" si="1401">W$5/V123+W$6</f>
        <v>15.402777192982466</v>
      </c>
      <c r="X123" s="6">
        <f t="shared" si="1281"/>
        <v>16.342428070175437</v>
      </c>
      <c r="Y123" s="27">
        <v>114</v>
      </c>
      <c r="Z123" s="6">
        <f t="shared" ref="Z123" si="1402">Z$5/Y123+Z$6</f>
        <v>21.117710526315825</v>
      </c>
      <c r="AA123" s="6">
        <f t="shared" si="1283"/>
        <v>22.341707017543861</v>
      </c>
      <c r="AB123" s="27">
        <f t="shared" si="1299"/>
        <v>128</v>
      </c>
      <c r="AC123" s="6">
        <f t="shared" ref="AC123" si="1403">AC$5/AB123+AC$6</f>
        <v>46.178075000000021</v>
      </c>
      <c r="AD123" s="6">
        <f t="shared" si="1285"/>
        <v>48.638399999999997</v>
      </c>
      <c r="AE123" s="27">
        <f t="shared" si="1301"/>
        <v>128</v>
      </c>
      <c r="AF123" s="6">
        <f t="shared" si="1268"/>
        <v>45.894075000000022</v>
      </c>
      <c r="AG123" s="6">
        <f t="shared" si="1286"/>
        <v>48.321100000000001</v>
      </c>
      <c r="AH123" s="27">
        <f t="shared" si="1302"/>
        <v>128</v>
      </c>
      <c r="AI123" s="6">
        <f t="shared" si="1269"/>
        <v>45.427475000000022</v>
      </c>
      <c r="AJ123" s="6">
        <f t="shared" si="1287"/>
        <v>47.799799999999998</v>
      </c>
      <c r="AK123" s="27">
        <f t="shared" si="1303"/>
        <v>128</v>
      </c>
      <c r="AL123" s="6">
        <f t="shared" si="1270"/>
        <v>44.727375000000023</v>
      </c>
      <c r="AM123" s="6">
        <f t="shared" si="1288"/>
        <v>46.934532564450478</v>
      </c>
      <c r="AN123" s="27">
        <f t="shared" si="1304"/>
        <v>128</v>
      </c>
      <c r="AO123" s="6">
        <f t="shared" si="1271"/>
        <v>44.426575000000021</v>
      </c>
      <c r="AP123" s="6">
        <f t="shared" si="1289"/>
        <v>46.632100000000001</v>
      </c>
      <c r="AQ123" s="27">
        <v>114</v>
      </c>
      <c r="AR123" s="6">
        <f t="shared" si="830"/>
        <v>20.085410526315826</v>
      </c>
      <c r="AS123" s="6">
        <f t="shared" si="831"/>
        <v>21.188321071732265</v>
      </c>
      <c r="AT123" s="27">
        <f t="shared" si="1305"/>
        <v>128</v>
      </c>
      <c r="AU123" s="6">
        <f t="shared" si="832"/>
        <v>45.159775000000025</v>
      </c>
      <c r="AV123" s="6">
        <f t="shared" si="833"/>
        <v>47.500735240717276</v>
      </c>
      <c r="AW123" s="27">
        <f t="shared" si="1306"/>
        <v>128</v>
      </c>
      <c r="AX123" s="6">
        <f t="shared" si="834"/>
        <v>45.159775000000025</v>
      </c>
      <c r="AY123" s="6">
        <f t="shared" si="835"/>
        <v>47.500735240717276</v>
      </c>
      <c r="AZ123" s="27">
        <f t="shared" si="1307"/>
        <v>128</v>
      </c>
      <c r="BA123" s="6">
        <f t="shared" si="836"/>
        <v>45.159775000000025</v>
      </c>
      <c r="BB123" s="21">
        <f t="shared" si="837"/>
        <v>47.500735240717276</v>
      </c>
    </row>
    <row r="124" spans="4:54" x14ac:dyDescent="0.25">
      <c r="D124" s="28">
        <v>115</v>
      </c>
      <c r="F124" s="20"/>
      <c r="G124" s="29">
        <f t="shared" si="863"/>
        <v>58</v>
      </c>
      <c r="H124" s="4">
        <f t="shared" ref="H124" si="1404">H$5/G124+H$6</f>
        <v>4.3637103448275862</v>
      </c>
      <c r="I124" s="4">
        <f t="shared" si="841"/>
        <v>6.2636379310344825</v>
      </c>
      <c r="J124" s="28">
        <v>115</v>
      </c>
      <c r="K124" s="4">
        <f t="shared" ref="K124" si="1405">K$5/J124+K$6</f>
        <v>4.3670086956521743</v>
      </c>
      <c r="L124" s="4">
        <f t="shared" si="843"/>
        <v>6.2684565217391306</v>
      </c>
      <c r="M124" s="28">
        <f t="shared" si="1292"/>
        <v>145</v>
      </c>
      <c r="N124" s="6">
        <f t="shared" ref="N124" si="1406">N$5/M124+N$6</f>
        <v>4.390651724137931</v>
      </c>
      <c r="O124" s="6">
        <f t="shared" si="1275"/>
        <v>5.9658206896551729</v>
      </c>
      <c r="P124" s="28">
        <f t="shared" si="1294"/>
        <v>550</v>
      </c>
      <c r="Q124" s="6">
        <f t="shared" ref="Q124" si="1407">Q$5/P124+Q$6</f>
        <v>3.9577363636363638</v>
      </c>
      <c r="R124" s="6">
        <f t="shared" si="1277"/>
        <v>5.4944727272727274</v>
      </c>
      <c r="S124" s="27">
        <v>115</v>
      </c>
      <c r="T124" s="6">
        <f t="shared" ref="T124" si="1408">T$5/S124+T$6</f>
        <v>10.809913043478261</v>
      </c>
      <c r="U124" s="6">
        <f t="shared" si="1279"/>
        <v>11.527708695652175</v>
      </c>
      <c r="V124" s="27">
        <v>115</v>
      </c>
      <c r="W124" s="6">
        <f t="shared" ref="W124" si="1409">W$5/V124+W$6</f>
        <v>15.291030434782618</v>
      </c>
      <c r="X124" s="6">
        <f t="shared" si="1281"/>
        <v>16.22511304347826</v>
      </c>
      <c r="Y124" s="27">
        <v>115</v>
      </c>
      <c r="Z124" s="6">
        <f t="shared" ref="Z124" si="1410">Z$5/Y124+Z$6</f>
        <v>20.955239130434816</v>
      </c>
      <c r="AA124" s="6">
        <f t="shared" si="1283"/>
        <v>22.171073913043479</v>
      </c>
      <c r="AB124" s="27">
        <f t="shared" si="1299"/>
        <v>130</v>
      </c>
      <c r="AC124" s="6">
        <f t="shared" ref="AC124" si="1411">AC$5/AB124+AC$6</f>
        <v>45.501392307692328</v>
      </c>
      <c r="AD124" s="6">
        <f t="shared" si="1285"/>
        <v>47.927823076923076</v>
      </c>
      <c r="AE124" s="27">
        <f t="shared" si="1301"/>
        <v>130</v>
      </c>
      <c r="AF124" s="6">
        <f t="shared" si="1268"/>
        <v>45.217392307692329</v>
      </c>
      <c r="AG124" s="6">
        <f t="shared" si="1286"/>
        <v>47.61052307692308</v>
      </c>
      <c r="AH124" s="27">
        <f t="shared" si="1302"/>
        <v>130</v>
      </c>
      <c r="AI124" s="6">
        <f t="shared" si="1269"/>
        <v>44.750792307692329</v>
      </c>
      <c r="AJ124" s="6">
        <f t="shared" si="1287"/>
        <v>47.089223076923076</v>
      </c>
      <c r="AK124" s="27">
        <f t="shared" si="1303"/>
        <v>130</v>
      </c>
      <c r="AL124" s="6">
        <f t="shared" si="1270"/>
        <v>44.05069230769233</v>
      </c>
      <c r="AM124" s="6">
        <f t="shared" si="1288"/>
        <v>46.223955641373557</v>
      </c>
      <c r="AN124" s="27">
        <f t="shared" si="1304"/>
        <v>130</v>
      </c>
      <c r="AO124" s="6">
        <f t="shared" si="1271"/>
        <v>43.749892307692328</v>
      </c>
      <c r="AP124" s="6">
        <f t="shared" si="1289"/>
        <v>45.92152307692308</v>
      </c>
      <c r="AQ124" s="27">
        <v>115</v>
      </c>
      <c r="AR124" s="6">
        <f t="shared" si="830"/>
        <v>19.922939130434816</v>
      </c>
      <c r="AS124" s="6">
        <f t="shared" si="831"/>
        <v>21.017687967231883</v>
      </c>
      <c r="AT124" s="27">
        <f t="shared" si="1305"/>
        <v>130</v>
      </c>
      <c r="AU124" s="6">
        <f t="shared" si="832"/>
        <v>44.483092307692331</v>
      </c>
      <c r="AV124" s="6">
        <f t="shared" si="833"/>
        <v>46.790158317640355</v>
      </c>
      <c r="AW124" s="27">
        <f t="shared" si="1306"/>
        <v>130</v>
      </c>
      <c r="AX124" s="6">
        <f t="shared" si="834"/>
        <v>44.483092307692331</v>
      </c>
      <c r="AY124" s="6">
        <f t="shared" si="835"/>
        <v>46.790158317640355</v>
      </c>
      <c r="AZ124" s="27">
        <f t="shared" si="1307"/>
        <v>130</v>
      </c>
      <c r="BA124" s="6">
        <f t="shared" si="836"/>
        <v>44.483092307692331</v>
      </c>
      <c r="BB124" s="21">
        <f t="shared" si="837"/>
        <v>46.790158317640355</v>
      </c>
    </row>
    <row r="125" spans="4:54" x14ac:dyDescent="0.25">
      <c r="D125" s="28">
        <v>116</v>
      </c>
      <c r="F125" s="20"/>
      <c r="G125" s="29">
        <f t="shared" si="863"/>
        <v>58.5</v>
      </c>
      <c r="H125" s="4">
        <f t="shared" ref="H125" si="1412">H$5/G125+H$6</f>
        <v>4.3604683760683756</v>
      </c>
      <c r="I125" s="4">
        <f t="shared" si="841"/>
        <v>6.2589017094017096</v>
      </c>
      <c r="J125" s="28">
        <v>116</v>
      </c>
      <c r="K125" s="4">
        <f t="shared" ref="K125" si="1413">K$5/J125+K$6</f>
        <v>4.3637103448275862</v>
      </c>
      <c r="L125" s="4">
        <f t="shared" si="843"/>
        <v>6.2636379310344825</v>
      </c>
      <c r="M125" s="28">
        <f t="shared" si="1292"/>
        <v>148</v>
      </c>
      <c r="N125" s="6">
        <f t="shared" ref="N125" si="1414">N$5/M125+N$6</f>
        <v>4.3765324324324322</v>
      </c>
      <c r="O125" s="6">
        <f t="shared" si="1275"/>
        <v>5.9504432432432433</v>
      </c>
      <c r="P125" s="28">
        <f t="shared" si="1294"/>
        <v>580</v>
      </c>
      <c r="Q125" s="6">
        <f t="shared" ref="Q125" si="1415">Q$5/P125+Q$6</f>
        <v>3.9441000000000002</v>
      </c>
      <c r="R125" s="6">
        <f t="shared" si="1277"/>
        <v>5.4796137931034483</v>
      </c>
      <c r="S125" s="27">
        <v>116</v>
      </c>
      <c r="T125" s="6">
        <f t="shared" ref="T125" si="1416">T$5/S125+T$6</f>
        <v>10.73944827586207</v>
      </c>
      <c r="U125" s="6">
        <f t="shared" si="1279"/>
        <v>11.453720689655173</v>
      </c>
      <c r="V125" s="27">
        <v>116</v>
      </c>
      <c r="W125" s="6">
        <f t="shared" ref="W125" si="1417">W$5/V125+W$6</f>
        <v>15.181210344827596</v>
      </c>
      <c r="X125" s="6">
        <f t="shared" si="1281"/>
        <v>16.109820689655173</v>
      </c>
      <c r="Y125" s="27">
        <v>116</v>
      </c>
      <c r="Z125" s="6">
        <f t="shared" ref="Z125" si="1418">Z$5/Y125+Z$6</f>
        <v>20.795568965517276</v>
      </c>
      <c r="AA125" s="6">
        <f t="shared" si="1283"/>
        <v>22.003382758620692</v>
      </c>
      <c r="AB125" s="27">
        <f t="shared" si="1299"/>
        <v>132</v>
      </c>
      <c r="AC125" s="6">
        <f t="shared" ref="AC125" si="1419">AC$5/AB125+AC$6</f>
        <v>44.84521515151517</v>
      </c>
      <c r="AD125" s="6">
        <f t="shared" si="1285"/>
        <v>47.238778787878786</v>
      </c>
      <c r="AE125" s="27">
        <f t="shared" si="1301"/>
        <v>132</v>
      </c>
      <c r="AF125" s="6">
        <f t="shared" si="1268"/>
        <v>44.561215151515171</v>
      </c>
      <c r="AG125" s="6">
        <f t="shared" si="1286"/>
        <v>46.92147878787879</v>
      </c>
      <c r="AH125" s="27">
        <f t="shared" si="1302"/>
        <v>132</v>
      </c>
      <c r="AI125" s="6">
        <f t="shared" si="1269"/>
        <v>44.094615151515171</v>
      </c>
      <c r="AJ125" s="6">
        <f t="shared" si="1287"/>
        <v>46.400178787878787</v>
      </c>
      <c r="AK125" s="27">
        <f t="shared" si="1303"/>
        <v>132</v>
      </c>
      <c r="AL125" s="6">
        <f t="shared" si="1270"/>
        <v>43.394515151515172</v>
      </c>
      <c r="AM125" s="6">
        <f t="shared" si="1288"/>
        <v>45.534911352329267</v>
      </c>
      <c r="AN125" s="27">
        <f t="shared" si="1304"/>
        <v>132</v>
      </c>
      <c r="AO125" s="6">
        <f t="shared" si="1271"/>
        <v>43.09371515151517</v>
      </c>
      <c r="AP125" s="6">
        <f t="shared" si="1289"/>
        <v>45.23247878787879</v>
      </c>
      <c r="AQ125" s="27">
        <v>116</v>
      </c>
      <c r="AR125" s="6">
        <f t="shared" si="830"/>
        <v>19.763268965517277</v>
      </c>
      <c r="AS125" s="6">
        <f t="shared" si="831"/>
        <v>20.849996812809096</v>
      </c>
      <c r="AT125" s="27">
        <f t="shared" si="1305"/>
        <v>132</v>
      </c>
      <c r="AU125" s="6">
        <f t="shared" si="832"/>
        <v>43.826915151515173</v>
      </c>
      <c r="AV125" s="6">
        <f t="shared" si="833"/>
        <v>46.101114028596065</v>
      </c>
      <c r="AW125" s="27">
        <f t="shared" si="1306"/>
        <v>132</v>
      </c>
      <c r="AX125" s="6">
        <f t="shared" si="834"/>
        <v>43.826915151515173</v>
      </c>
      <c r="AY125" s="6">
        <f t="shared" si="835"/>
        <v>46.101114028596065</v>
      </c>
      <c r="AZ125" s="27">
        <f t="shared" si="1307"/>
        <v>132</v>
      </c>
      <c r="BA125" s="6">
        <f t="shared" si="836"/>
        <v>43.826915151515173</v>
      </c>
      <c r="BB125" s="21">
        <f t="shared" si="837"/>
        <v>46.101114028596065</v>
      </c>
    </row>
    <row r="126" spans="4:54" x14ac:dyDescent="0.25">
      <c r="D126" s="28">
        <v>117</v>
      </c>
      <c r="F126" s="20"/>
      <c r="G126" s="29">
        <f t="shared" si="863"/>
        <v>59</v>
      </c>
      <c r="H126" s="4">
        <f t="shared" ref="H126" si="1420">H$5/G126+H$6</f>
        <v>4.3572813559322032</v>
      </c>
      <c r="I126" s="4">
        <f t="shared" si="841"/>
        <v>6.2542457627118644</v>
      </c>
      <c r="J126" s="28">
        <v>117</v>
      </c>
      <c r="K126" s="4">
        <f t="shared" ref="K126" si="1421">K$5/J126+K$6</f>
        <v>4.3604683760683756</v>
      </c>
      <c r="L126" s="4">
        <f t="shared" si="843"/>
        <v>6.2589017094017096</v>
      </c>
      <c r="M126" s="28">
        <f t="shared" si="1292"/>
        <v>151</v>
      </c>
      <c r="N126" s="6">
        <f t="shared" ref="N126" si="1422">N$5/M126+N$6</f>
        <v>4.3629741721854307</v>
      </c>
      <c r="O126" s="6">
        <f t="shared" si="1275"/>
        <v>5.935676821192053</v>
      </c>
      <c r="P126" s="28">
        <f t="shared" si="1294"/>
        <v>610</v>
      </c>
      <c r="Q126" s="6">
        <f t="shared" ref="Q126" si="1423">Q$5/P126+Q$6</f>
        <v>3.9318049180327872</v>
      </c>
      <c r="R126" s="6">
        <f t="shared" si="1277"/>
        <v>5.4662163934426236</v>
      </c>
      <c r="S126" s="27">
        <v>117</v>
      </c>
      <c r="T126" s="6">
        <f t="shared" ref="T126" si="1424">T$5/S126+T$6</f>
        <v>10.670188034188033</v>
      </c>
      <c r="U126" s="6">
        <f t="shared" si="1279"/>
        <v>11.380997435897436</v>
      </c>
      <c r="V126" s="27">
        <v>117</v>
      </c>
      <c r="W126" s="6">
        <f t="shared" ref="W126" si="1425">W$5/V126+W$6</f>
        <v>15.073267521367532</v>
      </c>
      <c r="X126" s="6">
        <f t="shared" si="1281"/>
        <v>15.996499145299145</v>
      </c>
      <c r="Y126" s="27">
        <v>117</v>
      </c>
      <c r="Z126" s="6">
        <f t="shared" ref="Z126" si="1426">Z$5/Y126+Z$6</f>
        <v>20.638628205128239</v>
      </c>
      <c r="AA126" s="6">
        <f t="shared" si="1283"/>
        <v>21.838558119658121</v>
      </c>
      <c r="AB126" s="27">
        <f t="shared" si="1299"/>
        <v>134</v>
      </c>
      <c r="AC126" s="6">
        <f t="shared" ref="AC126" si="1427">AC$5/AB126+AC$6</f>
        <v>44.208625373134346</v>
      </c>
      <c r="AD126" s="6">
        <f t="shared" si="1285"/>
        <v>46.570302985074626</v>
      </c>
      <c r="AE126" s="27">
        <f t="shared" si="1301"/>
        <v>134</v>
      </c>
      <c r="AF126" s="6">
        <f t="shared" si="1268"/>
        <v>43.924625373134347</v>
      </c>
      <c r="AG126" s="6">
        <f t="shared" si="1286"/>
        <v>46.25300298507463</v>
      </c>
      <c r="AH126" s="27">
        <f t="shared" si="1302"/>
        <v>134</v>
      </c>
      <c r="AI126" s="6">
        <f t="shared" si="1269"/>
        <v>43.458025373134348</v>
      </c>
      <c r="AJ126" s="6">
        <f t="shared" si="1287"/>
        <v>45.731702985074627</v>
      </c>
      <c r="AK126" s="27">
        <f t="shared" si="1303"/>
        <v>134</v>
      </c>
      <c r="AL126" s="6">
        <f t="shared" si="1270"/>
        <v>42.757925373134348</v>
      </c>
      <c r="AM126" s="6">
        <f t="shared" si="1288"/>
        <v>44.866435549525107</v>
      </c>
      <c r="AN126" s="27">
        <f t="shared" si="1304"/>
        <v>134</v>
      </c>
      <c r="AO126" s="6">
        <f t="shared" si="1271"/>
        <v>42.457125373134346</v>
      </c>
      <c r="AP126" s="6">
        <f t="shared" si="1289"/>
        <v>44.56400298507463</v>
      </c>
      <c r="AQ126" s="27">
        <v>117</v>
      </c>
      <c r="AR126" s="6">
        <f t="shared" si="830"/>
        <v>19.606328205128239</v>
      </c>
      <c r="AS126" s="6">
        <f t="shared" si="831"/>
        <v>20.685172173846524</v>
      </c>
      <c r="AT126" s="27">
        <f t="shared" si="1305"/>
        <v>134</v>
      </c>
      <c r="AU126" s="6">
        <f t="shared" si="832"/>
        <v>43.19032537313435</v>
      </c>
      <c r="AV126" s="6">
        <f t="shared" si="833"/>
        <v>45.432638225791905</v>
      </c>
      <c r="AW126" s="27">
        <f t="shared" si="1306"/>
        <v>134</v>
      </c>
      <c r="AX126" s="6">
        <f t="shared" si="834"/>
        <v>43.19032537313435</v>
      </c>
      <c r="AY126" s="6">
        <f t="shared" si="835"/>
        <v>45.432638225791905</v>
      </c>
      <c r="AZ126" s="27">
        <f t="shared" si="1307"/>
        <v>134</v>
      </c>
      <c r="BA126" s="6">
        <f t="shared" si="836"/>
        <v>43.19032537313435</v>
      </c>
      <c r="BB126" s="21">
        <f t="shared" si="837"/>
        <v>45.432638225791905</v>
      </c>
    </row>
    <row r="127" spans="4:54" x14ac:dyDescent="0.25">
      <c r="D127" s="28">
        <v>118</v>
      </c>
      <c r="F127" s="20"/>
      <c r="G127" s="29">
        <f t="shared" si="863"/>
        <v>59.5</v>
      </c>
      <c r="H127" s="4">
        <f t="shared" ref="H127" si="1428">H$5/G127+H$6</f>
        <v>4.3541478991596634</v>
      </c>
      <c r="I127" s="4">
        <f t="shared" si="841"/>
        <v>6.2496680672268914</v>
      </c>
      <c r="J127" s="28">
        <v>118</v>
      </c>
      <c r="K127" s="4">
        <f t="shared" ref="K127" si="1429">K$5/J127+K$6</f>
        <v>4.3572813559322032</v>
      </c>
      <c r="L127" s="4">
        <f t="shared" si="843"/>
        <v>6.2542457627118644</v>
      </c>
      <c r="M127" s="28">
        <f t="shared" si="1292"/>
        <v>154</v>
      </c>
      <c r="N127" s="6">
        <f t="shared" ref="N127" si="1430">N$5/M127+N$6</f>
        <v>4.3499441558441561</v>
      </c>
      <c r="O127" s="6">
        <f t="shared" si="1275"/>
        <v>5.9214857142857147</v>
      </c>
      <c r="P127" s="28">
        <f t="shared" si="1294"/>
        <v>640</v>
      </c>
      <c r="Q127" s="6">
        <f t="shared" ref="Q127" si="1431">Q$5/P127+Q$6</f>
        <v>3.9206625000000002</v>
      </c>
      <c r="R127" s="6">
        <f t="shared" si="1277"/>
        <v>5.4540750000000005</v>
      </c>
      <c r="S127" s="27">
        <v>118</v>
      </c>
      <c r="T127" s="6">
        <f t="shared" ref="T127" si="1432">T$5/S127+T$6</f>
        <v>10.602101694915255</v>
      </c>
      <c r="U127" s="6">
        <f t="shared" si="1279"/>
        <v>11.309506779661017</v>
      </c>
      <c r="V127" s="27">
        <v>118</v>
      </c>
      <c r="W127" s="6">
        <f t="shared" ref="W127" si="1433">W$5/V127+W$6</f>
        <v>14.967154237288145</v>
      </c>
      <c r="X127" s="6">
        <f t="shared" si="1281"/>
        <v>15.885098305084746</v>
      </c>
      <c r="Y127" s="27">
        <v>118</v>
      </c>
      <c r="Z127" s="6">
        <f t="shared" ref="Z127" si="1434">Z$5/Y127+Z$6</f>
        <v>20.484347457627152</v>
      </c>
      <c r="AA127" s="6">
        <f t="shared" si="1283"/>
        <v>21.676527118644071</v>
      </c>
      <c r="AB127" s="27">
        <f t="shared" si="1299"/>
        <v>136</v>
      </c>
      <c r="AC127" s="6">
        <f t="shared" ref="AC127" si="1435">AC$5/AB127+AC$6</f>
        <v>43.590758823529434</v>
      </c>
      <c r="AD127" s="6">
        <f t="shared" si="1285"/>
        <v>45.921488235294113</v>
      </c>
      <c r="AE127" s="27">
        <f t="shared" si="1301"/>
        <v>136</v>
      </c>
      <c r="AF127" s="6">
        <f t="shared" si="1268"/>
        <v>43.306758823529435</v>
      </c>
      <c r="AG127" s="6">
        <f t="shared" si="1286"/>
        <v>45.604188235294117</v>
      </c>
      <c r="AH127" s="27">
        <f t="shared" si="1302"/>
        <v>136</v>
      </c>
      <c r="AI127" s="6">
        <f t="shared" si="1269"/>
        <v>42.840158823529435</v>
      </c>
      <c r="AJ127" s="6">
        <f t="shared" si="1287"/>
        <v>45.082888235294114</v>
      </c>
      <c r="AK127" s="27">
        <f t="shared" si="1303"/>
        <v>136</v>
      </c>
      <c r="AL127" s="6">
        <f t="shared" si="1270"/>
        <v>42.140058823529436</v>
      </c>
      <c r="AM127" s="6">
        <f t="shared" si="1288"/>
        <v>44.217620799744594</v>
      </c>
      <c r="AN127" s="27">
        <f t="shared" si="1304"/>
        <v>136</v>
      </c>
      <c r="AO127" s="6">
        <f t="shared" si="1271"/>
        <v>41.839258823529434</v>
      </c>
      <c r="AP127" s="6">
        <f t="shared" si="1289"/>
        <v>43.915188235294117</v>
      </c>
      <c r="AQ127" s="27">
        <v>118</v>
      </c>
      <c r="AR127" s="6">
        <f t="shared" si="830"/>
        <v>19.452047457627152</v>
      </c>
      <c r="AS127" s="6">
        <f t="shared" si="831"/>
        <v>20.523141172832474</v>
      </c>
      <c r="AT127" s="27">
        <f t="shared" si="1305"/>
        <v>136</v>
      </c>
      <c r="AU127" s="6">
        <f t="shared" si="832"/>
        <v>42.572458823529438</v>
      </c>
      <c r="AV127" s="6">
        <f t="shared" si="833"/>
        <v>44.783823476011392</v>
      </c>
      <c r="AW127" s="27">
        <f t="shared" si="1306"/>
        <v>136</v>
      </c>
      <c r="AX127" s="6">
        <f t="shared" si="834"/>
        <v>42.572458823529438</v>
      </c>
      <c r="AY127" s="6">
        <f t="shared" si="835"/>
        <v>44.783823476011392</v>
      </c>
      <c r="AZ127" s="27">
        <f t="shared" si="1307"/>
        <v>136</v>
      </c>
      <c r="BA127" s="6">
        <f t="shared" si="836"/>
        <v>42.572458823529438</v>
      </c>
      <c r="BB127" s="21">
        <f t="shared" si="837"/>
        <v>44.783823476011392</v>
      </c>
    </row>
    <row r="128" spans="4:54" x14ac:dyDescent="0.25">
      <c r="D128" s="28">
        <v>119</v>
      </c>
      <c r="F128" s="20"/>
      <c r="G128" s="29">
        <f t="shared" si="863"/>
        <v>60</v>
      </c>
      <c r="H128" s="4">
        <f t="shared" ref="H128" si="1436">H$5/G128+H$6</f>
        <v>4.3510666666666662</v>
      </c>
      <c r="I128" s="4">
        <f t="shared" si="841"/>
        <v>6.245166666666667</v>
      </c>
      <c r="J128" s="28">
        <v>119</v>
      </c>
      <c r="K128" s="4">
        <f t="shared" ref="K128" si="1437">K$5/J128+K$6</f>
        <v>4.3541478991596634</v>
      </c>
      <c r="L128" s="4">
        <f t="shared" si="843"/>
        <v>6.2496680672268914</v>
      </c>
      <c r="M128" s="28">
        <f t="shared" si="1292"/>
        <v>157</v>
      </c>
      <c r="N128" s="6">
        <f t="shared" ref="N128" si="1438">N$5/M128+N$6</f>
        <v>4.3374121019108278</v>
      </c>
      <c r="O128" s="6">
        <f t="shared" si="1275"/>
        <v>5.9078369426751598</v>
      </c>
      <c r="P128" s="28">
        <f t="shared" si="1294"/>
        <v>670</v>
      </c>
      <c r="Q128" s="6">
        <f t="shared" ref="Q128" si="1439">Q$5/P128+Q$6</f>
        <v>3.9105179104477612</v>
      </c>
      <c r="R128" s="6">
        <f t="shared" si="1277"/>
        <v>5.4430208955223884</v>
      </c>
      <c r="S128" s="27">
        <v>119</v>
      </c>
      <c r="T128" s="6">
        <f t="shared" ref="T128" si="1440">T$5/S128+T$6</f>
        <v>10.535159663865546</v>
      </c>
      <c r="U128" s="6">
        <f t="shared" si="1279"/>
        <v>11.239217647058824</v>
      </c>
      <c r="V128" s="27">
        <v>119</v>
      </c>
      <c r="W128" s="6">
        <f t="shared" ref="W128" si="1441">W$5/V128+W$6</f>
        <v>14.862824369747909</v>
      </c>
      <c r="X128" s="6">
        <f t="shared" si="1281"/>
        <v>15.77556974789916</v>
      </c>
      <c r="Y128" s="27">
        <v>119</v>
      </c>
      <c r="Z128" s="6">
        <f t="shared" ref="Z128" si="1442">Z$5/Y128+Z$6</f>
        <v>20.332659663865581</v>
      </c>
      <c r="AA128" s="6">
        <f t="shared" si="1283"/>
        <v>21.517219327731095</v>
      </c>
      <c r="AB128" s="27">
        <f t="shared" si="1299"/>
        <v>138</v>
      </c>
      <c r="AC128" s="6">
        <f t="shared" ref="AC128" si="1443">AC$5/AB128+AC$6</f>
        <v>42.990801449275381</v>
      </c>
      <c r="AD128" s="6">
        <f t="shared" si="1285"/>
        <v>45.291479710144927</v>
      </c>
      <c r="AE128" s="27">
        <f t="shared" si="1301"/>
        <v>138</v>
      </c>
      <c r="AF128" s="6">
        <f t="shared" si="1268"/>
        <v>42.706801449275382</v>
      </c>
      <c r="AG128" s="6">
        <f t="shared" si="1286"/>
        <v>44.974179710144931</v>
      </c>
      <c r="AH128" s="27">
        <f t="shared" si="1302"/>
        <v>138</v>
      </c>
      <c r="AI128" s="6">
        <f t="shared" si="1269"/>
        <v>42.240201449275382</v>
      </c>
      <c r="AJ128" s="6">
        <f t="shared" si="1287"/>
        <v>44.452879710144927</v>
      </c>
      <c r="AK128" s="27">
        <f t="shared" si="1303"/>
        <v>138</v>
      </c>
      <c r="AL128" s="6">
        <f t="shared" si="1270"/>
        <v>41.540101449275383</v>
      </c>
      <c r="AM128" s="6">
        <f t="shared" si="1288"/>
        <v>43.587612274595408</v>
      </c>
      <c r="AN128" s="27">
        <f t="shared" si="1304"/>
        <v>138</v>
      </c>
      <c r="AO128" s="6">
        <f t="shared" si="1271"/>
        <v>41.239301449275381</v>
      </c>
      <c r="AP128" s="6">
        <f t="shared" si="1289"/>
        <v>43.285179710144931</v>
      </c>
      <c r="AQ128" s="27">
        <v>119</v>
      </c>
      <c r="AR128" s="6">
        <f t="shared" si="830"/>
        <v>19.300359663865581</v>
      </c>
      <c r="AS128" s="6">
        <f t="shared" si="831"/>
        <v>20.363833381919498</v>
      </c>
      <c r="AT128" s="27">
        <f t="shared" si="1305"/>
        <v>138</v>
      </c>
      <c r="AU128" s="6">
        <f t="shared" si="832"/>
        <v>41.972501449275384</v>
      </c>
      <c r="AV128" s="6">
        <f t="shared" si="833"/>
        <v>44.153814950862206</v>
      </c>
      <c r="AW128" s="27">
        <f t="shared" si="1306"/>
        <v>138</v>
      </c>
      <c r="AX128" s="6">
        <f t="shared" si="834"/>
        <v>41.972501449275384</v>
      </c>
      <c r="AY128" s="6">
        <f t="shared" si="835"/>
        <v>44.153814950862206</v>
      </c>
      <c r="AZ128" s="27">
        <f t="shared" si="1307"/>
        <v>138</v>
      </c>
      <c r="BA128" s="6">
        <f t="shared" si="836"/>
        <v>41.972501449275384</v>
      </c>
      <c r="BB128" s="21">
        <f t="shared" si="837"/>
        <v>44.153814950862206</v>
      </c>
    </row>
    <row r="129" spans="4:54" x14ac:dyDescent="0.25">
      <c r="D129" s="28">
        <v>120</v>
      </c>
      <c r="F129" s="20"/>
      <c r="G129" s="29">
        <f t="shared" si="863"/>
        <v>60.5</v>
      </c>
      <c r="H129" s="4">
        <f t="shared" ref="H129" si="1444">H$5/G129+H$6</f>
        <v>4.3480363636363633</v>
      </c>
      <c r="I129" s="4">
        <f t="shared" si="841"/>
        <v>6.2407396694214876</v>
      </c>
      <c r="J129" s="28">
        <v>120</v>
      </c>
      <c r="K129" s="4">
        <f t="shared" ref="K129" si="1445">K$5/J129+K$6</f>
        <v>4.3510666666666662</v>
      </c>
      <c r="L129" s="4">
        <f t="shared" si="843"/>
        <v>6.245166666666667</v>
      </c>
      <c r="M129" s="28">
        <f t="shared" si="1292"/>
        <v>160</v>
      </c>
      <c r="N129" s="6">
        <f t="shared" ref="N129" si="1446">N$5/M129+N$6</f>
        <v>4.3253500000000003</v>
      </c>
      <c r="O129" s="6">
        <f t="shared" si="1275"/>
        <v>5.8947000000000003</v>
      </c>
      <c r="P129" s="28">
        <f t="shared" si="1294"/>
        <v>700</v>
      </c>
      <c r="Q129" s="6">
        <f t="shared" ref="Q129" si="1447">Q$5/P129+Q$6</f>
        <v>3.9012428571428575</v>
      </c>
      <c r="R129" s="6">
        <f t="shared" si="1277"/>
        <v>5.4329142857142863</v>
      </c>
      <c r="S129" s="27">
        <v>120</v>
      </c>
      <c r="T129" s="6">
        <f t="shared" ref="T129" si="1448">T$5/S129+T$6</f>
        <v>10.469333333333333</v>
      </c>
      <c r="U129" s="6">
        <f t="shared" si="1279"/>
        <v>11.1701</v>
      </c>
      <c r="V129" s="27">
        <v>120</v>
      </c>
      <c r="W129" s="6">
        <f t="shared" ref="W129" si="1449">W$5/V129+W$6</f>
        <v>14.760233333333343</v>
      </c>
      <c r="X129" s="6">
        <f t="shared" si="1281"/>
        <v>15.667866666666667</v>
      </c>
      <c r="Y129" s="27">
        <v>120</v>
      </c>
      <c r="Z129" s="6">
        <f t="shared" ref="Z129" si="1450">Z$5/Y129+Z$6</f>
        <v>20.183500000000034</v>
      </c>
      <c r="AA129" s="6">
        <f t="shared" si="1283"/>
        <v>21.360566666666667</v>
      </c>
      <c r="AB129" s="27">
        <f t="shared" si="1299"/>
        <v>140</v>
      </c>
      <c r="AC129" s="6">
        <f t="shared" ref="AC129" si="1451">AC$5/AB129+AC$6</f>
        <v>42.407985714285736</v>
      </c>
      <c r="AD129" s="6">
        <f t="shared" si="1285"/>
        <v>44.679471428571425</v>
      </c>
      <c r="AE129" s="27">
        <f t="shared" si="1301"/>
        <v>140</v>
      </c>
      <c r="AF129" s="6">
        <f t="shared" si="1268"/>
        <v>42.123985714285737</v>
      </c>
      <c r="AG129" s="6">
        <f t="shared" si="1286"/>
        <v>44.362171428571429</v>
      </c>
      <c r="AH129" s="27">
        <f t="shared" si="1302"/>
        <v>140</v>
      </c>
      <c r="AI129" s="6">
        <f t="shared" si="1269"/>
        <v>41.657385714285738</v>
      </c>
      <c r="AJ129" s="6">
        <f t="shared" si="1287"/>
        <v>43.840871428571425</v>
      </c>
      <c r="AK129" s="27">
        <f t="shared" si="1303"/>
        <v>140</v>
      </c>
      <c r="AL129" s="6">
        <f t="shared" si="1270"/>
        <v>40.957285714285739</v>
      </c>
      <c r="AM129" s="6">
        <f t="shared" si="1288"/>
        <v>42.975603993021906</v>
      </c>
      <c r="AN129" s="27">
        <f t="shared" si="1304"/>
        <v>140</v>
      </c>
      <c r="AO129" s="6">
        <f t="shared" si="1271"/>
        <v>40.656485714285736</v>
      </c>
      <c r="AP129" s="6">
        <f t="shared" si="1289"/>
        <v>42.673171428571429</v>
      </c>
      <c r="AQ129" s="27">
        <v>120</v>
      </c>
      <c r="AR129" s="6">
        <f t="shared" si="830"/>
        <v>19.151200000000035</v>
      </c>
      <c r="AS129" s="6">
        <f t="shared" si="831"/>
        <v>20.207180720855071</v>
      </c>
      <c r="AT129" s="27">
        <f t="shared" si="1305"/>
        <v>140</v>
      </c>
      <c r="AU129" s="6">
        <f t="shared" si="832"/>
        <v>41.38968571428574</v>
      </c>
      <c r="AV129" s="6">
        <f t="shared" si="833"/>
        <v>43.541806669288704</v>
      </c>
      <c r="AW129" s="27">
        <f t="shared" si="1306"/>
        <v>140</v>
      </c>
      <c r="AX129" s="6">
        <f t="shared" si="834"/>
        <v>41.38968571428574</v>
      </c>
      <c r="AY129" s="6">
        <f t="shared" si="835"/>
        <v>43.541806669288704</v>
      </c>
      <c r="AZ129" s="27">
        <f t="shared" si="1307"/>
        <v>140</v>
      </c>
      <c r="BA129" s="6">
        <f t="shared" si="836"/>
        <v>41.38968571428574</v>
      </c>
      <c r="BB129" s="21">
        <f t="shared" si="837"/>
        <v>43.541806669288704</v>
      </c>
    </row>
    <row r="130" spans="4:54" x14ac:dyDescent="0.25">
      <c r="D130" s="28">
        <v>121</v>
      </c>
      <c r="F130" s="20"/>
      <c r="G130" s="29">
        <f t="shared" si="863"/>
        <v>61</v>
      </c>
      <c r="H130" s="4">
        <f t="shared" ref="H130" si="1452">H$5/G130+H$6</f>
        <v>4.3450557377049179</v>
      </c>
      <c r="I130" s="4">
        <f t="shared" si="841"/>
        <v>6.2363852459016398</v>
      </c>
      <c r="J130" s="28">
        <v>121</v>
      </c>
      <c r="K130" s="4">
        <f t="shared" ref="K130" si="1453">K$5/J130+K$6</f>
        <v>4.3480363636363633</v>
      </c>
      <c r="L130" s="4">
        <f t="shared" si="843"/>
        <v>6.2407396694214876</v>
      </c>
      <c r="M130" s="28">
        <f t="shared" si="1292"/>
        <v>163</v>
      </c>
      <c r="N130" s="6">
        <f t="shared" ref="N130" si="1454">N$5/M130+N$6</f>
        <v>4.3137319018404909</v>
      </c>
      <c r="O130" s="6">
        <f t="shared" si="1275"/>
        <v>5.8820466257668711</v>
      </c>
      <c r="P130" s="28">
        <f t="shared" si="1294"/>
        <v>730</v>
      </c>
      <c r="Q130" s="6">
        <f t="shared" ref="Q130" si="1455">Q$5/P130+Q$6</f>
        <v>3.8927301369863017</v>
      </c>
      <c r="R130" s="6">
        <f t="shared" si="1277"/>
        <v>5.4236383561643837</v>
      </c>
      <c r="S130" s="27">
        <v>121</v>
      </c>
      <c r="T130" s="6">
        <f t="shared" ref="T130" si="1456">T$5/S130+T$6</f>
        <v>10.404595041322313</v>
      </c>
      <c r="U130" s="6">
        <f t="shared" si="1279"/>
        <v>11.10212479338843</v>
      </c>
      <c r="V130" s="27">
        <v>121</v>
      </c>
      <c r="W130" s="6">
        <f t="shared" ref="W130" si="1457">W$5/V130+W$6</f>
        <v>14.659338016528935</v>
      </c>
      <c r="X130" s="6">
        <f t="shared" si="1281"/>
        <v>15.561943801652893</v>
      </c>
      <c r="Y130" s="27">
        <v>121</v>
      </c>
      <c r="Z130" s="6">
        <f t="shared" ref="Z130" si="1458">Z$5/Y130+Z$6</f>
        <v>20.036805785123999</v>
      </c>
      <c r="AA130" s="6">
        <f t="shared" si="1283"/>
        <v>21.206503305785127</v>
      </c>
      <c r="AB130" s="27">
        <f t="shared" si="1299"/>
        <v>142</v>
      </c>
      <c r="AC130" s="6">
        <f t="shared" ref="AC130" si="1459">AC$5/AB130+AC$6</f>
        <v>41.841587323943678</v>
      </c>
      <c r="AD130" s="6">
        <f t="shared" si="1285"/>
        <v>44.084702816901405</v>
      </c>
      <c r="AE130" s="27">
        <f t="shared" si="1301"/>
        <v>142</v>
      </c>
      <c r="AF130" s="6">
        <f t="shared" si="1268"/>
        <v>41.557587323943679</v>
      </c>
      <c r="AG130" s="6">
        <f t="shared" si="1286"/>
        <v>43.767402816901409</v>
      </c>
      <c r="AH130" s="27">
        <f t="shared" si="1302"/>
        <v>142</v>
      </c>
      <c r="AI130" s="6">
        <f t="shared" si="1269"/>
        <v>41.090987323943679</v>
      </c>
      <c r="AJ130" s="6">
        <f t="shared" si="1287"/>
        <v>43.246102816901406</v>
      </c>
      <c r="AK130" s="27">
        <f t="shared" si="1303"/>
        <v>142</v>
      </c>
      <c r="AL130" s="6">
        <f t="shared" si="1270"/>
        <v>40.39088732394368</v>
      </c>
      <c r="AM130" s="6">
        <f t="shared" si="1288"/>
        <v>42.380835381351886</v>
      </c>
      <c r="AN130" s="27">
        <f t="shared" si="1304"/>
        <v>142</v>
      </c>
      <c r="AO130" s="6">
        <f t="shared" si="1271"/>
        <v>40.090087323943678</v>
      </c>
      <c r="AP130" s="6">
        <f t="shared" si="1289"/>
        <v>42.078402816901409</v>
      </c>
      <c r="AQ130" s="27">
        <v>121</v>
      </c>
      <c r="AR130" s="6">
        <f t="shared" si="830"/>
        <v>19.004505785124</v>
      </c>
      <c r="AS130" s="6">
        <f t="shared" si="831"/>
        <v>20.05311735997353</v>
      </c>
      <c r="AT130" s="27">
        <f t="shared" si="1305"/>
        <v>142</v>
      </c>
      <c r="AU130" s="6">
        <f t="shared" si="832"/>
        <v>40.823287323943681</v>
      </c>
      <c r="AV130" s="6">
        <f t="shared" si="833"/>
        <v>42.947038057618684</v>
      </c>
      <c r="AW130" s="27">
        <f t="shared" si="1306"/>
        <v>142</v>
      </c>
      <c r="AX130" s="6">
        <f t="shared" si="834"/>
        <v>40.823287323943681</v>
      </c>
      <c r="AY130" s="6">
        <f t="shared" si="835"/>
        <v>42.947038057618684</v>
      </c>
      <c r="AZ130" s="27">
        <f t="shared" si="1307"/>
        <v>142</v>
      </c>
      <c r="BA130" s="6">
        <f t="shared" si="836"/>
        <v>40.823287323943681</v>
      </c>
      <c r="BB130" s="21">
        <f t="shared" si="837"/>
        <v>42.947038057618684</v>
      </c>
    </row>
    <row r="131" spans="4:54" x14ac:dyDescent="0.25">
      <c r="D131" s="28">
        <v>122</v>
      </c>
      <c r="F131" s="20"/>
      <c r="G131" s="29">
        <f t="shared" si="863"/>
        <v>61.5</v>
      </c>
      <c r="H131" s="4">
        <f t="shared" ref="H131" si="1460">H$5/G131+H$6</f>
        <v>4.342123577235772</v>
      </c>
      <c r="I131" s="4">
        <f t="shared" si="841"/>
        <v>6.2321016260162603</v>
      </c>
      <c r="J131" s="28">
        <v>122</v>
      </c>
      <c r="K131" s="4">
        <f t="shared" ref="K131" si="1461">K$5/J131+K$6</f>
        <v>4.3450557377049179</v>
      </c>
      <c r="L131" s="4">
        <f t="shared" si="843"/>
        <v>6.2363852459016398</v>
      </c>
      <c r="M131" s="28">
        <f t="shared" si="1292"/>
        <v>166</v>
      </c>
      <c r="N131" s="6">
        <f t="shared" ref="N131" si="1462">N$5/M131+N$6</f>
        <v>4.3025337349397592</v>
      </c>
      <c r="O131" s="6">
        <f t="shared" si="1275"/>
        <v>5.8698506024096391</v>
      </c>
      <c r="P131" s="28">
        <f t="shared" si="1294"/>
        <v>760</v>
      </c>
      <c r="Q131" s="6">
        <f t="shared" ref="Q131" si="1463">Q$5/P131+Q$6</f>
        <v>3.8848894736842108</v>
      </c>
      <c r="R131" s="6">
        <f t="shared" si="1277"/>
        <v>5.4150947368421054</v>
      </c>
      <c r="S131" s="27">
        <v>122</v>
      </c>
      <c r="T131" s="6">
        <f t="shared" ref="T131" si="1464">T$5/S131+T$6</f>
        <v>10.340918032786885</v>
      </c>
      <c r="U131" s="6">
        <f t="shared" si="1279"/>
        <v>11.035263934426229</v>
      </c>
      <c r="V131" s="27">
        <v>122</v>
      </c>
      <c r="W131" s="6">
        <f t="shared" ref="W131" si="1465">W$5/V131+W$6</f>
        <v>14.560096721311485</v>
      </c>
      <c r="X131" s="6">
        <f t="shared" si="1281"/>
        <v>15.45775737704918</v>
      </c>
      <c r="Y131" s="27">
        <v>122</v>
      </c>
      <c r="Z131" s="6">
        <f t="shared" ref="Z131" si="1466">Z$5/Y131+Z$6</f>
        <v>19.892516393442655</v>
      </c>
      <c r="AA131" s="6">
        <f t="shared" si="1283"/>
        <v>21.054965573770492</v>
      </c>
      <c r="AB131" s="27">
        <f t="shared" si="1299"/>
        <v>144</v>
      </c>
      <c r="AC131" s="6">
        <f t="shared" ref="AC131" si="1467">AC$5/AB131+AC$6</f>
        <v>41.290922222222243</v>
      </c>
      <c r="AD131" s="6">
        <f t="shared" si="1285"/>
        <v>43.506455555555554</v>
      </c>
      <c r="AE131" s="27">
        <f t="shared" si="1301"/>
        <v>144</v>
      </c>
      <c r="AF131" s="6">
        <f t="shared" si="1268"/>
        <v>41.006922222222244</v>
      </c>
      <c r="AG131" s="6">
        <f t="shared" si="1286"/>
        <v>43.189155555555558</v>
      </c>
      <c r="AH131" s="27">
        <f t="shared" si="1302"/>
        <v>144</v>
      </c>
      <c r="AI131" s="6">
        <f t="shared" si="1269"/>
        <v>40.540322222222244</v>
      </c>
      <c r="AJ131" s="6">
        <f t="shared" si="1287"/>
        <v>42.667855555555555</v>
      </c>
      <c r="AK131" s="27">
        <f t="shared" si="1303"/>
        <v>144</v>
      </c>
      <c r="AL131" s="6">
        <f t="shared" si="1270"/>
        <v>39.840222222222245</v>
      </c>
      <c r="AM131" s="6">
        <f t="shared" si="1288"/>
        <v>41.802588120006035</v>
      </c>
      <c r="AN131" s="27">
        <f t="shared" si="1304"/>
        <v>144</v>
      </c>
      <c r="AO131" s="6">
        <f t="shared" si="1271"/>
        <v>39.539422222222242</v>
      </c>
      <c r="AP131" s="6">
        <f t="shared" si="1289"/>
        <v>41.500155555555558</v>
      </c>
      <c r="AQ131" s="27">
        <v>122</v>
      </c>
      <c r="AR131" s="6">
        <f t="shared" si="830"/>
        <v>18.860216393442656</v>
      </c>
      <c r="AS131" s="6">
        <f t="shared" si="831"/>
        <v>19.901579627958895</v>
      </c>
      <c r="AT131" s="27">
        <f t="shared" si="1305"/>
        <v>144</v>
      </c>
      <c r="AU131" s="6">
        <f t="shared" si="832"/>
        <v>40.272622222222246</v>
      </c>
      <c r="AV131" s="6">
        <f t="shared" si="833"/>
        <v>42.368790796272833</v>
      </c>
      <c r="AW131" s="27">
        <f t="shared" si="1306"/>
        <v>144</v>
      </c>
      <c r="AX131" s="6">
        <f t="shared" si="834"/>
        <v>40.272622222222246</v>
      </c>
      <c r="AY131" s="6">
        <f t="shared" si="835"/>
        <v>42.368790796272833</v>
      </c>
      <c r="AZ131" s="27">
        <f t="shared" si="1307"/>
        <v>144</v>
      </c>
      <c r="BA131" s="6">
        <f t="shared" si="836"/>
        <v>40.272622222222246</v>
      </c>
      <c r="BB131" s="21">
        <f t="shared" si="837"/>
        <v>42.368790796272833</v>
      </c>
    </row>
    <row r="132" spans="4:54" x14ac:dyDescent="0.25">
      <c r="D132" s="28">
        <v>123</v>
      </c>
      <c r="F132" s="20"/>
      <c r="G132" s="29">
        <f t="shared" si="863"/>
        <v>62</v>
      </c>
      <c r="H132" s="4">
        <f t="shared" ref="H132" si="1468">H$5/G132+H$6</f>
        <v>4.339238709677419</v>
      </c>
      <c r="I132" s="4">
        <f t="shared" si="841"/>
        <v>6.2278870967741939</v>
      </c>
      <c r="J132" s="28">
        <v>123</v>
      </c>
      <c r="K132" s="4">
        <f t="shared" ref="K132" si="1469">K$5/J132+K$6</f>
        <v>4.342123577235772</v>
      </c>
      <c r="L132" s="4">
        <f t="shared" si="843"/>
        <v>6.2321016260162603</v>
      </c>
      <c r="M132" s="28">
        <f t="shared" si="1292"/>
        <v>169</v>
      </c>
      <c r="N132" s="6">
        <f t="shared" ref="N132" si="1470">N$5/M132+N$6</f>
        <v>4.2917331360946749</v>
      </c>
      <c r="O132" s="6">
        <f t="shared" si="1275"/>
        <v>5.8580875739644975</v>
      </c>
      <c r="P132" s="28">
        <f t="shared" si="1294"/>
        <v>790</v>
      </c>
      <c r="Q132" s="6">
        <f t="shared" ref="Q132" si="1471">Q$5/P132+Q$6</f>
        <v>3.8776443037974686</v>
      </c>
      <c r="R132" s="6">
        <f t="shared" si="1277"/>
        <v>5.4072000000000005</v>
      </c>
      <c r="S132" s="27">
        <v>123</v>
      </c>
      <c r="T132" s="6">
        <f t="shared" ref="T132" si="1472">T$5/S132+T$6</f>
        <v>10.278276422764229</v>
      </c>
      <c r="U132" s="6">
        <f t="shared" si="1279"/>
        <v>10.969490243902438</v>
      </c>
      <c r="V132" s="27">
        <v>123</v>
      </c>
      <c r="W132" s="6">
        <f t="shared" ref="W132" si="1473">W$5/V132+W$6</f>
        <v>14.462469105691065</v>
      </c>
      <c r="X132" s="6">
        <f t="shared" si="1281"/>
        <v>15.355265040650407</v>
      </c>
      <c r="Y132" s="27">
        <v>123</v>
      </c>
      <c r="Z132" s="6">
        <f t="shared" ref="Z132" si="1474">Z$5/Y132+Z$6</f>
        <v>19.750573170731741</v>
      </c>
      <c r="AA132" s="6">
        <f t="shared" si="1283"/>
        <v>20.905891869918701</v>
      </c>
      <c r="AB132" s="27">
        <f t="shared" si="1299"/>
        <v>146</v>
      </c>
      <c r="AC132" s="6">
        <f t="shared" ref="AC132" si="1475">AC$5/AB132+AC$6</f>
        <v>40.755343835616458</v>
      </c>
      <c r="AD132" s="6">
        <f t="shared" si="1285"/>
        <v>42.944050684931504</v>
      </c>
      <c r="AE132" s="27">
        <f t="shared" si="1301"/>
        <v>146</v>
      </c>
      <c r="AF132" s="6">
        <f t="shared" si="1268"/>
        <v>40.471343835616459</v>
      </c>
      <c r="AG132" s="6">
        <f t="shared" si="1286"/>
        <v>42.626750684931508</v>
      </c>
      <c r="AH132" s="27">
        <f t="shared" si="1302"/>
        <v>146</v>
      </c>
      <c r="AI132" s="6">
        <f t="shared" si="1269"/>
        <v>40.004743835616459</v>
      </c>
      <c r="AJ132" s="6">
        <f t="shared" si="1287"/>
        <v>42.105450684931505</v>
      </c>
      <c r="AK132" s="27">
        <f t="shared" si="1303"/>
        <v>146</v>
      </c>
      <c r="AL132" s="6">
        <f t="shared" si="1270"/>
        <v>39.30464383561646</v>
      </c>
      <c r="AM132" s="6">
        <f t="shared" si="1288"/>
        <v>41.240183249381985</v>
      </c>
      <c r="AN132" s="27">
        <f t="shared" si="1304"/>
        <v>146</v>
      </c>
      <c r="AO132" s="6">
        <f t="shared" si="1271"/>
        <v>39.003843835616458</v>
      </c>
      <c r="AP132" s="6">
        <f t="shared" si="1289"/>
        <v>40.937750684931508</v>
      </c>
      <c r="AQ132" s="27">
        <v>123</v>
      </c>
      <c r="AR132" s="6">
        <f t="shared" si="830"/>
        <v>18.718273170731742</v>
      </c>
      <c r="AS132" s="6">
        <f t="shared" si="831"/>
        <v>19.752505924107105</v>
      </c>
      <c r="AT132" s="27">
        <f t="shared" si="1305"/>
        <v>146</v>
      </c>
      <c r="AU132" s="6">
        <f t="shared" si="832"/>
        <v>39.737043835616461</v>
      </c>
      <c r="AV132" s="6">
        <f t="shared" si="833"/>
        <v>41.806385925648783</v>
      </c>
      <c r="AW132" s="27">
        <f t="shared" si="1306"/>
        <v>146</v>
      </c>
      <c r="AX132" s="6">
        <f t="shared" si="834"/>
        <v>39.737043835616461</v>
      </c>
      <c r="AY132" s="6">
        <f t="shared" si="835"/>
        <v>41.806385925648783</v>
      </c>
      <c r="AZ132" s="27">
        <f t="shared" si="1307"/>
        <v>146</v>
      </c>
      <c r="BA132" s="6">
        <f t="shared" si="836"/>
        <v>39.737043835616461</v>
      </c>
      <c r="BB132" s="21">
        <f t="shared" si="837"/>
        <v>41.806385925648783</v>
      </c>
    </row>
    <row r="133" spans="4:54" x14ac:dyDescent="0.25">
      <c r="D133" s="28">
        <v>124</v>
      </c>
      <c r="F133" s="20"/>
      <c r="G133" s="29">
        <f t="shared" si="863"/>
        <v>62.5</v>
      </c>
      <c r="H133" s="4">
        <f t="shared" ref="H133" si="1476">H$5/G133+H$6</f>
        <v>4.3364000000000003</v>
      </c>
      <c r="I133" s="4">
        <f t="shared" si="841"/>
        <v>6.2237400000000003</v>
      </c>
      <c r="J133" s="28">
        <v>124</v>
      </c>
      <c r="K133" s="4">
        <f t="shared" ref="K133" si="1477">K$5/J133+K$6</f>
        <v>4.339238709677419</v>
      </c>
      <c r="L133" s="4">
        <f t="shared" si="843"/>
        <v>6.2278870967741939</v>
      </c>
      <c r="M133" s="28">
        <f t="shared" si="1292"/>
        <v>172</v>
      </c>
      <c r="N133" s="6">
        <f t="shared" ref="N133" si="1478">N$5/M133+N$6</f>
        <v>4.2813093023255817</v>
      </c>
      <c r="O133" s="6">
        <f t="shared" si="1275"/>
        <v>5.8467348837209308</v>
      </c>
      <c r="P133" s="28">
        <f t="shared" si="1294"/>
        <v>820</v>
      </c>
      <c r="Q133" s="6">
        <f t="shared" ref="Q133" si="1479">Q$5/P133+Q$6</f>
        <v>3.870929268292683</v>
      </c>
      <c r="R133" s="6">
        <f t="shared" si="1277"/>
        <v>5.3998829268292683</v>
      </c>
      <c r="S133" s="27">
        <v>124</v>
      </c>
      <c r="T133" s="6">
        <f t="shared" ref="T133" si="1480">T$5/S133+T$6</f>
        <v>10.216645161290323</v>
      </c>
      <c r="U133" s="6">
        <f t="shared" si="1279"/>
        <v>10.90477741935484</v>
      </c>
      <c r="V133" s="27">
        <v>124</v>
      </c>
      <c r="W133" s="6">
        <f t="shared" ref="W133" si="1481">W$5/V133+W$6</f>
        <v>14.366416129032267</v>
      </c>
      <c r="X133" s="6">
        <f t="shared" si="1281"/>
        <v>15.254425806451613</v>
      </c>
      <c r="Y133" s="27">
        <v>124</v>
      </c>
      <c r="Z133" s="6">
        <f t="shared" ref="Z133" si="1482">Z$5/Y133+Z$6</f>
        <v>19.610919354838742</v>
      </c>
      <c r="AA133" s="6">
        <f t="shared" si="1283"/>
        <v>20.759222580645162</v>
      </c>
      <c r="AB133" s="27">
        <f t="shared" si="1299"/>
        <v>148</v>
      </c>
      <c r="AC133" s="6">
        <f t="shared" ref="AC133" si="1483">AC$5/AB133+AC$6</f>
        <v>40.234240540540561</v>
      </c>
      <c r="AD133" s="6">
        <f t="shared" si="1285"/>
        <v>42.396845945945941</v>
      </c>
      <c r="AE133" s="27">
        <f t="shared" si="1301"/>
        <v>148</v>
      </c>
      <c r="AF133" s="6">
        <f t="shared" si="1268"/>
        <v>39.950240540540563</v>
      </c>
      <c r="AG133" s="6">
        <f t="shared" si="1286"/>
        <v>42.079545945945945</v>
      </c>
      <c r="AH133" s="27">
        <f t="shared" si="1302"/>
        <v>148</v>
      </c>
      <c r="AI133" s="6">
        <f t="shared" si="1269"/>
        <v>39.483640540540563</v>
      </c>
      <c r="AJ133" s="6">
        <f t="shared" si="1287"/>
        <v>41.558245945945941</v>
      </c>
      <c r="AK133" s="27">
        <f t="shared" si="1303"/>
        <v>148</v>
      </c>
      <c r="AL133" s="6">
        <f t="shared" si="1270"/>
        <v>38.783540540540564</v>
      </c>
      <c r="AM133" s="6">
        <f t="shared" si="1288"/>
        <v>40.692978510396422</v>
      </c>
      <c r="AN133" s="27">
        <f t="shared" si="1304"/>
        <v>148</v>
      </c>
      <c r="AO133" s="6">
        <f t="shared" si="1271"/>
        <v>38.482740540540561</v>
      </c>
      <c r="AP133" s="6">
        <f t="shared" si="1289"/>
        <v>40.390545945945945</v>
      </c>
      <c r="AQ133" s="27">
        <v>124</v>
      </c>
      <c r="AR133" s="6">
        <f t="shared" si="830"/>
        <v>18.578619354838743</v>
      </c>
      <c r="AS133" s="6">
        <f t="shared" si="831"/>
        <v>19.605836634833565</v>
      </c>
      <c r="AT133" s="27">
        <f t="shared" si="1305"/>
        <v>148</v>
      </c>
      <c r="AU133" s="6">
        <f t="shared" si="832"/>
        <v>39.215940540540565</v>
      </c>
      <c r="AV133" s="6">
        <f t="shared" si="833"/>
        <v>41.25918118666322</v>
      </c>
      <c r="AW133" s="27">
        <f t="shared" si="1306"/>
        <v>148</v>
      </c>
      <c r="AX133" s="6">
        <f t="shared" si="834"/>
        <v>39.215940540540565</v>
      </c>
      <c r="AY133" s="6">
        <f t="shared" si="835"/>
        <v>41.25918118666322</v>
      </c>
      <c r="AZ133" s="27">
        <f t="shared" si="1307"/>
        <v>148</v>
      </c>
      <c r="BA133" s="6">
        <f t="shared" si="836"/>
        <v>39.215940540540565</v>
      </c>
      <c r="BB133" s="21">
        <f t="shared" si="837"/>
        <v>41.25918118666322</v>
      </c>
    </row>
    <row r="134" spans="4:54" x14ac:dyDescent="0.25">
      <c r="D134" s="28">
        <v>125</v>
      </c>
      <c r="F134" s="20"/>
      <c r="G134" s="29">
        <f t="shared" si="863"/>
        <v>63</v>
      </c>
      <c r="H134" s="4">
        <f t="shared" ref="H134" si="1484">H$5/G134+H$6</f>
        <v>4.3336063492063488</v>
      </c>
      <c r="I134" s="4">
        <f t="shared" si="841"/>
        <v>6.2196587301587307</v>
      </c>
      <c r="J134" s="28">
        <v>125</v>
      </c>
      <c r="K134" s="4">
        <f t="shared" ref="K134" si="1485">K$5/J134+K$6</f>
        <v>4.3364000000000003</v>
      </c>
      <c r="L134" s="4">
        <f t="shared" si="843"/>
        <v>6.2237400000000003</v>
      </c>
      <c r="M134" s="28">
        <f t="shared" si="1292"/>
        <v>175</v>
      </c>
      <c r="N134" s="6">
        <f t="shared" ref="N134" si="1486">N$5/M134+N$6</f>
        <v>4.2712428571428571</v>
      </c>
      <c r="O134" s="6">
        <f t="shared" si="1275"/>
        <v>5.8357714285714284</v>
      </c>
      <c r="P134" s="28">
        <f t="shared" si="1294"/>
        <v>850</v>
      </c>
      <c r="Q134" s="6">
        <f t="shared" ref="Q134" si="1487">Q$5/P134+Q$6</f>
        <v>3.8646882352941176</v>
      </c>
      <c r="R134" s="6">
        <f t="shared" si="1277"/>
        <v>5.3930823529411764</v>
      </c>
      <c r="S134" s="27">
        <v>125</v>
      </c>
      <c r="T134" s="6">
        <f t="shared" ref="T134" si="1488">T$5/S134+T$6</f>
        <v>10.155999999999999</v>
      </c>
      <c r="U134" s="6">
        <f t="shared" si="1279"/>
        <v>10.841100000000001</v>
      </c>
      <c r="V134" s="27">
        <v>125</v>
      </c>
      <c r="W134" s="6">
        <f t="shared" ref="W134" si="1489">W$5/V134+W$6</f>
        <v>14.271900000000009</v>
      </c>
      <c r="X134" s="6">
        <f t="shared" si="1281"/>
        <v>15.155200000000001</v>
      </c>
      <c r="Y134" s="27">
        <v>125</v>
      </c>
      <c r="Z134" s="6">
        <f t="shared" ref="Z134" si="1490">Z$5/Y134+Z$6</f>
        <v>19.47350000000003</v>
      </c>
      <c r="AA134" s="6">
        <f t="shared" si="1283"/>
        <v>20.614900000000002</v>
      </c>
      <c r="AB134" s="27">
        <f t="shared" si="1299"/>
        <v>150</v>
      </c>
      <c r="AC134" s="6">
        <f t="shared" ref="AC134" si="1491">AC$5/AB134+AC$6</f>
        <v>39.727033333333353</v>
      </c>
      <c r="AD134" s="6">
        <f t="shared" si="1285"/>
        <v>41.864233333333331</v>
      </c>
      <c r="AE134" s="27">
        <f t="shared" si="1301"/>
        <v>150</v>
      </c>
      <c r="AF134" s="6">
        <f t="shared" si="1268"/>
        <v>39.443033333333354</v>
      </c>
      <c r="AG134" s="6">
        <f t="shared" si="1286"/>
        <v>41.546933333333335</v>
      </c>
      <c r="AH134" s="27">
        <f t="shared" si="1302"/>
        <v>150</v>
      </c>
      <c r="AI134" s="6">
        <f t="shared" si="1269"/>
        <v>38.976433333333354</v>
      </c>
      <c r="AJ134" s="6">
        <f t="shared" si="1287"/>
        <v>41.025633333333332</v>
      </c>
      <c r="AK134" s="27">
        <f t="shared" si="1303"/>
        <v>150</v>
      </c>
      <c r="AL134" s="6">
        <f t="shared" si="1270"/>
        <v>38.276333333333355</v>
      </c>
      <c r="AM134" s="6">
        <f t="shared" si="1288"/>
        <v>40.160365897783812</v>
      </c>
      <c r="AN134" s="27">
        <f t="shared" si="1304"/>
        <v>150</v>
      </c>
      <c r="AO134" s="6">
        <f t="shared" si="1271"/>
        <v>37.975533333333352</v>
      </c>
      <c r="AP134" s="6">
        <f t="shared" si="1289"/>
        <v>39.857933333333335</v>
      </c>
      <c r="AQ134" s="27">
        <v>125</v>
      </c>
      <c r="AR134" s="6">
        <f t="shared" si="830"/>
        <v>18.44120000000003</v>
      </c>
      <c r="AS134" s="6">
        <f t="shared" si="831"/>
        <v>19.461514054188406</v>
      </c>
      <c r="AT134" s="27">
        <f t="shared" si="1305"/>
        <v>150</v>
      </c>
      <c r="AU134" s="6">
        <f t="shared" si="832"/>
        <v>38.708733333333356</v>
      </c>
      <c r="AV134" s="6">
        <f t="shared" si="833"/>
        <v>40.72656857405061</v>
      </c>
      <c r="AW134" s="27">
        <f t="shared" si="1306"/>
        <v>150</v>
      </c>
      <c r="AX134" s="6">
        <f t="shared" si="834"/>
        <v>38.708733333333356</v>
      </c>
      <c r="AY134" s="6">
        <f t="shared" si="835"/>
        <v>40.72656857405061</v>
      </c>
      <c r="AZ134" s="27">
        <f t="shared" si="1307"/>
        <v>150</v>
      </c>
      <c r="BA134" s="6">
        <f t="shared" si="836"/>
        <v>38.708733333333356</v>
      </c>
      <c r="BB134" s="21">
        <f t="shared" si="837"/>
        <v>40.72656857405061</v>
      </c>
    </row>
    <row r="135" spans="4:54" x14ac:dyDescent="0.25">
      <c r="D135" s="28">
        <v>126</v>
      </c>
      <c r="F135" s="20"/>
      <c r="G135" s="29">
        <f t="shared" si="863"/>
        <v>63.5</v>
      </c>
      <c r="H135" s="4">
        <f t="shared" ref="H135" si="1492">H$5/G135+H$6</f>
        <v>4.330856692913386</v>
      </c>
      <c r="I135" s="4">
        <f t="shared" si="841"/>
        <v>6.2156417322834647</v>
      </c>
      <c r="J135" s="28">
        <v>126</v>
      </c>
      <c r="K135" s="4">
        <f t="shared" ref="K135" si="1493">K$5/J135+K$6</f>
        <v>4.3336063492063488</v>
      </c>
      <c r="L135" s="4">
        <f t="shared" si="843"/>
        <v>6.2196587301587307</v>
      </c>
      <c r="M135" s="28">
        <f t="shared" si="1292"/>
        <v>178</v>
      </c>
      <c r="N135" s="6">
        <f t="shared" ref="N135" si="1494">N$5/M135+N$6</f>
        <v>4.261515730337079</v>
      </c>
      <c r="O135" s="6">
        <f t="shared" si="1275"/>
        <v>5.8251775280898883</v>
      </c>
      <c r="P135" s="28">
        <f t="shared" si="1294"/>
        <v>880</v>
      </c>
      <c r="Q135" s="6">
        <f t="shared" ref="Q135" si="1495">Q$5/P135+Q$6</f>
        <v>3.8588727272727272</v>
      </c>
      <c r="R135" s="6">
        <f t="shared" si="1277"/>
        <v>5.3867454545454549</v>
      </c>
      <c r="S135" s="27">
        <v>126</v>
      </c>
      <c r="T135" s="6">
        <f t="shared" ref="T135" si="1496">T$5/S135+T$6</f>
        <v>10.096317460317461</v>
      </c>
      <c r="U135" s="6">
        <f t="shared" si="1279"/>
        <v>10.778433333333332</v>
      </c>
      <c r="V135" s="27">
        <v>126</v>
      </c>
      <c r="W135" s="6">
        <f t="shared" ref="W135" si="1497">W$5/V135+W$6</f>
        <v>14.178884126984135</v>
      </c>
      <c r="X135" s="6">
        <f t="shared" si="1281"/>
        <v>15.057549206349206</v>
      </c>
      <c r="Y135" s="27">
        <v>126</v>
      </c>
      <c r="Z135" s="6">
        <f t="shared" ref="Z135" si="1498">Z$5/Y135+Z$6</f>
        <v>19.338261904761936</v>
      </c>
      <c r="AA135" s="6">
        <f t="shared" si="1283"/>
        <v>20.472868253968254</v>
      </c>
      <c r="AB135" s="27">
        <f t="shared" si="1299"/>
        <v>152</v>
      </c>
      <c r="AC135" s="6">
        <f t="shared" ref="AC135" si="1499">AC$5/AB135+AC$6</f>
        <v>39.233173684210541</v>
      </c>
      <c r="AD135" s="6">
        <f t="shared" si="1285"/>
        <v>41.345636842105257</v>
      </c>
      <c r="AE135" s="27">
        <f t="shared" si="1301"/>
        <v>152</v>
      </c>
      <c r="AF135" s="6">
        <f t="shared" si="1268"/>
        <v>38.949173684210542</v>
      </c>
      <c r="AG135" s="6">
        <f t="shared" si="1286"/>
        <v>41.028336842105261</v>
      </c>
      <c r="AH135" s="27">
        <f t="shared" si="1302"/>
        <v>152</v>
      </c>
      <c r="AI135" s="6">
        <f t="shared" si="1269"/>
        <v>38.482573684210543</v>
      </c>
      <c r="AJ135" s="6">
        <f t="shared" si="1287"/>
        <v>40.507036842105258</v>
      </c>
      <c r="AK135" s="27">
        <f t="shared" si="1303"/>
        <v>152</v>
      </c>
      <c r="AL135" s="6">
        <f t="shared" si="1270"/>
        <v>37.782473684210544</v>
      </c>
      <c r="AM135" s="6">
        <f t="shared" si="1288"/>
        <v>39.641769406555738</v>
      </c>
      <c r="AN135" s="27">
        <f t="shared" si="1304"/>
        <v>152</v>
      </c>
      <c r="AO135" s="6">
        <f t="shared" si="1271"/>
        <v>37.481673684210541</v>
      </c>
      <c r="AP135" s="6">
        <f t="shared" si="1289"/>
        <v>39.339336842105261</v>
      </c>
      <c r="AQ135" s="27">
        <v>126</v>
      </c>
      <c r="AR135" s="6">
        <f t="shared" si="830"/>
        <v>18.305961904761936</v>
      </c>
      <c r="AS135" s="6">
        <f t="shared" si="831"/>
        <v>19.319482308156658</v>
      </c>
      <c r="AT135" s="27">
        <f t="shared" si="1305"/>
        <v>152</v>
      </c>
      <c r="AU135" s="6">
        <f t="shared" si="832"/>
        <v>38.214873684210545</v>
      </c>
      <c r="AV135" s="6">
        <f t="shared" si="833"/>
        <v>40.207972082822536</v>
      </c>
      <c r="AW135" s="27">
        <f t="shared" si="1306"/>
        <v>152</v>
      </c>
      <c r="AX135" s="6">
        <f t="shared" si="834"/>
        <v>38.214873684210545</v>
      </c>
      <c r="AY135" s="6">
        <f t="shared" si="835"/>
        <v>40.207972082822536</v>
      </c>
      <c r="AZ135" s="27">
        <f t="shared" si="1307"/>
        <v>152</v>
      </c>
      <c r="BA135" s="6">
        <f t="shared" si="836"/>
        <v>38.214873684210545</v>
      </c>
      <c r="BB135" s="21">
        <f t="shared" si="837"/>
        <v>40.207972082822536</v>
      </c>
    </row>
    <row r="136" spans="4:54" x14ac:dyDescent="0.25">
      <c r="D136" s="28">
        <v>127</v>
      </c>
      <c r="F136" s="20"/>
      <c r="G136" s="29">
        <f t="shared" si="863"/>
        <v>64</v>
      </c>
      <c r="H136" s="4">
        <f t="shared" ref="H136" si="1500">H$5/G136+H$6</f>
        <v>4.3281499999999999</v>
      </c>
      <c r="I136" s="4">
        <f t="shared" si="841"/>
        <v>6.2116875</v>
      </c>
      <c r="J136" s="28">
        <v>127</v>
      </c>
      <c r="K136" s="4">
        <f t="shared" ref="K136" si="1501">K$5/J136+K$6</f>
        <v>4.330856692913386</v>
      </c>
      <c r="L136" s="4">
        <f t="shared" si="843"/>
        <v>6.2156417322834647</v>
      </c>
      <c r="M136" s="28">
        <f t="shared" si="1292"/>
        <v>181</v>
      </c>
      <c r="N136" s="6">
        <f t="shared" ref="N136" si="1502">N$5/M136+N$6</f>
        <v>4.2521110497237569</v>
      </c>
      <c r="O136" s="6">
        <f t="shared" si="1275"/>
        <v>5.8149348066298341</v>
      </c>
      <c r="P136" s="28">
        <f t="shared" si="1294"/>
        <v>910</v>
      </c>
      <c r="Q136" s="6">
        <f t="shared" ref="Q136" si="1503">Q$5/P136+Q$6</f>
        <v>3.8534406593406594</v>
      </c>
      <c r="R136" s="6">
        <f t="shared" si="1277"/>
        <v>5.3808263736263742</v>
      </c>
      <c r="S136" s="27">
        <v>127</v>
      </c>
      <c r="T136" s="6">
        <f t="shared" ref="T136" si="1504">T$5/S136+T$6</f>
        <v>10.037574803149607</v>
      </c>
      <c r="U136" s="6">
        <f t="shared" si="1279"/>
        <v>10.716753543307087</v>
      </c>
      <c r="V136" s="27">
        <v>127</v>
      </c>
      <c r="W136" s="6">
        <f t="shared" ref="W136" si="1505">W$5/V136+W$6</f>
        <v>14.087333070866151</v>
      </c>
      <c r="X136" s="6">
        <f t="shared" si="1281"/>
        <v>14.961436220472441</v>
      </c>
      <c r="Y136" s="27">
        <v>127</v>
      </c>
      <c r="Z136" s="6">
        <f t="shared" ref="Z136" si="1506">Z$5/Y136+Z$6</f>
        <v>19.205153543307116</v>
      </c>
      <c r="AA136" s="6">
        <f t="shared" si="1283"/>
        <v>20.333073228346457</v>
      </c>
      <c r="AB136" s="27">
        <f t="shared" si="1299"/>
        <v>154</v>
      </c>
      <c r="AC136" s="6">
        <f t="shared" ref="AC136" si="1507">AC$5/AB136+AC$6</f>
        <v>38.752141558441579</v>
      </c>
      <c r="AD136" s="6">
        <f t="shared" si="1285"/>
        <v>40.840510389610387</v>
      </c>
      <c r="AE136" s="27">
        <f t="shared" si="1301"/>
        <v>154</v>
      </c>
      <c r="AF136" s="6">
        <f t="shared" si="1268"/>
        <v>38.46814155844158</v>
      </c>
      <c r="AG136" s="6">
        <f t="shared" si="1286"/>
        <v>40.523210389610391</v>
      </c>
      <c r="AH136" s="27">
        <f t="shared" si="1302"/>
        <v>154</v>
      </c>
      <c r="AI136" s="6">
        <f t="shared" si="1269"/>
        <v>38.001541558441581</v>
      </c>
      <c r="AJ136" s="6">
        <f t="shared" si="1287"/>
        <v>40.001910389610387</v>
      </c>
      <c r="AK136" s="27">
        <f t="shared" si="1303"/>
        <v>154</v>
      </c>
      <c r="AL136" s="6">
        <f t="shared" si="1270"/>
        <v>37.301441558441581</v>
      </c>
      <c r="AM136" s="6">
        <f t="shared" si="1288"/>
        <v>39.136642954060868</v>
      </c>
      <c r="AN136" s="27">
        <f t="shared" si="1304"/>
        <v>154</v>
      </c>
      <c r="AO136" s="6">
        <f t="shared" si="1271"/>
        <v>37.000641558441579</v>
      </c>
      <c r="AP136" s="6">
        <f t="shared" si="1289"/>
        <v>38.834210389610391</v>
      </c>
      <c r="AQ136" s="27">
        <v>127</v>
      </c>
      <c r="AR136" s="6">
        <f t="shared" si="830"/>
        <v>18.172853543307117</v>
      </c>
      <c r="AS136" s="6">
        <f t="shared" si="831"/>
        <v>19.179687282534861</v>
      </c>
      <c r="AT136" s="27">
        <f t="shared" si="1305"/>
        <v>154</v>
      </c>
      <c r="AU136" s="6">
        <f t="shared" si="832"/>
        <v>37.733841558441583</v>
      </c>
      <c r="AV136" s="6">
        <f t="shared" si="833"/>
        <v>39.702845630327666</v>
      </c>
      <c r="AW136" s="27">
        <f t="shared" si="1306"/>
        <v>154</v>
      </c>
      <c r="AX136" s="6">
        <f t="shared" si="834"/>
        <v>37.733841558441583</v>
      </c>
      <c r="AY136" s="6">
        <f t="shared" si="835"/>
        <v>39.702845630327666</v>
      </c>
      <c r="AZ136" s="27">
        <f t="shared" si="1307"/>
        <v>154</v>
      </c>
      <c r="BA136" s="6">
        <f t="shared" si="836"/>
        <v>37.733841558441583</v>
      </c>
      <c r="BB136" s="21">
        <f t="shared" si="837"/>
        <v>39.702845630327666</v>
      </c>
    </row>
    <row r="137" spans="4:54" x14ac:dyDescent="0.25">
      <c r="D137" s="28">
        <v>128</v>
      </c>
      <c r="F137" s="20"/>
      <c r="G137" s="29">
        <f t="shared" si="863"/>
        <v>64.5</v>
      </c>
      <c r="H137" s="4">
        <f t="shared" ref="H137" si="1508">H$5/G137+H$6</f>
        <v>4.3254852713178291</v>
      </c>
      <c r="I137" s="4">
        <f t="shared" si="841"/>
        <v>6.2077945736434108</v>
      </c>
      <c r="J137" s="28">
        <v>128</v>
      </c>
      <c r="K137" s="4">
        <f t="shared" ref="K137" si="1509">K$5/J137+K$6</f>
        <v>4.3281499999999999</v>
      </c>
      <c r="L137" s="4">
        <f t="shared" si="843"/>
        <v>6.2116875</v>
      </c>
      <c r="M137" s="28">
        <f t="shared" si="1292"/>
        <v>184</v>
      </c>
      <c r="N137" s="6">
        <f t="shared" ref="N137" si="1510">N$5/M137+N$6</f>
        <v>4.2430130434782605</v>
      </c>
      <c r="O137" s="6">
        <f t="shared" si="1275"/>
        <v>5.8050260869565218</v>
      </c>
      <c r="P137" s="28">
        <f t="shared" si="1294"/>
        <v>940</v>
      </c>
      <c r="Q137" s="6">
        <f t="shared" ref="Q137" si="1511">Q$5/P137+Q$6</f>
        <v>3.8483553191489364</v>
      </c>
      <c r="R137" s="6">
        <f t="shared" si="1277"/>
        <v>5.3752851063829787</v>
      </c>
      <c r="S137" s="27">
        <v>128</v>
      </c>
      <c r="T137" s="6">
        <f t="shared" ref="T137" si="1512">T$5/S137+T$6</f>
        <v>9.9797499999999992</v>
      </c>
      <c r="U137" s="6">
        <f t="shared" si="1279"/>
        <v>10.6560375</v>
      </c>
      <c r="V137" s="27">
        <v>128</v>
      </c>
      <c r="W137" s="6">
        <f t="shared" ref="W137" si="1513">W$5/V137+W$6</f>
        <v>13.997212500000009</v>
      </c>
      <c r="X137" s="6">
        <f t="shared" si="1281"/>
        <v>14.866825</v>
      </c>
      <c r="Y137" s="27">
        <v>128</v>
      </c>
      <c r="Z137" s="6">
        <f t="shared" ref="Z137" si="1514">Z$5/Y137+Z$6</f>
        <v>19.074125000000031</v>
      </c>
      <c r="AA137" s="6">
        <f t="shared" si="1283"/>
        <v>20.195462500000001</v>
      </c>
      <c r="AB137" s="27">
        <f t="shared" si="1299"/>
        <v>156</v>
      </c>
      <c r="AC137" s="6">
        <f t="shared" ref="AC137" si="1515">AC$5/AB137+AC$6</f>
        <v>38.283443589743605</v>
      </c>
      <c r="AD137" s="6">
        <f t="shared" si="1285"/>
        <v>40.348335897435895</v>
      </c>
      <c r="AE137" s="27">
        <f t="shared" si="1301"/>
        <v>156</v>
      </c>
      <c r="AF137" s="6">
        <f t="shared" si="1268"/>
        <v>37.999443589743606</v>
      </c>
      <c r="AG137" s="6">
        <f t="shared" si="1286"/>
        <v>40.031035897435899</v>
      </c>
      <c r="AH137" s="27">
        <f t="shared" si="1302"/>
        <v>156</v>
      </c>
      <c r="AI137" s="6">
        <f t="shared" si="1269"/>
        <v>37.532843589743607</v>
      </c>
      <c r="AJ137" s="6">
        <f t="shared" si="1287"/>
        <v>39.509735897435895</v>
      </c>
      <c r="AK137" s="27">
        <f t="shared" si="1303"/>
        <v>156</v>
      </c>
      <c r="AL137" s="6">
        <f t="shared" si="1270"/>
        <v>36.832743589743608</v>
      </c>
      <c r="AM137" s="6">
        <f t="shared" si="1288"/>
        <v>38.644468461886376</v>
      </c>
      <c r="AN137" s="27">
        <f t="shared" si="1304"/>
        <v>156</v>
      </c>
      <c r="AO137" s="6">
        <f t="shared" si="1271"/>
        <v>36.531943589743605</v>
      </c>
      <c r="AP137" s="6">
        <f t="shared" si="1289"/>
        <v>38.342035897435899</v>
      </c>
      <c r="AQ137" s="27">
        <v>128</v>
      </c>
      <c r="AR137" s="6">
        <f t="shared" si="830"/>
        <v>18.041825000000031</v>
      </c>
      <c r="AS137" s="6">
        <f t="shared" si="831"/>
        <v>19.042076554188405</v>
      </c>
      <c r="AT137" s="27">
        <f t="shared" si="1305"/>
        <v>156</v>
      </c>
      <c r="AU137" s="6">
        <f t="shared" si="832"/>
        <v>37.265143589743609</v>
      </c>
      <c r="AV137" s="6">
        <f t="shared" si="833"/>
        <v>39.210671138153174</v>
      </c>
      <c r="AW137" s="27">
        <f t="shared" si="1306"/>
        <v>156</v>
      </c>
      <c r="AX137" s="6">
        <f t="shared" si="834"/>
        <v>37.265143589743609</v>
      </c>
      <c r="AY137" s="6">
        <f t="shared" si="835"/>
        <v>39.210671138153174</v>
      </c>
      <c r="AZ137" s="27">
        <f t="shared" si="1307"/>
        <v>156</v>
      </c>
      <c r="BA137" s="6">
        <f t="shared" si="836"/>
        <v>37.265143589743609</v>
      </c>
      <c r="BB137" s="21">
        <f t="shared" si="837"/>
        <v>39.210671138153174</v>
      </c>
    </row>
    <row r="138" spans="4:54" x14ac:dyDescent="0.25">
      <c r="D138" s="28">
        <v>129</v>
      </c>
      <c r="F138" s="20"/>
      <c r="G138" s="29">
        <f t="shared" si="863"/>
        <v>65</v>
      </c>
      <c r="H138" s="4">
        <f t="shared" ref="H138" si="1516">H$5/G138+H$6</f>
        <v>4.3228615384615381</v>
      </c>
      <c r="I138" s="4">
        <f t="shared" si="841"/>
        <v>6.203961538461539</v>
      </c>
      <c r="J138" s="28">
        <v>129</v>
      </c>
      <c r="K138" s="4">
        <f t="shared" ref="K138" si="1517">K$5/J138+K$6</f>
        <v>4.3254852713178291</v>
      </c>
      <c r="L138" s="4">
        <f t="shared" si="843"/>
        <v>6.2077945736434108</v>
      </c>
      <c r="M138" s="28">
        <f t="shared" si="1292"/>
        <v>187</v>
      </c>
      <c r="N138" s="6">
        <f t="shared" ref="N138" si="1518">N$5/M138+N$6</f>
        <v>4.2342069518716574</v>
      </c>
      <c r="O138" s="6">
        <f t="shared" si="1275"/>
        <v>5.795435294117647</v>
      </c>
      <c r="P138" s="28">
        <f t="shared" si="1294"/>
        <v>970</v>
      </c>
      <c r="Q138" s="6">
        <f t="shared" ref="Q138" si="1519">Q$5/P138+Q$6</f>
        <v>3.8435845360824743</v>
      </c>
      <c r="R138" s="6">
        <f t="shared" si="1277"/>
        <v>5.3700865979381449</v>
      </c>
      <c r="S138" s="27">
        <v>129</v>
      </c>
      <c r="T138" s="6">
        <f t="shared" ref="T138" si="1520">T$5/S138+T$6</f>
        <v>9.9228217054263563</v>
      </c>
      <c r="U138" s="6">
        <f t="shared" si="1279"/>
        <v>10.596262790697676</v>
      </c>
      <c r="V138" s="27">
        <v>129</v>
      </c>
      <c r="W138" s="6">
        <f t="shared" ref="W138" si="1521">W$5/V138+W$6</f>
        <v>13.908489147286831</v>
      </c>
      <c r="X138" s="6">
        <f t="shared" si="1281"/>
        <v>14.773680620155039</v>
      </c>
      <c r="Y138" s="27">
        <v>129</v>
      </c>
      <c r="Z138" s="6">
        <f t="shared" ref="Z138" si="1522">Z$5/Y138+Z$6</f>
        <v>18.945127906976776</v>
      </c>
      <c r="AA138" s="6">
        <f t="shared" si="1283"/>
        <v>20.059985271317831</v>
      </c>
      <c r="AB138" s="27">
        <f t="shared" si="1299"/>
        <v>158</v>
      </c>
      <c r="AC138" s="6">
        <f t="shared" ref="AC138" si="1523">AC$5/AB138+AC$6</f>
        <v>37.826611392405077</v>
      </c>
      <c r="AD138" s="6">
        <f t="shared" si="1285"/>
        <v>39.868621518987339</v>
      </c>
      <c r="AE138" s="27">
        <f t="shared" si="1301"/>
        <v>158</v>
      </c>
      <c r="AF138" s="6">
        <f t="shared" si="1268"/>
        <v>37.542611392405078</v>
      </c>
      <c r="AG138" s="6">
        <f t="shared" si="1286"/>
        <v>39.551321518987343</v>
      </c>
      <c r="AH138" s="27">
        <f t="shared" si="1302"/>
        <v>158</v>
      </c>
      <c r="AI138" s="6">
        <f t="shared" si="1269"/>
        <v>37.076011392405078</v>
      </c>
      <c r="AJ138" s="6">
        <f t="shared" si="1287"/>
        <v>39.03002151898734</v>
      </c>
      <c r="AK138" s="27">
        <f t="shared" si="1303"/>
        <v>158</v>
      </c>
      <c r="AL138" s="6">
        <f t="shared" si="1270"/>
        <v>36.375911392405079</v>
      </c>
      <c r="AM138" s="6">
        <f t="shared" si="1288"/>
        <v>38.16475408343782</v>
      </c>
      <c r="AN138" s="27">
        <f t="shared" si="1304"/>
        <v>158</v>
      </c>
      <c r="AO138" s="6">
        <f t="shared" si="1271"/>
        <v>36.075111392405077</v>
      </c>
      <c r="AP138" s="6">
        <f t="shared" si="1289"/>
        <v>37.862321518987343</v>
      </c>
      <c r="AQ138" s="27">
        <v>129</v>
      </c>
      <c r="AR138" s="6">
        <f t="shared" ref="AR138:AR201" si="1524">AR$5/AQ138+AR$6</f>
        <v>17.912827906976776</v>
      </c>
      <c r="AS138" s="6">
        <f t="shared" ref="AS138:AS201" si="1525">AS$5/AQ138+AS$6</f>
        <v>18.906599325506235</v>
      </c>
      <c r="AT138" s="27">
        <f t="shared" si="1305"/>
        <v>158</v>
      </c>
      <c r="AU138" s="6">
        <f t="shared" ref="AU138:AU201" si="1526">AU$5/AT138+AU$6</f>
        <v>36.808311392405081</v>
      </c>
      <c r="AV138" s="6">
        <f t="shared" ref="AV138:AV201" si="1527">AV$5/AT138+AV$6</f>
        <v>38.730956759704618</v>
      </c>
      <c r="AW138" s="27">
        <f t="shared" si="1306"/>
        <v>158</v>
      </c>
      <c r="AX138" s="6">
        <f t="shared" ref="AX138:AX201" si="1528">AX$5/AW138+AX$6</f>
        <v>36.808311392405081</v>
      </c>
      <c r="AY138" s="6">
        <f t="shared" ref="AY138:AY201" si="1529">AY$5/AW138+AY$6</f>
        <v>38.730956759704618</v>
      </c>
      <c r="AZ138" s="27">
        <f t="shared" si="1307"/>
        <v>158</v>
      </c>
      <c r="BA138" s="6">
        <f t="shared" ref="BA138:BA201" si="1530">BA$5/AZ138+BA$6</f>
        <v>36.808311392405081</v>
      </c>
      <c r="BB138" s="21">
        <f t="shared" ref="BB138:BB201" si="1531">BB$5/AZ138+BB$6</f>
        <v>38.730956759704618</v>
      </c>
    </row>
    <row r="139" spans="4:54" x14ac:dyDescent="0.25">
      <c r="D139" s="28">
        <v>130</v>
      </c>
      <c r="F139" s="20"/>
      <c r="G139" s="29">
        <f t="shared" si="863"/>
        <v>65.5</v>
      </c>
      <c r="H139" s="4">
        <f t="shared" ref="H139" si="1532">H$5/G139+H$6</f>
        <v>4.3202778625954199</v>
      </c>
      <c r="I139" s="4">
        <f t="shared" ref="I139:I202" si="1533">I$5/G139+I$6</f>
        <v>6.2001870229007636</v>
      </c>
      <c r="J139" s="28">
        <v>130</v>
      </c>
      <c r="K139" s="4">
        <f t="shared" ref="K139" si="1534">K$5/J139+K$6</f>
        <v>4.3228615384615381</v>
      </c>
      <c r="L139" s="4">
        <f t="shared" ref="L139:L202" si="1535">L$5/J139+L$6</f>
        <v>6.203961538461539</v>
      </c>
      <c r="M139" s="28">
        <f t="shared" si="1292"/>
        <v>190</v>
      </c>
      <c r="N139" s="6">
        <f t="shared" ref="N139" si="1536">N$5/M139+N$6</f>
        <v>4.2256789473684213</v>
      </c>
      <c r="O139" s="6">
        <f t="shared" si="1275"/>
        <v>5.7861473684210534</v>
      </c>
      <c r="P139" s="28">
        <f t="shared" si="1294"/>
        <v>1000</v>
      </c>
      <c r="Q139" s="6">
        <f t="shared" ref="Q139" si="1537">Q$5/P139+Q$6</f>
        <v>3.8391000000000002</v>
      </c>
      <c r="R139" s="6">
        <f t="shared" si="1277"/>
        <v>5.3652000000000006</v>
      </c>
      <c r="S139" s="27">
        <v>130</v>
      </c>
      <c r="T139" s="6">
        <f t="shared" ref="T139" si="1538">T$5/S139+T$6</f>
        <v>9.866769230769231</v>
      </c>
      <c r="U139" s="6">
        <f t="shared" si="1279"/>
        <v>10.537407692307692</v>
      </c>
      <c r="V139" s="27">
        <v>130</v>
      </c>
      <c r="W139" s="6">
        <f t="shared" ref="W139" si="1539">W$5/V139+W$6</f>
        <v>13.821130769230777</v>
      </c>
      <c r="X139" s="6">
        <f t="shared" si="1281"/>
        <v>14.681969230769232</v>
      </c>
      <c r="Y139" s="27">
        <v>130</v>
      </c>
      <c r="Z139" s="6">
        <f t="shared" ref="Z139" si="1540">Z$5/Y139+Z$6</f>
        <v>18.818115384615414</v>
      </c>
      <c r="AA139" s="6">
        <f t="shared" si="1283"/>
        <v>19.92659230769231</v>
      </c>
      <c r="AB139" s="27">
        <f t="shared" si="1299"/>
        <v>160</v>
      </c>
      <c r="AC139" s="6">
        <f t="shared" ref="AC139" si="1541">AC$5/AB139+AC$6</f>
        <v>37.381200000000014</v>
      </c>
      <c r="AD139" s="6">
        <f t="shared" si="1285"/>
        <v>39.4009</v>
      </c>
      <c r="AE139" s="27">
        <f t="shared" si="1301"/>
        <v>160</v>
      </c>
      <c r="AF139" s="6">
        <f t="shared" si="1268"/>
        <v>37.097200000000015</v>
      </c>
      <c r="AG139" s="6">
        <f t="shared" si="1286"/>
        <v>39.083600000000004</v>
      </c>
      <c r="AH139" s="27">
        <f t="shared" si="1302"/>
        <v>160</v>
      </c>
      <c r="AI139" s="6">
        <f t="shared" si="1269"/>
        <v>36.630600000000015</v>
      </c>
      <c r="AJ139" s="6">
        <f t="shared" si="1287"/>
        <v>38.5623</v>
      </c>
      <c r="AK139" s="27">
        <f t="shared" si="1303"/>
        <v>160</v>
      </c>
      <c r="AL139" s="6">
        <f t="shared" si="1270"/>
        <v>35.930500000000016</v>
      </c>
      <c r="AM139" s="6">
        <f t="shared" si="1288"/>
        <v>37.697032564450481</v>
      </c>
      <c r="AN139" s="27">
        <f t="shared" si="1304"/>
        <v>160</v>
      </c>
      <c r="AO139" s="6">
        <f t="shared" si="1271"/>
        <v>35.629700000000014</v>
      </c>
      <c r="AP139" s="6">
        <f t="shared" si="1289"/>
        <v>37.394600000000004</v>
      </c>
      <c r="AQ139" s="27">
        <v>130</v>
      </c>
      <c r="AR139" s="6">
        <f t="shared" si="1524"/>
        <v>17.785815384615415</v>
      </c>
      <c r="AS139" s="6">
        <f t="shared" si="1525"/>
        <v>18.773206361880714</v>
      </c>
      <c r="AT139" s="27">
        <f t="shared" si="1305"/>
        <v>160</v>
      </c>
      <c r="AU139" s="6">
        <f t="shared" si="1526"/>
        <v>36.362900000000018</v>
      </c>
      <c r="AV139" s="6">
        <f t="shared" si="1527"/>
        <v>38.263235240717279</v>
      </c>
      <c r="AW139" s="27">
        <f t="shared" si="1306"/>
        <v>160</v>
      </c>
      <c r="AX139" s="6">
        <f t="shared" si="1528"/>
        <v>36.362900000000018</v>
      </c>
      <c r="AY139" s="6">
        <f t="shared" si="1529"/>
        <v>38.263235240717279</v>
      </c>
      <c r="AZ139" s="27">
        <f t="shared" si="1307"/>
        <v>160</v>
      </c>
      <c r="BA139" s="6">
        <f t="shared" si="1530"/>
        <v>36.362900000000018</v>
      </c>
      <c r="BB139" s="21">
        <f t="shared" si="1531"/>
        <v>38.263235240717279</v>
      </c>
    </row>
    <row r="140" spans="4:54" x14ac:dyDescent="0.25">
      <c r="D140" s="28">
        <v>131</v>
      </c>
      <c r="F140" s="20"/>
      <c r="G140" s="29">
        <f t="shared" ref="G140:G203" si="1542">+G139+0.5</f>
        <v>66</v>
      </c>
      <c r="H140" s="4">
        <f t="shared" ref="H140" si="1543">H$5/G140+H$6</f>
        <v>4.317733333333333</v>
      </c>
      <c r="I140" s="4">
        <f t="shared" si="1533"/>
        <v>6.1964696969696975</v>
      </c>
      <c r="J140" s="28">
        <v>131</v>
      </c>
      <c r="K140" s="4">
        <f t="shared" ref="K140" si="1544">K$5/J140+K$6</f>
        <v>4.3202778625954199</v>
      </c>
      <c r="L140" s="4">
        <f t="shared" si="1535"/>
        <v>6.2001870229007636</v>
      </c>
      <c r="M140" s="28">
        <f t="shared" si="1292"/>
        <v>193</v>
      </c>
      <c r="N140" s="6">
        <f t="shared" ref="N140" si="1545">N$5/M140+N$6</f>
        <v>4.2174160621761656</v>
      </c>
      <c r="O140" s="6">
        <f t="shared" si="1275"/>
        <v>5.7771481865284979</v>
      </c>
      <c r="P140" s="28">
        <f t="shared" si="1294"/>
        <v>1030</v>
      </c>
      <c r="Q140" s="6">
        <f t="shared" ref="Q140" si="1546">Q$5/P140+Q$6</f>
        <v>3.8348766990291265</v>
      </c>
      <c r="R140" s="6">
        <f t="shared" si="1277"/>
        <v>5.3605980582524273</v>
      </c>
      <c r="S140" s="27">
        <v>131</v>
      </c>
      <c r="T140" s="6">
        <f t="shared" ref="T140" si="1547">T$5/S140+T$6</f>
        <v>9.8115725190839704</v>
      </c>
      <c r="U140" s="6">
        <f t="shared" si="1279"/>
        <v>10.479451145038169</v>
      </c>
      <c r="V140" s="27">
        <v>131</v>
      </c>
      <c r="W140" s="6">
        <f t="shared" ref="W140" si="1548">W$5/V140+W$6</f>
        <v>13.735106106870237</v>
      </c>
      <c r="X140" s="6">
        <f t="shared" si="1281"/>
        <v>14.591658015267177</v>
      </c>
      <c r="Y140" s="27">
        <v>131</v>
      </c>
      <c r="Z140" s="6">
        <f t="shared" ref="Z140" si="1549">Z$5/Y140+Z$6</f>
        <v>18.693041984732854</v>
      </c>
      <c r="AA140" s="6">
        <f t="shared" si="1283"/>
        <v>19.795235877862599</v>
      </c>
      <c r="AB140" s="27">
        <f t="shared" si="1299"/>
        <v>162</v>
      </c>
      <c r="AC140" s="6">
        <f t="shared" ref="AC140" si="1550">AC$5/AB140+AC$6</f>
        <v>36.946786419753103</v>
      </c>
      <c r="AD140" s="6">
        <f t="shared" si="1285"/>
        <v>38.944727160493827</v>
      </c>
      <c r="AE140" s="27">
        <f t="shared" si="1301"/>
        <v>162</v>
      </c>
      <c r="AF140" s="6">
        <f t="shared" si="1268"/>
        <v>36.662786419753104</v>
      </c>
      <c r="AG140" s="6">
        <f t="shared" si="1286"/>
        <v>38.627427160493831</v>
      </c>
      <c r="AH140" s="27">
        <f t="shared" si="1302"/>
        <v>162</v>
      </c>
      <c r="AI140" s="6">
        <f t="shared" si="1269"/>
        <v>36.196186419753104</v>
      </c>
      <c r="AJ140" s="6">
        <f t="shared" si="1287"/>
        <v>38.106127160493827</v>
      </c>
      <c r="AK140" s="27">
        <f t="shared" si="1303"/>
        <v>162</v>
      </c>
      <c r="AL140" s="6">
        <f t="shared" si="1270"/>
        <v>35.496086419753105</v>
      </c>
      <c r="AM140" s="6">
        <f t="shared" si="1288"/>
        <v>37.240859724944308</v>
      </c>
      <c r="AN140" s="27">
        <f t="shared" si="1304"/>
        <v>162</v>
      </c>
      <c r="AO140" s="6">
        <f t="shared" si="1271"/>
        <v>35.195286419753103</v>
      </c>
      <c r="AP140" s="6">
        <f t="shared" si="1289"/>
        <v>36.938427160493831</v>
      </c>
      <c r="AQ140" s="27">
        <v>131</v>
      </c>
      <c r="AR140" s="6">
        <f t="shared" si="1524"/>
        <v>17.660741984732855</v>
      </c>
      <c r="AS140" s="6">
        <f t="shared" si="1525"/>
        <v>18.641849932051002</v>
      </c>
      <c r="AT140" s="27">
        <f t="shared" si="1305"/>
        <v>162</v>
      </c>
      <c r="AU140" s="6">
        <f t="shared" si="1526"/>
        <v>35.928486419753106</v>
      </c>
      <c r="AV140" s="6">
        <f t="shared" si="1527"/>
        <v>37.807062401211105</v>
      </c>
      <c r="AW140" s="27">
        <f t="shared" si="1306"/>
        <v>162</v>
      </c>
      <c r="AX140" s="6">
        <f t="shared" si="1528"/>
        <v>35.928486419753106</v>
      </c>
      <c r="AY140" s="6">
        <f t="shared" si="1529"/>
        <v>37.807062401211105</v>
      </c>
      <c r="AZ140" s="27">
        <f t="shared" si="1307"/>
        <v>162</v>
      </c>
      <c r="BA140" s="6">
        <f t="shared" si="1530"/>
        <v>35.928486419753106</v>
      </c>
      <c r="BB140" s="21">
        <f t="shared" si="1531"/>
        <v>37.807062401211105</v>
      </c>
    </row>
    <row r="141" spans="4:54" x14ac:dyDescent="0.25">
      <c r="D141" s="28">
        <v>132</v>
      </c>
      <c r="F141" s="20"/>
      <c r="G141" s="29">
        <f t="shared" si="1542"/>
        <v>66.5</v>
      </c>
      <c r="H141" s="4">
        <f t="shared" ref="H141" si="1551">H$5/G141+H$6</f>
        <v>4.3152270676691726</v>
      </c>
      <c r="I141" s="4">
        <f t="shared" si="1533"/>
        <v>6.192808270676692</v>
      </c>
      <c r="J141" s="28">
        <v>132</v>
      </c>
      <c r="K141" s="4">
        <f t="shared" ref="K141" si="1552">K$5/J141+K$6</f>
        <v>4.317733333333333</v>
      </c>
      <c r="L141" s="4">
        <f t="shared" si="1535"/>
        <v>6.1964696969696975</v>
      </c>
      <c r="M141" s="28">
        <f t="shared" si="1292"/>
        <v>196</v>
      </c>
      <c r="N141" s="6">
        <f t="shared" ref="N141" si="1553">N$5/M141+N$6</f>
        <v>4.2094061224489794</v>
      </c>
      <c r="O141" s="6">
        <f t="shared" si="1275"/>
        <v>5.7684244897959189</v>
      </c>
      <c r="P141" s="28">
        <f t="shared" si="1294"/>
        <v>1060</v>
      </c>
      <c r="Q141" s="6">
        <f t="shared" ref="Q141" si="1554">Q$5/P141+Q$6</f>
        <v>3.8308924528301889</v>
      </c>
      <c r="R141" s="6">
        <f t="shared" si="1277"/>
        <v>5.356256603773585</v>
      </c>
      <c r="S141" s="27">
        <v>132</v>
      </c>
      <c r="T141" s="6">
        <f t="shared" ref="T141" si="1555">T$5/S141+T$6</f>
        <v>9.7572121212121203</v>
      </c>
      <c r="U141" s="6">
        <f t="shared" si="1279"/>
        <v>10.422372727272727</v>
      </c>
      <c r="V141" s="27">
        <v>132</v>
      </c>
      <c r="W141" s="6">
        <f t="shared" ref="W141" si="1556">W$5/V141+W$6</f>
        <v>13.650384848484856</v>
      </c>
      <c r="X141" s="6">
        <f t="shared" si="1281"/>
        <v>14.502715151515153</v>
      </c>
      <c r="Y141" s="27">
        <v>132</v>
      </c>
      <c r="Z141" s="6">
        <f t="shared" ref="Z141" si="1557">Z$5/Y141+Z$6</f>
        <v>18.569863636363667</v>
      </c>
      <c r="AA141" s="6">
        <f t="shared" si="1283"/>
        <v>19.665869696969697</v>
      </c>
      <c r="AB141" s="27">
        <f t="shared" si="1299"/>
        <v>164</v>
      </c>
      <c r="AC141" s="6">
        <f t="shared" ref="AC141" si="1558">AC$5/AB141+AC$6</f>
        <v>36.52296829268294</v>
      </c>
      <c r="AD141" s="6">
        <f t="shared" si="1285"/>
        <v>38.499680487804874</v>
      </c>
      <c r="AE141" s="27">
        <f t="shared" si="1301"/>
        <v>164</v>
      </c>
      <c r="AF141" s="6">
        <f t="shared" si="1268"/>
        <v>36.238968292682941</v>
      </c>
      <c r="AG141" s="6">
        <f t="shared" si="1286"/>
        <v>38.182380487804878</v>
      </c>
      <c r="AH141" s="27">
        <f t="shared" si="1302"/>
        <v>164</v>
      </c>
      <c r="AI141" s="6">
        <f t="shared" si="1269"/>
        <v>35.772368292682941</v>
      </c>
      <c r="AJ141" s="6">
        <f t="shared" si="1287"/>
        <v>37.661080487804874</v>
      </c>
      <c r="AK141" s="27">
        <f t="shared" si="1303"/>
        <v>164</v>
      </c>
      <c r="AL141" s="6">
        <f t="shared" si="1270"/>
        <v>35.072268292682942</v>
      </c>
      <c r="AM141" s="6">
        <f t="shared" si="1288"/>
        <v>36.795813052255355</v>
      </c>
      <c r="AN141" s="27">
        <f t="shared" si="1304"/>
        <v>164</v>
      </c>
      <c r="AO141" s="6">
        <f t="shared" si="1271"/>
        <v>34.77146829268294</v>
      </c>
      <c r="AP141" s="6">
        <f t="shared" si="1289"/>
        <v>36.493380487804878</v>
      </c>
      <c r="AQ141" s="27">
        <v>132</v>
      </c>
      <c r="AR141" s="6">
        <f t="shared" si="1524"/>
        <v>17.537563636363668</v>
      </c>
      <c r="AS141" s="6">
        <f t="shared" si="1525"/>
        <v>18.512483751158101</v>
      </c>
      <c r="AT141" s="27">
        <f t="shared" si="1305"/>
        <v>164</v>
      </c>
      <c r="AU141" s="6">
        <f t="shared" si="1526"/>
        <v>35.504668292682943</v>
      </c>
      <c r="AV141" s="6">
        <f t="shared" si="1527"/>
        <v>37.362015728522152</v>
      </c>
      <c r="AW141" s="27">
        <f t="shared" si="1306"/>
        <v>164</v>
      </c>
      <c r="AX141" s="6">
        <f t="shared" si="1528"/>
        <v>35.504668292682943</v>
      </c>
      <c r="AY141" s="6">
        <f t="shared" si="1529"/>
        <v>37.362015728522152</v>
      </c>
      <c r="AZ141" s="27">
        <f t="shared" si="1307"/>
        <v>164</v>
      </c>
      <c r="BA141" s="6">
        <f t="shared" si="1530"/>
        <v>35.504668292682943</v>
      </c>
      <c r="BB141" s="21">
        <f t="shared" si="1531"/>
        <v>37.362015728522152</v>
      </c>
    </row>
    <row r="142" spans="4:54" x14ac:dyDescent="0.25">
      <c r="D142" s="28">
        <v>133</v>
      </c>
      <c r="F142" s="20"/>
      <c r="G142" s="29">
        <f t="shared" si="1542"/>
        <v>67</v>
      </c>
      <c r="H142" s="4">
        <f t="shared" ref="H142" si="1559">H$5/G142+H$6</f>
        <v>4.3127582089552234</v>
      </c>
      <c r="I142" s="4">
        <f t="shared" si="1533"/>
        <v>6.1892014925373138</v>
      </c>
      <c r="J142" s="28">
        <v>133</v>
      </c>
      <c r="K142" s="4">
        <f t="shared" ref="K142" si="1560">K$5/J142+K$6</f>
        <v>4.3152270676691726</v>
      </c>
      <c r="L142" s="4">
        <f t="shared" si="1535"/>
        <v>6.192808270676692</v>
      </c>
      <c r="M142" s="28">
        <f t="shared" si="1292"/>
        <v>199</v>
      </c>
      <c r="N142" s="6">
        <f t="shared" ref="N142" si="1561">N$5/M142+N$6</f>
        <v>4.2016376884422115</v>
      </c>
      <c r="O142" s="6">
        <f t="shared" si="1275"/>
        <v>5.7599638190954776</v>
      </c>
      <c r="P142" s="28">
        <f t="shared" si="1294"/>
        <v>1090</v>
      </c>
      <c r="Q142" s="6">
        <f t="shared" ref="Q142" si="1562">Q$5/P142+Q$6</f>
        <v>3.82712752293578</v>
      </c>
      <c r="R142" s="6">
        <f t="shared" si="1277"/>
        <v>5.3521541284403673</v>
      </c>
      <c r="S142" s="27">
        <v>133</v>
      </c>
      <c r="T142" s="6">
        <f t="shared" ref="T142" si="1563">T$5/S142+T$6</f>
        <v>9.7036691729323312</v>
      </c>
      <c r="U142" s="6">
        <f t="shared" si="1279"/>
        <v>10.366152631578949</v>
      </c>
      <c r="V142" s="27">
        <v>133</v>
      </c>
      <c r="W142" s="6">
        <f t="shared" ref="W142" si="1564">W$5/V142+W$6</f>
        <v>13.566937593984971</v>
      </c>
      <c r="X142" s="6">
        <f t="shared" si="1281"/>
        <v>14.415109774436091</v>
      </c>
      <c r="Y142" s="27">
        <v>133</v>
      </c>
      <c r="Z142" s="6">
        <f t="shared" ref="Z142" si="1565">Z$5/Y142+Z$6</f>
        <v>18.448537593984991</v>
      </c>
      <c r="AA142" s="6">
        <f t="shared" si="1283"/>
        <v>19.538448872180453</v>
      </c>
      <c r="AB142" s="27">
        <f t="shared" si="1299"/>
        <v>166</v>
      </c>
      <c r="AC142" s="6">
        <f t="shared" ref="AC142" si="1566">AC$5/AB142+AC$6</f>
        <v>36.109362650602428</v>
      </c>
      <c r="AD142" s="6">
        <f t="shared" si="1285"/>
        <v>38.065357831325301</v>
      </c>
      <c r="AE142" s="27">
        <f t="shared" si="1301"/>
        <v>166</v>
      </c>
      <c r="AF142" s="6">
        <f t="shared" si="1268"/>
        <v>35.825362650602429</v>
      </c>
      <c r="AG142" s="6">
        <f t="shared" si="1286"/>
        <v>37.748057831325305</v>
      </c>
      <c r="AH142" s="27">
        <f t="shared" si="1302"/>
        <v>166</v>
      </c>
      <c r="AI142" s="6">
        <f t="shared" si="1269"/>
        <v>35.358762650602429</v>
      </c>
      <c r="AJ142" s="6">
        <f t="shared" si="1287"/>
        <v>37.226757831325301</v>
      </c>
      <c r="AK142" s="27">
        <f t="shared" si="1303"/>
        <v>166</v>
      </c>
      <c r="AL142" s="6">
        <f t="shared" si="1270"/>
        <v>34.65866265060243</v>
      </c>
      <c r="AM142" s="6">
        <f t="shared" si="1288"/>
        <v>36.361490395775782</v>
      </c>
      <c r="AN142" s="27">
        <f t="shared" si="1304"/>
        <v>166</v>
      </c>
      <c r="AO142" s="6">
        <f t="shared" si="1271"/>
        <v>34.357862650602428</v>
      </c>
      <c r="AP142" s="6">
        <f t="shared" si="1289"/>
        <v>36.059057831325305</v>
      </c>
      <c r="AQ142" s="27">
        <v>133</v>
      </c>
      <c r="AR142" s="6">
        <f t="shared" si="1524"/>
        <v>17.416237593984992</v>
      </c>
      <c r="AS142" s="6">
        <f t="shared" si="1525"/>
        <v>18.385062926368857</v>
      </c>
      <c r="AT142" s="27">
        <f t="shared" si="1305"/>
        <v>166</v>
      </c>
      <c r="AU142" s="6">
        <f t="shared" si="1526"/>
        <v>35.091062650602431</v>
      </c>
      <c r="AV142" s="6">
        <f t="shared" si="1527"/>
        <v>36.92769307204258</v>
      </c>
      <c r="AW142" s="27">
        <f t="shared" si="1306"/>
        <v>166</v>
      </c>
      <c r="AX142" s="6">
        <f t="shared" si="1528"/>
        <v>35.091062650602431</v>
      </c>
      <c r="AY142" s="6">
        <f t="shared" si="1529"/>
        <v>36.92769307204258</v>
      </c>
      <c r="AZ142" s="27">
        <f t="shared" si="1307"/>
        <v>166</v>
      </c>
      <c r="BA142" s="6">
        <f t="shared" si="1530"/>
        <v>35.091062650602431</v>
      </c>
      <c r="BB142" s="21">
        <f t="shared" si="1531"/>
        <v>36.92769307204258</v>
      </c>
    </row>
    <row r="143" spans="4:54" x14ac:dyDescent="0.25">
      <c r="D143" s="28">
        <v>134</v>
      </c>
      <c r="F143" s="20"/>
      <c r="G143" s="29">
        <f t="shared" si="1542"/>
        <v>67.5</v>
      </c>
      <c r="H143" s="4">
        <f t="shared" ref="H143" si="1567">H$5/G143+H$6</f>
        <v>4.3103259259259259</v>
      </c>
      <c r="I143" s="4">
        <f t="shared" si="1533"/>
        <v>6.1856481481481485</v>
      </c>
      <c r="J143" s="28">
        <v>134</v>
      </c>
      <c r="K143" s="4">
        <f t="shared" ref="K143" si="1568">K$5/J143+K$6</f>
        <v>4.3127582089552234</v>
      </c>
      <c r="L143" s="4">
        <f t="shared" si="1535"/>
        <v>6.1892014925373138</v>
      </c>
      <c r="M143" s="28">
        <f t="shared" si="1292"/>
        <v>202</v>
      </c>
      <c r="N143" s="6">
        <f t="shared" ref="N143" si="1569">N$5/M143+N$6</f>
        <v>4.1940999999999997</v>
      </c>
      <c r="O143" s="6">
        <f t="shared" si="1275"/>
        <v>5.7517544554455444</v>
      </c>
      <c r="P143" s="28">
        <f t="shared" si="1294"/>
        <v>1120</v>
      </c>
      <c r="Q143" s="6">
        <f t="shared" ref="Q143" si="1570">Q$5/P143+Q$6</f>
        <v>3.8235642857142857</v>
      </c>
      <c r="R143" s="6">
        <f t="shared" si="1277"/>
        <v>5.3482714285714286</v>
      </c>
      <c r="S143" s="27">
        <v>134</v>
      </c>
      <c r="T143" s="6">
        <f t="shared" ref="T143" si="1571">T$5/S143+T$6</f>
        <v>9.6509253731343279</v>
      </c>
      <c r="U143" s="6">
        <f t="shared" si="1279"/>
        <v>10.310771641791046</v>
      </c>
      <c r="V143" s="27">
        <v>134</v>
      </c>
      <c r="W143" s="6">
        <f t="shared" ref="W143" si="1572">W$5/V143+W$6</f>
        <v>13.48473582089553</v>
      </c>
      <c r="X143" s="6">
        <f t="shared" si="1281"/>
        <v>14.328811940298507</v>
      </c>
      <c r="Y143" s="27">
        <v>134</v>
      </c>
      <c r="Z143" s="6">
        <f t="shared" ref="Z143" si="1573">Z$5/Y143+Z$6</f>
        <v>18.32902238805973</v>
      </c>
      <c r="AA143" s="6">
        <f t="shared" si="1283"/>
        <v>19.41292985074627</v>
      </c>
      <c r="AB143" s="27">
        <f t="shared" si="1299"/>
        <v>168</v>
      </c>
      <c r="AC143" s="6">
        <f t="shared" ref="AC143" si="1574">AC$5/AB143+AC$6</f>
        <v>35.70560476190478</v>
      </c>
      <c r="AD143" s="6">
        <f t="shared" si="1285"/>
        <v>37.641376190476187</v>
      </c>
      <c r="AE143" s="27">
        <f t="shared" si="1301"/>
        <v>168</v>
      </c>
      <c r="AF143" s="6">
        <f t="shared" si="1268"/>
        <v>35.421604761904781</v>
      </c>
      <c r="AG143" s="6">
        <f t="shared" si="1286"/>
        <v>37.324076190476191</v>
      </c>
      <c r="AH143" s="27">
        <f t="shared" si="1302"/>
        <v>168</v>
      </c>
      <c r="AI143" s="6">
        <f t="shared" si="1269"/>
        <v>34.955004761904782</v>
      </c>
      <c r="AJ143" s="6">
        <f t="shared" si="1287"/>
        <v>36.802776190476187</v>
      </c>
      <c r="AK143" s="27">
        <f t="shared" si="1303"/>
        <v>168</v>
      </c>
      <c r="AL143" s="6">
        <f t="shared" si="1270"/>
        <v>34.254904761904783</v>
      </c>
      <c r="AM143" s="6">
        <f t="shared" si="1288"/>
        <v>35.937508754926668</v>
      </c>
      <c r="AN143" s="27">
        <f t="shared" si="1304"/>
        <v>168</v>
      </c>
      <c r="AO143" s="6">
        <f t="shared" si="1271"/>
        <v>33.95410476190478</v>
      </c>
      <c r="AP143" s="6">
        <f t="shared" si="1289"/>
        <v>35.635076190476191</v>
      </c>
      <c r="AQ143" s="27">
        <v>134</v>
      </c>
      <c r="AR143" s="6">
        <f t="shared" si="1524"/>
        <v>17.296722388059731</v>
      </c>
      <c r="AS143" s="6">
        <f t="shared" si="1525"/>
        <v>18.259543904934674</v>
      </c>
      <c r="AT143" s="27">
        <f t="shared" si="1305"/>
        <v>168</v>
      </c>
      <c r="AU143" s="6">
        <f t="shared" si="1526"/>
        <v>34.687304761904784</v>
      </c>
      <c r="AV143" s="6">
        <f t="shared" si="1527"/>
        <v>36.503711431193466</v>
      </c>
      <c r="AW143" s="27">
        <f t="shared" si="1306"/>
        <v>168</v>
      </c>
      <c r="AX143" s="6">
        <f t="shared" si="1528"/>
        <v>34.687304761904784</v>
      </c>
      <c r="AY143" s="6">
        <f t="shared" si="1529"/>
        <v>36.503711431193466</v>
      </c>
      <c r="AZ143" s="27">
        <f t="shared" si="1307"/>
        <v>168</v>
      </c>
      <c r="BA143" s="6">
        <f t="shared" si="1530"/>
        <v>34.687304761904784</v>
      </c>
      <c r="BB143" s="21">
        <f t="shared" si="1531"/>
        <v>36.503711431193466</v>
      </c>
    </row>
    <row r="144" spans="4:54" x14ac:dyDescent="0.25">
      <c r="D144" s="28">
        <v>135</v>
      </c>
      <c r="F144" s="20"/>
      <c r="G144" s="29">
        <f t="shared" si="1542"/>
        <v>68</v>
      </c>
      <c r="H144" s="4">
        <f t="shared" ref="H144" si="1575">H$5/G144+H$6</f>
        <v>4.3079294117647056</v>
      </c>
      <c r="I144" s="4">
        <f t="shared" si="1533"/>
        <v>6.1821470588235297</v>
      </c>
      <c r="J144" s="28">
        <v>135</v>
      </c>
      <c r="K144" s="4">
        <f t="shared" ref="K144" si="1576">K$5/J144+K$6</f>
        <v>4.3103259259259259</v>
      </c>
      <c r="L144" s="4">
        <f t="shared" si="1535"/>
        <v>6.1856481481481485</v>
      </c>
      <c r="M144" s="28">
        <f t="shared" si="1292"/>
        <v>205</v>
      </c>
      <c r="N144" s="6">
        <f t="shared" ref="N144" si="1577">N$5/M144+N$6</f>
        <v>4.1867829268292684</v>
      </c>
      <c r="O144" s="6">
        <f t="shared" si="1275"/>
        <v>5.7437853658536593</v>
      </c>
      <c r="P144" s="28">
        <f t="shared" si="1294"/>
        <v>1150</v>
      </c>
      <c r="Q144" s="6">
        <f t="shared" ref="Q144" si="1578">Q$5/P144+Q$6</f>
        <v>3.8201869565217392</v>
      </c>
      <c r="R144" s="6">
        <f t="shared" si="1277"/>
        <v>5.3445913043478264</v>
      </c>
      <c r="S144" s="27">
        <v>135</v>
      </c>
      <c r="T144" s="6">
        <f t="shared" ref="T144" si="1579">T$5/S144+T$6</f>
        <v>9.5989629629629629</v>
      </c>
      <c r="U144" s="6">
        <f t="shared" si="1279"/>
        <v>10.25621111111111</v>
      </c>
      <c r="V144" s="27">
        <v>135</v>
      </c>
      <c r="W144" s="6">
        <f t="shared" ref="W144" si="1580">W$5/V144+W$6</f>
        <v>13.40375185185186</v>
      </c>
      <c r="X144" s="6">
        <f t="shared" si="1281"/>
        <v>14.243792592592593</v>
      </c>
      <c r="Y144" s="27">
        <v>135</v>
      </c>
      <c r="Z144" s="6">
        <f t="shared" ref="Z144" si="1581">Z$5/Y144+Z$6</f>
        <v>18.211277777777809</v>
      </c>
      <c r="AA144" s="6">
        <f t="shared" si="1283"/>
        <v>19.289270370370371</v>
      </c>
      <c r="AB144" s="27">
        <f t="shared" si="1299"/>
        <v>170</v>
      </c>
      <c r="AC144" s="6">
        <f t="shared" ref="AC144" si="1582">AC$5/AB144+AC$6</f>
        <v>35.311347058823543</v>
      </c>
      <c r="AD144" s="6">
        <f t="shared" si="1285"/>
        <v>37.227370588235289</v>
      </c>
      <c r="AE144" s="27">
        <f t="shared" si="1301"/>
        <v>170</v>
      </c>
      <c r="AF144" s="6">
        <f t="shared" si="1268"/>
        <v>35.027347058823544</v>
      </c>
      <c r="AG144" s="6">
        <f t="shared" si="1286"/>
        <v>36.910070588235293</v>
      </c>
      <c r="AH144" s="27">
        <f t="shared" si="1302"/>
        <v>170</v>
      </c>
      <c r="AI144" s="6">
        <f t="shared" si="1269"/>
        <v>34.560747058823544</v>
      </c>
      <c r="AJ144" s="6">
        <f t="shared" si="1287"/>
        <v>36.388770588235289</v>
      </c>
      <c r="AK144" s="27">
        <f t="shared" si="1303"/>
        <v>170</v>
      </c>
      <c r="AL144" s="6">
        <f t="shared" si="1270"/>
        <v>33.860647058823545</v>
      </c>
      <c r="AM144" s="6">
        <f t="shared" si="1288"/>
        <v>35.52350315268577</v>
      </c>
      <c r="AN144" s="27">
        <f t="shared" si="1304"/>
        <v>170</v>
      </c>
      <c r="AO144" s="6">
        <f t="shared" si="1271"/>
        <v>33.559847058823543</v>
      </c>
      <c r="AP144" s="6">
        <f t="shared" si="1289"/>
        <v>35.221070588235293</v>
      </c>
      <c r="AQ144" s="27">
        <v>135</v>
      </c>
      <c r="AR144" s="6">
        <f t="shared" si="1524"/>
        <v>17.17897777777781</v>
      </c>
      <c r="AS144" s="6">
        <f t="shared" si="1525"/>
        <v>18.135884424558775</v>
      </c>
      <c r="AT144" s="27">
        <f t="shared" si="1305"/>
        <v>170</v>
      </c>
      <c r="AU144" s="6">
        <f t="shared" si="1526"/>
        <v>34.293047058823547</v>
      </c>
      <c r="AV144" s="6">
        <f t="shared" si="1527"/>
        <v>36.089705828952567</v>
      </c>
      <c r="AW144" s="27">
        <f t="shared" si="1306"/>
        <v>170</v>
      </c>
      <c r="AX144" s="6">
        <f t="shared" si="1528"/>
        <v>34.293047058823547</v>
      </c>
      <c r="AY144" s="6">
        <f t="shared" si="1529"/>
        <v>36.089705828952567</v>
      </c>
      <c r="AZ144" s="27">
        <f t="shared" si="1307"/>
        <v>170</v>
      </c>
      <c r="BA144" s="6">
        <f t="shared" si="1530"/>
        <v>34.293047058823547</v>
      </c>
      <c r="BB144" s="21">
        <f t="shared" si="1531"/>
        <v>36.089705828952567</v>
      </c>
    </row>
    <row r="145" spans="4:54" x14ac:dyDescent="0.25">
      <c r="D145" s="28">
        <v>136</v>
      </c>
      <c r="F145" s="20"/>
      <c r="G145" s="29">
        <f t="shared" si="1542"/>
        <v>68.5</v>
      </c>
      <c r="H145" s="4">
        <f t="shared" ref="H145" si="1583">H$5/G145+H$6</f>
        <v>4.3055678832116788</v>
      </c>
      <c r="I145" s="4">
        <f t="shared" si="1533"/>
        <v>6.178697080291971</v>
      </c>
      <c r="J145" s="28">
        <v>136</v>
      </c>
      <c r="K145" s="4">
        <f t="shared" ref="K145" si="1584">K$5/J145+K$6</f>
        <v>4.3079294117647056</v>
      </c>
      <c r="L145" s="4">
        <f t="shared" si="1535"/>
        <v>6.1821470588235297</v>
      </c>
      <c r="M145" s="28">
        <f t="shared" si="1292"/>
        <v>208</v>
      </c>
      <c r="N145" s="6">
        <f t="shared" ref="N145" si="1585">N$5/M145+N$6</f>
        <v>4.1796769230769231</v>
      </c>
      <c r="O145" s="6">
        <f t="shared" si="1275"/>
        <v>5.7360461538461545</v>
      </c>
      <c r="P145" s="28">
        <f t="shared" si="1294"/>
        <v>1180</v>
      </c>
      <c r="Q145" s="6">
        <f t="shared" ref="Q145" si="1586">Q$5/P145+Q$6</f>
        <v>3.8169813559322034</v>
      </c>
      <c r="R145" s="6">
        <f t="shared" si="1277"/>
        <v>5.3410983050847456</v>
      </c>
      <c r="S145" s="27">
        <v>136</v>
      </c>
      <c r="T145" s="6">
        <f t="shared" ref="T145" si="1587">T$5/S145+T$6</f>
        <v>9.5477647058823543</v>
      </c>
      <c r="U145" s="6">
        <f t="shared" si="1279"/>
        <v>10.202452941176471</v>
      </c>
      <c r="V145" s="27">
        <v>136</v>
      </c>
      <c r="W145" s="6">
        <f t="shared" ref="W145" si="1588">W$5/V145+W$6</f>
        <v>13.32395882352942</v>
      </c>
      <c r="X145" s="6">
        <f t="shared" si="1281"/>
        <v>14.160023529411765</v>
      </c>
      <c r="Y145" s="27">
        <v>136</v>
      </c>
      <c r="Z145" s="6">
        <f t="shared" ref="Z145" si="1589">Z$5/Y145+Z$6</f>
        <v>18.095264705882382</v>
      </c>
      <c r="AA145" s="6">
        <f t="shared" si="1283"/>
        <v>19.167429411764708</v>
      </c>
      <c r="AB145" s="27">
        <f t="shared" si="1299"/>
        <v>172</v>
      </c>
      <c r="AC145" s="6">
        <f t="shared" ref="AC145" si="1590">AC$5/AB145+AC$6</f>
        <v>34.926258139534902</v>
      </c>
      <c r="AD145" s="6">
        <f t="shared" si="1285"/>
        <v>36.822993023255812</v>
      </c>
      <c r="AE145" s="27">
        <f t="shared" si="1301"/>
        <v>172</v>
      </c>
      <c r="AF145" s="6">
        <f t="shared" si="1268"/>
        <v>34.642258139534903</v>
      </c>
      <c r="AG145" s="6">
        <f t="shared" si="1286"/>
        <v>36.505693023255816</v>
      </c>
      <c r="AH145" s="27">
        <f t="shared" si="1302"/>
        <v>172</v>
      </c>
      <c r="AI145" s="6">
        <f t="shared" si="1269"/>
        <v>34.175658139534903</v>
      </c>
      <c r="AJ145" s="6">
        <f t="shared" si="1287"/>
        <v>35.984393023255812</v>
      </c>
      <c r="AK145" s="27">
        <f t="shared" si="1303"/>
        <v>172</v>
      </c>
      <c r="AL145" s="6">
        <f t="shared" si="1270"/>
        <v>33.475558139534904</v>
      </c>
      <c r="AM145" s="6">
        <f t="shared" si="1288"/>
        <v>35.119125587706293</v>
      </c>
      <c r="AN145" s="27">
        <f t="shared" si="1304"/>
        <v>172</v>
      </c>
      <c r="AO145" s="6">
        <f t="shared" si="1271"/>
        <v>33.174758139534902</v>
      </c>
      <c r="AP145" s="6">
        <f t="shared" si="1289"/>
        <v>34.816693023255816</v>
      </c>
      <c r="AQ145" s="27">
        <v>136</v>
      </c>
      <c r="AR145" s="6">
        <f t="shared" si="1524"/>
        <v>17.062964705882383</v>
      </c>
      <c r="AS145" s="6">
        <f t="shared" si="1525"/>
        <v>18.014043465953112</v>
      </c>
      <c r="AT145" s="27">
        <f t="shared" si="1305"/>
        <v>172</v>
      </c>
      <c r="AU145" s="6">
        <f t="shared" si="1526"/>
        <v>33.907958139534905</v>
      </c>
      <c r="AV145" s="6">
        <f t="shared" si="1527"/>
        <v>35.685328263973091</v>
      </c>
      <c r="AW145" s="27">
        <f t="shared" si="1306"/>
        <v>172</v>
      </c>
      <c r="AX145" s="6">
        <f t="shared" si="1528"/>
        <v>33.907958139534905</v>
      </c>
      <c r="AY145" s="6">
        <f t="shared" si="1529"/>
        <v>35.685328263973091</v>
      </c>
      <c r="AZ145" s="27">
        <f t="shared" si="1307"/>
        <v>172</v>
      </c>
      <c r="BA145" s="6">
        <f t="shared" si="1530"/>
        <v>33.907958139534905</v>
      </c>
      <c r="BB145" s="21">
        <f t="shared" si="1531"/>
        <v>35.685328263973091</v>
      </c>
    </row>
    <row r="146" spans="4:54" x14ac:dyDescent="0.25">
      <c r="D146" s="28">
        <v>137</v>
      </c>
      <c r="F146" s="20"/>
      <c r="G146" s="29">
        <f t="shared" si="1542"/>
        <v>69</v>
      </c>
      <c r="H146" s="4">
        <f t="shared" ref="H146" si="1591">H$5/G146+H$6</f>
        <v>4.3032405797101445</v>
      </c>
      <c r="I146" s="4">
        <f t="shared" si="1533"/>
        <v>6.1752971014492752</v>
      </c>
      <c r="J146" s="28">
        <v>137</v>
      </c>
      <c r="K146" s="4">
        <f t="shared" ref="K146" si="1592">K$5/J146+K$6</f>
        <v>4.3055678832116788</v>
      </c>
      <c r="L146" s="4">
        <f t="shared" si="1535"/>
        <v>6.178697080291971</v>
      </c>
      <c r="M146" s="28">
        <f t="shared" si="1292"/>
        <v>211</v>
      </c>
      <c r="N146" s="6">
        <f t="shared" ref="N146" si="1593">N$5/M146+N$6</f>
        <v>4.1727729857819904</v>
      </c>
      <c r="O146" s="6">
        <f t="shared" si="1275"/>
        <v>5.7285270142180096</v>
      </c>
      <c r="P146" s="28">
        <f t="shared" si="1294"/>
        <v>1210</v>
      </c>
      <c r="Q146" s="6">
        <f t="shared" ref="Q146" si="1594">Q$5/P146+Q$6</f>
        <v>3.8139347107438017</v>
      </c>
      <c r="R146" s="6">
        <f t="shared" si="1277"/>
        <v>5.3377785123966941</v>
      </c>
      <c r="S146" s="27">
        <v>137</v>
      </c>
      <c r="T146" s="6">
        <f t="shared" ref="T146" si="1595">T$5/S146+T$6</f>
        <v>9.4973138686131389</v>
      </c>
      <c r="U146" s="6">
        <f t="shared" si="1279"/>
        <v>10.149479562043796</v>
      </c>
      <c r="V146" s="27">
        <v>137</v>
      </c>
      <c r="W146" s="6">
        <f t="shared" ref="W146" si="1596">W$5/V146+W$6</f>
        <v>13.245330656934314</v>
      </c>
      <c r="X146" s="6">
        <f t="shared" si="1281"/>
        <v>14.077477372262774</v>
      </c>
      <c r="Y146" s="27">
        <v>137</v>
      </c>
      <c r="Z146" s="6">
        <f t="shared" ref="Z146" si="1597">Z$5/Y146+Z$6</f>
        <v>17.980945255474481</v>
      </c>
      <c r="AA146" s="6">
        <f t="shared" si="1283"/>
        <v>19.047367153284672</v>
      </c>
      <c r="AB146" s="27">
        <f t="shared" si="1299"/>
        <v>174</v>
      </c>
      <c r="AC146" s="6">
        <f t="shared" ref="AC146" si="1598">AC$5/AB146+AC$6</f>
        <v>34.550021839080472</v>
      </c>
      <c r="AD146" s="6">
        <f t="shared" si="1285"/>
        <v>36.427911494252868</v>
      </c>
      <c r="AE146" s="27">
        <f t="shared" si="1301"/>
        <v>174</v>
      </c>
      <c r="AF146" s="6">
        <f t="shared" si="1268"/>
        <v>34.266021839080473</v>
      </c>
      <c r="AG146" s="6">
        <f t="shared" si="1286"/>
        <v>36.110611494252872</v>
      </c>
      <c r="AH146" s="27">
        <f t="shared" si="1302"/>
        <v>174</v>
      </c>
      <c r="AI146" s="6">
        <f t="shared" si="1269"/>
        <v>33.799421839080473</v>
      </c>
      <c r="AJ146" s="6">
        <f t="shared" si="1287"/>
        <v>35.589311494252868</v>
      </c>
      <c r="AK146" s="27">
        <f t="shared" si="1303"/>
        <v>174</v>
      </c>
      <c r="AL146" s="6">
        <f t="shared" si="1270"/>
        <v>33.099321839080474</v>
      </c>
      <c r="AM146" s="6">
        <f t="shared" si="1288"/>
        <v>34.724044058703349</v>
      </c>
      <c r="AN146" s="27">
        <f t="shared" si="1304"/>
        <v>174</v>
      </c>
      <c r="AO146" s="6">
        <f t="shared" si="1271"/>
        <v>32.798521839080472</v>
      </c>
      <c r="AP146" s="6">
        <f t="shared" si="1289"/>
        <v>34.421611494252872</v>
      </c>
      <c r="AQ146" s="27">
        <v>137</v>
      </c>
      <c r="AR146" s="6">
        <f t="shared" si="1524"/>
        <v>16.948645255474482</v>
      </c>
      <c r="AS146" s="6">
        <f t="shared" si="1525"/>
        <v>17.893981207473075</v>
      </c>
      <c r="AT146" s="27">
        <f t="shared" si="1305"/>
        <v>174</v>
      </c>
      <c r="AU146" s="6">
        <f t="shared" si="1526"/>
        <v>33.531721839080475</v>
      </c>
      <c r="AV146" s="6">
        <f t="shared" si="1527"/>
        <v>35.290246734970147</v>
      </c>
      <c r="AW146" s="27">
        <f t="shared" si="1306"/>
        <v>174</v>
      </c>
      <c r="AX146" s="6">
        <f t="shared" si="1528"/>
        <v>33.531721839080475</v>
      </c>
      <c r="AY146" s="6">
        <f t="shared" si="1529"/>
        <v>35.290246734970147</v>
      </c>
      <c r="AZ146" s="27">
        <f t="shared" si="1307"/>
        <v>174</v>
      </c>
      <c r="BA146" s="6">
        <f t="shared" si="1530"/>
        <v>33.531721839080475</v>
      </c>
      <c r="BB146" s="21">
        <f t="shared" si="1531"/>
        <v>35.290246734970147</v>
      </c>
    </row>
    <row r="147" spans="4:54" x14ac:dyDescent="0.25">
      <c r="D147" s="28">
        <v>138</v>
      </c>
      <c r="F147" s="20"/>
      <c r="G147" s="29">
        <f t="shared" si="1542"/>
        <v>69.5</v>
      </c>
      <c r="H147" s="4">
        <f t="shared" ref="H147" si="1599">H$5/G147+H$6</f>
        <v>4.3009467625899278</v>
      </c>
      <c r="I147" s="4">
        <f t="shared" si="1533"/>
        <v>6.1719460431654678</v>
      </c>
      <c r="J147" s="28">
        <v>138</v>
      </c>
      <c r="K147" s="4">
        <f t="shared" ref="K147" si="1600">K$5/J147+K$6</f>
        <v>4.3032405797101445</v>
      </c>
      <c r="L147" s="4">
        <f t="shared" si="1535"/>
        <v>6.1752971014492752</v>
      </c>
      <c r="M147" s="28">
        <f t="shared" si="1292"/>
        <v>214</v>
      </c>
      <c r="N147" s="6">
        <f t="shared" ref="N147" si="1601">N$5/M147+N$6</f>
        <v>4.1660626168224297</v>
      </c>
      <c r="O147" s="6">
        <f t="shared" si="1275"/>
        <v>5.7212186915887848</v>
      </c>
      <c r="P147" s="28">
        <f t="shared" si="1294"/>
        <v>1240</v>
      </c>
      <c r="Q147" s="6">
        <f t="shared" ref="Q147" si="1602">Q$5/P147+Q$6</f>
        <v>3.8110354838709681</v>
      </c>
      <c r="R147" s="6">
        <f t="shared" si="1277"/>
        <v>5.3346193548387095</v>
      </c>
      <c r="S147" s="27">
        <v>138</v>
      </c>
      <c r="T147" s="6">
        <f t="shared" ref="T147" si="1603">T$5/S147+T$6</f>
        <v>9.44759420289855</v>
      </c>
      <c r="U147" s="6">
        <f t="shared" si="1279"/>
        <v>10.097273913043479</v>
      </c>
      <c r="V147" s="27">
        <v>138</v>
      </c>
      <c r="W147" s="6">
        <f t="shared" ref="W147" si="1604">W$5/V147+W$6</f>
        <v>13.167842028985515</v>
      </c>
      <c r="X147" s="6">
        <f t="shared" si="1281"/>
        <v>13.996127536231885</v>
      </c>
      <c r="Y147" s="27">
        <v>138</v>
      </c>
      <c r="Z147" s="6">
        <f t="shared" ref="Z147" si="1605">Z$5/Y147+Z$6</f>
        <v>17.868282608695683</v>
      </c>
      <c r="AA147" s="6">
        <f t="shared" si="1283"/>
        <v>18.929044927536232</v>
      </c>
      <c r="AB147" s="27">
        <f t="shared" si="1299"/>
        <v>176</v>
      </c>
      <c r="AC147" s="6">
        <f t="shared" ref="AC147" si="1606">AC$5/AB147+AC$6</f>
        <v>34.182336363636381</v>
      </c>
      <c r="AD147" s="6">
        <f t="shared" si="1285"/>
        <v>36.041809090909091</v>
      </c>
      <c r="AE147" s="27">
        <f t="shared" si="1301"/>
        <v>176</v>
      </c>
      <c r="AF147" s="6">
        <f t="shared" si="1268"/>
        <v>33.898336363636375</v>
      </c>
      <c r="AG147" s="6">
        <f t="shared" si="1286"/>
        <v>35.724509090909095</v>
      </c>
      <c r="AH147" s="27">
        <f t="shared" si="1302"/>
        <v>176</v>
      </c>
      <c r="AI147" s="6">
        <f t="shared" si="1269"/>
        <v>33.431736363636375</v>
      </c>
      <c r="AJ147" s="6">
        <f t="shared" si="1287"/>
        <v>35.203209090909091</v>
      </c>
      <c r="AK147" s="27">
        <f t="shared" si="1303"/>
        <v>176</v>
      </c>
      <c r="AL147" s="6">
        <f t="shared" si="1270"/>
        <v>32.731636363636376</v>
      </c>
      <c r="AM147" s="6">
        <f t="shared" si="1288"/>
        <v>34.337941655359572</v>
      </c>
      <c r="AN147" s="27">
        <f t="shared" si="1304"/>
        <v>176</v>
      </c>
      <c r="AO147" s="6">
        <f t="shared" si="1271"/>
        <v>32.430836363636381</v>
      </c>
      <c r="AP147" s="6">
        <f t="shared" si="1289"/>
        <v>34.035509090909095</v>
      </c>
      <c r="AQ147" s="27">
        <v>138</v>
      </c>
      <c r="AR147" s="6">
        <f t="shared" si="1524"/>
        <v>16.835982608695684</v>
      </c>
      <c r="AS147" s="6">
        <f t="shared" si="1525"/>
        <v>17.775658981724636</v>
      </c>
      <c r="AT147" s="27">
        <f t="shared" si="1305"/>
        <v>176</v>
      </c>
      <c r="AU147" s="6">
        <f t="shared" si="1526"/>
        <v>33.164036363636377</v>
      </c>
      <c r="AV147" s="6">
        <f t="shared" si="1527"/>
        <v>34.90414433162637</v>
      </c>
      <c r="AW147" s="27">
        <f t="shared" si="1306"/>
        <v>176</v>
      </c>
      <c r="AX147" s="6">
        <f t="shared" si="1528"/>
        <v>33.164036363636377</v>
      </c>
      <c r="AY147" s="6">
        <f t="shared" si="1529"/>
        <v>34.90414433162637</v>
      </c>
      <c r="AZ147" s="27">
        <f t="shared" si="1307"/>
        <v>176</v>
      </c>
      <c r="BA147" s="6">
        <f t="shared" si="1530"/>
        <v>33.164036363636377</v>
      </c>
      <c r="BB147" s="21">
        <f t="shared" si="1531"/>
        <v>34.90414433162637</v>
      </c>
    </row>
    <row r="148" spans="4:54" x14ac:dyDescent="0.25">
      <c r="D148" s="28">
        <v>139</v>
      </c>
      <c r="F148" s="20"/>
      <c r="G148" s="29">
        <f t="shared" si="1542"/>
        <v>70</v>
      </c>
      <c r="H148" s="4">
        <f t="shared" ref="H148" si="1607">H$5/G148+H$6</f>
        <v>4.298685714285714</v>
      </c>
      <c r="I148" s="4">
        <f t="shared" si="1533"/>
        <v>6.1686428571428573</v>
      </c>
      <c r="J148" s="28">
        <v>139</v>
      </c>
      <c r="K148" s="4">
        <f t="shared" ref="K148" si="1608">K$5/J148+K$6</f>
        <v>4.3009467625899278</v>
      </c>
      <c r="L148" s="4">
        <f t="shared" si="1535"/>
        <v>6.1719460431654678</v>
      </c>
      <c r="M148" s="28">
        <f t="shared" si="1292"/>
        <v>217</v>
      </c>
      <c r="N148" s="6">
        <f t="shared" ref="N148" si="1609">N$5/M148+N$6</f>
        <v>4.159537788018433</v>
      </c>
      <c r="O148" s="6">
        <f t="shared" si="1275"/>
        <v>5.7141124423963134</v>
      </c>
      <c r="P148" s="28">
        <f t="shared" si="1294"/>
        <v>1270</v>
      </c>
      <c r="Q148" s="6">
        <f t="shared" ref="Q148" si="1610">Q$5/P148+Q$6</f>
        <v>3.8082732283464571</v>
      </c>
      <c r="R148" s="6">
        <f t="shared" si="1277"/>
        <v>5.3316094488188979</v>
      </c>
      <c r="S148" s="27">
        <v>139</v>
      </c>
      <c r="T148" s="6">
        <f t="shared" ref="T148" si="1611">T$5/S148+T$6</f>
        <v>9.3985899280575538</v>
      </c>
      <c r="U148" s="6">
        <f t="shared" si="1279"/>
        <v>10.045819424460433</v>
      </c>
      <c r="V148" s="27">
        <v>139</v>
      </c>
      <c r="W148" s="6">
        <f t="shared" ref="W148" si="1612">W$5/V148+W$6</f>
        <v>13.091468345323749</v>
      </c>
      <c r="X148" s="6">
        <f t="shared" si="1281"/>
        <v>13.91594820143885</v>
      </c>
      <c r="Y148" s="27">
        <v>139</v>
      </c>
      <c r="Z148" s="6">
        <f t="shared" ref="Z148" si="1613">Z$5/Y148+Z$6</f>
        <v>17.757241007194274</v>
      </c>
      <c r="AA148" s="6">
        <f t="shared" si="1283"/>
        <v>18.812425179856117</v>
      </c>
      <c r="AB148" s="27">
        <f t="shared" si="1299"/>
        <v>178</v>
      </c>
      <c r="AC148" s="6">
        <f t="shared" ref="AC148" si="1614">AC$5/AB148+AC$6</f>
        <v>33.822913483146081</v>
      </c>
      <c r="AD148" s="6">
        <f t="shared" si="1285"/>
        <v>35.664383146067415</v>
      </c>
      <c r="AE148" s="27">
        <f t="shared" si="1301"/>
        <v>178</v>
      </c>
      <c r="AF148" s="6">
        <f t="shared" si="1268"/>
        <v>33.538913483146082</v>
      </c>
      <c r="AG148" s="6">
        <f t="shared" si="1286"/>
        <v>35.347083146067419</v>
      </c>
      <c r="AH148" s="27">
        <f t="shared" si="1302"/>
        <v>178</v>
      </c>
      <c r="AI148" s="6">
        <f t="shared" si="1269"/>
        <v>33.072313483146083</v>
      </c>
      <c r="AJ148" s="6">
        <f t="shared" si="1287"/>
        <v>34.825783146067415</v>
      </c>
      <c r="AK148" s="27">
        <f t="shared" si="1303"/>
        <v>178</v>
      </c>
      <c r="AL148" s="6">
        <f t="shared" si="1270"/>
        <v>32.372213483146083</v>
      </c>
      <c r="AM148" s="6">
        <f t="shared" si="1288"/>
        <v>33.960515710517896</v>
      </c>
      <c r="AN148" s="27">
        <f t="shared" si="1304"/>
        <v>178</v>
      </c>
      <c r="AO148" s="6">
        <f t="shared" si="1271"/>
        <v>32.071413483146081</v>
      </c>
      <c r="AP148" s="6">
        <f t="shared" si="1289"/>
        <v>33.658083146067419</v>
      </c>
      <c r="AQ148" s="27">
        <v>139</v>
      </c>
      <c r="AR148" s="6">
        <f t="shared" si="1524"/>
        <v>16.724941007194275</v>
      </c>
      <c r="AS148" s="6">
        <f t="shared" si="1525"/>
        <v>17.659039234044521</v>
      </c>
      <c r="AT148" s="27">
        <f t="shared" si="1305"/>
        <v>178</v>
      </c>
      <c r="AU148" s="6">
        <f t="shared" si="1526"/>
        <v>32.804613483146085</v>
      </c>
      <c r="AV148" s="6">
        <f t="shared" si="1527"/>
        <v>34.526718386784694</v>
      </c>
      <c r="AW148" s="27">
        <f t="shared" si="1306"/>
        <v>178</v>
      </c>
      <c r="AX148" s="6">
        <f t="shared" si="1528"/>
        <v>32.804613483146085</v>
      </c>
      <c r="AY148" s="6">
        <f t="shared" si="1529"/>
        <v>34.526718386784694</v>
      </c>
      <c r="AZ148" s="27">
        <f t="shared" si="1307"/>
        <v>178</v>
      </c>
      <c r="BA148" s="6">
        <f t="shared" si="1530"/>
        <v>32.804613483146085</v>
      </c>
      <c r="BB148" s="21">
        <f t="shared" si="1531"/>
        <v>34.526718386784694</v>
      </c>
    </row>
    <row r="149" spans="4:54" x14ac:dyDescent="0.25">
      <c r="D149" s="28">
        <v>140</v>
      </c>
      <c r="F149" s="20"/>
      <c r="G149" s="29">
        <f t="shared" si="1542"/>
        <v>70.5</v>
      </c>
      <c r="H149" s="4">
        <f t="shared" ref="H149" si="1615">H$5/G149+H$6</f>
        <v>4.2964567375886524</v>
      </c>
      <c r="I149" s="4">
        <f t="shared" si="1533"/>
        <v>6.1653865248226953</v>
      </c>
      <c r="J149" s="28">
        <v>140</v>
      </c>
      <c r="K149" s="4">
        <f t="shared" ref="K149" si="1616">K$5/J149+K$6</f>
        <v>4.298685714285714</v>
      </c>
      <c r="L149" s="4">
        <f t="shared" si="1535"/>
        <v>6.1686428571428573</v>
      </c>
      <c r="M149" s="28">
        <f t="shared" si="1292"/>
        <v>220</v>
      </c>
      <c r="N149" s="6">
        <f t="shared" ref="N149" si="1617">N$5/M149+N$6</f>
        <v>4.1531909090909096</v>
      </c>
      <c r="O149" s="6">
        <f t="shared" si="1275"/>
        <v>5.7072000000000003</v>
      </c>
      <c r="P149" s="28">
        <f t="shared" si="1294"/>
        <v>1300</v>
      </c>
      <c r="Q149" s="6">
        <f t="shared" ref="Q149" si="1618">Q$5/P149+Q$6</f>
        <v>3.8056384615384617</v>
      </c>
      <c r="R149" s="6">
        <f t="shared" si="1277"/>
        <v>5.3287384615384621</v>
      </c>
      <c r="S149" s="27">
        <v>140</v>
      </c>
      <c r="T149" s="6">
        <f t="shared" ref="T149" si="1619">T$5/S149+T$6</f>
        <v>9.3502857142857145</v>
      </c>
      <c r="U149" s="6">
        <f t="shared" si="1279"/>
        <v>9.9951000000000008</v>
      </c>
      <c r="V149" s="27">
        <v>140</v>
      </c>
      <c r="W149" s="6">
        <f t="shared" ref="W149" si="1620">W$5/V149+W$6</f>
        <v>13.016185714285722</v>
      </c>
      <c r="X149" s="6">
        <f t="shared" si="1281"/>
        <v>13.836914285714286</v>
      </c>
      <c r="Y149" s="27">
        <v>140</v>
      </c>
      <c r="Z149" s="6">
        <f t="shared" ref="Z149" si="1621">Z$5/Y149+Z$6</f>
        <v>17.647785714285742</v>
      </c>
      <c r="AA149" s="6">
        <f t="shared" si="1283"/>
        <v>18.697471428571429</v>
      </c>
      <c r="AB149" s="27">
        <f t="shared" si="1299"/>
        <v>180</v>
      </c>
      <c r="AC149" s="6">
        <f t="shared" ref="AC149" si="1622">AC$5/AB149+AC$6</f>
        <v>33.471477777777793</v>
      </c>
      <c r="AD149" s="6">
        <f t="shared" si="1285"/>
        <v>35.295344444444439</v>
      </c>
      <c r="AE149" s="27">
        <f t="shared" si="1301"/>
        <v>180</v>
      </c>
      <c r="AF149" s="6">
        <f t="shared" si="1268"/>
        <v>33.187477777777794</v>
      </c>
      <c r="AG149" s="6">
        <f t="shared" si="1286"/>
        <v>34.978044444444443</v>
      </c>
      <c r="AH149" s="27">
        <f t="shared" si="1302"/>
        <v>180</v>
      </c>
      <c r="AI149" s="6">
        <f t="shared" si="1269"/>
        <v>32.720877777777794</v>
      </c>
      <c r="AJ149" s="6">
        <f t="shared" si="1287"/>
        <v>34.456744444444439</v>
      </c>
      <c r="AK149" s="27">
        <f t="shared" si="1303"/>
        <v>180</v>
      </c>
      <c r="AL149" s="6">
        <f t="shared" si="1270"/>
        <v>32.020777777777795</v>
      </c>
      <c r="AM149" s="6">
        <f t="shared" si="1288"/>
        <v>33.59147700889492</v>
      </c>
      <c r="AN149" s="27">
        <f t="shared" si="1304"/>
        <v>180</v>
      </c>
      <c r="AO149" s="6">
        <f t="shared" si="1271"/>
        <v>31.719977777777792</v>
      </c>
      <c r="AP149" s="6">
        <f t="shared" si="1289"/>
        <v>33.289044444444443</v>
      </c>
      <c r="AQ149" s="27">
        <v>140</v>
      </c>
      <c r="AR149" s="6">
        <f t="shared" si="1524"/>
        <v>16.615485714285743</v>
      </c>
      <c r="AS149" s="6">
        <f t="shared" si="1525"/>
        <v>17.544085482759833</v>
      </c>
      <c r="AT149" s="27">
        <f t="shared" si="1305"/>
        <v>180</v>
      </c>
      <c r="AU149" s="6">
        <f t="shared" si="1526"/>
        <v>32.453177777777796</v>
      </c>
      <c r="AV149" s="6">
        <f t="shared" si="1527"/>
        <v>34.157679685161717</v>
      </c>
      <c r="AW149" s="27">
        <f t="shared" si="1306"/>
        <v>180</v>
      </c>
      <c r="AX149" s="6">
        <f t="shared" si="1528"/>
        <v>32.453177777777796</v>
      </c>
      <c r="AY149" s="6">
        <f t="shared" si="1529"/>
        <v>34.157679685161717</v>
      </c>
      <c r="AZ149" s="27">
        <f t="shared" si="1307"/>
        <v>180</v>
      </c>
      <c r="BA149" s="6">
        <f t="shared" si="1530"/>
        <v>32.453177777777796</v>
      </c>
      <c r="BB149" s="21">
        <f t="shared" si="1531"/>
        <v>34.157679685161717</v>
      </c>
    </row>
    <row r="150" spans="4:54" x14ac:dyDescent="0.25">
      <c r="D150" s="28">
        <v>141</v>
      </c>
      <c r="F150" s="20"/>
      <c r="G150" s="29">
        <f t="shared" si="1542"/>
        <v>71</v>
      </c>
      <c r="H150" s="4">
        <f t="shared" ref="H150" si="1623">H$5/G150+H$6</f>
        <v>4.294259154929577</v>
      </c>
      <c r="I150" s="4">
        <f t="shared" si="1533"/>
        <v>6.1621760563380281</v>
      </c>
      <c r="J150" s="28">
        <v>141</v>
      </c>
      <c r="K150" s="4">
        <f t="shared" ref="K150" si="1624">K$5/J150+K$6</f>
        <v>4.2964567375886524</v>
      </c>
      <c r="L150" s="4">
        <f t="shared" si="1535"/>
        <v>6.1653865248226953</v>
      </c>
      <c r="M150" s="28">
        <f t="shared" si="1292"/>
        <v>223</v>
      </c>
      <c r="N150" s="6">
        <f t="shared" ref="N150" si="1625">N$5/M150+N$6</f>
        <v>4.1470147982062784</v>
      </c>
      <c r="O150" s="6">
        <f t="shared" si="1275"/>
        <v>5.7004735426008972</v>
      </c>
      <c r="P150" s="28">
        <f t="shared" si="1294"/>
        <v>1330</v>
      </c>
      <c r="Q150" s="6">
        <f t="shared" ref="Q150" si="1626">Q$5/P150+Q$6</f>
        <v>3.8031225563909778</v>
      </c>
      <c r="R150" s="6">
        <f t="shared" si="1277"/>
        <v>5.325996992481203</v>
      </c>
      <c r="S150" s="27">
        <v>141</v>
      </c>
      <c r="T150" s="6">
        <f t="shared" ref="T150" si="1627">T$5/S150+T$6</f>
        <v>9.3026666666666671</v>
      </c>
      <c r="U150" s="6">
        <f t="shared" si="1279"/>
        <v>9.9451000000000001</v>
      </c>
      <c r="V150" s="27">
        <v>141</v>
      </c>
      <c r="W150" s="6">
        <f t="shared" ref="W150" si="1628">W$5/V150+W$6</f>
        <v>12.941970921985824</v>
      </c>
      <c r="X150" s="6">
        <f t="shared" si="1281"/>
        <v>13.759001418439716</v>
      </c>
      <c r="Y150" s="27">
        <v>141</v>
      </c>
      <c r="Z150" s="6">
        <f t="shared" ref="Z150" si="1629">Z$5/Y150+Z$6</f>
        <v>17.539882978723433</v>
      </c>
      <c r="AA150" s="6">
        <f t="shared" si="1283"/>
        <v>18.584148226950354</v>
      </c>
      <c r="AB150" s="27">
        <f t="shared" si="1299"/>
        <v>182</v>
      </c>
      <c r="AC150" s="6">
        <f t="shared" ref="AC150" si="1630">AC$5/AB150+AC$6</f>
        <v>33.127765934065948</v>
      </c>
      <c r="AD150" s="6">
        <f t="shared" si="1285"/>
        <v>34.934416483516479</v>
      </c>
      <c r="AE150" s="27">
        <f t="shared" si="1301"/>
        <v>182</v>
      </c>
      <c r="AF150" s="6">
        <f t="shared" si="1268"/>
        <v>32.843765934065949</v>
      </c>
      <c r="AG150" s="6">
        <f t="shared" si="1286"/>
        <v>34.617116483516483</v>
      </c>
      <c r="AH150" s="27">
        <f t="shared" si="1302"/>
        <v>182</v>
      </c>
      <c r="AI150" s="6">
        <f t="shared" si="1269"/>
        <v>32.37716593406595</v>
      </c>
      <c r="AJ150" s="6">
        <f t="shared" si="1287"/>
        <v>34.095816483516479</v>
      </c>
      <c r="AK150" s="27">
        <f t="shared" si="1303"/>
        <v>182</v>
      </c>
      <c r="AL150" s="6">
        <f t="shared" si="1270"/>
        <v>31.677065934065947</v>
      </c>
      <c r="AM150" s="6">
        <f t="shared" si="1288"/>
        <v>33.23054904796696</v>
      </c>
      <c r="AN150" s="27">
        <f t="shared" si="1304"/>
        <v>182</v>
      </c>
      <c r="AO150" s="6">
        <f t="shared" si="1271"/>
        <v>31.376265934065948</v>
      </c>
      <c r="AP150" s="6">
        <f t="shared" si="1289"/>
        <v>32.928116483516483</v>
      </c>
      <c r="AQ150" s="27">
        <v>141</v>
      </c>
      <c r="AR150" s="6">
        <f t="shared" si="1524"/>
        <v>16.507582978723434</v>
      </c>
      <c r="AS150" s="6">
        <f t="shared" si="1525"/>
        <v>17.430762281138758</v>
      </c>
      <c r="AT150" s="27">
        <f t="shared" si="1305"/>
        <v>182</v>
      </c>
      <c r="AU150" s="6">
        <f t="shared" si="1526"/>
        <v>32.109465934065952</v>
      </c>
      <c r="AV150" s="6">
        <f t="shared" si="1527"/>
        <v>33.796751724233758</v>
      </c>
      <c r="AW150" s="27">
        <f t="shared" si="1306"/>
        <v>182</v>
      </c>
      <c r="AX150" s="6">
        <f t="shared" si="1528"/>
        <v>32.109465934065952</v>
      </c>
      <c r="AY150" s="6">
        <f t="shared" si="1529"/>
        <v>33.796751724233758</v>
      </c>
      <c r="AZ150" s="27">
        <f t="shared" si="1307"/>
        <v>182</v>
      </c>
      <c r="BA150" s="6">
        <f t="shared" si="1530"/>
        <v>32.109465934065952</v>
      </c>
      <c r="BB150" s="21">
        <f t="shared" si="1531"/>
        <v>33.796751724233758</v>
      </c>
    </row>
    <row r="151" spans="4:54" x14ac:dyDescent="0.25">
      <c r="D151" s="28">
        <v>142</v>
      </c>
      <c r="F151" s="20"/>
      <c r="G151" s="29">
        <f t="shared" si="1542"/>
        <v>71.5</v>
      </c>
      <c r="H151" s="4">
        <f t="shared" ref="H151" si="1631">H$5/G151+H$6</f>
        <v>4.2920923076923074</v>
      </c>
      <c r="I151" s="4">
        <f t="shared" si="1533"/>
        <v>6.1590104895104894</v>
      </c>
      <c r="J151" s="28">
        <v>142</v>
      </c>
      <c r="K151" s="4">
        <f t="shared" ref="K151" si="1632">K$5/J151+K$6</f>
        <v>4.294259154929577</v>
      </c>
      <c r="L151" s="4">
        <f t="shared" si="1535"/>
        <v>6.1621760563380281</v>
      </c>
      <c r="M151" s="28">
        <f t="shared" si="1292"/>
        <v>226</v>
      </c>
      <c r="N151" s="6">
        <f t="shared" ref="N151" si="1633">N$5/M151+N$6</f>
        <v>4.1410026548672567</v>
      </c>
      <c r="O151" s="6">
        <f t="shared" si="1275"/>
        <v>5.6939256637168141</v>
      </c>
      <c r="P151" s="28">
        <f t="shared" si="1294"/>
        <v>1360</v>
      </c>
      <c r="Q151" s="6">
        <f t="shared" ref="Q151" si="1634">Q$5/P151+Q$6</f>
        <v>3.8007176470588235</v>
      </c>
      <c r="R151" s="6">
        <f t="shared" si="1277"/>
        <v>5.3233764705882356</v>
      </c>
      <c r="S151" s="27">
        <v>142</v>
      </c>
      <c r="T151" s="6">
        <f t="shared" ref="T151" si="1635">T$5/S151+T$6</f>
        <v>9.2557183098591551</v>
      </c>
      <c r="U151" s="6">
        <f t="shared" si="1279"/>
        <v>9.8958042253521121</v>
      </c>
      <c r="V151" s="27">
        <v>142</v>
      </c>
      <c r="W151" s="6">
        <f t="shared" ref="W151" si="1636">W$5/V151+W$6</f>
        <v>12.868801408450713</v>
      </c>
      <c r="X151" s="6">
        <f t="shared" si="1281"/>
        <v>13.682185915492958</v>
      </c>
      <c r="Y151" s="27">
        <v>142</v>
      </c>
      <c r="Z151" s="6">
        <f t="shared" ref="Z151" si="1637">Z$5/Y151+Z$6</f>
        <v>17.433500000000027</v>
      </c>
      <c r="AA151" s="6">
        <f t="shared" si="1283"/>
        <v>18.472421126760565</v>
      </c>
      <c r="AB151" s="27">
        <f t="shared" si="1299"/>
        <v>184</v>
      </c>
      <c r="AC151" s="6">
        <f t="shared" ref="AC151" si="1638">AC$5/AB151+AC$6</f>
        <v>32.791526086956537</v>
      </c>
      <c r="AD151" s="6">
        <f t="shared" si="1285"/>
        <v>34.581334782608693</v>
      </c>
      <c r="AE151" s="27">
        <f t="shared" si="1301"/>
        <v>184</v>
      </c>
      <c r="AF151" s="6">
        <f t="shared" si="1268"/>
        <v>32.507526086956538</v>
      </c>
      <c r="AG151" s="6">
        <f t="shared" si="1286"/>
        <v>34.264034782608697</v>
      </c>
      <c r="AH151" s="27">
        <f t="shared" si="1302"/>
        <v>184</v>
      </c>
      <c r="AI151" s="6">
        <f t="shared" si="1269"/>
        <v>32.040926086956539</v>
      </c>
      <c r="AJ151" s="6">
        <f t="shared" si="1287"/>
        <v>33.742734782608693</v>
      </c>
      <c r="AK151" s="27">
        <f t="shared" si="1303"/>
        <v>184</v>
      </c>
      <c r="AL151" s="6">
        <f t="shared" si="1270"/>
        <v>31.340826086956536</v>
      </c>
      <c r="AM151" s="6">
        <f t="shared" si="1288"/>
        <v>32.877467347059174</v>
      </c>
      <c r="AN151" s="27">
        <f t="shared" si="1304"/>
        <v>184</v>
      </c>
      <c r="AO151" s="6">
        <f t="shared" si="1271"/>
        <v>31.040026086956537</v>
      </c>
      <c r="AP151" s="6">
        <f t="shared" si="1289"/>
        <v>32.575034782608697</v>
      </c>
      <c r="AQ151" s="27">
        <v>142</v>
      </c>
      <c r="AR151" s="6">
        <f t="shared" si="1524"/>
        <v>16.401200000000028</v>
      </c>
      <c r="AS151" s="6">
        <f t="shared" si="1525"/>
        <v>17.319035180948969</v>
      </c>
      <c r="AT151" s="27">
        <f t="shared" si="1305"/>
        <v>184</v>
      </c>
      <c r="AU151" s="6">
        <f t="shared" si="1526"/>
        <v>31.773226086956537</v>
      </c>
      <c r="AV151" s="6">
        <f t="shared" si="1527"/>
        <v>33.443670023325971</v>
      </c>
      <c r="AW151" s="27">
        <f t="shared" si="1306"/>
        <v>184</v>
      </c>
      <c r="AX151" s="6">
        <f t="shared" si="1528"/>
        <v>31.773226086956537</v>
      </c>
      <c r="AY151" s="6">
        <f t="shared" si="1529"/>
        <v>33.443670023325971</v>
      </c>
      <c r="AZ151" s="27">
        <f t="shared" si="1307"/>
        <v>184</v>
      </c>
      <c r="BA151" s="6">
        <f t="shared" si="1530"/>
        <v>31.773226086956537</v>
      </c>
      <c r="BB151" s="21">
        <f t="shared" si="1531"/>
        <v>33.443670023325971</v>
      </c>
    </row>
    <row r="152" spans="4:54" x14ac:dyDescent="0.25">
      <c r="D152" s="28">
        <v>143</v>
      </c>
      <c r="F152" s="20"/>
      <c r="G152" s="29">
        <f t="shared" si="1542"/>
        <v>72</v>
      </c>
      <c r="H152" s="4">
        <f t="shared" ref="H152" si="1639">H$5/G152+H$6</f>
        <v>4.2899555555555553</v>
      </c>
      <c r="I152" s="4">
        <f t="shared" si="1533"/>
        <v>6.1558888888888887</v>
      </c>
      <c r="J152" s="28">
        <v>143</v>
      </c>
      <c r="K152" s="4">
        <f t="shared" ref="K152" si="1640">K$5/J152+K$6</f>
        <v>4.2920923076923074</v>
      </c>
      <c r="L152" s="4">
        <f t="shared" si="1535"/>
        <v>6.1590104895104894</v>
      </c>
      <c r="M152" s="28">
        <f t="shared" si="1292"/>
        <v>229</v>
      </c>
      <c r="N152" s="6">
        <f t="shared" ref="N152" si="1641">N$5/M152+N$6</f>
        <v>4.135148034934498</v>
      </c>
      <c r="O152" s="6">
        <f t="shared" si="1275"/>
        <v>5.6875493449781658</v>
      </c>
      <c r="P152" s="28">
        <f t="shared" si="1294"/>
        <v>1390</v>
      </c>
      <c r="Q152" s="6">
        <f t="shared" ref="Q152" si="1642">Q$5/P152+Q$6</f>
        <v>3.7984165467625903</v>
      </c>
      <c r="R152" s="6">
        <f t="shared" si="1277"/>
        <v>5.3208690647482015</v>
      </c>
      <c r="S152" s="27">
        <v>143</v>
      </c>
      <c r="T152" s="6">
        <f t="shared" ref="T152" si="1643">T$5/S152+T$6</f>
        <v>9.2094265734265726</v>
      </c>
      <c r="U152" s="6">
        <f t="shared" si="1279"/>
        <v>9.8471979020979035</v>
      </c>
      <c r="V152" s="27">
        <v>143</v>
      </c>
      <c r="W152" s="6">
        <f t="shared" ref="W152" si="1644">W$5/V152+W$6</f>
        <v>12.796655244755252</v>
      </c>
      <c r="X152" s="6">
        <f t="shared" si="1281"/>
        <v>13.606444755244755</v>
      </c>
      <c r="Y152" s="27">
        <v>143</v>
      </c>
      <c r="Z152" s="6">
        <f t="shared" ref="Z152" si="1645">Z$5/Y152+Z$6</f>
        <v>17.328604895104924</v>
      </c>
      <c r="AA152" s="6">
        <f t="shared" si="1283"/>
        <v>18.362256643356645</v>
      </c>
      <c r="AB152" s="27">
        <f t="shared" si="1299"/>
        <v>186</v>
      </c>
      <c r="AC152" s="6">
        <f t="shared" ref="AC152" si="1646">AC$5/AB152+AC$6</f>
        <v>32.462517204301093</v>
      </c>
      <c r="AD152" s="6">
        <f t="shared" si="1285"/>
        <v>34.235846236559141</v>
      </c>
      <c r="AE152" s="27">
        <f t="shared" si="1301"/>
        <v>186</v>
      </c>
      <c r="AF152" s="6">
        <f t="shared" si="1268"/>
        <v>32.178517204301087</v>
      </c>
      <c r="AG152" s="6">
        <f t="shared" si="1286"/>
        <v>33.918546236559138</v>
      </c>
      <c r="AH152" s="27">
        <f t="shared" si="1302"/>
        <v>186</v>
      </c>
      <c r="AI152" s="6">
        <f t="shared" si="1269"/>
        <v>31.711917204301091</v>
      </c>
      <c r="AJ152" s="6">
        <f t="shared" si="1287"/>
        <v>33.397246236559141</v>
      </c>
      <c r="AK152" s="27">
        <f t="shared" si="1303"/>
        <v>186</v>
      </c>
      <c r="AL152" s="6">
        <f t="shared" si="1270"/>
        <v>31.011817204301089</v>
      </c>
      <c r="AM152" s="6">
        <f t="shared" si="1288"/>
        <v>32.531978801009615</v>
      </c>
      <c r="AN152" s="27">
        <f t="shared" si="1304"/>
        <v>186</v>
      </c>
      <c r="AO152" s="6">
        <f t="shared" si="1271"/>
        <v>30.71101720430109</v>
      </c>
      <c r="AP152" s="6">
        <f t="shared" si="1289"/>
        <v>32.229546236559138</v>
      </c>
      <c r="AQ152" s="27">
        <v>143</v>
      </c>
      <c r="AR152" s="6">
        <f t="shared" si="1524"/>
        <v>16.296304895104925</v>
      </c>
      <c r="AS152" s="6">
        <f t="shared" si="1525"/>
        <v>17.208870697545049</v>
      </c>
      <c r="AT152" s="27">
        <f t="shared" si="1305"/>
        <v>186</v>
      </c>
      <c r="AU152" s="6">
        <f t="shared" si="1526"/>
        <v>31.44421720430109</v>
      </c>
      <c r="AV152" s="6">
        <f t="shared" si="1527"/>
        <v>33.09818147727642</v>
      </c>
      <c r="AW152" s="27">
        <f t="shared" si="1306"/>
        <v>186</v>
      </c>
      <c r="AX152" s="6">
        <f t="shared" si="1528"/>
        <v>31.44421720430109</v>
      </c>
      <c r="AY152" s="6">
        <f t="shared" si="1529"/>
        <v>33.09818147727642</v>
      </c>
      <c r="AZ152" s="27">
        <f t="shared" si="1307"/>
        <v>186</v>
      </c>
      <c r="BA152" s="6">
        <f t="shared" si="1530"/>
        <v>31.44421720430109</v>
      </c>
      <c r="BB152" s="21">
        <f t="shared" si="1531"/>
        <v>33.09818147727642</v>
      </c>
    </row>
    <row r="153" spans="4:54" x14ac:dyDescent="0.25">
      <c r="D153" s="28">
        <v>144</v>
      </c>
      <c r="F153" s="20"/>
      <c r="G153" s="29">
        <f t="shared" si="1542"/>
        <v>72.5</v>
      </c>
      <c r="H153" s="4">
        <f t="shared" ref="H153" si="1647">H$5/G153+H$6</f>
        <v>4.2878482758620686</v>
      </c>
      <c r="I153" s="4">
        <f t="shared" si="1533"/>
        <v>6.1528103448275866</v>
      </c>
      <c r="J153" s="28">
        <v>144</v>
      </c>
      <c r="K153" s="4">
        <f t="shared" ref="K153" si="1648">K$5/J153+K$6</f>
        <v>4.2899555555555553</v>
      </c>
      <c r="L153" s="4">
        <f t="shared" si="1535"/>
        <v>6.1558888888888887</v>
      </c>
      <c r="M153" s="28">
        <f t="shared" si="1292"/>
        <v>232</v>
      </c>
      <c r="N153" s="6">
        <f t="shared" ref="N153" si="1649">N$5/M153+N$6</f>
        <v>4.129444827586207</v>
      </c>
      <c r="O153" s="6">
        <f t="shared" si="1275"/>
        <v>5.6813379310344834</v>
      </c>
      <c r="P153" s="28">
        <f t="shared" si="1294"/>
        <v>1420</v>
      </c>
      <c r="Q153" s="6">
        <f t="shared" ref="Q153" si="1650">Q$5/P153+Q$6</f>
        <v>3.7962126760563382</v>
      </c>
      <c r="R153" s="6">
        <f t="shared" si="1277"/>
        <v>5.3184676056338027</v>
      </c>
      <c r="S153" s="27">
        <v>144</v>
      </c>
      <c r="T153" s="6">
        <f t="shared" ref="T153" si="1651">T$5/S153+T$6</f>
        <v>9.1637777777777778</v>
      </c>
      <c r="U153" s="6">
        <f t="shared" si="1279"/>
        <v>9.7992666666666679</v>
      </c>
      <c r="V153" s="27">
        <v>144</v>
      </c>
      <c r="W153" s="6">
        <f t="shared" ref="W153" si="1652">W$5/V153+W$6</f>
        <v>12.725511111111119</v>
      </c>
      <c r="X153" s="6">
        <f t="shared" si="1281"/>
        <v>13.531755555555556</v>
      </c>
      <c r="Y153" s="27">
        <v>144</v>
      </c>
      <c r="Z153" s="6">
        <f t="shared" ref="Z153" si="1653">Z$5/Y153+Z$6</f>
        <v>17.225166666666695</v>
      </c>
      <c r="AA153" s="6">
        <f t="shared" si="1283"/>
        <v>18.253622222222223</v>
      </c>
      <c r="AB153" s="27">
        <f t="shared" si="1299"/>
        <v>188</v>
      </c>
      <c r="AC153" s="6">
        <f t="shared" ref="AC153" si="1654">AC$5/AB153+AC$6</f>
        <v>32.140508510638313</v>
      </c>
      <c r="AD153" s="6">
        <f t="shared" si="1285"/>
        <v>33.897708510638296</v>
      </c>
      <c r="AE153" s="27">
        <f t="shared" si="1301"/>
        <v>188</v>
      </c>
      <c r="AF153" s="6">
        <f t="shared" si="1268"/>
        <v>31.856508510638314</v>
      </c>
      <c r="AG153" s="6">
        <f t="shared" si="1286"/>
        <v>33.5804085106383</v>
      </c>
      <c r="AH153" s="27">
        <f t="shared" si="1302"/>
        <v>188</v>
      </c>
      <c r="AI153" s="6">
        <f t="shared" si="1269"/>
        <v>31.389908510638314</v>
      </c>
      <c r="AJ153" s="6">
        <f t="shared" si="1287"/>
        <v>33.059108510638296</v>
      </c>
      <c r="AK153" s="27">
        <f t="shared" si="1303"/>
        <v>188</v>
      </c>
      <c r="AL153" s="6">
        <f t="shared" si="1270"/>
        <v>30.689808510638311</v>
      </c>
      <c r="AM153" s="6">
        <f t="shared" si="1288"/>
        <v>32.193841075088777</v>
      </c>
      <c r="AN153" s="27">
        <f t="shared" si="1304"/>
        <v>188</v>
      </c>
      <c r="AO153" s="6">
        <f t="shared" si="1271"/>
        <v>30.389008510638313</v>
      </c>
      <c r="AP153" s="6">
        <f t="shared" si="1289"/>
        <v>31.8914085106383</v>
      </c>
      <c r="AQ153" s="27">
        <v>144</v>
      </c>
      <c r="AR153" s="6">
        <f t="shared" si="1524"/>
        <v>16.192866666666696</v>
      </c>
      <c r="AS153" s="6">
        <f t="shared" si="1525"/>
        <v>17.100236276410627</v>
      </c>
      <c r="AT153" s="27">
        <f t="shared" si="1305"/>
        <v>188</v>
      </c>
      <c r="AU153" s="6">
        <f t="shared" si="1526"/>
        <v>31.122208510638313</v>
      </c>
      <c r="AV153" s="6">
        <f t="shared" si="1527"/>
        <v>32.760043751355575</v>
      </c>
      <c r="AW153" s="27">
        <f t="shared" si="1306"/>
        <v>188</v>
      </c>
      <c r="AX153" s="6">
        <f t="shared" si="1528"/>
        <v>31.122208510638313</v>
      </c>
      <c r="AY153" s="6">
        <f t="shared" si="1529"/>
        <v>32.760043751355575</v>
      </c>
      <c r="AZ153" s="27">
        <f t="shared" si="1307"/>
        <v>188</v>
      </c>
      <c r="BA153" s="6">
        <f t="shared" si="1530"/>
        <v>31.122208510638313</v>
      </c>
      <c r="BB153" s="21">
        <f t="shared" si="1531"/>
        <v>32.760043751355575</v>
      </c>
    </row>
    <row r="154" spans="4:54" x14ac:dyDescent="0.25">
      <c r="D154" s="28">
        <v>145</v>
      </c>
      <c r="F154" s="20"/>
      <c r="G154" s="29">
        <f t="shared" si="1542"/>
        <v>73</v>
      </c>
      <c r="H154" s="4">
        <f t="shared" ref="H154" si="1655">H$5/G154+H$6</f>
        <v>4.2857698630136989</v>
      </c>
      <c r="I154" s="4">
        <f t="shared" si="1533"/>
        <v>6.1497739726027403</v>
      </c>
      <c r="J154" s="28">
        <v>145</v>
      </c>
      <c r="K154" s="4">
        <f t="shared" ref="K154" si="1656">K$5/J154+K$6</f>
        <v>4.2878482758620686</v>
      </c>
      <c r="L154" s="4">
        <f t="shared" si="1535"/>
        <v>6.1528103448275866</v>
      </c>
      <c r="M154" s="28">
        <f t="shared" si="1292"/>
        <v>235</v>
      </c>
      <c r="N154" s="6">
        <f t="shared" ref="N154" si="1657">N$5/M154+N$6</f>
        <v>4.1238872340425532</v>
      </c>
      <c r="O154" s="6">
        <f t="shared" si="1275"/>
        <v>5.6752851063829794</v>
      </c>
      <c r="P154" s="28">
        <f t="shared" si="1294"/>
        <v>1450</v>
      </c>
      <c r="Q154" s="6">
        <f t="shared" ref="Q154" si="1658">Q$5/P154+Q$6</f>
        <v>3.7941000000000003</v>
      </c>
      <c r="R154" s="6">
        <f t="shared" si="1277"/>
        <v>5.3161655172413793</v>
      </c>
      <c r="S154" s="27">
        <v>145</v>
      </c>
      <c r="T154" s="6">
        <f t="shared" ref="T154" si="1659">T$5/S154+T$6</f>
        <v>9.118758620689654</v>
      </c>
      <c r="U154" s="6">
        <f t="shared" si="1279"/>
        <v>9.7519965517241367</v>
      </c>
      <c r="V154" s="27">
        <v>145</v>
      </c>
      <c r="W154" s="6">
        <f t="shared" ref="W154" si="1660">W$5/V154+W$6</f>
        <v>12.655348275862076</v>
      </c>
      <c r="X154" s="6">
        <f t="shared" si="1281"/>
        <v>13.458096551724138</v>
      </c>
      <c r="Y154" s="27">
        <v>145</v>
      </c>
      <c r="Z154" s="6">
        <f t="shared" ref="Z154" si="1661">Z$5/Y154+Z$6</f>
        <v>17.123155172413821</v>
      </c>
      <c r="AA154" s="6">
        <f t="shared" si="1283"/>
        <v>18.146486206896551</v>
      </c>
      <c r="AB154" s="27">
        <f t="shared" si="1299"/>
        <v>190</v>
      </c>
      <c r="AC154" s="6">
        <f t="shared" ref="AC154" si="1662">AC$5/AB154+AC$6</f>
        <v>31.825278947368435</v>
      </c>
      <c r="AD154" s="6">
        <f t="shared" si="1285"/>
        <v>33.566689473684207</v>
      </c>
      <c r="AE154" s="27">
        <f t="shared" si="1301"/>
        <v>190</v>
      </c>
      <c r="AF154" s="6">
        <f t="shared" si="1268"/>
        <v>31.541278947368436</v>
      </c>
      <c r="AG154" s="6">
        <f t="shared" si="1286"/>
        <v>33.249389473684211</v>
      </c>
      <c r="AH154" s="27">
        <f t="shared" si="1302"/>
        <v>190</v>
      </c>
      <c r="AI154" s="6">
        <f t="shared" si="1269"/>
        <v>31.074678947368437</v>
      </c>
      <c r="AJ154" s="6">
        <f t="shared" si="1287"/>
        <v>32.728089473684207</v>
      </c>
      <c r="AK154" s="27">
        <f t="shared" si="1303"/>
        <v>190</v>
      </c>
      <c r="AL154" s="6">
        <f t="shared" si="1270"/>
        <v>30.374578947368434</v>
      </c>
      <c r="AM154" s="6">
        <f t="shared" si="1288"/>
        <v>31.862822038134684</v>
      </c>
      <c r="AN154" s="27">
        <f t="shared" si="1304"/>
        <v>190</v>
      </c>
      <c r="AO154" s="6">
        <f t="shared" si="1271"/>
        <v>30.073778947368435</v>
      </c>
      <c r="AP154" s="6">
        <f t="shared" si="1289"/>
        <v>31.560389473684211</v>
      </c>
      <c r="AQ154" s="27">
        <v>145</v>
      </c>
      <c r="AR154" s="6">
        <f t="shared" si="1524"/>
        <v>16.090855172413821</v>
      </c>
      <c r="AS154" s="6">
        <f t="shared" si="1525"/>
        <v>16.993100261084955</v>
      </c>
      <c r="AT154" s="27">
        <f t="shared" si="1305"/>
        <v>190</v>
      </c>
      <c r="AU154" s="6">
        <f t="shared" si="1526"/>
        <v>30.806978947368435</v>
      </c>
      <c r="AV154" s="6">
        <f t="shared" si="1527"/>
        <v>32.429024714401486</v>
      </c>
      <c r="AW154" s="27">
        <f t="shared" si="1306"/>
        <v>190</v>
      </c>
      <c r="AX154" s="6">
        <f t="shared" si="1528"/>
        <v>30.806978947368435</v>
      </c>
      <c r="AY154" s="6">
        <f t="shared" si="1529"/>
        <v>32.429024714401486</v>
      </c>
      <c r="AZ154" s="27">
        <f t="shared" si="1307"/>
        <v>190</v>
      </c>
      <c r="BA154" s="6">
        <f t="shared" si="1530"/>
        <v>30.806978947368435</v>
      </c>
      <c r="BB154" s="21">
        <f t="shared" si="1531"/>
        <v>32.429024714401486</v>
      </c>
    </row>
    <row r="155" spans="4:54" x14ac:dyDescent="0.25">
      <c r="D155" s="28">
        <v>146</v>
      </c>
      <c r="F155" s="20"/>
      <c r="G155" s="29">
        <f t="shared" si="1542"/>
        <v>73.5</v>
      </c>
      <c r="H155" s="4">
        <f t="shared" ref="H155" si="1663">H$5/G155+H$6</f>
        <v>4.2837197278911567</v>
      </c>
      <c r="I155" s="4">
        <f t="shared" si="1533"/>
        <v>6.1467789115646259</v>
      </c>
      <c r="J155" s="28">
        <v>146</v>
      </c>
      <c r="K155" s="4">
        <f t="shared" ref="K155" si="1664">K$5/J155+K$6</f>
        <v>4.2857698630136989</v>
      </c>
      <c r="L155" s="4">
        <f t="shared" si="1535"/>
        <v>6.1497739726027403</v>
      </c>
      <c r="M155" s="28">
        <f t="shared" si="1292"/>
        <v>238</v>
      </c>
      <c r="N155" s="6">
        <f t="shared" ref="N155" si="1665">N$5/M155+N$6</f>
        <v>4.1184697478991596</v>
      </c>
      <c r="O155" s="6">
        <f t="shared" si="1275"/>
        <v>5.6693848739495802</v>
      </c>
      <c r="P155" s="28">
        <f t="shared" si="1294"/>
        <v>1480</v>
      </c>
      <c r="Q155" s="6">
        <f t="shared" ref="Q155" si="1666">Q$5/P155+Q$6</f>
        <v>3.792072972972973</v>
      </c>
      <c r="R155" s="6">
        <f t="shared" si="1277"/>
        <v>5.3139567567567569</v>
      </c>
      <c r="S155" s="27">
        <v>146</v>
      </c>
      <c r="T155" s="6">
        <f t="shared" ref="T155" si="1667">T$5/S155+T$6</f>
        <v>9.0743561643835626</v>
      </c>
      <c r="U155" s="6">
        <f t="shared" si="1279"/>
        <v>9.7053739726027395</v>
      </c>
      <c r="V155" s="27">
        <v>146</v>
      </c>
      <c r="W155" s="6">
        <f t="shared" ref="W155" si="1668">W$5/V155+W$6</f>
        <v>12.586146575342473</v>
      </c>
      <c r="X155" s="6">
        <f t="shared" si="1281"/>
        <v>13.385446575342467</v>
      </c>
      <c r="Y155" s="27">
        <v>146</v>
      </c>
      <c r="Z155" s="6">
        <f t="shared" ref="Z155" si="1669">Z$5/Y155+Z$6</f>
        <v>17.022541095890439</v>
      </c>
      <c r="AA155" s="6">
        <f t="shared" si="1283"/>
        <v>18.040817808219177</v>
      </c>
      <c r="AB155" s="27">
        <f t="shared" si="1299"/>
        <v>192</v>
      </c>
      <c r="AC155" s="6">
        <f t="shared" ref="AC155" si="1670">AC$5/AB155+AC$6</f>
        <v>31.516616666666682</v>
      </c>
      <c r="AD155" s="6">
        <f t="shared" si="1285"/>
        <v>33.242566666666669</v>
      </c>
      <c r="AE155" s="27">
        <f t="shared" si="1301"/>
        <v>192</v>
      </c>
      <c r="AF155" s="6">
        <f t="shared" si="1268"/>
        <v>31.232616666666683</v>
      </c>
      <c r="AG155" s="6">
        <f t="shared" si="1286"/>
        <v>32.925266666666666</v>
      </c>
      <c r="AH155" s="27">
        <f t="shared" si="1302"/>
        <v>192</v>
      </c>
      <c r="AI155" s="6">
        <f t="shared" si="1269"/>
        <v>30.766016666666683</v>
      </c>
      <c r="AJ155" s="6">
        <f t="shared" si="1287"/>
        <v>32.403966666666669</v>
      </c>
      <c r="AK155" s="27">
        <f t="shared" si="1303"/>
        <v>192</v>
      </c>
      <c r="AL155" s="6">
        <f t="shared" si="1270"/>
        <v>30.065916666666681</v>
      </c>
      <c r="AM155" s="6">
        <f t="shared" si="1288"/>
        <v>31.538699231117143</v>
      </c>
      <c r="AN155" s="27">
        <f t="shared" si="1304"/>
        <v>192</v>
      </c>
      <c r="AO155" s="6">
        <f t="shared" si="1271"/>
        <v>29.765116666666682</v>
      </c>
      <c r="AP155" s="6">
        <f t="shared" si="1289"/>
        <v>31.236266666666669</v>
      </c>
      <c r="AQ155" s="27">
        <v>146</v>
      </c>
      <c r="AR155" s="6">
        <f t="shared" si="1524"/>
        <v>15.990241095890438</v>
      </c>
      <c r="AS155" s="6">
        <f t="shared" si="1525"/>
        <v>16.887431862407581</v>
      </c>
      <c r="AT155" s="27">
        <f t="shared" si="1305"/>
        <v>192</v>
      </c>
      <c r="AU155" s="6">
        <f t="shared" si="1526"/>
        <v>30.498316666666682</v>
      </c>
      <c r="AV155" s="6">
        <f t="shared" si="1527"/>
        <v>32.104901907383947</v>
      </c>
      <c r="AW155" s="27">
        <f t="shared" si="1306"/>
        <v>192</v>
      </c>
      <c r="AX155" s="6">
        <f t="shared" si="1528"/>
        <v>30.498316666666682</v>
      </c>
      <c r="AY155" s="6">
        <f t="shared" si="1529"/>
        <v>32.104901907383947</v>
      </c>
      <c r="AZ155" s="27">
        <f t="shared" si="1307"/>
        <v>192</v>
      </c>
      <c r="BA155" s="6">
        <f t="shared" si="1530"/>
        <v>30.498316666666682</v>
      </c>
      <c r="BB155" s="21">
        <f t="shared" si="1531"/>
        <v>32.104901907383947</v>
      </c>
    </row>
    <row r="156" spans="4:54" x14ac:dyDescent="0.25">
      <c r="D156" s="28">
        <v>147</v>
      </c>
      <c r="F156" s="20"/>
      <c r="G156" s="29">
        <f t="shared" si="1542"/>
        <v>74</v>
      </c>
      <c r="H156" s="4">
        <f t="shared" ref="H156" si="1671">H$5/G156+H$6</f>
        <v>4.2816972972972973</v>
      </c>
      <c r="I156" s="4">
        <f t="shared" si="1533"/>
        <v>6.1438243243243242</v>
      </c>
      <c r="J156" s="28">
        <v>147</v>
      </c>
      <c r="K156" s="4">
        <f t="shared" ref="K156" si="1672">K$5/J156+K$6</f>
        <v>4.2837197278911567</v>
      </c>
      <c r="L156" s="4">
        <f t="shared" si="1535"/>
        <v>6.1467789115646259</v>
      </c>
      <c r="M156" s="28">
        <f t="shared" si="1292"/>
        <v>241</v>
      </c>
      <c r="N156" s="6">
        <f t="shared" ref="N156" si="1673">N$5/M156+N$6</f>
        <v>4.1131871369294606</v>
      </c>
      <c r="O156" s="6">
        <f t="shared" si="1275"/>
        <v>5.66363153526971</v>
      </c>
      <c r="P156" s="28">
        <f t="shared" si="1294"/>
        <v>1510</v>
      </c>
      <c r="Q156" s="6">
        <f t="shared" ref="Q156" si="1674">Q$5/P156+Q$6</f>
        <v>3.7901264900662253</v>
      </c>
      <c r="R156" s="6">
        <f t="shared" si="1277"/>
        <v>5.3118357615894043</v>
      </c>
      <c r="S156" s="27">
        <v>147</v>
      </c>
      <c r="T156" s="6">
        <f t="shared" ref="T156" si="1675">T$5/S156+T$6</f>
        <v>9.0305578231292518</v>
      </c>
      <c r="U156" s="6">
        <f t="shared" si="1279"/>
        <v>9.6593857142857154</v>
      </c>
      <c r="V156" s="27">
        <v>147</v>
      </c>
      <c r="W156" s="6">
        <f t="shared" ref="W156" si="1676">W$5/V156+W$6</f>
        <v>12.517886394557831</v>
      </c>
      <c r="X156" s="6">
        <f t="shared" si="1281"/>
        <v>13.313785034013605</v>
      </c>
      <c r="Y156" s="27">
        <v>147</v>
      </c>
      <c r="Z156" s="6">
        <f t="shared" ref="Z156" si="1677">Z$5/Y156+Z$6</f>
        <v>16.923295918367373</v>
      </c>
      <c r="AA156" s="6">
        <f t="shared" si="1283"/>
        <v>17.936587074829934</v>
      </c>
      <c r="AB156" s="27">
        <f t="shared" si="1299"/>
        <v>194</v>
      </c>
      <c r="AC156" s="6">
        <f t="shared" ref="AC156" si="1678">AC$5/AB156+AC$6</f>
        <v>31.214318556701045</v>
      </c>
      <c r="AD156" s="6">
        <f t="shared" si="1285"/>
        <v>32.925126804123707</v>
      </c>
      <c r="AE156" s="27">
        <f t="shared" si="1301"/>
        <v>194</v>
      </c>
      <c r="AF156" s="6">
        <f t="shared" si="1268"/>
        <v>30.930318556701046</v>
      </c>
      <c r="AG156" s="6">
        <f t="shared" si="1286"/>
        <v>32.607826804123711</v>
      </c>
      <c r="AH156" s="27">
        <f t="shared" si="1302"/>
        <v>194</v>
      </c>
      <c r="AI156" s="6">
        <f t="shared" si="1269"/>
        <v>30.463718556701046</v>
      </c>
      <c r="AJ156" s="6">
        <f t="shared" si="1287"/>
        <v>32.086526804123707</v>
      </c>
      <c r="AK156" s="27">
        <f t="shared" si="1303"/>
        <v>194</v>
      </c>
      <c r="AL156" s="6">
        <f t="shared" si="1270"/>
        <v>29.763618556701044</v>
      </c>
      <c r="AM156" s="6">
        <f t="shared" si="1288"/>
        <v>31.221259368574184</v>
      </c>
      <c r="AN156" s="27">
        <f t="shared" si="1304"/>
        <v>194</v>
      </c>
      <c r="AO156" s="6">
        <f t="shared" si="1271"/>
        <v>29.462818556701045</v>
      </c>
      <c r="AP156" s="6">
        <f t="shared" si="1289"/>
        <v>30.918826804123711</v>
      </c>
      <c r="AQ156" s="27">
        <v>147</v>
      </c>
      <c r="AR156" s="6">
        <f t="shared" si="1524"/>
        <v>15.890995918367373</v>
      </c>
      <c r="AS156" s="6">
        <f t="shared" si="1525"/>
        <v>16.783201129018337</v>
      </c>
      <c r="AT156" s="27">
        <f t="shared" si="1305"/>
        <v>194</v>
      </c>
      <c r="AU156" s="6">
        <f t="shared" si="1526"/>
        <v>30.196018556701045</v>
      </c>
      <c r="AV156" s="6">
        <f t="shared" si="1527"/>
        <v>31.787462044840986</v>
      </c>
      <c r="AW156" s="27">
        <f t="shared" si="1306"/>
        <v>194</v>
      </c>
      <c r="AX156" s="6">
        <f t="shared" si="1528"/>
        <v>30.196018556701045</v>
      </c>
      <c r="AY156" s="6">
        <f t="shared" si="1529"/>
        <v>31.787462044840986</v>
      </c>
      <c r="AZ156" s="27">
        <f t="shared" si="1307"/>
        <v>194</v>
      </c>
      <c r="BA156" s="6">
        <f t="shared" si="1530"/>
        <v>30.196018556701045</v>
      </c>
      <c r="BB156" s="21">
        <f t="shared" si="1531"/>
        <v>31.787462044840986</v>
      </c>
    </row>
    <row r="157" spans="4:54" x14ac:dyDescent="0.25">
      <c r="D157" s="28">
        <v>148</v>
      </c>
      <c r="F157" s="20"/>
      <c r="G157" s="29">
        <f t="shared" si="1542"/>
        <v>74.5</v>
      </c>
      <c r="H157" s="4">
        <f t="shared" ref="H157" si="1679">H$5/G157+H$6</f>
        <v>4.2797020134228188</v>
      </c>
      <c r="I157" s="4">
        <f t="shared" si="1533"/>
        <v>6.1409093959731544</v>
      </c>
      <c r="J157" s="28">
        <v>148</v>
      </c>
      <c r="K157" s="4">
        <f t="shared" ref="K157" si="1680">K$5/J157+K$6</f>
        <v>4.2816972972972973</v>
      </c>
      <c r="L157" s="4">
        <f t="shared" si="1535"/>
        <v>6.1438243243243242</v>
      </c>
      <c r="M157" s="28">
        <f t="shared" si="1292"/>
        <v>244</v>
      </c>
      <c r="N157" s="6">
        <f t="shared" ref="N157" si="1681">N$5/M157+N$6</f>
        <v>4.1080344262295085</v>
      </c>
      <c r="O157" s="6">
        <f t="shared" si="1275"/>
        <v>5.6580196721311475</v>
      </c>
      <c r="P157" s="28">
        <f t="shared" si="1294"/>
        <v>1540</v>
      </c>
      <c r="Q157" s="6">
        <f t="shared" ref="Q157" si="1682">Q$5/P157+Q$6</f>
        <v>3.7882558441558443</v>
      </c>
      <c r="R157" s="6">
        <f t="shared" si="1277"/>
        <v>5.3097974025974031</v>
      </c>
      <c r="S157" s="27">
        <v>148</v>
      </c>
      <c r="T157" s="6">
        <f t="shared" ref="T157" si="1683">T$5/S157+T$6</f>
        <v>8.9873513513513519</v>
      </c>
      <c r="U157" s="6">
        <f t="shared" si="1279"/>
        <v>9.6140189189189194</v>
      </c>
      <c r="V157" s="27">
        <v>148</v>
      </c>
      <c r="W157" s="6">
        <f t="shared" ref="W157" si="1684">W$5/V157+W$6</f>
        <v>12.450548648648656</v>
      </c>
      <c r="X157" s="6">
        <f t="shared" si="1281"/>
        <v>13.243091891891892</v>
      </c>
      <c r="Y157" s="27">
        <v>148</v>
      </c>
      <c r="Z157" s="6">
        <f t="shared" ref="Z157" si="1685">Z$5/Y157+Z$6</f>
        <v>16.825391891891918</v>
      </c>
      <c r="AA157" s="6">
        <f t="shared" si="1283"/>
        <v>17.833764864864865</v>
      </c>
      <c r="AB157" s="27">
        <f t="shared" si="1299"/>
        <v>196</v>
      </c>
      <c r="AC157" s="6">
        <f t="shared" ref="AC157" si="1686">AC$5/AB157+AC$6</f>
        <v>30.91818979591838</v>
      </c>
      <c r="AD157" s="6">
        <f t="shared" si="1285"/>
        <v>32.614165306122445</v>
      </c>
      <c r="AE157" s="27">
        <f t="shared" si="1301"/>
        <v>196</v>
      </c>
      <c r="AF157" s="6">
        <f t="shared" si="1268"/>
        <v>30.634189795918381</v>
      </c>
      <c r="AG157" s="6">
        <f t="shared" si="1286"/>
        <v>32.296865306122449</v>
      </c>
      <c r="AH157" s="27">
        <f t="shared" si="1302"/>
        <v>196</v>
      </c>
      <c r="AI157" s="6">
        <f t="shared" si="1269"/>
        <v>30.167589795918381</v>
      </c>
      <c r="AJ157" s="6">
        <f t="shared" si="1287"/>
        <v>31.775565306122449</v>
      </c>
      <c r="AK157" s="27">
        <f t="shared" si="1303"/>
        <v>196</v>
      </c>
      <c r="AL157" s="6">
        <f t="shared" si="1270"/>
        <v>29.467489795918379</v>
      </c>
      <c r="AM157" s="6">
        <f t="shared" si="1288"/>
        <v>30.910297870572922</v>
      </c>
      <c r="AN157" s="27">
        <f t="shared" si="1304"/>
        <v>196</v>
      </c>
      <c r="AO157" s="6">
        <f t="shared" si="1271"/>
        <v>29.16668979591838</v>
      </c>
      <c r="AP157" s="6">
        <f t="shared" si="1289"/>
        <v>30.607865306122449</v>
      </c>
      <c r="AQ157" s="27">
        <v>148</v>
      </c>
      <c r="AR157" s="6">
        <f t="shared" si="1524"/>
        <v>15.793091891891919</v>
      </c>
      <c r="AS157" s="6">
        <f t="shared" si="1525"/>
        <v>16.680378919053268</v>
      </c>
      <c r="AT157" s="27">
        <f t="shared" si="1305"/>
        <v>196</v>
      </c>
      <c r="AU157" s="6">
        <f t="shared" si="1526"/>
        <v>29.89988979591838</v>
      </c>
      <c r="AV157" s="6">
        <f t="shared" si="1527"/>
        <v>31.476500546839723</v>
      </c>
      <c r="AW157" s="27">
        <f t="shared" si="1306"/>
        <v>196</v>
      </c>
      <c r="AX157" s="6">
        <f t="shared" si="1528"/>
        <v>29.89988979591838</v>
      </c>
      <c r="AY157" s="6">
        <f t="shared" si="1529"/>
        <v>31.476500546839723</v>
      </c>
      <c r="AZ157" s="27">
        <f t="shared" si="1307"/>
        <v>196</v>
      </c>
      <c r="BA157" s="6">
        <f t="shared" si="1530"/>
        <v>29.89988979591838</v>
      </c>
      <c r="BB157" s="21">
        <f t="shared" si="1531"/>
        <v>31.476500546839723</v>
      </c>
    </row>
    <row r="158" spans="4:54" x14ac:dyDescent="0.25">
      <c r="D158" s="28">
        <v>149</v>
      </c>
      <c r="F158" s="20"/>
      <c r="G158" s="29">
        <f t="shared" si="1542"/>
        <v>75</v>
      </c>
      <c r="H158" s="4">
        <f t="shared" ref="H158" si="1687">H$5/G158+H$6</f>
        <v>4.2777333333333329</v>
      </c>
      <c r="I158" s="4">
        <f t="shared" si="1533"/>
        <v>6.1380333333333335</v>
      </c>
      <c r="J158" s="28">
        <v>149</v>
      </c>
      <c r="K158" s="4">
        <f t="shared" ref="K158" si="1688">K$5/J158+K$6</f>
        <v>4.2797020134228188</v>
      </c>
      <c r="L158" s="4">
        <f t="shared" si="1535"/>
        <v>6.1409093959731544</v>
      </c>
      <c r="M158" s="28">
        <f t="shared" si="1292"/>
        <v>247</v>
      </c>
      <c r="N158" s="6">
        <f t="shared" ref="N158" si="1689">N$5/M158+N$6</f>
        <v>4.1030068825910933</v>
      </c>
      <c r="O158" s="6">
        <f t="shared" si="1275"/>
        <v>5.6525441295546557</v>
      </c>
      <c r="P158" s="28">
        <f t="shared" si="1294"/>
        <v>1570</v>
      </c>
      <c r="Q158" s="6">
        <f t="shared" ref="Q158" si="1690">Q$5/P158+Q$6</f>
        <v>3.7864566878980894</v>
      </c>
      <c r="R158" s="6">
        <f t="shared" si="1277"/>
        <v>5.3078369426751593</v>
      </c>
      <c r="S158" s="27">
        <v>149</v>
      </c>
      <c r="T158" s="6">
        <f t="shared" ref="T158" si="1691">T$5/S158+T$6</f>
        <v>8.9447248322147654</v>
      </c>
      <c r="U158" s="6">
        <f t="shared" si="1279"/>
        <v>9.5692610738255031</v>
      </c>
      <c r="V158" s="27">
        <v>149</v>
      </c>
      <c r="W158" s="6">
        <f t="shared" ref="W158" si="1692">W$5/V158+W$6</f>
        <v>12.384114765100678</v>
      </c>
      <c r="X158" s="6">
        <f t="shared" si="1281"/>
        <v>13.173347651006711</v>
      </c>
      <c r="Y158" s="27">
        <v>149</v>
      </c>
      <c r="Z158" s="6">
        <f t="shared" ref="Z158" si="1693">Z$5/Y158+Z$6</f>
        <v>16.728802013422847</v>
      </c>
      <c r="AA158" s="6">
        <f t="shared" si="1283"/>
        <v>17.732322818791946</v>
      </c>
      <c r="AB158" s="27">
        <f t="shared" si="1299"/>
        <v>198</v>
      </c>
      <c r="AC158" s="6">
        <f t="shared" ref="AC158" si="1694">AC$5/AB158+AC$6</f>
        <v>30.628043434343446</v>
      </c>
      <c r="AD158" s="6">
        <f t="shared" si="1285"/>
        <v>32.309485858585859</v>
      </c>
      <c r="AE158" s="27">
        <f t="shared" si="1301"/>
        <v>198</v>
      </c>
      <c r="AF158" s="6">
        <f t="shared" si="1268"/>
        <v>30.344043434343448</v>
      </c>
      <c r="AG158" s="6">
        <f t="shared" si="1286"/>
        <v>31.992185858585859</v>
      </c>
      <c r="AH158" s="27">
        <f t="shared" si="1302"/>
        <v>198</v>
      </c>
      <c r="AI158" s="6">
        <f t="shared" si="1269"/>
        <v>29.877443434343448</v>
      </c>
      <c r="AJ158" s="6">
        <f t="shared" si="1287"/>
        <v>31.470885858585859</v>
      </c>
      <c r="AK158" s="27">
        <f t="shared" si="1303"/>
        <v>198</v>
      </c>
      <c r="AL158" s="6">
        <f t="shared" si="1270"/>
        <v>29.177343434343445</v>
      </c>
      <c r="AM158" s="6">
        <f t="shared" si="1288"/>
        <v>30.605618423036333</v>
      </c>
      <c r="AN158" s="27">
        <f t="shared" si="1304"/>
        <v>198</v>
      </c>
      <c r="AO158" s="6">
        <f t="shared" si="1271"/>
        <v>28.876543434343446</v>
      </c>
      <c r="AP158" s="6">
        <f t="shared" si="1289"/>
        <v>30.303185858585859</v>
      </c>
      <c r="AQ158" s="27">
        <v>149</v>
      </c>
      <c r="AR158" s="6">
        <f t="shared" si="1524"/>
        <v>15.696502013422846</v>
      </c>
      <c r="AS158" s="6">
        <f t="shared" si="1525"/>
        <v>16.57893687298035</v>
      </c>
      <c r="AT158" s="27">
        <f t="shared" si="1305"/>
        <v>198</v>
      </c>
      <c r="AU158" s="6">
        <f t="shared" si="1526"/>
        <v>29.609743434343446</v>
      </c>
      <c r="AV158" s="6">
        <f t="shared" si="1527"/>
        <v>31.171821099303138</v>
      </c>
      <c r="AW158" s="27">
        <f t="shared" si="1306"/>
        <v>198</v>
      </c>
      <c r="AX158" s="6">
        <f t="shared" si="1528"/>
        <v>29.609743434343446</v>
      </c>
      <c r="AY158" s="6">
        <f t="shared" si="1529"/>
        <v>31.171821099303138</v>
      </c>
      <c r="AZ158" s="27">
        <f t="shared" si="1307"/>
        <v>198</v>
      </c>
      <c r="BA158" s="6">
        <f t="shared" si="1530"/>
        <v>29.609743434343446</v>
      </c>
      <c r="BB158" s="21">
        <f t="shared" si="1531"/>
        <v>31.171821099303138</v>
      </c>
    </row>
    <row r="159" spans="4:54" x14ac:dyDescent="0.25">
      <c r="D159" s="28">
        <v>150</v>
      </c>
      <c r="F159" s="20"/>
      <c r="G159" s="29">
        <f t="shared" si="1542"/>
        <v>75.5</v>
      </c>
      <c r="H159" s="4">
        <f t="shared" ref="H159" si="1695">H$5/G159+H$6</f>
        <v>4.2757907284768208</v>
      </c>
      <c r="I159" s="4">
        <f t="shared" si="1533"/>
        <v>6.1351953642384105</v>
      </c>
      <c r="J159" s="28">
        <v>150</v>
      </c>
      <c r="K159" s="4">
        <f t="shared" ref="K159" si="1696">K$5/J159+K$6</f>
        <v>4.2777333333333329</v>
      </c>
      <c r="L159" s="4">
        <f t="shared" si="1535"/>
        <v>6.1380333333333335</v>
      </c>
      <c r="M159" s="28">
        <f t="shared" si="1292"/>
        <v>250</v>
      </c>
      <c r="N159" s="6">
        <f t="shared" ref="N159" si="1697">N$5/M159+N$6</f>
        <v>4.0981000000000005</v>
      </c>
      <c r="O159" s="6">
        <f t="shared" si="1275"/>
        <v>5.6472000000000007</v>
      </c>
      <c r="P159" s="28">
        <f t="shared" si="1294"/>
        <v>1600</v>
      </c>
      <c r="Q159" s="6">
        <f t="shared" ref="Q159" si="1698">Q$5/P159+Q$6</f>
        <v>3.7847250000000003</v>
      </c>
      <c r="R159" s="6">
        <f t="shared" si="1277"/>
        <v>5.3059500000000002</v>
      </c>
      <c r="S159" s="27">
        <v>150</v>
      </c>
      <c r="T159" s="6">
        <f t="shared" ref="T159" si="1699">T$5/S159+T$6</f>
        <v>8.9026666666666667</v>
      </c>
      <c r="U159" s="6">
        <f t="shared" si="1279"/>
        <v>9.5251000000000001</v>
      </c>
      <c r="V159" s="27">
        <v>150</v>
      </c>
      <c r="W159" s="6">
        <f t="shared" ref="W159" si="1700">W$5/V159+W$6</f>
        <v>12.318566666666674</v>
      </c>
      <c r="X159" s="6">
        <f t="shared" si="1281"/>
        <v>13.104533333333334</v>
      </c>
      <c r="Y159" s="27">
        <v>150</v>
      </c>
      <c r="Z159" s="6">
        <f t="shared" ref="Z159" si="1701">Z$5/Y159+Z$6</f>
        <v>16.633500000000026</v>
      </c>
      <c r="AA159" s="6">
        <f t="shared" si="1283"/>
        <v>17.632233333333335</v>
      </c>
      <c r="AB159" s="27">
        <f t="shared" si="1299"/>
        <v>200</v>
      </c>
      <c r="AC159" s="6">
        <f t="shared" ref="AC159" si="1702">AC$5/AB159+AC$6</f>
        <v>30.343700000000013</v>
      </c>
      <c r="AD159" s="6">
        <f t="shared" si="1285"/>
        <v>32.010899999999999</v>
      </c>
      <c r="AE159" s="27">
        <f t="shared" si="1301"/>
        <v>200</v>
      </c>
      <c r="AF159" s="6">
        <f t="shared" si="1268"/>
        <v>30.059700000000014</v>
      </c>
      <c r="AG159" s="6">
        <f t="shared" si="1286"/>
        <v>31.6936</v>
      </c>
      <c r="AH159" s="27">
        <f t="shared" si="1302"/>
        <v>200</v>
      </c>
      <c r="AI159" s="6">
        <f t="shared" si="1269"/>
        <v>29.593100000000014</v>
      </c>
      <c r="AJ159" s="6">
        <f t="shared" si="1287"/>
        <v>31.1723</v>
      </c>
      <c r="AK159" s="27">
        <f t="shared" si="1303"/>
        <v>200</v>
      </c>
      <c r="AL159" s="6">
        <f t="shared" si="1270"/>
        <v>28.893000000000011</v>
      </c>
      <c r="AM159" s="6">
        <f t="shared" si="1288"/>
        <v>30.307032564450473</v>
      </c>
      <c r="AN159" s="27">
        <f t="shared" si="1304"/>
        <v>200</v>
      </c>
      <c r="AO159" s="6">
        <f t="shared" si="1271"/>
        <v>28.592200000000012</v>
      </c>
      <c r="AP159" s="6">
        <f t="shared" si="1289"/>
        <v>30.0046</v>
      </c>
      <c r="AQ159" s="27">
        <v>150</v>
      </c>
      <c r="AR159" s="6">
        <f t="shared" si="1524"/>
        <v>15.601200000000027</v>
      </c>
      <c r="AS159" s="6">
        <f t="shared" si="1525"/>
        <v>16.478847387521739</v>
      </c>
      <c r="AT159" s="27">
        <f t="shared" si="1305"/>
        <v>200</v>
      </c>
      <c r="AU159" s="6">
        <f t="shared" si="1526"/>
        <v>29.325400000000013</v>
      </c>
      <c r="AV159" s="6">
        <f t="shared" si="1527"/>
        <v>30.873235240717278</v>
      </c>
      <c r="AW159" s="27">
        <f t="shared" si="1306"/>
        <v>200</v>
      </c>
      <c r="AX159" s="6">
        <f t="shared" si="1528"/>
        <v>29.325400000000013</v>
      </c>
      <c r="AY159" s="6">
        <f t="shared" si="1529"/>
        <v>30.873235240717278</v>
      </c>
      <c r="AZ159" s="27">
        <f t="shared" si="1307"/>
        <v>200</v>
      </c>
      <c r="BA159" s="6">
        <f t="shared" si="1530"/>
        <v>29.325400000000013</v>
      </c>
      <c r="BB159" s="21">
        <f t="shared" si="1531"/>
        <v>30.873235240717278</v>
      </c>
    </row>
    <row r="160" spans="4:54" x14ac:dyDescent="0.25">
      <c r="D160" s="28">
        <v>151</v>
      </c>
      <c r="F160" s="20"/>
      <c r="G160" s="29">
        <f t="shared" si="1542"/>
        <v>76</v>
      </c>
      <c r="H160" s="4">
        <f t="shared" ref="H160" si="1703">H$5/G160+H$6</f>
        <v>4.2738736842105265</v>
      </c>
      <c r="I160" s="4">
        <f t="shared" si="1533"/>
        <v>6.1323947368421052</v>
      </c>
      <c r="J160" s="28">
        <v>151</v>
      </c>
      <c r="K160" s="4">
        <f t="shared" ref="K160" si="1704">K$5/J160+K$6</f>
        <v>4.2757907284768208</v>
      </c>
      <c r="L160" s="4">
        <f t="shared" si="1535"/>
        <v>6.1351953642384105</v>
      </c>
      <c r="M160" s="28">
        <f t="shared" si="1292"/>
        <v>253</v>
      </c>
      <c r="N160" s="6">
        <f t="shared" ref="N160" si="1705">N$5/M160+N$6</f>
        <v>4.0933094861660084</v>
      </c>
      <c r="O160" s="6">
        <f t="shared" si="1275"/>
        <v>5.6419826086956526</v>
      </c>
      <c r="P160" s="28">
        <f t="shared" si="1294"/>
        <v>1630</v>
      </c>
      <c r="Q160" s="6">
        <f t="shared" ref="Q160" si="1706">Q$5/P160+Q$6</f>
        <v>3.7830570552147242</v>
      </c>
      <c r="R160" s="6">
        <f t="shared" si="1277"/>
        <v>5.3041325153374235</v>
      </c>
      <c r="S160" s="27">
        <v>151</v>
      </c>
      <c r="T160" s="6">
        <f t="shared" ref="T160" si="1707">T$5/S160+T$6</f>
        <v>8.8611655629139072</v>
      </c>
      <c r="U160" s="6">
        <f t="shared" si="1279"/>
        <v>9.4815238410596017</v>
      </c>
      <c r="V160" s="27">
        <v>151</v>
      </c>
      <c r="W160" s="6">
        <f t="shared" ref="W160" si="1708">W$5/V160+W$6</f>
        <v>12.253886754966894</v>
      </c>
      <c r="X160" s="6">
        <f t="shared" si="1281"/>
        <v>13.036630463576159</v>
      </c>
      <c r="Y160" s="27">
        <v>151</v>
      </c>
      <c r="Z160" s="6">
        <f t="shared" ref="Z160" si="1709">Z$5/Y160+Z$6</f>
        <v>16.53946026490069</v>
      </c>
      <c r="AA160" s="6">
        <f t="shared" si="1283"/>
        <v>17.533469536423841</v>
      </c>
      <c r="AB160" s="27">
        <f t="shared" si="1299"/>
        <v>202</v>
      </c>
      <c r="AC160" s="6">
        <f t="shared" ref="AC160" si="1710">AC$5/AB160+AC$6</f>
        <v>30.064987128712886</v>
      </c>
      <c r="AD160" s="6">
        <f t="shared" si="1285"/>
        <v>31.718226732673269</v>
      </c>
      <c r="AE160" s="27">
        <f t="shared" si="1301"/>
        <v>202</v>
      </c>
      <c r="AF160" s="6">
        <f t="shared" si="1268"/>
        <v>29.780987128712887</v>
      </c>
      <c r="AG160" s="6">
        <f t="shared" si="1286"/>
        <v>31.40092673267327</v>
      </c>
      <c r="AH160" s="27">
        <f t="shared" si="1302"/>
        <v>202</v>
      </c>
      <c r="AI160" s="6">
        <f t="shared" si="1269"/>
        <v>29.314387128712887</v>
      </c>
      <c r="AJ160" s="6">
        <f t="shared" si="1287"/>
        <v>30.87962673267327</v>
      </c>
      <c r="AK160" s="27">
        <f t="shared" si="1303"/>
        <v>202</v>
      </c>
      <c r="AL160" s="6">
        <f t="shared" si="1270"/>
        <v>28.614287128712885</v>
      </c>
      <c r="AM160" s="6">
        <f t="shared" si="1288"/>
        <v>30.014359297123743</v>
      </c>
      <c r="AN160" s="27">
        <f t="shared" si="1304"/>
        <v>202</v>
      </c>
      <c r="AO160" s="6">
        <f t="shared" si="1271"/>
        <v>28.313487128712886</v>
      </c>
      <c r="AP160" s="6">
        <f t="shared" si="1289"/>
        <v>29.71192673267327</v>
      </c>
      <c r="AQ160" s="27">
        <v>151</v>
      </c>
      <c r="AR160" s="6">
        <f t="shared" si="1524"/>
        <v>15.507160264900689</v>
      </c>
      <c r="AS160" s="6">
        <f t="shared" si="1525"/>
        <v>16.380083590612244</v>
      </c>
      <c r="AT160" s="27">
        <f t="shared" si="1305"/>
        <v>202</v>
      </c>
      <c r="AU160" s="6">
        <f t="shared" si="1526"/>
        <v>29.046687128712886</v>
      </c>
      <c r="AV160" s="6">
        <f t="shared" si="1527"/>
        <v>30.580561973390544</v>
      </c>
      <c r="AW160" s="27">
        <f t="shared" si="1306"/>
        <v>202</v>
      </c>
      <c r="AX160" s="6">
        <f t="shared" si="1528"/>
        <v>29.046687128712886</v>
      </c>
      <c r="AY160" s="6">
        <f t="shared" si="1529"/>
        <v>30.580561973390544</v>
      </c>
      <c r="AZ160" s="27">
        <f t="shared" si="1307"/>
        <v>202</v>
      </c>
      <c r="BA160" s="6">
        <f t="shared" si="1530"/>
        <v>29.046687128712886</v>
      </c>
      <c r="BB160" s="21">
        <f t="shared" si="1531"/>
        <v>30.580561973390544</v>
      </c>
    </row>
    <row r="161" spans="4:54" x14ac:dyDescent="0.25">
      <c r="D161" s="28">
        <v>152</v>
      </c>
      <c r="F161" s="20"/>
      <c r="G161" s="29">
        <f t="shared" si="1542"/>
        <v>76.5</v>
      </c>
      <c r="H161" s="4">
        <f t="shared" ref="H161" si="1711">H$5/G161+H$6</f>
        <v>4.271981699346405</v>
      </c>
      <c r="I161" s="4">
        <f t="shared" si="1533"/>
        <v>6.1296307189542487</v>
      </c>
      <c r="J161" s="28">
        <v>152</v>
      </c>
      <c r="K161" s="4">
        <f t="shared" ref="K161" si="1712">K$5/J161+K$6</f>
        <v>4.2738736842105265</v>
      </c>
      <c r="L161" s="4">
        <f t="shared" si="1535"/>
        <v>6.1323947368421052</v>
      </c>
      <c r="M161" s="28">
        <f t="shared" si="1292"/>
        <v>256</v>
      </c>
      <c r="N161" s="6">
        <f t="shared" ref="N161" si="1713">N$5/M161+N$6</f>
        <v>4.0886312499999997</v>
      </c>
      <c r="O161" s="6">
        <f t="shared" si="1275"/>
        <v>5.6368875000000003</v>
      </c>
      <c r="P161" s="28">
        <f t="shared" si="1294"/>
        <v>1660</v>
      </c>
      <c r="Q161" s="6">
        <f t="shared" ref="Q161" si="1714">Q$5/P161+Q$6</f>
        <v>3.7814493975903618</v>
      </c>
      <c r="R161" s="6">
        <f t="shared" si="1277"/>
        <v>5.3023807228915665</v>
      </c>
      <c r="S161" s="27">
        <v>152</v>
      </c>
      <c r="T161" s="6">
        <f t="shared" ref="T161" si="1715">T$5/S161+T$6</f>
        <v>8.8202105263157904</v>
      </c>
      <c r="U161" s="6">
        <f t="shared" si="1279"/>
        <v>9.4385210526315788</v>
      </c>
      <c r="V161" s="27">
        <v>152</v>
      </c>
      <c r="W161" s="6">
        <f t="shared" ref="W161" si="1716">W$5/V161+W$6</f>
        <v>12.190057894736849</v>
      </c>
      <c r="X161" s="6">
        <f t="shared" si="1281"/>
        <v>12.969621052631579</v>
      </c>
      <c r="Y161" s="27">
        <v>152</v>
      </c>
      <c r="Z161" s="6">
        <f t="shared" ref="Z161" si="1717">Z$5/Y161+Z$6</f>
        <v>16.44665789473687</v>
      </c>
      <c r="AA161" s="6">
        <f t="shared" si="1283"/>
        <v>17.436005263157895</v>
      </c>
      <c r="AB161" s="27">
        <f t="shared" si="1299"/>
        <v>204</v>
      </c>
      <c r="AC161" s="6">
        <f t="shared" ref="AC161" si="1718">AC$5/AB161+AC$6</f>
        <v>29.791739215686288</v>
      </c>
      <c r="AD161" s="6">
        <f t="shared" si="1285"/>
        <v>31.431292156862746</v>
      </c>
      <c r="AE161" s="27">
        <f t="shared" si="1301"/>
        <v>204</v>
      </c>
      <c r="AF161" s="6">
        <f t="shared" si="1268"/>
        <v>29.507739215686289</v>
      </c>
      <c r="AG161" s="6">
        <f t="shared" si="1286"/>
        <v>31.113992156862746</v>
      </c>
      <c r="AH161" s="27">
        <f t="shared" si="1302"/>
        <v>204</v>
      </c>
      <c r="AI161" s="6">
        <f t="shared" si="1269"/>
        <v>29.04113921568629</v>
      </c>
      <c r="AJ161" s="6">
        <f t="shared" si="1287"/>
        <v>30.592692156862746</v>
      </c>
      <c r="AK161" s="27">
        <f t="shared" si="1303"/>
        <v>204</v>
      </c>
      <c r="AL161" s="6">
        <f t="shared" si="1270"/>
        <v>28.341039215686287</v>
      </c>
      <c r="AM161" s="6">
        <f t="shared" si="1288"/>
        <v>29.72742472131322</v>
      </c>
      <c r="AN161" s="27">
        <f t="shared" si="1304"/>
        <v>204</v>
      </c>
      <c r="AO161" s="6">
        <f t="shared" si="1271"/>
        <v>28.040239215686288</v>
      </c>
      <c r="AP161" s="6">
        <f t="shared" si="1289"/>
        <v>29.424992156862746</v>
      </c>
      <c r="AQ161" s="27">
        <v>152</v>
      </c>
      <c r="AR161" s="6">
        <f t="shared" si="1524"/>
        <v>15.414357894736868</v>
      </c>
      <c r="AS161" s="6">
        <f t="shared" si="1525"/>
        <v>16.282619317346299</v>
      </c>
      <c r="AT161" s="27">
        <f t="shared" si="1305"/>
        <v>204</v>
      </c>
      <c r="AU161" s="6">
        <f t="shared" si="1526"/>
        <v>28.773439215686288</v>
      </c>
      <c r="AV161" s="6">
        <f t="shared" si="1527"/>
        <v>30.293627397580025</v>
      </c>
      <c r="AW161" s="27">
        <f t="shared" si="1306"/>
        <v>204</v>
      </c>
      <c r="AX161" s="6">
        <f t="shared" si="1528"/>
        <v>28.773439215686288</v>
      </c>
      <c r="AY161" s="6">
        <f t="shared" si="1529"/>
        <v>30.293627397580025</v>
      </c>
      <c r="AZ161" s="27">
        <f t="shared" si="1307"/>
        <v>204</v>
      </c>
      <c r="BA161" s="6">
        <f t="shared" si="1530"/>
        <v>28.773439215686288</v>
      </c>
      <c r="BB161" s="21">
        <f t="shared" si="1531"/>
        <v>30.293627397580025</v>
      </c>
    </row>
    <row r="162" spans="4:54" x14ac:dyDescent="0.25">
      <c r="D162" s="28">
        <v>153</v>
      </c>
      <c r="F162" s="20"/>
      <c r="G162" s="29">
        <f t="shared" si="1542"/>
        <v>77</v>
      </c>
      <c r="H162" s="4">
        <f t="shared" ref="H162" si="1719">H$5/G162+H$6</f>
        <v>4.2701142857142855</v>
      </c>
      <c r="I162" s="4">
        <f t="shared" si="1533"/>
        <v>6.1269025974025979</v>
      </c>
      <c r="J162" s="28">
        <v>153</v>
      </c>
      <c r="K162" s="4">
        <f t="shared" ref="K162" si="1720">K$5/J162+K$6</f>
        <v>4.271981699346405</v>
      </c>
      <c r="L162" s="4">
        <f t="shared" si="1535"/>
        <v>6.1296307189542487</v>
      </c>
      <c r="M162" s="28">
        <f t="shared" si="1292"/>
        <v>259</v>
      </c>
      <c r="N162" s="6">
        <f t="shared" ref="N162" si="1721">N$5/M162+N$6</f>
        <v>4.0840613899613905</v>
      </c>
      <c r="O162" s="6">
        <f t="shared" si="1275"/>
        <v>5.6319104247104246</v>
      </c>
      <c r="P162" s="28">
        <f t="shared" si="1294"/>
        <v>1690</v>
      </c>
      <c r="Q162" s="6">
        <f t="shared" ref="Q162" si="1722">Q$5/P162+Q$6</f>
        <v>3.7798988165680476</v>
      </c>
      <c r="R162" s="6">
        <f t="shared" si="1277"/>
        <v>5.3006911242603554</v>
      </c>
      <c r="S162" s="27">
        <v>153</v>
      </c>
      <c r="T162" s="6">
        <f t="shared" ref="T162" si="1723">T$5/S162+T$6</f>
        <v>8.7797908496732031</v>
      </c>
      <c r="U162" s="6">
        <f t="shared" si="1279"/>
        <v>9.396080392156863</v>
      </c>
      <c r="V162" s="27">
        <v>153</v>
      </c>
      <c r="W162" s="6">
        <f t="shared" ref="W162" si="1724">W$5/V162+W$6</f>
        <v>12.127063398692817</v>
      </c>
      <c r="X162" s="6">
        <f t="shared" si="1281"/>
        <v>12.903487581699347</v>
      </c>
      <c r="Y162" s="27">
        <v>153</v>
      </c>
      <c r="Z162" s="6">
        <f t="shared" ref="Z162" si="1725">Z$5/Y162+Z$6</f>
        <v>16.355068627451008</v>
      </c>
      <c r="AA162" s="6">
        <f t="shared" si="1283"/>
        <v>17.339815032679738</v>
      </c>
      <c r="AB162" s="27">
        <f t="shared" si="1299"/>
        <v>206</v>
      </c>
      <c r="AC162" s="6">
        <f t="shared" ref="AC162" si="1726">AC$5/AB162+AC$6</f>
        <v>29.523797087378654</v>
      </c>
      <c r="AD162" s="6">
        <f t="shared" si="1285"/>
        <v>31.149929126213593</v>
      </c>
      <c r="AE162" s="27">
        <f t="shared" si="1301"/>
        <v>206</v>
      </c>
      <c r="AF162" s="6">
        <f t="shared" si="1268"/>
        <v>29.239797087378655</v>
      </c>
      <c r="AG162" s="6">
        <f t="shared" si="1286"/>
        <v>30.832629126213593</v>
      </c>
      <c r="AH162" s="27">
        <f t="shared" si="1302"/>
        <v>206</v>
      </c>
      <c r="AI162" s="6">
        <f t="shared" si="1269"/>
        <v>28.773197087378655</v>
      </c>
      <c r="AJ162" s="6">
        <f t="shared" si="1287"/>
        <v>30.311329126213593</v>
      </c>
      <c r="AK162" s="27">
        <f t="shared" si="1303"/>
        <v>206</v>
      </c>
      <c r="AL162" s="6">
        <f t="shared" si="1270"/>
        <v>28.073097087378653</v>
      </c>
      <c r="AM162" s="6">
        <f t="shared" si="1288"/>
        <v>29.446061690664067</v>
      </c>
      <c r="AN162" s="27">
        <f t="shared" si="1304"/>
        <v>206</v>
      </c>
      <c r="AO162" s="6">
        <f t="shared" si="1271"/>
        <v>27.772297087378654</v>
      </c>
      <c r="AP162" s="6">
        <f t="shared" si="1289"/>
        <v>29.143629126213593</v>
      </c>
      <c r="AQ162" s="27">
        <v>153</v>
      </c>
      <c r="AR162" s="6">
        <f t="shared" si="1524"/>
        <v>15.322768627451007</v>
      </c>
      <c r="AS162" s="6">
        <f t="shared" si="1525"/>
        <v>16.186429086868142</v>
      </c>
      <c r="AT162" s="27">
        <f t="shared" si="1305"/>
        <v>206</v>
      </c>
      <c r="AU162" s="6">
        <f t="shared" si="1526"/>
        <v>28.505497087378654</v>
      </c>
      <c r="AV162" s="6">
        <f t="shared" si="1527"/>
        <v>30.012264366930872</v>
      </c>
      <c r="AW162" s="27">
        <f t="shared" si="1306"/>
        <v>206</v>
      </c>
      <c r="AX162" s="6">
        <f t="shared" si="1528"/>
        <v>28.505497087378654</v>
      </c>
      <c r="AY162" s="6">
        <f t="shared" si="1529"/>
        <v>30.012264366930872</v>
      </c>
      <c r="AZ162" s="27">
        <f t="shared" si="1307"/>
        <v>206</v>
      </c>
      <c r="BA162" s="6">
        <f t="shared" si="1530"/>
        <v>28.505497087378654</v>
      </c>
      <c r="BB162" s="21">
        <f t="shared" si="1531"/>
        <v>30.012264366930872</v>
      </c>
    </row>
    <row r="163" spans="4:54" x14ac:dyDescent="0.25">
      <c r="D163" s="28">
        <v>154</v>
      </c>
      <c r="F163" s="20"/>
      <c r="G163" s="29">
        <f t="shared" si="1542"/>
        <v>77.5</v>
      </c>
      <c r="H163" s="4">
        <f t="shared" ref="H163" si="1727">H$5/G163+H$6</f>
        <v>4.2682709677419357</v>
      </c>
      <c r="I163" s="4">
        <f t="shared" si="1533"/>
        <v>6.1242096774193548</v>
      </c>
      <c r="J163" s="28">
        <v>154</v>
      </c>
      <c r="K163" s="4">
        <f t="shared" ref="K163" si="1728">K$5/J163+K$6</f>
        <v>4.2701142857142855</v>
      </c>
      <c r="L163" s="4">
        <f t="shared" si="1535"/>
        <v>6.1269025974025979</v>
      </c>
      <c r="M163" s="28">
        <f t="shared" si="1292"/>
        <v>262</v>
      </c>
      <c r="N163" s="6">
        <f t="shared" ref="N163" si="1729">N$5/M163+N$6</f>
        <v>4.0795961832061067</v>
      </c>
      <c r="O163" s="6">
        <f t="shared" si="1275"/>
        <v>5.6270473282442754</v>
      </c>
      <c r="P163" s="28">
        <f t="shared" si="1294"/>
        <v>1720</v>
      </c>
      <c r="Q163" s="6">
        <f t="shared" ref="Q163" si="1730">Q$5/P163+Q$6</f>
        <v>3.7784023255813954</v>
      </c>
      <c r="R163" s="6">
        <f t="shared" si="1277"/>
        <v>5.2990604651162796</v>
      </c>
      <c r="S163" s="27">
        <v>154</v>
      </c>
      <c r="T163" s="6">
        <f t="shared" ref="T163" si="1731">T$5/S163+T$6</f>
        <v>8.7398961038961041</v>
      </c>
      <c r="U163" s="6">
        <f t="shared" si="1279"/>
        <v>9.3541909090909101</v>
      </c>
      <c r="V163" s="27">
        <v>154</v>
      </c>
      <c r="W163" s="6">
        <f t="shared" ref="W163" si="1732">W$5/V163+W$6</f>
        <v>12.06488701298702</v>
      </c>
      <c r="X163" s="6">
        <f t="shared" si="1281"/>
        <v>12.838212987012987</v>
      </c>
      <c r="Y163" s="27">
        <v>154</v>
      </c>
      <c r="Z163" s="6">
        <f t="shared" ref="Z163" si="1733">Z$5/Y163+Z$6</f>
        <v>16.264668831168859</v>
      </c>
      <c r="AA163" s="6">
        <f t="shared" si="1283"/>
        <v>17.244874025974028</v>
      </c>
      <c r="AB163" s="27">
        <f t="shared" si="1299"/>
        <v>208</v>
      </c>
      <c r="AC163" s="6">
        <f t="shared" ref="AC163" si="1734">AC$5/AB163+AC$6</f>
        <v>29.261007692307704</v>
      </c>
      <c r="AD163" s="6">
        <f t="shared" si="1285"/>
        <v>30.873976923076924</v>
      </c>
      <c r="AE163" s="27">
        <f t="shared" si="1301"/>
        <v>208</v>
      </c>
      <c r="AF163" s="6">
        <f t="shared" si="1268"/>
        <v>28.977007692307705</v>
      </c>
      <c r="AG163" s="6">
        <f t="shared" si="1286"/>
        <v>30.556676923076925</v>
      </c>
      <c r="AH163" s="27">
        <f t="shared" si="1302"/>
        <v>208</v>
      </c>
      <c r="AI163" s="6">
        <f t="shared" si="1269"/>
        <v>28.510407692307705</v>
      </c>
      <c r="AJ163" s="6">
        <f t="shared" si="1287"/>
        <v>30.035376923076925</v>
      </c>
      <c r="AK163" s="27">
        <f t="shared" si="1303"/>
        <v>208</v>
      </c>
      <c r="AL163" s="6">
        <f t="shared" si="1270"/>
        <v>27.810307692307703</v>
      </c>
      <c r="AM163" s="6">
        <f t="shared" si="1288"/>
        <v>29.170109487527398</v>
      </c>
      <c r="AN163" s="27">
        <f t="shared" si="1304"/>
        <v>208</v>
      </c>
      <c r="AO163" s="6">
        <f t="shared" si="1271"/>
        <v>27.509507692307704</v>
      </c>
      <c r="AP163" s="6">
        <f t="shared" si="1289"/>
        <v>28.867676923076925</v>
      </c>
      <c r="AQ163" s="27">
        <v>154</v>
      </c>
      <c r="AR163" s="6">
        <f t="shared" si="1524"/>
        <v>15.232368831168857</v>
      </c>
      <c r="AS163" s="6">
        <f t="shared" si="1525"/>
        <v>16.091488080162431</v>
      </c>
      <c r="AT163" s="27">
        <f t="shared" si="1305"/>
        <v>208</v>
      </c>
      <c r="AU163" s="6">
        <f t="shared" si="1526"/>
        <v>28.242707692307704</v>
      </c>
      <c r="AV163" s="6">
        <f t="shared" si="1527"/>
        <v>29.736312163794203</v>
      </c>
      <c r="AW163" s="27">
        <f t="shared" si="1306"/>
        <v>208</v>
      </c>
      <c r="AX163" s="6">
        <f t="shared" si="1528"/>
        <v>28.242707692307704</v>
      </c>
      <c r="AY163" s="6">
        <f t="shared" si="1529"/>
        <v>29.736312163794203</v>
      </c>
      <c r="AZ163" s="27">
        <f t="shared" si="1307"/>
        <v>208</v>
      </c>
      <c r="BA163" s="6">
        <f t="shared" si="1530"/>
        <v>28.242707692307704</v>
      </c>
      <c r="BB163" s="21">
        <f t="shared" si="1531"/>
        <v>29.736312163794203</v>
      </c>
    </row>
    <row r="164" spans="4:54" x14ac:dyDescent="0.25">
      <c r="D164" s="28">
        <v>155</v>
      </c>
      <c r="F164" s="20"/>
      <c r="G164" s="29">
        <f t="shared" si="1542"/>
        <v>78</v>
      </c>
      <c r="H164" s="4">
        <f t="shared" ref="H164" si="1735">H$5/G164+H$6</f>
        <v>4.2664512820512819</v>
      </c>
      <c r="I164" s="4">
        <f t="shared" si="1533"/>
        <v>6.1215512820512821</v>
      </c>
      <c r="J164" s="28">
        <v>155</v>
      </c>
      <c r="K164" s="4">
        <f t="shared" ref="K164" si="1736">K$5/J164+K$6</f>
        <v>4.2682709677419357</v>
      </c>
      <c r="L164" s="4">
        <f t="shared" si="1535"/>
        <v>6.1242096774193548</v>
      </c>
      <c r="M164" s="28">
        <f t="shared" si="1292"/>
        <v>265</v>
      </c>
      <c r="N164" s="6">
        <f t="shared" ref="N164" si="1737">N$5/M164+N$6</f>
        <v>4.075232075471698</v>
      </c>
      <c r="O164" s="6">
        <f t="shared" si="1275"/>
        <v>5.6222943396226421</v>
      </c>
      <c r="P164" s="28">
        <f t="shared" si="1294"/>
        <v>1750</v>
      </c>
      <c r="Q164" s="6">
        <f t="shared" ref="Q164" si="1738">Q$5/P164+Q$6</f>
        <v>3.7769571428571429</v>
      </c>
      <c r="R164" s="6">
        <f t="shared" si="1277"/>
        <v>5.2974857142857141</v>
      </c>
      <c r="S164" s="27">
        <v>155</v>
      </c>
      <c r="T164" s="6">
        <f t="shared" ref="T164" si="1739">T$5/S164+T$6</f>
        <v>8.700516129032259</v>
      </c>
      <c r="U164" s="6">
        <f t="shared" si="1279"/>
        <v>9.3128419354838705</v>
      </c>
      <c r="V164" s="27">
        <v>155</v>
      </c>
      <c r="W164" s="6">
        <f t="shared" ref="W164" si="1740">W$5/V164+W$6</f>
        <v>12.003512903225813</v>
      </c>
      <c r="X164" s="6">
        <f t="shared" si="1281"/>
        <v>12.77378064516129</v>
      </c>
      <c r="Y164" s="27">
        <v>155</v>
      </c>
      <c r="Z164" s="6">
        <f t="shared" ref="Z164" si="1741">Z$5/Y164+Z$6</f>
        <v>16.175435483870995</v>
      </c>
      <c r="AA164" s="6">
        <f t="shared" si="1283"/>
        <v>17.151158064516128</v>
      </c>
      <c r="AB164" s="27">
        <f t="shared" si="1299"/>
        <v>210</v>
      </c>
      <c r="AC164" s="6">
        <f t="shared" ref="AC164" si="1742">AC$5/AB164+AC$6</f>
        <v>29.003223809523821</v>
      </c>
      <c r="AD164" s="6">
        <f t="shared" si="1285"/>
        <v>30.603280952380953</v>
      </c>
      <c r="AE164" s="27">
        <f t="shared" si="1301"/>
        <v>210</v>
      </c>
      <c r="AF164" s="6">
        <f t="shared" si="1268"/>
        <v>28.719223809523822</v>
      </c>
      <c r="AG164" s="6">
        <f t="shared" si="1286"/>
        <v>30.285980952380953</v>
      </c>
      <c r="AH164" s="27">
        <f t="shared" si="1302"/>
        <v>210</v>
      </c>
      <c r="AI164" s="6">
        <f t="shared" si="1269"/>
        <v>28.252623809523822</v>
      </c>
      <c r="AJ164" s="6">
        <f t="shared" si="1287"/>
        <v>29.764680952380953</v>
      </c>
      <c r="AK164" s="27">
        <f t="shared" si="1303"/>
        <v>210</v>
      </c>
      <c r="AL164" s="6">
        <f t="shared" si="1270"/>
        <v>27.552523809523819</v>
      </c>
      <c r="AM164" s="6">
        <f t="shared" si="1288"/>
        <v>28.899413516831427</v>
      </c>
      <c r="AN164" s="27">
        <f t="shared" si="1304"/>
        <v>210</v>
      </c>
      <c r="AO164" s="6">
        <f t="shared" si="1271"/>
        <v>27.251723809523821</v>
      </c>
      <c r="AP164" s="6">
        <f t="shared" si="1289"/>
        <v>28.596980952380953</v>
      </c>
      <c r="AQ164" s="27">
        <v>155</v>
      </c>
      <c r="AR164" s="6">
        <f t="shared" si="1524"/>
        <v>15.143135483870994</v>
      </c>
      <c r="AS164" s="6">
        <f t="shared" si="1525"/>
        <v>15.997772118704532</v>
      </c>
      <c r="AT164" s="27">
        <f t="shared" si="1305"/>
        <v>210</v>
      </c>
      <c r="AU164" s="6">
        <f t="shared" si="1526"/>
        <v>27.984923809523821</v>
      </c>
      <c r="AV164" s="6">
        <f t="shared" si="1527"/>
        <v>29.465616193098228</v>
      </c>
      <c r="AW164" s="27">
        <f t="shared" si="1306"/>
        <v>210</v>
      </c>
      <c r="AX164" s="6">
        <f t="shared" si="1528"/>
        <v>27.984923809523821</v>
      </c>
      <c r="AY164" s="6">
        <f t="shared" si="1529"/>
        <v>29.465616193098228</v>
      </c>
      <c r="AZ164" s="27">
        <f t="shared" si="1307"/>
        <v>210</v>
      </c>
      <c r="BA164" s="6">
        <f t="shared" si="1530"/>
        <v>27.984923809523821</v>
      </c>
      <c r="BB164" s="21">
        <f t="shared" si="1531"/>
        <v>29.465616193098228</v>
      </c>
    </row>
    <row r="165" spans="4:54" x14ac:dyDescent="0.25">
      <c r="D165" s="28">
        <v>156</v>
      </c>
      <c r="F165" s="20"/>
      <c r="G165" s="29">
        <f t="shared" si="1542"/>
        <v>78.5</v>
      </c>
      <c r="H165" s="4">
        <f t="shared" ref="H165" si="1743">H$5/G165+H$6</f>
        <v>4.2646547770700636</v>
      </c>
      <c r="I165" s="4">
        <f t="shared" si="1533"/>
        <v>6.1189267515923573</v>
      </c>
      <c r="J165" s="28">
        <v>156</v>
      </c>
      <c r="K165" s="4">
        <f t="shared" ref="K165" si="1744">K$5/J165+K$6</f>
        <v>4.2664512820512819</v>
      </c>
      <c r="L165" s="4">
        <f t="shared" si="1535"/>
        <v>6.1215512820512821</v>
      </c>
      <c r="M165" s="28">
        <f t="shared" si="1292"/>
        <v>268</v>
      </c>
      <c r="N165" s="6">
        <f t="shared" ref="N165" si="1745">N$5/M165+N$6</f>
        <v>4.0709656716417912</v>
      </c>
      <c r="O165" s="6">
        <f t="shared" si="1275"/>
        <v>5.6176477611940303</v>
      </c>
      <c r="P165" s="28">
        <f t="shared" si="1294"/>
        <v>1780</v>
      </c>
      <c r="Q165" s="6">
        <f t="shared" ref="Q165" si="1746">Q$5/P165+Q$6</f>
        <v>3.7755606741573033</v>
      </c>
      <c r="R165" s="6">
        <f t="shared" si="1277"/>
        <v>5.2959640449438208</v>
      </c>
      <c r="S165" s="27">
        <v>156</v>
      </c>
      <c r="T165" s="6">
        <f t="shared" ref="T165" si="1747">T$5/S165+T$6</f>
        <v>8.6616410256410248</v>
      </c>
      <c r="U165" s="6">
        <f t="shared" si="1279"/>
        <v>9.2720230769230767</v>
      </c>
      <c r="V165" s="27">
        <v>156</v>
      </c>
      <c r="W165" s="6">
        <f t="shared" ref="W165" si="1748">W$5/V165+W$6</f>
        <v>11.942925641025647</v>
      </c>
      <c r="X165" s="6">
        <f t="shared" si="1281"/>
        <v>12.71017435897436</v>
      </c>
      <c r="Y165" s="27">
        <v>156</v>
      </c>
      <c r="Z165" s="6">
        <f t="shared" ref="Z165" si="1749">Z$5/Y165+Z$6</f>
        <v>16.08734615384618</v>
      </c>
      <c r="AA165" s="6">
        <f t="shared" si="1283"/>
        <v>17.058643589743589</v>
      </c>
      <c r="AB165" s="27">
        <f t="shared" si="1299"/>
        <v>212</v>
      </c>
      <c r="AC165" s="6">
        <f t="shared" ref="AC165" si="1750">AC$5/AB165+AC$6</f>
        <v>28.750303773584918</v>
      </c>
      <c r="AD165" s="6">
        <f t="shared" si="1285"/>
        <v>30.33769245283019</v>
      </c>
      <c r="AE165" s="27">
        <f t="shared" si="1301"/>
        <v>212</v>
      </c>
      <c r="AF165" s="6">
        <f t="shared" si="1268"/>
        <v>28.466303773584919</v>
      </c>
      <c r="AG165" s="6">
        <f t="shared" si="1286"/>
        <v>30.02039245283019</v>
      </c>
      <c r="AH165" s="27">
        <f t="shared" si="1302"/>
        <v>212</v>
      </c>
      <c r="AI165" s="6">
        <f t="shared" si="1269"/>
        <v>27.999703773584919</v>
      </c>
      <c r="AJ165" s="6">
        <f t="shared" si="1287"/>
        <v>29.49909245283019</v>
      </c>
      <c r="AK165" s="27">
        <f t="shared" si="1303"/>
        <v>212</v>
      </c>
      <c r="AL165" s="6">
        <f t="shared" si="1270"/>
        <v>27.299603773584916</v>
      </c>
      <c r="AM165" s="6">
        <f t="shared" si="1288"/>
        <v>28.633825017280664</v>
      </c>
      <c r="AN165" s="27">
        <f t="shared" si="1304"/>
        <v>212</v>
      </c>
      <c r="AO165" s="6">
        <f t="shared" si="1271"/>
        <v>26.998803773584918</v>
      </c>
      <c r="AP165" s="6">
        <f t="shared" si="1289"/>
        <v>28.33139245283019</v>
      </c>
      <c r="AQ165" s="27">
        <v>156</v>
      </c>
      <c r="AR165" s="6">
        <f t="shared" si="1524"/>
        <v>15.055046153846179</v>
      </c>
      <c r="AS165" s="6">
        <f t="shared" si="1525"/>
        <v>15.905257643931993</v>
      </c>
      <c r="AT165" s="27">
        <f t="shared" si="1305"/>
        <v>212</v>
      </c>
      <c r="AU165" s="6">
        <f t="shared" si="1526"/>
        <v>27.732003773584918</v>
      </c>
      <c r="AV165" s="6">
        <f t="shared" si="1527"/>
        <v>29.200027693547469</v>
      </c>
      <c r="AW165" s="27">
        <f t="shared" si="1306"/>
        <v>212</v>
      </c>
      <c r="AX165" s="6">
        <f t="shared" si="1528"/>
        <v>27.732003773584918</v>
      </c>
      <c r="AY165" s="6">
        <f t="shared" si="1529"/>
        <v>29.200027693547469</v>
      </c>
      <c r="AZ165" s="27">
        <f t="shared" si="1307"/>
        <v>212</v>
      </c>
      <c r="BA165" s="6">
        <f t="shared" si="1530"/>
        <v>27.732003773584918</v>
      </c>
      <c r="BB165" s="21">
        <f t="shared" si="1531"/>
        <v>29.200027693547469</v>
      </c>
    </row>
    <row r="166" spans="4:54" x14ac:dyDescent="0.25">
      <c r="D166" s="28">
        <v>157</v>
      </c>
      <c r="F166" s="20"/>
      <c r="G166" s="29">
        <f t="shared" si="1542"/>
        <v>79</v>
      </c>
      <c r="H166" s="4">
        <f t="shared" ref="H166" si="1751">H$5/G166+H$6</f>
        <v>4.2628810126582275</v>
      </c>
      <c r="I166" s="4">
        <f t="shared" si="1533"/>
        <v>6.1163354430379746</v>
      </c>
      <c r="J166" s="28">
        <v>157</v>
      </c>
      <c r="K166" s="4">
        <f t="shared" ref="K166" si="1752">K$5/J166+K$6</f>
        <v>4.2646547770700636</v>
      </c>
      <c r="L166" s="4">
        <f t="shared" si="1535"/>
        <v>6.1189267515923573</v>
      </c>
      <c r="M166" s="28">
        <f t="shared" si="1292"/>
        <v>271</v>
      </c>
      <c r="N166" s="6">
        <f t="shared" ref="N166" si="1753">N$5/M166+N$6</f>
        <v>4.0667937269372691</v>
      </c>
      <c r="O166" s="6">
        <f t="shared" si="1275"/>
        <v>5.613104059040591</v>
      </c>
      <c r="P166" s="28">
        <f t="shared" si="1294"/>
        <v>1810</v>
      </c>
      <c r="Q166" s="6">
        <f t="shared" ref="Q166" si="1754">Q$5/P166+Q$6</f>
        <v>3.7742104972375694</v>
      </c>
      <c r="R166" s="6">
        <f t="shared" si="1277"/>
        <v>5.2944928176795587</v>
      </c>
      <c r="S166" s="27">
        <v>157</v>
      </c>
      <c r="T166" s="6">
        <f t="shared" ref="T166" si="1755">T$5/S166+T$6</f>
        <v>8.6232611464968159</v>
      </c>
      <c r="U166" s="6">
        <f t="shared" si="1279"/>
        <v>9.2317242038216563</v>
      </c>
      <c r="V166" s="27">
        <v>157</v>
      </c>
      <c r="W166" s="6">
        <f t="shared" ref="W166" si="1756">W$5/V166+W$6</f>
        <v>11.88311019108281</v>
      </c>
      <c r="X166" s="6">
        <f t="shared" si="1281"/>
        <v>12.647378343949045</v>
      </c>
      <c r="Y166" s="27">
        <v>157</v>
      </c>
      <c r="Z166" s="6">
        <f t="shared" ref="Z166" si="1757">Z$5/Y166+Z$6</f>
        <v>16.000378980891746</v>
      </c>
      <c r="AA166" s="6">
        <f t="shared" si="1283"/>
        <v>16.967307643312104</v>
      </c>
      <c r="AB166" s="27">
        <f t="shared" si="1299"/>
        <v>214</v>
      </c>
      <c r="AC166" s="6">
        <f t="shared" ref="AC166" si="1758">AC$5/AB166+AC$6</f>
        <v>28.502111214953285</v>
      </c>
      <c r="AD166" s="6">
        <f t="shared" si="1285"/>
        <v>30.077068224299065</v>
      </c>
      <c r="AE166" s="27">
        <f t="shared" si="1301"/>
        <v>214</v>
      </c>
      <c r="AF166" s="6">
        <f t="shared" si="1268"/>
        <v>28.218111214953286</v>
      </c>
      <c r="AG166" s="6">
        <f t="shared" si="1286"/>
        <v>29.759768224299066</v>
      </c>
      <c r="AH166" s="27">
        <f t="shared" si="1302"/>
        <v>214</v>
      </c>
      <c r="AI166" s="6">
        <f t="shared" si="1269"/>
        <v>27.751511214953286</v>
      </c>
      <c r="AJ166" s="6">
        <f t="shared" si="1287"/>
        <v>29.238468224299066</v>
      </c>
      <c r="AK166" s="27">
        <f t="shared" si="1303"/>
        <v>214</v>
      </c>
      <c r="AL166" s="6">
        <f t="shared" si="1270"/>
        <v>27.051411214953283</v>
      </c>
      <c r="AM166" s="6">
        <f t="shared" si="1288"/>
        <v>28.373200788749539</v>
      </c>
      <c r="AN166" s="27">
        <f t="shared" si="1304"/>
        <v>214</v>
      </c>
      <c r="AO166" s="6">
        <f t="shared" si="1271"/>
        <v>26.750611214953285</v>
      </c>
      <c r="AP166" s="6">
        <f t="shared" si="1289"/>
        <v>28.070768224299066</v>
      </c>
      <c r="AQ166" s="27">
        <v>157</v>
      </c>
      <c r="AR166" s="6">
        <f t="shared" si="1524"/>
        <v>14.968078980891745</v>
      </c>
      <c r="AS166" s="6">
        <f t="shared" si="1525"/>
        <v>15.813921697500506</v>
      </c>
      <c r="AT166" s="27">
        <f t="shared" si="1305"/>
        <v>214</v>
      </c>
      <c r="AU166" s="6">
        <f t="shared" si="1526"/>
        <v>27.483811214953285</v>
      </c>
      <c r="AV166" s="6">
        <f t="shared" si="1527"/>
        <v>28.939403465016341</v>
      </c>
      <c r="AW166" s="27">
        <f t="shared" si="1306"/>
        <v>214</v>
      </c>
      <c r="AX166" s="6">
        <f t="shared" si="1528"/>
        <v>27.483811214953285</v>
      </c>
      <c r="AY166" s="6">
        <f t="shared" si="1529"/>
        <v>28.939403465016341</v>
      </c>
      <c r="AZ166" s="27">
        <f t="shared" si="1307"/>
        <v>214</v>
      </c>
      <c r="BA166" s="6">
        <f t="shared" si="1530"/>
        <v>27.483811214953285</v>
      </c>
      <c r="BB166" s="21">
        <f t="shared" si="1531"/>
        <v>28.939403465016341</v>
      </c>
    </row>
    <row r="167" spans="4:54" x14ac:dyDescent="0.25">
      <c r="D167" s="28">
        <v>158</v>
      </c>
      <c r="F167" s="20"/>
      <c r="G167" s="29">
        <f t="shared" si="1542"/>
        <v>79.5</v>
      </c>
      <c r="H167" s="4">
        <f t="shared" ref="H167" si="1759">H$5/G167+H$6</f>
        <v>4.2611295597484276</v>
      </c>
      <c r="I167" s="4">
        <f t="shared" si="1533"/>
        <v>6.1137767295597483</v>
      </c>
      <c r="J167" s="28">
        <v>158</v>
      </c>
      <c r="K167" s="4">
        <f t="shared" ref="K167" si="1760">K$5/J167+K$6</f>
        <v>4.2628810126582275</v>
      </c>
      <c r="L167" s="4">
        <f t="shared" si="1535"/>
        <v>6.1163354430379746</v>
      </c>
      <c r="M167" s="28">
        <f t="shared" si="1292"/>
        <v>274</v>
      </c>
      <c r="N167" s="6">
        <f t="shared" ref="N167" si="1761">N$5/M167+N$6</f>
        <v>4.0627131386861315</v>
      </c>
      <c r="O167" s="6">
        <f t="shared" si="1275"/>
        <v>5.6086598540145989</v>
      </c>
      <c r="P167" s="28">
        <f t="shared" si="1294"/>
        <v>1840</v>
      </c>
      <c r="Q167" s="6">
        <f t="shared" ref="Q167" si="1762">Q$5/P167+Q$6</f>
        <v>3.7729043478260871</v>
      </c>
      <c r="R167" s="6">
        <f t="shared" si="1277"/>
        <v>5.293069565217392</v>
      </c>
      <c r="S167" s="27">
        <v>158</v>
      </c>
      <c r="T167" s="6">
        <f t="shared" ref="T167" si="1763">T$5/S167+T$6</f>
        <v>8.5853670886075939</v>
      </c>
      <c r="U167" s="6">
        <f t="shared" si="1279"/>
        <v>9.1919354430379752</v>
      </c>
      <c r="V167" s="27">
        <v>158</v>
      </c>
      <c r="W167" s="6">
        <f t="shared" ref="W167" si="1764">W$5/V167+W$6</f>
        <v>11.824051898734185</v>
      </c>
      <c r="X167" s="6">
        <f t="shared" si="1281"/>
        <v>12.585377215189874</v>
      </c>
      <c r="Y167" s="27">
        <v>158</v>
      </c>
      <c r="Z167" s="6">
        <f t="shared" ref="Z167" si="1765">Z$5/Y167+Z$6</f>
        <v>15.914512658227874</v>
      </c>
      <c r="AA167" s="6">
        <f t="shared" si="1283"/>
        <v>16.877127848101267</v>
      </c>
      <c r="AB167" s="27">
        <f t="shared" si="1299"/>
        <v>216</v>
      </c>
      <c r="AC167" s="6">
        <f t="shared" ref="AC167" si="1766">AC$5/AB167+AC$6</f>
        <v>28.258514814814827</v>
      </c>
      <c r="AD167" s="6">
        <f t="shared" si="1285"/>
        <v>29.821270370370371</v>
      </c>
      <c r="AE167" s="27">
        <f t="shared" si="1301"/>
        <v>216</v>
      </c>
      <c r="AF167" s="6">
        <f t="shared" si="1268"/>
        <v>27.974514814814828</v>
      </c>
      <c r="AG167" s="6">
        <f t="shared" si="1286"/>
        <v>29.503970370370372</v>
      </c>
      <c r="AH167" s="27">
        <f t="shared" si="1302"/>
        <v>216</v>
      </c>
      <c r="AI167" s="6">
        <f t="shared" si="1269"/>
        <v>27.507914814814828</v>
      </c>
      <c r="AJ167" s="6">
        <f t="shared" si="1287"/>
        <v>28.982670370370371</v>
      </c>
      <c r="AK167" s="27">
        <f t="shared" si="1303"/>
        <v>216</v>
      </c>
      <c r="AL167" s="6">
        <f t="shared" si="1270"/>
        <v>26.807814814814826</v>
      </c>
      <c r="AM167" s="6">
        <f t="shared" si="1288"/>
        <v>28.117402934820845</v>
      </c>
      <c r="AN167" s="27">
        <f t="shared" si="1304"/>
        <v>216</v>
      </c>
      <c r="AO167" s="6">
        <f t="shared" si="1271"/>
        <v>26.507014814814827</v>
      </c>
      <c r="AP167" s="6">
        <f t="shared" si="1289"/>
        <v>27.814970370370371</v>
      </c>
      <c r="AQ167" s="27">
        <v>158</v>
      </c>
      <c r="AR167" s="6">
        <f t="shared" si="1524"/>
        <v>14.882212658227873</v>
      </c>
      <c r="AS167" s="6">
        <f t="shared" si="1525"/>
        <v>15.723741902289669</v>
      </c>
      <c r="AT167" s="27">
        <f t="shared" si="1305"/>
        <v>216</v>
      </c>
      <c r="AU167" s="6">
        <f t="shared" si="1526"/>
        <v>27.240214814814827</v>
      </c>
      <c r="AV167" s="6">
        <f t="shared" si="1527"/>
        <v>28.68360561108765</v>
      </c>
      <c r="AW167" s="27">
        <f t="shared" si="1306"/>
        <v>216</v>
      </c>
      <c r="AX167" s="6">
        <f t="shared" si="1528"/>
        <v>27.240214814814827</v>
      </c>
      <c r="AY167" s="6">
        <f t="shared" si="1529"/>
        <v>28.68360561108765</v>
      </c>
      <c r="AZ167" s="27">
        <f t="shared" si="1307"/>
        <v>216</v>
      </c>
      <c r="BA167" s="6">
        <f t="shared" si="1530"/>
        <v>27.240214814814827</v>
      </c>
      <c r="BB167" s="21">
        <f t="shared" si="1531"/>
        <v>28.68360561108765</v>
      </c>
    </row>
    <row r="168" spans="4:54" x14ac:dyDescent="0.25">
      <c r="D168" s="28">
        <v>159</v>
      </c>
      <c r="F168" s="20"/>
      <c r="G168" s="29">
        <f t="shared" si="1542"/>
        <v>80</v>
      </c>
      <c r="H168" s="4">
        <f t="shared" ref="H168" si="1767">H$5/G168+H$6</f>
        <v>4.2594000000000003</v>
      </c>
      <c r="I168" s="4">
        <f t="shared" si="1533"/>
        <v>6.1112500000000001</v>
      </c>
      <c r="J168" s="28">
        <v>159</v>
      </c>
      <c r="K168" s="4">
        <f t="shared" ref="K168" si="1768">K$5/J168+K$6</f>
        <v>4.2611295597484276</v>
      </c>
      <c r="L168" s="4">
        <f t="shared" si="1535"/>
        <v>6.1137767295597483</v>
      </c>
      <c r="M168" s="28">
        <f t="shared" si="1292"/>
        <v>277</v>
      </c>
      <c r="N168" s="6">
        <f t="shared" ref="N168" si="1769">N$5/M168+N$6</f>
        <v>4.0587209386281593</v>
      </c>
      <c r="O168" s="6">
        <f t="shared" si="1275"/>
        <v>5.6043119133574013</v>
      </c>
      <c r="P168" s="28">
        <f t="shared" si="1294"/>
        <v>1870</v>
      </c>
      <c r="Q168" s="6">
        <f t="shared" ref="Q168" si="1770">Q$5/P168+Q$6</f>
        <v>3.7716401069518719</v>
      </c>
      <c r="R168" s="6">
        <f t="shared" si="1277"/>
        <v>5.2916919786096264</v>
      </c>
      <c r="S168" s="27">
        <v>159</v>
      </c>
      <c r="T168" s="6">
        <f t="shared" ref="T168" si="1771">T$5/S168+T$6</f>
        <v>8.54794968553459</v>
      </c>
      <c r="U168" s="6">
        <f t="shared" si="1279"/>
        <v>9.1526471698113205</v>
      </c>
      <c r="V168" s="27">
        <v>159</v>
      </c>
      <c r="W168" s="6">
        <f t="shared" ref="W168" si="1772">W$5/V168+W$6</f>
        <v>11.765736477987428</v>
      </c>
      <c r="X168" s="6">
        <f t="shared" si="1281"/>
        <v>12.524155974842767</v>
      </c>
      <c r="Y168" s="27">
        <v>159</v>
      </c>
      <c r="Z168" s="6">
        <f t="shared" ref="Z168" si="1773">Z$5/Y168+Z$6</f>
        <v>15.829726415094365</v>
      </c>
      <c r="AA168" s="6">
        <f t="shared" si="1283"/>
        <v>16.788082389937106</v>
      </c>
      <c r="AB168" s="27">
        <f t="shared" si="1299"/>
        <v>218</v>
      </c>
      <c r="AC168" s="6">
        <f t="shared" ref="AC168" si="1774">AC$5/AB168+AC$6</f>
        <v>28.019388073394509</v>
      </c>
      <c r="AD168" s="6">
        <f t="shared" si="1285"/>
        <v>29.570166055045874</v>
      </c>
      <c r="AE168" s="27">
        <f t="shared" si="1301"/>
        <v>218</v>
      </c>
      <c r="AF168" s="6">
        <f t="shared" si="1268"/>
        <v>27.73538807339451</v>
      </c>
      <c r="AG168" s="6">
        <f t="shared" si="1286"/>
        <v>29.252866055045875</v>
      </c>
      <c r="AH168" s="27">
        <f t="shared" si="1302"/>
        <v>218</v>
      </c>
      <c r="AI168" s="6">
        <f t="shared" si="1269"/>
        <v>27.268788073394511</v>
      </c>
      <c r="AJ168" s="6">
        <f t="shared" si="1287"/>
        <v>28.731566055045874</v>
      </c>
      <c r="AK168" s="27">
        <f t="shared" si="1303"/>
        <v>218</v>
      </c>
      <c r="AL168" s="6">
        <f t="shared" si="1270"/>
        <v>26.568688073394508</v>
      </c>
      <c r="AM168" s="6">
        <f t="shared" si="1288"/>
        <v>27.866298619496348</v>
      </c>
      <c r="AN168" s="27">
        <f t="shared" si="1304"/>
        <v>218</v>
      </c>
      <c r="AO168" s="6">
        <f t="shared" si="1271"/>
        <v>26.267888073394509</v>
      </c>
      <c r="AP168" s="6">
        <f t="shared" si="1289"/>
        <v>27.563866055045875</v>
      </c>
      <c r="AQ168" s="27">
        <v>159</v>
      </c>
      <c r="AR168" s="6">
        <f t="shared" si="1524"/>
        <v>14.797426415094364</v>
      </c>
      <c r="AS168" s="6">
        <f t="shared" si="1525"/>
        <v>15.63469644412551</v>
      </c>
      <c r="AT168" s="27">
        <f t="shared" si="1305"/>
        <v>218</v>
      </c>
      <c r="AU168" s="6">
        <f t="shared" si="1526"/>
        <v>27.001088073394509</v>
      </c>
      <c r="AV168" s="6">
        <f t="shared" si="1527"/>
        <v>28.432501295763153</v>
      </c>
      <c r="AW168" s="27">
        <f t="shared" si="1306"/>
        <v>218</v>
      </c>
      <c r="AX168" s="6">
        <f t="shared" si="1528"/>
        <v>27.001088073394509</v>
      </c>
      <c r="AY168" s="6">
        <f t="shared" si="1529"/>
        <v>28.432501295763153</v>
      </c>
      <c r="AZ168" s="27">
        <f t="shared" si="1307"/>
        <v>218</v>
      </c>
      <c r="BA168" s="6">
        <f t="shared" si="1530"/>
        <v>27.001088073394509</v>
      </c>
      <c r="BB168" s="21">
        <f t="shared" si="1531"/>
        <v>28.432501295763153</v>
      </c>
    </row>
    <row r="169" spans="4:54" x14ac:dyDescent="0.25">
      <c r="D169" s="28">
        <v>160</v>
      </c>
      <c r="F169" s="20"/>
      <c r="G169" s="29">
        <f t="shared" si="1542"/>
        <v>80.5</v>
      </c>
      <c r="H169" s="4">
        <f t="shared" ref="H169" si="1775">H$5/G169+H$6</f>
        <v>4.2576919254658385</v>
      </c>
      <c r="I169" s="4">
        <f t="shared" si="1533"/>
        <v>6.1087546583850934</v>
      </c>
      <c r="J169" s="28">
        <v>160</v>
      </c>
      <c r="K169" s="4">
        <f t="shared" ref="K169" si="1776">K$5/J169+K$6</f>
        <v>4.2594000000000003</v>
      </c>
      <c r="L169" s="4">
        <f t="shared" si="1535"/>
        <v>6.1112500000000001</v>
      </c>
      <c r="M169" s="28">
        <f t="shared" si="1292"/>
        <v>280</v>
      </c>
      <c r="N169" s="6">
        <f t="shared" ref="N169" si="1777">N$5/M169+N$6</f>
        <v>4.0548142857142855</v>
      </c>
      <c r="O169" s="6">
        <f t="shared" si="1275"/>
        <v>5.6000571428571435</v>
      </c>
      <c r="P169" s="28">
        <f t="shared" si="1294"/>
        <v>1900</v>
      </c>
      <c r="Q169" s="6">
        <f t="shared" ref="Q169" si="1778">Q$5/P169+Q$6</f>
        <v>3.7704157894736845</v>
      </c>
      <c r="R169" s="6">
        <f t="shared" si="1277"/>
        <v>5.2903578947368421</v>
      </c>
      <c r="S169" s="27">
        <v>160</v>
      </c>
      <c r="T169" s="6">
        <f t="shared" ref="T169" si="1779">T$5/S169+T$6</f>
        <v>8.5109999999999992</v>
      </c>
      <c r="U169" s="6">
        <f t="shared" si="1279"/>
        <v>9.1138499999999993</v>
      </c>
      <c r="V169" s="27">
        <v>160</v>
      </c>
      <c r="W169" s="6">
        <f t="shared" ref="W169" si="1780">W$5/V169+W$6</f>
        <v>11.708150000000007</v>
      </c>
      <c r="X169" s="6">
        <f t="shared" si="1281"/>
        <v>12.463700000000001</v>
      </c>
      <c r="Y169" s="27">
        <v>160</v>
      </c>
      <c r="Z169" s="6">
        <f t="shared" ref="Z169" si="1781">Z$5/Y169+Z$6</f>
        <v>15.746000000000025</v>
      </c>
      <c r="AA169" s="6">
        <f t="shared" si="1283"/>
        <v>16.700150000000001</v>
      </c>
      <c r="AB169" s="27">
        <f t="shared" si="1299"/>
        <v>220</v>
      </c>
      <c r="AC169" s="6">
        <f t="shared" ref="AC169" si="1782">AC$5/AB169+AC$6</f>
        <v>27.784609090909104</v>
      </c>
      <c r="AD169" s="6">
        <f t="shared" si="1285"/>
        <v>29.323627272727272</v>
      </c>
      <c r="AE169" s="27">
        <f t="shared" si="1301"/>
        <v>220</v>
      </c>
      <c r="AF169" s="6">
        <f t="shared" si="1268"/>
        <v>27.500609090909105</v>
      </c>
      <c r="AG169" s="6">
        <f t="shared" si="1286"/>
        <v>29.006327272727273</v>
      </c>
      <c r="AH169" s="27">
        <f t="shared" si="1302"/>
        <v>220</v>
      </c>
      <c r="AI169" s="6">
        <f t="shared" si="1269"/>
        <v>27.034009090909105</v>
      </c>
      <c r="AJ169" s="6">
        <f t="shared" si="1287"/>
        <v>28.485027272727272</v>
      </c>
      <c r="AK169" s="27">
        <f t="shared" si="1303"/>
        <v>220</v>
      </c>
      <c r="AL169" s="6">
        <f t="shared" si="1270"/>
        <v>26.333909090909103</v>
      </c>
      <c r="AM169" s="6">
        <f t="shared" si="1288"/>
        <v>27.619759837177746</v>
      </c>
      <c r="AN169" s="27">
        <f t="shared" si="1304"/>
        <v>220</v>
      </c>
      <c r="AO169" s="6">
        <f t="shared" si="1271"/>
        <v>26.033109090909104</v>
      </c>
      <c r="AP169" s="6">
        <f t="shared" si="1289"/>
        <v>27.317327272727272</v>
      </c>
      <c r="AQ169" s="27">
        <v>160</v>
      </c>
      <c r="AR169" s="6">
        <f t="shared" si="1524"/>
        <v>14.713700000000024</v>
      </c>
      <c r="AS169" s="6">
        <f t="shared" si="1525"/>
        <v>15.546764054188403</v>
      </c>
      <c r="AT169" s="27">
        <f t="shared" si="1305"/>
        <v>220</v>
      </c>
      <c r="AU169" s="6">
        <f t="shared" si="1526"/>
        <v>26.766309090909104</v>
      </c>
      <c r="AV169" s="6">
        <f t="shared" si="1527"/>
        <v>28.185962513444551</v>
      </c>
      <c r="AW169" s="27">
        <f t="shared" si="1306"/>
        <v>220</v>
      </c>
      <c r="AX169" s="6">
        <f t="shared" si="1528"/>
        <v>26.766309090909104</v>
      </c>
      <c r="AY169" s="6">
        <f t="shared" si="1529"/>
        <v>28.185962513444551</v>
      </c>
      <c r="AZ169" s="27">
        <f t="shared" si="1307"/>
        <v>220</v>
      </c>
      <c r="BA169" s="6">
        <f t="shared" si="1530"/>
        <v>26.766309090909104</v>
      </c>
      <c r="BB169" s="21">
        <f t="shared" si="1531"/>
        <v>28.185962513444551</v>
      </c>
    </row>
    <row r="170" spans="4:54" x14ac:dyDescent="0.25">
      <c r="D170" s="28">
        <v>161</v>
      </c>
      <c r="F170" s="20"/>
      <c r="G170" s="29">
        <f t="shared" si="1542"/>
        <v>81</v>
      </c>
      <c r="H170" s="4">
        <f t="shared" ref="H170" si="1783">H$5/G170+H$6</f>
        <v>4.2560049382716052</v>
      </c>
      <c r="I170" s="4">
        <f t="shared" si="1533"/>
        <v>6.1062901234567901</v>
      </c>
      <c r="J170" s="28">
        <v>161</v>
      </c>
      <c r="K170" s="4">
        <f t="shared" ref="K170" si="1784">K$5/J170+K$6</f>
        <v>4.2576919254658385</v>
      </c>
      <c r="L170" s="4">
        <f t="shared" si="1535"/>
        <v>6.1087546583850934</v>
      </c>
      <c r="M170" s="28">
        <f t="shared" si="1292"/>
        <v>283</v>
      </c>
      <c r="N170" s="6">
        <f t="shared" ref="N170" si="1785">N$5/M170+N$6</f>
        <v>4.0509904593639581</v>
      </c>
      <c r="O170" s="6">
        <f t="shared" si="1275"/>
        <v>5.5958925795053007</v>
      </c>
      <c r="P170" s="28">
        <f t="shared" si="1294"/>
        <v>1930</v>
      </c>
      <c r="Q170" s="6">
        <f t="shared" ref="Q170" si="1786">Q$5/P170+Q$6</f>
        <v>3.7692295336787565</v>
      </c>
      <c r="R170" s="6">
        <f t="shared" si="1277"/>
        <v>5.2890652849740931</v>
      </c>
      <c r="S170" s="27">
        <v>161</v>
      </c>
      <c r="T170" s="6">
        <f t="shared" ref="T170" si="1787">T$5/S170+T$6</f>
        <v>8.4745093167701864</v>
      </c>
      <c r="U170" s="6">
        <f t="shared" si="1279"/>
        <v>9.0755347826086954</v>
      </c>
      <c r="V170" s="27">
        <v>161</v>
      </c>
      <c r="W170" s="6">
        <f t="shared" ref="W170" si="1788">W$5/V170+W$6</f>
        <v>11.651278881987585</v>
      </c>
      <c r="X170" s="6">
        <f t="shared" si="1281"/>
        <v>12.403995031055901</v>
      </c>
      <c r="Y170" s="27">
        <v>161</v>
      </c>
      <c r="Z170" s="6">
        <f t="shared" ref="Z170" si="1789">Z$5/Y170+Z$6</f>
        <v>15.663313664596298</v>
      </c>
      <c r="AA170" s="6">
        <f t="shared" si="1283"/>
        <v>16.6133099378882</v>
      </c>
      <c r="AB170" s="27">
        <f t="shared" si="1299"/>
        <v>222</v>
      </c>
      <c r="AC170" s="6">
        <f t="shared" ref="AC170" si="1790">AC$5/AB170+AC$6</f>
        <v>27.554060360360371</v>
      </c>
      <c r="AD170" s="6">
        <f t="shared" si="1285"/>
        <v>29.081530630630631</v>
      </c>
      <c r="AE170" s="27">
        <f t="shared" si="1301"/>
        <v>222</v>
      </c>
      <c r="AF170" s="6">
        <f t="shared" si="1268"/>
        <v>27.270060360360372</v>
      </c>
      <c r="AG170" s="6">
        <f t="shared" si="1286"/>
        <v>28.764230630630632</v>
      </c>
      <c r="AH170" s="27">
        <f t="shared" si="1302"/>
        <v>222</v>
      </c>
      <c r="AI170" s="6">
        <f t="shared" si="1269"/>
        <v>26.803460360360372</v>
      </c>
      <c r="AJ170" s="6">
        <f t="shared" si="1287"/>
        <v>28.242930630630632</v>
      </c>
      <c r="AK170" s="27">
        <f t="shared" si="1303"/>
        <v>222</v>
      </c>
      <c r="AL170" s="6">
        <f t="shared" si="1270"/>
        <v>26.103360360360369</v>
      </c>
      <c r="AM170" s="6">
        <f t="shared" si="1288"/>
        <v>27.377663195081105</v>
      </c>
      <c r="AN170" s="27">
        <f t="shared" si="1304"/>
        <v>222</v>
      </c>
      <c r="AO170" s="6">
        <f t="shared" si="1271"/>
        <v>25.802560360360371</v>
      </c>
      <c r="AP170" s="6">
        <f t="shared" si="1289"/>
        <v>27.075230630630632</v>
      </c>
      <c r="AQ170" s="27">
        <v>161</v>
      </c>
      <c r="AR170" s="6">
        <f t="shared" si="1524"/>
        <v>14.631013664596297</v>
      </c>
      <c r="AS170" s="6">
        <f t="shared" si="1525"/>
        <v>15.459923992076602</v>
      </c>
      <c r="AT170" s="27">
        <f t="shared" si="1305"/>
        <v>222</v>
      </c>
      <c r="AU170" s="6">
        <f t="shared" si="1526"/>
        <v>26.535760360360371</v>
      </c>
      <c r="AV170" s="6">
        <f t="shared" si="1527"/>
        <v>27.94386587134791</v>
      </c>
      <c r="AW170" s="27">
        <f t="shared" si="1306"/>
        <v>222</v>
      </c>
      <c r="AX170" s="6">
        <f t="shared" si="1528"/>
        <v>26.535760360360371</v>
      </c>
      <c r="AY170" s="6">
        <f t="shared" si="1529"/>
        <v>27.94386587134791</v>
      </c>
      <c r="AZ170" s="27">
        <f t="shared" si="1307"/>
        <v>222</v>
      </c>
      <c r="BA170" s="6">
        <f t="shared" si="1530"/>
        <v>26.535760360360371</v>
      </c>
      <c r="BB170" s="21">
        <f t="shared" si="1531"/>
        <v>27.94386587134791</v>
      </c>
    </row>
    <row r="171" spans="4:54" x14ac:dyDescent="0.25">
      <c r="D171" s="28">
        <v>162</v>
      </c>
      <c r="F171" s="20"/>
      <c r="G171" s="29">
        <f t="shared" si="1542"/>
        <v>81.5</v>
      </c>
      <c r="H171" s="4">
        <f t="shared" ref="H171" si="1791">H$5/G171+H$6</f>
        <v>4.2543386503067486</v>
      </c>
      <c r="I171" s="4">
        <f t="shared" si="1533"/>
        <v>6.1038558282208593</v>
      </c>
      <c r="J171" s="28">
        <v>162</v>
      </c>
      <c r="K171" s="4">
        <f t="shared" ref="K171" si="1792">K$5/J171+K$6</f>
        <v>4.2560049382716052</v>
      </c>
      <c r="L171" s="4">
        <f t="shared" si="1535"/>
        <v>6.1062901234567901</v>
      </c>
      <c r="M171" s="28">
        <f t="shared" si="1292"/>
        <v>286</v>
      </c>
      <c r="N171" s="6">
        <f t="shared" ref="N171" si="1793">N$5/M171+N$6</f>
        <v>4.0472468531468531</v>
      </c>
      <c r="O171" s="6">
        <f t="shared" si="1275"/>
        <v>5.5918153846153853</v>
      </c>
      <c r="P171" s="28">
        <f t="shared" si="1294"/>
        <v>1960</v>
      </c>
      <c r="Q171" s="6">
        <f t="shared" ref="Q171" si="1794">Q$5/P171+Q$6</f>
        <v>3.7680795918367349</v>
      </c>
      <c r="R171" s="6">
        <f t="shared" si="1277"/>
        <v>5.2878122448979594</v>
      </c>
      <c r="S171" s="27">
        <v>162</v>
      </c>
      <c r="T171" s="6">
        <f t="shared" ref="T171" si="1795">T$5/S171+T$6</f>
        <v>8.4384691358024693</v>
      </c>
      <c r="U171" s="6">
        <f t="shared" si="1279"/>
        <v>9.0376925925925917</v>
      </c>
      <c r="V171" s="27">
        <v>162</v>
      </c>
      <c r="W171" s="6">
        <f t="shared" ref="W171" si="1796">W$5/V171+W$6</f>
        <v>11.595109876543217</v>
      </c>
      <c r="X171" s="6">
        <f t="shared" si="1281"/>
        <v>12.345027160493828</v>
      </c>
      <c r="Y171" s="27">
        <v>162</v>
      </c>
      <c r="Z171" s="6">
        <f t="shared" ref="Z171" si="1797">Z$5/Y171+Z$6</f>
        <v>15.581648148148174</v>
      </c>
      <c r="AA171" s="6">
        <f t="shared" si="1283"/>
        <v>16.527541975308644</v>
      </c>
      <c r="AB171" s="27">
        <f t="shared" si="1299"/>
        <v>224</v>
      </c>
      <c r="AC171" s="6">
        <f t="shared" ref="AC171" si="1798">AC$5/AB171+AC$6</f>
        <v>27.327628571428583</v>
      </c>
      <c r="AD171" s="6">
        <f t="shared" si="1285"/>
        <v>28.843757142857143</v>
      </c>
      <c r="AE171" s="27">
        <f t="shared" si="1301"/>
        <v>224</v>
      </c>
      <c r="AF171" s="6">
        <f t="shared" si="1268"/>
        <v>27.043628571428584</v>
      </c>
      <c r="AG171" s="6">
        <f t="shared" si="1286"/>
        <v>28.526457142857144</v>
      </c>
      <c r="AH171" s="27">
        <f t="shared" si="1302"/>
        <v>224</v>
      </c>
      <c r="AI171" s="6">
        <f t="shared" si="1269"/>
        <v>26.577028571428585</v>
      </c>
      <c r="AJ171" s="6">
        <f t="shared" si="1287"/>
        <v>28.005157142857144</v>
      </c>
      <c r="AK171" s="27">
        <f t="shared" si="1303"/>
        <v>224</v>
      </c>
      <c r="AL171" s="6">
        <f t="shared" si="1270"/>
        <v>25.876928571428582</v>
      </c>
      <c r="AM171" s="6">
        <f t="shared" si="1288"/>
        <v>27.139889707307617</v>
      </c>
      <c r="AN171" s="27">
        <f t="shared" si="1304"/>
        <v>224</v>
      </c>
      <c r="AO171" s="6">
        <f t="shared" si="1271"/>
        <v>25.576128571428583</v>
      </c>
      <c r="AP171" s="6">
        <f t="shared" si="1289"/>
        <v>26.837457142857144</v>
      </c>
      <c r="AQ171" s="27">
        <v>162</v>
      </c>
      <c r="AR171" s="6">
        <f t="shared" si="1524"/>
        <v>14.549348148148173</v>
      </c>
      <c r="AS171" s="6">
        <f t="shared" si="1525"/>
        <v>15.374156029497046</v>
      </c>
      <c r="AT171" s="27">
        <f t="shared" si="1305"/>
        <v>224</v>
      </c>
      <c r="AU171" s="6">
        <f t="shared" si="1526"/>
        <v>26.309328571428583</v>
      </c>
      <c r="AV171" s="6">
        <f t="shared" si="1527"/>
        <v>27.706092383574422</v>
      </c>
      <c r="AW171" s="27">
        <f t="shared" si="1306"/>
        <v>224</v>
      </c>
      <c r="AX171" s="6">
        <f t="shared" si="1528"/>
        <v>26.309328571428583</v>
      </c>
      <c r="AY171" s="6">
        <f t="shared" si="1529"/>
        <v>27.706092383574422</v>
      </c>
      <c r="AZ171" s="27">
        <f t="shared" si="1307"/>
        <v>224</v>
      </c>
      <c r="BA171" s="6">
        <f t="shared" si="1530"/>
        <v>26.309328571428583</v>
      </c>
      <c r="BB171" s="21">
        <f t="shared" si="1531"/>
        <v>27.706092383574422</v>
      </c>
    </row>
    <row r="172" spans="4:54" x14ac:dyDescent="0.25">
      <c r="D172" s="28">
        <v>163</v>
      </c>
      <c r="F172" s="20"/>
      <c r="G172" s="29">
        <f t="shared" si="1542"/>
        <v>82</v>
      </c>
      <c r="H172" s="4">
        <f t="shared" ref="H172" si="1799">H$5/G172+H$6</f>
        <v>4.2526926829268294</v>
      </c>
      <c r="I172" s="4">
        <f t="shared" si="1533"/>
        <v>6.101451219512195</v>
      </c>
      <c r="J172" s="28">
        <v>163</v>
      </c>
      <c r="K172" s="4">
        <f t="shared" ref="K172" si="1800">K$5/J172+K$6</f>
        <v>4.2543386503067486</v>
      </c>
      <c r="L172" s="4">
        <f t="shared" si="1535"/>
        <v>6.1038558282208593</v>
      </c>
      <c r="M172" s="28">
        <f t="shared" si="1292"/>
        <v>289</v>
      </c>
      <c r="N172" s="6">
        <f t="shared" ref="N172" si="1801">N$5/M172+N$6</f>
        <v>4.0435809688581319</v>
      </c>
      <c r="O172" s="6">
        <f t="shared" si="1275"/>
        <v>5.5878228373702425</v>
      </c>
      <c r="P172" s="28">
        <f t="shared" si="1294"/>
        <v>1990</v>
      </c>
      <c r="Q172" s="6">
        <f t="shared" ref="Q172" si="1802">Q$5/P172+Q$6</f>
        <v>3.7669643216080404</v>
      </c>
      <c r="R172" s="6">
        <f t="shared" si="1277"/>
        <v>5.286596984924623</v>
      </c>
      <c r="S172" s="27">
        <v>163</v>
      </c>
      <c r="T172" s="6">
        <f t="shared" ref="T172" si="1803">T$5/S172+T$6</f>
        <v>8.4028711656441715</v>
      </c>
      <c r="U172" s="6">
        <f t="shared" si="1279"/>
        <v>9.0003147239263797</v>
      </c>
      <c r="V172" s="27">
        <v>163</v>
      </c>
      <c r="W172" s="6">
        <f t="shared" ref="W172" si="1804">W$5/V172+W$6</f>
        <v>11.539630061349699</v>
      </c>
      <c r="X172" s="6">
        <f t="shared" si="1281"/>
        <v>12.28678282208589</v>
      </c>
      <c r="Y172" s="27">
        <v>163</v>
      </c>
      <c r="Z172" s="6">
        <f t="shared" ref="Z172" si="1805">Z$5/Y172+Z$6</f>
        <v>15.500984662576712</v>
      </c>
      <c r="AA172" s="6">
        <f t="shared" si="1283"/>
        <v>16.4428263803681</v>
      </c>
      <c r="AB172" s="27">
        <f t="shared" si="1299"/>
        <v>226</v>
      </c>
      <c r="AC172" s="6">
        <f t="shared" ref="AC172" si="1806">AC$5/AB172+AC$6</f>
        <v>27.105204424778773</v>
      </c>
      <c r="AD172" s="6">
        <f t="shared" si="1285"/>
        <v>28.610192035398232</v>
      </c>
      <c r="AE172" s="27">
        <f t="shared" si="1301"/>
        <v>226</v>
      </c>
      <c r="AF172" s="6">
        <f t="shared" si="1268"/>
        <v>26.821204424778774</v>
      </c>
      <c r="AG172" s="6">
        <f t="shared" si="1286"/>
        <v>28.292892035398232</v>
      </c>
      <c r="AH172" s="27">
        <f t="shared" si="1302"/>
        <v>226</v>
      </c>
      <c r="AI172" s="6">
        <f t="shared" si="1269"/>
        <v>26.354604424778774</v>
      </c>
      <c r="AJ172" s="6">
        <f t="shared" si="1287"/>
        <v>27.771592035398232</v>
      </c>
      <c r="AK172" s="27">
        <f t="shared" si="1303"/>
        <v>226</v>
      </c>
      <c r="AL172" s="6">
        <f t="shared" si="1270"/>
        <v>25.654504424778771</v>
      </c>
      <c r="AM172" s="6">
        <f t="shared" si="1288"/>
        <v>26.906324599848706</v>
      </c>
      <c r="AN172" s="27">
        <f t="shared" si="1304"/>
        <v>226</v>
      </c>
      <c r="AO172" s="6">
        <f t="shared" si="1271"/>
        <v>25.353704424778773</v>
      </c>
      <c r="AP172" s="6">
        <f t="shared" si="1289"/>
        <v>26.603892035398232</v>
      </c>
      <c r="AQ172" s="27">
        <v>163</v>
      </c>
      <c r="AR172" s="6">
        <f t="shared" si="1524"/>
        <v>14.468684662576711</v>
      </c>
      <c r="AS172" s="6">
        <f t="shared" si="1525"/>
        <v>15.289440434556502</v>
      </c>
      <c r="AT172" s="27">
        <f t="shared" si="1305"/>
        <v>226</v>
      </c>
      <c r="AU172" s="6">
        <f t="shared" si="1526"/>
        <v>26.086904424778773</v>
      </c>
      <c r="AV172" s="6">
        <f t="shared" si="1527"/>
        <v>27.472527276115507</v>
      </c>
      <c r="AW172" s="27">
        <f t="shared" si="1306"/>
        <v>226</v>
      </c>
      <c r="AX172" s="6">
        <f t="shared" si="1528"/>
        <v>26.086904424778773</v>
      </c>
      <c r="AY172" s="6">
        <f t="shared" si="1529"/>
        <v>27.472527276115507</v>
      </c>
      <c r="AZ172" s="27">
        <f t="shared" si="1307"/>
        <v>226</v>
      </c>
      <c r="BA172" s="6">
        <f t="shared" si="1530"/>
        <v>26.086904424778773</v>
      </c>
      <c r="BB172" s="21">
        <f t="shared" si="1531"/>
        <v>27.472527276115507</v>
      </c>
    </row>
    <row r="173" spans="4:54" x14ac:dyDescent="0.25">
      <c r="D173" s="28">
        <v>164</v>
      </c>
      <c r="F173" s="20"/>
      <c r="G173" s="29">
        <f t="shared" si="1542"/>
        <v>82.5</v>
      </c>
      <c r="H173" s="4">
        <f t="shared" ref="H173" si="1807">H$5/G173+H$6</f>
        <v>4.2510666666666665</v>
      </c>
      <c r="I173" s="4">
        <f t="shared" si="1533"/>
        <v>6.0990757575757577</v>
      </c>
      <c r="J173" s="28">
        <v>164</v>
      </c>
      <c r="K173" s="4">
        <f t="shared" ref="K173" si="1808">K$5/J173+K$6</f>
        <v>4.2526926829268294</v>
      </c>
      <c r="L173" s="4">
        <f t="shared" si="1535"/>
        <v>6.101451219512195</v>
      </c>
      <c r="M173" s="28">
        <f t="shared" si="1292"/>
        <v>292</v>
      </c>
      <c r="N173" s="6">
        <f t="shared" ref="N173" si="1809">N$5/M173+N$6</f>
        <v>4.0399904109589038</v>
      </c>
      <c r="O173" s="6">
        <f t="shared" si="1275"/>
        <v>5.5839123287671235</v>
      </c>
      <c r="P173" s="28">
        <f t="shared" si="1294"/>
        <v>2020</v>
      </c>
      <c r="Q173" s="6">
        <f t="shared" ref="Q173" si="1810">Q$5/P173+Q$6</f>
        <v>3.7658821782178218</v>
      </c>
      <c r="R173" s="6">
        <f t="shared" si="1277"/>
        <v>5.2854178217821781</v>
      </c>
      <c r="S173" s="27">
        <v>164</v>
      </c>
      <c r="T173" s="6">
        <f t="shared" ref="T173" si="1811">T$5/S173+T$6</f>
        <v>8.3677073170731706</v>
      </c>
      <c r="U173" s="6">
        <f t="shared" si="1279"/>
        <v>8.9633926829268304</v>
      </c>
      <c r="V173" s="27">
        <v>164</v>
      </c>
      <c r="W173" s="6">
        <f t="shared" ref="W173" si="1812">W$5/V173+W$6</f>
        <v>11.4848268292683</v>
      </c>
      <c r="X173" s="6">
        <f t="shared" si="1281"/>
        <v>12.229248780487806</v>
      </c>
      <c r="Y173" s="27">
        <v>164</v>
      </c>
      <c r="Z173" s="6">
        <f t="shared" ref="Z173" si="1813">Z$5/Y173+Z$6</f>
        <v>15.421304878048806</v>
      </c>
      <c r="AA173" s="6">
        <f t="shared" si="1283"/>
        <v>16.359143902439026</v>
      </c>
      <c r="AB173" s="27">
        <f t="shared" si="1299"/>
        <v>228</v>
      </c>
      <c r="AC173" s="6">
        <f t="shared" ref="AC173" si="1814">AC$5/AB173+AC$6</f>
        <v>26.886682456140363</v>
      </c>
      <c r="AD173" s="6">
        <f t="shared" si="1285"/>
        <v>28.380724561403511</v>
      </c>
      <c r="AE173" s="27">
        <f t="shared" si="1301"/>
        <v>228</v>
      </c>
      <c r="AF173" s="6">
        <f t="shared" ref="AF173:AF236" si="1815">AF$5/AE173+AF$6</f>
        <v>26.602682456140364</v>
      </c>
      <c r="AG173" s="6">
        <f t="shared" si="1286"/>
        <v>28.063424561403512</v>
      </c>
      <c r="AH173" s="27">
        <f t="shared" si="1302"/>
        <v>228</v>
      </c>
      <c r="AI173" s="6">
        <f t="shared" ref="AI173:AI236" si="1816">AI$5/AH173+AI$6</f>
        <v>26.136082456140365</v>
      </c>
      <c r="AJ173" s="6">
        <f t="shared" si="1287"/>
        <v>27.542124561403512</v>
      </c>
      <c r="AK173" s="27">
        <f t="shared" si="1303"/>
        <v>228</v>
      </c>
      <c r="AL173" s="6">
        <f t="shared" ref="AL173:AL236" si="1817">AL$5/AK173+AL$6</f>
        <v>25.435982456140362</v>
      </c>
      <c r="AM173" s="6">
        <f t="shared" si="1288"/>
        <v>26.676857125853985</v>
      </c>
      <c r="AN173" s="27">
        <f t="shared" si="1304"/>
        <v>228</v>
      </c>
      <c r="AO173" s="6">
        <f t="shared" ref="AO173:AO236" si="1818">AO$5/AN173+AO$6</f>
        <v>25.135182456140363</v>
      </c>
      <c r="AP173" s="6">
        <f t="shared" si="1289"/>
        <v>26.374424561403512</v>
      </c>
      <c r="AQ173" s="27">
        <v>164</v>
      </c>
      <c r="AR173" s="6">
        <f t="shared" si="1524"/>
        <v>14.389004878048805</v>
      </c>
      <c r="AS173" s="6">
        <f t="shared" si="1525"/>
        <v>15.205757956627428</v>
      </c>
      <c r="AT173" s="27">
        <f t="shared" si="1305"/>
        <v>228</v>
      </c>
      <c r="AU173" s="6">
        <f t="shared" si="1526"/>
        <v>25.868382456140363</v>
      </c>
      <c r="AV173" s="6">
        <f t="shared" si="1527"/>
        <v>27.24305980212079</v>
      </c>
      <c r="AW173" s="27">
        <f t="shared" si="1306"/>
        <v>228</v>
      </c>
      <c r="AX173" s="6">
        <f t="shared" si="1528"/>
        <v>25.868382456140363</v>
      </c>
      <c r="AY173" s="6">
        <f t="shared" si="1529"/>
        <v>27.24305980212079</v>
      </c>
      <c r="AZ173" s="27">
        <f t="shared" si="1307"/>
        <v>228</v>
      </c>
      <c r="BA173" s="6">
        <f t="shared" si="1530"/>
        <v>25.868382456140363</v>
      </c>
      <c r="BB173" s="21">
        <f t="shared" si="1531"/>
        <v>27.24305980212079</v>
      </c>
    </row>
    <row r="174" spans="4:54" x14ac:dyDescent="0.25">
      <c r="D174" s="28">
        <v>165</v>
      </c>
      <c r="F174" s="20"/>
      <c r="G174" s="29">
        <f t="shared" si="1542"/>
        <v>83</v>
      </c>
      <c r="H174" s="4">
        <f t="shared" ref="H174" si="1819">H$5/G174+H$6</f>
        <v>4.2494602409638551</v>
      </c>
      <c r="I174" s="4">
        <f t="shared" si="1533"/>
        <v>6.0967289156626512</v>
      </c>
      <c r="J174" s="28">
        <v>165</v>
      </c>
      <c r="K174" s="4">
        <f t="shared" ref="K174" si="1820">K$5/J174+K$6</f>
        <v>4.2510666666666665</v>
      </c>
      <c r="L174" s="4">
        <f t="shared" si="1535"/>
        <v>6.0990757575757577</v>
      </c>
      <c r="M174" s="28">
        <f t="shared" si="1292"/>
        <v>295</v>
      </c>
      <c r="N174" s="6">
        <f t="shared" ref="N174" si="1821">N$5/M174+N$6</f>
        <v>4.0364728813559321</v>
      </c>
      <c r="O174" s="6">
        <f t="shared" ref="O174:O237" si="1822">O$5/M174+O$6</f>
        <v>5.5800813559322036</v>
      </c>
      <c r="P174" s="28">
        <f t="shared" si="1294"/>
        <v>2050</v>
      </c>
      <c r="Q174" s="6">
        <f t="shared" ref="Q174" si="1823">Q$5/P174+Q$6</f>
        <v>3.7648317073170734</v>
      </c>
      <c r="R174" s="6">
        <f t="shared" ref="R174:R237" si="1824">R$5/P174+R$6</f>
        <v>5.2842731707317077</v>
      </c>
      <c r="S174" s="27">
        <v>165</v>
      </c>
      <c r="T174" s="6">
        <f t="shared" ref="T174" si="1825">T$5/S174+T$6</f>
        <v>8.3329696969696982</v>
      </c>
      <c r="U174" s="6">
        <f t="shared" ref="U174:U237" si="1826">U$5/S174+U$6</f>
        <v>8.9269181818181806</v>
      </c>
      <c r="V174" s="27">
        <v>165</v>
      </c>
      <c r="W174" s="6">
        <f t="shared" ref="W174" si="1827">W$5/V174+W$6</f>
        <v>11.430687878787886</v>
      </c>
      <c r="X174" s="6">
        <f t="shared" ref="X174:X237" si="1828">X$5/V174+X$6</f>
        <v>12.172412121212121</v>
      </c>
      <c r="Y174" s="27">
        <v>165</v>
      </c>
      <c r="Z174" s="6">
        <f t="shared" ref="Z174" si="1829">Z$5/Y174+Z$6</f>
        <v>15.342590909090934</v>
      </c>
      <c r="AA174" s="6">
        <f t="shared" ref="AA174:AA237" si="1830">AA$5/Y174+AA$6</f>
        <v>16.276475757575756</v>
      </c>
      <c r="AB174" s="27">
        <f t="shared" si="1299"/>
        <v>230</v>
      </c>
      <c r="AC174" s="6">
        <f t="shared" ref="AC174" si="1831">AC$5/AB174+AC$6</f>
        <v>26.671960869565229</v>
      </c>
      <c r="AD174" s="6">
        <f t="shared" ref="AD174:AD237" si="1832">AD$5/AB174+AD$6</f>
        <v>28.155247826086956</v>
      </c>
      <c r="AE174" s="27">
        <f t="shared" si="1301"/>
        <v>230</v>
      </c>
      <c r="AF174" s="6">
        <f t="shared" si="1815"/>
        <v>26.38796086956523</v>
      </c>
      <c r="AG174" s="6">
        <f t="shared" ref="AG174:AG237" si="1833">AG$5/AE174+AG$6</f>
        <v>27.837947826086957</v>
      </c>
      <c r="AH174" s="27">
        <f t="shared" si="1302"/>
        <v>230</v>
      </c>
      <c r="AI174" s="6">
        <f t="shared" si="1816"/>
        <v>25.92136086956523</v>
      </c>
      <c r="AJ174" s="6">
        <f t="shared" ref="AJ174:AJ237" si="1834">AJ$5/AH174+AJ$6</f>
        <v>27.316647826086957</v>
      </c>
      <c r="AK174" s="27">
        <f t="shared" si="1303"/>
        <v>230</v>
      </c>
      <c r="AL174" s="6">
        <f t="shared" si="1817"/>
        <v>25.221260869565228</v>
      </c>
      <c r="AM174" s="6">
        <f t="shared" ref="AM174:AM237" si="1835">AM$5/AK174+AM$6</f>
        <v>26.45138039053743</v>
      </c>
      <c r="AN174" s="27">
        <f t="shared" si="1304"/>
        <v>230</v>
      </c>
      <c r="AO174" s="6">
        <f t="shared" si="1818"/>
        <v>24.920460869565229</v>
      </c>
      <c r="AP174" s="6">
        <f t="shared" ref="AP174:AP237" si="1836">AP$5/AN174+AP$6</f>
        <v>26.148947826086957</v>
      </c>
      <c r="AQ174" s="27">
        <v>165</v>
      </c>
      <c r="AR174" s="6">
        <f t="shared" si="1524"/>
        <v>14.310290909090932</v>
      </c>
      <c r="AS174" s="6">
        <f t="shared" si="1525"/>
        <v>15.12308981176416</v>
      </c>
      <c r="AT174" s="27">
        <f t="shared" si="1305"/>
        <v>230</v>
      </c>
      <c r="AU174" s="6">
        <f t="shared" si="1526"/>
        <v>25.653660869565229</v>
      </c>
      <c r="AV174" s="6">
        <f t="shared" si="1527"/>
        <v>27.017583066804235</v>
      </c>
      <c r="AW174" s="27">
        <f t="shared" si="1306"/>
        <v>230</v>
      </c>
      <c r="AX174" s="6">
        <f t="shared" si="1528"/>
        <v>25.653660869565229</v>
      </c>
      <c r="AY174" s="6">
        <f t="shared" si="1529"/>
        <v>27.017583066804235</v>
      </c>
      <c r="AZ174" s="27">
        <f t="shared" si="1307"/>
        <v>230</v>
      </c>
      <c r="BA174" s="6">
        <f t="shared" si="1530"/>
        <v>25.653660869565229</v>
      </c>
      <c r="BB174" s="21">
        <f t="shared" si="1531"/>
        <v>27.017583066804235</v>
      </c>
    </row>
    <row r="175" spans="4:54" x14ac:dyDescent="0.25">
      <c r="D175" s="28">
        <v>166</v>
      </c>
      <c r="F175" s="20"/>
      <c r="G175" s="29">
        <f t="shared" si="1542"/>
        <v>83.5</v>
      </c>
      <c r="H175" s="4">
        <f t="shared" ref="H175" si="1837">H$5/G175+H$6</f>
        <v>4.2478730538922154</v>
      </c>
      <c r="I175" s="4">
        <f t="shared" si="1533"/>
        <v>6.0944101796407191</v>
      </c>
      <c r="J175" s="28">
        <v>166</v>
      </c>
      <c r="K175" s="4">
        <f t="shared" ref="K175" si="1838">K$5/J175+K$6</f>
        <v>4.2494602409638551</v>
      </c>
      <c r="L175" s="4">
        <f t="shared" si="1535"/>
        <v>6.0967289156626512</v>
      </c>
      <c r="M175" s="28">
        <f t="shared" ref="M175:M238" si="1839">+M174+3</f>
        <v>298</v>
      </c>
      <c r="N175" s="6">
        <f t="shared" ref="N175" si="1840">N$5/M175+N$6</f>
        <v>4.0330261744966442</v>
      </c>
      <c r="O175" s="6">
        <f t="shared" si="1822"/>
        <v>5.576327516778524</v>
      </c>
      <c r="P175" s="28">
        <f t="shared" ref="P175:P238" si="1841">P174+30</f>
        <v>2080</v>
      </c>
      <c r="Q175" s="6">
        <f t="shared" ref="Q175" si="1842">Q$5/P175+Q$6</f>
        <v>3.7638115384615385</v>
      </c>
      <c r="R175" s="6">
        <f t="shared" si="1824"/>
        <v>5.2831615384615391</v>
      </c>
      <c r="S175" s="27">
        <v>166</v>
      </c>
      <c r="T175" s="6">
        <f t="shared" ref="T175" si="1843">T$5/S175+T$6</f>
        <v>8.2986506024096389</v>
      </c>
      <c r="U175" s="6">
        <f t="shared" si="1826"/>
        <v>8.8908831325301207</v>
      </c>
      <c r="V175" s="27">
        <v>166</v>
      </c>
      <c r="W175" s="6">
        <f t="shared" ref="W175" si="1844">W$5/V175+W$6</f>
        <v>11.377201204819285</v>
      </c>
      <c r="X175" s="6">
        <f t="shared" si="1828"/>
        <v>12.116260240963856</v>
      </c>
      <c r="Y175" s="27">
        <v>166</v>
      </c>
      <c r="Z175" s="6">
        <f t="shared" ref="Z175" si="1845">Z$5/Y175+Z$6</f>
        <v>15.264825301204844</v>
      </c>
      <c r="AA175" s="6">
        <f t="shared" si="1830"/>
        <v>16.194803614457832</v>
      </c>
      <c r="AB175" s="27">
        <f t="shared" ref="AB175:AB209" si="1846">+AB174+2</f>
        <v>232</v>
      </c>
      <c r="AC175" s="6">
        <f t="shared" ref="AC175" si="1847">AC$5/AB175+AC$6</f>
        <v>26.460941379310356</v>
      </c>
      <c r="AD175" s="6">
        <f t="shared" si="1832"/>
        <v>27.933658620689656</v>
      </c>
      <c r="AE175" s="27">
        <f t="shared" ref="AE175:AE209" si="1848">+AE174+2</f>
        <v>232</v>
      </c>
      <c r="AF175" s="6">
        <f t="shared" si="1815"/>
        <v>26.176941379310357</v>
      </c>
      <c r="AG175" s="6">
        <f t="shared" si="1833"/>
        <v>27.616358620689656</v>
      </c>
      <c r="AH175" s="27">
        <f t="shared" ref="AH175:AH209" si="1849">+AH174+2</f>
        <v>232</v>
      </c>
      <c r="AI175" s="6">
        <f t="shared" si="1816"/>
        <v>25.710341379310357</v>
      </c>
      <c r="AJ175" s="6">
        <f t="shared" si="1834"/>
        <v>27.095058620689656</v>
      </c>
      <c r="AK175" s="27">
        <f t="shared" ref="AK175:AK209" si="1850">+AK174+2</f>
        <v>232</v>
      </c>
      <c r="AL175" s="6">
        <f t="shared" si="1817"/>
        <v>25.010241379310354</v>
      </c>
      <c r="AM175" s="6">
        <f t="shared" si="1835"/>
        <v>26.22979118514013</v>
      </c>
      <c r="AN175" s="27">
        <f t="shared" ref="AN175:AN209" si="1851">+AN174+2</f>
        <v>232</v>
      </c>
      <c r="AO175" s="6">
        <f t="shared" si="1818"/>
        <v>24.709441379310356</v>
      </c>
      <c r="AP175" s="6">
        <f t="shared" si="1836"/>
        <v>25.927358620689656</v>
      </c>
      <c r="AQ175" s="27">
        <v>166</v>
      </c>
      <c r="AR175" s="6">
        <f t="shared" si="1524"/>
        <v>14.232525301204843</v>
      </c>
      <c r="AS175" s="6">
        <f t="shared" si="1525"/>
        <v>15.041417668646234</v>
      </c>
      <c r="AT175" s="27">
        <f t="shared" ref="AT175:AT209" si="1852">+AT174+2</f>
        <v>232</v>
      </c>
      <c r="AU175" s="6">
        <f t="shared" si="1526"/>
        <v>25.442641379310356</v>
      </c>
      <c r="AV175" s="6">
        <f t="shared" si="1527"/>
        <v>26.795993861406934</v>
      </c>
      <c r="AW175" s="27">
        <f t="shared" ref="AW175:AW209" si="1853">+AW174+2</f>
        <v>232</v>
      </c>
      <c r="AX175" s="6">
        <f t="shared" si="1528"/>
        <v>25.442641379310356</v>
      </c>
      <c r="AY175" s="6">
        <f t="shared" si="1529"/>
        <v>26.795993861406934</v>
      </c>
      <c r="AZ175" s="27">
        <f t="shared" ref="AZ175:AZ209" si="1854">+AZ174+2</f>
        <v>232</v>
      </c>
      <c r="BA175" s="6">
        <f t="shared" si="1530"/>
        <v>25.442641379310356</v>
      </c>
      <c r="BB175" s="21">
        <f t="shared" si="1531"/>
        <v>26.795993861406934</v>
      </c>
    </row>
    <row r="176" spans="4:54" x14ac:dyDescent="0.25">
      <c r="D176" s="28">
        <v>167</v>
      </c>
      <c r="F176" s="20"/>
      <c r="G176" s="29">
        <f t="shared" si="1542"/>
        <v>84</v>
      </c>
      <c r="H176" s="4">
        <f t="shared" ref="H176" si="1855">H$5/G176+H$6</f>
        <v>4.2463047619047618</v>
      </c>
      <c r="I176" s="4">
        <f t="shared" si="1533"/>
        <v>6.0921190476190477</v>
      </c>
      <c r="J176" s="28">
        <v>167</v>
      </c>
      <c r="K176" s="4">
        <f t="shared" ref="K176" si="1856">K$5/J176+K$6</f>
        <v>4.2478730538922154</v>
      </c>
      <c r="L176" s="4">
        <f t="shared" si="1535"/>
        <v>6.0944101796407191</v>
      </c>
      <c r="M176" s="28">
        <f t="shared" si="1839"/>
        <v>301</v>
      </c>
      <c r="N176" s="6">
        <f t="shared" ref="N176" si="1857">N$5/M176+N$6</f>
        <v>4.0296481727574749</v>
      </c>
      <c r="O176" s="6">
        <f t="shared" si="1822"/>
        <v>5.5726485049833894</v>
      </c>
      <c r="P176" s="28">
        <f t="shared" si="1841"/>
        <v>2110</v>
      </c>
      <c r="Q176" s="6">
        <f t="shared" ref="Q176" si="1858">Q$5/P176+Q$6</f>
        <v>3.7628203791469197</v>
      </c>
      <c r="R176" s="6">
        <f t="shared" si="1824"/>
        <v>5.2820815165876782</v>
      </c>
      <c r="S176" s="27">
        <v>167</v>
      </c>
      <c r="T176" s="6">
        <f t="shared" ref="T176" si="1859">T$5/S176+T$6</f>
        <v>8.2647425149700595</v>
      </c>
      <c r="U176" s="6">
        <f t="shared" si="1826"/>
        <v>8.8552796407185639</v>
      </c>
      <c r="V176" s="27">
        <v>167</v>
      </c>
      <c r="W176" s="6">
        <f t="shared" ref="W176" si="1860">W$5/V176+W$6</f>
        <v>11.324355089820365</v>
      </c>
      <c r="X176" s="6">
        <f t="shared" si="1828"/>
        <v>12.060780838323353</v>
      </c>
      <c r="Y176" s="27">
        <v>167</v>
      </c>
      <c r="Z176" s="6">
        <f t="shared" ref="Z176" si="1861">Z$5/Y176+Z$6</f>
        <v>15.187991017964096</v>
      </c>
      <c r="AA176" s="6">
        <f t="shared" si="1830"/>
        <v>16.114109580838324</v>
      </c>
      <c r="AB176" s="27">
        <f t="shared" si="1846"/>
        <v>234</v>
      </c>
      <c r="AC176" s="6">
        <f t="shared" ref="AC176" si="1862">AC$5/AB176+AC$6</f>
        <v>26.25352905982907</v>
      </c>
      <c r="AD176" s="6">
        <f t="shared" si="1832"/>
        <v>27.715857264957265</v>
      </c>
      <c r="AE176" s="27">
        <f t="shared" si="1848"/>
        <v>234</v>
      </c>
      <c r="AF176" s="6">
        <f t="shared" si="1815"/>
        <v>25.969529059829071</v>
      </c>
      <c r="AG176" s="6">
        <f t="shared" si="1833"/>
        <v>27.398557264957265</v>
      </c>
      <c r="AH176" s="27">
        <f t="shared" si="1849"/>
        <v>234</v>
      </c>
      <c r="AI176" s="6">
        <f t="shared" si="1816"/>
        <v>25.502929059829071</v>
      </c>
      <c r="AJ176" s="6">
        <f t="shared" si="1834"/>
        <v>26.877257264957265</v>
      </c>
      <c r="AK176" s="27">
        <f t="shared" si="1850"/>
        <v>234</v>
      </c>
      <c r="AL176" s="6">
        <f t="shared" si="1817"/>
        <v>24.802829059829069</v>
      </c>
      <c r="AM176" s="6">
        <f t="shared" si="1835"/>
        <v>26.011989829407739</v>
      </c>
      <c r="AN176" s="27">
        <f t="shared" si="1851"/>
        <v>234</v>
      </c>
      <c r="AO176" s="6">
        <f t="shared" si="1818"/>
        <v>24.50202905982907</v>
      </c>
      <c r="AP176" s="6">
        <f t="shared" si="1836"/>
        <v>25.709557264957265</v>
      </c>
      <c r="AQ176" s="27">
        <v>167</v>
      </c>
      <c r="AR176" s="6">
        <f t="shared" si="1524"/>
        <v>14.155691017964095</v>
      </c>
      <c r="AS176" s="6">
        <f t="shared" si="1525"/>
        <v>14.960723635026726</v>
      </c>
      <c r="AT176" s="27">
        <f t="shared" si="1852"/>
        <v>234</v>
      </c>
      <c r="AU176" s="6">
        <f t="shared" si="1526"/>
        <v>25.23522905982907</v>
      </c>
      <c r="AV176" s="6">
        <f t="shared" si="1527"/>
        <v>26.578192505674544</v>
      </c>
      <c r="AW176" s="27">
        <f t="shared" si="1853"/>
        <v>234</v>
      </c>
      <c r="AX176" s="6">
        <f t="shared" si="1528"/>
        <v>25.23522905982907</v>
      </c>
      <c r="AY176" s="6">
        <f t="shared" si="1529"/>
        <v>26.578192505674544</v>
      </c>
      <c r="AZ176" s="27">
        <f t="shared" si="1854"/>
        <v>234</v>
      </c>
      <c r="BA176" s="6">
        <f t="shared" si="1530"/>
        <v>25.23522905982907</v>
      </c>
      <c r="BB176" s="21">
        <f t="shared" si="1531"/>
        <v>26.578192505674544</v>
      </c>
    </row>
    <row r="177" spans="4:54" x14ac:dyDescent="0.25">
      <c r="D177" s="28">
        <v>168</v>
      </c>
      <c r="F177" s="20"/>
      <c r="G177" s="29">
        <f t="shared" si="1542"/>
        <v>84.5</v>
      </c>
      <c r="H177" s="4">
        <f t="shared" ref="H177" si="1863">H$5/G177+H$6</f>
        <v>4.2447550295857983</v>
      </c>
      <c r="I177" s="4">
        <f t="shared" si="1533"/>
        <v>6.0898550295857987</v>
      </c>
      <c r="J177" s="28">
        <v>168</v>
      </c>
      <c r="K177" s="4">
        <f t="shared" ref="K177" si="1864">K$5/J177+K$6</f>
        <v>4.2463047619047618</v>
      </c>
      <c r="L177" s="4">
        <f t="shared" si="1535"/>
        <v>6.0921190476190477</v>
      </c>
      <c r="M177" s="28">
        <f t="shared" si="1839"/>
        <v>304</v>
      </c>
      <c r="N177" s="6">
        <f t="shared" ref="N177" si="1865">N$5/M177+N$6</f>
        <v>4.0263368421052634</v>
      </c>
      <c r="O177" s="6">
        <f t="shared" si="1822"/>
        <v>5.5690421052631578</v>
      </c>
      <c r="P177" s="28">
        <f t="shared" si="1841"/>
        <v>2140</v>
      </c>
      <c r="Q177" s="6">
        <f t="shared" ref="Q177" si="1866">Q$5/P177+Q$6</f>
        <v>3.7618570093457944</v>
      </c>
      <c r="R177" s="6">
        <f t="shared" si="1824"/>
        <v>5.2810317757009351</v>
      </c>
      <c r="S177" s="27">
        <v>168</v>
      </c>
      <c r="T177" s="6">
        <f t="shared" ref="T177" si="1867">T$5/S177+T$6</f>
        <v>8.2312380952380941</v>
      </c>
      <c r="U177" s="6">
        <f t="shared" si="1826"/>
        <v>8.8201000000000001</v>
      </c>
      <c r="V177" s="27">
        <v>168</v>
      </c>
      <c r="W177" s="6">
        <f t="shared" ref="W177" si="1868">W$5/V177+W$6</f>
        <v>11.272138095238102</v>
      </c>
      <c r="X177" s="6">
        <f t="shared" si="1828"/>
        <v>12.005961904761906</v>
      </c>
      <c r="Y177" s="27">
        <v>168</v>
      </c>
      <c r="Z177" s="6">
        <f t="shared" ref="Z177" si="1869">Z$5/Y177+Z$6</f>
        <v>15.112071428571454</v>
      </c>
      <c r="AA177" s="6">
        <f t="shared" si="1830"/>
        <v>16.034376190476191</v>
      </c>
      <c r="AB177" s="27">
        <f t="shared" si="1846"/>
        <v>236</v>
      </c>
      <c r="AC177" s="6">
        <f t="shared" ref="AC177" si="1870">AC$5/AB177+AC$6</f>
        <v>26.049632203389841</v>
      </c>
      <c r="AD177" s="6">
        <f t="shared" si="1832"/>
        <v>27.501747457627118</v>
      </c>
      <c r="AE177" s="27">
        <f t="shared" si="1848"/>
        <v>236</v>
      </c>
      <c r="AF177" s="6">
        <f t="shared" si="1815"/>
        <v>25.765632203389842</v>
      </c>
      <c r="AG177" s="6">
        <f t="shared" si="1833"/>
        <v>27.184447457627119</v>
      </c>
      <c r="AH177" s="27">
        <f t="shared" si="1849"/>
        <v>236</v>
      </c>
      <c r="AI177" s="6">
        <f t="shared" si="1816"/>
        <v>25.299032203389842</v>
      </c>
      <c r="AJ177" s="6">
        <f t="shared" si="1834"/>
        <v>26.663147457627119</v>
      </c>
      <c r="AK177" s="27">
        <f t="shared" si="1850"/>
        <v>236</v>
      </c>
      <c r="AL177" s="6">
        <f t="shared" si="1817"/>
        <v>24.59893220338984</v>
      </c>
      <c r="AM177" s="6">
        <f t="shared" si="1835"/>
        <v>25.797880022077592</v>
      </c>
      <c r="AN177" s="27">
        <f t="shared" si="1851"/>
        <v>236</v>
      </c>
      <c r="AO177" s="6">
        <f t="shared" si="1818"/>
        <v>24.298132203389841</v>
      </c>
      <c r="AP177" s="6">
        <f t="shared" si="1836"/>
        <v>25.495447457627119</v>
      </c>
      <c r="AQ177" s="27">
        <v>168</v>
      </c>
      <c r="AR177" s="6">
        <f t="shared" si="1524"/>
        <v>14.079771428571453</v>
      </c>
      <c r="AS177" s="6">
        <f t="shared" si="1525"/>
        <v>14.880990244664593</v>
      </c>
      <c r="AT177" s="27">
        <f t="shared" si="1852"/>
        <v>236</v>
      </c>
      <c r="AU177" s="6">
        <f t="shared" si="1526"/>
        <v>25.031332203389841</v>
      </c>
      <c r="AV177" s="6">
        <f t="shared" si="1527"/>
        <v>26.364082698344397</v>
      </c>
      <c r="AW177" s="27">
        <f t="shared" si="1853"/>
        <v>236</v>
      </c>
      <c r="AX177" s="6">
        <f t="shared" si="1528"/>
        <v>25.031332203389841</v>
      </c>
      <c r="AY177" s="6">
        <f t="shared" si="1529"/>
        <v>26.364082698344397</v>
      </c>
      <c r="AZ177" s="27">
        <f t="shared" si="1854"/>
        <v>236</v>
      </c>
      <c r="BA177" s="6">
        <f t="shared" si="1530"/>
        <v>25.031332203389841</v>
      </c>
      <c r="BB177" s="21">
        <f t="shared" si="1531"/>
        <v>26.364082698344397</v>
      </c>
    </row>
    <row r="178" spans="4:54" x14ac:dyDescent="0.25">
      <c r="D178" s="28">
        <v>169</v>
      </c>
      <c r="F178" s="20"/>
      <c r="G178" s="29">
        <f t="shared" si="1542"/>
        <v>85</v>
      </c>
      <c r="H178" s="4">
        <f t="shared" ref="H178" si="1871">H$5/G178+H$6</f>
        <v>4.2432235294117646</v>
      </c>
      <c r="I178" s="4">
        <f t="shared" si="1533"/>
        <v>6.0876176470588241</v>
      </c>
      <c r="J178" s="28">
        <v>169</v>
      </c>
      <c r="K178" s="4">
        <f t="shared" ref="K178" si="1872">K$5/J178+K$6</f>
        <v>4.2447550295857983</v>
      </c>
      <c r="L178" s="4">
        <f t="shared" si="1535"/>
        <v>6.0898550295857987</v>
      </c>
      <c r="M178" s="28">
        <f t="shared" si="1839"/>
        <v>307</v>
      </c>
      <c r="N178" s="6">
        <f t="shared" ref="N178" si="1873">N$5/M178+N$6</f>
        <v>4.0230902280130296</v>
      </c>
      <c r="O178" s="6">
        <f t="shared" si="1822"/>
        <v>5.5655061889250819</v>
      </c>
      <c r="P178" s="28">
        <f t="shared" si="1841"/>
        <v>2170</v>
      </c>
      <c r="Q178" s="6">
        <f t="shared" ref="Q178" si="1874">Q$5/P178+Q$6</f>
        <v>3.7609202764976959</v>
      </c>
      <c r="R178" s="6">
        <f t="shared" si="1824"/>
        <v>5.2800110599078343</v>
      </c>
      <c r="S178" s="27">
        <v>169</v>
      </c>
      <c r="T178" s="6">
        <f t="shared" ref="T178" si="1875">T$5/S178+T$6</f>
        <v>8.198130177514793</v>
      </c>
      <c r="U178" s="6">
        <f t="shared" si="1826"/>
        <v>8.7853366863905329</v>
      </c>
      <c r="V178" s="27">
        <v>169</v>
      </c>
      <c r="W178" s="6">
        <f t="shared" ref="W178" si="1876">W$5/V178+W$6</f>
        <v>11.220539053254445</v>
      </c>
      <c r="X178" s="6">
        <f t="shared" si="1828"/>
        <v>11.951791715976332</v>
      </c>
      <c r="Y178" s="27">
        <v>169</v>
      </c>
      <c r="Z178" s="6">
        <f t="shared" ref="Z178" si="1877">Z$5/Y178+Z$6</f>
        <v>15.037050295858013</v>
      </c>
      <c r="AA178" s="6">
        <f t="shared" si="1830"/>
        <v>15.955586390532543</v>
      </c>
      <c r="AB178" s="27">
        <f t="shared" si="1846"/>
        <v>238</v>
      </c>
      <c r="AC178" s="6">
        <f t="shared" ref="AC178" si="1878">AC$5/AB178+AC$6</f>
        <v>25.849162184873961</v>
      </c>
      <c r="AD178" s="6">
        <f t="shared" si="1832"/>
        <v>27.291236134453783</v>
      </c>
      <c r="AE178" s="27">
        <f t="shared" si="1848"/>
        <v>238</v>
      </c>
      <c r="AF178" s="6">
        <f t="shared" si="1815"/>
        <v>25.565162184873962</v>
      </c>
      <c r="AG178" s="6">
        <f t="shared" si="1833"/>
        <v>26.973936134453783</v>
      </c>
      <c r="AH178" s="27">
        <f t="shared" si="1849"/>
        <v>238</v>
      </c>
      <c r="AI178" s="6">
        <f t="shared" si="1816"/>
        <v>25.098562184873963</v>
      </c>
      <c r="AJ178" s="6">
        <f t="shared" si="1834"/>
        <v>26.452636134453783</v>
      </c>
      <c r="AK178" s="27">
        <f t="shared" si="1850"/>
        <v>238</v>
      </c>
      <c r="AL178" s="6">
        <f t="shared" si="1817"/>
        <v>24.39846218487396</v>
      </c>
      <c r="AM178" s="6">
        <f t="shared" si="1835"/>
        <v>25.587368698904257</v>
      </c>
      <c r="AN178" s="27">
        <f t="shared" si="1851"/>
        <v>238</v>
      </c>
      <c r="AO178" s="6">
        <f t="shared" si="1818"/>
        <v>24.097662184873961</v>
      </c>
      <c r="AP178" s="6">
        <f t="shared" si="1836"/>
        <v>25.284936134453783</v>
      </c>
      <c r="AQ178" s="27">
        <v>169</v>
      </c>
      <c r="AR178" s="6">
        <f t="shared" si="1524"/>
        <v>14.004750295858011</v>
      </c>
      <c r="AS178" s="6">
        <f t="shared" si="1525"/>
        <v>14.802200444720947</v>
      </c>
      <c r="AT178" s="27">
        <f t="shared" si="1852"/>
        <v>238</v>
      </c>
      <c r="AU178" s="6">
        <f t="shared" si="1526"/>
        <v>24.830862184873961</v>
      </c>
      <c r="AV178" s="6">
        <f t="shared" si="1527"/>
        <v>26.153571375171062</v>
      </c>
      <c r="AW178" s="27">
        <f t="shared" si="1853"/>
        <v>238</v>
      </c>
      <c r="AX178" s="6">
        <f t="shared" si="1528"/>
        <v>24.830862184873961</v>
      </c>
      <c r="AY178" s="6">
        <f t="shared" si="1529"/>
        <v>26.153571375171062</v>
      </c>
      <c r="AZ178" s="27">
        <f t="shared" si="1854"/>
        <v>238</v>
      </c>
      <c r="BA178" s="6">
        <f t="shared" si="1530"/>
        <v>24.830862184873961</v>
      </c>
      <c r="BB178" s="21">
        <f t="shared" si="1531"/>
        <v>26.153571375171062</v>
      </c>
    </row>
    <row r="179" spans="4:54" x14ac:dyDescent="0.25">
      <c r="D179" s="28">
        <v>170</v>
      </c>
      <c r="F179" s="20"/>
      <c r="G179" s="29">
        <f t="shared" si="1542"/>
        <v>85.5</v>
      </c>
      <c r="H179" s="4">
        <f t="shared" ref="H179" si="1879">H$5/G179+H$6</f>
        <v>4.241709941520468</v>
      </c>
      <c r="I179" s="4">
        <f t="shared" si="1533"/>
        <v>6.0854064327485382</v>
      </c>
      <c r="J179" s="28">
        <v>170</v>
      </c>
      <c r="K179" s="4">
        <f t="shared" ref="K179" si="1880">K$5/J179+K$6</f>
        <v>4.2432235294117646</v>
      </c>
      <c r="L179" s="4">
        <f t="shared" si="1535"/>
        <v>6.0876176470588241</v>
      </c>
      <c r="M179" s="28">
        <f t="shared" si="1839"/>
        <v>310</v>
      </c>
      <c r="N179" s="6">
        <f t="shared" ref="N179" si="1881">N$5/M179+N$6</f>
        <v>4.0199064516129033</v>
      </c>
      <c r="O179" s="6">
        <f t="shared" si="1822"/>
        <v>5.5620387096774193</v>
      </c>
      <c r="P179" s="28">
        <f t="shared" si="1841"/>
        <v>2200</v>
      </c>
      <c r="Q179" s="6">
        <f t="shared" ref="Q179" si="1882">Q$5/P179+Q$6</f>
        <v>3.7600090909090911</v>
      </c>
      <c r="R179" s="6">
        <f t="shared" si="1824"/>
        <v>5.2790181818181825</v>
      </c>
      <c r="S179" s="27">
        <v>170</v>
      </c>
      <c r="T179" s="6">
        <f t="shared" ref="T179" si="1883">T$5/S179+T$6</f>
        <v>8.1654117647058833</v>
      </c>
      <c r="U179" s="6">
        <f t="shared" si="1826"/>
        <v>8.7509823529411754</v>
      </c>
      <c r="V179" s="27">
        <v>170</v>
      </c>
      <c r="W179" s="6">
        <f t="shared" ref="W179" si="1884">W$5/V179+W$6</f>
        <v>11.169547058823536</v>
      </c>
      <c r="X179" s="6">
        <f t="shared" si="1828"/>
        <v>11.898258823529412</v>
      </c>
      <c r="Y179" s="27">
        <v>170</v>
      </c>
      <c r="Z179" s="6">
        <f t="shared" ref="Z179" si="1885">Z$5/Y179+Z$6</f>
        <v>14.962911764705908</v>
      </c>
      <c r="AA179" s="6">
        <f t="shared" si="1830"/>
        <v>15.877723529411764</v>
      </c>
      <c r="AB179" s="27">
        <f t="shared" si="1846"/>
        <v>240</v>
      </c>
      <c r="AC179" s="6">
        <f t="shared" ref="AC179" si="1886">AC$5/AB179+AC$6</f>
        <v>25.652033333333346</v>
      </c>
      <c r="AD179" s="6">
        <f t="shared" si="1832"/>
        <v>27.084233333333334</v>
      </c>
      <c r="AE179" s="27">
        <f t="shared" si="1848"/>
        <v>240</v>
      </c>
      <c r="AF179" s="6">
        <f t="shared" si="1815"/>
        <v>25.368033333333347</v>
      </c>
      <c r="AG179" s="6">
        <f t="shared" si="1833"/>
        <v>26.766933333333334</v>
      </c>
      <c r="AH179" s="27">
        <f t="shared" si="1849"/>
        <v>240</v>
      </c>
      <c r="AI179" s="6">
        <f t="shared" si="1816"/>
        <v>24.901433333333348</v>
      </c>
      <c r="AJ179" s="6">
        <f t="shared" si="1834"/>
        <v>26.245633333333334</v>
      </c>
      <c r="AK179" s="27">
        <f t="shared" si="1850"/>
        <v>240</v>
      </c>
      <c r="AL179" s="6">
        <f t="shared" si="1817"/>
        <v>24.201333333333345</v>
      </c>
      <c r="AM179" s="6">
        <f t="shared" si="1835"/>
        <v>25.380365897783808</v>
      </c>
      <c r="AN179" s="27">
        <f t="shared" si="1851"/>
        <v>240</v>
      </c>
      <c r="AO179" s="6">
        <f t="shared" si="1818"/>
        <v>23.900533333333346</v>
      </c>
      <c r="AP179" s="6">
        <f t="shared" si="1836"/>
        <v>25.077933333333334</v>
      </c>
      <c r="AQ179" s="27">
        <v>170</v>
      </c>
      <c r="AR179" s="6">
        <f t="shared" si="1524"/>
        <v>13.930611764705906</v>
      </c>
      <c r="AS179" s="6">
        <f t="shared" si="1525"/>
        <v>14.724337583600168</v>
      </c>
      <c r="AT179" s="27">
        <f t="shared" si="1852"/>
        <v>240</v>
      </c>
      <c r="AU179" s="6">
        <f t="shared" si="1526"/>
        <v>24.633733333333346</v>
      </c>
      <c r="AV179" s="6">
        <f t="shared" si="1527"/>
        <v>25.946568574050609</v>
      </c>
      <c r="AW179" s="27">
        <f t="shared" si="1853"/>
        <v>240</v>
      </c>
      <c r="AX179" s="6">
        <f t="shared" si="1528"/>
        <v>24.633733333333346</v>
      </c>
      <c r="AY179" s="6">
        <f t="shared" si="1529"/>
        <v>25.946568574050609</v>
      </c>
      <c r="AZ179" s="27">
        <f t="shared" si="1854"/>
        <v>240</v>
      </c>
      <c r="BA179" s="6">
        <f t="shared" si="1530"/>
        <v>24.633733333333346</v>
      </c>
      <c r="BB179" s="21">
        <f t="shared" si="1531"/>
        <v>25.946568574050609</v>
      </c>
    </row>
    <row r="180" spans="4:54" x14ac:dyDescent="0.25">
      <c r="D180" s="28">
        <v>171</v>
      </c>
      <c r="F180" s="20"/>
      <c r="G180" s="29">
        <f t="shared" si="1542"/>
        <v>86</v>
      </c>
      <c r="H180" s="4">
        <f t="shared" ref="H180" si="1887">H$5/G180+H$6</f>
        <v>4.2402139534883716</v>
      </c>
      <c r="I180" s="4">
        <f t="shared" si="1533"/>
        <v>6.0832209302325584</v>
      </c>
      <c r="J180" s="28">
        <v>171</v>
      </c>
      <c r="K180" s="4">
        <f t="shared" ref="K180" si="1888">K$5/J180+K$6</f>
        <v>4.241709941520468</v>
      </c>
      <c r="L180" s="4">
        <f t="shared" si="1535"/>
        <v>6.0854064327485382</v>
      </c>
      <c r="M180" s="28">
        <f t="shared" si="1839"/>
        <v>313</v>
      </c>
      <c r="N180" s="6">
        <f t="shared" ref="N180" si="1889">N$5/M180+N$6</f>
        <v>4.0167837060702878</v>
      </c>
      <c r="O180" s="6">
        <f t="shared" si="1822"/>
        <v>5.5586376996805118</v>
      </c>
      <c r="P180" s="28">
        <f t="shared" si="1841"/>
        <v>2230</v>
      </c>
      <c r="Q180" s="6">
        <f t="shared" ref="Q180" si="1890">Q$5/P180+Q$6</f>
        <v>3.7591224215246637</v>
      </c>
      <c r="R180" s="6">
        <f t="shared" si="1824"/>
        <v>5.2780520179372203</v>
      </c>
      <c r="S180" s="27">
        <v>171</v>
      </c>
      <c r="T180" s="6">
        <f t="shared" ref="T180" si="1891">T$5/S180+T$6</f>
        <v>8.133076023391812</v>
      </c>
      <c r="U180" s="6">
        <f t="shared" si="1826"/>
        <v>8.7170298245614042</v>
      </c>
      <c r="V180" s="27">
        <v>171</v>
      </c>
      <c r="W180" s="6">
        <f t="shared" ref="W180" si="1892">W$5/V180+W$6</f>
        <v>11.119151461988311</v>
      </c>
      <c r="X180" s="6">
        <f t="shared" si="1828"/>
        <v>11.845352046783626</v>
      </c>
      <c r="Y180" s="27">
        <v>171</v>
      </c>
      <c r="Z180" s="6">
        <f t="shared" ref="Z180" si="1893">Z$5/Y180+Z$6</f>
        <v>14.889640350877217</v>
      </c>
      <c r="AA180" s="6">
        <f t="shared" si="1830"/>
        <v>15.80077134502924</v>
      </c>
      <c r="AB180" s="27">
        <f t="shared" si="1846"/>
        <v>242</v>
      </c>
      <c r="AC180" s="6">
        <f t="shared" ref="AC180" si="1894">AC$5/AB180+AC$6</f>
        <v>25.458162809917365</v>
      </c>
      <c r="AD180" s="6">
        <f t="shared" si="1832"/>
        <v>26.880652066115704</v>
      </c>
      <c r="AE180" s="27">
        <f t="shared" si="1848"/>
        <v>242</v>
      </c>
      <c r="AF180" s="6">
        <f t="shared" si="1815"/>
        <v>25.174162809917366</v>
      </c>
      <c r="AG180" s="6">
        <f t="shared" si="1833"/>
        <v>26.563352066115705</v>
      </c>
      <c r="AH180" s="27">
        <f t="shared" si="1849"/>
        <v>242</v>
      </c>
      <c r="AI180" s="6">
        <f t="shared" si="1816"/>
        <v>24.707562809917366</v>
      </c>
      <c r="AJ180" s="6">
        <f t="shared" si="1834"/>
        <v>26.042052066115705</v>
      </c>
      <c r="AK180" s="27">
        <f t="shared" si="1850"/>
        <v>242</v>
      </c>
      <c r="AL180" s="6">
        <f t="shared" si="1817"/>
        <v>24.007462809917364</v>
      </c>
      <c r="AM180" s="6">
        <f t="shared" si="1835"/>
        <v>25.176784630566178</v>
      </c>
      <c r="AN180" s="27">
        <f t="shared" si="1851"/>
        <v>242</v>
      </c>
      <c r="AO180" s="6">
        <f t="shared" si="1818"/>
        <v>23.706662809917365</v>
      </c>
      <c r="AP180" s="6">
        <f t="shared" si="1836"/>
        <v>24.874352066115705</v>
      </c>
      <c r="AQ180" s="27">
        <v>171</v>
      </c>
      <c r="AR180" s="6">
        <f t="shared" si="1524"/>
        <v>13.857340350877216</v>
      </c>
      <c r="AS180" s="6">
        <f t="shared" si="1525"/>
        <v>14.647385399217644</v>
      </c>
      <c r="AT180" s="27">
        <f t="shared" si="1852"/>
        <v>242</v>
      </c>
      <c r="AU180" s="6">
        <f t="shared" si="1526"/>
        <v>24.439862809917365</v>
      </c>
      <c r="AV180" s="6">
        <f t="shared" si="1527"/>
        <v>25.74298730683298</v>
      </c>
      <c r="AW180" s="27">
        <f t="shared" si="1853"/>
        <v>242</v>
      </c>
      <c r="AX180" s="6">
        <f t="shared" si="1528"/>
        <v>24.439862809917365</v>
      </c>
      <c r="AY180" s="6">
        <f t="shared" si="1529"/>
        <v>25.74298730683298</v>
      </c>
      <c r="AZ180" s="27">
        <f t="shared" si="1854"/>
        <v>242</v>
      </c>
      <c r="BA180" s="6">
        <f t="shared" si="1530"/>
        <v>24.439862809917365</v>
      </c>
      <c r="BB180" s="21">
        <f t="shared" si="1531"/>
        <v>25.74298730683298</v>
      </c>
    </row>
    <row r="181" spans="4:54" x14ac:dyDescent="0.25">
      <c r="D181" s="28">
        <v>172</v>
      </c>
      <c r="F181" s="20"/>
      <c r="G181" s="29">
        <f t="shared" si="1542"/>
        <v>86.5</v>
      </c>
      <c r="H181" s="4">
        <f t="shared" ref="H181" si="1895">H$5/G181+H$6</f>
        <v>4.2387352601156065</v>
      </c>
      <c r="I181" s="4">
        <f t="shared" si="1533"/>
        <v>6.0810606936416187</v>
      </c>
      <c r="J181" s="28">
        <v>172</v>
      </c>
      <c r="K181" s="4">
        <f t="shared" ref="K181" si="1896">K$5/J181+K$6</f>
        <v>4.2402139534883716</v>
      </c>
      <c r="L181" s="4">
        <f t="shared" si="1535"/>
        <v>6.0832209302325584</v>
      </c>
      <c r="M181" s="28">
        <f t="shared" si="1839"/>
        <v>316</v>
      </c>
      <c r="N181" s="6">
        <f t="shared" ref="N181" si="1897">N$5/M181+N$6</f>
        <v>4.0137202531645571</v>
      </c>
      <c r="O181" s="6">
        <f t="shared" si="1822"/>
        <v>5.5553012658227852</v>
      </c>
      <c r="P181" s="28">
        <f t="shared" si="1841"/>
        <v>2260</v>
      </c>
      <c r="Q181" s="6">
        <f t="shared" ref="Q181" si="1898">Q$5/P181+Q$6</f>
        <v>3.7582592920353983</v>
      </c>
      <c r="R181" s="6">
        <f t="shared" si="1824"/>
        <v>5.2771115044247789</v>
      </c>
      <c r="S181" s="27">
        <v>172</v>
      </c>
      <c r="T181" s="6">
        <f t="shared" ref="T181" si="1899">T$5/S181+T$6</f>
        <v>8.1011162790697675</v>
      </c>
      <c r="U181" s="6">
        <f t="shared" si="1826"/>
        <v>8.683472093023255</v>
      </c>
      <c r="V181" s="27">
        <v>172</v>
      </c>
      <c r="W181" s="6">
        <f t="shared" ref="W181" si="1900">W$5/V181+W$6</f>
        <v>11.069341860465123</v>
      </c>
      <c r="X181" s="6">
        <f t="shared" si="1828"/>
        <v>11.79306046511628</v>
      </c>
      <c r="Y181" s="27">
        <v>172</v>
      </c>
      <c r="Z181" s="6">
        <f t="shared" ref="Z181" si="1901">Z$5/Y181+Z$6</f>
        <v>14.817220930232583</v>
      </c>
      <c r="AA181" s="6">
        <f t="shared" si="1830"/>
        <v>15.724713953488372</v>
      </c>
      <c r="AB181" s="27">
        <f t="shared" si="1846"/>
        <v>244</v>
      </c>
      <c r="AC181" s="6">
        <f t="shared" ref="AC181" si="1902">AC$5/AB181+AC$6</f>
        <v>25.267470491803291</v>
      </c>
      <c r="AD181" s="6">
        <f t="shared" si="1832"/>
        <v>26.680408196721313</v>
      </c>
      <c r="AE181" s="27">
        <f t="shared" si="1848"/>
        <v>244</v>
      </c>
      <c r="AF181" s="6">
        <f t="shared" si="1815"/>
        <v>24.983470491803292</v>
      </c>
      <c r="AG181" s="6">
        <f t="shared" si="1833"/>
        <v>26.363108196721313</v>
      </c>
      <c r="AH181" s="27">
        <f t="shared" si="1849"/>
        <v>244</v>
      </c>
      <c r="AI181" s="6">
        <f t="shared" si="1816"/>
        <v>24.516870491803292</v>
      </c>
      <c r="AJ181" s="6">
        <f t="shared" si="1834"/>
        <v>25.841808196721313</v>
      </c>
      <c r="AK181" s="27">
        <f t="shared" si="1850"/>
        <v>244</v>
      </c>
      <c r="AL181" s="6">
        <f t="shared" si="1817"/>
        <v>23.81677049180329</v>
      </c>
      <c r="AM181" s="6">
        <f t="shared" si="1835"/>
        <v>24.976540761171787</v>
      </c>
      <c r="AN181" s="27">
        <f t="shared" si="1851"/>
        <v>244</v>
      </c>
      <c r="AO181" s="6">
        <f t="shared" si="1818"/>
        <v>23.515970491803291</v>
      </c>
      <c r="AP181" s="6">
        <f t="shared" si="1836"/>
        <v>24.674108196721313</v>
      </c>
      <c r="AQ181" s="27">
        <v>172</v>
      </c>
      <c r="AR181" s="6">
        <f t="shared" si="1524"/>
        <v>13.784920930232582</v>
      </c>
      <c r="AS181" s="6">
        <f t="shared" si="1525"/>
        <v>14.571328007676776</v>
      </c>
      <c r="AT181" s="27">
        <f t="shared" si="1852"/>
        <v>244</v>
      </c>
      <c r="AU181" s="6">
        <f t="shared" si="1526"/>
        <v>24.249170491803291</v>
      </c>
      <c r="AV181" s="6">
        <f t="shared" si="1527"/>
        <v>25.542743437438588</v>
      </c>
      <c r="AW181" s="27">
        <f t="shared" si="1853"/>
        <v>244</v>
      </c>
      <c r="AX181" s="6">
        <f t="shared" si="1528"/>
        <v>24.249170491803291</v>
      </c>
      <c r="AY181" s="6">
        <f t="shared" si="1529"/>
        <v>25.542743437438588</v>
      </c>
      <c r="AZ181" s="27">
        <f t="shared" si="1854"/>
        <v>244</v>
      </c>
      <c r="BA181" s="6">
        <f t="shared" si="1530"/>
        <v>24.249170491803291</v>
      </c>
      <c r="BB181" s="21">
        <f t="shared" si="1531"/>
        <v>25.542743437438588</v>
      </c>
    </row>
    <row r="182" spans="4:54" x14ac:dyDescent="0.25">
      <c r="D182" s="28">
        <v>173</v>
      </c>
      <c r="F182" s="20"/>
      <c r="G182" s="29">
        <f t="shared" si="1542"/>
        <v>87</v>
      </c>
      <c r="H182" s="4">
        <f t="shared" ref="H182" si="1903">H$5/G182+H$6</f>
        <v>4.2372735632183911</v>
      </c>
      <c r="I182" s="4">
        <f t="shared" si="1533"/>
        <v>6.0789252873563218</v>
      </c>
      <c r="J182" s="28">
        <v>173</v>
      </c>
      <c r="K182" s="4">
        <f t="shared" ref="K182" si="1904">K$5/J182+K$6</f>
        <v>4.2387352601156065</v>
      </c>
      <c r="L182" s="4">
        <f t="shared" si="1535"/>
        <v>6.0810606936416187</v>
      </c>
      <c r="M182" s="28">
        <f t="shared" si="1839"/>
        <v>319</v>
      </c>
      <c r="N182" s="6">
        <f t="shared" ref="N182" si="1905">N$5/M182+N$6</f>
        <v>4.0107144200626959</v>
      </c>
      <c r="O182" s="6">
        <f t="shared" si="1822"/>
        <v>5.5520275862068971</v>
      </c>
      <c r="P182" s="28">
        <f t="shared" si="1841"/>
        <v>2290</v>
      </c>
      <c r="Q182" s="6">
        <f t="shared" ref="Q182" si="1906">Q$5/P182+Q$6</f>
        <v>3.7574187772925765</v>
      </c>
      <c r="R182" s="6">
        <f t="shared" si="1824"/>
        <v>5.2761956331877728</v>
      </c>
      <c r="S182" s="27">
        <v>173</v>
      </c>
      <c r="T182" s="6">
        <f t="shared" ref="T182" si="1907">T$5/S182+T$6</f>
        <v>8.0695260115606935</v>
      </c>
      <c r="U182" s="6">
        <f t="shared" si="1826"/>
        <v>8.6503023121387272</v>
      </c>
      <c r="V182" s="27">
        <v>173</v>
      </c>
      <c r="W182" s="6">
        <f t="shared" ref="W182" si="1908">W$5/V182+W$6</f>
        <v>11.020108092485556</v>
      </c>
      <c r="X182" s="6">
        <f t="shared" si="1828"/>
        <v>11.741373410404625</v>
      </c>
      <c r="Y182" s="27">
        <v>173</v>
      </c>
      <c r="Z182" s="6">
        <f t="shared" ref="Z182" si="1909">Z$5/Y182+Z$6</f>
        <v>14.745638728323723</v>
      </c>
      <c r="AA182" s="6">
        <f t="shared" si="1830"/>
        <v>15.649535838150289</v>
      </c>
      <c r="AB182" s="27">
        <f t="shared" si="1846"/>
        <v>246</v>
      </c>
      <c r="AC182" s="6">
        <f t="shared" ref="AC182" si="1910">AC$5/AB182+AC$6</f>
        <v>25.079878861788629</v>
      </c>
      <c r="AD182" s="6">
        <f t="shared" si="1832"/>
        <v>26.483420325203252</v>
      </c>
      <c r="AE182" s="27">
        <f t="shared" si="1848"/>
        <v>246</v>
      </c>
      <c r="AF182" s="6">
        <f t="shared" si="1815"/>
        <v>24.79587886178863</v>
      </c>
      <c r="AG182" s="6">
        <f t="shared" si="1833"/>
        <v>26.166120325203252</v>
      </c>
      <c r="AH182" s="27">
        <f t="shared" si="1849"/>
        <v>246</v>
      </c>
      <c r="AI182" s="6">
        <f t="shared" si="1816"/>
        <v>24.32927886178863</v>
      </c>
      <c r="AJ182" s="6">
        <f t="shared" si="1834"/>
        <v>25.644820325203252</v>
      </c>
      <c r="AK182" s="27">
        <f t="shared" si="1850"/>
        <v>246</v>
      </c>
      <c r="AL182" s="6">
        <f t="shared" si="1817"/>
        <v>23.629178861788628</v>
      </c>
      <c r="AM182" s="6">
        <f t="shared" si="1835"/>
        <v>24.779552889653726</v>
      </c>
      <c r="AN182" s="27">
        <f t="shared" si="1851"/>
        <v>246</v>
      </c>
      <c r="AO182" s="6">
        <f t="shared" si="1818"/>
        <v>23.328378861788629</v>
      </c>
      <c r="AP182" s="6">
        <f t="shared" si="1836"/>
        <v>24.477120325203252</v>
      </c>
      <c r="AQ182" s="27">
        <v>173</v>
      </c>
      <c r="AR182" s="6">
        <f t="shared" si="1524"/>
        <v>13.713338728323722</v>
      </c>
      <c r="AS182" s="6">
        <f t="shared" si="1525"/>
        <v>14.496149892338693</v>
      </c>
      <c r="AT182" s="27">
        <f t="shared" si="1852"/>
        <v>246</v>
      </c>
      <c r="AU182" s="6">
        <f t="shared" si="1526"/>
        <v>24.061578861788629</v>
      </c>
      <c r="AV182" s="6">
        <f t="shared" si="1527"/>
        <v>25.345755565920527</v>
      </c>
      <c r="AW182" s="27">
        <f t="shared" si="1853"/>
        <v>246</v>
      </c>
      <c r="AX182" s="6">
        <f t="shared" si="1528"/>
        <v>24.061578861788629</v>
      </c>
      <c r="AY182" s="6">
        <f t="shared" si="1529"/>
        <v>25.345755565920527</v>
      </c>
      <c r="AZ182" s="27">
        <f t="shared" si="1854"/>
        <v>246</v>
      </c>
      <c r="BA182" s="6">
        <f t="shared" si="1530"/>
        <v>24.061578861788629</v>
      </c>
      <c r="BB182" s="21">
        <f t="shared" si="1531"/>
        <v>25.345755565920527</v>
      </c>
    </row>
    <row r="183" spans="4:54" x14ac:dyDescent="0.25">
      <c r="D183" s="28">
        <v>174</v>
      </c>
      <c r="F183" s="20"/>
      <c r="G183" s="29">
        <f t="shared" si="1542"/>
        <v>87.5</v>
      </c>
      <c r="H183" s="4">
        <f t="shared" ref="H183" si="1911">H$5/G183+H$6</f>
        <v>4.2358285714285717</v>
      </c>
      <c r="I183" s="4">
        <f t="shared" si="1533"/>
        <v>6.0768142857142857</v>
      </c>
      <c r="J183" s="28">
        <v>174</v>
      </c>
      <c r="K183" s="4">
        <f t="shared" ref="K183" si="1912">K$5/J183+K$6</f>
        <v>4.2372735632183911</v>
      </c>
      <c r="L183" s="4">
        <f t="shared" si="1535"/>
        <v>6.0789252873563218</v>
      </c>
      <c r="M183" s="28">
        <f t="shared" si="1839"/>
        <v>322</v>
      </c>
      <c r="N183" s="6">
        <f t="shared" ref="N183" si="1913">N$5/M183+N$6</f>
        <v>4.007764596273292</v>
      </c>
      <c r="O183" s="6">
        <f t="shared" si="1822"/>
        <v>5.5488149068322983</v>
      </c>
      <c r="P183" s="28">
        <f t="shared" si="1841"/>
        <v>2320</v>
      </c>
      <c r="Q183" s="6">
        <f t="shared" ref="Q183" si="1914">Q$5/P183+Q$6</f>
        <v>3.7566000000000002</v>
      </c>
      <c r="R183" s="6">
        <f t="shared" si="1824"/>
        <v>5.2753034482758627</v>
      </c>
      <c r="S183" s="27">
        <v>174</v>
      </c>
      <c r="T183" s="6">
        <f t="shared" ref="T183" si="1915">T$5/S183+T$6</f>
        <v>8.0382988505747122</v>
      </c>
      <c r="U183" s="6">
        <f t="shared" si="1826"/>
        <v>8.6175137931034484</v>
      </c>
      <c r="V183" s="27">
        <v>174</v>
      </c>
      <c r="W183" s="6">
        <f t="shared" ref="W183" si="1916">W$5/V183+W$6</f>
        <v>10.971440229885063</v>
      </c>
      <c r="X183" s="6">
        <f t="shared" si="1828"/>
        <v>11.690280459770115</v>
      </c>
      <c r="Y183" s="27">
        <v>174</v>
      </c>
      <c r="Z183" s="6">
        <f t="shared" ref="Z183" si="1917">Z$5/Y183+Z$6</f>
        <v>14.674879310344851</v>
      </c>
      <c r="AA183" s="6">
        <f t="shared" si="1830"/>
        <v>15.575221839080459</v>
      </c>
      <c r="AB183" s="27">
        <f t="shared" si="1846"/>
        <v>248</v>
      </c>
      <c r="AC183" s="6">
        <f t="shared" ref="AC183" si="1918">AC$5/AB183+AC$6</f>
        <v>24.895312903225818</v>
      </c>
      <c r="AD183" s="6">
        <f t="shared" si="1832"/>
        <v>26.289609677419357</v>
      </c>
      <c r="AE183" s="27">
        <f t="shared" si="1848"/>
        <v>248</v>
      </c>
      <c r="AF183" s="6">
        <f t="shared" si="1815"/>
        <v>24.611312903225819</v>
      </c>
      <c r="AG183" s="6">
        <f t="shared" si="1833"/>
        <v>25.972309677419357</v>
      </c>
      <c r="AH183" s="27">
        <f t="shared" si="1849"/>
        <v>248</v>
      </c>
      <c r="AI183" s="6">
        <f t="shared" si="1816"/>
        <v>24.14471290322582</v>
      </c>
      <c r="AJ183" s="6">
        <f t="shared" si="1834"/>
        <v>25.451009677419357</v>
      </c>
      <c r="AK183" s="27">
        <f t="shared" si="1850"/>
        <v>248</v>
      </c>
      <c r="AL183" s="6">
        <f t="shared" si="1817"/>
        <v>23.444612903225817</v>
      </c>
      <c r="AM183" s="6">
        <f t="shared" si="1835"/>
        <v>24.585742241869831</v>
      </c>
      <c r="AN183" s="27">
        <f t="shared" si="1851"/>
        <v>248</v>
      </c>
      <c r="AO183" s="6">
        <f t="shared" si="1818"/>
        <v>23.143812903225818</v>
      </c>
      <c r="AP183" s="6">
        <f t="shared" si="1836"/>
        <v>24.283309677419357</v>
      </c>
      <c r="AQ183" s="27">
        <v>174</v>
      </c>
      <c r="AR183" s="6">
        <f t="shared" si="1524"/>
        <v>13.64257931034485</v>
      </c>
      <c r="AS183" s="6">
        <f t="shared" si="1525"/>
        <v>14.421835893268863</v>
      </c>
      <c r="AT183" s="27">
        <f t="shared" si="1852"/>
        <v>248</v>
      </c>
      <c r="AU183" s="6">
        <f t="shared" si="1526"/>
        <v>23.877012903225818</v>
      </c>
      <c r="AV183" s="6">
        <f t="shared" si="1527"/>
        <v>25.151944918136635</v>
      </c>
      <c r="AW183" s="27">
        <f t="shared" si="1853"/>
        <v>248</v>
      </c>
      <c r="AX183" s="6">
        <f t="shared" si="1528"/>
        <v>23.877012903225818</v>
      </c>
      <c r="AY183" s="6">
        <f t="shared" si="1529"/>
        <v>25.151944918136635</v>
      </c>
      <c r="AZ183" s="27">
        <f t="shared" si="1854"/>
        <v>248</v>
      </c>
      <c r="BA183" s="6">
        <f t="shared" si="1530"/>
        <v>23.877012903225818</v>
      </c>
      <c r="BB183" s="21">
        <f t="shared" si="1531"/>
        <v>25.151944918136635</v>
      </c>
    </row>
    <row r="184" spans="4:54" x14ac:dyDescent="0.25">
      <c r="D184" s="28">
        <v>175</v>
      </c>
      <c r="F184" s="20"/>
      <c r="G184" s="29">
        <f t="shared" si="1542"/>
        <v>88</v>
      </c>
      <c r="H184" s="4">
        <f t="shared" ref="H184" si="1919">H$5/G184+H$6</f>
        <v>4.2343999999999999</v>
      </c>
      <c r="I184" s="4">
        <f t="shared" si="1533"/>
        <v>6.074727272727273</v>
      </c>
      <c r="J184" s="28">
        <v>175</v>
      </c>
      <c r="K184" s="4">
        <f t="shared" ref="K184" si="1920">K$5/J184+K$6</f>
        <v>4.2358285714285717</v>
      </c>
      <c r="L184" s="4">
        <f t="shared" si="1535"/>
        <v>6.0768142857142857</v>
      </c>
      <c r="M184" s="28">
        <f t="shared" si="1839"/>
        <v>325</v>
      </c>
      <c r="N184" s="6">
        <f t="shared" ref="N184" si="1921">N$5/M184+N$6</f>
        <v>4.0048692307692306</v>
      </c>
      <c r="O184" s="6">
        <f t="shared" si="1822"/>
        <v>5.5456615384615384</v>
      </c>
      <c r="P184" s="28">
        <f t="shared" si="1841"/>
        <v>2350</v>
      </c>
      <c r="Q184" s="6">
        <f t="shared" ref="Q184" si="1922">Q$5/P184+Q$6</f>
        <v>3.7558021276595746</v>
      </c>
      <c r="R184" s="6">
        <f t="shared" si="1824"/>
        <v>5.2744340425531915</v>
      </c>
      <c r="S184" s="27">
        <v>175</v>
      </c>
      <c r="T184" s="6">
        <f t="shared" ref="T184" si="1923">T$5/S184+T$6</f>
        <v>8.0074285714285711</v>
      </c>
      <c r="U184" s="6">
        <f t="shared" si="1826"/>
        <v>8.5851000000000006</v>
      </c>
      <c r="V184" s="27">
        <v>175</v>
      </c>
      <c r="W184" s="6">
        <f t="shared" ref="W184" si="1924">W$5/V184+W$6</f>
        <v>10.923328571428577</v>
      </c>
      <c r="X184" s="6">
        <f t="shared" si="1828"/>
        <v>11.639771428571429</v>
      </c>
      <c r="Y184" s="27">
        <v>175</v>
      </c>
      <c r="Z184" s="6">
        <f t="shared" ref="Z184" si="1925">Z$5/Y184+Z$6</f>
        <v>14.604928571428596</v>
      </c>
      <c r="AA184" s="6">
        <f t="shared" si="1830"/>
        <v>15.501757142857143</v>
      </c>
      <c r="AB184" s="27">
        <f t="shared" si="1846"/>
        <v>250</v>
      </c>
      <c r="AC184" s="6">
        <f t="shared" ref="AC184" si="1926">AC$5/AB184+AC$6</f>
        <v>24.71370000000001</v>
      </c>
      <c r="AD184" s="6">
        <f t="shared" si="1832"/>
        <v>26.0989</v>
      </c>
      <c r="AE184" s="27">
        <f t="shared" si="1848"/>
        <v>250</v>
      </c>
      <c r="AF184" s="6">
        <f t="shared" si="1815"/>
        <v>24.429700000000011</v>
      </c>
      <c r="AG184" s="6">
        <f t="shared" si="1833"/>
        <v>25.781600000000001</v>
      </c>
      <c r="AH184" s="27">
        <f t="shared" si="1849"/>
        <v>250</v>
      </c>
      <c r="AI184" s="6">
        <f t="shared" si="1816"/>
        <v>23.963100000000011</v>
      </c>
      <c r="AJ184" s="6">
        <f t="shared" si="1834"/>
        <v>25.260300000000001</v>
      </c>
      <c r="AK184" s="27">
        <f t="shared" si="1850"/>
        <v>250</v>
      </c>
      <c r="AL184" s="6">
        <f t="shared" si="1817"/>
        <v>23.263000000000009</v>
      </c>
      <c r="AM184" s="6">
        <f t="shared" si="1835"/>
        <v>24.395032564450474</v>
      </c>
      <c r="AN184" s="27">
        <f t="shared" si="1851"/>
        <v>250</v>
      </c>
      <c r="AO184" s="6">
        <f t="shared" si="1818"/>
        <v>22.96220000000001</v>
      </c>
      <c r="AP184" s="6">
        <f t="shared" si="1836"/>
        <v>24.092600000000001</v>
      </c>
      <c r="AQ184" s="27">
        <v>175</v>
      </c>
      <c r="AR184" s="6">
        <f t="shared" si="1524"/>
        <v>13.572628571428595</v>
      </c>
      <c r="AS184" s="6">
        <f t="shared" si="1525"/>
        <v>14.348371197045546</v>
      </c>
      <c r="AT184" s="27">
        <f t="shared" si="1852"/>
        <v>250</v>
      </c>
      <c r="AU184" s="6">
        <f t="shared" si="1526"/>
        <v>23.69540000000001</v>
      </c>
      <c r="AV184" s="6">
        <f t="shared" si="1527"/>
        <v>24.961235240717279</v>
      </c>
      <c r="AW184" s="27">
        <f t="shared" si="1853"/>
        <v>250</v>
      </c>
      <c r="AX184" s="6">
        <f t="shared" si="1528"/>
        <v>23.69540000000001</v>
      </c>
      <c r="AY184" s="6">
        <f t="shared" si="1529"/>
        <v>24.961235240717279</v>
      </c>
      <c r="AZ184" s="27">
        <f t="shared" si="1854"/>
        <v>250</v>
      </c>
      <c r="BA184" s="6">
        <f t="shared" si="1530"/>
        <v>23.69540000000001</v>
      </c>
      <c r="BB184" s="21">
        <f t="shared" si="1531"/>
        <v>24.961235240717279</v>
      </c>
    </row>
    <row r="185" spans="4:54" x14ac:dyDescent="0.25">
      <c r="D185" s="28">
        <v>176</v>
      </c>
      <c r="F185" s="20"/>
      <c r="G185" s="29">
        <f t="shared" si="1542"/>
        <v>88.5</v>
      </c>
      <c r="H185" s="4">
        <f t="shared" ref="H185" si="1927">H$5/G185+H$6</f>
        <v>4.2329875706214688</v>
      </c>
      <c r="I185" s="4">
        <f t="shared" si="1533"/>
        <v>6.07266384180791</v>
      </c>
      <c r="J185" s="28">
        <v>176</v>
      </c>
      <c r="K185" s="4">
        <f t="shared" ref="K185" si="1928">K$5/J185+K$6</f>
        <v>4.2343999999999999</v>
      </c>
      <c r="L185" s="4">
        <f t="shared" si="1535"/>
        <v>6.074727272727273</v>
      </c>
      <c r="M185" s="28">
        <f t="shared" si="1839"/>
        <v>328</v>
      </c>
      <c r="N185" s="6">
        <f t="shared" ref="N185" si="1929">N$5/M185+N$6</f>
        <v>4.002026829268293</v>
      </c>
      <c r="O185" s="6">
        <f t="shared" si="1822"/>
        <v>5.5425658536585365</v>
      </c>
      <c r="P185" s="28">
        <f t="shared" si="1841"/>
        <v>2380</v>
      </c>
      <c r="Q185" s="6">
        <f t="shared" ref="Q185" si="1930">Q$5/P185+Q$6</f>
        <v>3.7550243697478995</v>
      </c>
      <c r="R185" s="6">
        <f t="shared" si="1824"/>
        <v>5.2735865546218488</v>
      </c>
      <c r="S185" s="27">
        <v>176</v>
      </c>
      <c r="T185" s="6">
        <f t="shared" ref="T185" si="1931">T$5/S185+T$6</f>
        <v>7.9769090909090909</v>
      </c>
      <c r="U185" s="6">
        <f t="shared" si="1826"/>
        <v>8.5530545454545468</v>
      </c>
      <c r="V185" s="27">
        <v>176</v>
      </c>
      <c r="W185" s="6">
        <f t="shared" ref="W185" si="1932">W$5/V185+W$6</f>
        <v>10.875763636363642</v>
      </c>
      <c r="X185" s="6">
        <f t="shared" si="1828"/>
        <v>11.589836363636364</v>
      </c>
      <c r="Y185" s="27">
        <v>176</v>
      </c>
      <c r="Z185" s="6">
        <f t="shared" ref="Z185" si="1933">Z$5/Y185+Z$6</f>
        <v>14.53577272727275</v>
      </c>
      <c r="AA185" s="6">
        <f t="shared" si="1830"/>
        <v>15.429127272727273</v>
      </c>
      <c r="AB185" s="27">
        <f t="shared" si="1846"/>
        <v>252</v>
      </c>
      <c r="AC185" s="6">
        <f t="shared" ref="AC185" si="1934">AC$5/AB185+AC$6</f>
        <v>24.534969841269852</v>
      </c>
      <c r="AD185" s="6">
        <f t="shared" si="1832"/>
        <v>25.911217460317459</v>
      </c>
      <c r="AE185" s="27">
        <f t="shared" si="1848"/>
        <v>252</v>
      </c>
      <c r="AF185" s="6">
        <f t="shared" si="1815"/>
        <v>24.250969841269853</v>
      </c>
      <c r="AG185" s="6">
        <f t="shared" si="1833"/>
        <v>25.59391746031746</v>
      </c>
      <c r="AH185" s="27">
        <f t="shared" si="1849"/>
        <v>252</v>
      </c>
      <c r="AI185" s="6">
        <f t="shared" si="1816"/>
        <v>23.784369841269854</v>
      </c>
      <c r="AJ185" s="6">
        <f t="shared" si="1834"/>
        <v>25.07261746031746</v>
      </c>
      <c r="AK185" s="27">
        <f t="shared" si="1850"/>
        <v>252</v>
      </c>
      <c r="AL185" s="6">
        <f t="shared" si="1817"/>
        <v>23.084269841269851</v>
      </c>
      <c r="AM185" s="6">
        <f t="shared" si="1835"/>
        <v>24.207350024767933</v>
      </c>
      <c r="AN185" s="27">
        <f t="shared" si="1851"/>
        <v>252</v>
      </c>
      <c r="AO185" s="6">
        <f t="shared" si="1818"/>
        <v>22.783469841269852</v>
      </c>
      <c r="AP185" s="6">
        <f t="shared" si="1836"/>
        <v>23.90491746031746</v>
      </c>
      <c r="AQ185" s="27">
        <v>176</v>
      </c>
      <c r="AR185" s="6">
        <f t="shared" si="1524"/>
        <v>13.503472727272749</v>
      </c>
      <c r="AS185" s="6">
        <f t="shared" si="1525"/>
        <v>14.275741326915677</v>
      </c>
      <c r="AT185" s="27">
        <f t="shared" si="1852"/>
        <v>252</v>
      </c>
      <c r="AU185" s="6">
        <f t="shared" si="1526"/>
        <v>23.516669841269852</v>
      </c>
      <c r="AV185" s="6">
        <f t="shared" si="1527"/>
        <v>24.773552701034738</v>
      </c>
      <c r="AW185" s="27">
        <f t="shared" si="1853"/>
        <v>252</v>
      </c>
      <c r="AX185" s="6">
        <f t="shared" si="1528"/>
        <v>23.516669841269852</v>
      </c>
      <c r="AY185" s="6">
        <f t="shared" si="1529"/>
        <v>24.773552701034738</v>
      </c>
      <c r="AZ185" s="27">
        <f t="shared" si="1854"/>
        <v>252</v>
      </c>
      <c r="BA185" s="6">
        <f t="shared" si="1530"/>
        <v>23.516669841269852</v>
      </c>
      <c r="BB185" s="21">
        <f t="shared" si="1531"/>
        <v>24.773552701034738</v>
      </c>
    </row>
    <row r="186" spans="4:54" x14ac:dyDescent="0.25">
      <c r="D186" s="28">
        <v>177</v>
      </c>
      <c r="F186" s="20"/>
      <c r="G186" s="29">
        <f t="shared" si="1542"/>
        <v>89</v>
      </c>
      <c r="H186" s="4">
        <f t="shared" ref="H186" si="1935">H$5/G186+H$6</f>
        <v>4.2315910112359552</v>
      </c>
      <c r="I186" s="4">
        <f t="shared" si="1533"/>
        <v>6.0706235955056185</v>
      </c>
      <c r="J186" s="28">
        <v>177</v>
      </c>
      <c r="K186" s="4">
        <f t="shared" ref="K186" si="1936">K$5/J186+K$6</f>
        <v>4.2329875706214688</v>
      </c>
      <c r="L186" s="4">
        <f t="shared" si="1535"/>
        <v>6.07266384180791</v>
      </c>
      <c r="M186" s="28">
        <f t="shared" si="1839"/>
        <v>331</v>
      </c>
      <c r="N186" s="6">
        <f t="shared" ref="N186" si="1937">N$5/M186+N$6</f>
        <v>3.9992359516616314</v>
      </c>
      <c r="O186" s="6">
        <f t="shared" si="1822"/>
        <v>5.5395262839879154</v>
      </c>
      <c r="P186" s="28">
        <f t="shared" si="1841"/>
        <v>2410</v>
      </c>
      <c r="Q186" s="6">
        <f t="shared" ref="Q186" si="1938">Q$5/P186+Q$6</f>
        <v>3.7542659751037348</v>
      </c>
      <c r="R186" s="6">
        <f t="shared" si="1824"/>
        <v>5.2727601659751038</v>
      </c>
      <c r="S186" s="27">
        <v>177</v>
      </c>
      <c r="T186" s="6">
        <f t="shared" ref="T186" si="1939">T$5/S186+T$6</f>
        <v>7.9467344632768366</v>
      </c>
      <c r="U186" s="6">
        <f t="shared" si="1826"/>
        <v>8.5213711864406783</v>
      </c>
      <c r="V186" s="27">
        <v>177</v>
      </c>
      <c r="W186" s="6">
        <f t="shared" ref="W186" si="1940">W$5/V186+W$6</f>
        <v>10.828736158192097</v>
      </c>
      <c r="X186" s="6">
        <f t="shared" si="1828"/>
        <v>11.540465536723165</v>
      </c>
      <c r="Y186" s="27">
        <v>177</v>
      </c>
      <c r="Z186" s="6">
        <f t="shared" ref="Z186" si="1941">Z$5/Y186+Z$6</f>
        <v>14.467398305084769</v>
      </c>
      <c r="AA186" s="6">
        <f t="shared" si="1830"/>
        <v>15.357318079096045</v>
      </c>
      <c r="AB186" s="27">
        <f t="shared" si="1846"/>
        <v>254</v>
      </c>
      <c r="AC186" s="6">
        <f t="shared" ref="AC186" si="1942">AC$5/AB186+AC$6</f>
        <v>24.359054330708673</v>
      </c>
      <c r="AD186" s="6">
        <f t="shared" si="1832"/>
        <v>25.726490551181104</v>
      </c>
      <c r="AE186" s="27">
        <f t="shared" si="1848"/>
        <v>254</v>
      </c>
      <c r="AF186" s="6">
        <f t="shared" si="1815"/>
        <v>24.075054330708674</v>
      </c>
      <c r="AG186" s="6">
        <f t="shared" si="1833"/>
        <v>25.409190551181105</v>
      </c>
      <c r="AH186" s="27">
        <f t="shared" si="1849"/>
        <v>254</v>
      </c>
      <c r="AI186" s="6">
        <f t="shared" si="1816"/>
        <v>23.608454330708675</v>
      </c>
      <c r="AJ186" s="6">
        <f t="shared" si="1834"/>
        <v>24.887890551181105</v>
      </c>
      <c r="AK186" s="27">
        <f t="shared" si="1850"/>
        <v>254</v>
      </c>
      <c r="AL186" s="6">
        <f t="shared" si="1817"/>
        <v>22.908354330708672</v>
      </c>
      <c r="AM186" s="6">
        <f t="shared" si="1835"/>
        <v>24.022623115631578</v>
      </c>
      <c r="AN186" s="27">
        <f t="shared" si="1851"/>
        <v>254</v>
      </c>
      <c r="AO186" s="6">
        <f t="shared" si="1818"/>
        <v>22.607554330708673</v>
      </c>
      <c r="AP186" s="6">
        <f t="shared" si="1836"/>
        <v>23.720190551181105</v>
      </c>
      <c r="AQ186" s="27">
        <v>177</v>
      </c>
      <c r="AR186" s="6">
        <f t="shared" si="1524"/>
        <v>13.435098305084768</v>
      </c>
      <c r="AS186" s="6">
        <f t="shared" si="1525"/>
        <v>14.203932133284448</v>
      </c>
      <c r="AT186" s="27">
        <f t="shared" si="1852"/>
        <v>254</v>
      </c>
      <c r="AU186" s="6">
        <f t="shared" si="1526"/>
        <v>23.340754330708673</v>
      </c>
      <c r="AV186" s="6">
        <f t="shared" si="1527"/>
        <v>24.58882579189838</v>
      </c>
      <c r="AW186" s="27">
        <f t="shared" si="1853"/>
        <v>254</v>
      </c>
      <c r="AX186" s="6">
        <f t="shared" si="1528"/>
        <v>23.340754330708673</v>
      </c>
      <c r="AY186" s="6">
        <f t="shared" si="1529"/>
        <v>24.58882579189838</v>
      </c>
      <c r="AZ186" s="27">
        <f t="shared" si="1854"/>
        <v>254</v>
      </c>
      <c r="BA186" s="6">
        <f t="shared" si="1530"/>
        <v>23.340754330708673</v>
      </c>
      <c r="BB186" s="21">
        <f t="shared" si="1531"/>
        <v>24.58882579189838</v>
      </c>
    </row>
    <row r="187" spans="4:54" x14ac:dyDescent="0.25">
      <c r="D187" s="28">
        <v>178</v>
      </c>
      <c r="F187" s="20"/>
      <c r="G187" s="29">
        <f t="shared" si="1542"/>
        <v>89.5</v>
      </c>
      <c r="H187" s="4">
        <f t="shared" ref="H187" si="1943">H$5/G187+H$6</f>
        <v>4.2302100558659221</v>
      </c>
      <c r="I187" s="4">
        <f t="shared" si="1533"/>
        <v>6.0686061452513966</v>
      </c>
      <c r="J187" s="28">
        <v>178</v>
      </c>
      <c r="K187" s="4">
        <f t="shared" ref="K187" si="1944">K$5/J187+K$6</f>
        <v>4.2315910112359552</v>
      </c>
      <c r="L187" s="4">
        <f t="shared" si="1535"/>
        <v>6.0706235955056185</v>
      </c>
      <c r="M187" s="28">
        <f t="shared" si="1839"/>
        <v>334</v>
      </c>
      <c r="N187" s="6">
        <f t="shared" ref="N187" si="1945">N$5/M187+N$6</f>
        <v>3.9964952095808384</v>
      </c>
      <c r="O187" s="6">
        <f t="shared" si="1822"/>
        <v>5.5365413173652698</v>
      </c>
      <c r="P187" s="28">
        <f t="shared" si="1841"/>
        <v>2440</v>
      </c>
      <c r="Q187" s="6">
        <f t="shared" ref="Q187" si="1946">Q$5/P187+Q$6</f>
        <v>3.7535262295081968</v>
      </c>
      <c r="R187" s="6">
        <f t="shared" si="1824"/>
        <v>5.2719540983606556</v>
      </c>
      <c r="S187" s="27">
        <v>178</v>
      </c>
      <c r="T187" s="6">
        <f t="shared" ref="T187" si="1947">T$5/S187+T$6</f>
        <v>7.9168988764044945</v>
      </c>
      <c r="U187" s="6">
        <f t="shared" si="1826"/>
        <v>8.4900438202247202</v>
      </c>
      <c r="V187" s="27">
        <v>178</v>
      </c>
      <c r="W187" s="6">
        <f t="shared" ref="W187" si="1948">W$5/V187+W$6</f>
        <v>10.782237078651692</v>
      </c>
      <c r="X187" s="6">
        <f t="shared" si="1828"/>
        <v>11.491649438202247</v>
      </c>
      <c r="Y187" s="27">
        <v>178</v>
      </c>
      <c r="Z187" s="6">
        <f t="shared" ref="Z187" si="1949">Z$5/Y187+Z$6</f>
        <v>14.399792134831484</v>
      </c>
      <c r="AA187" s="6">
        <f t="shared" si="1830"/>
        <v>15.286315730337078</v>
      </c>
      <c r="AB187" s="27">
        <f t="shared" si="1846"/>
        <v>256</v>
      </c>
      <c r="AC187" s="6">
        <f t="shared" ref="AC187" si="1950">AC$5/AB187+AC$6</f>
        <v>24.18588750000001</v>
      </c>
      <c r="AD187" s="6">
        <f t="shared" si="1832"/>
        <v>25.544650000000001</v>
      </c>
      <c r="AE187" s="27">
        <f t="shared" si="1848"/>
        <v>256</v>
      </c>
      <c r="AF187" s="6">
        <f t="shared" si="1815"/>
        <v>23.901887500000011</v>
      </c>
      <c r="AG187" s="6">
        <f t="shared" si="1833"/>
        <v>25.227350000000001</v>
      </c>
      <c r="AH187" s="27">
        <f t="shared" si="1849"/>
        <v>256</v>
      </c>
      <c r="AI187" s="6">
        <f t="shared" si="1816"/>
        <v>23.435287500000012</v>
      </c>
      <c r="AJ187" s="6">
        <f t="shared" si="1834"/>
        <v>24.706050000000001</v>
      </c>
      <c r="AK187" s="27">
        <f t="shared" si="1850"/>
        <v>256</v>
      </c>
      <c r="AL187" s="6">
        <f t="shared" si="1817"/>
        <v>22.735187500000009</v>
      </c>
      <c r="AM187" s="6">
        <f t="shared" si="1835"/>
        <v>23.840782564450475</v>
      </c>
      <c r="AN187" s="27">
        <f t="shared" si="1851"/>
        <v>256</v>
      </c>
      <c r="AO187" s="6">
        <f t="shared" si="1818"/>
        <v>22.43438750000001</v>
      </c>
      <c r="AP187" s="6">
        <f t="shared" si="1836"/>
        <v>23.538350000000001</v>
      </c>
      <c r="AQ187" s="27">
        <v>178</v>
      </c>
      <c r="AR187" s="6">
        <f t="shared" si="1524"/>
        <v>13.367492134831483</v>
      </c>
      <c r="AS187" s="6">
        <f t="shared" si="1525"/>
        <v>14.132929784525482</v>
      </c>
      <c r="AT187" s="27">
        <f t="shared" si="1852"/>
        <v>256</v>
      </c>
      <c r="AU187" s="6">
        <f t="shared" si="1526"/>
        <v>23.16758750000001</v>
      </c>
      <c r="AV187" s="6">
        <f t="shared" si="1527"/>
        <v>24.406985240717276</v>
      </c>
      <c r="AW187" s="27">
        <f t="shared" si="1853"/>
        <v>256</v>
      </c>
      <c r="AX187" s="6">
        <f t="shared" si="1528"/>
        <v>23.16758750000001</v>
      </c>
      <c r="AY187" s="6">
        <f t="shared" si="1529"/>
        <v>24.406985240717276</v>
      </c>
      <c r="AZ187" s="27">
        <f t="shared" si="1854"/>
        <v>256</v>
      </c>
      <c r="BA187" s="6">
        <f t="shared" si="1530"/>
        <v>23.16758750000001</v>
      </c>
      <c r="BB187" s="21">
        <f t="shared" si="1531"/>
        <v>24.406985240717276</v>
      </c>
    </row>
    <row r="188" spans="4:54" x14ac:dyDescent="0.25">
      <c r="D188" s="28">
        <v>179</v>
      </c>
      <c r="F188" s="20"/>
      <c r="G188" s="29">
        <f t="shared" si="1542"/>
        <v>90</v>
      </c>
      <c r="H188" s="4">
        <f t="shared" ref="H188" si="1951">H$5/G188+H$6</f>
        <v>4.2288444444444444</v>
      </c>
      <c r="I188" s="4">
        <f t="shared" si="1533"/>
        <v>6.0666111111111114</v>
      </c>
      <c r="J188" s="28">
        <v>179</v>
      </c>
      <c r="K188" s="4">
        <f t="shared" ref="K188" si="1952">K$5/J188+K$6</f>
        <v>4.2302100558659221</v>
      </c>
      <c r="L188" s="4">
        <f t="shared" si="1535"/>
        <v>6.0686061452513966</v>
      </c>
      <c r="M188" s="28">
        <f t="shared" si="1839"/>
        <v>337</v>
      </c>
      <c r="N188" s="6">
        <f t="shared" ref="N188" si="1953">N$5/M188+N$6</f>
        <v>3.9938032640949555</v>
      </c>
      <c r="O188" s="6">
        <f t="shared" si="1822"/>
        <v>5.5336094955489621</v>
      </c>
      <c r="P188" s="28">
        <f t="shared" si="1841"/>
        <v>2470</v>
      </c>
      <c r="Q188" s="6">
        <f t="shared" ref="Q188" si="1954">Q$5/P188+Q$6</f>
        <v>3.7528044534412959</v>
      </c>
      <c r="R188" s="6">
        <f t="shared" si="1824"/>
        <v>5.2711676113360326</v>
      </c>
      <c r="S188" s="27">
        <v>179</v>
      </c>
      <c r="T188" s="6">
        <f t="shared" ref="T188" si="1955">T$5/S188+T$6</f>
        <v>7.8873966480446924</v>
      </c>
      <c r="U188" s="6">
        <f t="shared" si="1826"/>
        <v>8.4590664804469284</v>
      </c>
      <c r="V188" s="27">
        <v>179</v>
      </c>
      <c r="W188" s="6">
        <f t="shared" ref="W188" si="1956">W$5/V188+W$6</f>
        <v>10.736257541899448</v>
      </c>
      <c r="X188" s="6">
        <f t="shared" si="1828"/>
        <v>11.443378770949721</v>
      </c>
      <c r="Y188" s="27">
        <v>179</v>
      </c>
      <c r="Z188" s="6">
        <f t="shared" ref="Z188" si="1957">Z$5/Y188+Z$6</f>
        <v>14.332941340782146</v>
      </c>
      <c r="AA188" s="6">
        <f t="shared" si="1830"/>
        <v>15.216106703910615</v>
      </c>
      <c r="AB188" s="27">
        <f t="shared" si="1846"/>
        <v>258</v>
      </c>
      <c r="AC188" s="6">
        <f t="shared" ref="AC188" si="1958">AC$5/AB188+AC$6</f>
        <v>24.015405426356601</v>
      </c>
      <c r="AD188" s="6">
        <f t="shared" si="1832"/>
        <v>25.365628682170545</v>
      </c>
      <c r="AE188" s="27">
        <f t="shared" si="1848"/>
        <v>258</v>
      </c>
      <c r="AF188" s="6">
        <f t="shared" si="1815"/>
        <v>23.731405426356602</v>
      </c>
      <c r="AG188" s="6">
        <f t="shared" si="1833"/>
        <v>25.048328682170546</v>
      </c>
      <c r="AH188" s="27">
        <f t="shared" si="1849"/>
        <v>258</v>
      </c>
      <c r="AI188" s="6">
        <f t="shared" si="1816"/>
        <v>23.264805426356602</v>
      </c>
      <c r="AJ188" s="6">
        <f t="shared" si="1834"/>
        <v>24.527028682170545</v>
      </c>
      <c r="AK188" s="27">
        <f t="shared" si="1850"/>
        <v>258</v>
      </c>
      <c r="AL188" s="6">
        <f t="shared" si="1817"/>
        <v>22.5647054263566</v>
      </c>
      <c r="AM188" s="6">
        <f t="shared" si="1835"/>
        <v>23.661761246621019</v>
      </c>
      <c r="AN188" s="27">
        <f t="shared" si="1851"/>
        <v>258</v>
      </c>
      <c r="AO188" s="6">
        <f t="shared" si="1818"/>
        <v>22.263905426356601</v>
      </c>
      <c r="AP188" s="6">
        <f t="shared" si="1836"/>
        <v>23.359328682170545</v>
      </c>
      <c r="AQ188" s="27">
        <v>179</v>
      </c>
      <c r="AR188" s="6">
        <f t="shared" si="1524"/>
        <v>13.300641340782144</v>
      </c>
      <c r="AS188" s="6">
        <f t="shared" si="1525"/>
        <v>14.062720758099019</v>
      </c>
      <c r="AT188" s="27">
        <f t="shared" si="1852"/>
        <v>258</v>
      </c>
      <c r="AU188" s="6">
        <f t="shared" si="1526"/>
        <v>22.997105426356601</v>
      </c>
      <c r="AV188" s="6">
        <f t="shared" si="1527"/>
        <v>24.227963922887824</v>
      </c>
      <c r="AW188" s="27">
        <f t="shared" si="1853"/>
        <v>258</v>
      </c>
      <c r="AX188" s="6">
        <f t="shared" si="1528"/>
        <v>22.997105426356601</v>
      </c>
      <c r="AY188" s="6">
        <f t="shared" si="1529"/>
        <v>24.227963922887824</v>
      </c>
      <c r="AZ188" s="27">
        <f t="shared" si="1854"/>
        <v>258</v>
      </c>
      <c r="BA188" s="6">
        <f t="shared" si="1530"/>
        <v>22.997105426356601</v>
      </c>
      <c r="BB188" s="21">
        <f t="shared" si="1531"/>
        <v>24.227963922887824</v>
      </c>
    </row>
    <row r="189" spans="4:54" x14ac:dyDescent="0.25">
      <c r="D189" s="28">
        <v>180</v>
      </c>
      <c r="F189" s="20"/>
      <c r="G189" s="29">
        <f t="shared" si="1542"/>
        <v>90.5</v>
      </c>
      <c r="H189" s="4">
        <f t="shared" ref="H189" si="1959">H$5/G189+H$6</f>
        <v>4.2274939226519335</v>
      </c>
      <c r="I189" s="4">
        <f t="shared" si="1533"/>
        <v>6.0646381215469614</v>
      </c>
      <c r="J189" s="28">
        <v>180</v>
      </c>
      <c r="K189" s="4">
        <f t="shared" ref="K189" si="1960">K$5/J189+K$6</f>
        <v>4.2288444444444444</v>
      </c>
      <c r="L189" s="4">
        <f t="shared" si="1535"/>
        <v>6.0666111111111114</v>
      </c>
      <c r="M189" s="28">
        <f t="shared" si="1839"/>
        <v>340</v>
      </c>
      <c r="N189" s="6">
        <f t="shared" ref="N189" si="1961">N$5/M189+N$6</f>
        <v>3.9911588235294118</v>
      </c>
      <c r="O189" s="6">
        <f t="shared" si="1822"/>
        <v>5.5307294117647059</v>
      </c>
      <c r="P189" s="28">
        <f t="shared" si="1841"/>
        <v>2500</v>
      </c>
      <c r="Q189" s="6">
        <f t="shared" ref="Q189" si="1962">Q$5/P189+Q$6</f>
        <v>3.7521</v>
      </c>
      <c r="R189" s="6">
        <f t="shared" si="1824"/>
        <v>5.2704000000000004</v>
      </c>
      <c r="S189" s="27">
        <v>180</v>
      </c>
      <c r="T189" s="6">
        <f t="shared" ref="T189" si="1963">T$5/S189+T$6</f>
        <v>7.8582222222222224</v>
      </c>
      <c r="U189" s="6">
        <f t="shared" si="1826"/>
        <v>8.4284333333333343</v>
      </c>
      <c r="V189" s="27">
        <v>180</v>
      </c>
      <c r="W189" s="6">
        <f t="shared" ref="W189" si="1964">W$5/V189+W$6</f>
        <v>10.690788888888894</v>
      </c>
      <c r="X189" s="6">
        <f t="shared" si="1828"/>
        <v>11.395644444444445</v>
      </c>
      <c r="Y189" s="27">
        <v>180</v>
      </c>
      <c r="Z189" s="6">
        <f t="shared" ref="Z189" si="1965">Z$5/Y189+Z$6</f>
        <v>14.266833333333356</v>
      </c>
      <c r="AA189" s="6">
        <f t="shared" si="1830"/>
        <v>15.146677777777777</v>
      </c>
      <c r="AB189" s="27">
        <f t="shared" si="1846"/>
        <v>260</v>
      </c>
      <c r="AC189" s="6">
        <f t="shared" ref="AC189" si="1966">AC$5/AB189+AC$6</f>
        <v>23.847546153846164</v>
      </c>
      <c r="AD189" s="6">
        <f t="shared" si="1832"/>
        <v>25.18936153846154</v>
      </c>
      <c r="AE189" s="27">
        <f t="shared" si="1848"/>
        <v>260</v>
      </c>
      <c r="AF189" s="6">
        <f t="shared" si="1815"/>
        <v>23.563546153846165</v>
      </c>
      <c r="AG189" s="6">
        <f t="shared" si="1833"/>
        <v>24.872061538461541</v>
      </c>
      <c r="AH189" s="27">
        <f t="shared" si="1849"/>
        <v>260</v>
      </c>
      <c r="AI189" s="6">
        <f t="shared" si="1816"/>
        <v>23.096946153846165</v>
      </c>
      <c r="AJ189" s="6">
        <f t="shared" si="1834"/>
        <v>24.350761538461541</v>
      </c>
      <c r="AK189" s="27">
        <f t="shared" si="1850"/>
        <v>260</v>
      </c>
      <c r="AL189" s="6">
        <f t="shared" si="1817"/>
        <v>22.396846153846163</v>
      </c>
      <c r="AM189" s="6">
        <f t="shared" si="1835"/>
        <v>23.485494102912014</v>
      </c>
      <c r="AN189" s="27">
        <f t="shared" si="1851"/>
        <v>260</v>
      </c>
      <c r="AO189" s="6">
        <f t="shared" si="1818"/>
        <v>22.096046153846164</v>
      </c>
      <c r="AP189" s="6">
        <f t="shared" si="1836"/>
        <v>23.183061538461541</v>
      </c>
      <c r="AQ189" s="27">
        <v>180</v>
      </c>
      <c r="AR189" s="6">
        <f t="shared" si="1524"/>
        <v>13.234533333333355</v>
      </c>
      <c r="AS189" s="6">
        <f t="shared" si="1525"/>
        <v>13.993291831966181</v>
      </c>
      <c r="AT189" s="27">
        <f t="shared" si="1852"/>
        <v>260</v>
      </c>
      <c r="AU189" s="6">
        <f t="shared" si="1526"/>
        <v>22.829246153846164</v>
      </c>
      <c r="AV189" s="6">
        <f t="shared" si="1527"/>
        <v>24.051696779178819</v>
      </c>
      <c r="AW189" s="27">
        <f t="shared" si="1853"/>
        <v>260</v>
      </c>
      <c r="AX189" s="6">
        <f t="shared" si="1528"/>
        <v>22.829246153846164</v>
      </c>
      <c r="AY189" s="6">
        <f t="shared" si="1529"/>
        <v>24.051696779178819</v>
      </c>
      <c r="AZ189" s="27">
        <f t="shared" si="1854"/>
        <v>260</v>
      </c>
      <c r="BA189" s="6">
        <f t="shared" si="1530"/>
        <v>22.829246153846164</v>
      </c>
      <c r="BB189" s="21">
        <f t="shared" si="1531"/>
        <v>24.051696779178819</v>
      </c>
    </row>
    <row r="190" spans="4:54" x14ac:dyDescent="0.25">
      <c r="D190" s="28">
        <v>181</v>
      </c>
      <c r="F190" s="20"/>
      <c r="G190" s="29">
        <f t="shared" si="1542"/>
        <v>91</v>
      </c>
      <c r="H190" s="4">
        <f t="shared" ref="H190" si="1967">H$5/G190+H$6</f>
        <v>4.2261582417582417</v>
      </c>
      <c r="I190" s="4">
        <f t="shared" si="1533"/>
        <v>6.0626868131868132</v>
      </c>
      <c r="J190" s="28">
        <v>181</v>
      </c>
      <c r="K190" s="4">
        <f t="shared" ref="K190" si="1968">K$5/J190+K$6</f>
        <v>4.2274939226519335</v>
      </c>
      <c r="L190" s="4">
        <f t="shared" si="1535"/>
        <v>6.0646381215469614</v>
      </c>
      <c r="M190" s="28">
        <f t="shared" si="1839"/>
        <v>343</v>
      </c>
      <c r="N190" s="6">
        <f t="shared" ref="N190" si="1969">N$5/M190+N$6</f>
        <v>3.9885606413994168</v>
      </c>
      <c r="O190" s="6">
        <f t="shared" si="1822"/>
        <v>5.5278997084548109</v>
      </c>
      <c r="P190" s="28">
        <f t="shared" si="1841"/>
        <v>2530</v>
      </c>
      <c r="Q190" s="6">
        <f t="shared" ref="Q190" si="1970">Q$5/P190+Q$6</f>
        <v>3.7514122529644269</v>
      </c>
      <c r="R190" s="6">
        <f t="shared" si="1824"/>
        <v>5.2696505928853759</v>
      </c>
      <c r="S190" s="27">
        <v>181</v>
      </c>
      <c r="T190" s="6">
        <f t="shared" ref="T190" si="1971">T$5/S190+T$6</f>
        <v>7.8293701657458561</v>
      </c>
      <c r="U190" s="6">
        <f t="shared" si="1826"/>
        <v>8.3981386740331487</v>
      </c>
      <c r="V190" s="27">
        <v>181</v>
      </c>
      <c r="W190" s="6">
        <f t="shared" ref="W190" si="1972">W$5/V190+W$6</f>
        <v>10.645822651933708</v>
      </c>
      <c r="X190" s="6">
        <f t="shared" si="1828"/>
        <v>11.348437569060774</v>
      </c>
      <c r="Y190" s="27">
        <v>181</v>
      </c>
      <c r="Z190" s="6">
        <f t="shared" ref="Z190" si="1973">Z$5/Y190+Z$6</f>
        <v>14.201455801104995</v>
      </c>
      <c r="AA190" s="6">
        <f t="shared" si="1830"/>
        <v>15.078016022099447</v>
      </c>
      <c r="AB190" s="27">
        <f t="shared" si="1846"/>
        <v>262</v>
      </c>
      <c r="AC190" s="6">
        <f t="shared" ref="AC190" si="1974">AC$5/AB190+AC$6</f>
        <v>23.682249618320622</v>
      </c>
      <c r="AD190" s="6">
        <f t="shared" si="1832"/>
        <v>25.015785496183206</v>
      </c>
      <c r="AE190" s="27">
        <f t="shared" si="1848"/>
        <v>262</v>
      </c>
      <c r="AF190" s="6">
        <f t="shared" si="1815"/>
        <v>23.398249618320623</v>
      </c>
      <c r="AG190" s="6">
        <f t="shared" si="1833"/>
        <v>24.698485496183206</v>
      </c>
      <c r="AH190" s="27">
        <f t="shared" si="1849"/>
        <v>262</v>
      </c>
      <c r="AI190" s="6">
        <f t="shared" si="1816"/>
        <v>22.931649618320623</v>
      </c>
      <c r="AJ190" s="6">
        <f t="shared" si="1834"/>
        <v>24.177185496183206</v>
      </c>
      <c r="AK190" s="27">
        <f t="shared" si="1850"/>
        <v>262</v>
      </c>
      <c r="AL190" s="6">
        <f t="shared" si="1817"/>
        <v>22.231549618320621</v>
      </c>
      <c r="AM190" s="6">
        <f t="shared" si="1835"/>
        <v>23.31191806063368</v>
      </c>
      <c r="AN190" s="27">
        <f t="shared" si="1851"/>
        <v>262</v>
      </c>
      <c r="AO190" s="6">
        <f t="shared" si="1818"/>
        <v>21.930749618320622</v>
      </c>
      <c r="AP190" s="6">
        <f t="shared" si="1836"/>
        <v>23.009485496183206</v>
      </c>
      <c r="AQ190" s="27">
        <v>181</v>
      </c>
      <c r="AR190" s="6">
        <f t="shared" si="1524"/>
        <v>13.169155801104994</v>
      </c>
      <c r="AS190" s="6">
        <f t="shared" si="1525"/>
        <v>13.924630076287851</v>
      </c>
      <c r="AT190" s="27">
        <f t="shared" si="1852"/>
        <v>262</v>
      </c>
      <c r="AU190" s="6">
        <f t="shared" si="1526"/>
        <v>22.663949618320622</v>
      </c>
      <c r="AV190" s="6">
        <f t="shared" si="1527"/>
        <v>23.878120736900485</v>
      </c>
      <c r="AW190" s="27">
        <f t="shared" si="1853"/>
        <v>262</v>
      </c>
      <c r="AX190" s="6">
        <f t="shared" si="1528"/>
        <v>22.663949618320622</v>
      </c>
      <c r="AY190" s="6">
        <f t="shared" si="1529"/>
        <v>23.878120736900485</v>
      </c>
      <c r="AZ190" s="27">
        <f t="shared" si="1854"/>
        <v>262</v>
      </c>
      <c r="BA190" s="6">
        <f t="shared" si="1530"/>
        <v>22.663949618320622</v>
      </c>
      <c r="BB190" s="21">
        <f t="shared" si="1531"/>
        <v>23.878120736900485</v>
      </c>
    </row>
    <row r="191" spans="4:54" x14ac:dyDescent="0.25">
      <c r="D191" s="28">
        <v>182</v>
      </c>
      <c r="F191" s="20"/>
      <c r="G191" s="29">
        <f t="shared" si="1542"/>
        <v>91.5</v>
      </c>
      <c r="H191" s="4">
        <f t="shared" ref="H191" si="1975">H$5/G191+H$6</f>
        <v>4.2248371584699456</v>
      </c>
      <c r="I191" s="4">
        <f t="shared" si="1533"/>
        <v>6.0607568306010933</v>
      </c>
      <c r="J191" s="28">
        <v>182</v>
      </c>
      <c r="K191" s="4">
        <f t="shared" ref="K191" si="1976">K$5/J191+K$6</f>
        <v>4.2261582417582417</v>
      </c>
      <c r="L191" s="4">
        <f t="shared" si="1535"/>
        <v>6.0626868131868132</v>
      </c>
      <c r="M191" s="28">
        <f t="shared" si="1839"/>
        <v>346</v>
      </c>
      <c r="N191" s="6">
        <f t="shared" ref="N191" si="1977">N$5/M191+N$6</f>
        <v>3.9860075144508671</v>
      </c>
      <c r="O191" s="6">
        <f t="shared" si="1822"/>
        <v>5.5251190751445094</v>
      </c>
      <c r="P191" s="28">
        <f t="shared" si="1841"/>
        <v>2560</v>
      </c>
      <c r="Q191" s="6">
        <f t="shared" ref="Q191" si="1978">Q$5/P191+Q$6</f>
        <v>3.7507406250000002</v>
      </c>
      <c r="R191" s="6">
        <f t="shared" si="1824"/>
        <v>5.2689187500000001</v>
      </c>
      <c r="S191" s="27">
        <v>182</v>
      </c>
      <c r="T191" s="6">
        <f t="shared" ref="T191" si="1979">T$5/S191+T$6</f>
        <v>7.8008351648351653</v>
      </c>
      <c r="U191" s="6">
        <f t="shared" si="1826"/>
        <v>8.3681769230769234</v>
      </c>
      <c r="V191" s="27">
        <v>182</v>
      </c>
      <c r="W191" s="6">
        <f t="shared" ref="W191" si="1980">W$5/V191+W$6</f>
        <v>10.601350549450556</v>
      </c>
      <c r="X191" s="6">
        <f t="shared" si="1828"/>
        <v>11.301749450549451</v>
      </c>
      <c r="Y191" s="27">
        <v>182</v>
      </c>
      <c r="Z191" s="6">
        <f t="shared" ref="Z191" si="1981">Z$5/Y191+Z$6</f>
        <v>14.136796703296726</v>
      </c>
      <c r="AA191" s="6">
        <f t="shared" si="1830"/>
        <v>15.010108791208792</v>
      </c>
      <c r="AB191" s="27">
        <f t="shared" si="1846"/>
        <v>264</v>
      </c>
      <c r="AC191" s="6">
        <f t="shared" ref="AC191" si="1982">AC$5/AB191+AC$6</f>
        <v>23.519457575757585</v>
      </c>
      <c r="AD191" s="6">
        <f t="shared" si="1832"/>
        <v>24.844839393939395</v>
      </c>
      <c r="AE191" s="27">
        <f t="shared" si="1848"/>
        <v>264</v>
      </c>
      <c r="AF191" s="6">
        <f t="shared" si="1815"/>
        <v>23.235457575757586</v>
      </c>
      <c r="AG191" s="6">
        <f t="shared" si="1833"/>
        <v>24.527539393939396</v>
      </c>
      <c r="AH191" s="27">
        <f t="shared" si="1849"/>
        <v>264</v>
      </c>
      <c r="AI191" s="6">
        <f t="shared" si="1816"/>
        <v>22.768857575757586</v>
      </c>
      <c r="AJ191" s="6">
        <f t="shared" si="1834"/>
        <v>24.006239393939396</v>
      </c>
      <c r="AK191" s="27">
        <f t="shared" si="1850"/>
        <v>264</v>
      </c>
      <c r="AL191" s="6">
        <f t="shared" si="1817"/>
        <v>22.068757575757584</v>
      </c>
      <c r="AM191" s="6">
        <f t="shared" si="1835"/>
        <v>23.140971958389869</v>
      </c>
      <c r="AN191" s="27">
        <f t="shared" si="1851"/>
        <v>264</v>
      </c>
      <c r="AO191" s="6">
        <f t="shared" si="1818"/>
        <v>21.767957575757585</v>
      </c>
      <c r="AP191" s="6">
        <f t="shared" si="1836"/>
        <v>22.838539393939396</v>
      </c>
      <c r="AQ191" s="27">
        <v>182</v>
      </c>
      <c r="AR191" s="6">
        <f t="shared" si="1524"/>
        <v>13.104496703296725</v>
      </c>
      <c r="AS191" s="6">
        <f t="shared" si="1525"/>
        <v>13.856722845397195</v>
      </c>
      <c r="AT191" s="27">
        <f t="shared" si="1852"/>
        <v>264</v>
      </c>
      <c r="AU191" s="6">
        <f t="shared" si="1526"/>
        <v>22.501157575757585</v>
      </c>
      <c r="AV191" s="6">
        <f t="shared" si="1527"/>
        <v>23.707174634656674</v>
      </c>
      <c r="AW191" s="27">
        <f t="shared" si="1853"/>
        <v>264</v>
      </c>
      <c r="AX191" s="6">
        <f t="shared" si="1528"/>
        <v>22.501157575757585</v>
      </c>
      <c r="AY191" s="6">
        <f t="shared" si="1529"/>
        <v>23.707174634656674</v>
      </c>
      <c r="AZ191" s="27">
        <f t="shared" si="1854"/>
        <v>264</v>
      </c>
      <c r="BA191" s="6">
        <f t="shared" si="1530"/>
        <v>22.501157575757585</v>
      </c>
      <c r="BB191" s="21">
        <f t="shared" si="1531"/>
        <v>23.707174634656674</v>
      </c>
    </row>
    <row r="192" spans="4:54" x14ac:dyDescent="0.25">
      <c r="D192" s="28">
        <v>183</v>
      </c>
      <c r="F192" s="20"/>
      <c r="G192" s="29">
        <f t="shared" si="1542"/>
        <v>92</v>
      </c>
      <c r="H192" s="4">
        <f t="shared" ref="H192" si="1983">H$5/G192+H$6</f>
        <v>4.2235304347826084</v>
      </c>
      <c r="I192" s="4">
        <f t="shared" si="1533"/>
        <v>6.0588478260869572</v>
      </c>
      <c r="J192" s="28">
        <v>183</v>
      </c>
      <c r="K192" s="4">
        <f t="shared" ref="K192" si="1984">K$5/J192+K$6</f>
        <v>4.2248371584699456</v>
      </c>
      <c r="L192" s="4">
        <f t="shared" si="1535"/>
        <v>6.0607568306010933</v>
      </c>
      <c r="M192" s="28">
        <f t="shared" si="1839"/>
        <v>349</v>
      </c>
      <c r="N192" s="6">
        <f t="shared" ref="N192" si="1985">N$5/M192+N$6</f>
        <v>3.9834982808022925</v>
      </c>
      <c r="O192" s="6">
        <f t="shared" si="1822"/>
        <v>5.5223862464183382</v>
      </c>
      <c r="P192" s="28">
        <f t="shared" si="1841"/>
        <v>2590</v>
      </c>
      <c r="Q192" s="6">
        <f t="shared" ref="Q192" si="1986">Q$5/P192+Q$6</f>
        <v>3.7500845559845564</v>
      </c>
      <c r="R192" s="6">
        <f t="shared" si="1824"/>
        <v>5.2682038610038608</v>
      </c>
      <c r="S192" s="27">
        <v>183</v>
      </c>
      <c r="T192" s="6">
        <f t="shared" ref="T192" si="1987">T$5/S192+T$6</f>
        <v>7.772612021857924</v>
      </c>
      <c r="U192" s="6">
        <f t="shared" si="1826"/>
        <v>8.3385426229508202</v>
      </c>
      <c r="V192" s="27">
        <v>183</v>
      </c>
      <c r="W192" s="6">
        <f t="shared" ref="W192" si="1988">W$5/V192+W$6</f>
        <v>10.557364480874323</v>
      </c>
      <c r="X192" s="6">
        <f t="shared" si="1828"/>
        <v>11.255571584699453</v>
      </c>
      <c r="Y192" s="27">
        <v>183</v>
      </c>
      <c r="Z192" s="6">
        <f t="shared" ref="Z192" si="1989">Z$5/Y192+Z$6</f>
        <v>14.072844262295105</v>
      </c>
      <c r="AA192" s="6">
        <f t="shared" si="1830"/>
        <v>14.942943715846994</v>
      </c>
      <c r="AB192" s="27">
        <f t="shared" si="1846"/>
        <v>266</v>
      </c>
      <c r="AC192" s="6">
        <f t="shared" ref="AC192" si="1990">AC$5/AB192+AC$6</f>
        <v>23.359113533834595</v>
      </c>
      <c r="AD192" s="6">
        <f t="shared" si="1832"/>
        <v>24.676463909774437</v>
      </c>
      <c r="AE192" s="27">
        <f t="shared" si="1848"/>
        <v>266</v>
      </c>
      <c r="AF192" s="6">
        <f t="shared" si="1815"/>
        <v>23.075113533834596</v>
      </c>
      <c r="AG192" s="6">
        <f t="shared" si="1833"/>
        <v>24.359163909774438</v>
      </c>
      <c r="AH192" s="27">
        <f t="shared" si="1849"/>
        <v>266</v>
      </c>
      <c r="AI192" s="6">
        <f t="shared" si="1816"/>
        <v>22.608513533834596</v>
      </c>
      <c r="AJ192" s="6">
        <f t="shared" si="1834"/>
        <v>23.837863909774438</v>
      </c>
      <c r="AK192" s="27">
        <f t="shared" si="1850"/>
        <v>266</v>
      </c>
      <c r="AL192" s="6">
        <f t="shared" si="1817"/>
        <v>21.908413533834594</v>
      </c>
      <c r="AM192" s="6">
        <f t="shared" si="1835"/>
        <v>22.972596474224911</v>
      </c>
      <c r="AN192" s="27">
        <f t="shared" si="1851"/>
        <v>266</v>
      </c>
      <c r="AO192" s="6">
        <f t="shared" si="1818"/>
        <v>21.607613533834595</v>
      </c>
      <c r="AP192" s="6">
        <f t="shared" si="1836"/>
        <v>22.670163909774438</v>
      </c>
      <c r="AQ192" s="27">
        <v>183</v>
      </c>
      <c r="AR192" s="6">
        <f t="shared" si="1524"/>
        <v>13.040544262295104</v>
      </c>
      <c r="AS192" s="6">
        <f t="shared" si="1525"/>
        <v>13.789557770035398</v>
      </c>
      <c r="AT192" s="27">
        <f t="shared" si="1852"/>
        <v>266</v>
      </c>
      <c r="AU192" s="6">
        <f t="shared" si="1526"/>
        <v>22.340813533834595</v>
      </c>
      <c r="AV192" s="6">
        <f t="shared" si="1527"/>
        <v>23.538799150491712</v>
      </c>
      <c r="AW192" s="27">
        <f t="shared" si="1853"/>
        <v>266</v>
      </c>
      <c r="AX192" s="6">
        <f t="shared" si="1528"/>
        <v>22.340813533834595</v>
      </c>
      <c r="AY192" s="6">
        <f t="shared" si="1529"/>
        <v>23.538799150491712</v>
      </c>
      <c r="AZ192" s="27">
        <f t="shared" si="1854"/>
        <v>266</v>
      </c>
      <c r="BA192" s="6">
        <f t="shared" si="1530"/>
        <v>22.340813533834595</v>
      </c>
      <c r="BB192" s="21">
        <f t="shared" si="1531"/>
        <v>23.538799150491712</v>
      </c>
    </row>
    <row r="193" spans="4:54" x14ac:dyDescent="0.25">
      <c r="D193" s="28">
        <v>184</v>
      </c>
      <c r="F193" s="20"/>
      <c r="G193" s="29">
        <f t="shared" si="1542"/>
        <v>92.5</v>
      </c>
      <c r="H193" s="4">
        <f t="shared" ref="H193" si="1991">H$5/G193+H$6</f>
        <v>4.222237837837838</v>
      </c>
      <c r="I193" s="4">
        <f t="shared" si="1533"/>
        <v>6.0569594594594598</v>
      </c>
      <c r="J193" s="28">
        <v>184</v>
      </c>
      <c r="K193" s="4">
        <f t="shared" ref="K193" si="1992">K$5/J193+K$6</f>
        <v>4.2235304347826084</v>
      </c>
      <c r="L193" s="4">
        <f t="shared" si="1535"/>
        <v>6.0588478260869572</v>
      </c>
      <c r="M193" s="28">
        <f t="shared" si="1839"/>
        <v>352</v>
      </c>
      <c r="N193" s="6">
        <f t="shared" ref="N193" si="1993">N$5/M193+N$6</f>
        <v>3.9810318181818181</v>
      </c>
      <c r="O193" s="6">
        <f t="shared" si="1822"/>
        <v>5.5197000000000003</v>
      </c>
      <c r="P193" s="28">
        <f t="shared" si="1841"/>
        <v>2620</v>
      </c>
      <c r="Q193" s="6">
        <f t="shared" ref="Q193" si="1994">Q$5/P193+Q$6</f>
        <v>3.7494435114503819</v>
      </c>
      <c r="R193" s="6">
        <f t="shared" si="1824"/>
        <v>5.2675053435114503</v>
      </c>
      <c r="S193" s="27">
        <v>184</v>
      </c>
      <c r="T193" s="6">
        <f t="shared" ref="T193" si="1995">T$5/S193+T$6</f>
        <v>7.7446956521739132</v>
      </c>
      <c r="U193" s="6">
        <f t="shared" si="1826"/>
        <v>8.3092304347826094</v>
      </c>
      <c r="V193" s="27">
        <v>184</v>
      </c>
      <c r="W193" s="6">
        <f t="shared" ref="W193" si="1996">W$5/V193+W$6</f>
        <v>10.513856521739136</v>
      </c>
      <c r="X193" s="6">
        <f t="shared" si="1828"/>
        <v>11.209895652173913</v>
      </c>
      <c r="Y193" s="27">
        <v>184</v>
      </c>
      <c r="Z193" s="6">
        <f t="shared" ref="Z193" si="1997">Z$5/Y193+Z$6</f>
        <v>14.009586956521762</v>
      </c>
      <c r="AA193" s="6">
        <f t="shared" si="1830"/>
        <v>14.876508695652173</v>
      </c>
      <c r="AB193" s="27">
        <f t="shared" si="1846"/>
        <v>268</v>
      </c>
      <c r="AC193" s="6">
        <f t="shared" ref="AC193" si="1998">AC$5/AB193+AC$6</f>
        <v>23.201162686567173</v>
      </c>
      <c r="AD193" s="6">
        <f t="shared" si="1832"/>
        <v>24.510601492537315</v>
      </c>
      <c r="AE193" s="27">
        <f t="shared" si="1848"/>
        <v>268</v>
      </c>
      <c r="AF193" s="6">
        <f t="shared" si="1815"/>
        <v>22.917162686567174</v>
      </c>
      <c r="AG193" s="6">
        <f t="shared" si="1833"/>
        <v>24.193301492537316</v>
      </c>
      <c r="AH193" s="27">
        <f t="shared" si="1849"/>
        <v>268</v>
      </c>
      <c r="AI193" s="6">
        <f t="shared" si="1816"/>
        <v>22.450562686567174</v>
      </c>
      <c r="AJ193" s="6">
        <f t="shared" si="1834"/>
        <v>23.672001492537316</v>
      </c>
      <c r="AK193" s="27">
        <f t="shared" si="1850"/>
        <v>268</v>
      </c>
      <c r="AL193" s="6">
        <f t="shared" si="1817"/>
        <v>21.750462686567172</v>
      </c>
      <c r="AM193" s="6">
        <f t="shared" si="1835"/>
        <v>22.806734056987789</v>
      </c>
      <c r="AN193" s="27">
        <f t="shared" si="1851"/>
        <v>268</v>
      </c>
      <c r="AO193" s="6">
        <f t="shared" si="1818"/>
        <v>21.449662686567173</v>
      </c>
      <c r="AP193" s="6">
        <f t="shared" si="1836"/>
        <v>22.504301492537316</v>
      </c>
      <c r="AQ193" s="27">
        <v>184</v>
      </c>
      <c r="AR193" s="6">
        <f t="shared" si="1524"/>
        <v>12.977286956521761</v>
      </c>
      <c r="AS193" s="6">
        <f t="shared" si="1525"/>
        <v>13.723122749840577</v>
      </c>
      <c r="AT193" s="27">
        <f t="shared" si="1852"/>
        <v>268</v>
      </c>
      <c r="AU193" s="6">
        <f t="shared" si="1526"/>
        <v>22.182862686567173</v>
      </c>
      <c r="AV193" s="6">
        <f t="shared" si="1527"/>
        <v>23.372936733254591</v>
      </c>
      <c r="AW193" s="27">
        <f t="shared" si="1853"/>
        <v>268</v>
      </c>
      <c r="AX193" s="6">
        <f t="shared" si="1528"/>
        <v>22.182862686567173</v>
      </c>
      <c r="AY193" s="6">
        <f t="shared" si="1529"/>
        <v>23.372936733254591</v>
      </c>
      <c r="AZ193" s="27">
        <f t="shared" si="1854"/>
        <v>268</v>
      </c>
      <c r="BA193" s="6">
        <f t="shared" si="1530"/>
        <v>22.182862686567173</v>
      </c>
      <c r="BB193" s="21">
        <f t="shared" si="1531"/>
        <v>23.372936733254591</v>
      </c>
    </row>
    <row r="194" spans="4:54" x14ac:dyDescent="0.25">
      <c r="D194" s="28">
        <v>185</v>
      </c>
      <c r="F194" s="20"/>
      <c r="G194" s="29">
        <f t="shared" si="1542"/>
        <v>93</v>
      </c>
      <c r="H194" s="4">
        <f t="shared" ref="H194" si="1999">H$5/G194+H$6</f>
        <v>4.220959139784946</v>
      </c>
      <c r="I194" s="4">
        <f t="shared" si="1533"/>
        <v>6.0550913978494627</v>
      </c>
      <c r="J194" s="28">
        <v>185</v>
      </c>
      <c r="K194" s="4">
        <f t="shared" ref="K194" si="2000">K$5/J194+K$6</f>
        <v>4.222237837837838</v>
      </c>
      <c r="L194" s="4">
        <f t="shared" si="1535"/>
        <v>6.0569594594594598</v>
      </c>
      <c r="M194" s="28">
        <f t="shared" si="1839"/>
        <v>355</v>
      </c>
      <c r="N194" s="6">
        <f t="shared" ref="N194" si="2001">N$5/M194+N$6</f>
        <v>3.9786070422535214</v>
      </c>
      <c r="O194" s="6">
        <f t="shared" si="1822"/>
        <v>5.5170591549295773</v>
      </c>
      <c r="P194" s="28">
        <f t="shared" si="1841"/>
        <v>2650</v>
      </c>
      <c r="Q194" s="6">
        <f t="shared" ref="Q194" si="2002">Q$5/P194+Q$6</f>
        <v>3.7488169811320757</v>
      </c>
      <c r="R194" s="6">
        <f t="shared" si="1824"/>
        <v>5.2668226415094344</v>
      </c>
      <c r="S194" s="27">
        <v>185</v>
      </c>
      <c r="T194" s="6">
        <f t="shared" ref="T194" si="2003">T$5/S194+T$6</f>
        <v>7.7170810810810808</v>
      </c>
      <c r="U194" s="6">
        <f t="shared" si="1826"/>
        <v>8.2802351351351362</v>
      </c>
      <c r="V194" s="27">
        <v>185</v>
      </c>
      <c r="W194" s="6">
        <f t="shared" ref="W194" si="2004">W$5/V194+W$6</f>
        <v>10.470818918918924</v>
      </c>
      <c r="X194" s="6">
        <f t="shared" si="1828"/>
        <v>11.164713513513513</v>
      </c>
      <c r="Y194" s="27">
        <v>185</v>
      </c>
      <c r="Z194" s="6">
        <f t="shared" ref="Z194" si="2005">Z$5/Y194+Z$6</f>
        <v>13.947013513513536</v>
      </c>
      <c r="AA194" s="6">
        <f t="shared" si="1830"/>
        <v>14.810791891891892</v>
      </c>
      <c r="AB194" s="27">
        <f t="shared" si="1846"/>
        <v>270</v>
      </c>
      <c r="AC194" s="6">
        <f t="shared" ref="AC194" si="2006">AC$5/AB194+AC$6</f>
        <v>23.045551851851862</v>
      </c>
      <c r="AD194" s="6">
        <f t="shared" si="1832"/>
        <v>24.347196296296296</v>
      </c>
      <c r="AE194" s="27">
        <f t="shared" si="1848"/>
        <v>270</v>
      </c>
      <c r="AF194" s="6">
        <f t="shared" si="1815"/>
        <v>22.761551851851863</v>
      </c>
      <c r="AG194" s="6">
        <f t="shared" si="1833"/>
        <v>24.029896296296297</v>
      </c>
      <c r="AH194" s="27">
        <f t="shared" si="1849"/>
        <v>270</v>
      </c>
      <c r="AI194" s="6">
        <f t="shared" si="1816"/>
        <v>22.294951851851863</v>
      </c>
      <c r="AJ194" s="6">
        <f t="shared" si="1834"/>
        <v>23.508596296296297</v>
      </c>
      <c r="AK194" s="27">
        <f t="shared" si="1850"/>
        <v>270</v>
      </c>
      <c r="AL194" s="6">
        <f t="shared" si="1817"/>
        <v>21.59485185185186</v>
      </c>
      <c r="AM194" s="6">
        <f t="shared" si="1835"/>
        <v>22.64332886074677</v>
      </c>
      <c r="AN194" s="27">
        <f t="shared" si="1851"/>
        <v>270</v>
      </c>
      <c r="AO194" s="6">
        <f t="shared" si="1818"/>
        <v>21.294051851851862</v>
      </c>
      <c r="AP194" s="6">
        <f t="shared" si="1836"/>
        <v>22.340896296296297</v>
      </c>
      <c r="AQ194" s="27">
        <v>185</v>
      </c>
      <c r="AR194" s="6">
        <f t="shared" si="1524"/>
        <v>12.914713513513535</v>
      </c>
      <c r="AS194" s="6">
        <f t="shared" si="1525"/>
        <v>13.657405946080296</v>
      </c>
      <c r="AT194" s="27">
        <f t="shared" si="1852"/>
        <v>270</v>
      </c>
      <c r="AU194" s="6">
        <f t="shared" si="1526"/>
        <v>22.027251851851862</v>
      </c>
      <c r="AV194" s="6">
        <f t="shared" si="1527"/>
        <v>23.209531537013575</v>
      </c>
      <c r="AW194" s="27">
        <f t="shared" si="1853"/>
        <v>270</v>
      </c>
      <c r="AX194" s="6">
        <f t="shared" si="1528"/>
        <v>22.027251851851862</v>
      </c>
      <c r="AY194" s="6">
        <f t="shared" si="1529"/>
        <v>23.209531537013575</v>
      </c>
      <c r="AZ194" s="27">
        <f t="shared" si="1854"/>
        <v>270</v>
      </c>
      <c r="BA194" s="6">
        <f t="shared" si="1530"/>
        <v>22.027251851851862</v>
      </c>
      <c r="BB194" s="21">
        <f t="shared" si="1531"/>
        <v>23.209531537013575</v>
      </c>
    </row>
    <row r="195" spans="4:54" x14ac:dyDescent="0.25">
      <c r="D195" s="28">
        <v>186</v>
      </c>
      <c r="F195" s="20"/>
      <c r="G195" s="29">
        <f t="shared" si="1542"/>
        <v>93.5</v>
      </c>
      <c r="H195" s="4">
        <f t="shared" ref="H195" si="2007">H$5/G195+H$6</f>
        <v>4.2196941176470588</v>
      </c>
      <c r="I195" s="4">
        <f t="shared" si="1533"/>
        <v>6.0532433155080216</v>
      </c>
      <c r="J195" s="28">
        <v>186</v>
      </c>
      <c r="K195" s="4">
        <f t="shared" ref="K195" si="2008">K$5/J195+K$6</f>
        <v>4.220959139784946</v>
      </c>
      <c r="L195" s="4">
        <f t="shared" si="1535"/>
        <v>6.0550913978494627</v>
      </c>
      <c r="M195" s="28">
        <f t="shared" si="1839"/>
        <v>358</v>
      </c>
      <c r="N195" s="6">
        <f t="shared" ref="N195" si="2009">N$5/M195+N$6</f>
        <v>3.976222905027933</v>
      </c>
      <c r="O195" s="6">
        <f t="shared" si="1822"/>
        <v>5.5144625698324026</v>
      </c>
      <c r="P195" s="28">
        <f t="shared" si="1841"/>
        <v>2680</v>
      </c>
      <c r="Q195" s="6">
        <f t="shared" ref="Q195" si="2010">Q$5/P195+Q$6</f>
        <v>3.7482044776119405</v>
      </c>
      <c r="R195" s="6">
        <f t="shared" si="1824"/>
        <v>5.2661552238805971</v>
      </c>
      <c r="S195" s="27">
        <v>186</v>
      </c>
      <c r="T195" s="6">
        <f t="shared" ref="T195" si="2011">T$5/S195+T$6</f>
        <v>7.6897634408602151</v>
      </c>
      <c r="U195" s="6">
        <f t="shared" si="1826"/>
        <v>8.251551612903226</v>
      </c>
      <c r="V195" s="27">
        <v>186</v>
      </c>
      <c r="W195" s="6">
        <f t="shared" ref="W195" si="2012">W$5/V195+W$6</f>
        <v>10.428244086021511</v>
      </c>
      <c r="X195" s="6">
        <f t="shared" si="1828"/>
        <v>11.120017204301076</v>
      </c>
      <c r="Y195" s="27">
        <v>186</v>
      </c>
      <c r="Z195" s="6">
        <f t="shared" ref="Z195" si="2013">Z$5/Y195+Z$6</f>
        <v>13.88511290322583</v>
      </c>
      <c r="AA195" s="6">
        <f t="shared" si="1830"/>
        <v>14.745781720430108</v>
      </c>
      <c r="AB195" s="27">
        <f t="shared" si="1846"/>
        <v>272</v>
      </c>
      <c r="AC195" s="6">
        <f t="shared" ref="AC195" si="2014">AC$5/AB195+AC$6</f>
        <v>22.892229411764717</v>
      </c>
      <c r="AD195" s="6">
        <f t="shared" si="1832"/>
        <v>24.186194117647059</v>
      </c>
      <c r="AE195" s="27">
        <f t="shared" si="1848"/>
        <v>272</v>
      </c>
      <c r="AF195" s="6">
        <f t="shared" si="1815"/>
        <v>22.608229411764718</v>
      </c>
      <c r="AG195" s="6">
        <f t="shared" si="1833"/>
        <v>23.868894117647059</v>
      </c>
      <c r="AH195" s="27">
        <f t="shared" si="1849"/>
        <v>272</v>
      </c>
      <c r="AI195" s="6">
        <f t="shared" si="1816"/>
        <v>22.141629411764718</v>
      </c>
      <c r="AJ195" s="6">
        <f t="shared" si="1834"/>
        <v>23.347594117647059</v>
      </c>
      <c r="AK195" s="27">
        <f t="shared" si="1850"/>
        <v>272</v>
      </c>
      <c r="AL195" s="6">
        <f t="shared" si="1817"/>
        <v>21.441529411764716</v>
      </c>
      <c r="AM195" s="6">
        <f t="shared" si="1835"/>
        <v>22.482326682097533</v>
      </c>
      <c r="AN195" s="27">
        <f t="shared" si="1851"/>
        <v>272</v>
      </c>
      <c r="AO195" s="6">
        <f t="shared" si="1818"/>
        <v>21.140729411764717</v>
      </c>
      <c r="AP195" s="6">
        <f t="shared" si="1836"/>
        <v>22.179894117647059</v>
      </c>
      <c r="AQ195" s="27">
        <v>186</v>
      </c>
      <c r="AR195" s="6">
        <f t="shared" si="1524"/>
        <v>12.852812903225828</v>
      </c>
      <c r="AS195" s="6">
        <f t="shared" si="1525"/>
        <v>13.592395774618511</v>
      </c>
      <c r="AT195" s="27">
        <f t="shared" si="1852"/>
        <v>272</v>
      </c>
      <c r="AU195" s="6">
        <f t="shared" si="1526"/>
        <v>21.873929411764717</v>
      </c>
      <c r="AV195" s="6">
        <f t="shared" si="1527"/>
        <v>23.048529358364334</v>
      </c>
      <c r="AW195" s="27">
        <f t="shared" si="1853"/>
        <v>272</v>
      </c>
      <c r="AX195" s="6">
        <f t="shared" si="1528"/>
        <v>21.873929411764717</v>
      </c>
      <c r="AY195" s="6">
        <f t="shared" si="1529"/>
        <v>23.048529358364334</v>
      </c>
      <c r="AZ195" s="27">
        <f t="shared" si="1854"/>
        <v>272</v>
      </c>
      <c r="BA195" s="6">
        <f t="shared" si="1530"/>
        <v>21.873929411764717</v>
      </c>
      <c r="BB195" s="21">
        <f t="shared" si="1531"/>
        <v>23.048529358364334</v>
      </c>
    </row>
    <row r="196" spans="4:54" x14ac:dyDescent="0.25">
      <c r="D196" s="28">
        <v>187</v>
      </c>
      <c r="F196" s="20"/>
      <c r="G196" s="29">
        <f t="shared" si="1542"/>
        <v>94</v>
      </c>
      <c r="H196" s="4">
        <f t="shared" ref="H196" si="2015">H$5/G196+H$6</f>
        <v>4.2184425531914895</v>
      </c>
      <c r="I196" s="4">
        <f t="shared" si="1533"/>
        <v>6.0514148936170216</v>
      </c>
      <c r="J196" s="28">
        <v>187</v>
      </c>
      <c r="K196" s="4">
        <f t="shared" ref="K196" si="2016">K$5/J196+K$6</f>
        <v>4.2196941176470588</v>
      </c>
      <c r="L196" s="4">
        <f t="shared" si="1535"/>
        <v>6.0532433155080216</v>
      </c>
      <c r="M196" s="28">
        <f t="shared" si="1839"/>
        <v>361</v>
      </c>
      <c r="N196" s="6">
        <f t="shared" ref="N196" si="2017">N$5/M196+N$6</f>
        <v>3.9738783933518005</v>
      </c>
      <c r="O196" s="6">
        <f t="shared" si="1822"/>
        <v>5.5119091412742387</v>
      </c>
      <c r="P196" s="28">
        <f t="shared" si="1841"/>
        <v>2710</v>
      </c>
      <c r="Q196" s="6">
        <f t="shared" ref="Q196" si="2018">Q$5/P196+Q$6</f>
        <v>3.7476055350553508</v>
      </c>
      <c r="R196" s="6">
        <f t="shared" si="1824"/>
        <v>5.2655025830258309</v>
      </c>
      <c r="S196" s="27">
        <v>187</v>
      </c>
      <c r="T196" s="6">
        <f t="shared" ref="T196" si="2019">T$5/S196+T$6</f>
        <v>7.6627379679144383</v>
      </c>
      <c r="U196" s="6">
        <f t="shared" si="1826"/>
        <v>8.2231748663101598</v>
      </c>
      <c r="V196" s="27">
        <v>187</v>
      </c>
      <c r="W196" s="6">
        <f t="shared" ref="W196" si="2020">W$5/V196+W$6</f>
        <v>10.386124598930486</v>
      </c>
      <c r="X196" s="6">
        <f t="shared" si="1828"/>
        <v>11.075798930481284</v>
      </c>
      <c r="Y196" s="27">
        <v>187</v>
      </c>
      <c r="Z196" s="6">
        <f t="shared" ref="Z196" si="2021">Z$5/Y196+Z$6</f>
        <v>13.823874331550824</v>
      </c>
      <c r="AA196" s="6">
        <f t="shared" si="1830"/>
        <v>14.681466844919786</v>
      </c>
      <c r="AB196" s="27">
        <f t="shared" si="1846"/>
        <v>274</v>
      </c>
      <c r="AC196" s="6">
        <f t="shared" ref="AC196" si="2022">AC$5/AB196+AC$6</f>
        <v>22.741145255474461</v>
      </c>
      <c r="AD196" s="6">
        <f t="shared" si="1832"/>
        <v>24.027542335766423</v>
      </c>
      <c r="AE196" s="27">
        <f t="shared" si="1848"/>
        <v>274</v>
      </c>
      <c r="AF196" s="6">
        <f t="shared" si="1815"/>
        <v>22.457145255474462</v>
      </c>
      <c r="AG196" s="6">
        <f t="shared" si="1833"/>
        <v>23.710242335766424</v>
      </c>
      <c r="AH196" s="27">
        <f t="shared" si="1849"/>
        <v>274</v>
      </c>
      <c r="AI196" s="6">
        <f t="shared" si="1816"/>
        <v>21.990545255474462</v>
      </c>
      <c r="AJ196" s="6">
        <f t="shared" si="1834"/>
        <v>23.188942335766423</v>
      </c>
      <c r="AK196" s="27">
        <f t="shared" si="1850"/>
        <v>274</v>
      </c>
      <c r="AL196" s="6">
        <f t="shared" si="1817"/>
        <v>21.290445255474459</v>
      </c>
      <c r="AM196" s="6">
        <f t="shared" si="1835"/>
        <v>22.323674900216897</v>
      </c>
      <c r="AN196" s="27">
        <f t="shared" si="1851"/>
        <v>274</v>
      </c>
      <c r="AO196" s="6">
        <f t="shared" si="1818"/>
        <v>20.989645255474461</v>
      </c>
      <c r="AP196" s="6">
        <f t="shared" si="1836"/>
        <v>22.021242335766424</v>
      </c>
      <c r="AQ196" s="27">
        <v>187</v>
      </c>
      <c r="AR196" s="6">
        <f t="shared" si="1524"/>
        <v>12.791574331550823</v>
      </c>
      <c r="AS196" s="6">
        <f t="shared" si="1525"/>
        <v>13.52808089910819</v>
      </c>
      <c r="AT196" s="27">
        <f t="shared" si="1852"/>
        <v>274</v>
      </c>
      <c r="AU196" s="6">
        <f t="shared" si="1526"/>
        <v>21.722845255474461</v>
      </c>
      <c r="AV196" s="6">
        <f t="shared" si="1527"/>
        <v>22.889877576483698</v>
      </c>
      <c r="AW196" s="27">
        <f t="shared" si="1853"/>
        <v>274</v>
      </c>
      <c r="AX196" s="6">
        <f t="shared" si="1528"/>
        <v>21.722845255474461</v>
      </c>
      <c r="AY196" s="6">
        <f t="shared" si="1529"/>
        <v>22.889877576483698</v>
      </c>
      <c r="AZ196" s="27">
        <f t="shared" si="1854"/>
        <v>274</v>
      </c>
      <c r="BA196" s="6">
        <f t="shared" si="1530"/>
        <v>21.722845255474461</v>
      </c>
      <c r="BB196" s="21">
        <f t="shared" si="1531"/>
        <v>22.889877576483698</v>
      </c>
    </row>
    <row r="197" spans="4:54" x14ac:dyDescent="0.25">
      <c r="D197" s="28">
        <v>188</v>
      </c>
      <c r="F197" s="20"/>
      <c r="G197" s="29">
        <f t="shared" si="1542"/>
        <v>94.5</v>
      </c>
      <c r="H197" s="4">
        <f t="shared" ref="H197" si="2023">H$5/G197+H$6</f>
        <v>4.2172042328042325</v>
      </c>
      <c r="I197" s="4">
        <f t="shared" si="1533"/>
        <v>6.0496058201058203</v>
      </c>
      <c r="J197" s="28">
        <v>188</v>
      </c>
      <c r="K197" s="4">
        <f t="shared" ref="K197" si="2024">K$5/J197+K$6</f>
        <v>4.2184425531914895</v>
      </c>
      <c r="L197" s="4">
        <f t="shared" si="1535"/>
        <v>6.0514148936170216</v>
      </c>
      <c r="M197" s="28">
        <f t="shared" si="1839"/>
        <v>364</v>
      </c>
      <c r="N197" s="6">
        <f t="shared" ref="N197" si="2025">N$5/M197+N$6</f>
        <v>3.9715725274725275</v>
      </c>
      <c r="O197" s="6">
        <f t="shared" si="1822"/>
        <v>5.5093978021978023</v>
      </c>
      <c r="P197" s="28">
        <f t="shared" si="1841"/>
        <v>2740</v>
      </c>
      <c r="Q197" s="6">
        <f t="shared" ref="Q197" si="2026">Q$5/P197+Q$6</f>
        <v>3.7470197080291974</v>
      </c>
      <c r="R197" s="6">
        <f t="shared" si="1824"/>
        <v>5.2648642335766427</v>
      </c>
      <c r="S197" s="27">
        <v>188</v>
      </c>
      <c r="T197" s="6">
        <f t="shared" ref="T197" si="2027">T$5/S197+T$6</f>
        <v>7.6360000000000001</v>
      </c>
      <c r="U197" s="6">
        <f t="shared" si="1826"/>
        <v>8.1951000000000001</v>
      </c>
      <c r="V197" s="27">
        <v>188</v>
      </c>
      <c r="W197" s="6">
        <f t="shared" ref="W197" si="2028">W$5/V197+W$6</f>
        <v>10.344453191489368</v>
      </c>
      <c r="X197" s="6">
        <f t="shared" si="1828"/>
        <v>11.032051063829787</v>
      </c>
      <c r="Y197" s="27">
        <v>188</v>
      </c>
      <c r="Z197" s="6">
        <f t="shared" ref="Z197" si="2029">Z$5/Y197+Z$6</f>
        <v>13.763287234042576</v>
      </c>
      <c r="AA197" s="6">
        <f t="shared" si="1830"/>
        <v>14.617836170212765</v>
      </c>
      <c r="AB197" s="27">
        <f t="shared" si="1846"/>
        <v>276</v>
      </c>
      <c r="AC197" s="6">
        <f t="shared" ref="AC197" si="2030">AC$5/AB197+AC$6</f>
        <v>22.59225072463769</v>
      </c>
      <c r="AD197" s="6">
        <f t="shared" si="1832"/>
        <v>23.871189855072465</v>
      </c>
      <c r="AE197" s="27">
        <f t="shared" si="1848"/>
        <v>276</v>
      </c>
      <c r="AF197" s="6">
        <f t="shared" si="1815"/>
        <v>22.308250724637691</v>
      </c>
      <c r="AG197" s="6">
        <f t="shared" si="1833"/>
        <v>23.553889855072466</v>
      </c>
      <c r="AH197" s="27">
        <f t="shared" si="1849"/>
        <v>276</v>
      </c>
      <c r="AI197" s="6">
        <f t="shared" si="1816"/>
        <v>21.841650724637692</v>
      </c>
      <c r="AJ197" s="6">
        <f t="shared" si="1834"/>
        <v>23.032589855072466</v>
      </c>
      <c r="AK197" s="27">
        <f t="shared" si="1850"/>
        <v>276</v>
      </c>
      <c r="AL197" s="6">
        <f t="shared" si="1817"/>
        <v>21.141550724637689</v>
      </c>
      <c r="AM197" s="6">
        <f t="shared" si="1835"/>
        <v>22.167322419522939</v>
      </c>
      <c r="AN197" s="27">
        <f t="shared" si="1851"/>
        <v>276</v>
      </c>
      <c r="AO197" s="6">
        <f t="shared" si="1818"/>
        <v>20.84075072463769</v>
      </c>
      <c r="AP197" s="6">
        <f t="shared" si="1836"/>
        <v>21.864889855072466</v>
      </c>
      <c r="AQ197" s="27">
        <v>188</v>
      </c>
      <c r="AR197" s="6">
        <f t="shared" si="1524"/>
        <v>12.730987234042574</v>
      </c>
      <c r="AS197" s="6">
        <f t="shared" si="1525"/>
        <v>13.464450224401169</v>
      </c>
      <c r="AT197" s="27">
        <f t="shared" si="1852"/>
        <v>276</v>
      </c>
      <c r="AU197" s="6">
        <f t="shared" si="1526"/>
        <v>21.57395072463769</v>
      </c>
      <c r="AV197" s="6">
        <f t="shared" si="1527"/>
        <v>22.733525095789744</v>
      </c>
      <c r="AW197" s="27">
        <f t="shared" si="1853"/>
        <v>276</v>
      </c>
      <c r="AX197" s="6">
        <f t="shared" si="1528"/>
        <v>21.57395072463769</v>
      </c>
      <c r="AY197" s="6">
        <f t="shared" si="1529"/>
        <v>22.733525095789744</v>
      </c>
      <c r="AZ197" s="27">
        <f t="shared" si="1854"/>
        <v>276</v>
      </c>
      <c r="BA197" s="6">
        <f t="shared" si="1530"/>
        <v>21.57395072463769</v>
      </c>
      <c r="BB197" s="21">
        <f t="shared" si="1531"/>
        <v>22.733525095789744</v>
      </c>
    </row>
    <row r="198" spans="4:54" x14ac:dyDescent="0.25">
      <c r="D198" s="28">
        <v>189</v>
      </c>
      <c r="F198" s="20"/>
      <c r="G198" s="29">
        <f t="shared" si="1542"/>
        <v>95</v>
      </c>
      <c r="H198" s="4">
        <f t="shared" ref="H198" si="2031">H$5/G198+H$6</f>
        <v>4.2159789473684208</v>
      </c>
      <c r="I198" s="4">
        <f t="shared" si="1533"/>
        <v>6.0478157894736846</v>
      </c>
      <c r="J198" s="28">
        <v>189</v>
      </c>
      <c r="K198" s="4">
        <f t="shared" ref="K198" si="2032">K$5/J198+K$6</f>
        <v>4.2172042328042325</v>
      </c>
      <c r="L198" s="4">
        <f t="shared" si="1535"/>
        <v>6.0496058201058203</v>
      </c>
      <c r="M198" s="28">
        <f t="shared" si="1839"/>
        <v>367</v>
      </c>
      <c r="N198" s="6">
        <f t="shared" ref="N198" si="2033">N$5/M198+N$6</f>
        <v>3.9693043596730249</v>
      </c>
      <c r="O198" s="6">
        <f t="shared" si="1822"/>
        <v>5.5069275204359673</v>
      </c>
      <c r="P198" s="28">
        <f t="shared" si="1841"/>
        <v>2770</v>
      </c>
      <c r="Q198" s="6">
        <f t="shared" ref="Q198" si="2034">Q$5/P198+Q$6</f>
        <v>3.7464465703971119</v>
      </c>
      <c r="R198" s="6">
        <f t="shared" si="1824"/>
        <v>5.2642397111913359</v>
      </c>
      <c r="S198" s="27">
        <v>189</v>
      </c>
      <c r="T198" s="6">
        <f t="shared" ref="T198" si="2035">T$5/S198+T$6</f>
        <v>7.6095449735449741</v>
      </c>
      <c r="U198" s="6">
        <f t="shared" si="1826"/>
        <v>8.1673222222222215</v>
      </c>
      <c r="V198" s="27">
        <v>189</v>
      </c>
      <c r="W198" s="6">
        <f t="shared" ref="W198" si="2036">W$5/V198+W$6</f>
        <v>10.303222751322757</v>
      </c>
      <c r="X198" s="6">
        <f t="shared" si="1828"/>
        <v>10.988766137566138</v>
      </c>
      <c r="Y198" s="27">
        <v>189</v>
      </c>
      <c r="Z198" s="6">
        <f t="shared" ref="Z198" si="2037">Z$5/Y198+Z$6</f>
        <v>13.703341269841292</v>
      </c>
      <c r="AA198" s="6">
        <f t="shared" si="1830"/>
        <v>14.554878835978835</v>
      </c>
      <c r="AB198" s="27">
        <f t="shared" si="1846"/>
        <v>278</v>
      </c>
      <c r="AC198" s="6">
        <f t="shared" ref="AC198" si="2038">AC$5/AB198+AC$6</f>
        <v>22.445498561151087</v>
      </c>
      <c r="AD198" s="6">
        <f t="shared" si="1832"/>
        <v>23.717087050359712</v>
      </c>
      <c r="AE198" s="27">
        <f t="shared" si="1848"/>
        <v>278</v>
      </c>
      <c r="AF198" s="6">
        <f t="shared" si="1815"/>
        <v>22.161498561151088</v>
      </c>
      <c r="AG198" s="6">
        <f t="shared" si="1833"/>
        <v>23.399787050359713</v>
      </c>
      <c r="AH198" s="27">
        <f t="shared" si="1849"/>
        <v>278</v>
      </c>
      <c r="AI198" s="6">
        <f t="shared" si="1816"/>
        <v>21.694898561151089</v>
      </c>
      <c r="AJ198" s="6">
        <f t="shared" si="1834"/>
        <v>22.878487050359713</v>
      </c>
      <c r="AK198" s="27">
        <f t="shared" si="1850"/>
        <v>278</v>
      </c>
      <c r="AL198" s="6">
        <f t="shared" si="1817"/>
        <v>20.994798561151086</v>
      </c>
      <c r="AM198" s="6">
        <f t="shared" si="1835"/>
        <v>22.013219614810186</v>
      </c>
      <c r="AN198" s="27">
        <f t="shared" si="1851"/>
        <v>278</v>
      </c>
      <c r="AO198" s="6">
        <f t="shared" si="1818"/>
        <v>20.693998561151087</v>
      </c>
      <c r="AP198" s="6">
        <f t="shared" si="1836"/>
        <v>21.710787050359713</v>
      </c>
      <c r="AQ198" s="27">
        <v>189</v>
      </c>
      <c r="AR198" s="6">
        <f t="shared" si="1524"/>
        <v>12.671041269841291</v>
      </c>
      <c r="AS198" s="6">
        <f t="shared" si="1525"/>
        <v>13.401492890167239</v>
      </c>
      <c r="AT198" s="27">
        <f t="shared" si="1852"/>
        <v>278</v>
      </c>
      <c r="AU198" s="6">
        <f t="shared" si="1526"/>
        <v>21.427198561151087</v>
      </c>
      <c r="AV198" s="6">
        <f t="shared" si="1527"/>
        <v>22.579422291076988</v>
      </c>
      <c r="AW198" s="27">
        <f t="shared" si="1853"/>
        <v>278</v>
      </c>
      <c r="AX198" s="6">
        <f t="shared" si="1528"/>
        <v>21.427198561151087</v>
      </c>
      <c r="AY198" s="6">
        <f t="shared" si="1529"/>
        <v>22.579422291076988</v>
      </c>
      <c r="AZ198" s="27">
        <f t="shared" si="1854"/>
        <v>278</v>
      </c>
      <c r="BA198" s="6">
        <f t="shared" si="1530"/>
        <v>21.427198561151087</v>
      </c>
      <c r="BB198" s="21">
        <f t="shared" si="1531"/>
        <v>22.579422291076988</v>
      </c>
    </row>
    <row r="199" spans="4:54" x14ac:dyDescent="0.25">
      <c r="D199" s="28">
        <v>190</v>
      </c>
      <c r="F199" s="20"/>
      <c r="G199" s="29">
        <f t="shared" si="1542"/>
        <v>95.5</v>
      </c>
      <c r="H199" s="4">
        <f t="shared" ref="H199" si="2039">H$5/G199+H$6</f>
        <v>4.2147664921465964</v>
      </c>
      <c r="I199" s="4">
        <f t="shared" si="1533"/>
        <v>6.0460445026178009</v>
      </c>
      <c r="J199" s="28">
        <v>190</v>
      </c>
      <c r="K199" s="4">
        <f t="shared" ref="K199" si="2040">K$5/J199+K$6</f>
        <v>4.2159789473684208</v>
      </c>
      <c r="L199" s="4">
        <f t="shared" si="1535"/>
        <v>6.0478157894736846</v>
      </c>
      <c r="M199" s="28">
        <f t="shared" si="1839"/>
        <v>370</v>
      </c>
      <c r="N199" s="6">
        <f t="shared" ref="N199" si="2041">N$5/M199+N$6</f>
        <v>3.9670729729729732</v>
      </c>
      <c r="O199" s="6">
        <f t="shared" si="1822"/>
        <v>5.5044972972972976</v>
      </c>
      <c r="P199" s="28">
        <f t="shared" si="1841"/>
        <v>2800</v>
      </c>
      <c r="Q199" s="6">
        <f t="shared" ref="Q199" si="2042">Q$5/P199+Q$6</f>
        <v>3.7458857142857145</v>
      </c>
      <c r="R199" s="6">
        <f t="shared" si="1824"/>
        <v>5.2636285714285718</v>
      </c>
      <c r="S199" s="27">
        <v>190</v>
      </c>
      <c r="T199" s="6">
        <f t="shared" ref="T199" si="2043">T$5/S199+T$6</f>
        <v>7.583368421052632</v>
      </c>
      <c r="U199" s="6">
        <f t="shared" si="1826"/>
        <v>8.1398368421052645</v>
      </c>
      <c r="V199" s="27">
        <v>190</v>
      </c>
      <c r="W199" s="6">
        <f t="shared" ref="W199" si="2044">W$5/V199+W$6</f>
        <v>10.26242631578948</v>
      </c>
      <c r="X199" s="6">
        <f t="shared" si="1828"/>
        <v>10.945936842105263</v>
      </c>
      <c r="Y199" s="27">
        <v>190</v>
      </c>
      <c r="Z199" s="6">
        <f t="shared" ref="Z199" si="2045">Z$5/Y199+Z$6</f>
        <v>13.644026315789496</v>
      </c>
      <c r="AA199" s="6">
        <f t="shared" si="1830"/>
        <v>14.492584210526315</v>
      </c>
      <c r="AB199" s="27">
        <f t="shared" si="1846"/>
        <v>280</v>
      </c>
      <c r="AC199" s="6">
        <f t="shared" ref="AC199" si="2046">AC$5/AB199+AC$6</f>
        <v>22.300842857142868</v>
      </c>
      <c r="AD199" s="6">
        <f t="shared" si="1832"/>
        <v>23.565185714285715</v>
      </c>
      <c r="AE199" s="27">
        <f t="shared" si="1848"/>
        <v>280</v>
      </c>
      <c r="AF199" s="6">
        <f t="shared" si="1815"/>
        <v>22.016842857142869</v>
      </c>
      <c r="AG199" s="6">
        <f t="shared" si="1833"/>
        <v>23.247885714285715</v>
      </c>
      <c r="AH199" s="27">
        <f t="shared" si="1849"/>
        <v>280</v>
      </c>
      <c r="AI199" s="6">
        <f t="shared" si="1816"/>
        <v>21.550242857142869</v>
      </c>
      <c r="AJ199" s="6">
        <f t="shared" si="1834"/>
        <v>22.726585714285715</v>
      </c>
      <c r="AK199" s="27">
        <f t="shared" si="1850"/>
        <v>280</v>
      </c>
      <c r="AL199" s="6">
        <f t="shared" si="1817"/>
        <v>20.850142857142867</v>
      </c>
      <c r="AM199" s="6">
        <f t="shared" si="1835"/>
        <v>21.861318278736189</v>
      </c>
      <c r="AN199" s="27">
        <f t="shared" si="1851"/>
        <v>280</v>
      </c>
      <c r="AO199" s="6">
        <f t="shared" si="1818"/>
        <v>20.549342857142868</v>
      </c>
      <c r="AP199" s="6">
        <f t="shared" si="1836"/>
        <v>21.558885714285715</v>
      </c>
      <c r="AQ199" s="27">
        <v>190</v>
      </c>
      <c r="AR199" s="6">
        <f t="shared" si="1524"/>
        <v>12.611726315789495</v>
      </c>
      <c r="AS199" s="6">
        <f t="shared" si="1525"/>
        <v>13.339198264714719</v>
      </c>
      <c r="AT199" s="27">
        <f t="shared" si="1852"/>
        <v>280</v>
      </c>
      <c r="AU199" s="6">
        <f t="shared" si="1526"/>
        <v>21.282542857142868</v>
      </c>
      <c r="AV199" s="6">
        <f t="shared" si="1527"/>
        <v>22.42752095500299</v>
      </c>
      <c r="AW199" s="27">
        <f t="shared" si="1853"/>
        <v>280</v>
      </c>
      <c r="AX199" s="6">
        <f t="shared" si="1528"/>
        <v>21.282542857142868</v>
      </c>
      <c r="AY199" s="6">
        <f t="shared" si="1529"/>
        <v>22.42752095500299</v>
      </c>
      <c r="AZ199" s="27">
        <f t="shared" si="1854"/>
        <v>280</v>
      </c>
      <c r="BA199" s="6">
        <f t="shared" si="1530"/>
        <v>21.282542857142868</v>
      </c>
      <c r="BB199" s="21">
        <f t="shared" si="1531"/>
        <v>22.42752095500299</v>
      </c>
    </row>
    <row r="200" spans="4:54" x14ac:dyDescent="0.25">
      <c r="D200" s="28">
        <v>191</v>
      </c>
      <c r="F200" s="20"/>
      <c r="G200" s="29">
        <f t="shared" si="1542"/>
        <v>96</v>
      </c>
      <c r="H200" s="4">
        <f t="shared" ref="H200" si="2047">H$5/G200+H$6</f>
        <v>4.2135666666666669</v>
      </c>
      <c r="I200" s="4">
        <f t="shared" si="1533"/>
        <v>6.0442916666666671</v>
      </c>
      <c r="J200" s="28">
        <v>191</v>
      </c>
      <c r="K200" s="4">
        <f t="shared" ref="K200" si="2048">K$5/J200+K$6</f>
        <v>4.2147664921465964</v>
      </c>
      <c r="L200" s="4">
        <f t="shared" si="1535"/>
        <v>6.0460445026178009</v>
      </c>
      <c r="M200" s="28">
        <f t="shared" si="1839"/>
        <v>373</v>
      </c>
      <c r="N200" s="6">
        <f t="shared" ref="N200" si="2049">N$5/M200+N$6</f>
        <v>3.9648774798927615</v>
      </c>
      <c r="O200" s="6">
        <f t="shared" si="1822"/>
        <v>5.5021061662198392</v>
      </c>
      <c r="P200" s="28">
        <f t="shared" si="1841"/>
        <v>2830</v>
      </c>
      <c r="Q200" s="6">
        <f t="shared" ref="Q200" si="2050">Q$5/P200+Q$6</f>
        <v>3.7453367491166079</v>
      </c>
      <c r="R200" s="6">
        <f t="shared" si="1824"/>
        <v>5.26303038869258</v>
      </c>
      <c r="S200" s="27">
        <v>191</v>
      </c>
      <c r="T200" s="6">
        <f t="shared" ref="T200" si="2051">T$5/S200+T$6</f>
        <v>7.5574659685863876</v>
      </c>
      <c r="U200" s="6">
        <f t="shared" si="1826"/>
        <v>8.112639267015707</v>
      </c>
      <c r="V200" s="27">
        <v>191</v>
      </c>
      <c r="W200" s="6">
        <f t="shared" ref="W200" si="2052">W$5/V200+W$6</f>
        <v>10.222057068062833</v>
      </c>
      <c r="X200" s="6">
        <f t="shared" si="1828"/>
        <v>10.903556020942409</v>
      </c>
      <c r="Y200" s="27">
        <v>191</v>
      </c>
      <c r="Z200" s="6">
        <f t="shared" ref="Z200" si="2053">Z$5/Y200+Z$6</f>
        <v>13.585332460733007</v>
      </c>
      <c r="AA200" s="6">
        <f t="shared" si="1830"/>
        <v>14.430941884816754</v>
      </c>
      <c r="AB200" s="27">
        <f t="shared" si="1846"/>
        <v>282</v>
      </c>
      <c r="AC200" s="6">
        <f t="shared" ref="AC200" si="2054">AC$5/AB200+AC$6</f>
        <v>22.15823900709221</v>
      </c>
      <c r="AD200" s="6">
        <f t="shared" si="1832"/>
        <v>23.4154390070922</v>
      </c>
      <c r="AE200" s="27">
        <f t="shared" si="1848"/>
        <v>282</v>
      </c>
      <c r="AF200" s="6">
        <f t="shared" si="1815"/>
        <v>21.874239007092211</v>
      </c>
      <c r="AG200" s="6">
        <f t="shared" si="1833"/>
        <v>23.0981390070922</v>
      </c>
      <c r="AH200" s="27">
        <f t="shared" si="1849"/>
        <v>282</v>
      </c>
      <c r="AI200" s="6">
        <f t="shared" si="1816"/>
        <v>21.407639007092211</v>
      </c>
      <c r="AJ200" s="6">
        <f t="shared" si="1834"/>
        <v>22.5768390070922</v>
      </c>
      <c r="AK200" s="27">
        <f t="shared" si="1850"/>
        <v>282</v>
      </c>
      <c r="AL200" s="6">
        <f t="shared" si="1817"/>
        <v>20.707539007092208</v>
      </c>
      <c r="AM200" s="6">
        <f t="shared" si="1835"/>
        <v>21.711571571542674</v>
      </c>
      <c r="AN200" s="27">
        <f t="shared" si="1851"/>
        <v>282</v>
      </c>
      <c r="AO200" s="6">
        <f t="shared" si="1818"/>
        <v>20.406739007092209</v>
      </c>
      <c r="AP200" s="6">
        <f t="shared" si="1836"/>
        <v>21.4091390070922</v>
      </c>
      <c r="AQ200" s="27">
        <v>191</v>
      </c>
      <c r="AR200" s="6">
        <f t="shared" si="1524"/>
        <v>12.553032460733005</v>
      </c>
      <c r="AS200" s="6">
        <f t="shared" si="1525"/>
        <v>13.277555939005158</v>
      </c>
      <c r="AT200" s="27">
        <f t="shared" si="1852"/>
        <v>282</v>
      </c>
      <c r="AU200" s="6">
        <f t="shared" si="1526"/>
        <v>21.13993900709221</v>
      </c>
      <c r="AV200" s="6">
        <f t="shared" si="1527"/>
        <v>22.277774247809475</v>
      </c>
      <c r="AW200" s="27">
        <f t="shared" si="1853"/>
        <v>282</v>
      </c>
      <c r="AX200" s="6">
        <f t="shared" si="1528"/>
        <v>21.13993900709221</v>
      </c>
      <c r="AY200" s="6">
        <f t="shared" si="1529"/>
        <v>22.277774247809475</v>
      </c>
      <c r="AZ200" s="27">
        <f t="shared" si="1854"/>
        <v>282</v>
      </c>
      <c r="BA200" s="6">
        <f t="shared" si="1530"/>
        <v>21.13993900709221</v>
      </c>
      <c r="BB200" s="21">
        <f t="shared" si="1531"/>
        <v>22.277774247809475</v>
      </c>
    </row>
    <row r="201" spans="4:54" x14ac:dyDescent="0.25">
      <c r="D201" s="28">
        <v>192</v>
      </c>
      <c r="F201" s="20"/>
      <c r="G201" s="29">
        <f t="shared" si="1542"/>
        <v>96.5</v>
      </c>
      <c r="H201" s="4">
        <f t="shared" ref="H201" si="2055">H$5/G201+H$6</f>
        <v>4.2123792746113988</v>
      </c>
      <c r="I201" s="4">
        <f t="shared" si="1533"/>
        <v>6.0425569948186535</v>
      </c>
      <c r="J201" s="28">
        <v>192</v>
      </c>
      <c r="K201" s="4">
        <f t="shared" ref="K201" si="2056">K$5/J201+K$6</f>
        <v>4.2135666666666669</v>
      </c>
      <c r="L201" s="4">
        <f t="shared" si="1535"/>
        <v>6.0442916666666671</v>
      </c>
      <c r="M201" s="28">
        <f t="shared" si="1839"/>
        <v>376</v>
      </c>
      <c r="N201" s="6">
        <f t="shared" ref="N201" si="2057">N$5/M201+N$6</f>
        <v>3.9627170212765961</v>
      </c>
      <c r="O201" s="6">
        <f t="shared" si="1822"/>
        <v>5.4997531914893623</v>
      </c>
      <c r="P201" s="28">
        <f t="shared" si="1841"/>
        <v>2860</v>
      </c>
      <c r="Q201" s="6">
        <f t="shared" ref="Q201" si="2058">Q$5/P201+Q$6</f>
        <v>3.744799300699301</v>
      </c>
      <c r="R201" s="6">
        <f t="shared" si="1824"/>
        <v>5.2624447552447551</v>
      </c>
      <c r="S201" s="27">
        <v>192</v>
      </c>
      <c r="T201" s="6">
        <f t="shared" ref="T201" si="2059">T$5/S201+T$6</f>
        <v>7.5318333333333332</v>
      </c>
      <c r="U201" s="6">
        <f t="shared" si="1826"/>
        <v>8.0857250000000001</v>
      </c>
      <c r="V201" s="27">
        <v>192</v>
      </c>
      <c r="W201" s="6">
        <f t="shared" ref="W201" si="2060">W$5/V201+W$6</f>
        <v>10.182108333333339</v>
      </c>
      <c r="X201" s="6">
        <f t="shared" si="1828"/>
        <v>10.861616666666666</v>
      </c>
      <c r="Y201" s="27">
        <v>192</v>
      </c>
      <c r="Z201" s="6">
        <f t="shared" ref="Z201" si="2061">Z$5/Y201+Z$6</f>
        <v>13.527250000000022</v>
      </c>
      <c r="AA201" s="6">
        <f t="shared" si="1830"/>
        <v>14.369941666666666</v>
      </c>
      <c r="AB201" s="27">
        <f t="shared" si="1846"/>
        <v>284</v>
      </c>
      <c r="AC201" s="6">
        <f t="shared" ref="AC201" si="2062">AC$5/AB201+AC$6</f>
        <v>22.017643661971839</v>
      </c>
      <c r="AD201" s="6">
        <f t="shared" si="1832"/>
        <v>23.267801408450705</v>
      </c>
      <c r="AE201" s="27">
        <f t="shared" si="1848"/>
        <v>284</v>
      </c>
      <c r="AF201" s="6">
        <f t="shared" si="1815"/>
        <v>21.73364366197184</v>
      </c>
      <c r="AG201" s="6">
        <f t="shared" si="1833"/>
        <v>22.950501408450705</v>
      </c>
      <c r="AH201" s="27">
        <f t="shared" si="1849"/>
        <v>284</v>
      </c>
      <c r="AI201" s="6">
        <f t="shared" si="1816"/>
        <v>21.26704366197184</v>
      </c>
      <c r="AJ201" s="6">
        <f t="shared" si="1834"/>
        <v>22.429201408450705</v>
      </c>
      <c r="AK201" s="27">
        <f t="shared" si="1850"/>
        <v>284</v>
      </c>
      <c r="AL201" s="6">
        <f t="shared" si="1817"/>
        <v>20.566943661971838</v>
      </c>
      <c r="AM201" s="6">
        <f t="shared" si="1835"/>
        <v>21.563933972901179</v>
      </c>
      <c r="AN201" s="27">
        <f t="shared" si="1851"/>
        <v>284</v>
      </c>
      <c r="AO201" s="6">
        <f t="shared" si="1818"/>
        <v>20.266143661971839</v>
      </c>
      <c r="AP201" s="6">
        <f t="shared" si="1836"/>
        <v>21.261501408450705</v>
      </c>
      <c r="AQ201" s="27">
        <v>192</v>
      </c>
      <c r="AR201" s="6">
        <f t="shared" si="1524"/>
        <v>12.494950000000021</v>
      </c>
      <c r="AS201" s="6">
        <f t="shared" si="1525"/>
        <v>13.216555720855069</v>
      </c>
      <c r="AT201" s="27">
        <f t="shared" si="1852"/>
        <v>284</v>
      </c>
      <c r="AU201" s="6">
        <f t="shared" si="1526"/>
        <v>20.999343661971839</v>
      </c>
      <c r="AV201" s="6">
        <f t="shared" si="1527"/>
        <v>22.13013664916798</v>
      </c>
      <c r="AW201" s="27">
        <f t="shared" si="1853"/>
        <v>284</v>
      </c>
      <c r="AX201" s="6">
        <f t="shared" si="1528"/>
        <v>20.999343661971839</v>
      </c>
      <c r="AY201" s="6">
        <f t="shared" si="1529"/>
        <v>22.13013664916798</v>
      </c>
      <c r="AZ201" s="27">
        <f t="shared" si="1854"/>
        <v>284</v>
      </c>
      <c r="BA201" s="6">
        <f t="shared" si="1530"/>
        <v>20.999343661971839</v>
      </c>
      <c r="BB201" s="21">
        <f t="shared" si="1531"/>
        <v>22.13013664916798</v>
      </c>
    </row>
    <row r="202" spans="4:54" x14ac:dyDescent="0.25">
      <c r="D202" s="28">
        <v>193</v>
      </c>
      <c r="F202" s="20"/>
      <c r="G202" s="29">
        <f t="shared" si="1542"/>
        <v>97</v>
      </c>
      <c r="H202" s="4">
        <f t="shared" ref="H202" si="2063">H$5/G202+H$6</f>
        <v>4.2112041237113402</v>
      </c>
      <c r="I202" s="4">
        <f t="shared" si="1533"/>
        <v>6.0408402061855675</v>
      </c>
      <c r="J202" s="28">
        <v>193</v>
      </c>
      <c r="K202" s="4">
        <f t="shared" ref="K202" si="2064">K$5/J202+K$6</f>
        <v>4.2123792746113988</v>
      </c>
      <c r="L202" s="4">
        <f t="shared" si="1535"/>
        <v>6.0425569948186535</v>
      </c>
      <c r="M202" s="28">
        <f t="shared" si="1839"/>
        <v>379</v>
      </c>
      <c r="N202" s="6">
        <f t="shared" ref="N202" si="2065">N$5/M202+N$6</f>
        <v>3.9605907651715042</v>
      </c>
      <c r="O202" s="6">
        <f t="shared" si="1822"/>
        <v>5.4974374670184698</v>
      </c>
      <c r="P202" s="28">
        <f t="shared" si="1841"/>
        <v>2890</v>
      </c>
      <c r="Q202" s="6">
        <f t="shared" ref="Q202" si="2066">Q$5/P202+Q$6</f>
        <v>3.7442730103806232</v>
      </c>
      <c r="R202" s="6">
        <f t="shared" si="1824"/>
        <v>5.2618712802768171</v>
      </c>
      <c r="S202" s="27">
        <v>193</v>
      </c>
      <c r="T202" s="6">
        <f t="shared" ref="T202" si="2067">T$5/S202+T$6</f>
        <v>7.5064663212435239</v>
      </c>
      <c r="U202" s="6">
        <f t="shared" si="1826"/>
        <v>8.0590896373056999</v>
      </c>
      <c r="V202" s="27">
        <v>193</v>
      </c>
      <c r="W202" s="6">
        <f t="shared" ref="W202" si="2068">W$5/V202+W$6</f>
        <v>10.142573575129539</v>
      </c>
      <c r="X202" s="6">
        <f t="shared" si="1828"/>
        <v>10.820111917098446</v>
      </c>
      <c r="Y202" s="27">
        <v>193</v>
      </c>
      <c r="Z202" s="6">
        <f t="shared" ref="Z202" si="2069">Z$5/Y202+Z$6</f>
        <v>13.469769430051835</v>
      </c>
      <c r="AA202" s="6">
        <f t="shared" si="1830"/>
        <v>14.309573575129534</v>
      </c>
      <c r="AB202" s="27">
        <f t="shared" si="1846"/>
        <v>286</v>
      </c>
      <c r="AC202" s="6">
        <f t="shared" ref="AC202" si="2070">AC$5/AB202+AC$6</f>
        <v>21.879014685314694</v>
      </c>
      <c r="AD202" s="6">
        <f t="shared" si="1832"/>
        <v>23.122228671328671</v>
      </c>
      <c r="AE202" s="27">
        <f t="shared" si="1848"/>
        <v>286</v>
      </c>
      <c r="AF202" s="6">
        <f t="shared" si="1815"/>
        <v>21.595014685314695</v>
      </c>
      <c r="AG202" s="6">
        <f t="shared" si="1833"/>
        <v>22.804928671328671</v>
      </c>
      <c r="AH202" s="27">
        <f t="shared" si="1849"/>
        <v>286</v>
      </c>
      <c r="AI202" s="6">
        <f t="shared" si="1816"/>
        <v>21.128414685314695</v>
      </c>
      <c r="AJ202" s="6">
        <f t="shared" si="1834"/>
        <v>22.283628671328671</v>
      </c>
      <c r="AK202" s="27">
        <f t="shared" si="1850"/>
        <v>286</v>
      </c>
      <c r="AL202" s="6">
        <f t="shared" si="1817"/>
        <v>20.428314685314692</v>
      </c>
      <c r="AM202" s="6">
        <f t="shared" si="1835"/>
        <v>21.418361235779145</v>
      </c>
      <c r="AN202" s="27">
        <f t="shared" si="1851"/>
        <v>286</v>
      </c>
      <c r="AO202" s="6">
        <f t="shared" si="1818"/>
        <v>20.127514685314694</v>
      </c>
      <c r="AP202" s="6">
        <f t="shared" si="1836"/>
        <v>21.115928671328671</v>
      </c>
      <c r="AQ202" s="27">
        <v>193</v>
      </c>
      <c r="AR202" s="6">
        <f t="shared" ref="AR202:AR265" si="2071">AR$5/AQ202+AR$6</f>
        <v>12.437469430051834</v>
      </c>
      <c r="AS202" s="6">
        <f t="shared" ref="AS202:AS265" si="2072">AS$5/AQ202+AS$6</f>
        <v>13.156187629317937</v>
      </c>
      <c r="AT202" s="27">
        <f t="shared" si="1852"/>
        <v>286</v>
      </c>
      <c r="AU202" s="6">
        <f t="shared" ref="AU202:AU265" si="2073">AU$5/AT202+AU$6</f>
        <v>20.860714685314694</v>
      </c>
      <c r="AV202" s="6">
        <f t="shared" ref="AV202:AV265" si="2074">AV$5/AT202+AV$6</f>
        <v>21.98456391204595</v>
      </c>
      <c r="AW202" s="27">
        <f t="shared" si="1853"/>
        <v>286</v>
      </c>
      <c r="AX202" s="6">
        <f t="shared" ref="AX202:AX265" si="2075">AX$5/AW202+AX$6</f>
        <v>20.860714685314694</v>
      </c>
      <c r="AY202" s="6">
        <f t="shared" ref="AY202:AY265" si="2076">AY$5/AW202+AY$6</f>
        <v>21.98456391204595</v>
      </c>
      <c r="AZ202" s="27">
        <f t="shared" si="1854"/>
        <v>286</v>
      </c>
      <c r="BA202" s="6">
        <f t="shared" ref="BA202:BA265" si="2077">BA$5/AZ202+BA$6</f>
        <v>20.860714685314694</v>
      </c>
      <c r="BB202" s="21">
        <f t="shared" ref="BB202:BB265" si="2078">BB$5/AZ202+BB$6</f>
        <v>21.98456391204595</v>
      </c>
    </row>
    <row r="203" spans="4:54" x14ac:dyDescent="0.25">
      <c r="D203" s="28">
        <v>194</v>
      </c>
      <c r="F203" s="20"/>
      <c r="G203" s="29">
        <f t="shared" si="1542"/>
        <v>97.5</v>
      </c>
      <c r="H203" s="4">
        <f t="shared" ref="H203" si="2079">H$5/G203+H$6</f>
        <v>4.2100410256410257</v>
      </c>
      <c r="I203" s="4">
        <f t="shared" ref="I203:I266" si="2080">I$5/G203+I$6</f>
        <v>6.0391410256410261</v>
      </c>
      <c r="J203" s="28">
        <v>194</v>
      </c>
      <c r="K203" s="4">
        <f t="shared" ref="K203" si="2081">K$5/J203+K$6</f>
        <v>4.2112041237113402</v>
      </c>
      <c r="L203" s="4">
        <f t="shared" ref="L203:L266" si="2082">L$5/J203+L$6</f>
        <v>6.0408402061855675</v>
      </c>
      <c r="M203" s="28">
        <f t="shared" si="1839"/>
        <v>382</v>
      </c>
      <c r="N203" s="6">
        <f t="shared" ref="N203" si="2083">N$5/M203+N$6</f>
        <v>3.9584979057591623</v>
      </c>
      <c r="O203" s="6">
        <f t="shared" si="1822"/>
        <v>5.495158115183246</v>
      </c>
      <c r="P203" s="28">
        <f t="shared" si="1841"/>
        <v>2920</v>
      </c>
      <c r="Q203" s="6">
        <f t="shared" ref="Q203" si="2084">Q$5/P203+Q$6</f>
        <v>3.7437575342465754</v>
      </c>
      <c r="R203" s="6">
        <f t="shared" si="1824"/>
        <v>5.2613095890410966</v>
      </c>
      <c r="S203" s="27">
        <v>194</v>
      </c>
      <c r="T203" s="6">
        <f t="shared" ref="T203" si="2085">T$5/S203+T$6</f>
        <v>7.4813608247422678</v>
      </c>
      <c r="U203" s="6">
        <f t="shared" si="1826"/>
        <v>8.0327288659793812</v>
      </c>
      <c r="V203" s="27">
        <v>194</v>
      </c>
      <c r="W203" s="6">
        <f t="shared" ref="W203" si="2086">W$5/V203+W$6</f>
        <v>10.103446391752584</v>
      </c>
      <c r="X203" s="6">
        <f t="shared" si="1828"/>
        <v>10.779035051546392</v>
      </c>
      <c r="Y203" s="27">
        <v>194</v>
      </c>
      <c r="Z203" s="6">
        <f t="shared" ref="Z203" si="2087">Z$5/Y203+Z$6</f>
        <v>13.412881443298991</v>
      </c>
      <c r="AA203" s="6">
        <f t="shared" si="1830"/>
        <v>14.249827835051546</v>
      </c>
      <c r="AB203" s="27">
        <f t="shared" si="1846"/>
        <v>288</v>
      </c>
      <c r="AC203" s="6">
        <f t="shared" ref="AC203" si="2088">AC$5/AB203+AC$6</f>
        <v>21.742311111111121</v>
      </c>
      <c r="AD203" s="6">
        <f t="shared" si="1832"/>
        <v>22.978677777777779</v>
      </c>
      <c r="AE203" s="27">
        <f t="shared" si="1848"/>
        <v>288</v>
      </c>
      <c r="AF203" s="6">
        <f t="shared" si="1815"/>
        <v>21.458311111111122</v>
      </c>
      <c r="AG203" s="6">
        <f t="shared" si="1833"/>
        <v>22.66137777777778</v>
      </c>
      <c r="AH203" s="27">
        <f t="shared" si="1849"/>
        <v>288</v>
      </c>
      <c r="AI203" s="6">
        <f t="shared" si="1816"/>
        <v>20.991711111111123</v>
      </c>
      <c r="AJ203" s="6">
        <f t="shared" si="1834"/>
        <v>22.14007777777778</v>
      </c>
      <c r="AK203" s="27">
        <f t="shared" si="1850"/>
        <v>288</v>
      </c>
      <c r="AL203" s="6">
        <f t="shared" si="1817"/>
        <v>20.29161111111112</v>
      </c>
      <c r="AM203" s="6">
        <f t="shared" si="1835"/>
        <v>21.274810342228253</v>
      </c>
      <c r="AN203" s="27">
        <f t="shared" si="1851"/>
        <v>288</v>
      </c>
      <c r="AO203" s="6">
        <f t="shared" si="1818"/>
        <v>19.990811111111121</v>
      </c>
      <c r="AP203" s="6">
        <f t="shared" si="1836"/>
        <v>20.97237777777778</v>
      </c>
      <c r="AQ203" s="27">
        <v>194</v>
      </c>
      <c r="AR203" s="6">
        <f t="shared" si="2071"/>
        <v>12.38058144329899</v>
      </c>
      <c r="AS203" s="6">
        <f t="shared" si="2072"/>
        <v>13.09644188923995</v>
      </c>
      <c r="AT203" s="27">
        <f t="shared" si="1852"/>
        <v>288</v>
      </c>
      <c r="AU203" s="6">
        <f t="shared" si="2073"/>
        <v>20.724011111111121</v>
      </c>
      <c r="AV203" s="6">
        <f t="shared" si="2074"/>
        <v>21.841013018495055</v>
      </c>
      <c r="AW203" s="27">
        <f t="shared" si="1853"/>
        <v>288</v>
      </c>
      <c r="AX203" s="6">
        <f t="shared" si="2075"/>
        <v>20.724011111111121</v>
      </c>
      <c r="AY203" s="6">
        <f t="shared" si="2076"/>
        <v>21.841013018495055</v>
      </c>
      <c r="AZ203" s="27">
        <f t="shared" si="1854"/>
        <v>288</v>
      </c>
      <c r="BA203" s="6">
        <f t="shared" si="2077"/>
        <v>20.724011111111121</v>
      </c>
      <c r="BB203" s="21">
        <f t="shared" si="2078"/>
        <v>21.841013018495055</v>
      </c>
    </row>
    <row r="204" spans="4:54" x14ac:dyDescent="0.25">
      <c r="D204" s="28">
        <v>195</v>
      </c>
      <c r="F204" s="20"/>
      <c r="G204" s="29">
        <f t="shared" ref="G204:G267" si="2089">+G203+0.5</f>
        <v>98</v>
      </c>
      <c r="H204" s="4">
        <f t="shared" ref="H204" si="2090">H$5/G204+H$6</f>
        <v>4.2088897959183669</v>
      </c>
      <c r="I204" s="4">
        <f t="shared" si="2080"/>
        <v>6.0374591836734695</v>
      </c>
      <c r="J204" s="28">
        <v>195</v>
      </c>
      <c r="K204" s="4">
        <f t="shared" ref="K204" si="2091">K$5/J204+K$6</f>
        <v>4.2100410256410257</v>
      </c>
      <c r="L204" s="4">
        <f t="shared" si="2082"/>
        <v>6.0391410256410261</v>
      </c>
      <c r="M204" s="28">
        <f t="shared" si="1839"/>
        <v>385</v>
      </c>
      <c r="N204" s="6">
        <f t="shared" ref="N204" si="2092">N$5/M204+N$6</f>
        <v>3.9564376623376623</v>
      </c>
      <c r="O204" s="6">
        <f t="shared" si="1822"/>
        <v>5.4929142857142859</v>
      </c>
      <c r="P204" s="28">
        <f t="shared" si="1841"/>
        <v>2950</v>
      </c>
      <c r="Q204" s="6">
        <f t="shared" ref="Q204" si="2093">Q$5/P204+Q$6</f>
        <v>3.7432525423728817</v>
      </c>
      <c r="R204" s="6">
        <f t="shared" si="1824"/>
        <v>5.2607593220338984</v>
      </c>
      <c r="S204" s="27">
        <v>195</v>
      </c>
      <c r="T204" s="6">
        <f t="shared" ref="T204" si="2094">T$5/S204+T$6</f>
        <v>7.4565128205128204</v>
      </c>
      <c r="U204" s="6">
        <f t="shared" si="1826"/>
        <v>8.0066384615384614</v>
      </c>
      <c r="V204" s="27">
        <v>195</v>
      </c>
      <c r="W204" s="6">
        <f t="shared" ref="W204" si="2095">W$5/V204+W$6</f>
        <v>10.064720512820518</v>
      </c>
      <c r="X204" s="6">
        <f t="shared" si="1828"/>
        <v>10.738379487179488</v>
      </c>
      <c r="Y204" s="27">
        <v>195</v>
      </c>
      <c r="Z204" s="6">
        <f t="shared" ref="Z204" si="2096">Z$5/Y204+Z$6</f>
        <v>13.356576923076945</v>
      </c>
      <c r="AA204" s="6">
        <f t="shared" si="1830"/>
        <v>14.190694871794872</v>
      </c>
      <c r="AB204" s="27">
        <f t="shared" si="1846"/>
        <v>290</v>
      </c>
      <c r="AC204" s="6">
        <f t="shared" ref="AC204" si="2097">AC$5/AB204+AC$6</f>
        <v>21.607493103448284</v>
      </c>
      <c r="AD204" s="6">
        <f t="shared" si="1832"/>
        <v>22.837106896551724</v>
      </c>
      <c r="AE204" s="27">
        <f t="shared" si="1848"/>
        <v>290</v>
      </c>
      <c r="AF204" s="6">
        <f t="shared" si="1815"/>
        <v>21.323493103448286</v>
      </c>
      <c r="AG204" s="6">
        <f t="shared" si="1833"/>
        <v>22.519806896551724</v>
      </c>
      <c r="AH204" s="27">
        <f t="shared" si="1849"/>
        <v>290</v>
      </c>
      <c r="AI204" s="6">
        <f t="shared" si="1816"/>
        <v>20.856893103448286</v>
      </c>
      <c r="AJ204" s="6">
        <f t="shared" si="1834"/>
        <v>21.998506896551724</v>
      </c>
      <c r="AK204" s="27">
        <f t="shared" si="1850"/>
        <v>290</v>
      </c>
      <c r="AL204" s="6">
        <f t="shared" si="1817"/>
        <v>20.156793103448283</v>
      </c>
      <c r="AM204" s="6">
        <f t="shared" si="1835"/>
        <v>21.133239461002198</v>
      </c>
      <c r="AN204" s="27">
        <f t="shared" si="1851"/>
        <v>290</v>
      </c>
      <c r="AO204" s="6">
        <f t="shared" si="1818"/>
        <v>19.855993103448284</v>
      </c>
      <c r="AP204" s="6">
        <f t="shared" si="1836"/>
        <v>20.830806896551724</v>
      </c>
      <c r="AQ204" s="27">
        <v>195</v>
      </c>
      <c r="AR204" s="6">
        <f t="shared" si="2071"/>
        <v>12.324276923076944</v>
      </c>
      <c r="AS204" s="6">
        <f t="shared" si="2072"/>
        <v>13.037308925983275</v>
      </c>
      <c r="AT204" s="27">
        <f t="shared" si="1852"/>
        <v>290</v>
      </c>
      <c r="AU204" s="6">
        <f t="shared" si="2073"/>
        <v>20.589193103448284</v>
      </c>
      <c r="AV204" s="6">
        <f t="shared" si="2074"/>
        <v>21.699442137269003</v>
      </c>
      <c r="AW204" s="27">
        <f t="shared" si="1853"/>
        <v>290</v>
      </c>
      <c r="AX204" s="6">
        <f t="shared" si="2075"/>
        <v>20.589193103448284</v>
      </c>
      <c r="AY204" s="6">
        <f t="shared" si="2076"/>
        <v>21.699442137269003</v>
      </c>
      <c r="AZ204" s="27">
        <f t="shared" si="1854"/>
        <v>290</v>
      </c>
      <c r="BA204" s="6">
        <f t="shared" si="2077"/>
        <v>20.589193103448284</v>
      </c>
      <c r="BB204" s="21">
        <f t="shared" si="2078"/>
        <v>21.699442137269003</v>
      </c>
    </row>
    <row r="205" spans="4:54" x14ac:dyDescent="0.25">
      <c r="D205" s="28">
        <v>196</v>
      </c>
      <c r="F205" s="20"/>
      <c r="G205" s="29">
        <f t="shared" si="2089"/>
        <v>98.5</v>
      </c>
      <c r="H205" s="4">
        <f t="shared" ref="H205" si="2098">H$5/G205+H$6</f>
        <v>4.2077502538071068</v>
      </c>
      <c r="I205" s="4">
        <f t="shared" si="2080"/>
        <v>6.0357944162436548</v>
      </c>
      <c r="J205" s="28">
        <v>196</v>
      </c>
      <c r="K205" s="4">
        <f t="shared" ref="K205" si="2099">K$5/J205+K$6</f>
        <v>4.2088897959183669</v>
      </c>
      <c r="L205" s="4">
        <f t="shared" si="2082"/>
        <v>6.0374591836734695</v>
      </c>
      <c r="M205" s="28">
        <f t="shared" si="1839"/>
        <v>388</v>
      </c>
      <c r="N205" s="6">
        <f t="shared" ref="N205" si="2100">N$5/M205+N$6</f>
        <v>3.9544092783505156</v>
      </c>
      <c r="O205" s="6">
        <f t="shared" si="1822"/>
        <v>5.4907051546391754</v>
      </c>
      <c r="P205" s="28">
        <f t="shared" si="1841"/>
        <v>2980</v>
      </c>
      <c r="Q205" s="6">
        <f t="shared" ref="Q205" si="2101">Q$5/P205+Q$6</f>
        <v>3.7427577181208056</v>
      </c>
      <c r="R205" s="6">
        <f t="shared" si="1824"/>
        <v>5.260220134228188</v>
      </c>
      <c r="S205" s="27">
        <v>196</v>
      </c>
      <c r="T205" s="6">
        <f t="shared" ref="T205" si="2102">T$5/S205+T$6</f>
        <v>7.4319183673469391</v>
      </c>
      <c r="U205" s="6">
        <f t="shared" si="1826"/>
        <v>7.9808142857142856</v>
      </c>
      <c r="V205" s="27">
        <v>196</v>
      </c>
      <c r="W205" s="6">
        <f t="shared" ref="W205" si="2103">W$5/V205+W$6</f>
        <v>10.026389795918373</v>
      </c>
      <c r="X205" s="6">
        <f t="shared" si="1828"/>
        <v>10.698138775510204</v>
      </c>
      <c r="Y205" s="27">
        <v>196</v>
      </c>
      <c r="Z205" s="6">
        <f t="shared" ref="Z205" si="2104">Z$5/Y205+Z$6</f>
        <v>13.300846938775532</v>
      </c>
      <c r="AA205" s="6">
        <f t="shared" si="1830"/>
        <v>14.132165306122449</v>
      </c>
      <c r="AB205" s="27">
        <f t="shared" si="1846"/>
        <v>292</v>
      </c>
      <c r="AC205" s="6">
        <f t="shared" ref="AC205" si="2105">AC$5/AB205+AC$6</f>
        <v>21.474521917808229</v>
      </c>
      <c r="AD205" s="6">
        <f t="shared" si="1832"/>
        <v>22.697475342465754</v>
      </c>
      <c r="AE205" s="27">
        <f t="shared" si="1848"/>
        <v>292</v>
      </c>
      <c r="AF205" s="6">
        <f t="shared" si="1815"/>
        <v>21.19052191780823</v>
      </c>
      <c r="AG205" s="6">
        <f t="shared" si="1833"/>
        <v>22.380175342465755</v>
      </c>
      <c r="AH205" s="27">
        <f t="shared" si="1849"/>
        <v>292</v>
      </c>
      <c r="AI205" s="6">
        <f t="shared" si="1816"/>
        <v>20.72392191780823</v>
      </c>
      <c r="AJ205" s="6">
        <f t="shared" si="1834"/>
        <v>21.858875342465755</v>
      </c>
      <c r="AK205" s="27">
        <f t="shared" si="1850"/>
        <v>292</v>
      </c>
      <c r="AL205" s="6">
        <f t="shared" si="1817"/>
        <v>20.023821917808228</v>
      </c>
      <c r="AM205" s="6">
        <f t="shared" si="1835"/>
        <v>20.993607906916228</v>
      </c>
      <c r="AN205" s="27">
        <f t="shared" si="1851"/>
        <v>292</v>
      </c>
      <c r="AO205" s="6">
        <f t="shared" si="1818"/>
        <v>19.723021917808229</v>
      </c>
      <c r="AP205" s="6">
        <f t="shared" si="1836"/>
        <v>20.691175342465755</v>
      </c>
      <c r="AQ205" s="27">
        <v>196</v>
      </c>
      <c r="AR205" s="6">
        <f t="shared" si="2071"/>
        <v>12.268546938775531</v>
      </c>
      <c r="AS205" s="6">
        <f t="shared" si="2072"/>
        <v>12.978779360310853</v>
      </c>
      <c r="AT205" s="27">
        <f t="shared" si="1852"/>
        <v>292</v>
      </c>
      <c r="AU205" s="6">
        <f t="shared" si="2073"/>
        <v>20.456221917808229</v>
      </c>
      <c r="AV205" s="6">
        <f t="shared" si="2074"/>
        <v>21.55981058318303</v>
      </c>
      <c r="AW205" s="27">
        <f t="shared" si="1853"/>
        <v>292</v>
      </c>
      <c r="AX205" s="6">
        <f t="shared" si="2075"/>
        <v>20.456221917808229</v>
      </c>
      <c r="AY205" s="6">
        <f t="shared" si="2076"/>
        <v>21.55981058318303</v>
      </c>
      <c r="AZ205" s="27">
        <f t="shared" si="1854"/>
        <v>292</v>
      </c>
      <c r="BA205" s="6">
        <f t="shared" si="2077"/>
        <v>20.456221917808229</v>
      </c>
      <c r="BB205" s="21">
        <f t="shared" si="2078"/>
        <v>21.55981058318303</v>
      </c>
    </row>
    <row r="206" spans="4:54" x14ac:dyDescent="0.25">
      <c r="D206" s="28">
        <v>197</v>
      </c>
      <c r="F206" s="20"/>
      <c r="G206" s="29">
        <f t="shared" si="2089"/>
        <v>99</v>
      </c>
      <c r="H206" s="4">
        <f t="shared" ref="H206" si="2106">H$5/G206+H$6</f>
        <v>4.2066222222222223</v>
      </c>
      <c r="I206" s="4">
        <f t="shared" si="2080"/>
        <v>6.0341464646464651</v>
      </c>
      <c r="J206" s="28">
        <v>197</v>
      </c>
      <c r="K206" s="4">
        <f t="shared" ref="K206" si="2107">K$5/J206+K$6</f>
        <v>4.2077502538071068</v>
      </c>
      <c r="L206" s="4">
        <f t="shared" si="2082"/>
        <v>6.0357944162436548</v>
      </c>
      <c r="M206" s="28">
        <f t="shared" si="1839"/>
        <v>391</v>
      </c>
      <c r="N206" s="6">
        <f t="shared" ref="N206" si="2108">N$5/M206+N$6</f>
        <v>3.9524120204603581</v>
      </c>
      <c r="O206" s="6">
        <f t="shared" si="1822"/>
        <v>5.4885299232736573</v>
      </c>
      <c r="P206" s="28">
        <f t="shared" si="1841"/>
        <v>3010</v>
      </c>
      <c r="Q206" s="6">
        <f t="shared" ref="Q206" si="2109">Q$5/P206+Q$6</f>
        <v>3.7422727574750834</v>
      </c>
      <c r="R206" s="6">
        <f t="shared" si="1824"/>
        <v>5.2596916943521599</v>
      </c>
      <c r="S206" s="27">
        <v>197</v>
      </c>
      <c r="T206" s="6">
        <f t="shared" ref="T206" si="2110">T$5/S206+T$6</f>
        <v>7.4075736040609135</v>
      </c>
      <c r="U206" s="6">
        <f t="shared" si="1826"/>
        <v>7.9552522842639597</v>
      </c>
      <c r="V206" s="27">
        <v>197</v>
      </c>
      <c r="W206" s="6">
        <f t="shared" ref="W206" si="2111">W$5/V206+W$6</f>
        <v>9.9884482233502592</v>
      </c>
      <c r="X206" s="6">
        <f t="shared" si="1828"/>
        <v>10.658306598984771</v>
      </c>
      <c r="Y206" s="27">
        <v>197</v>
      </c>
      <c r="Z206" s="6">
        <f t="shared" ref="Z206" si="2112">Z$5/Y206+Z$6</f>
        <v>13.245682741116772</v>
      </c>
      <c r="AA206" s="6">
        <f t="shared" si="1830"/>
        <v>14.074229949238578</v>
      </c>
      <c r="AB206" s="27">
        <f t="shared" si="1846"/>
        <v>294</v>
      </c>
      <c r="AC206" s="6">
        <f t="shared" ref="AC206" si="2113">AC$5/AB206+AC$6</f>
        <v>21.343359863945587</v>
      </c>
      <c r="AD206" s="6">
        <f t="shared" si="1832"/>
        <v>22.559743537414967</v>
      </c>
      <c r="AE206" s="27">
        <f t="shared" si="1848"/>
        <v>294</v>
      </c>
      <c r="AF206" s="6">
        <f t="shared" si="1815"/>
        <v>21.059359863945588</v>
      </c>
      <c r="AG206" s="6">
        <f t="shared" si="1833"/>
        <v>22.242443537414967</v>
      </c>
      <c r="AH206" s="27">
        <f t="shared" si="1849"/>
        <v>294</v>
      </c>
      <c r="AI206" s="6">
        <f t="shared" si="1816"/>
        <v>20.592759863945588</v>
      </c>
      <c r="AJ206" s="6">
        <f t="shared" si="1834"/>
        <v>21.721143537414967</v>
      </c>
      <c r="AK206" s="27">
        <f t="shared" si="1850"/>
        <v>294</v>
      </c>
      <c r="AL206" s="6">
        <f t="shared" si="1817"/>
        <v>19.892659863945585</v>
      </c>
      <c r="AM206" s="6">
        <f t="shared" si="1835"/>
        <v>20.855876101865441</v>
      </c>
      <c r="AN206" s="27">
        <f t="shared" si="1851"/>
        <v>294</v>
      </c>
      <c r="AO206" s="6">
        <f t="shared" si="1818"/>
        <v>19.591859863945587</v>
      </c>
      <c r="AP206" s="6">
        <f t="shared" si="1836"/>
        <v>20.553443537414967</v>
      </c>
      <c r="AQ206" s="27">
        <v>197</v>
      </c>
      <c r="AR206" s="6">
        <f t="shared" si="2071"/>
        <v>12.213382741116771</v>
      </c>
      <c r="AS206" s="6">
        <f t="shared" si="2072"/>
        <v>12.920844003426982</v>
      </c>
      <c r="AT206" s="27">
        <f t="shared" si="1852"/>
        <v>294</v>
      </c>
      <c r="AU206" s="6">
        <f t="shared" si="2073"/>
        <v>20.325059863945587</v>
      </c>
      <c r="AV206" s="6">
        <f t="shared" si="2074"/>
        <v>21.422078778132246</v>
      </c>
      <c r="AW206" s="27">
        <f t="shared" si="1853"/>
        <v>294</v>
      </c>
      <c r="AX206" s="6">
        <f t="shared" si="2075"/>
        <v>20.325059863945587</v>
      </c>
      <c r="AY206" s="6">
        <f t="shared" si="2076"/>
        <v>21.422078778132246</v>
      </c>
      <c r="AZ206" s="27">
        <f t="shared" si="1854"/>
        <v>294</v>
      </c>
      <c r="BA206" s="6">
        <f t="shared" si="2077"/>
        <v>20.325059863945587</v>
      </c>
      <c r="BB206" s="21">
        <f t="shared" si="2078"/>
        <v>21.422078778132246</v>
      </c>
    </row>
    <row r="207" spans="4:54" x14ac:dyDescent="0.25">
      <c r="D207" s="28">
        <v>198</v>
      </c>
      <c r="F207" s="20"/>
      <c r="G207" s="29">
        <f t="shared" si="2089"/>
        <v>99.5</v>
      </c>
      <c r="H207" s="4">
        <f t="shared" ref="H207" si="2114">H$5/G207+H$6</f>
        <v>4.2055055276381905</v>
      </c>
      <c r="I207" s="4">
        <f t="shared" si="2080"/>
        <v>6.0325150753768844</v>
      </c>
      <c r="J207" s="28">
        <v>198</v>
      </c>
      <c r="K207" s="4">
        <f t="shared" ref="K207" si="2115">K$5/J207+K$6</f>
        <v>4.2066222222222223</v>
      </c>
      <c r="L207" s="4">
        <f t="shared" si="2082"/>
        <v>6.0341464646464651</v>
      </c>
      <c r="M207" s="28">
        <f t="shared" si="1839"/>
        <v>394</v>
      </c>
      <c r="N207" s="6">
        <f t="shared" ref="N207" si="2116">N$5/M207+N$6</f>
        <v>3.9504451776649749</v>
      </c>
      <c r="O207" s="6">
        <f t="shared" si="1822"/>
        <v>5.4863878172588834</v>
      </c>
      <c r="P207" s="28">
        <f t="shared" si="1841"/>
        <v>3040</v>
      </c>
      <c r="Q207" s="6">
        <f t="shared" ref="Q207" si="2117">Q$5/P207+Q$6</f>
        <v>3.7417973684210528</v>
      </c>
      <c r="R207" s="6">
        <f t="shared" si="1824"/>
        <v>5.259173684210527</v>
      </c>
      <c r="S207" s="27">
        <v>198</v>
      </c>
      <c r="T207" s="6">
        <f t="shared" ref="T207" si="2118">T$5/S207+T$6</f>
        <v>7.3834747474747475</v>
      </c>
      <c r="U207" s="6">
        <f t="shared" si="1826"/>
        <v>7.9299484848484845</v>
      </c>
      <c r="V207" s="27">
        <v>198</v>
      </c>
      <c r="W207" s="6">
        <f t="shared" ref="W207" si="2119">W$5/V207+W$6</f>
        <v>9.9508898989899048</v>
      </c>
      <c r="X207" s="6">
        <f t="shared" si="1828"/>
        <v>10.618876767676767</v>
      </c>
      <c r="Y207" s="27">
        <v>198</v>
      </c>
      <c r="Z207" s="6">
        <f t="shared" ref="Z207" si="2120">Z$5/Y207+Z$6</f>
        <v>13.19107575757578</v>
      </c>
      <c r="AA207" s="6">
        <f t="shared" si="1830"/>
        <v>14.016879797979797</v>
      </c>
      <c r="AB207" s="27">
        <f t="shared" si="1846"/>
        <v>296</v>
      </c>
      <c r="AC207" s="6">
        <f t="shared" ref="AC207" si="2121">AC$5/AB207+AC$6</f>
        <v>21.213970270270281</v>
      </c>
      <c r="AD207" s="6">
        <f t="shared" si="1832"/>
        <v>22.423872972972973</v>
      </c>
      <c r="AE207" s="27">
        <f t="shared" si="1848"/>
        <v>296</v>
      </c>
      <c r="AF207" s="6">
        <f t="shared" si="1815"/>
        <v>20.929970270270282</v>
      </c>
      <c r="AG207" s="6">
        <f t="shared" si="1833"/>
        <v>22.106572972972973</v>
      </c>
      <c r="AH207" s="27">
        <f t="shared" si="1849"/>
        <v>296</v>
      </c>
      <c r="AI207" s="6">
        <f t="shared" si="1816"/>
        <v>20.463370270270282</v>
      </c>
      <c r="AJ207" s="6">
        <f t="shared" si="1834"/>
        <v>21.585272972972973</v>
      </c>
      <c r="AK207" s="27">
        <f t="shared" si="1850"/>
        <v>296</v>
      </c>
      <c r="AL207" s="6">
        <f t="shared" si="1817"/>
        <v>19.763270270270279</v>
      </c>
      <c r="AM207" s="6">
        <f t="shared" si="1835"/>
        <v>20.720005537423447</v>
      </c>
      <c r="AN207" s="27">
        <f t="shared" si="1851"/>
        <v>296</v>
      </c>
      <c r="AO207" s="6">
        <f t="shared" si="1818"/>
        <v>19.462470270270281</v>
      </c>
      <c r="AP207" s="6">
        <f t="shared" si="1836"/>
        <v>20.417572972972973</v>
      </c>
      <c r="AQ207" s="27">
        <v>198</v>
      </c>
      <c r="AR207" s="6">
        <f t="shared" si="2071"/>
        <v>12.158775757575778</v>
      </c>
      <c r="AS207" s="6">
        <f t="shared" si="2072"/>
        <v>12.863493852168201</v>
      </c>
      <c r="AT207" s="27">
        <f t="shared" si="1852"/>
        <v>296</v>
      </c>
      <c r="AU207" s="6">
        <f t="shared" si="2073"/>
        <v>20.195670270270281</v>
      </c>
      <c r="AV207" s="6">
        <f t="shared" si="2074"/>
        <v>21.286208213690252</v>
      </c>
      <c r="AW207" s="27">
        <f t="shared" si="1853"/>
        <v>296</v>
      </c>
      <c r="AX207" s="6">
        <f t="shared" si="2075"/>
        <v>20.195670270270281</v>
      </c>
      <c r="AY207" s="6">
        <f t="shared" si="2076"/>
        <v>21.286208213690252</v>
      </c>
      <c r="AZ207" s="27">
        <f t="shared" si="1854"/>
        <v>296</v>
      </c>
      <c r="BA207" s="6">
        <f t="shared" si="2077"/>
        <v>20.195670270270281</v>
      </c>
      <c r="BB207" s="21">
        <f t="shared" si="2078"/>
        <v>21.286208213690252</v>
      </c>
    </row>
    <row r="208" spans="4:54" x14ac:dyDescent="0.25">
      <c r="D208" s="28">
        <v>199</v>
      </c>
      <c r="F208" s="20"/>
      <c r="G208" s="29">
        <f t="shared" si="2089"/>
        <v>100</v>
      </c>
      <c r="H208" s="4">
        <f t="shared" ref="H208" si="2122">H$5/G208+H$6</f>
        <v>4.2043999999999997</v>
      </c>
      <c r="I208" s="4">
        <f t="shared" si="2080"/>
        <v>6.0308999999999999</v>
      </c>
      <c r="J208" s="28">
        <v>199</v>
      </c>
      <c r="K208" s="4">
        <f t="shared" ref="K208" si="2123">K$5/J208+K$6</f>
        <v>4.2055055276381905</v>
      </c>
      <c r="L208" s="4">
        <f t="shared" si="2082"/>
        <v>6.0325150753768844</v>
      </c>
      <c r="M208" s="28">
        <f t="shared" si="1839"/>
        <v>397</v>
      </c>
      <c r="N208" s="6">
        <f t="shared" ref="N208" si="2124">N$5/M208+N$6</f>
        <v>3.9485080604534009</v>
      </c>
      <c r="O208" s="6">
        <f t="shared" si="1822"/>
        <v>5.4842780856423179</v>
      </c>
      <c r="P208" s="28">
        <f t="shared" si="1841"/>
        <v>3070</v>
      </c>
      <c r="Q208" s="6">
        <f t="shared" ref="Q208" si="2125">Q$5/P208+Q$6</f>
        <v>3.7413312703583061</v>
      </c>
      <c r="R208" s="6">
        <f t="shared" si="1824"/>
        <v>5.2586657980456026</v>
      </c>
      <c r="S208" s="27">
        <v>199</v>
      </c>
      <c r="T208" s="6">
        <f t="shared" ref="T208" si="2126">T$5/S208+T$6</f>
        <v>7.359618090452261</v>
      </c>
      <c r="U208" s="6">
        <f t="shared" si="1826"/>
        <v>7.9048989949748742</v>
      </c>
      <c r="V208" s="27">
        <v>199</v>
      </c>
      <c r="W208" s="6">
        <f t="shared" ref="W208" si="2127">W$5/V208+W$6</f>
        <v>9.9137090452261365</v>
      </c>
      <c r="X208" s="6">
        <f t="shared" si="1828"/>
        <v>10.579843216080402</v>
      </c>
      <c r="Y208" s="27">
        <v>199</v>
      </c>
      <c r="Z208" s="6">
        <f t="shared" ref="Z208" si="2128">Z$5/Y208+Z$6</f>
        <v>13.13701758793972</v>
      </c>
      <c r="AA208" s="6">
        <f t="shared" si="1830"/>
        <v>13.960106030150753</v>
      </c>
      <c r="AB208" s="27">
        <f t="shared" si="1846"/>
        <v>298</v>
      </c>
      <c r="AC208" s="6">
        <f t="shared" ref="AC208" si="2129">AC$5/AB208+AC$6</f>
        <v>21.086317449664438</v>
      </c>
      <c r="AD208" s="6">
        <f t="shared" si="1832"/>
        <v>22.289826174496646</v>
      </c>
      <c r="AE208" s="27">
        <f t="shared" si="1848"/>
        <v>298</v>
      </c>
      <c r="AF208" s="6">
        <f t="shared" si="1815"/>
        <v>20.802317449664439</v>
      </c>
      <c r="AG208" s="6">
        <f t="shared" si="1833"/>
        <v>21.972526174496647</v>
      </c>
      <c r="AH208" s="27">
        <f t="shared" si="1849"/>
        <v>298</v>
      </c>
      <c r="AI208" s="6">
        <f t="shared" si="1816"/>
        <v>20.33571744966444</v>
      </c>
      <c r="AJ208" s="6">
        <f t="shared" si="1834"/>
        <v>21.451226174496647</v>
      </c>
      <c r="AK208" s="27">
        <f t="shared" si="1850"/>
        <v>298</v>
      </c>
      <c r="AL208" s="6">
        <f t="shared" si="1817"/>
        <v>19.635617449664437</v>
      </c>
      <c r="AM208" s="6">
        <f t="shared" si="1835"/>
        <v>20.58595873894712</v>
      </c>
      <c r="AN208" s="27">
        <f t="shared" si="1851"/>
        <v>298</v>
      </c>
      <c r="AO208" s="6">
        <f t="shared" si="1818"/>
        <v>19.334817449664438</v>
      </c>
      <c r="AP208" s="6">
        <f t="shared" si="1836"/>
        <v>20.283526174496647</v>
      </c>
      <c r="AQ208" s="27">
        <v>199</v>
      </c>
      <c r="AR208" s="6">
        <f t="shared" si="2071"/>
        <v>12.104717587939719</v>
      </c>
      <c r="AS208" s="6">
        <f t="shared" si="2072"/>
        <v>12.806720084339156</v>
      </c>
      <c r="AT208" s="27">
        <f t="shared" si="1852"/>
        <v>298</v>
      </c>
      <c r="AU208" s="6">
        <f t="shared" si="2073"/>
        <v>20.068017449664438</v>
      </c>
      <c r="AV208" s="6">
        <f t="shared" si="2074"/>
        <v>21.152161415213925</v>
      </c>
      <c r="AW208" s="27">
        <f t="shared" si="1853"/>
        <v>298</v>
      </c>
      <c r="AX208" s="6">
        <f t="shared" si="2075"/>
        <v>20.068017449664438</v>
      </c>
      <c r="AY208" s="6">
        <f t="shared" si="2076"/>
        <v>21.152161415213925</v>
      </c>
      <c r="AZ208" s="27">
        <f t="shared" si="1854"/>
        <v>298</v>
      </c>
      <c r="BA208" s="6">
        <f t="shared" si="2077"/>
        <v>20.068017449664438</v>
      </c>
      <c r="BB208" s="21">
        <f t="shared" si="2078"/>
        <v>21.152161415213925</v>
      </c>
    </row>
    <row r="209" spans="4:54" x14ac:dyDescent="0.25">
      <c r="D209" s="28">
        <v>200</v>
      </c>
      <c r="F209" s="20"/>
      <c r="G209" s="29">
        <f t="shared" si="2089"/>
        <v>100.5</v>
      </c>
      <c r="H209" s="4">
        <f t="shared" ref="H209" si="2130">H$5/G209+H$6</f>
        <v>4.2033054726368162</v>
      </c>
      <c r="I209" s="4">
        <f t="shared" si="2080"/>
        <v>6.0293009950248759</v>
      </c>
      <c r="J209" s="28">
        <v>200</v>
      </c>
      <c r="K209" s="4">
        <f t="shared" ref="K209" si="2131">K$5/J209+K$6</f>
        <v>4.2043999999999997</v>
      </c>
      <c r="L209" s="4">
        <f t="shared" si="2082"/>
        <v>6.0308999999999999</v>
      </c>
      <c r="M209" s="28">
        <f t="shared" si="1839"/>
        <v>400</v>
      </c>
      <c r="N209" s="6">
        <f t="shared" ref="N209" si="2132">N$5/M209+N$6</f>
        <v>3.9466000000000001</v>
      </c>
      <c r="O209" s="6">
        <f t="shared" si="1822"/>
        <v>5.4822000000000006</v>
      </c>
      <c r="P209" s="28">
        <f t="shared" si="1841"/>
        <v>3100</v>
      </c>
      <c r="Q209" s="6">
        <f t="shared" ref="Q209" si="2133">Q$5/P209+Q$6</f>
        <v>3.7408741935483873</v>
      </c>
      <c r="R209" s="6">
        <f t="shared" si="1824"/>
        <v>5.258167741935484</v>
      </c>
      <c r="S209" s="27">
        <v>200</v>
      </c>
      <c r="T209" s="6">
        <f t="shared" ref="T209" si="2134">T$5/S209+T$6</f>
        <v>7.3360000000000003</v>
      </c>
      <c r="U209" s="6">
        <f t="shared" si="1826"/>
        <v>7.8800999999999997</v>
      </c>
      <c r="V209" s="27">
        <v>200</v>
      </c>
      <c r="W209" s="6">
        <f t="shared" ref="W209" si="2135">W$5/V209+W$6</f>
        <v>9.8769000000000062</v>
      </c>
      <c r="X209" s="6">
        <f t="shared" si="1828"/>
        <v>10.5412</v>
      </c>
      <c r="Y209" s="27">
        <v>200</v>
      </c>
      <c r="Z209" s="6">
        <f t="shared" ref="Z209" si="2136">Z$5/Y209+Z$6</f>
        <v>13.08350000000002</v>
      </c>
      <c r="AA209" s="6">
        <f t="shared" si="1830"/>
        <v>13.9039</v>
      </c>
      <c r="AB209" s="27">
        <f t="shared" si="1846"/>
        <v>300</v>
      </c>
      <c r="AC209" s="6">
        <f t="shared" ref="AC209" si="2137">AC$5/AB209+AC$6</f>
        <v>20.960366666666676</v>
      </c>
      <c r="AD209" s="6">
        <f t="shared" si="1832"/>
        <v>22.157566666666668</v>
      </c>
      <c r="AE209" s="27">
        <f t="shared" si="1848"/>
        <v>300</v>
      </c>
      <c r="AF209" s="6">
        <f t="shared" si="1815"/>
        <v>20.676366666666677</v>
      </c>
      <c r="AG209" s="6">
        <f t="shared" si="1833"/>
        <v>21.840266666666668</v>
      </c>
      <c r="AH209" s="27">
        <f t="shared" si="1849"/>
        <v>300</v>
      </c>
      <c r="AI209" s="6">
        <f t="shared" si="1816"/>
        <v>20.209766666666678</v>
      </c>
      <c r="AJ209" s="6">
        <f t="shared" si="1834"/>
        <v>21.318966666666668</v>
      </c>
      <c r="AK209" s="27">
        <f t="shared" si="1850"/>
        <v>300</v>
      </c>
      <c r="AL209" s="6">
        <f t="shared" si="1817"/>
        <v>19.509666666666675</v>
      </c>
      <c r="AM209" s="6">
        <f t="shared" si="1835"/>
        <v>20.453699231117142</v>
      </c>
      <c r="AN209" s="27">
        <f t="shared" si="1851"/>
        <v>300</v>
      </c>
      <c r="AO209" s="6">
        <f t="shared" si="1818"/>
        <v>19.208866666666676</v>
      </c>
      <c r="AP209" s="6">
        <f t="shared" si="1836"/>
        <v>20.151266666666668</v>
      </c>
      <c r="AQ209" s="27">
        <v>200</v>
      </c>
      <c r="AR209" s="6">
        <f t="shared" si="2071"/>
        <v>12.051200000000019</v>
      </c>
      <c r="AS209" s="6">
        <f t="shared" si="2072"/>
        <v>12.750514054188404</v>
      </c>
      <c r="AT209" s="27">
        <f t="shared" si="1852"/>
        <v>300</v>
      </c>
      <c r="AU209" s="6">
        <f t="shared" si="2073"/>
        <v>19.942066666666676</v>
      </c>
      <c r="AV209" s="6">
        <f t="shared" si="2074"/>
        <v>21.019901907383947</v>
      </c>
      <c r="AW209" s="27">
        <f t="shared" si="1853"/>
        <v>300</v>
      </c>
      <c r="AX209" s="6">
        <f t="shared" si="2075"/>
        <v>19.942066666666676</v>
      </c>
      <c r="AY209" s="6">
        <f t="shared" si="2076"/>
        <v>21.019901907383947</v>
      </c>
      <c r="AZ209" s="27">
        <f t="shared" si="1854"/>
        <v>300</v>
      </c>
      <c r="BA209" s="6">
        <f t="shared" si="2077"/>
        <v>19.942066666666676</v>
      </c>
      <c r="BB209" s="21">
        <f t="shared" si="2078"/>
        <v>21.019901907383947</v>
      </c>
    </row>
    <row r="210" spans="4:54" x14ac:dyDescent="0.25">
      <c r="D210" s="28">
        <v>201</v>
      </c>
      <c r="F210" s="20"/>
      <c r="G210" s="29">
        <f t="shared" si="2089"/>
        <v>101</v>
      </c>
      <c r="H210" s="4">
        <f t="shared" ref="H210" si="2138">H$5/G210+H$6</f>
        <v>4.202221782178218</v>
      </c>
      <c r="I210" s="4">
        <f t="shared" si="2080"/>
        <v>6.0277178217821783</v>
      </c>
      <c r="J210" s="28">
        <v>201</v>
      </c>
      <c r="K210" s="4">
        <f t="shared" ref="K210" si="2139">K$5/J210+K$6</f>
        <v>4.2033054726368162</v>
      </c>
      <c r="L210" s="4">
        <f t="shared" si="2082"/>
        <v>6.0293009950248759</v>
      </c>
      <c r="M210" s="28">
        <f t="shared" si="1839"/>
        <v>403</v>
      </c>
      <c r="N210" s="6">
        <f t="shared" ref="N210" si="2140">N$5/M210+N$6</f>
        <v>3.9447203473945409</v>
      </c>
      <c r="O210" s="6">
        <f t="shared" si="1822"/>
        <v>5.4801528535980149</v>
      </c>
      <c r="P210" s="28">
        <f t="shared" si="1841"/>
        <v>3130</v>
      </c>
      <c r="Q210" s="6">
        <f t="shared" ref="Q210" si="2141">Q$5/P210+Q$6</f>
        <v>3.7404258785942495</v>
      </c>
      <c r="R210" s="6">
        <f t="shared" si="1824"/>
        <v>5.2576792332268374</v>
      </c>
      <c r="S210" s="28">
        <f>S209+65</f>
        <v>265</v>
      </c>
      <c r="T210" s="6">
        <f t="shared" ref="T210" si="2142">T$5/S210+T$6</f>
        <v>6.1831698113207549</v>
      </c>
      <c r="U210" s="6">
        <f t="shared" si="1826"/>
        <v>6.6696283018867923</v>
      </c>
      <c r="V210" s="28">
        <f>V209+125</f>
        <v>325</v>
      </c>
      <c r="W210" s="6">
        <f t="shared" ref="W210" si="2143">W$5/V210+W$6</f>
        <v>7.0595923076923111</v>
      </c>
      <c r="X210" s="6">
        <f t="shared" si="1828"/>
        <v>7.5835076923076929</v>
      </c>
      <c r="Y210" s="28">
        <f>Y209+250</f>
        <v>450</v>
      </c>
      <c r="Z210" s="6">
        <f t="shared" ref="Z210" si="2144">Z$5/Y210+Z$6</f>
        <v>7.1668333333333418</v>
      </c>
      <c r="AA210" s="6">
        <f t="shared" si="1830"/>
        <v>7.6900111111111116</v>
      </c>
      <c r="AB210" s="28">
        <f>+AB209+50</f>
        <v>350</v>
      </c>
      <c r="AC210" s="6">
        <f t="shared" ref="AC210" si="2145">AC$5/AB210+AC$6</f>
        <v>18.279414285714292</v>
      </c>
      <c r="AD210" s="6">
        <f t="shared" si="1832"/>
        <v>19.34232857142857</v>
      </c>
      <c r="AE210" s="28">
        <f>+AE209+50</f>
        <v>350</v>
      </c>
      <c r="AF210" s="6">
        <f t="shared" si="1815"/>
        <v>17.995414285714293</v>
      </c>
      <c r="AG210" s="6">
        <f t="shared" si="1833"/>
        <v>19.025028571428571</v>
      </c>
      <c r="AH210" s="28">
        <f>+AH209+50</f>
        <v>350</v>
      </c>
      <c r="AI210" s="6">
        <f t="shared" si="1816"/>
        <v>17.528814285714294</v>
      </c>
      <c r="AJ210" s="6">
        <f t="shared" si="1834"/>
        <v>18.503728571428571</v>
      </c>
      <c r="AK210" s="28">
        <f>+AK209+50</f>
        <v>350</v>
      </c>
      <c r="AL210" s="6">
        <f t="shared" si="1817"/>
        <v>16.828714285714291</v>
      </c>
      <c r="AM210" s="6">
        <f t="shared" si="1835"/>
        <v>17.638461135879044</v>
      </c>
      <c r="AN210" s="28">
        <f>+AN209+50</f>
        <v>350</v>
      </c>
      <c r="AO210" s="6">
        <f t="shared" si="1818"/>
        <v>16.527914285714292</v>
      </c>
      <c r="AP210" s="6">
        <f t="shared" si="1836"/>
        <v>17.336028571428571</v>
      </c>
      <c r="AQ210" s="28">
        <f>AQ209+250</f>
        <v>450</v>
      </c>
      <c r="AR210" s="6">
        <f t="shared" si="2071"/>
        <v>6.1345333333333425</v>
      </c>
      <c r="AS210" s="6">
        <f t="shared" si="2072"/>
        <v>6.5366251652995144</v>
      </c>
      <c r="AT210" s="28">
        <f>+AT209+50</f>
        <v>350</v>
      </c>
      <c r="AU210" s="6">
        <f t="shared" si="2073"/>
        <v>17.261114285714292</v>
      </c>
      <c r="AV210" s="6">
        <f t="shared" si="2074"/>
        <v>18.204663812145846</v>
      </c>
      <c r="AW210" s="28">
        <f>+AW209+50</f>
        <v>350</v>
      </c>
      <c r="AX210" s="6">
        <f t="shared" si="2075"/>
        <v>17.261114285714292</v>
      </c>
      <c r="AY210" s="6">
        <f t="shared" si="2076"/>
        <v>18.204663812145846</v>
      </c>
      <c r="AZ210" s="28">
        <f>+AZ209+50</f>
        <v>350</v>
      </c>
      <c r="BA210" s="6">
        <f t="shared" si="2077"/>
        <v>17.261114285714292</v>
      </c>
      <c r="BB210" s="21">
        <f t="shared" si="2078"/>
        <v>18.204663812145846</v>
      </c>
    </row>
    <row r="211" spans="4:54" x14ac:dyDescent="0.25">
      <c r="D211" s="28">
        <v>202</v>
      </c>
      <c r="F211" s="20"/>
      <c r="G211" s="29">
        <f t="shared" si="2089"/>
        <v>101.5</v>
      </c>
      <c r="H211" s="4">
        <f t="shared" ref="H211" si="2146">H$5/G211+H$6</f>
        <v>4.2011487684729065</v>
      </c>
      <c r="I211" s="4">
        <f t="shared" si="2080"/>
        <v>6.0261502463054191</v>
      </c>
      <c r="J211" s="28">
        <v>202</v>
      </c>
      <c r="K211" s="4">
        <f t="shared" ref="K211" si="2147">K$5/J211+K$6</f>
        <v>4.202221782178218</v>
      </c>
      <c r="L211" s="4">
        <f t="shared" si="2082"/>
        <v>6.0277178217821783</v>
      </c>
      <c r="M211" s="28">
        <f t="shared" si="1839"/>
        <v>406</v>
      </c>
      <c r="N211" s="6">
        <f t="shared" ref="N211" si="2148">N$5/M211+N$6</f>
        <v>3.9428684729064041</v>
      </c>
      <c r="O211" s="6">
        <f t="shared" si="1822"/>
        <v>5.4781359605911337</v>
      </c>
      <c r="P211" s="28">
        <f t="shared" si="1841"/>
        <v>3160</v>
      </c>
      <c r="Q211" s="6">
        <f t="shared" ref="Q211" si="2149">Q$5/P211+Q$6</f>
        <v>3.7399860759493673</v>
      </c>
      <c r="R211" s="6">
        <f t="shared" si="1824"/>
        <v>5.2572000000000001</v>
      </c>
      <c r="S211" s="28">
        <f t="shared" ref="S211:S274" si="2150">S210+65</f>
        <v>330</v>
      </c>
      <c r="T211" s="6">
        <f t="shared" ref="T211" si="2151">T$5/S211+T$6</f>
        <v>5.4844848484848487</v>
      </c>
      <c r="U211" s="6">
        <f t="shared" si="1826"/>
        <v>5.9360090909090903</v>
      </c>
      <c r="V211" s="28">
        <f t="shared" ref="V211:V274" si="2152">V210+125</f>
        <v>450</v>
      </c>
      <c r="W211" s="6">
        <f t="shared" ref="W211" si="2153">W$5/V211+W$6</f>
        <v>5.807455555555558</v>
      </c>
      <c r="X211" s="6">
        <f t="shared" si="1828"/>
        <v>6.2689777777777778</v>
      </c>
      <c r="Y211" s="28">
        <f t="shared" ref="Y211:Y274" si="2154">Y210+250</f>
        <v>700</v>
      </c>
      <c r="Z211" s="6">
        <f t="shared" ref="Z211" si="2155">Z$5/Y211+Z$6</f>
        <v>5.4763571428571485</v>
      </c>
      <c r="AA211" s="6">
        <f t="shared" si="1830"/>
        <v>5.9146142857142863</v>
      </c>
      <c r="AB211" s="28">
        <f t="shared" ref="AB211:AB243" si="2156">+AB210+50</f>
        <v>400</v>
      </c>
      <c r="AC211" s="6">
        <f t="shared" ref="AC211" si="2157">AC$5/AB211+AC$6</f>
        <v>16.268700000000006</v>
      </c>
      <c r="AD211" s="6">
        <f t="shared" si="1832"/>
        <v>17.230899999999998</v>
      </c>
      <c r="AE211" s="28">
        <f t="shared" ref="AE211:AE243" si="2158">+AE210+50</f>
        <v>400</v>
      </c>
      <c r="AF211" s="6">
        <f t="shared" si="1815"/>
        <v>15.984700000000007</v>
      </c>
      <c r="AG211" s="6">
        <f t="shared" si="1833"/>
        <v>16.913599999999999</v>
      </c>
      <c r="AH211" s="28">
        <f t="shared" ref="AH211:AH243" si="2159">+AH210+50</f>
        <v>400</v>
      </c>
      <c r="AI211" s="6">
        <f t="shared" si="1816"/>
        <v>15.518100000000006</v>
      </c>
      <c r="AJ211" s="6">
        <f t="shared" si="1834"/>
        <v>16.392299999999999</v>
      </c>
      <c r="AK211" s="28">
        <f t="shared" ref="AK211:AK243" si="2160">+AK210+50</f>
        <v>400</v>
      </c>
      <c r="AL211" s="6">
        <f t="shared" si="1817"/>
        <v>14.818000000000007</v>
      </c>
      <c r="AM211" s="6">
        <f t="shared" si="1835"/>
        <v>15.527032564450474</v>
      </c>
      <c r="AN211" s="28">
        <f t="shared" ref="AN211:AN243" si="2161">+AN210+50</f>
        <v>400</v>
      </c>
      <c r="AO211" s="6">
        <f t="shared" si="1818"/>
        <v>14.517200000000006</v>
      </c>
      <c r="AP211" s="6">
        <f t="shared" si="1836"/>
        <v>15.224599999999999</v>
      </c>
      <c r="AQ211" s="28">
        <f t="shared" ref="AQ211:AQ274" si="2162">AQ210+250</f>
        <v>700</v>
      </c>
      <c r="AR211" s="6">
        <f t="shared" si="2071"/>
        <v>4.4440571428571491</v>
      </c>
      <c r="AS211" s="6">
        <f t="shared" si="2072"/>
        <v>4.7612283399026891</v>
      </c>
      <c r="AT211" s="28">
        <f t="shared" ref="AT211:AT243" si="2163">+AT210+50</f>
        <v>400</v>
      </c>
      <c r="AU211" s="6">
        <f t="shared" si="2073"/>
        <v>15.250400000000006</v>
      </c>
      <c r="AV211" s="6">
        <f t="shared" si="2074"/>
        <v>16.093235240717277</v>
      </c>
      <c r="AW211" s="28">
        <f t="shared" ref="AW211:AW243" si="2164">+AW210+50</f>
        <v>400</v>
      </c>
      <c r="AX211" s="6">
        <f t="shared" si="2075"/>
        <v>15.250400000000006</v>
      </c>
      <c r="AY211" s="6">
        <f t="shared" si="2076"/>
        <v>16.093235240717277</v>
      </c>
      <c r="AZ211" s="28">
        <f t="shared" ref="AZ211:AZ243" si="2165">+AZ210+50</f>
        <v>400</v>
      </c>
      <c r="BA211" s="6">
        <f t="shared" si="2077"/>
        <v>15.250400000000006</v>
      </c>
      <c r="BB211" s="21">
        <f t="shared" si="2078"/>
        <v>16.093235240717277</v>
      </c>
    </row>
    <row r="212" spans="4:54" x14ac:dyDescent="0.25">
      <c r="D212" s="28">
        <v>203</v>
      </c>
      <c r="F212" s="20"/>
      <c r="G212" s="29">
        <f t="shared" si="2089"/>
        <v>102</v>
      </c>
      <c r="H212" s="4">
        <f t="shared" ref="H212" si="2166">H$5/G212+H$6</f>
        <v>4.200086274509804</v>
      </c>
      <c r="I212" s="4">
        <f t="shared" si="2080"/>
        <v>6.0245980392156868</v>
      </c>
      <c r="J212" s="28">
        <v>203</v>
      </c>
      <c r="K212" s="4">
        <f t="shared" ref="K212" si="2167">K$5/J212+K$6</f>
        <v>4.2011487684729065</v>
      </c>
      <c r="L212" s="4">
        <f t="shared" si="2082"/>
        <v>6.0261502463054191</v>
      </c>
      <c r="M212" s="28">
        <f t="shared" si="1839"/>
        <v>409</v>
      </c>
      <c r="N212" s="6">
        <f t="shared" ref="N212" si="2168">N$5/M212+N$6</f>
        <v>3.9410437652811736</v>
      </c>
      <c r="O212" s="6">
        <f t="shared" si="1822"/>
        <v>5.4761486552567238</v>
      </c>
      <c r="P212" s="28">
        <f t="shared" si="1841"/>
        <v>3190</v>
      </c>
      <c r="Q212" s="6">
        <f t="shared" ref="Q212" si="2169">Q$5/P212+Q$6</f>
        <v>3.7395545454545456</v>
      </c>
      <c r="R212" s="6">
        <f t="shared" si="1824"/>
        <v>5.2567297805642639</v>
      </c>
      <c r="S212" s="28">
        <f t="shared" si="2150"/>
        <v>395</v>
      </c>
      <c r="T212" s="6">
        <f t="shared" ref="T212" si="2170">T$5/S212+T$6</f>
        <v>5.0157468354430375</v>
      </c>
      <c r="U212" s="6">
        <f t="shared" si="1826"/>
        <v>5.4438341772151899</v>
      </c>
      <c r="V212" s="28">
        <f t="shared" si="2152"/>
        <v>575</v>
      </c>
      <c r="W212" s="6">
        <f t="shared" ref="W212" si="2171">W$5/V212+W$6</f>
        <v>5.0997260869565242</v>
      </c>
      <c r="X212" s="6">
        <f t="shared" si="1828"/>
        <v>5.5259826086956521</v>
      </c>
      <c r="Y212" s="28">
        <f t="shared" si="2154"/>
        <v>950</v>
      </c>
      <c r="Z212" s="6">
        <f t="shared" ref="Z212" si="2172">Z$5/Y212+Z$6</f>
        <v>4.675605263157899</v>
      </c>
      <c r="AA212" s="6">
        <f t="shared" si="1830"/>
        <v>5.0736368421052633</v>
      </c>
      <c r="AB212" s="28">
        <f t="shared" si="2156"/>
        <v>450</v>
      </c>
      <c r="AC212" s="6">
        <f t="shared" ref="AC212" si="2173">AC$5/AB212+AC$6</f>
        <v>14.704811111111116</v>
      </c>
      <c r="AD212" s="6">
        <f t="shared" si="1832"/>
        <v>15.588677777777779</v>
      </c>
      <c r="AE212" s="28">
        <f t="shared" si="2158"/>
        <v>450</v>
      </c>
      <c r="AF212" s="6">
        <f t="shared" si="1815"/>
        <v>14.420811111111117</v>
      </c>
      <c r="AG212" s="6">
        <f t="shared" si="1833"/>
        <v>15.271377777777777</v>
      </c>
      <c r="AH212" s="28">
        <f t="shared" si="2159"/>
        <v>450</v>
      </c>
      <c r="AI212" s="6">
        <f t="shared" si="1816"/>
        <v>13.954211111111116</v>
      </c>
      <c r="AJ212" s="6">
        <f t="shared" si="1834"/>
        <v>14.750077777777777</v>
      </c>
      <c r="AK212" s="28">
        <f t="shared" si="2160"/>
        <v>450</v>
      </c>
      <c r="AL212" s="6">
        <f t="shared" si="1817"/>
        <v>13.254111111111117</v>
      </c>
      <c r="AM212" s="6">
        <f t="shared" si="1835"/>
        <v>13.884810342228253</v>
      </c>
      <c r="AN212" s="28">
        <f t="shared" si="2161"/>
        <v>450</v>
      </c>
      <c r="AO212" s="6">
        <f t="shared" si="1818"/>
        <v>12.953311111111116</v>
      </c>
      <c r="AP212" s="6">
        <f t="shared" si="1836"/>
        <v>13.582377777777777</v>
      </c>
      <c r="AQ212" s="28">
        <f t="shared" si="2162"/>
        <v>950</v>
      </c>
      <c r="AR212" s="6">
        <f t="shared" si="2071"/>
        <v>3.6433052631578988</v>
      </c>
      <c r="AS212" s="6">
        <f t="shared" si="2072"/>
        <v>3.9202508962936671</v>
      </c>
      <c r="AT212" s="28">
        <f t="shared" si="2163"/>
        <v>450</v>
      </c>
      <c r="AU212" s="6">
        <f t="shared" si="2073"/>
        <v>13.686511111111116</v>
      </c>
      <c r="AV212" s="6">
        <f t="shared" si="2074"/>
        <v>14.451013018495056</v>
      </c>
      <c r="AW212" s="28">
        <f t="shared" si="2164"/>
        <v>450</v>
      </c>
      <c r="AX212" s="6">
        <f t="shared" si="2075"/>
        <v>13.686511111111116</v>
      </c>
      <c r="AY212" s="6">
        <f t="shared" si="2076"/>
        <v>14.451013018495056</v>
      </c>
      <c r="AZ212" s="28">
        <f t="shared" si="2165"/>
        <v>450</v>
      </c>
      <c r="BA212" s="6">
        <f t="shared" si="2077"/>
        <v>13.686511111111116</v>
      </c>
      <c r="BB212" s="21">
        <f t="shared" si="2078"/>
        <v>14.451013018495056</v>
      </c>
    </row>
    <row r="213" spans="4:54" x14ac:dyDescent="0.25">
      <c r="D213" s="28">
        <v>204</v>
      </c>
      <c r="F213" s="20"/>
      <c r="G213" s="29">
        <f t="shared" si="2089"/>
        <v>102.5</v>
      </c>
      <c r="H213" s="4">
        <f t="shared" ref="H213" si="2174">H$5/G213+H$6</f>
        <v>4.1990341463414635</v>
      </c>
      <c r="I213" s="4">
        <f t="shared" si="2080"/>
        <v>6.0230609756097566</v>
      </c>
      <c r="J213" s="28">
        <v>204</v>
      </c>
      <c r="K213" s="4">
        <f t="shared" ref="K213" si="2175">K$5/J213+K$6</f>
        <v>4.200086274509804</v>
      </c>
      <c r="L213" s="4">
        <f t="shared" si="2082"/>
        <v>6.0245980392156868</v>
      </c>
      <c r="M213" s="28">
        <f t="shared" si="1839"/>
        <v>412</v>
      </c>
      <c r="N213" s="6">
        <f t="shared" ref="N213" si="2176">N$5/M213+N$6</f>
        <v>3.9392456310679611</v>
      </c>
      <c r="O213" s="6">
        <f t="shared" si="1822"/>
        <v>5.4741902912621363</v>
      </c>
      <c r="P213" s="28">
        <f t="shared" si="1841"/>
        <v>3220</v>
      </c>
      <c r="Q213" s="6">
        <f t="shared" ref="Q213" si="2177">Q$5/P213+Q$6</f>
        <v>3.7391310559006214</v>
      </c>
      <c r="R213" s="6">
        <f t="shared" si="1824"/>
        <v>5.2562683229813665</v>
      </c>
      <c r="S213" s="28">
        <f t="shared" si="2150"/>
        <v>460</v>
      </c>
      <c r="T213" s="6">
        <f t="shared" ref="T213" si="2178">T$5/S213+T$6</f>
        <v>4.6794782608695655</v>
      </c>
      <c r="U213" s="6">
        <f t="shared" si="1826"/>
        <v>5.0907521739130441</v>
      </c>
      <c r="V213" s="28">
        <f t="shared" si="2152"/>
        <v>700</v>
      </c>
      <c r="W213" s="6">
        <f t="shared" ref="W213" si="2179">W$5/V213+W$6</f>
        <v>4.6447571428571441</v>
      </c>
      <c r="X213" s="6">
        <f t="shared" si="1828"/>
        <v>5.048342857142857</v>
      </c>
      <c r="Y213" s="28">
        <f t="shared" si="2154"/>
        <v>1200</v>
      </c>
      <c r="Z213" s="6">
        <f t="shared" ref="Z213" si="2180">Z$5/Y213+Z$6</f>
        <v>4.2085000000000035</v>
      </c>
      <c r="AA213" s="6">
        <f t="shared" si="1830"/>
        <v>4.5830666666666673</v>
      </c>
      <c r="AB213" s="28">
        <f t="shared" si="2156"/>
        <v>500</v>
      </c>
      <c r="AC213" s="6">
        <f t="shared" ref="AC213" si="2181">AC$5/AB213+AC$6</f>
        <v>13.453700000000005</v>
      </c>
      <c r="AD213" s="6">
        <f t="shared" si="1832"/>
        <v>14.274899999999999</v>
      </c>
      <c r="AE213" s="28">
        <f t="shared" si="2158"/>
        <v>500</v>
      </c>
      <c r="AF213" s="6">
        <f t="shared" si="1815"/>
        <v>13.169700000000006</v>
      </c>
      <c r="AG213" s="6">
        <f t="shared" si="1833"/>
        <v>13.957599999999999</v>
      </c>
      <c r="AH213" s="28">
        <f t="shared" si="2159"/>
        <v>500</v>
      </c>
      <c r="AI213" s="6">
        <f t="shared" si="1816"/>
        <v>12.703100000000004</v>
      </c>
      <c r="AJ213" s="6">
        <f t="shared" si="1834"/>
        <v>13.436299999999999</v>
      </c>
      <c r="AK213" s="28">
        <f t="shared" si="2160"/>
        <v>500</v>
      </c>
      <c r="AL213" s="6">
        <f t="shared" si="1817"/>
        <v>12.003000000000005</v>
      </c>
      <c r="AM213" s="6">
        <f t="shared" si="1835"/>
        <v>12.571032564450475</v>
      </c>
      <c r="AN213" s="28">
        <f t="shared" si="2161"/>
        <v>500</v>
      </c>
      <c r="AO213" s="6">
        <f t="shared" si="1818"/>
        <v>11.702200000000005</v>
      </c>
      <c r="AP213" s="6">
        <f t="shared" si="1836"/>
        <v>12.268599999999999</v>
      </c>
      <c r="AQ213" s="28">
        <f t="shared" si="2162"/>
        <v>1200</v>
      </c>
      <c r="AR213" s="6">
        <f t="shared" si="2071"/>
        <v>3.1762000000000032</v>
      </c>
      <c r="AS213" s="6">
        <f t="shared" si="2072"/>
        <v>3.4296807208550701</v>
      </c>
      <c r="AT213" s="28">
        <f t="shared" si="2163"/>
        <v>500</v>
      </c>
      <c r="AU213" s="6">
        <f t="shared" si="2073"/>
        <v>12.435400000000005</v>
      </c>
      <c r="AV213" s="6">
        <f t="shared" si="2074"/>
        <v>13.137235240717278</v>
      </c>
      <c r="AW213" s="28">
        <f t="shared" si="2164"/>
        <v>500</v>
      </c>
      <c r="AX213" s="6">
        <f t="shared" si="2075"/>
        <v>12.435400000000005</v>
      </c>
      <c r="AY213" s="6">
        <f t="shared" si="2076"/>
        <v>13.137235240717278</v>
      </c>
      <c r="AZ213" s="28">
        <f t="shared" si="2165"/>
        <v>500</v>
      </c>
      <c r="BA213" s="6">
        <f t="shared" si="2077"/>
        <v>12.435400000000005</v>
      </c>
      <c r="BB213" s="21">
        <f t="shared" si="2078"/>
        <v>13.137235240717278</v>
      </c>
    </row>
    <row r="214" spans="4:54" x14ac:dyDescent="0.25">
      <c r="D214" s="28">
        <v>205</v>
      </c>
      <c r="F214" s="20"/>
      <c r="G214" s="29">
        <f t="shared" si="2089"/>
        <v>103</v>
      </c>
      <c r="H214" s="4">
        <f t="shared" ref="H214" si="2182">H$5/G214+H$6</f>
        <v>4.1979922330097086</v>
      </c>
      <c r="I214" s="4">
        <f t="shared" si="2080"/>
        <v>6.0215388349514569</v>
      </c>
      <c r="J214" s="28">
        <v>205</v>
      </c>
      <c r="K214" s="4">
        <f t="shared" ref="K214" si="2183">K$5/J214+K$6</f>
        <v>4.1990341463414635</v>
      </c>
      <c r="L214" s="4">
        <f t="shared" si="2082"/>
        <v>6.0230609756097566</v>
      </c>
      <c r="M214" s="28">
        <f t="shared" si="1839"/>
        <v>415</v>
      </c>
      <c r="N214" s="6">
        <f t="shared" ref="N214" si="2184">N$5/M214+N$6</f>
        <v>3.9374734939759035</v>
      </c>
      <c r="O214" s="6">
        <f t="shared" si="1822"/>
        <v>5.4722602409638554</v>
      </c>
      <c r="P214" s="28">
        <f t="shared" si="1841"/>
        <v>3250</v>
      </c>
      <c r="Q214" s="6">
        <f t="shared" ref="Q214" si="2185">Q$5/P214+Q$6</f>
        <v>3.7387153846153849</v>
      </c>
      <c r="R214" s="6">
        <f t="shared" si="1824"/>
        <v>5.255815384615385</v>
      </c>
      <c r="S214" s="28">
        <f t="shared" si="2150"/>
        <v>525</v>
      </c>
      <c r="T214" s="6">
        <f t="shared" ref="T214" si="2186">T$5/S214+T$6</f>
        <v>4.4264761904761905</v>
      </c>
      <c r="U214" s="6">
        <f t="shared" si="1826"/>
        <v>4.8250999999999999</v>
      </c>
      <c r="V214" s="28">
        <f t="shared" si="2152"/>
        <v>825</v>
      </c>
      <c r="W214" s="6">
        <f t="shared" ref="W214" si="2187">W$5/V214+W$6</f>
        <v>4.327657575757577</v>
      </c>
      <c r="X214" s="6">
        <f t="shared" si="1828"/>
        <v>4.7154424242424238</v>
      </c>
      <c r="Y214" s="28">
        <f t="shared" si="2154"/>
        <v>1450</v>
      </c>
      <c r="Z214" s="6">
        <f t="shared" ref="Z214" si="2188">Z$5/Y214+Z$6</f>
        <v>3.902465517241382</v>
      </c>
      <c r="AA214" s="6">
        <f t="shared" si="1830"/>
        <v>4.261658620689655</v>
      </c>
      <c r="AB214" s="28">
        <f t="shared" si="2156"/>
        <v>550</v>
      </c>
      <c r="AC214" s="6">
        <f t="shared" ref="AC214" si="2189">AC$5/AB214+AC$6</f>
        <v>12.430063636363641</v>
      </c>
      <c r="AD214" s="6">
        <f t="shared" si="1832"/>
        <v>13.199990909090911</v>
      </c>
      <c r="AE214" s="28">
        <f t="shared" si="2158"/>
        <v>550</v>
      </c>
      <c r="AF214" s="6">
        <f t="shared" si="1815"/>
        <v>12.146063636363643</v>
      </c>
      <c r="AG214" s="6">
        <f t="shared" si="1833"/>
        <v>12.882690909090909</v>
      </c>
      <c r="AH214" s="28">
        <f t="shared" si="2159"/>
        <v>550</v>
      </c>
      <c r="AI214" s="6">
        <f t="shared" si="1816"/>
        <v>11.679463636363641</v>
      </c>
      <c r="AJ214" s="6">
        <f t="shared" si="1834"/>
        <v>12.361390909090909</v>
      </c>
      <c r="AK214" s="28">
        <f t="shared" si="2160"/>
        <v>550</v>
      </c>
      <c r="AL214" s="6">
        <f t="shared" si="1817"/>
        <v>10.979363636363642</v>
      </c>
      <c r="AM214" s="6">
        <f t="shared" si="1835"/>
        <v>11.496123473541385</v>
      </c>
      <c r="AN214" s="28">
        <f t="shared" si="2161"/>
        <v>550</v>
      </c>
      <c r="AO214" s="6">
        <f t="shared" si="1818"/>
        <v>10.678563636363641</v>
      </c>
      <c r="AP214" s="6">
        <f t="shared" si="1836"/>
        <v>11.193690909090909</v>
      </c>
      <c r="AQ214" s="28">
        <f t="shared" si="2162"/>
        <v>1450</v>
      </c>
      <c r="AR214" s="6">
        <f t="shared" si="2071"/>
        <v>2.8701655172413822</v>
      </c>
      <c r="AS214" s="6">
        <f t="shared" si="2072"/>
        <v>3.1082726748780587</v>
      </c>
      <c r="AT214" s="28">
        <f t="shared" si="2163"/>
        <v>550</v>
      </c>
      <c r="AU214" s="6">
        <f t="shared" si="2073"/>
        <v>11.411763636363641</v>
      </c>
      <c r="AV214" s="6">
        <f t="shared" si="2074"/>
        <v>12.062326149808188</v>
      </c>
      <c r="AW214" s="28">
        <f t="shared" si="2164"/>
        <v>550</v>
      </c>
      <c r="AX214" s="6">
        <f t="shared" si="2075"/>
        <v>11.411763636363641</v>
      </c>
      <c r="AY214" s="6">
        <f t="shared" si="2076"/>
        <v>12.062326149808188</v>
      </c>
      <c r="AZ214" s="28">
        <f t="shared" si="2165"/>
        <v>550</v>
      </c>
      <c r="BA214" s="6">
        <f t="shared" si="2077"/>
        <v>11.411763636363641</v>
      </c>
      <c r="BB214" s="21">
        <f t="shared" si="2078"/>
        <v>12.062326149808188</v>
      </c>
    </row>
    <row r="215" spans="4:54" x14ac:dyDescent="0.25">
      <c r="D215" s="28">
        <v>206</v>
      </c>
      <c r="F215" s="20"/>
      <c r="G215" s="29">
        <f t="shared" si="2089"/>
        <v>103.5</v>
      </c>
      <c r="H215" s="4">
        <f t="shared" ref="H215" si="2190">H$5/G215+H$6</f>
        <v>4.1969603864734299</v>
      </c>
      <c r="I215" s="4">
        <f t="shared" si="2080"/>
        <v>6.0200314009661842</v>
      </c>
      <c r="J215" s="28">
        <v>206</v>
      </c>
      <c r="K215" s="4">
        <f t="shared" ref="K215" si="2191">K$5/J215+K$6</f>
        <v>4.1979922330097086</v>
      </c>
      <c r="L215" s="4">
        <f t="shared" si="2082"/>
        <v>6.0215388349514569</v>
      </c>
      <c r="M215" s="28">
        <f t="shared" si="1839"/>
        <v>418</v>
      </c>
      <c r="N215" s="6">
        <f t="shared" ref="N215" si="2192">N$5/M215+N$6</f>
        <v>3.9357267942583731</v>
      </c>
      <c r="O215" s="6">
        <f t="shared" si="1822"/>
        <v>5.4703578947368428</v>
      </c>
      <c r="P215" s="28">
        <f t="shared" si="1841"/>
        <v>3280</v>
      </c>
      <c r="Q215" s="6">
        <f t="shared" ref="Q215" si="2193">Q$5/P215+Q$6</f>
        <v>3.7383073170731711</v>
      </c>
      <c r="R215" s="6">
        <f t="shared" si="1824"/>
        <v>5.2553707317073171</v>
      </c>
      <c r="S215" s="28">
        <f t="shared" si="2150"/>
        <v>590</v>
      </c>
      <c r="T215" s="6">
        <f t="shared" ref="T215" si="2194">T$5/S215+T$6</f>
        <v>4.2292203389830512</v>
      </c>
      <c r="U215" s="6">
        <f t="shared" si="1826"/>
        <v>4.6179813559322032</v>
      </c>
      <c r="V215" s="28">
        <f t="shared" si="2152"/>
        <v>950</v>
      </c>
      <c r="W215" s="6">
        <f t="shared" ref="W215" si="2195">W$5/V215+W$6</f>
        <v>4.0940052631578956</v>
      </c>
      <c r="X215" s="6">
        <f t="shared" si="1828"/>
        <v>4.4701473684210526</v>
      </c>
      <c r="Y215" s="28">
        <f t="shared" si="2154"/>
        <v>1700</v>
      </c>
      <c r="Z215" s="6">
        <f t="shared" ref="Z215" si="2196">Z$5/Y215+Z$6</f>
        <v>3.6864411764705904</v>
      </c>
      <c r="AA215" s="6">
        <f t="shared" si="1830"/>
        <v>4.0347823529411766</v>
      </c>
      <c r="AB215" s="28">
        <f t="shared" si="2156"/>
        <v>600</v>
      </c>
      <c r="AC215" s="6">
        <f t="shared" ref="AC215" si="2197">AC$5/AB215+AC$6</f>
        <v>11.577033333333338</v>
      </c>
      <c r="AD215" s="6">
        <f t="shared" si="1832"/>
        <v>12.304233333333332</v>
      </c>
      <c r="AE215" s="28">
        <f t="shared" si="2158"/>
        <v>600</v>
      </c>
      <c r="AF215" s="6">
        <f t="shared" si="1815"/>
        <v>11.293033333333337</v>
      </c>
      <c r="AG215" s="6">
        <f t="shared" si="1833"/>
        <v>11.986933333333333</v>
      </c>
      <c r="AH215" s="28">
        <f t="shared" si="2159"/>
        <v>600</v>
      </c>
      <c r="AI215" s="6">
        <f t="shared" si="1816"/>
        <v>10.826433333333338</v>
      </c>
      <c r="AJ215" s="6">
        <f t="shared" si="1834"/>
        <v>11.465633333333333</v>
      </c>
      <c r="AK215" s="28">
        <f t="shared" si="2160"/>
        <v>600</v>
      </c>
      <c r="AL215" s="6">
        <f t="shared" si="1817"/>
        <v>10.126333333333339</v>
      </c>
      <c r="AM215" s="6">
        <f t="shared" si="1835"/>
        <v>10.600365897783808</v>
      </c>
      <c r="AN215" s="28">
        <f t="shared" si="2161"/>
        <v>600</v>
      </c>
      <c r="AO215" s="6">
        <f t="shared" si="1818"/>
        <v>9.8255333333333379</v>
      </c>
      <c r="AP215" s="6">
        <f t="shared" si="1836"/>
        <v>10.297933333333333</v>
      </c>
      <c r="AQ215" s="28">
        <f t="shared" si="2162"/>
        <v>1700</v>
      </c>
      <c r="AR215" s="6">
        <f t="shared" si="2071"/>
        <v>2.6541411764705907</v>
      </c>
      <c r="AS215" s="6">
        <f t="shared" si="2072"/>
        <v>2.8813964071295803</v>
      </c>
      <c r="AT215" s="28">
        <f t="shared" si="2163"/>
        <v>600</v>
      </c>
      <c r="AU215" s="6">
        <f t="shared" si="2073"/>
        <v>10.558733333333338</v>
      </c>
      <c r="AV215" s="6">
        <f t="shared" si="2074"/>
        <v>11.166568574050611</v>
      </c>
      <c r="AW215" s="28">
        <f t="shared" si="2164"/>
        <v>600</v>
      </c>
      <c r="AX215" s="6">
        <f t="shared" si="2075"/>
        <v>10.558733333333338</v>
      </c>
      <c r="AY215" s="6">
        <f t="shared" si="2076"/>
        <v>11.166568574050611</v>
      </c>
      <c r="AZ215" s="28">
        <f t="shared" si="2165"/>
        <v>600</v>
      </c>
      <c r="BA215" s="6">
        <f t="shared" si="2077"/>
        <v>10.558733333333338</v>
      </c>
      <c r="BB215" s="21">
        <f t="shared" si="2078"/>
        <v>11.166568574050611</v>
      </c>
    </row>
    <row r="216" spans="4:54" x14ac:dyDescent="0.25">
      <c r="D216" s="28">
        <v>207</v>
      </c>
      <c r="F216" s="20"/>
      <c r="G216" s="29">
        <f t="shared" si="2089"/>
        <v>104</v>
      </c>
      <c r="H216" s="4">
        <f t="shared" ref="H216" si="2198">H$5/G216+H$6</f>
        <v>4.1959384615384616</v>
      </c>
      <c r="I216" s="4">
        <f t="shared" si="2080"/>
        <v>6.0185384615384621</v>
      </c>
      <c r="J216" s="28">
        <v>207</v>
      </c>
      <c r="K216" s="4">
        <f t="shared" ref="K216" si="2199">K$5/J216+K$6</f>
        <v>4.1969603864734299</v>
      </c>
      <c r="L216" s="4">
        <f t="shared" si="2082"/>
        <v>6.0200314009661842</v>
      </c>
      <c r="M216" s="28">
        <f t="shared" si="1839"/>
        <v>421</v>
      </c>
      <c r="N216" s="6">
        <f t="shared" ref="N216" si="2200">N$5/M216+N$6</f>
        <v>3.9340049881235157</v>
      </c>
      <c r="O216" s="6">
        <f t="shared" si="1822"/>
        <v>5.4684826603325423</v>
      </c>
      <c r="P216" s="28">
        <f t="shared" si="1841"/>
        <v>3310</v>
      </c>
      <c r="Q216" s="6">
        <f t="shared" ref="Q216" si="2201">Q$5/P216+Q$6</f>
        <v>3.7379066465256798</v>
      </c>
      <c r="R216" s="6">
        <f t="shared" si="1824"/>
        <v>5.2549341389728097</v>
      </c>
      <c r="S216" s="28">
        <f t="shared" si="2150"/>
        <v>655</v>
      </c>
      <c r="T216" s="6">
        <f t="shared" ref="T216" si="2202">T$5/S216+T$6</f>
        <v>4.0711145038167942</v>
      </c>
      <c r="U216" s="6">
        <f t="shared" si="1826"/>
        <v>4.4519702290076335</v>
      </c>
      <c r="V216" s="28">
        <f t="shared" si="2152"/>
        <v>1075</v>
      </c>
      <c r="W216" s="6">
        <f t="shared" ref="W216" si="2203">W$5/V216+W$6</f>
        <v>3.9146906976744198</v>
      </c>
      <c r="X216" s="6">
        <f t="shared" si="1828"/>
        <v>4.2818976744186044</v>
      </c>
      <c r="Y216" s="28">
        <f t="shared" si="2154"/>
        <v>1950</v>
      </c>
      <c r="Z216" s="6">
        <f t="shared" ref="Z216" si="2204">Z$5/Y216+Z$6</f>
        <v>3.5258076923076942</v>
      </c>
      <c r="AA216" s="6">
        <f t="shared" si="1830"/>
        <v>3.866079487179487</v>
      </c>
      <c r="AB216" s="28">
        <f t="shared" si="2156"/>
        <v>650</v>
      </c>
      <c r="AC216" s="6">
        <f t="shared" ref="AC216" si="2205">AC$5/AB216+AC$6</f>
        <v>10.855238461538466</v>
      </c>
      <c r="AD216" s="6">
        <f t="shared" si="1832"/>
        <v>11.546284615384614</v>
      </c>
      <c r="AE216" s="28">
        <f t="shared" si="2158"/>
        <v>650</v>
      </c>
      <c r="AF216" s="6">
        <f t="shared" si="1815"/>
        <v>10.571238461538467</v>
      </c>
      <c r="AG216" s="6">
        <f t="shared" si="1833"/>
        <v>11.228984615384615</v>
      </c>
      <c r="AH216" s="28">
        <f t="shared" si="2159"/>
        <v>650</v>
      </c>
      <c r="AI216" s="6">
        <f t="shared" si="1816"/>
        <v>10.104638461538466</v>
      </c>
      <c r="AJ216" s="6">
        <f t="shared" si="1834"/>
        <v>10.707684615384615</v>
      </c>
      <c r="AK216" s="28">
        <f t="shared" si="2160"/>
        <v>650</v>
      </c>
      <c r="AL216" s="6">
        <f t="shared" si="1817"/>
        <v>9.4045384615384666</v>
      </c>
      <c r="AM216" s="6">
        <f t="shared" si="1835"/>
        <v>9.8424171798350901</v>
      </c>
      <c r="AN216" s="28">
        <f t="shared" si="2161"/>
        <v>650</v>
      </c>
      <c r="AO216" s="6">
        <f t="shared" si="1818"/>
        <v>9.103738461538466</v>
      </c>
      <c r="AP216" s="6">
        <f t="shared" si="1836"/>
        <v>9.5399846153846148</v>
      </c>
      <c r="AQ216" s="28">
        <f t="shared" si="2162"/>
        <v>1950</v>
      </c>
      <c r="AR216" s="6">
        <f t="shared" si="2071"/>
        <v>2.4935076923076944</v>
      </c>
      <c r="AS216" s="6">
        <f t="shared" si="2072"/>
        <v>2.7126935413678908</v>
      </c>
      <c r="AT216" s="28">
        <f t="shared" si="2163"/>
        <v>650</v>
      </c>
      <c r="AU216" s="6">
        <f t="shared" si="2073"/>
        <v>9.8369384615384661</v>
      </c>
      <c r="AV216" s="6">
        <f t="shared" si="2074"/>
        <v>10.408619856101893</v>
      </c>
      <c r="AW216" s="28">
        <f t="shared" si="2164"/>
        <v>650</v>
      </c>
      <c r="AX216" s="6">
        <f t="shared" si="2075"/>
        <v>9.8369384615384661</v>
      </c>
      <c r="AY216" s="6">
        <f t="shared" si="2076"/>
        <v>10.408619856101893</v>
      </c>
      <c r="AZ216" s="28">
        <f t="shared" si="2165"/>
        <v>650</v>
      </c>
      <c r="BA216" s="6">
        <f t="shared" si="2077"/>
        <v>9.8369384615384661</v>
      </c>
      <c r="BB216" s="21">
        <f t="shared" si="2078"/>
        <v>10.408619856101893</v>
      </c>
    </row>
    <row r="217" spans="4:54" x14ac:dyDescent="0.25">
      <c r="D217" s="28">
        <v>208</v>
      </c>
      <c r="F217" s="20"/>
      <c r="G217" s="29">
        <f t="shared" si="2089"/>
        <v>104.5</v>
      </c>
      <c r="H217" s="4">
        <f t="shared" ref="H217" si="2206">H$5/G217+H$6</f>
        <v>4.1949263157894734</v>
      </c>
      <c r="I217" s="4">
        <f t="shared" si="2080"/>
        <v>6.0170598086124407</v>
      </c>
      <c r="J217" s="28">
        <v>208</v>
      </c>
      <c r="K217" s="4">
        <f t="shared" ref="K217" si="2207">K$5/J217+K$6</f>
        <v>4.1959384615384616</v>
      </c>
      <c r="L217" s="4">
        <f t="shared" si="2082"/>
        <v>6.0185384615384621</v>
      </c>
      <c r="M217" s="28">
        <f t="shared" si="1839"/>
        <v>424</v>
      </c>
      <c r="N217" s="6">
        <f t="shared" ref="N217" si="2208">N$5/M217+N$6</f>
        <v>3.9323075471698115</v>
      </c>
      <c r="O217" s="6">
        <f t="shared" si="1822"/>
        <v>5.4666339622641509</v>
      </c>
      <c r="P217" s="28">
        <f t="shared" si="1841"/>
        <v>3340</v>
      </c>
      <c r="Q217" s="6">
        <f t="shared" ref="Q217" si="2209">Q$5/P217+Q$6</f>
        <v>3.7375131736526948</v>
      </c>
      <c r="R217" s="6">
        <f t="shared" si="1824"/>
        <v>5.2545053892215572</v>
      </c>
      <c r="S217" s="28">
        <f t="shared" si="2150"/>
        <v>720</v>
      </c>
      <c r="T217" s="6">
        <f t="shared" ref="T217" si="2210">T$5/S217+T$6</f>
        <v>3.9415555555555555</v>
      </c>
      <c r="U217" s="6">
        <f t="shared" si="1826"/>
        <v>4.3159333333333336</v>
      </c>
      <c r="V217" s="28">
        <f t="shared" si="2152"/>
        <v>1200</v>
      </c>
      <c r="W217" s="6">
        <f t="shared" ref="W217" si="2211">W$5/V217+W$6</f>
        <v>3.7727333333333339</v>
      </c>
      <c r="X217" s="6">
        <f t="shared" si="1828"/>
        <v>4.1328666666666667</v>
      </c>
      <c r="Y217" s="28">
        <f t="shared" si="2154"/>
        <v>2200</v>
      </c>
      <c r="Z217" s="6">
        <f t="shared" ref="Z217" si="2212">Z$5/Y217+Z$6</f>
        <v>3.40168181818182</v>
      </c>
      <c r="AA217" s="6">
        <f t="shared" si="1830"/>
        <v>3.7357181818181822</v>
      </c>
      <c r="AB217" s="28">
        <f t="shared" si="2156"/>
        <v>700</v>
      </c>
      <c r="AC217" s="6">
        <f t="shared" ref="AC217" si="2213">AC$5/AB217+AC$6</f>
        <v>10.236557142857146</v>
      </c>
      <c r="AD217" s="6">
        <f t="shared" si="1832"/>
        <v>10.896614285714286</v>
      </c>
      <c r="AE217" s="28">
        <f t="shared" si="2158"/>
        <v>700</v>
      </c>
      <c r="AF217" s="6">
        <f t="shared" si="1815"/>
        <v>9.9525571428571453</v>
      </c>
      <c r="AG217" s="6">
        <f t="shared" si="1833"/>
        <v>10.579314285714284</v>
      </c>
      <c r="AH217" s="28">
        <f t="shared" si="2159"/>
        <v>700</v>
      </c>
      <c r="AI217" s="6">
        <f t="shared" si="1816"/>
        <v>9.4859571428571456</v>
      </c>
      <c r="AJ217" s="6">
        <f t="shared" si="1834"/>
        <v>10.058014285714284</v>
      </c>
      <c r="AK217" s="28">
        <f t="shared" si="2160"/>
        <v>700</v>
      </c>
      <c r="AL217" s="6">
        <f t="shared" si="1817"/>
        <v>8.7858571428571466</v>
      </c>
      <c r="AM217" s="6">
        <f t="shared" si="1835"/>
        <v>9.1927468501647596</v>
      </c>
      <c r="AN217" s="28">
        <f t="shared" si="2161"/>
        <v>700</v>
      </c>
      <c r="AO217" s="6">
        <f t="shared" si="1818"/>
        <v>8.485057142857146</v>
      </c>
      <c r="AP217" s="6">
        <f t="shared" si="1836"/>
        <v>8.8903142857142843</v>
      </c>
      <c r="AQ217" s="28">
        <f t="shared" si="2162"/>
        <v>2200</v>
      </c>
      <c r="AR217" s="6">
        <f t="shared" si="2071"/>
        <v>2.3693818181818198</v>
      </c>
      <c r="AS217" s="6">
        <f t="shared" si="2072"/>
        <v>2.5823322360065855</v>
      </c>
      <c r="AT217" s="28">
        <f t="shared" si="2163"/>
        <v>700</v>
      </c>
      <c r="AU217" s="6">
        <f t="shared" si="2073"/>
        <v>9.218257142857146</v>
      </c>
      <c r="AV217" s="6">
        <f t="shared" si="2074"/>
        <v>9.7589495264315627</v>
      </c>
      <c r="AW217" s="28">
        <f t="shared" si="2164"/>
        <v>700</v>
      </c>
      <c r="AX217" s="6">
        <f t="shared" si="2075"/>
        <v>9.218257142857146</v>
      </c>
      <c r="AY217" s="6">
        <f t="shared" si="2076"/>
        <v>9.7589495264315627</v>
      </c>
      <c r="AZ217" s="28">
        <f t="shared" si="2165"/>
        <v>700</v>
      </c>
      <c r="BA217" s="6">
        <f t="shared" si="2077"/>
        <v>9.218257142857146</v>
      </c>
      <c r="BB217" s="21">
        <f t="shared" si="2078"/>
        <v>9.7589495264315627</v>
      </c>
    </row>
    <row r="218" spans="4:54" x14ac:dyDescent="0.25">
      <c r="D218" s="28">
        <v>209</v>
      </c>
      <c r="F218" s="20"/>
      <c r="G218" s="29">
        <f t="shared" si="2089"/>
        <v>105</v>
      </c>
      <c r="H218" s="4">
        <f t="shared" ref="H218" si="2214">H$5/G218+H$6</f>
        <v>4.1939238095238096</v>
      </c>
      <c r="I218" s="4">
        <f t="shared" si="2080"/>
        <v>6.015595238095238</v>
      </c>
      <c r="J218" s="28">
        <v>209</v>
      </c>
      <c r="K218" s="4">
        <f t="shared" ref="K218" si="2215">K$5/J218+K$6</f>
        <v>4.1949263157894734</v>
      </c>
      <c r="L218" s="4">
        <f t="shared" si="2082"/>
        <v>6.0170598086124407</v>
      </c>
      <c r="M218" s="28">
        <f t="shared" si="1839"/>
        <v>427</v>
      </c>
      <c r="N218" s="6">
        <f t="shared" ref="N218" si="2216">N$5/M218+N$6</f>
        <v>3.9306339578454335</v>
      </c>
      <c r="O218" s="6">
        <f t="shared" si="1822"/>
        <v>5.4648112412177987</v>
      </c>
      <c r="P218" s="28">
        <f t="shared" si="1841"/>
        <v>3370</v>
      </c>
      <c r="Q218" s="6">
        <f t="shared" ref="Q218" si="2217">Q$5/P218+Q$6</f>
        <v>3.7371267062314542</v>
      </c>
      <c r="R218" s="6">
        <f t="shared" si="1824"/>
        <v>5.2540842729970327</v>
      </c>
      <c r="S218" s="28">
        <f t="shared" si="2150"/>
        <v>785</v>
      </c>
      <c r="T218" s="6">
        <f t="shared" ref="T218" si="2218">T$5/S218+T$6</f>
        <v>3.8334522292993629</v>
      </c>
      <c r="U218" s="6">
        <f t="shared" si="1826"/>
        <v>4.2024248407643316</v>
      </c>
      <c r="V218" s="28">
        <f t="shared" si="2152"/>
        <v>1325</v>
      </c>
      <c r="W218" s="6">
        <f t="shared" ref="W218" si="2219">W$5/V218+W$6</f>
        <v>3.6575603773584913</v>
      </c>
      <c r="X218" s="6">
        <f t="shared" si="1828"/>
        <v>4.0119547169811316</v>
      </c>
      <c r="Y218" s="28">
        <f t="shared" si="2154"/>
        <v>2450</v>
      </c>
      <c r="Z218" s="6">
        <f t="shared" ref="Z218" si="2220">Z$5/Y218+Z$6</f>
        <v>3.3028877551020424</v>
      </c>
      <c r="AA218" s="6">
        <f t="shared" si="1830"/>
        <v>3.6319612244897961</v>
      </c>
      <c r="AB218" s="28">
        <f t="shared" si="2156"/>
        <v>750</v>
      </c>
      <c r="AC218" s="6">
        <f t="shared" ref="AC218" si="2221">AC$5/AB218+AC$6</f>
        <v>9.700366666666671</v>
      </c>
      <c r="AD218" s="6">
        <f t="shared" si="1832"/>
        <v>10.333566666666666</v>
      </c>
      <c r="AE218" s="28">
        <f t="shared" si="2158"/>
        <v>750</v>
      </c>
      <c r="AF218" s="6">
        <f t="shared" si="1815"/>
        <v>9.4163666666666703</v>
      </c>
      <c r="AG218" s="6">
        <f t="shared" si="1833"/>
        <v>10.016266666666667</v>
      </c>
      <c r="AH218" s="28">
        <f t="shared" si="2159"/>
        <v>750</v>
      </c>
      <c r="AI218" s="6">
        <f t="shared" si="1816"/>
        <v>8.9497666666666706</v>
      </c>
      <c r="AJ218" s="6">
        <f t="shared" si="1834"/>
        <v>9.4949666666666666</v>
      </c>
      <c r="AK218" s="28">
        <f t="shared" si="2160"/>
        <v>750</v>
      </c>
      <c r="AL218" s="6">
        <f t="shared" si="1817"/>
        <v>8.2496666666666698</v>
      </c>
      <c r="AM218" s="6">
        <f t="shared" si="1835"/>
        <v>8.6296992311171419</v>
      </c>
      <c r="AN218" s="28">
        <f t="shared" si="2161"/>
        <v>750</v>
      </c>
      <c r="AO218" s="6">
        <f t="shared" si="1818"/>
        <v>7.9488666666666701</v>
      </c>
      <c r="AP218" s="6">
        <f t="shared" si="1836"/>
        <v>8.3272666666666666</v>
      </c>
      <c r="AQ218" s="28">
        <f t="shared" si="2162"/>
        <v>2450</v>
      </c>
      <c r="AR218" s="6">
        <f t="shared" si="2071"/>
        <v>2.2705877551020426</v>
      </c>
      <c r="AS218" s="6">
        <f t="shared" si="2072"/>
        <v>2.4785752786781994</v>
      </c>
      <c r="AT218" s="28">
        <f t="shared" si="2163"/>
        <v>750</v>
      </c>
      <c r="AU218" s="6">
        <f t="shared" si="2073"/>
        <v>8.682066666666671</v>
      </c>
      <c r="AV218" s="6">
        <f t="shared" si="2074"/>
        <v>9.195901907383945</v>
      </c>
      <c r="AW218" s="28">
        <f t="shared" si="2164"/>
        <v>750</v>
      </c>
      <c r="AX218" s="6">
        <f t="shared" si="2075"/>
        <v>8.682066666666671</v>
      </c>
      <c r="AY218" s="6">
        <f t="shared" si="2076"/>
        <v>9.195901907383945</v>
      </c>
      <c r="AZ218" s="28">
        <f t="shared" si="2165"/>
        <v>750</v>
      </c>
      <c r="BA218" s="6">
        <f t="shared" si="2077"/>
        <v>8.682066666666671</v>
      </c>
      <c r="BB218" s="21">
        <f t="shared" si="2078"/>
        <v>9.195901907383945</v>
      </c>
    </row>
    <row r="219" spans="4:54" x14ac:dyDescent="0.25">
      <c r="D219" s="28">
        <v>210</v>
      </c>
      <c r="F219" s="20"/>
      <c r="G219" s="29">
        <f t="shared" si="2089"/>
        <v>105.5</v>
      </c>
      <c r="H219" s="4">
        <f t="shared" ref="H219" si="2222">H$5/G219+H$6</f>
        <v>4.1929308056872037</v>
      </c>
      <c r="I219" s="4">
        <f t="shared" si="2080"/>
        <v>6.0141445497630333</v>
      </c>
      <c r="J219" s="28">
        <v>210</v>
      </c>
      <c r="K219" s="4">
        <f t="shared" ref="K219" si="2223">K$5/J219+K$6</f>
        <v>4.1939238095238096</v>
      </c>
      <c r="L219" s="4">
        <f t="shared" si="2082"/>
        <v>6.015595238095238</v>
      </c>
      <c r="M219" s="28">
        <f t="shared" si="1839"/>
        <v>430</v>
      </c>
      <c r="N219" s="6">
        <f t="shared" ref="N219" si="2224">N$5/M219+N$6</f>
        <v>3.9289837209302325</v>
      </c>
      <c r="O219" s="6">
        <f t="shared" si="1822"/>
        <v>5.4630139534883728</v>
      </c>
      <c r="P219" s="28">
        <f t="shared" si="1841"/>
        <v>3400</v>
      </c>
      <c r="Q219" s="6">
        <f t="shared" ref="Q219" si="2225">Q$5/P219+Q$6</f>
        <v>3.7367470588235294</v>
      </c>
      <c r="R219" s="6">
        <f t="shared" si="1824"/>
        <v>5.2536705882352948</v>
      </c>
      <c r="S219" s="28">
        <f t="shared" si="2150"/>
        <v>850</v>
      </c>
      <c r="T219" s="6">
        <f t="shared" ref="T219" si="2226">T$5/S219+T$6</f>
        <v>3.7418823529411767</v>
      </c>
      <c r="U219" s="6">
        <f t="shared" si="1826"/>
        <v>4.1062764705882353</v>
      </c>
      <c r="V219" s="28">
        <f t="shared" si="2152"/>
        <v>1450</v>
      </c>
      <c r="W219" s="6">
        <f t="shared" ref="W219" si="2227">W$5/V219+W$6</f>
        <v>3.5622448275862073</v>
      </c>
      <c r="X219" s="6">
        <f t="shared" si="1828"/>
        <v>3.9118896551724136</v>
      </c>
      <c r="Y219" s="28">
        <f t="shared" si="2154"/>
        <v>2700</v>
      </c>
      <c r="Z219" s="6">
        <f t="shared" ref="Z219" si="2228">Z$5/Y219+Z$6</f>
        <v>3.2223888888888905</v>
      </c>
      <c r="AA219" s="6">
        <f t="shared" si="1830"/>
        <v>3.5474185185185187</v>
      </c>
      <c r="AB219" s="28">
        <f t="shared" si="2156"/>
        <v>800</v>
      </c>
      <c r="AC219" s="6">
        <f t="shared" ref="AC219" si="2229">AC$5/AB219+AC$6</f>
        <v>9.231200000000003</v>
      </c>
      <c r="AD219" s="6">
        <f t="shared" si="1832"/>
        <v>9.8408999999999995</v>
      </c>
      <c r="AE219" s="28">
        <f t="shared" si="2158"/>
        <v>800</v>
      </c>
      <c r="AF219" s="6">
        <f t="shared" si="1815"/>
        <v>8.9472000000000023</v>
      </c>
      <c r="AG219" s="6">
        <f t="shared" si="1833"/>
        <v>9.5236000000000001</v>
      </c>
      <c r="AH219" s="28">
        <f t="shared" si="2159"/>
        <v>800</v>
      </c>
      <c r="AI219" s="6">
        <f t="shared" si="1816"/>
        <v>8.4806000000000026</v>
      </c>
      <c r="AJ219" s="6">
        <f t="shared" si="1834"/>
        <v>9.0023</v>
      </c>
      <c r="AK219" s="28">
        <f t="shared" si="2160"/>
        <v>800</v>
      </c>
      <c r="AL219" s="6">
        <f t="shared" si="1817"/>
        <v>7.7805000000000035</v>
      </c>
      <c r="AM219" s="6">
        <f t="shared" si="1835"/>
        <v>8.1370325644504753</v>
      </c>
      <c r="AN219" s="28">
        <f t="shared" si="2161"/>
        <v>800</v>
      </c>
      <c r="AO219" s="6">
        <f t="shared" si="1818"/>
        <v>7.4797000000000029</v>
      </c>
      <c r="AP219" s="6">
        <f t="shared" si="1836"/>
        <v>7.8346</v>
      </c>
      <c r="AQ219" s="28">
        <f t="shared" si="2162"/>
        <v>2700</v>
      </c>
      <c r="AR219" s="6">
        <f t="shared" si="2071"/>
        <v>2.1900888888888903</v>
      </c>
      <c r="AS219" s="6">
        <f t="shared" si="2072"/>
        <v>2.394032572706922</v>
      </c>
      <c r="AT219" s="28">
        <f t="shared" si="2163"/>
        <v>800</v>
      </c>
      <c r="AU219" s="6">
        <f t="shared" si="2073"/>
        <v>8.212900000000003</v>
      </c>
      <c r="AV219" s="6">
        <f t="shared" si="2074"/>
        <v>8.7032352407172766</v>
      </c>
      <c r="AW219" s="28">
        <f t="shared" si="2164"/>
        <v>800</v>
      </c>
      <c r="AX219" s="6">
        <f t="shared" si="2075"/>
        <v>8.212900000000003</v>
      </c>
      <c r="AY219" s="6">
        <f t="shared" si="2076"/>
        <v>8.7032352407172766</v>
      </c>
      <c r="AZ219" s="28">
        <f t="shared" si="2165"/>
        <v>800</v>
      </c>
      <c r="BA219" s="6">
        <f t="shared" si="2077"/>
        <v>8.212900000000003</v>
      </c>
      <c r="BB219" s="21">
        <f t="shared" si="2078"/>
        <v>8.7032352407172766</v>
      </c>
    </row>
    <row r="220" spans="4:54" x14ac:dyDescent="0.25">
      <c r="D220" s="28">
        <v>211</v>
      </c>
      <c r="F220" s="20"/>
      <c r="G220" s="29">
        <f t="shared" si="2089"/>
        <v>106</v>
      </c>
      <c r="H220" s="4">
        <f t="shared" ref="H220" si="2230">H$5/G220+H$6</f>
        <v>4.1919471698113204</v>
      </c>
      <c r="I220" s="4">
        <f t="shared" si="2080"/>
        <v>6.0127075471698115</v>
      </c>
      <c r="J220" s="28">
        <v>211</v>
      </c>
      <c r="K220" s="4">
        <f t="shared" ref="K220" si="2231">K$5/J220+K$6</f>
        <v>4.1929308056872037</v>
      </c>
      <c r="L220" s="4">
        <f t="shared" si="2082"/>
        <v>6.0141445497630333</v>
      </c>
      <c r="M220" s="28">
        <f t="shared" si="1839"/>
        <v>433</v>
      </c>
      <c r="N220" s="6">
        <f t="shared" ref="N220" si="2232">N$5/M220+N$6</f>
        <v>3.9273563510392613</v>
      </c>
      <c r="O220" s="6">
        <f t="shared" si="1822"/>
        <v>5.4612415704387995</v>
      </c>
      <c r="P220" s="28">
        <f t="shared" si="1841"/>
        <v>3430</v>
      </c>
      <c r="Q220" s="6">
        <f t="shared" ref="Q220" si="2233">Q$5/P220+Q$6</f>
        <v>3.7363740524781344</v>
      </c>
      <c r="R220" s="6">
        <f t="shared" si="1824"/>
        <v>5.2532641399416908</v>
      </c>
      <c r="S220" s="28">
        <f t="shared" si="2150"/>
        <v>915</v>
      </c>
      <c r="T220" s="6">
        <f t="shared" ref="T220" si="2234">T$5/S220+T$6</f>
        <v>3.6633224043715851</v>
      </c>
      <c r="U220" s="6">
        <f t="shared" si="1826"/>
        <v>4.0237885245901639</v>
      </c>
      <c r="V220" s="28">
        <f t="shared" si="2152"/>
        <v>1575</v>
      </c>
      <c r="W220" s="6">
        <f t="shared" ref="W220" si="2235">W$5/V220+W$6</f>
        <v>3.4820587301587307</v>
      </c>
      <c r="X220" s="6">
        <f t="shared" si="1828"/>
        <v>3.8277079365079363</v>
      </c>
      <c r="Y220" s="28">
        <f t="shared" si="2154"/>
        <v>2950</v>
      </c>
      <c r="Z220" s="6">
        <f t="shared" ref="Z220" si="2236">Z$5/Y220+Z$6</f>
        <v>3.155533898305086</v>
      </c>
      <c r="AA220" s="6">
        <f t="shared" si="1830"/>
        <v>3.477205084745763</v>
      </c>
      <c r="AB220" s="28">
        <f t="shared" si="2156"/>
        <v>850</v>
      </c>
      <c r="AC220" s="6">
        <f t="shared" ref="AC220" si="2237">AC$5/AB220+AC$6</f>
        <v>8.8172294117647088</v>
      </c>
      <c r="AD220" s="6">
        <f t="shared" si="1832"/>
        <v>9.4061941176470576</v>
      </c>
      <c r="AE220" s="28">
        <f t="shared" si="2158"/>
        <v>850</v>
      </c>
      <c r="AF220" s="6">
        <f t="shared" si="1815"/>
        <v>8.5332294117647081</v>
      </c>
      <c r="AG220" s="6">
        <f t="shared" si="1833"/>
        <v>9.0888941176470581</v>
      </c>
      <c r="AH220" s="28">
        <f t="shared" si="2159"/>
        <v>850</v>
      </c>
      <c r="AI220" s="6">
        <f t="shared" si="1816"/>
        <v>8.0666294117647084</v>
      </c>
      <c r="AJ220" s="6">
        <f t="shared" si="1834"/>
        <v>8.567594117647058</v>
      </c>
      <c r="AK220" s="28">
        <f t="shared" si="2160"/>
        <v>850</v>
      </c>
      <c r="AL220" s="6">
        <f t="shared" si="1817"/>
        <v>7.3665294117647093</v>
      </c>
      <c r="AM220" s="6">
        <f t="shared" si="1835"/>
        <v>7.7023266820975334</v>
      </c>
      <c r="AN220" s="28">
        <f t="shared" si="2161"/>
        <v>850</v>
      </c>
      <c r="AO220" s="6">
        <f t="shared" si="1818"/>
        <v>7.0657294117647087</v>
      </c>
      <c r="AP220" s="6">
        <f t="shared" si="1836"/>
        <v>7.399894117647059</v>
      </c>
      <c r="AQ220" s="28">
        <f t="shared" si="2162"/>
        <v>2950</v>
      </c>
      <c r="AR220" s="6">
        <f t="shared" si="2071"/>
        <v>2.1232338983050862</v>
      </c>
      <c r="AS220" s="6">
        <f t="shared" si="2072"/>
        <v>2.3238191389341663</v>
      </c>
      <c r="AT220" s="28">
        <f t="shared" si="2163"/>
        <v>850</v>
      </c>
      <c r="AU220" s="6">
        <f t="shared" si="2073"/>
        <v>7.7989294117647088</v>
      </c>
      <c r="AV220" s="6">
        <f t="shared" si="2074"/>
        <v>8.2685293583643364</v>
      </c>
      <c r="AW220" s="28">
        <f t="shared" si="2164"/>
        <v>850</v>
      </c>
      <c r="AX220" s="6">
        <f t="shared" si="2075"/>
        <v>7.7989294117647088</v>
      </c>
      <c r="AY220" s="6">
        <f t="shared" si="2076"/>
        <v>8.2685293583643364</v>
      </c>
      <c r="AZ220" s="28">
        <f t="shared" si="2165"/>
        <v>850</v>
      </c>
      <c r="BA220" s="6">
        <f t="shared" si="2077"/>
        <v>7.7989294117647088</v>
      </c>
      <c r="BB220" s="21">
        <f t="shared" si="2078"/>
        <v>8.2685293583643364</v>
      </c>
    </row>
    <row r="221" spans="4:54" x14ac:dyDescent="0.25">
      <c r="D221" s="28">
        <v>212</v>
      </c>
      <c r="F221" s="20"/>
      <c r="G221" s="29">
        <f t="shared" si="2089"/>
        <v>106.5</v>
      </c>
      <c r="H221" s="4">
        <f t="shared" ref="H221" si="2238">H$5/G221+H$6</f>
        <v>4.1909727699530519</v>
      </c>
      <c r="I221" s="4">
        <f t="shared" si="2080"/>
        <v>6.0112840375586858</v>
      </c>
      <c r="J221" s="28">
        <v>212</v>
      </c>
      <c r="K221" s="4">
        <f t="shared" ref="K221" si="2239">K$5/J221+K$6</f>
        <v>4.1919471698113204</v>
      </c>
      <c r="L221" s="4">
        <f t="shared" si="2082"/>
        <v>6.0127075471698115</v>
      </c>
      <c r="M221" s="28">
        <f t="shared" si="1839"/>
        <v>436</v>
      </c>
      <c r="N221" s="6">
        <f t="shared" ref="N221" si="2240">N$5/M221+N$6</f>
        <v>3.9257513761467893</v>
      </c>
      <c r="O221" s="6">
        <f t="shared" si="1822"/>
        <v>5.459493577981652</v>
      </c>
      <c r="P221" s="28">
        <f t="shared" si="1841"/>
        <v>3460</v>
      </c>
      <c r="Q221" s="6">
        <f t="shared" ref="Q221" si="2241">Q$5/P221+Q$6</f>
        <v>3.7360075144508671</v>
      </c>
      <c r="R221" s="6">
        <f t="shared" si="1824"/>
        <v>5.2528647398843935</v>
      </c>
      <c r="S221" s="28">
        <f t="shared" si="2150"/>
        <v>980</v>
      </c>
      <c r="T221" s="6">
        <f t="shared" ref="T221" si="2242">T$5/S221+T$6</f>
        <v>3.5951836734693878</v>
      </c>
      <c r="U221" s="6">
        <f t="shared" si="1826"/>
        <v>3.9522428571428572</v>
      </c>
      <c r="V221" s="28">
        <f t="shared" si="2152"/>
        <v>1700</v>
      </c>
      <c r="W221" s="6">
        <f t="shared" ref="W221" si="2243">W$5/V221+W$6</f>
        <v>3.4136647058823533</v>
      </c>
      <c r="X221" s="6">
        <f t="shared" si="1828"/>
        <v>3.7559058823529412</v>
      </c>
      <c r="Y221" s="28">
        <f t="shared" si="2154"/>
        <v>3200</v>
      </c>
      <c r="Z221" s="6">
        <f t="shared" ref="Z221" si="2244">Z$5/Y221+Z$6</f>
        <v>3.0991250000000012</v>
      </c>
      <c r="AA221" s="6">
        <f t="shared" si="1830"/>
        <v>3.4179625000000002</v>
      </c>
      <c r="AB221" s="28">
        <f t="shared" si="2156"/>
        <v>900</v>
      </c>
      <c r="AC221" s="6">
        <f t="shared" ref="AC221" si="2245">AC$5/AB221+AC$6</f>
        <v>8.449255555555558</v>
      </c>
      <c r="AD221" s="6">
        <f t="shared" si="1832"/>
        <v>9.0197888888888897</v>
      </c>
      <c r="AE221" s="28">
        <f t="shared" si="2158"/>
        <v>900</v>
      </c>
      <c r="AF221" s="6">
        <f t="shared" si="1815"/>
        <v>8.1652555555555573</v>
      </c>
      <c r="AG221" s="6">
        <f t="shared" si="1833"/>
        <v>8.7024888888888885</v>
      </c>
      <c r="AH221" s="28">
        <f t="shared" si="2159"/>
        <v>900</v>
      </c>
      <c r="AI221" s="6">
        <f t="shared" si="1816"/>
        <v>7.6986555555555585</v>
      </c>
      <c r="AJ221" s="6">
        <f t="shared" si="1834"/>
        <v>8.1811888888888884</v>
      </c>
      <c r="AK221" s="28">
        <f t="shared" si="2160"/>
        <v>900</v>
      </c>
      <c r="AL221" s="6">
        <f t="shared" si="1817"/>
        <v>6.9985555555555585</v>
      </c>
      <c r="AM221" s="6">
        <f t="shared" si="1835"/>
        <v>7.3159214533393637</v>
      </c>
      <c r="AN221" s="28">
        <f t="shared" si="2161"/>
        <v>900</v>
      </c>
      <c r="AO221" s="6">
        <f t="shared" si="1818"/>
        <v>6.6977555555555579</v>
      </c>
      <c r="AP221" s="6">
        <f t="shared" si="1836"/>
        <v>7.0134888888888893</v>
      </c>
      <c r="AQ221" s="28">
        <f t="shared" si="2162"/>
        <v>3200</v>
      </c>
      <c r="AR221" s="6">
        <f t="shared" si="2071"/>
        <v>2.0668250000000015</v>
      </c>
      <c r="AS221" s="6">
        <f t="shared" si="2072"/>
        <v>2.2645765541884035</v>
      </c>
      <c r="AT221" s="28">
        <f t="shared" si="2163"/>
        <v>900</v>
      </c>
      <c r="AU221" s="6">
        <f t="shared" si="2073"/>
        <v>7.430955555555558</v>
      </c>
      <c r="AV221" s="6">
        <f t="shared" si="2074"/>
        <v>7.8821241296061668</v>
      </c>
      <c r="AW221" s="28">
        <f t="shared" si="2164"/>
        <v>900</v>
      </c>
      <c r="AX221" s="6">
        <f t="shared" si="2075"/>
        <v>7.430955555555558</v>
      </c>
      <c r="AY221" s="6">
        <f t="shared" si="2076"/>
        <v>7.8821241296061668</v>
      </c>
      <c r="AZ221" s="28">
        <f t="shared" si="2165"/>
        <v>900</v>
      </c>
      <c r="BA221" s="6">
        <f t="shared" si="2077"/>
        <v>7.430955555555558</v>
      </c>
      <c r="BB221" s="21">
        <f t="shared" si="2078"/>
        <v>7.8821241296061668</v>
      </c>
    </row>
    <row r="222" spans="4:54" x14ac:dyDescent="0.25">
      <c r="D222" s="28">
        <v>213</v>
      </c>
      <c r="F222" s="20"/>
      <c r="G222" s="29">
        <f t="shared" si="2089"/>
        <v>107</v>
      </c>
      <c r="H222" s="4">
        <f t="shared" ref="H222" si="2246">H$5/G222+H$6</f>
        <v>4.1900074766355138</v>
      </c>
      <c r="I222" s="4">
        <f t="shared" si="2080"/>
        <v>6.0098738317757014</v>
      </c>
      <c r="J222" s="28">
        <v>213</v>
      </c>
      <c r="K222" s="4">
        <f t="shared" ref="K222" si="2247">K$5/J222+K$6</f>
        <v>4.1909727699530519</v>
      </c>
      <c r="L222" s="4">
        <f t="shared" si="2082"/>
        <v>6.0112840375586858</v>
      </c>
      <c r="M222" s="28">
        <f t="shared" si="1839"/>
        <v>439</v>
      </c>
      <c r="N222" s="6">
        <f t="shared" ref="N222" si="2248">N$5/M222+N$6</f>
        <v>3.9241683371298408</v>
      </c>
      <c r="O222" s="6">
        <f t="shared" si="1822"/>
        <v>5.4577694760820048</v>
      </c>
      <c r="P222" s="28">
        <f t="shared" si="1841"/>
        <v>3490</v>
      </c>
      <c r="Q222" s="6">
        <f t="shared" ref="Q222" si="2249">Q$5/P222+Q$6</f>
        <v>3.7356472779369629</v>
      </c>
      <c r="R222" s="6">
        <f t="shared" si="1824"/>
        <v>5.2524722063037252</v>
      </c>
      <c r="S222" s="28">
        <f t="shared" si="2150"/>
        <v>1045</v>
      </c>
      <c r="T222" s="6">
        <f t="shared" ref="T222" si="2250">T$5/S222+T$6</f>
        <v>3.5355215311004784</v>
      </c>
      <c r="U222" s="6">
        <f t="shared" si="1826"/>
        <v>3.8895976076555026</v>
      </c>
      <c r="V222" s="28">
        <f t="shared" si="2152"/>
        <v>1825</v>
      </c>
      <c r="W222" s="6">
        <f t="shared" ref="W222" si="2251">W$5/V222+W$6</f>
        <v>3.3546397260273979</v>
      </c>
      <c r="X222" s="6">
        <f t="shared" si="1828"/>
        <v>3.6939397260273972</v>
      </c>
      <c r="Y222" s="28">
        <f t="shared" si="2154"/>
        <v>3450</v>
      </c>
      <c r="Z222" s="6">
        <f t="shared" ref="Z222" si="2252">Z$5/Y222+Z$6</f>
        <v>3.0508913043478274</v>
      </c>
      <c r="AA222" s="6">
        <f t="shared" si="1830"/>
        <v>3.3673057971014493</v>
      </c>
      <c r="AB222" s="28">
        <f t="shared" si="2156"/>
        <v>950</v>
      </c>
      <c r="AC222" s="6">
        <f t="shared" ref="AC222" si="2253">AC$5/AB222+AC$6</f>
        <v>8.1200157894736869</v>
      </c>
      <c r="AD222" s="6">
        <f t="shared" si="1832"/>
        <v>8.6740578947368423</v>
      </c>
      <c r="AE222" s="28">
        <f t="shared" si="2158"/>
        <v>950</v>
      </c>
      <c r="AF222" s="6">
        <f t="shared" si="1815"/>
        <v>7.836015789473687</v>
      </c>
      <c r="AG222" s="6">
        <f t="shared" si="1833"/>
        <v>8.3567578947368428</v>
      </c>
      <c r="AH222" s="28">
        <f t="shared" si="2159"/>
        <v>950</v>
      </c>
      <c r="AI222" s="6">
        <f t="shared" si="1816"/>
        <v>7.3694157894736874</v>
      </c>
      <c r="AJ222" s="6">
        <f t="shared" si="1834"/>
        <v>7.8354578947368427</v>
      </c>
      <c r="AK222" s="28">
        <f t="shared" si="2160"/>
        <v>950</v>
      </c>
      <c r="AL222" s="6">
        <f t="shared" si="1817"/>
        <v>6.6693157894736874</v>
      </c>
      <c r="AM222" s="6">
        <f t="shared" si="1835"/>
        <v>6.9701904591873172</v>
      </c>
      <c r="AN222" s="28">
        <f t="shared" si="2161"/>
        <v>950</v>
      </c>
      <c r="AO222" s="6">
        <f t="shared" si="1818"/>
        <v>6.3685157894736868</v>
      </c>
      <c r="AP222" s="6">
        <f t="shared" si="1836"/>
        <v>6.6677578947368428</v>
      </c>
      <c r="AQ222" s="28">
        <f t="shared" si="2162"/>
        <v>3450</v>
      </c>
      <c r="AR222" s="6">
        <f t="shared" si="2071"/>
        <v>2.0185913043478272</v>
      </c>
      <c r="AS222" s="6">
        <f t="shared" si="2072"/>
        <v>2.213919851289853</v>
      </c>
      <c r="AT222" s="28">
        <f t="shared" si="2163"/>
        <v>950</v>
      </c>
      <c r="AU222" s="6">
        <f t="shared" si="2073"/>
        <v>7.1017157894736869</v>
      </c>
      <c r="AV222" s="6">
        <f t="shared" si="2074"/>
        <v>7.5363931354541203</v>
      </c>
      <c r="AW222" s="28">
        <f t="shared" si="2164"/>
        <v>950</v>
      </c>
      <c r="AX222" s="6">
        <f t="shared" si="2075"/>
        <v>7.1017157894736869</v>
      </c>
      <c r="AY222" s="6">
        <f t="shared" si="2076"/>
        <v>7.5363931354541203</v>
      </c>
      <c r="AZ222" s="28">
        <f t="shared" si="2165"/>
        <v>950</v>
      </c>
      <c r="BA222" s="6">
        <f t="shared" si="2077"/>
        <v>7.1017157894736869</v>
      </c>
      <c r="BB222" s="21">
        <f t="shared" si="2078"/>
        <v>7.5363931354541203</v>
      </c>
    </row>
    <row r="223" spans="4:54" x14ac:dyDescent="0.25">
      <c r="D223" s="28">
        <v>214</v>
      </c>
      <c r="F223" s="20"/>
      <c r="G223" s="29">
        <f t="shared" si="2089"/>
        <v>107.5</v>
      </c>
      <c r="H223" s="4">
        <f t="shared" ref="H223" si="2254">H$5/G223+H$6</f>
        <v>4.1890511627906974</v>
      </c>
      <c r="I223" s="4">
        <f t="shared" si="2080"/>
        <v>6.0084767441860469</v>
      </c>
      <c r="J223" s="28">
        <v>214</v>
      </c>
      <c r="K223" s="4">
        <f t="shared" ref="K223" si="2255">K$5/J223+K$6</f>
        <v>4.1900074766355138</v>
      </c>
      <c r="L223" s="4">
        <f t="shared" si="2082"/>
        <v>6.0098738317757014</v>
      </c>
      <c r="M223" s="28">
        <f t="shared" si="1839"/>
        <v>442</v>
      </c>
      <c r="N223" s="6">
        <f t="shared" ref="N223" si="2256">N$5/M223+N$6</f>
        <v>3.922606787330317</v>
      </c>
      <c r="O223" s="6">
        <f t="shared" si="1822"/>
        <v>5.4560687782805433</v>
      </c>
      <c r="P223" s="28">
        <f t="shared" si="1841"/>
        <v>3520</v>
      </c>
      <c r="Q223" s="6">
        <f t="shared" ref="Q223" si="2257">Q$5/P223+Q$6</f>
        <v>3.7352931818181818</v>
      </c>
      <c r="R223" s="6">
        <f t="shared" si="1824"/>
        <v>5.2520863636363639</v>
      </c>
      <c r="S223" s="28">
        <f t="shared" si="2150"/>
        <v>1110</v>
      </c>
      <c r="T223" s="6">
        <f t="shared" ref="T223" si="2258">T$5/S223+T$6</f>
        <v>3.4828468468468472</v>
      </c>
      <c r="U223" s="6">
        <f t="shared" si="1826"/>
        <v>3.8342891891891893</v>
      </c>
      <c r="V223" s="28">
        <f t="shared" si="2152"/>
        <v>1950</v>
      </c>
      <c r="W223" s="6">
        <f t="shared" ref="W223" si="2259">W$5/V223+W$6</f>
        <v>3.3031820512820516</v>
      </c>
      <c r="X223" s="6">
        <f t="shared" si="1828"/>
        <v>3.6399179487179487</v>
      </c>
      <c r="Y223" s="28">
        <f t="shared" si="2154"/>
        <v>3700</v>
      </c>
      <c r="Z223" s="6">
        <f t="shared" ref="Z223" si="2260">Z$5/Y223+Z$6</f>
        <v>3.0091756756756767</v>
      </c>
      <c r="AA223" s="6">
        <f t="shared" si="1830"/>
        <v>3.3234945945945946</v>
      </c>
      <c r="AB223" s="28">
        <f t="shared" si="2156"/>
        <v>1000</v>
      </c>
      <c r="AC223" s="6">
        <f t="shared" ref="AC223" si="2261">AC$5/AB223+AC$6</f>
        <v>7.8237000000000023</v>
      </c>
      <c r="AD223" s="6">
        <f t="shared" si="1832"/>
        <v>8.3628999999999998</v>
      </c>
      <c r="AE223" s="28">
        <f t="shared" si="2158"/>
        <v>1000</v>
      </c>
      <c r="AF223" s="6">
        <f t="shared" si="1815"/>
        <v>7.5397000000000025</v>
      </c>
      <c r="AG223" s="6">
        <f t="shared" si="1833"/>
        <v>8.0456000000000003</v>
      </c>
      <c r="AH223" s="28">
        <f t="shared" si="2159"/>
        <v>1000</v>
      </c>
      <c r="AI223" s="6">
        <f t="shared" si="1816"/>
        <v>7.0731000000000028</v>
      </c>
      <c r="AJ223" s="6">
        <f t="shared" si="1834"/>
        <v>7.5243000000000002</v>
      </c>
      <c r="AK223" s="28">
        <f t="shared" si="2160"/>
        <v>1000</v>
      </c>
      <c r="AL223" s="6">
        <f t="shared" si="1817"/>
        <v>6.3730000000000029</v>
      </c>
      <c r="AM223" s="6">
        <f t="shared" si="1835"/>
        <v>6.6590325644504746</v>
      </c>
      <c r="AN223" s="28">
        <f t="shared" si="2161"/>
        <v>1000</v>
      </c>
      <c r="AO223" s="6">
        <f t="shared" si="1818"/>
        <v>6.0722000000000023</v>
      </c>
      <c r="AP223" s="6">
        <f t="shared" si="1836"/>
        <v>6.3566000000000003</v>
      </c>
      <c r="AQ223" s="28">
        <f t="shared" si="2162"/>
        <v>3700</v>
      </c>
      <c r="AR223" s="6">
        <f t="shared" si="2071"/>
        <v>1.9768756756756769</v>
      </c>
      <c r="AS223" s="6">
        <f t="shared" si="2072"/>
        <v>2.1701086487829984</v>
      </c>
      <c r="AT223" s="28">
        <f t="shared" si="2163"/>
        <v>1000</v>
      </c>
      <c r="AU223" s="6">
        <f t="shared" si="2073"/>
        <v>6.8054000000000023</v>
      </c>
      <c r="AV223" s="6">
        <f t="shared" si="2074"/>
        <v>7.2252352407172777</v>
      </c>
      <c r="AW223" s="28">
        <f t="shared" si="2164"/>
        <v>1000</v>
      </c>
      <c r="AX223" s="6">
        <f t="shared" si="2075"/>
        <v>6.8054000000000023</v>
      </c>
      <c r="AY223" s="6">
        <f t="shared" si="2076"/>
        <v>7.2252352407172777</v>
      </c>
      <c r="AZ223" s="28">
        <f t="shared" si="2165"/>
        <v>1000</v>
      </c>
      <c r="BA223" s="6">
        <f t="shared" si="2077"/>
        <v>6.8054000000000023</v>
      </c>
      <c r="BB223" s="21">
        <f t="shared" si="2078"/>
        <v>7.2252352407172777</v>
      </c>
    </row>
    <row r="224" spans="4:54" x14ac:dyDescent="0.25">
      <c r="D224" s="28">
        <v>215</v>
      </c>
      <c r="F224" s="20"/>
      <c r="G224" s="29">
        <f t="shared" si="2089"/>
        <v>108</v>
      </c>
      <c r="H224" s="4">
        <f t="shared" ref="H224" si="2262">H$5/G224+H$6</f>
        <v>4.1881037037037032</v>
      </c>
      <c r="I224" s="4">
        <f t="shared" si="2080"/>
        <v>6.0070925925925929</v>
      </c>
      <c r="J224" s="28">
        <v>215</v>
      </c>
      <c r="K224" s="4">
        <f t="shared" ref="K224" si="2263">K$5/J224+K$6</f>
        <v>4.1890511627906974</v>
      </c>
      <c r="L224" s="4">
        <f t="shared" si="2082"/>
        <v>6.0084767441860469</v>
      </c>
      <c r="M224" s="28">
        <f t="shared" si="1839"/>
        <v>445</v>
      </c>
      <c r="N224" s="6">
        <f t="shared" ref="N224" si="2264">N$5/M224+N$6</f>
        <v>3.9210662921348316</v>
      </c>
      <c r="O224" s="6">
        <f t="shared" si="1822"/>
        <v>5.4543910112359555</v>
      </c>
      <c r="P224" s="28">
        <f t="shared" si="1841"/>
        <v>3550</v>
      </c>
      <c r="Q224" s="6">
        <f t="shared" ref="Q224" si="2265">Q$5/P224+Q$6</f>
        <v>3.7349450704225355</v>
      </c>
      <c r="R224" s="6">
        <f t="shared" si="1824"/>
        <v>5.2517070422535213</v>
      </c>
      <c r="S224" s="28">
        <f t="shared" si="2150"/>
        <v>1175</v>
      </c>
      <c r="T224" s="6">
        <f t="shared" ref="T224" si="2266">T$5/S224+T$6</f>
        <v>3.4359999999999999</v>
      </c>
      <c r="U224" s="6">
        <f t="shared" si="1826"/>
        <v>3.7850999999999999</v>
      </c>
      <c r="V224" s="28">
        <f t="shared" si="2152"/>
        <v>2075</v>
      </c>
      <c r="W224" s="6">
        <f t="shared" ref="W224" si="2267">W$5/V224+W$6</f>
        <v>3.2579240963855427</v>
      </c>
      <c r="X224" s="6">
        <f t="shared" si="1828"/>
        <v>3.5924048192771085</v>
      </c>
      <c r="Y224" s="28">
        <f t="shared" si="2154"/>
        <v>3950</v>
      </c>
      <c r="Z224" s="6">
        <f t="shared" ref="Z224" si="2268">Z$5/Y224+Z$6</f>
        <v>2.972740506329115</v>
      </c>
      <c r="AA224" s="6">
        <f t="shared" si="1830"/>
        <v>3.2852291139240508</v>
      </c>
      <c r="AB224" s="28">
        <f t="shared" si="2156"/>
        <v>1050</v>
      </c>
      <c r="AC224" s="6">
        <f t="shared" ref="AC224" si="2269">AC$5/AB224+AC$6</f>
        <v>7.5556047619047639</v>
      </c>
      <c r="AD224" s="6">
        <f t="shared" si="1832"/>
        <v>8.08137619047619</v>
      </c>
      <c r="AE224" s="28">
        <f t="shared" si="2158"/>
        <v>1050</v>
      </c>
      <c r="AF224" s="6">
        <f t="shared" si="1815"/>
        <v>7.2716047619047641</v>
      </c>
      <c r="AG224" s="6">
        <f t="shared" si="1833"/>
        <v>7.7640761904761906</v>
      </c>
      <c r="AH224" s="28">
        <f t="shared" si="2159"/>
        <v>1050</v>
      </c>
      <c r="AI224" s="6">
        <f t="shared" si="1816"/>
        <v>6.8050047619047644</v>
      </c>
      <c r="AJ224" s="6">
        <f t="shared" si="1834"/>
        <v>7.2427761904761905</v>
      </c>
      <c r="AK224" s="28">
        <f t="shared" si="2160"/>
        <v>1050</v>
      </c>
      <c r="AL224" s="6">
        <f t="shared" si="1817"/>
        <v>6.1049047619047645</v>
      </c>
      <c r="AM224" s="6">
        <f t="shared" si="1835"/>
        <v>6.3775087549266649</v>
      </c>
      <c r="AN224" s="28">
        <f t="shared" si="2161"/>
        <v>1050</v>
      </c>
      <c r="AO224" s="6">
        <f t="shared" si="1818"/>
        <v>5.8041047619047639</v>
      </c>
      <c r="AP224" s="6">
        <f t="shared" si="1836"/>
        <v>6.0750761904761905</v>
      </c>
      <c r="AQ224" s="28">
        <f t="shared" si="2162"/>
        <v>3950</v>
      </c>
      <c r="AR224" s="6">
        <f t="shared" si="2071"/>
        <v>1.9404405063291148</v>
      </c>
      <c r="AS224" s="6">
        <f t="shared" si="2072"/>
        <v>2.1318431681124541</v>
      </c>
      <c r="AT224" s="28">
        <f t="shared" si="2163"/>
        <v>1050</v>
      </c>
      <c r="AU224" s="6">
        <f t="shared" si="2073"/>
        <v>6.537304761904764</v>
      </c>
      <c r="AV224" s="6">
        <f t="shared" si="2074"/>
        <v>6.943711431193468</v>
      </c>
      <c r="AW224" s="28">
        <f t="shared" si="2164"/>
        <v>1050</v>
      </c>
      <c r="AX224" s="6">
        <f t="shared" si="2075"/>
        <v>6.537304761904764</v>
      </c>
      <c r="AY224" s="6">
        <f t="shared" si="2076"/>
        <v>6.943711431193468</v>
      </c>
      <c r="AZ224" s="28">
        <f t="shared" si="2165"/>
        <v>1050</v>
      </c>
      <c r="BA224" s="6">
        <f t="shared" si="2077"/>
        <v>6.537304761904764</v>
      </c>
      <c r="BB224" s="21">
        <f t="shared" si="2078"/>
        <v>6.943711431193468</v>
      </c>
    </row>
    <row r="225" spans="4:54" x14ac:dyDescent="0.25">
      <c r="D225" s="28">
        <v>216</v>
      </c>
      <c r="F225" s="20"/>
      <c r="G225" s="29">
        <f t="shared" si="2089"/>
        <v>108.5</v>
      </c>
      <c r="H225" s="4">
        <f t="shared" ref="H225" si="2270">H$5/G225+H$6</f>
        <v>4.1871649769585257</v>
      </c>
      <c r="I225" s="4">
        <f t="shared" si="2080"/>
        <v>6.0057211981566825</v>
      </c>
      <c r="J225" s="28">
        <v>216</v>
      </c>
      <c r="K225" s="4">
        <f t="shared" ref="K225" si="2271">K$5/J225+K$6</f>
        <v>4.1881037037037032</v>
      </c>
      <c r="L225" s="4">
        <f t="shared" si="2082"/>
        <v>6.0070925925925929</v>
      </c>
      <c r="M225" s="28">
        <f t="shared" si="1839"/>
        <v>448</v>
      </c>
      <c r="N225" s="6">
        <f t="shared" ref="N225" si="2272">N$5/M225+N$6</f>
        <v>3.9195464285714285</v>
      </c>
      <c r="O225" s="6">
        <f t="shared" si="1822"/>
        <v>5.4527357142857147</v>
      </c>
      <c r="P225" s="28">
        <f t="shared" si="1841"/>
        <v>3580</v>
      </c>
      <c r="Q225" s="6">
        <f t="shared" ref="Q225" si="2273">Q$5/P225+Q$6</f>
        <v>3.7346027932960895</v>
      </c>
      <c r="R225" s="6">
        <f t="shared" si="1824"/>
        <v>5.2513340782122908</v>
      </c>
      <c r="S225" s="28">
        <f t="shared" si="2150"/>
        <v>1240</v>
      </c>
      <c r="T225" s="6">
        <f t="shared" ref="T225" si="2274">T$5/S225+T$6</f>
        <v>3.3940645161290321</v>
      </c>
      <c r="U225" s="6">
        <f t="shared" si="1826"/>
        <v>3.7410677419354839</v>
      </c>
      <c r="V225" s="28">
        <f t="shared" si="2152"/>
        <v>2200</v>
      </c>
      <c r="W225" s="6">
        <f t="shared" ref="W225" si="2275">W$5/V225+W$6</f>
        <v>3.2178090909090913</v>
      </c>
      <c r="X225" s="6">
        <f t="shared" si="1828"/>
        <v>3.5502909090909092</v>
      </c>
      <c r="Y225" s="28">
        <f t="shared" si="2154"/>
        <v>4200</v>
      </c>
      <c r="Z225" s="6">
        <f t="shared" ref="Z225" si="2276">Z$5/Y225+Z$6</f>
        <v>2.940642857142858</v>
      </c>
      <c r="AA225" s="6">
        <f t="shared" si="1830"/>
        <v>3.2515190476190479</v>
      </c>
      <c r="AB225" s="28">
        <f t="shared" si="2156"/>
        <v>1100</v>
      </c>
      <c r="AC225" s="6">
        <f t="shared" ref="AC225" si="2277">AC$5/AB225+AC$6</f>
        <v>7.3118818181818206</v>
      </c>
      <c r="AD225" s="6">
        <f t="shared" si="1832"/>
        <v>7.8254454545454548</v>
      </c>
      <c r="AE225" s="28">
        <f t="shared" si="2158"/>
        <v>1100</v>
      </c>
      <c r="AF225" s="6">
        <f t="shared" si="1815"/>
        <v>7.0278818181818208</v>
      </c>
      <c r="AG225" s="6">
        <f t="shared" si="1833"/>
        <v>7.5081454545454545</v>
      </c>
      <c r="AH225" s="28">
        <f t="shared" si="2159"/>
        <v>1100</v>
      </c>
      <c r="AI225" s="6">
        <f t="shared" si="1816"/>
        <v>6.5612818181818211</v>
      </c>
      <c r="AJ225" s="6">
        <f t="shared" si="1834"/>
        <v>6.9868454545454552</v>
      </c>
      <c r="AK225" s="28">
        <f t="shared" si="2160"/>
        <v>1100</v>
      </c>
      <c r="AL225" s="6">
        <f t="shared" si="1817"/>
        <v>5.8611818181818212</v>
      </c>
      <c r="AM225" s="6">
        <f t="shared" si="1835"/>
        <v>6.1215780189959297</v>
      </c>
      <c r="AN225" s="28">
        <f t="shared" si="2161"/>
        <v>1100</v>
      </c>
      <c r="AO225" s="6">
        <f t="shared" si="1818"/>
        <v>5.5603818181818205</v>
      </c>
      <c r="AP225" s="6">
        <f t="shared" si="1836"/>
        <v>5.8191454545454553</v>
      </c>
      <c r="AQ225" s="28">
        <f t="shared" si="2162"/>
        <v>4200</v>
      </c>
      <c r="AR225" s="6">
        <f t="shared" si="2071"/>
        <v>1.9083428571428582</v>
      </c>
      <c r="AS225" s="6">
        <f t="shared" si="2072"/>
        <v>2.0981331018074512</v>
      </c>
      <c r="AT225" s="28">
        <f t="shared" si="2163"/>
        <v>1100</v>
      </c>
      <c r="AU225" s="6">
        <f t="shared" si="2073"/>
        <v>6.2935818181818206</v>
      </c>
      <c r="AV225" s="6">
        <f t="shared" si="2074"/>
        <v>6.6877806952627328</v>
      </c>
      <c r="AW225" s="28">
        <f t="shared" si="2164"/>
        <v>1100</v>
      </c>
      <c r="AX225" s="6">
        <f t="shared" si="2075"/>
        <v>6.2935818181818206</v>
      </c>
      <c r="AY225" s="6">
        <f t="shared" si="2076"/>
        <v>6.6877806952627328</v>
      </c>
      <c r="AZ225" s="28">
        <f t="shared" si="2165"/>
        <v>1100</v>
      </c>
      <c r="BA225" s="6">
        <f t="shared" si="2077"/>
        <v>6.2935818181818206</v>
      </c>
      <c r="BB225" s="21">
        <f t="shared" si="2078"/>
        <v>6.6877806952627328</v>
      </c>
    </row>
    <row r="226" spans="4:54" x14ac:dyDescent="0.25">
      <c r="D226" s="28">
        <v>217</v>
      </c>
      <c r="F226" s="20"/>
      <c r="G226" s="29">
        <f t="shared" si="2089"/>
        <v>109</v>
      </c>
      <c r="H226" s="4">
        <f t="shared" ref="H226" si="2278">H$5/G226+H$6</f>
        <v>4.1862348623853212</v>
      </c>
      <c r="I226" s="4">
        <f t="shared" si="2080"/>
        <v>6.0043623853211008</v>
      </c>
      <c r="J226" s="28">
        <v>217</v>
      </c>
      <c r="K226" s="4">
        <f t="shared" ref="K226" si="2279">K$5/J226+K$6</f>
        <v>4.1871649769585257</v>
      </c>
      <c r="L226" s="4">
        <f t="shared" si="2082"/>
        <v>6.0057211981566825</v>
      </c>
      <c r="M226" s="28">
        <f t="shared" si="1839"/>
        <v>451</v>
      </c>
      <c r="N226" s="6">
        <f t="shared" ref="N226" si="2280">N$5/M226+N$6</f>
        <v>3.918046784922395</v>
      </c>
      <c r="O226" s="6">
        <f t="shared" si="1822"/>
        <v>5.4511024390243907</v>
      </c>
      <c r="P226" s="28">
        <f t="shared" si="1841"/>
        <v>3610</v>
      </c>
      <c r="Q226" s="6">
        <f t="shared" ref="Q226" si="2281">Q$5/P226+Q$6</f>
        <v>3.7342662049861497</v>
      </c>
      <c r="R226" s="6">
        <f t="shared" si="1824"/>
        <v>5.250967313019391</v>
      </c>
      <c r="S226" s="28">
        <f t="shared" si="2150"/>
        <v>1305</v>
      </c>
      <c r="T226" s="6">
        <f t="shared" ref="T226" si="2282">T$5/S226+T$6</f>
        <v>3.3563065134099617</v>
      </c>
      <c r="U226" s="6">
        <f t="shared" si="1826"/>
        <v>3.7014218390804601</v>
      </c>
      <c r="V226" s="28">
        <f t="shared" si="2152"/>
        <v>2325</v>
      </c>
      <c r="W226" s="6">
        <f t="shared" ref="W226" si="2283">W$5/V226+W$6</f>
        <v>3.1820075268817209</v>
      </c>
      <c r="X226" s="6">
        <f t="shared" si="1828"/>
        <v>3.5127053763440861</v>
      </c>
      <c r="Y226" s="28">
        <f t="shared" si="2154"/>
        <v>4450</v>
      </c>
      <c r="Z226" s="6">
        <f t="shared" ref="Z226" si="2284">Z$5/Y226+Z$6</f>
        <v>2.9121516853932592</v>
      </c>
      <c r="AA226" s="6">
        <f t="shared" si="1830"/>
        <v>3.221596629213483</v>
      </c>
      <c r="AB226" s="28">
        <f t="shared" si="2156"/>
        <v>1150</v>
      </c>
      <c r="AC226" s="6">
        <f t="shared" ref="AC226" si="2285">AC$5/AB226+AC$6</f>
        <v>7.0893521739130456</v>
      </c>
      <c r="AD226" s="6">
        <f t="shared" si="1832"/>
        <v>7.5917695652173913</v>
      </c>
      <c r="AE226" s="28">
        <f t="shared" si="2158"/>
        <v>1150</v>
      </c>
      <c r="AF226" s="6">
        <f t="shared" si="1815"/>
        <v>6.8053521739130458</v>
      </c>
      <c r="AG226" s="6">
        <f t="shared" si="1833"/>
        <v>7.274469565217391</v>
      </c>
      <c r="AH226" s="28">
        <f t="shared" si="2159"/>
        <v>1150</v>
      </c>
      <c r="AI226" s="6">
        <f t="shared" si="1816"/>
        <v>6.3387521739130461</v>
      </c>
      <c r="AJ226" s="6">
        <f t="shared" si="1834"/>
        <v>6.7531695652173918</v>
      </c>
      <c r="AK226" s="28">
        <f t="shared" si="2160"/>
        <v>1150</v>
      </c>
      <c r="AL226" s="6">
        <f t="shared" si="1817"/>
        <v>5.6386521739130462</v>
      </c>
      <c r="AM226" s="6">
        <f t="shared" si="1835"/>
        <v>5.8879021296678662</v>
      </c>
      <c r="AN226" s="28">
        <f t="shared" si="2161"/>
        <v>1150</v>
      </c>
      <c r="AO226" s="6">
        <f t="shared" si="1818"/>
        <v>5.3378521739130456</v>
      </c>
      <c r="AP226" s="6">
        <f t="shared" si="1836"/>
        <v>5.5854695652173918</v>
      </c>
      <c r="AQ226" s="28">
        <f t="shared" si="2162"/>
        <v>4450</v>
      </c>
      <c r="AR226" s="6">
        <f t="shared" si="2071"/>
        <v>1.8798516853932594</v>
      </c>
      <c r="AS226" s="6">
        <f t="shared" si="2072"/>
        <v>2.0682106834018867</v>
      </c>
      <c r="AT226" s="28">
        <f t="shared" si="2163"/>
        <v>1150</v>
      </c>
      <c r="AU226" s="6">
        <f t="shared" si="2073"/>
        <v>6.0710521739130456</v>
      </c>
      <c r="AV226" s="6">
        <f t="shared" si="2074"/>
        <v>6.4541048059346693</v>
      </c>
      <c r="AW226" s="28">
        <f t="shared" si="2164"/>
        <v>1150</v>
      </c>
      <c r="AX226" s="6">
        <f t="shared" si="2075"/>
        <v>6.0710521739130456</v>
      </c>
      <c r="AY226" s="6">
        <f t="shared" si="2076"/>
        <v>6.4541048059346693</v>
      </c>
      <c r="AZ226" s="28">
        <f t="shared" si="2165"/>
        <v>1150</v>
      </c>
      <c r="BA226" s="6">
        <f t="shared" si="2077"/>
        <v>6.0710521739130456</v>
      </c>
      <c r="BB226" s="21">
        <f t="shared" si="2078"/>
        <v>6.4541048059346693</v>
      </c>
    </row>
    <row r="227" spans="4:54" x14ac:dyDescent="0.25">
      <c r="D227" s="28">
        <v>218</v>
      </c>
      <c r="F227" s="20"/>
      <c r="G227" s="29">
        <f t="shared" si="2089"/>
        <v>109.5</v>
      </c>
      <c r="H227" s="4">
        <f t="shared" ref="H227" si="2286">H$5/G227+H$6</f>
        <v>4.1853132420091326</v>
      </c>
      <c r="I227" s="4">
        <f t="shared" si="2080"/>
        <v>6.0030159817351603</v>
      </c>
      <c r="J227" s="28">
        <v>218</v>
      </c>
      <c r="K227" s="4">
        <f t="shared" ref="K227" si="2287">K$5/J227+K$6</f>
        <v>4.1862348623853212</v>
      </c>
      <c r="L227" s="4">
        <f t="shared" si="2082"/>
        <v>6.0043623853211008</v>
      </c>
      <c r="M227" s="28">
        <f t="shared" si="1839"/>
        <v>454</v>
      </c>
      <c r="N227" s="6">
        <f t="shared" ref="N227" si="2288">N$5/M227+N$6</f>
        <v>3.9165669603524229</v>
      </c>
      <c r="O227" s="6">
        <f t="shared" si="1822"/>
        <v>5.449490748898679</v>
      </c>
      <c r="P227" s="28">
        <f t="shared" si="1841"/>
        <v>3640</v>
      </c>
      <c r="Q227" s="6">
        <f t="shared" ref="Q227" si="2289">Q$5/P227+Q$6</f>
        <v>3.7339351648351649</v>
      </c>
      <c r="R227" s="6">
        <f t="shared" si="1824"/>
        <v>5.2506065934065935</v>
      </c>
      <c r="S227" s="28">
        <f t="shared" si="2150"/>
        <v>1370</v>
      </c>
      <c r="T227" s="6">
        <f t="shared" ref="T227" si="2290">T$5/S227+T$6</f>
        <v>3.3221313868613143</v>
      </c>
      <c r="U227" s="6">
        <f t="shared" si="1826"/>
        <v>3.6655379562043797</v>
      </c>
      <c r="V227" s="28">
        <f t="shared" si="2152"/>
        <v>2450</v>
      </c>
      <c r="W227" s="6">
        <f t="shared" ref="W227" si="2291">W$5/V227+W$6</f>
        <v>3.1498591836734695</v>
      </c>
      <c r="X227" s="6">
        <f t="shared" si="1828"/>
        <v>3.4789551020408163</v>
      </c>
      <c r="Y227" s="28">
        <f t="shared" si="2154"/>
        <v>4700</v>
      </c>
      <c r="Z227" s="6">
        <f t="shared" ref="Z227" si="2292">Z$5/Y227+Z$6</f>
        <v>2.8866914893617031</v>
      </c>
      <c r="AA227" s="6">
        <f t="shared" si="1830"/>
        <v>3.1948574468085109</v>
      </c>
      <c r="AB227" s="28">
        <f t="shared" si="2156"/>
        <v>1200</v>
      </c>
      <c r="AC227" s="6">
        <f t="shared" ref="AC227" si="2293">AC$5/AB227+AC$6</f>
        <v>6.8853666666666697</v>
      </c>
      <c r="AD227" s="6">
        <f t="shared" si="1832"/>
        <v>7.3775666666666666</v>
      </c>
      <c r="AE227" s="28">
        <f t="shared" si="2158"/>
        <v>1200</v>
      </c>
      <c r="AF227" s="6">
        <f t="shared" si="1815"/>
        <v>6.601366666666669</v>
      </c>
      <c r="AG227" s="6">
        <f t="shared" si="1833"/>
        <v>7.0602666666666671</v>
      </c>
      <c r="AH227" s="28">
        <f t="shared" si="2159"/>
        <v>1200</v>
      </c>
      <c r="AI227" s="6">
        <f t="shared" si="1816"/>
        <v>6.1347666666666694</v>
      </c>
      <c r="AJ227" s="6">
        <f t="shared" si="1834"/>
        <v>6.538966666666667</v>
      </c>
      <c r="AK227" s="28">
        <f t="shared" si="2160"/>
        <v>1200</v>
      </c>
      <c r="AL227" s="6">
        <f t="shared" si="1817"/>
        <v>5.4346666666666694</v>
      </c>
      <c r="AM227" s="6">
        <f t="shared" si="1835"/>
        <v>5.6736992311171415</v>
      </c>
      <c r="AN227" s="28">
        <f t="shared" si="2161"/>
        <v>1200</v>
      </c>
      <c r="AO227" s="6">
        <f t="shared" si="1818"/>
        <v>5.1338666666666688</v>
      </c>
      <c r="AP227" s="6">
        <f t="shared" si="1836"/>
        <v>5.3712666666666671</v>
      </c>
      <c r="AQ227" s="28">
        <f t="shared" si="2162"/>
        <v>4700</v>
      </c>
      <c r="AR227" s="6">
        <f t="shared" si="2071"/>
        <v>1.8543914893617031</v>
      </c>
      <c r="AS227" s="6">
        <f t="shared" si="2072"/>
        <v>2.0414715009969142</v>
      </c>
      <c r="AT227" s="28">
        <f t="shared" si="2163"/>
        <v>1200</v>
      </c>
      <c r="AU227" s="6">
        <f t="shared" si="2073"/>
        <v>5.8670666666666689</v>
      </c>
      <c r="AV227" s="6">
        <f t="shared" si="2074"/>
        <v>6.2399019073839446</v>
      </c>
      <c r="AW227" s="28">
        <f t="shared" si="2164"/>
        <v>1200</v>
      </c>
      <c r="AX227" s="6">
        <f t="shared" si="2075"/>
        <v>5.8670666666666689</v>
      </c>
      <c r="AY227" s="6">
        <f t="shared" si="2076"/>
        <v>6.2399019073839446</v>
      </c>
      <c r="AZ227" s="28">
        <f t="shared" si="2165"/>
        <v>1200</v>
      </c>
      <c r="BA227" s="6">
        <f t="shared" si="2077"/>
        <v>5.8670666666666689</v>
      </c>
      <c r="BB227" s="21">
        <f t="shared" si="2078"/>
        <v>6.2399019073839446</v>
      </c>
    </row>
    <row r="228" spans="4:54" x14ac:dyDescent="0.25">
      <c r="D228" s="28">
        <v>219</v>
      </c>
      <c r="F228" s="20"/>
      <c r="G228" s="29">
        <f t="shared" si="2089"/>
        <v>110</v>
      </c>
      <c r="H228" s="4">
        <f t="shared" ref="H228" si="2294">H$5/G228+H$6</f>
        <v>4.1844000000000001</v>
      </c>
      <c r="I228" s="4">
        <f t="shared" si="2080"/>
        <v>6.0016818181818188</v>
      </c>
      <c r="J228" s="28">
        <v>219</v>
      </c>
      <c r="K228" s="4">
        <f t="shared" ref="K228" si="2295">K$5/J228+K$6</f>
        <v>4.1853132420091326</v>
      </c>
      <c r="L228" s="4">
        <f t="shared" si="2082"/>
        <v>6.0030159817351603</v>
      </c>
      <c r="M228" s="28">
        <f t="shared" si="1839"/>
        <v>457</v>
      </c>
      <c r="N228" s="6">
        <f t="shared" ref="N228" si="2296">N$5/M228+N$6</f>
        <v>3.9151065645514223</v>
      </c>
      <c r="O228" s="6">
        <f t="shared" si="1822"/>
        <v>5.4479002188183809</v>
      </c>
      <c r="P228" s="28">
        <f t="shared" si="1841"/>
        <v>3670</v>
      </c>
      <c r="Q228" s="6">
        <f t="shared" ref="Q228" si="2297">Q$5/P228+Q$6</f>
        <v>3.7336095367847415</v>
      </c>
      <c r="R228" s="6">
        <f t="shared" si="1824"/>
        <v>5.2502517711171661</v>
      </c>
      <c r="S228" s="28">
        <f t="shared" si="2150"/>
        <v>1435</v>
      </c>
      <c r="T228" s="6">
        <f t="shared" ref="T228" si="2298">T$5/S228+T$6</f>
        <v>3.2910522648083624</v>
      </c>
      <c r="U228" s="6">
        <f t="shared" si="1826"/>
        <v>3.6329048780487803</v>
      </c>
      <c r="V228" s="28">
        <f t="shared" si="2152"/>
        <v>2575</v>
      </c>
      <c r="W228" s="6">
        <f t="shared" ref="W228" si="2299">W$5/V228+W$6</f>
        <v>3.1208320388349517</v>
      </c>
      <c r="X228" s="6">
        <f t="shared" si="1828"/>
        <v>3.4484815533980582</v>
      </c>
      <c r="Y228" s="28">
        <f t="shared" si="2154"/>
        <v>4950</v>
      </c>
      <c r="Z228" s="6">
        <f t="shared" ref="Z228" si="2300">Z$5/Y228+Z$6</f>
        <v>2.8638030303030311</v>
      </c>
      <c r="AA228" s="6">
        <f t="shared" si="1830"/>
        <v>3.1708191919191919</v>
      </c>
      <c r="AB228" s="28">
        <f t="shared" si="2156"/>
        <v>1250</v>
      </c>
      <c r="AC228" s="6">
        <f t="shared" ref="AC228" si="2301">AC$5/AB228+AC$6</f>
        <v>6.6977000000000029</v>
      </c>
      <c r="AD228" s="6">
        <f t="shared" si="1832"/>
        <v>7.1804999999999994</v>
      </c>
      <c r="AE228" s="28">
        <f t="shared" si="2158"/>
        <v>1250</v>
      </c>
      <c r="AF228" s="6">
        <f t="shared" si="1815"/>
        <v>6.4137000000000022</v>
      </c>
      <c r="AG228" s="6">
        <f t="shared" si="1833"/>
        <v>6.8631999999999991</v>
      </c>
      <c r="AH228" s="28">
        <f t="shared" si="2159"/>
        <v>1250</v>
      </c>
      <c r="AI228" s="6">
        <f t="shared" si="1816"/>
        <v>5.9471000000000025</v>
      </c>
      <c r="AJ228" s="6">
        <f t="shared" si="1834"/>
        <v>6.3418999999999999</v>
      </c>
      <c r="AK228" s="28">
        <f t="shared" si="2160"/>
        <v>1250</v>
      </c>
      <c r="AL228" s="6">
        <f t="shared" si="1817"/>
        <v>5.2470000000000026</v>
      </c>
      <c r="AM228" s="6">
        <f t="shared" si="1835"/>
        <v>5.4766325644504743</v>
      </c>
      <c r="AN228" s="28">
        <f t="shared" si="2161"/>
        <v>1250</v>
      </c>
      <c r="AO228" s="6">
        <f t="shared" si="1818"/>
        <v>4.9462000000000019</v>
      </c>
      <c r="AP228" s="6">
        <f t="shared" si="1836"/>
        <v>5.1741999999999999</v>
      </c>
      <c r="AQ228" s="28">
        <f t="shared" si="2162"/>
        <v>4950</v>
      </c>
      <c r="AR228" s="6">
        <f t="shared" si="2071"/>
        <v>1.8315030303030311</v>
      </c>
      <c r="AS228" s="6">
        <f t="shared" si="2072"/>
        <v>2.0174332461075957</v>
      </c>
      <c r="AT228" s="28">
        <f t="shared" si="2163"/>
        <v>1250</v>
      </c>
      <c r="AU228" s="6">
        <f t="shared" si="2073"/>
        <v>5.679400000000002</v>
      </c>
      <c r="AV228" s="6">
        <f t="shared" si="2074"/>
        <v>6.0428352407172774</v>
      </c>
      <c r="AW228" s="28">
        <f t="shared" si="2164"/>
        <v>1250</v>
      </c>
      <c r="AX228" s="6">
        <f t="shared" si="2075"/>
        <v>5.679400000000002</v>
      </c>
      <c r="AY228" s="6">
        <f t="shared" si="2076"/>
        <v>6.0428352407172774</v>
      </c>
      <c r="AZ228" s="28">
        <f t="shared" si="2165"/>
        <v>1250</v>
      </c>
      <c r="BA228" s="6">
        <f t="shared" si="2077"/>
        <v>5.679400000000002</v>
      </c>
      <c r="BB228" s="21">
        <f t="shared" si="2078"/>
        <v>6.0428352407172774</v>
      </c>
    </row>
    <row r="229" spans="4:54" x14ac:dyDescent="0.25">
      <c r="D229" s="28">
        <v>220</v>
      </c>
      <c r="F229" s="20"/>
      <c r="G229" s="29">
        <f t="shared" si="2089"/>
        <v>110.5</v>
      </c>
      <c r="H229" s="4">
        <f t="shared" ref="H229" si="2302">H$5/G229+H$6</f>
        <v>4.1834950226244345</v>
      </c>
      <c r="I229" s="4">
        <f t="shared" si="2080"/>
        <v>6.0003597285067878</v>
      </c>
      <c r="J229" s="28">
        <v>220</v>
      </c>
      <c r="K229" s="4">
        <f t="shared" ref="K229" si="2303">K$5/J229+K$6</f>
        <v>4.1844000000000001</v>
      </c>
      <c r="L229" s="4">
        <f t="shared" si="2082"/>
        <v>6.0016818181818188</v>
      </c>
      <c r="M229" s="28">
        <f t="shared" si="1839"/>
        <v>460</v>
      </c>
      <c r="N229" s="6">
        <f t="shared" ref="N229" si="2304">N$5/M229+N$6</f>
        <v>3.9136652173913045</v>
      </c>
      <c r="O229" s="6">
        <f t="shared" si="1822"/>
        <v>5.4463304347826087</v>
      </c>
      <c r="P229" s="28">
        <f t="shared" si="1841"/>
        <v>3700</v>
      </c>
      <c r="Q229" s="6">
        <f t="shared" ref="Q229" si="2305">Q$5/P229+Q$6</f>
        <v>3.7332891891891893</v>
      </c>
      <c r="R229" s="6">
        <f t="shared" si="1824"/>
        <v>5.2499027027027028</v>
      </c>
      <c r="S229" s="28">
        <f t="shared" si="2150"/>
        <v>1500</v>
      </c>
      <c r="T229" s="6">
        <f t="shared" ref="T229" si="2306">T$5/S229+T$6</f>
        <v>3.262666666666667</v>
      </c>
      <c r="U229" s="6">
        <f t="shared" si="1826"/>
        <v>3.6031</v>
      </c>
      <c r="V229" s="28">
        <f t="shared" si="2152"/>
        <v>2700</v>
      </c>
      <c r="W229" s="6">
        <f t="shared" ref="W229" si="2307">W$5/V229+W$6</f>
        <v>3.0944925925925926</v>
      </c>
      <c r="X229" s="6">
        <f t="shared" si="1828"/>
        <v>3.4208296296296297</v>
      </c>
      <c r="Y229" s="28">
        <f t="shared" si="2154"/>
        <v>5200</v>
      </c>
      <c r="Z229" s="6">
        <f t="shared" ref="Z229" si="2308">Z$5/Y229+Z$6</f>
        <v>2.8431153846153854</v>
      </c>
      <c r="AA229" s="6">
        <f t="shared" si="1830"/>
        <v>3.1490923076923076</v>
      </c>
      <c r="AB229" s="28">
        <f t="shared" si="2156"/>
        <v>1300</v>
      </c>
      <c r="AC229" s="6">
        <f t="shared" ref="AC229" si="2309">AC$5/AB229+AC$6</f>
        <v>6.5244692307692329</v>
      </c>
      <c r="AD229" s="6">
        <f t="shared" si="1832"/>
        <v>6.9985923076923076</v>
      </c>
      <c r="AE229" s="28">
        <f t="shared" si="2158"/>
        <v>1300</v>
      </c>
      <c r="AF229" s="6">
        <f t="shared" si="1815"/>
        <v>6.2404692307692331</v>
      </c>
      <c r="AG229" s="6">
        <f t="shared" si="1833"/>
        <v>6.6812923076923081</v>
      </c>
      <c r="AH229" s="28">
        <f t="shared" si="2159"/>
        <v>1300</v>
      </c>
      <c r="AI229" s="6">
        <f t="shared" si="1816"/>
        <v>5.7738692307692334</v>
      </c>
      <c r="AJ229" s="6">
        <f t="shared" si="1834"/>
        <v>6.159992307692308</v>
      </c>
      <c r="AK229" s="28">
        <f t="shared" si="2160"/>
        <v>1300</v>
      </c>
      <c r="AL229" s="6">
        <f t="shared" si="1817"/>
        <v>5.0737692307692335</v>
      </c>
      <c r="AM229" s="6">
        <f t="shared" si="1835"/>
        <v>5.2947248721427824</v>
      </c>
      <c r="AN229" s="28">
        <f t="shared" si="2161"/>
        <v>1300</v>
      </c>
      <c r="AO229" s="6">
        <f t="shared" si="1818"/>
        <v>4.7729692307692329</v>
      </c>
      <c r="AP229" s="6">
        <f t="shared" si="1836"/>
        <v>4.992292307692308</v>
      </c>
      <c r="AQ229" s="28">
        <f t="shared" si="2162"/>
        <v>5200</v>
      </c>
      <c r="AR229" s="6">
        <f t="shared" si="2071"/>
        <v>1.8108153846153854</v>
      </c>
      <c r="AS229" s="6">
        <f t="shared" si="2072"/>
        <v>1.9957063618807114</v>
      </c>
      <c r="AT229" s="28">
        <f t="shared" si="2163"/>
        <v>1300</v>
      </c>
      <c r="AU229" s="6">
        <f t="shared" si="2073"/>
        <v>5.5061692307692329</v>
      </c>
      <c r="AV229" s="6">
        <f t="shared" si="2074"/>
        <v>5.8609275484095855</v>
      </c>
      <c r="AW229" s="28">
        <f t="shared" si="2164"/>
        <v>1300</v>
      </c>
      <c r="AX229" s="6">
        <f t="shared" si="2075"/>
        <v>5.5061692307692329</v>
      </c>
      <c r="AY229" s="6">
        <f t="shared" si="2076"/>
        <v>5.8609275484095855</v>
      </c>
      <c r="AZ229" s="28">
        <f t="shared" si="2165"/>
        <v>1300</v>
      </c>
      <c r="BA229" s="6">
        <f t="shared" si="2077"/>
        <v>5.5061692307692329</v>
      </c>
      <c r="BB229" s="21">
        <f t="shared" si="2078"/>
        <v>5.8609275484095855</v>
      </c>
    </row>
    <row r="230" spans="4:54" x14ac:dyDescent="0.25">
      <c r="D230" s="28">
        <v>221</v>
      </c>
      <c r="F230" s="20"/>
      <c r="G230" s="29">
        <f t="shared" si="2089"/>
        <v>111</v>
      </c>
      <c r="H230" s="4">
        <f t="shared" ref="H230" si="2310">H$5/G230+H$6</f>
        <v>4.1825981981981979</v>
      </c>
      <c r="I230" s="4">
        <f t="shared" si="2080"/>
        <v>5.9990495495495502</v>
      </c>
      <c r="J230" s="28">
        <v>221</v>
      </c>
      <c r="K230" s="4">
        <f t="shared" ref="K230" si="2311">K$5/J230+K$6</f>
        <v>4.1834950226244345</v>
      </c>
      <c r="L230" s="4">
        <f t="shared" si="2082"/>
        <v>6.0003597285067878</v>
      </c>
      <c r="M230" s="28">
        <f t="shared" si="1839"/>
        <v>463</v>
      </c>
      <c r="N230" s="6">
        <f t="shared" ref="N230" si="2312">N$5/M230+N$6</f>
        <v>3.9122425485961125</v>
      </c>
      <c r="O230" s="6">
        <f t="shared" si="1822"/>
        <v>5.4447809935205189</v>
      </c>
      <c r="P230" s="28">
        <f t="shared" si="1841"/>
        <v>3730</v>
      </c>
      <c r="Q230" s="6">
        <f t="shared" ref="Q230" si="2313">Q$5/P230+Q$6</f>
        <v>3.73297399463807</v>
      </c>
      <c r="R230" s="6">
        <f t="shared" si="1824"/>
        <v>5.2495592493297591</v>
      </c>
      <c r="S230" s="28">
        <f t="shared" si="2150"/>
        <v>1565</v>
      </c>
      <c r="T230" s="6">
        <f t="shared" ref="T230" si="2314">T$5/S230+T$6</f>
        <v>3.2366389776357831</v>
      </c>
      <c r="U230" s="6">
        <f t="shared" si="1826"/>
        <v>3.5757709265175719</v>
      </c>
      <c r="V230" s="28">
        <f t="shared" si="2152"/>
        <v>2825</v>
      </c>
      <c r="W230" s="6">
        <f t="shared" ref="W230" si="2315">W$5/V230+W$6</f>
        <v>3.0704840707964607</v>
      </c>
      <c r="X230" s="6">
        <f t="shared" si="1828"/>
        <v>3.3956247787610621</v>
      </c>
      <c r="Y230" s="28">
        <f t="shared" si="2154"/>
        <v>5450</v>
      </c>
      <c r="Z230" s="6">
        <f t="shared" ref="Z230" si="2316">Z$5/Y230+Z$6</f>
        <v>2.8243256880733951</v>
      </c>
      <c r="AA230" s="6">
        <f t="shared" si="1830"/>
        <v>3.1293587155963305</v>
      </c>
      <c r="AB230" s="28">
        <f t="shared" si="2156"/>
        <v>1350</v>
      </c>
      <c r="AC230" s="6">
        <f t="shared" ref="AC230" si="2317">AC$5/AB230+AC$6</f>
        <v>6.3640703703703725</v>
      </c>
      <c r="AD230" s="6">
        <f t="shared" si="1832"/>
        <v>6.8301592592592595</v>
      </c>
      <c r="AE230" s="28">
        <f t="shared" si="2158"/>
        <v>1350</v>
      </c>
      <c r="AF230" s="6">
        <f t="shared" si="1815"/>
        <v>6.0800703703703727</v>
      </c>
      <c r="AG230" s="6">
        <f t="shared" si="1833"/>
        <v>6.51285925925926</v>
      </c>
      <c r="AH230" s="28">
        <f t="shared" si="2159"/>
        <v>1350</v>
      </c>
      <c r="AI230" s="6">
        <f t="shared" si="1816"/>
        <v>5.613470370370373</v>
      </c>
      <c r="AJ230" s="6">
        <f t="shared" si="1834"/>
        <v>5.9915592592592599</v>
      </c>
      <c r="AK230" s="28">
        <f t="shared" si="2160"/>
        <v>1350</v>
      </c>
      <c r="AL230" s="6">
        <f t="shared" si="1817"/>
        <v>4.9133703703703731</v>
      </c>
      <c r="AM230" s="6">
        <f t="shared" si="1835"/>
        <v>5.1262918237097344</v>
      </c>
      <c r="AN230" s="28">
        <f t="shared" si="2161"/>
        <v>1350</v>
      </c>
      <c r="AO230" s="6">
        <f t="shared" si="1818"/>
        <v>4.6125703703703724</v>
      </c>
      <c r="AP230" s="6">
        <f t="shared" si="1836"/>
        <v>4.82385925925926</v>
      </c>
      <c r="AQ230" s="28">
        <f t="shared" si="2162"/>
        <v>5450</v>
      </c>
      <c r="AR230" s="6">
        <f t="shared" si="2071"/>
        <v>1.7920256880733954</v>
      </c>
      <c r="AS230" s="6">
        <f t="shared" si="2072"/>
        <v>1.9759727697847338</v>
      </c>
      <c r="AT230" s="28">
        <f t="shared" si="2163"/>
        <v>1350</v>
      </c>
      <c r="AU230" s="6">
        <f t="shared" si="2073"/>
        <v>5.3457703703703725</v>
      </c>
      <c r="AV230" s="6">
        <f t="shared" si="2074"/>
        <v>5.6924944999765374</v>
      </c>
      <c r="AW230" s="28">
        <f t="shared" si="2164"/>
        <v>1350</v>
      </c>
      <c r="AX230" s="6">
        <f t="shared" si="2075"/>
        <v>5.3457703703703725</v>
      </c>
      <c r="AY230" s="6">
        <f t="shared" si="2076"/>
        <v>5.6924944999765374</v>
      </c>
      <c r="AZ230" s="28">
        <f t="shared" si="2165"/>
        <v>1350</v>
      </c>
      <c r="BA230" s="6">
        <f t="shared" si="2077"/>
        <v>5.3457703703703725</v>
      </c>
      <c r="BB230" s="21">
        <f t="shared" si="2078"/>
        <v>5.6924944999765374</v>
      </c>
    </row>
    <row r="231" spans="4:54" x14ac:dyDescent="0.25">
      <c r="D231" s="28">
        <v>222</v>
      </c>
      <c r="F231" s="20"/>
      <c r="G231" s="29">
        <f t="shared" si="2089"/>
        <v>111.5</v>
      </c>
      <c r="H231" s="4">
        <f t="shared" ref="H231" si="2318">H$5/G231+H$6</f>
        <v>4.1817094170403584</v>
      </c>
      <c r="I231" s="4">
        <f t="shared" si="2080"/>
        <v>5.9977511210762335</v>
      </c>
      <c r="J231" s="28">
        <v>222</v>
      </c>
      <c r="K231" s="4">
        <f t="shared" ref="K231" si="2319">K$5/J231+K$6</f>
        <v>4.1825981981981979</v>
      </c>
      <c r="L231" s="4">
        <f t="shared" si="2082"/>
        <v>5.9990495495495502</v>
      </c>
      <c r="M231" s="28">
        <f t="shared" si="1839"/>
        <v>466</v>
      </c>
      <c r="N231" s="6">
        <f t="shared" ref="N231" si="2320">N$5/M231+N$6</f>
        <v>3.9108381974248929</v>
      </c>
      <c r="O231" s="6">
        <f t="shared" si="1822"/>
        <v>5.4432515021459231</v>
      </c>
      <c r="P231" s="28">
        <f t="shared" si="1841"/>
        <v>3760</v>
      </c>
      <c r="Q231" s="6">
        <f t="shared" ref="Q231" si="2321">Q$5/P231+Q$6</f>
        <v>3.7326638297872341</v>
      </c>
      <c r="R231" s="6">
        <f t="shared" si="1824"/>
        <v>5.2492212765957449</v>
      </c>
      <c r="S231" s="28">
        <f t="shared" si="2150"/>
        <v>1630</v>
      </c>
      <c r="T231" s="6">
        <f t="shared" ref="T231" si="2322">T$5/S231+T$6</f>
        <v>3.2126871165644175</v>
      </c>
      <c r="U231" s="6">
        <f t="shared" si="1826"/>
        <v>3.5506214723926379</v>
      </c>
      <c r="V231" s="28">
        <f t="shared" si="2152"/>
        <v>2950</v>
      </c>
      <c r="W231" s="6">
        <f t="shared" ref="W231" si="2323">W$5/V231+W$6</f>
        <v>3.0485101694915255</v>
      </c>
      <c r="X231" s="6">
        <f t="shared" si="1828"/>
        <v>3.3725559322033898</v>
      </c>
      <c r="Y231" s="28">
        <f t="shared" si="2154"/>
        <v>5700</v>
      </c>
      <c r="Z231" s="6">
        <f t="shared" ref="Z231" si="2324">Z$5/Y231+Z$6</f>
        <v>2.8071842105263167</v>
      </c>
      <c r="AA231" s="6">
        <f t="shared" si="1830"/>
        <v>3.1113561403508774</v>
      </c>
      <c r="AB231" s="28">
        <f t="shared" si="2156"/>
        <v>1400</v>
      </c>
      <c r="AC231" s="6">
        <f t="shared" ref="AC231" si="2325">AC$5/AB231+AC$6</f>
        <v>6.2151285714285738</v>
      </c>
      <c r="AD231" s="6">
        <f t="shared" si="1832"/>
        <v>6.6737571428571423</v>
      </c>
      <c r="AE231" s="28">
        <f t="shared" si="2158"/>
        <v>1400</v>
      </c>
      <c r="AF231" s="6">
        <f t="shared" si="1815"/>
        <v>5.9311285714285731</v>
      </c>
      <c r="AG231" s="6">
        <f t="shared" si="1833"/>
        <v>6.3564571428571419</v>
      </c>
      <c r="AH231" s="28">
        <f t="shared" si="2159"/>
        <v>1400</v>
      </c>
      <c r="AI231" s="6">
        <f t="shared" si="1816"/>
        <v>5.4645285714285734</v>
      </c>
      <c r="AJ231" s="6">
        <f t="shared" si="1834"/>
        <v>5.8351571428571427</v>
      </c>
      <c r="AK231" s="28">
        <f t="shared" si="2160"/>
        <v>1400</v>
      </c>
      <c r="AL231" s="6">
        <f t="shared" si="1817"/>
        <v>4.7644285714285735</v>
      </c>
      <c r="AM231" s="6">
        <f t="shared" si="1835"/>
        <v>4.9698897073076171</v>
      </c>
      <c r="AN231" s="28">
        <f t="shared" si="2161"/>
        <v>1400</v>
      </c>
      <c r="AO231" s="6">
        <f t="shared" si="1818"/>
        <v>4.4636285714285728</v>
      </c>
      <c r="AP231" s="6">
        <f t="shared" si="1836"/>
        <v>4.6674571428571427</v>
      </c>
      <c r="AQ231" s="28">
        <f t="shared" si="2162"/>
        <v>5700</v>
      </c>
      <c r="AR231" s="6">
        <f t="shared" si="2071"/>
        <v>1.7748842105263165</v>
      </c>
      <c r="AS231" s="6">
        <f t="shared" si="2072"/>
        <v>1.9579701945392807</v>
      </c>
      <c r="AT231" s="28">
        <f t="shared" si="2163"/>
        <v>1400</v>
      </c>
      <c r="AU231" s="6">
        <f t="shared" si="2073"/>
        <v>5.1968285714285729</v>
      </c>
      <c r="AV231" s="6">
        <f t="shared" si="2074"/>
        <v>5.5360923835744202</v>
      </c>
      <c r="AW231" s="28">
        <f t="shared" si="2164"/>
        <v>1400</v>
      </c>
      <c r="AX231" s="6">
        <f t="shared" si="2075"/>
        <v>5.1968285714285729</v>
      </c>
      <c r="AY231" s="6">
        <f t="shared" si="2076"/>
        <v>5.5360923835744202</v>
      </c>
      <c r="AZ231" s="28">
        <f t="shared" si="2165"/>
        <v>1400</v>
      </c>
      <c r="BA231" s="6">
        <f t="shared" si="2077"/>
        <v>5.1968285714285729</v>
      </c>
      <c r="BB231" s="21">
        <f t="shared" si="2078"/>
        <v>5.5360923835744202</v>
      </c>
    </row>
    <row r="232" spans="4:54" x14ac:dyDescent="0.25">
      <c r="D232" s="28">
        <v>223</v>
      </c>
      <c r="F232" s="20"/>
      <c r="G232" s="29">
        <f t="shared" si="2089"/>
        <v>112</v>
      </c>
      <c r="H232" s="4">
        <f t="shared" ref="H232" si="2326">H$5/G232+H$6</f>
        <v>4.1808285714285711</v>
      </c>
      <c r="I232" s="4">
        <f t="shared" si="2080"/>
        <v>5.9964642857142856</v>
      </c>
      <c r="J232" s="28">
        <v>223</v>
      </c>
      <c r="K232" s="4">
        <f t="shared" ref="K232" si="2327">K$5/J232+K$6</f>
        <v>4.1817094170403584</v>
      </c>
      <c r="L232" s="4">
        <f t="shared" si="2082"/>
        <v>5.9977511210762335</v>
      </c>
      <c r="M232" s="28">
        <f t="shared" si="1839"/>
        <v>469</v>
      </c>
      <c r="N232" s="6">
        <f t="shared" ref="N232" si="2328">N$5/M232+N$6</f>
        <v>3.9094518123667377</v>
      </c>
      <c r="O232" s="6">
        <f t="shared" si="1822"/>
        <v>5.4417415778251605</v>
      </c>
      <c r="P232" s="28">
        <f t="shared" si="1841"/>
        <v>3790</v>
      </c>
      <c r="Q232" s="6">
        <f t="shared" ref="Q232" si="2329">Q$5/P232+Q$6</f>
        <v>3.7323585751978894</v>
      </c>
      <c r="R232" s="6">
        <f t="shared" si="1824"/>
        <v>5.2488886543535624</v>
      </c>
      <c r="S232" s="28">
        <f t="shared" si="2150"/>
        <v>1695</v>
      </c>
      <c r="T232" s="6">
        <f t="shared" ref="T232" si="2330">T$5/S232+T$6</f>
        <v>3.1905722713864311</v>
      </c>
      <c r="U232" s="6">
        <f t="shared" si="1826"/>
        <v>3.5274008849557523</v>
      </c>
      <c r="V232" s="28">
        <f t="shared" si="2152"/>
        <v>3075</v>
      </c>
      <c r="W232" s="6">
        <f t="shared" ref="W232" si="2331">W$5/V232+W$6</f>
        <v>3.0283227642276422</v>
      </c>
      <c r="X232" s="6">
        <f t="shared" si="1828"/>
        <v>3.3513626016260161</v>
      </c>
      <c r="Y232" s="28">
        <f t="shared" si="2154"/>
        <v>5950</v>
      </c>
      <c r="Z232" s="6">
        <f t="shared" ref="Z232" si="2332">Z$5/Y232+Z$6</f>
        <v>2.7914831932773114</v>
      </c>
      <c r="AA232" s="6">
        <f t="shared" si="1830"/>
        <v>3.0948663865546218</v>
      </c>
      <c r="AB232" s="28">
        <f t="shared" si="2156"/>
        <v>1450</v>
      </c>
      <c r="AC232" s="6">
        <f t="shared" ref="AC232" si="2333">AC$5/AB232+AC$6</f>
        <v>6.0764586206896567</v>
      </c>
      <c r="AD232" s="6">
        <f t="shared" si="1832"/>
        <v>6.5281413793103447</v>
      </c>
      <c r="AE232" s="28">
        <f t="shared" si="2158"/>
        <v>1450</v>
      </c>
      <c r="AF232" s="6">
        <f t="shared" si="1815"/>
        <v>5.7924586206896569</v>
      </c>
      <c r="AG232" s="6">
        <f t="shared" si="1833"/>
        <v>6.2108413793103452</v>
      </c>
      <c r="AH232" s="28">
        <f t="shared" si="2159"/>
        <v>1450</v>
      </c>
      <c r="AI232" s="6">
        <f t="shared" si="1816"/>
        <v>5.3258586206896572</v>
      </c>
      <c r="AJ232" s="6">
        <f t="shared" si="1834"/>
        <v>5.6895413793103451</v>
      </c>
      <c r="AK232" s="28">
        <f t="shared" si="2160"/>
        <v>1450</v>
      </c>
      <c r="AL232" s="6">
        <f t="shared" si="1817"/>
        <v>4.6257586206896573</v>
      </c>
      <c r="AM232" s="6">
        <f t="shared" si="1835"/>
        <v>4.8242739437608195</v>
      </c>
      <c r="AN232" s="28">
        <f t="shared" si="2161"/>
        <v>1450</v>
      </c>
      <c r="AO232" s="6">
        <f t="shared" si="1818"/>
        <v>4.3249586206896566</v>
      </c>
      <c r="AP232" s="6">
        <f t="shared" si="1836"/>
        <v>4.5218413793103451</v>
      </c>
      <c r="AQ232" s="28">
        <f t="shared" si="2162"/>
        <v>5950</v>
      </c>
      <c r="AR232" s="6">
        <f t="shared" si="2071"/>
        <v>1.7591831932773117</v>
      </c>
      <c r="AS232" s="6">
        <f t="shared" si="2072"/>
        <v>1.9414804407430255</v>
      </c>
      <c r="AT232" s="28">
        <f t="shared" si="2163"/>
        <v>1450</v>
      </c>
      <c r="AU232" s="6">
        <f t="shared" si="2073"/>
        <v>5.0581586206896567</v>
      </c>
      <c r="AV232" s="6">
        <f t="shared" si="2074"/>
        <v>5.3904766200276226</v>
      </c>
      <c r="AW232" s="28">
        <f t="shared" si="2164"/>
        <v>1450</v>
      </c>
      <c r="AX232" s="6">
        <f t="shared" si="2075"/>
        <v>5.0581586206896567</v>
      </c>
      <c r="AY232" s="6">
        <f t="shared" si="2076"/>
        <v>5.3904766200276226</v>
      </c>
      <c r="AZ232" s="28">
        <f t="shared" si="2165"/>
        <v>1450</v>
      </c>
      <c r="BA232" s="6">
        <f t="shared" si="2077"/>
        <v>5.0581586206896567</v>
      </c>
      <c r="BB232" s="21">
        <f t="shared" si="2078"/>
        <v>5.3904766200276226</v>
      </c>
    </row>
    <row r="233" spans="4:54" x14ac:dyDescent="0.25">
      <c r="D233" s="28">
        <v>224</v>
      </c>
      <c r="F233" s="20"/>
      <c r="G233" s="29">
        <f t="shared" si="2089"/>
        <v>112.5</v>
      </c>
      <c r="H233" s="4">
        <f t="shared" ref="H233" si="2334">H$5/G233+H$6</f>
        <v>4.1799555555555559</v>
      </c>
      <c r="I233" s="4">
        <f t="shared" si="2080"/>
        <v>5.9951888888888893</v>
      </c>
      <c r="J233" s="28">
        <v>224</v>
      </c>
      <c r="K233" s="4">
        <f t="shared" ref="K233" si="2335">K$5/J233+K$6</f>
        <v>4.1808285714285711</v>
      </c>
      <c r="L233" s="4">
        <f t="shared" si="2082"/>
        <v>5.9964642857142856</v>
      </c>
      <c r="M233" s="28">
        <f t="shared" si="1839"/>
        <v>472</v>
      </c>
      <c r="N233" s="6">
        <f t="shared" ref="N233" si="2336">N$5/M233+N$6</f>
        <v>3.9080830508474578</v>
      </c>
      <c r="O233" s="6">
        <f t="shared" si="1822"/>
        <v>5.4402508474576274</v>
      </c>
      <c r="P233" s="28">
        <f t="shared" si="1841"/>
        <v>3820</v>
      </c>
      <c r="Q233" s="6">
        <f t="shared" ref="Q233" si="2337">Q$5/P233+Q$6</f>
        <v>3.7320581151832464</v>
      </c>
      <c r="R233" s="6">
        <f t="shared" si="1824"/>
        <v>5.2485612565445026</v>
      </c>
      <c r="S233" s="28">
        <f t="shared" si="2150"/>
        <v>1760</v>
      </c>
      <c r="T233" s="6">
        <f t="shared" ref="T233" si="2338">T$5/S233+T$6</f>
        <v>3.1700909090909093</v>
      </c>
      <c r="U233" s="6">
        <f t="shared" si="1826"/>
        <v>3.5058954545454544</v>
      </c>
      <c r="V233" s="28">
        <f t="shared" si="2152"/>
        <v>3200</v>
      </c>
      <c r="W233" s="6">
        <f t="shared" ref="W233" si="2339">W$5/V233+W$6</f>
        <v>3.0097125</v>
      </c>
      <c r="X233" s="6">
        <f t="shared" si="1828"/>
        <v>3.3318249999999998</v>
      </c>
      <c r="Y233" s="28">
        <f t="shared" si="2154"/>
        <v>6200</v>
      </c>
      <c r="Z233" s="6">
        <f t="shared" ref="Z233" si="2340">Z$5/Y233+Z$6</f>
        <v>2.7770483870967748</v>
      </c>
      <c r="AA233" s="6">
        <f t="shared" si="1830"/>
        <v>3.0797064516129034</v>
      </c>
      <c r="AB233" s="28">
        <f t="shared" si="2156"/>
        <v>1500</v>
      </c>
      <c r="AC233" s="6">
        <f t="shared" ref="AC233" si="2341">AC$5/AB233+AC$6</f>
        <v>5.9470333333333354</v>
      </c>
      <c r="AD233" s="6">
        <f t="shared" si="1832"/>
        <v>6.3922333333333334</v>
      </c>
      <c r="AE233" s="28">
        <f t="shared" si="2158"/>
        <v>1500</v>
      </c>
      <c r="AF233" s="6">
        <f t="shared" si="1815"/>
        <v>5.6630333333333347</v>
      </c>
      <c r="AG233" s="6">
        <f t="shared" si="1833"/>
        <v>6.0749333333333331</v>
      </c>
      <c r="AH233" s="28">
        <f t="shared" si="2159"/>
        <v>1500</v>
      </c>
      <c r="AI233" s="6">
        <f t="shared" si="1816"/>
        <v>5.196433333333335</v>
      </c>
      <c r="AJ233" s="6">
        <f t="shared" si="1834"/>
        <v>5.553633333333333</v>
      </c>
      <c r="AK233" s="28">
        <f t="shared" si="2160"/>
        <v>1500</v>
      </c>
      <c r="AL233" s="6">
        <f t="shared" si="1817"/>
        <v>4.4963333333333351</v>
      </c>
      <c r="AM233" s="6">
        <f t="shared" si="1835"/>
        <v>4.6883658977838083</v>
      </c>
      <c r="AN233" s="28">
        <f t="shared" si="2161"/>
        <v>1500</v>
      </c>
      <c r="AO233" s="6">
        <f t="shared" si="1818"/>
        <v>4.1955333333333353</v>
      </c>
      <c r="AP233" s="6">
        <f t="shared" si="1836"/>
        <v>4.385933333333333</v>
      </c>
      <c r="AQ233" s="28">
        <f t="shared" si="2162"/>
        <v>6200</v>
      </c>
      <c r="AR233" s="6">
        <f t="shared" si="2071"/>
        <v>1.7447483870967748</v>
      </c>
      <c r="AS233" s="6">
        <f t="shared" si="2072"/>
        <v>1.9263205058013069</v>
      </c>
      <c r="AT233" s="28">
        <f t="shared" si="2163"/>
        <v>1500</v>
      </c>
      <c r="AU233" s="6">
        <f t="shared" si="2073"/>
        <v>4.9287333333333354</v>
      </c>
      <c r="AV233" s="6">
        <f t="shared" si="2074"/>
        <v>5.2545685740506105</v>
      </c>
      <c r="AW233" s="28">
        <f t="shared" si="2164"/>
        <v>1500</v>
      </c>
      <c r="AX233" s="6">
        <f t="shared" si="2075"/>
        <v>4.9287333333333354</v>
      </c>
      <c r="AY233" s="6">
        <f t="shared" si="2076"/>
        <v>5.2545685740506105</v>
      </c>
      <c r="AZ233" s="28">
        <f t="shared" si="2165"/>
        <v>1500</v>
      </c>
      <c r="BA233" s="6">
        <f t="shared" si="2077"/>
        <v>4.9287333333333354</v>
      </c>
      <c r="BB233" s="21">
        <f t="shared" si="2078"/>
        <v>5.2545685740506105</v>
      </c>
    </row>
    <row r="234" spans="4:54" x14ac:dyDescent="0.25">
      <c r="D234" s="28">
        <v>225</v>
      </c>
      <c r="F234" s="20"/>
      <c r="G234" s="29">
        <f t="shared" si="2089"/>
        <v>113</v>
      </c>
      <c r="H234" s="4">
        <f t="shared" ref="H234" si="2342">H$5/G234+H$6</f>
        <v>4.1790902654867255</v>
      </c>
      <c r="I234" s="4">
        <f t="shared" si="2080"/>
        <v>5.9939247787610626</v>
      </c>
      <c r="J234" s="28">
        <v>225</v>
      </c>
      <c r="K234" s="4">
        <f t="shared" ref="K234" si="2343">K$5/J234+K$6</f>
        <v>4.1799555555555559</v>
      </c>
      <c r="L234" s="4">
        <f t="shared" si="2082"/>
        <v>5.9951888888888893</v>
      </c>
      <c r="M234" s="28">
        <f t="shared" si="1839"/>
        <v>475</v>
      </c>
      <c r="N234" s="6">
        <f t="shared" ref="N234" si="2344">N$5/M234+N$6</f>
        <v>3.9067315789473684</v>
      </c>
      <c r="O234" s="6">
        <f t="shared" si="1822"/>
        <v>5.4387789473684212</v>
      </c>
      <c r="P234" s="28">
        <f t="shared" si="1841"/>
        <v>3850</v>
      </c>
      <c r="Q234" s="6">
        <f t="shared" ref="Q234" si="2345">Q$5/P234+Q$6</f>
        <v>3.7317623376623379</v>
      </c>
      <c r="R234" s="6">
        <f t="shared" si="1824"/>
        <v>5.248238961038961</v>
      </c>
      <c r="S234" s="28">
        <f t="shared" si="2150"/>
        <v>1825</v>
      </c>
      <c r="T234" s="6">
        <f t="shared" ref="T234" si="2346">T$5/S234+T$6</f>
        <v>3.1510684931506852</v>
      </c>
      <c r="U234" s="6">
        <f t="shared" si="1826"/>
        <v>3.485921917808219</v>
      </c>
      <c r="V234" s="28">
        <f t="shared" si="2152"/>
        <v>3325</v>
      </c>
      <c r="W234" s="6">
        <f t="shared" ref="W234" si="2347">W$5/V234+W$6</f>
        <v>2.9925015037593985</v>
      </c>
      <c r="X234" s="6">
        <f t="shared" si="1828"/>
        <v>3.3137563909774435</v>
      </c>
      <c r="Y234" s="28">
        <f t="shared" si="2154"/>
        <v>6450</v>
      </c>
      <c r="Z234" s="6">
        <f t="shared" ref="Z234" si="2348">Z$5/Y234+Z$6</f>
        <v>2.7637325581395356</v>
      </c>
      <c r="AA234" s="6">
        <f t="shared" si="1830"/>
        <v>3.0657217054263568</v>
      </c>
      <c r="AB234" s="28">
        <f t="shared" si="2156"/>
        <v>1550</v>
      </c>
      <c r="AC234" s="6">
        <f t="shared" ref="AC234" si="2349">AC$5/AB234+AC$6</f>
        <v>5.8259580645161311</v>
      </c>
      <c r="AD234" s="6">
        <f t="shared" si="1832"/>
        <v>6.265093548387096</v>
      </c>
      <c r="AE234" s="28">
        <f t="shared" si="2158"/>
        <v>1550</v>
      </c>
      <c r="AF234" s="6">
        <f t="shared" si="1815"/>
        <v>5.5419580645161304</v>
      </c>
      <c r="AG234" s="6">
        <f t="shared" si="1833"/>
        <v>5.9477935483870965</v>
      </c>
      <c r="AH234" s="28">
        <f t="shared" si="2159"/>
        <v>1550</v>
      </c>
      <c r="AI234" s="6">
        <f t="shared" si="1816"/>
        <v>5.0753580645161307</v>
      </c>
      <c r="AJ234" s="6">
        <f t="shared" si="1834"/>
        <v>5.4264935483870964</v>
      </c>
      <c r="AK234" s="28">
        <f t="shared" si="2160"/>
        <v>1550</v>
      </c>
      <c r="AL234" s="6">
        <f t="shared" si="1817"/>
        <v>4.3752580645161308</v>
      </c>
      <c r="AM234" s="6">
        <f t="shared" si="1835"/>
        <v>4.5612261128375717</v>
      </c>
      <c r="AN234" s="28">
        <f t="shared" si="2161"/>
        <v>1550</v>
      </c>
      <c r="AO234" s="6">
        <f t="shared" si="1818"/>
        <v>4.074458064516131</v>
      </c>
      <c r="AP234" s="6">
        <f t="shared" si="1836"/>
        <v>4.2587935483870965</v>
      </c>
      <c r="AQ234" s="28">
        <f t="shared" si="2162"/>
        <v>6450</v>
      </c>
      <c r="AR234" s="6">
        <f t="shared" si="2071"/>
        <v>1.7314325581395356</v>
      </c>
      <c r="AS234" s="6">
        <f t="shared" si="2072"/>
        <v>1.9123357596147601</v>
      </c>
      <c r="AT234" s="28">
        <f t="shared" si="2163"/>
        <v>1550</v>
      </c>
      <c r="AU234" s="6">
        <f t="shared" si="2073"/>
        <v>4.8076580645161311</v>
      </c>
      <c r="AV234" s="6">
        <f t="shared" si="2074"/>
        <v>5.1274287891043748</v>
      </c>
      <c r="AW234" s="28">
        <f t="shared" si="2164"/>
        <v>1550</v>
      </c>
      <c r="AX234" s="6">
        <f t="shared" si="2075"/>
        <v>4.8076580645161311</v>
      </c>
      <c r="AY234" s="6">
        <f t="shared" si="2076"/>
        <v>5.1274287891043748</v>
      </c>
      <c r="AZ234" s="28">
        <f t="shared" si="2165"/>
        <v>1550</v>
      </c>
      <c r="BA234" s="6">
        <f t="shared" si="2077"/>
        <v>4.8076580645161311</v>
      </c>
      <c r="BB234" s="21">
        <f t="shared" si="2078"/>
        <v>5.1274287891043748</v>
      </c>
    </row>
    <row r="235" spans="4:54" x14ac:dyDescent="0.25">
      <c r="D235" s="28">
        <v>226</v>
      </c>
      <c r="F235" s="20"/>
      <c r="G235" s="29">
        <f t="shared" si="2089"/>
        <v>113.5</v>
      </c>
      <c r="H235" s="4">
        <f t="shared" ref="H235" si="2350">H$5/G235+H$6</f>
        <v>4.1782325991189424</v>
      </c>
      <c r="I235" s="4">
        <f t="shared" si="2080"/>
        <v>5.9926718061674009</v>
      </c>
      <c r="J235" s="28">
        <v>226</v>
      </c>
      <c r="K235" s="4">
        <f t="shared" ref="K235" si="2351">K$5/J235+K$6</f>
        <v>4.1790902654867255</v>
      </c>
      <c r="L235" s="4">
        <f t="shared" si="2082"/>
        <v>5.9939247787610626</v>
      </c>
      <c r="M235" s="28">
        <f t="shared" si="1839"/>
        <v>478</v>
      </c>
      <c r="N235" s="6">
        <f t="shared" ref="N235" si="2352">N$5/M235+N$6</f>
        <v>3.9053970711297072</v>
      </c>
      <c r="O235" s="6">
        <f t="shared" si="1822"/>
        <v>5.4373255230125528</v>
      </c>
      <c r="P235" s="28">
        <f t="shared" si="1841"/>
        <v>3880</v>
      </c>
      <c r="Q235" s="6">
        <f t="shared" ref="Q235" si="2353">Q$5/P235+Q$6</f>
        <v>3.7314711340206186</v>
      </c>
      <c r="R235" s="6">
        <f t="shared" si="1824"/>
        <v>5.2479216494845362</v>
      </c>
      <c r="S235" s="28">
        <f t="shared" si="2150"/>
        <v>1890</v>
      </c>
      <c r="T235" s="6">
        <f t="shared" ref="T235" si="2354">T$5/S235+T$6</f>
        <v>3.1333544973544973</v>
      </c>
      <c r="U235" s="6">
        <f t="shared" si="1826"/>
        <v>3.4673222222222222</v>
      </c>
      <c r="V235" s="28">
        <f t="shared" si="2152"/>
        <v>3450</v>
      </c>
      <c r="W235" s="6">
        <f t="shared" ref="W235" si="2355">W$5/V235+W$6</f>
        <v>2.9765376811594204</v>
      </c>
      <c r="X235" s="6">
        <f t="shared" si="1828"/>
        <v>3.2969971014492754</v>
      </c>
      <c r="Y235" s="28">
        <f t="shared" si="2154"/>
        <v>6700</v>
      </c>
      <c r="Z235" s="6">
        <f t="shared" ref="Z235" si="2356">Z$5/Y235+Z$6</f>
        <v>2.7514104477611947</v>
      </c>
      <c r="AA235" s="6">
        <f t="shared" si="1830"/>
        <v>3.0527805970149253</v>
      </c>
      <c r="AB235" s="28">
        <f t="shared" si="2156"/>
        <v>1600</v>
      </c>
      <c r="AC235" s="6">
        <f t="shared" ref="AC235" si="2357">AC$5/AB235+AC$6</f>
        <v>5.7124500000000022</v>
      </c>
      <c r="AD235" s="6">
        <f t="shared" si="1832"/>
        <v>6.1458999999999993</v>
      </c>
      <c r="AE235" s="28">
        <f t="shared" si="2158"/>
        <v>1600</v>
      </c>
      <c r="AF235" s="6">
        <f t="shared" si="1815"/>
        <v>5.4284500000000016</v>
      </c>
      <c r="AG235" s="6">
        <f t="shared" si="1833"/>
        <v>5.8285999999999998</v>
      </c>
      <c r="AH235" s="28">
        <f t="shared" si="2159"/>
        <v>1600</v>
      </c>
      <c r="AI235" s="6">
        <f t="shared" si="1816"/>
        <v>4.9618500000000019</v>
      </c>
      <c r="AJ235" s="6">
        <f t="shared" si="1834"/>
        <v>5.3072999999999997</v>
      </c>
      <c r="AK235" s="28">
        <f t="shared" si="2160"/>
        <v>1600</v>
      </c>
      <c r="AL235" s="6">
        <f t="shared" si="1817"/>
        <v>4.2617500000000019</v>
      </c>
      <c r="AM235" s="6">
        <f t="shared" si="1835"/>
        <v>4.442032564450475</v>
      </c>
      <c r="AN235" s="28">
        <f t="shared" si="2161"/>
        <v>1600</v>
      </c>
      <c r="AO235" s="6">
        <f t="shared" si="1818"/>
        <v>3.9609500000000017</v>
      </c>
      <c r="AP235" s="6">
        <f t="shared" si="1836"/>
        <v>4.1395999999999997</v>
      </c>
      <c r="AQ235" s="28">
        <f t="shared" si="2162"/>
        <v>6700</v>
      </c>
      <c r="AR235" s="6">
        <f t="shared" si="2071"/>
        <v>1.7191104477611947</v>
      </c>
      <c r="AS235" s="6">
        <f t="shared" si="2072"/>
        <v>1.8993946512033291</v>
      </c>
      <c r="AT235" s="28">
        <f t="shared" si="2163"/>
        <v>1600</v>
      </c>
      <c r="AU235" s="6">
        <f t="shared" si="2073"/>
        <v>4.6941500000000014</v>
      </c>
      <c r="AV235" s="6">
        <f t="shared" si="2074"/>
        <v>5.0082352407172781</v>
      </c>
      <c r="AW235" s="28">
        <f t="shared" si="2164"/>
        <v>1600</v>
      </c>
      <c r="AX235" s="6">
        <f t="shared" si="2075"/>
        <v>4.6941500000000014</v>
      </c>
      <c r="AY235" s="6">
        <f t="shared" si="2076"/>
        <v>5.0082352407172781</v>
      </c>
      <c r="AZ235" s="28">
        <f t="shared" si="2165"/>
        <v>1600</v>
      </c>
      <c r="BA235" s="6">
        <f t="shared" si="2077"/>
        <v>4.6941500000000014</v>
      </c>
      <c r="BB235" s="21">
        <f t="shared" si="2078"/>
        <v>5.0082352407172781</v>
      </c>
    </row>
    <row r="236" spans="4:54" x14ac:dyDescent="0.25">
      <c r="D236" s="28">
        <v>227</v>
      </c>
      <c r="F236" s="20"/>
      <c r="G236" s="29">
        <f t="shared" si="2089"/>
        <v>114</v>
      </c>
      <c r="H236" s="4">
        <f t="shared" ref="H236" si="2358">H$5/G236+H$6</f>
        <v>4.177382456140351</v>
      </c>
      <c r="I236" s="4">
        <f t="shared" si="2080"/>
        <v>5.9914298245614042</v>
      </c>
      <c r="J236" s="28">
        <v>227</v>
      </c>
      <c r="K236" s="4">
        <f t="shared" ref="K236" si="2359">K$5/J236+K$6</f>
        <v>4.1782325991189424</v>
      </c>
      <c r="L236" s="4">
        <f t="shared" si="2082"/>
        <v>5.9926718061674009</v>
      </c>
      <c r="M236" s="28">
        <f t="shared" si="1839"/>
        <v>481</v>
      </c>
      <c r="N236" s="6">
        <f t="shared" ref="N236" si="2360">N$5/M236+N$6</f>
        <v>3.9040792099792103</v>
      </c>
      <c r="O236" s="6">
        <f t="shared" si="1822"/>
        <v>5.4358902286902291</v>
      </c>
      <c r="P236" s="28">
        <f t="shared" si="1841"/>
        <v>3910</v>
      </c>
      <c r="Q236" s="6">
        <f t="shared" ref="Q236" si="2361">Q$5/P236+Q$6</f>
        <v>3.7311843989769824</v>
      </c>
      <c r="R236" s="6">
        <f t="shared" si="1824"/>
        <v>5.2476092071611253</v>
      </c>
      <c r="S236" s="28">
        <f t="shared" si="2150"/>
        <v>1955</v>
      </c>
      <c r="T236" s="6">
        <f t="shared" ref="T236" si="2362">T$5/S236+T$6</f>
        <v>3.1168184143222506</v>
      </c>
      <c r="U236" s="6">
        <f t="shared" si="1826"/>
        <v>3.4499593350383631</v>
      </c>
      <c r="V236" s="28">
        <f t="shared" si="2152"/>
        <v>3575</v>
      </c>
      <c r="W236" s="6">
        <f t="shared" ref="W236" si="2363">W$5/V236+W$6</f>
        <v>2.96169020979021</v>
      </c>
      <c r="X236" s="6">
        <f t="shared" si="1828"/>
        <v>3.2814097902097901</v>
      </c>
      <c r="Y236" s="28">
        <f t="shared" si="2154"/>
        <v>6950</v>
      </c>
      <c r="Z236" s="6">
        <f t="shared" ref="Z236" si="2364">Z$5/Y236+Z$6</f>
        <v>2.7399748201438854</v>
      </c>
      <c r="AA236" s="6">
        <f t="shared" si="1830"/>
        <v>3.0407705035971224</v>
      </c>
      <c r="AB236" s="28">
        <f t="shared" si="2156"/>
        <v>1650</v>
      </c>
      <c r="AC236" s="6">
        <f t="shared" ref="AC236" si="2365">AC$5/AB236+AC$6</f>
        <v>5.6058212121212136</v>
      </c>
      <c r="AD236" s="6">
        <f t="shared" si="1832"/>
        <v>6.0339303030303029</v>
      </c>
      <c r="AE236" s="28">
        <f t="shared" si="2158"/>
        <v>1650</v>
      </c>
      <c r="AF236" s="6">
        <f t="shared" si="1815"/>
        <v>5.3218212121212138</v>
      </c>
      <c r="AG236" s="6">
        <f t="shared" si="1833"/>
        <v>5.7166303030303034</v>
      </c>
      <c r="AH236" s="28">
        <f t="shared" si="2159"/>
        <v>1650</v>
      </c>
      <c r="AI236" s="6">
        <f t="shared" si="1816"/>
        <v>4.8552212121212142</v>
      </c>
      <c r="AJ236" s="6">
        <f t="shared" si="1834"/>
        <v>5.1953303030303033</v>
      </c>
      <c r="AK236" s="28">
        <f t="shared" si="2160"/>
        <v>1650</v>
      </c>
      <c r="AL236" s="6">
        <f t="shared" si="1817"/>
        <v>4.1551212121212142</v>
      </c>
      <c r="AM236" s="6">
        <f t="shared" si="1835"/>
        <v>4.3300628674807777</v>
      </c>
      <c r="AN236" s="28">
        <f t="shared" si="2161"/>
        <v>1650</v>
      </c>
      <c r="AO236" s="6">
        <f t="shared" si="1818"/>
        <v>3.854321212121214</v>
      </c>
      <c r="AP236" s="6">
        <f t="shared" si="1836"/>
        <v>4.0276303030303033</v>
      </c>
      <c r="AQ236" s="28">
        <f t="shared" si="2162"/>
        <v>6950</v>
      </c>
      <c r="AR236" s="6">
        <f t="shared" si="2071"/>
        <v>1.7076748201438856</v>
      </c>
      <c r="AS236" s="6">
        <f t="shared" si="2072"/>
        <v>1.8873845577855259</v>
      </c>
      <c r="AT236" s="28">
        <f t="shared" si="2163"/>
        <v>1650</v>
      </c>
      <c r="AU236" s="6">
        <f t="shared" si="2073"/>
        <v>4.5875212121212137</v>
      </c>
      <c r="AV236" s="6">
        <f t="shared" si="2074"/>
        <v>4.8962655437475808</v>
      </c>
      <c r="AW236" s="28">
        <f t="shared" si="2164"/>
        <v>1650</v>
      </c>
      <c r="AX236" s="6">
        <f t="shared" si="2075"/>
        <v>4.5875212121212137</v>
      </c>
      <c r="AY236" s="6">
        <f t="shared" si="2076"/>
        <v>4.8962655437475808</v>
      </c>
      <c r="AZ236" s="28">
        <f t="shared" si="2165"/>
        <v>1650</v>
      </c>
      <c r="BA236" s="6">
        <f t="shared" si="2077"/>
        <v>4.5875212121212137</v>
      </c>
      <c r="BB236" s="21">
        <f t="shared" si="2078"/>
        <v>4.8962655437475808</v>
      </c>
    </row>
    <row r="237" spans="4:54" x14ac:dyDescent="0.25">
      <c r="D237" s="28">
        <v>228</v>
      </c>
      <c r="F237" s="20"/>
      <c r="G237" s="29">
        <f t="shared" si="2089"/>
        <v>114.5</v>
      </c>
      <c r="H237" s="4">
        <f t="shared" ref="H237" si="2366">H$5/G237+H$6</f>
        <v>4.1765397379912663</v>
      </c>
      <c r="I237" s="4">
        <f t="shared" si="2080"/>
        <v>5.9901986899563324</v>
      </c>
      <c r="J237" s="28">
        <v>228</v>
      </c>
      <c r="K237" s="4">
        <f t="shared" ref="K237" si="2367">K$5/J237+K$6</f>
        <v>4.177382456140351</v>
      </c>
      <c r="L237" s="4">
        <f t="shared" si="2082"/>
        <v>5.9914298245614042</v>
      </c>
      <c r="M237" s="28">
        <f t="shared" si="1839"/>
        <v>484</v>
      </c>
      <c r="N237" s="6">
        <f t="shared" ref="N237" si="2368">N$5/M237+N$6</f>
        <v>3.9027776859504133</v>
      </c>
      <c r="O237" s="6">
        <f t="shared" si="1822"/>
        <v>5.4344727272727278</v>
      </c>
      <c r="P237" s="28">
        <f t="shared" si="1841"/>
        <v>3940</v>
      </c>
      <c r="Q237" s="6">
        <f t="shared" ref="Q237" si="2369">Q$5/P237+Q$6</f>
        <v>3.730902030456853</v>
      </c>
      <c r="R237" s="6">
        <f t="shared" si="1824"/>
        <v>5.2473015228426396</v>
      </c>
      <c r="S237" s="28">
        <f t="shared" si="2150"/>
        <v>2020</v>
      </c>
      <c r="T237" s="6">
        <f t="shared" ref="T237" si="2370">T$5/S237+T$6</f>
        <v>3.1013465346534654</v>
      </c>
      <c r="U237" s="6">
        <f t="shared" si="1826"/>
        <v>3.4337138613861384</v>
      </c>
      <c r="V237" s="28">
        <f t="shared" si="2152"/>
        <v>3700</v>
      </c>
      <c r="W237" s="6">
        <f t="shared" ref="W237" si="2371">W$5/V237+W$6</f>
        <v>2.9478459459459461</v>
      </c>
      <c r="X237" s="6">
        <f t="shared" si="1828"/>
        <v>3.2668756756756756</v>
      </c>
      <c r="Y237" s="28">
        <f t="shared" si="2154"/>
        <v>7200</v>
      </c>
      <c r="Z237" s="6">
        <f t="shared" ref="Z237" si="2372">Z$5/Y237+Z$6</f>
        <v>2.7293333333333338</v>
      </c>
      <c r="AA237" s="6">
        <f t="shared" si="1830"/>
        <v>3.0295944444444447</v>
      </c>
      <c r="AB237" s="28">
        <f t="shared" si="2156"/>
        <v>1700</v>
      </c>
      <c r="AC237" s="6">
        <f t="shared" ref="AC237" si="2373">AC$5/AB237+AC$6</f>
        <v>5.5054647058823551</v>
      </c>
      <c r="AD237" s="6">
        <f t="shared" si="1832"/>
        <v>5.9285470588235292</v>
      </c>
      <c r="AE237" s="28">
        <f t="shared" si="2158"/>
        <v>1700</v>
      </c>
      <c r="AF237" s="6">
        <f t="shared" ref="AF237:AF300" si="2374">AF$5/AE237+AF$6</f>
        <v>5.2214647058823545</v>
      </c>
      <c r="AG237" s="6">
        <f t="shared" si="1833"/>
        <v>5.6112470588235297</v>
      </c>
      <c r="AH237" s="28">
        <f t="shared" si="2159"/>
        <v>1700</v>
      </c>
      <c r="AI237" s="6">
        <f t="shared" ref="AI237:AI300" si="2375">AI$5/AH237+AI$6</f>
        <v>4.7548647058823548</v>
      </c>
      <c r="AJ237" s="6">
        <f t="shared" si="1834"/>
        <v>5.0899470588235296</v>
      </c>
      <c r="AK237" s="28">
        <f t="shared" si="2160"/>
        <v>1700</v>
      </c>
      <c r="AL237" s="6">
        <f t="shared" ref="AL237:AL300" si="2376">AL$5/AK237+AL$6</f>
        <v>4.0547647058823548</v>
      </c>
      <c r="AM237" s="6">
        <f t="shared" si="1835"/>
        <v>4.224679623274004</v>
      </c>
      <c r="AN237" s="28">
        <f t="shared" si="2161"/>
        <v>1700</v>
      </c>
      <c r="AO237" s="6">
        <f t="shared" ref="AO237:AO300" si="2377">AO$5/AN237+AO$6</f>
        <v>3.7539647058823546</v>
      </c>
      <c r="AP237" s="6">
        <f t="shared" si="1836"/>
        <v>3.9222470588235292</v>
      </c>
      <c r="AQ237" s="28">
        <f t="shared" si="2162"/>
        <v>7200</v>
      </c>
      <c r="AR237" s="6">
        <f t="shared" si="2071"/>
        <v>1.6970333333333338</v>
      </c>
      <c r="AS237" s="6">
        <f t="shared" si="2072"/>
        <v>1.876208498632848</v>
      </c>
      <c r="AT237" s="28">
        <f t="shared" si="2163"/>
        <v>1700</v>
      </c>
      <c r="AU237" s="6">
        <f t="shared" si="2073"/>
        <v>4.4871647058823543</v>
      </c>
      <c r="AV237" s="6">
        <f t="shared" si="2074"/>
        <v>4.7908822995408071</v>
      </c>
      <c r="AW237" s="28">
        <f t="shared" si="2164"/>
        <v>1700</v>
      </c>
      <c r="AX237" s="6">
        <f t="shared" si="2075"/>
        <v>4.4871647058823543</v>
      </c>
      <c r="AY237" s="6">
        <f t="shared" si="2076"/>
        <v>4.7908822995408071</v>
      </c>
      <c r="AZ237" s="28">
        <f t="shared" si="2165"/>
        <v>1700</v>
      </c>
      <c r="BA237" s="6">
        <f t="shared" si="2077"/>
        <v>4.4871647058823543</v>
      </c>
      <c r="BB237" s="21">
        <f t="shared" si="2078"/>
        <v>4.7908822995408071</v>
      </c>
    </row>
    <row r="238" spans="4:54" x14ac:dyDescent="0.25">
      <c r="D238" s="28">
        <v>229</v>
      </c>
      <c r="F238" s="20"/>
      <c r="G238" s="29">
        <f t="shared" si="2089"/>
        <v>115</v>
      </c>
      <c r="H238" s="4">
        <f t="shared" ref="H238" si="2378">H$5/G238+H$6</f>
        <v>4.1757043478260867</v>
      </c>
      <c r="I238" s="4">
        <f t="shared" si="2080"/>
        <v>5.9889782608695654</v>
      </c>
      <c r="J238" s="28">
        <v>229</v>
      </c>
      <c r="K238" s="4">
        <f t="shared" ref="K238" si="2379">K$5/J238+K$6</f>
        <v>4.1765397379912663</v>
      </c>
      <c r="L238" s="4">
        <f t="shared" si="2082"/>
        <v>5.9901986899563324</v>
      </c>
      <c r="M238" s="28">
        <f t="shared" si="1839"/>
        <v>487</v>
      </c>
      <c r="N238" s="6">
        <f t="shared" ref="N238" si="2380">N$5/M238+N$6</f>
        <v>3.9014921971252567</v>
      </c>
      <c r="O238" s="6">
        <f t="shared" ref="O238:O301" si="2381">O$5/M238+O$6</f>
        <v>5.433072689938399</v>
      </c>
      <c r="P238" s="28">
        <f t="shared" si="1841"/>
        <v>3970</v>
      </c>
      <c r="Q238" s="6">
        <f t="shared" ref="Q238" si="2382">Q$5/P238+Q$6</f>
        <v>3.7306239294710331</v>
      </c>
      <c r="R238" s="6">
        <f t="shared" ref="R238:R301" si="2383">R$5/P238+R$6</f>
        <v>5.2469984886649881</v>
      </c>
      <c r="S238" s="28">
        <f t="shared" si="2150"/>
        <v>2085</v>
      </c>
      <c r="T238" s="6">
        <f t="shared" ref="T238" si="2384">T$5/S238+T$6</f>
        <v>3.0868393285371702</v>
      </c>
      <c r="U238" s="6">
        <f t="shared" ref="U238:U301" si="2385">U$5/S238+U$6</f>
        <v>3.4184812949640286</v>
      </c>
      <c r="V238" s="28">
        <f t="shared" si="2152"/>
        <v>3825</v>
      </c>
      <c r="W238" s="6">
        <f t="shared" ref="W238" si="2386">W$5/V238+W$6</f>
        <v>2.9349065359477127</v>
      </c>
      <c r="X238" s="6">
        <f t="shared" ref="X238:X301" si="2387">X$5/V238+X$6</f>
        <v>3.2532915032679739</v>
      </c>
      <c r="Y238" s="28">
        <f t="shared" si="2154"/>
        <v>7450</v>
      </c>
      <c r="Z238" s="6">
        <f t="shared" ref="Z238" si="2388">Z$5/Y238+Z$6</f>
        <v>2.7194060402684568</v>
      </c>
      <c r="AA238" s="6">
        <f t="shared" ref="AA238:AA301" si="2389">AA$5/Y238+AA$6</f>
        <v>3.019168456375839</v>
      </c>
      <c r="AB238" s="28">
        <f t="shared" si="2156"/>
        <v>1750</v>
      </c>
      <c r="AC238" s="6">
        <f t="shared" ref="AC238" si="2390">AC$5/AB238+AC$6</f>
        <v>5.4108428571428586</v>
      </c>
      <c r="AD238" s="6">
        <f t="shared" ref="AD238:AD301" si="2391">AD$5/AB238+AD$6</f>
        <v>5.829185714285714</v>
      </c>
      <c r="AE238" s="28">
        <f t="shared" si="2158"/>
        <v>1750</v>
      </c>
      <c r="AF238" s="6">
        <f t="shared" si="2374"/>
        <v>5.1268428571428588</v>
      </c>
      <c r="AG238" s="6">
        <f t="shared" ref="AG238:AG301" si="2392">AG$5/AE238+AG$6</f>
        <v>5.5118857142857145</v>
      </c>
      <c r="AH238" s="28">
        <f t="shared" si="2159"/>
        <v>1750</v>
      </c>
      <c r="AI238" s="6">
        <f t="shared" si="2375"/>
        <v>4.6602428571428591</v>
      </c>
      <c r="AJ238" s="6">
        <f t="shared" ref="AJ238:AJ301" si="2393">AJ$5/AH238+AJ$6</f>
        <v>4.9905857142857144</v>
      </c>
      <c r="AK238" s="28">
        <f t="shared" si="2160"/>
        <v>1750</v>
      </c>
      <c r="AL238" s="6">
        <f t="shared" si="2376"/>
        <v>3.9601428571428587</v>
      </c>
      <c r="AM238" s="6">
        <f t="shared" ref="AM238:AM301" si="2394">AM$5/AK238+AM$6</f>
        <v>4.1253182787361888</v>
      </c>
      <c r="AN238" s="28">
        <f t="shared" si="2161"/>
        <v>1750</v>
      </c>
      <c r="AO238" s="6">
        <f t="shared" si="2377"/>
        <v>3.659342857142859</v>
      </c>
      <c r="AP238" s="6">
        <f t="shared" ref="AP238:AP301" si="2395">AP$5/AN238+AP$6</f>
        <v>3.822885714285714</v>
      </c>
      <c r="AQ238" s="28">
        <f t="shared" si="2162"/>
        <v>7450</v>
      </c>
      <c r="AR238" s="6">
        <f t="shared" si="2071"/>
        <v>1.687106040268457</v>
      </c>
      <c r="AS238" s="6">
        <f t="shared" si="2072"/>
        <v>1.8657825105642425</v>
      </c>
      <c r="AT238" s="28">
        <f t="shared" si="2163"/>
        <v>1750</v>
      </c>
      <c r="AU238" s="6">
        <f t="shared" si="2073"/>
        <v>4.3925428571428586</v>
      </c>
      <c r="AV238" s="6">
        <f t="shared" si="2074"/>
        <v>4.6915209550029919</v>
      </c>
      <c r="AW238" s="28">
        <f t="shared" si="2164"/>
        <v>1750</v>
      </c>
      <c r="AX238" s="6">
        <f t="shared" si="2075"/>
        <v>4.3925428571428586</v>
      </c>
      <c r="AY238" s="6">
        <f t="shared" si="2076"/>
        <v>4.6915209550029919</v>
      </c>
      <c r="AZ238" s="28">
        <f t="shared" si="2165"/>
        <v>1750</v>
      </c>
      <c r="BA238" s="6">
        <f t="shared" si="2077"/>
        <v>4.3925428571428586</v>
      </c>
      <c r="BB238" s="21">
        <f t="shared" si="2078"/>
        <v>4.6915209550029919</v>
      </c>
    </row>
    <row r="239" spans="4:54" x14ac:dyDescent="0.25">
      <c r="D239" s="28">
        <v>230</v>
      </c>
      <c r="F239" s="20"/>
      <c r="G239" s="29">
        <f t="shared" si="2089"/>
        <v>115.5</v>
      </c>
      <c r="H239" s="4">
        <f t="shared" ref="H239" si="2396">H$5/G239+H$6</f>
        <v>4.1748761904761906</v>
      </c>
      <c r="I239" s="4">
        <f t="shared" si="2080"/>
        <v>5.9877683982683987</v>
      </c>
      <c r="J239" s="28">
        <v>230</v>
      </c>
      <c r="K239" s="4">
        <f t="shared" ref="K239" si="2397">K$5/J239+K$6</f>
        <v>4.1757043478260867</v>
      </c>
      <c r="L239" s="4">
        <f t="shared" si="2082"/>
        <v>5.9889782608695654</v>
      </c>
      <c r="M239" s="28">
        <f t="shared" ref="M239:M302" si="2398">+M238+3</f>
        <v>490</v>
      </c>
      <c r="N239" s="6">
        <f t="shared" ref="N239" si="2399">N$5/M239+N$6</f>
        <v>3.900222448979592</v>
      </c>
      <c r="O239" s="6">
        <f t="shared" si="2381"/>
        <v>5.4316897959183672</v>
      </c>
      <c r="P239" s="28">
        <f t="shared" ref="P239:P302" si="2400">P238+30</f>
        <v>4000</v>
      </c>
      <c r="Q239" s="6">
        <f t="shared" ref="Q239" si="2401">Q$5/P239+Q$6</f>
        <v>3.7303500000000001</v>
      </c>
      <c r="R239" s="6">
        <f t="shared" si="2383"/>
        <v>5.2467000000000006</v>
      </c>
      <c r="S239" s="28">
        <f t="shared" si="2150"/>
        <v>2150</v>
      </c>
      <c r="T239" s="6">
        <f t="shared" ref="T239" si="2402">T$5/S239+T$6</f>
        <v>3.0732093023255818</v>
      </c>
      <c r="U239" s="6">
        <f t="shared" si="2385"/>
        <v>3.4041697674418607</v>
      </c>
      <c r="V239" s="28">
        <f t="shared" si="2152"/>
        <v>3950</v>
      </c>
      <c r="W239" s="6">
        <f t="shared" ref="W239" si="2403">W$5/V239+W$6</f>
        <v>2.9227860759493671</v>
      </c>
      <c r="X239" s="6">
        <f t="shared" si="2387"/>
        <v>3.240567088607595</v>
      </c>
      <c r="Y239" s="28">
        <f t="shared" si="2154"/>
        <v>7700</v>
      </c>
      <c r="Z239" s="6">
        <f t="shared" ref="Z239" si="2404">Z$5/Y239+Z$6</f>
        <v>2.7101233766233772</v>
      </c>
      <c r="AA239" s="6">
        <f t="shared" si="2389"/>
        <v>3.0094194805194805</v>
      </c>
      <c r="AB239" s="28">
        <f t="shared" si="2156"/>
        <v>1800</v>
      </c>
      <c r="AC239" s="6">
        <f t="shared" ref="AC239" si="2405">AC$5/AB239+AC$6</f>
        <v>5.3214777777777797</v>
      </c>
      <c r="AD239" s="6">
        <f t="shared" si="2391"/>
        <v>5.7353444444444444</v>
      </c>
      <c r="AE239" s="28">
        <f t="shared" si="2158"/>
        <v>1800</v>
      </c>
      <c r="AF239" s="6">
        <f t="shared" si="2374"/>
        <v>5.0374777777777791</v>
      </c>
      <c r="AG239" s="6">
        <f t="shared" si="2392"/>
        <v>5.418044444444444</v>
      </c>
      <c r="AH239" s="28">
        <f t="shared" si="2159"/>
        <v>1800</v>
      </c>
      <c r="AI239" s="6">
        <f t="shared" si="2375"/>
        <v>4.5708777777777794</v>
      </c>
      <c r="AJ239" s="6">
        <f t="shared" si="2393"/>
        <v>4.8967444444444448</v>
      </c>
      <c r="AK239" s="28">
        <f t="shared" si="2160"/>
        <v>1800</v>
      </c>
      <c r="AL239" s="6">
        <f t="shared" si="2376"/>
        <v>3.870777777777779</v>
      </c>
      <c r="AM239" s="6">
        <f t="shared" si="2394"/>
        <v>4.0314770088949192</v>
      </c>
      <c r="AN239" s="28">
        <f t="shared" si="2161"/>
        <v>1800</v>
      </c>
      <c r="AO239" s="6">
        <f t="shared" si="2377"/>
        <v>3.5699777777777792</v>
      </c>
      <c r="AP239" s="6">
        <f t="shared" si="2395"/>
        <v>3.7290444444444444</v>
      </c>
      <c r="AQ239" s="28">
        <f t="shared" si="2162"/>
        <v>7700</v>
      </c>
      <c r="AR239" s="6">
        <f t="shared" si="2071"/>
        <v>1.6778233766233772</v>
      </c>
      <c r="AS239" s="6">
        <f t="shared" si="2072"/>
        <v>1.8560335347078842</v>
      </c>
      <c r="AT239" s="28">
        <f t="shared" si="2163"/>
        <v>1800</v>
      </c>
      <c r="AU239" s="6">
        <f t="shared" si="2073"/>
        <v>4.3031777777777789</v>
      </c>
      <c r="AV239" s="6">
        <f t="shared" si="2074"/>
        <v>4.5976796851617223</v>
      </c>
      <c r="AW239" s="28">
        <f t="shared" si="2164"/>
        <v>1800</v>
      </c>
      <c r="AX239" s="6">
        <f t="shared" si="2075"/>
        <v>4.3031777777777789</v>
      </c>
      <c r="AY239" s="6">
        <f t="shared" si="2076"/>
        <v>4.5976796851617223</v>
      </c>
      <c r="AZ239" s="28">
        <f t="shared" si="2165"/>
        <v>1800</v>
      </c>
      <c r="BA239" s="6">
        <f t="shared" si="2077"/>
        <v>4.3031777777777789</v>
      </c>
      <c r="BB239" s="21">
        <f t="shared" si="2078"/>
        <v>4.5976796851617223</v>
      </c>
    </row>
    <row r="240" spans="4:54" x14ac:dyDescent="0.25">
      <c r="D240" s="28">
        <v>231</v>
      </c>
      <c r="F240" s="20"/>
      <c r="G240" s="29">
        <f t="shared" si="2089"/>
        <v>116</v>
      </c>
      <c r="H240" s="4">
        <f t="shared" ref="H240" si="2406">H$5/G240+H$6</f>
        <v>4.1740551724137926</v>
      </c>
      <c r="I240" s="4">
        <f t="shared" si="2080"/>
        <v>5.9865689655172414</v>
      </c>
      <c r="J240" s="28">
        <v>231</v>
      </c>
      <c r="K240" s="4">
        <f t="shared" ref="K240" si="2407">K$5/J240+K$6</f>
        <v>4.1748761904761906</v>
      </c>
      <c r="L240" s="4">
        <f t="shared" si="2082"/>
        <v>5.9877683982683987</v>
      </c>
      <c r="M240" s="28">
        <f t="shared" si="2398"/>
        <v>493</v>
      </c>
      <c r="N240" s="6">
        <f t="shared" ref="N240" si="2408">N$5/M240+N$6</f>
        <v>3.8989681541582151</v>
      </c>
      <c r="O240" s="6">
        <f t="shared" si="2381"/>
        <v>5.4303237322515212</v>
      </c>
      <c r="P240" s="28">
        <f t="shared" si="2400"/>
        <v>4030</v>
      </c>
      <c r="Q240" s="6">
        <f t="shared" ref="Q240" si="2409">Q$5/P240+Q$6</f>
        <v>3.730080148883375</v>
      </c>
      <c r="R240" s="6">
        <f t="shared" si="2383"/>
        <v>5.2464059553349882</v>
      </c>
      <c r="S240" s="28">
        <f t="shared" si="2150"/>
        <v>2215</v>
      </c>
      <c r="T240" s="6">
        <f t="shared" ref="T240" si="2410">T$5/S240+T$6</f>
        <v>3.0603792325056434</v>
      </c>
      <c r="U240" s="6">
        <f t="shared" si="2385"/>
        <v>3.3906981941309255</v>
      </c>
      <c r="V240" s="28">
        <f t="shared" si="2152"/>
        <v>4075</v>
      </c>
      <c r="W240" s="6">
        <f t="shared" ref="W240" si="2411">W$5/V240+W$6</f>
        <v>2.9114092024539877</v>
      </c>
      <c r="X240" s="6">
        <f t="shared" si="2387"/>
        <v>3.2286233128834354</v>
      </c>
      <c r="Y240" s="28">
        <f t="shared" si="2154"/>
        <v>7950</v>
      </c>
      <c r="Z240" s="6">
        <f t="shared" ref="Z240" si="2412">Z$5/Y240+Z$6</f>
        <v>2.7014245283018874</v>
      </c>
      <c r="AA240" s="6">
        <f t="shared" si="2389"/>
        <v>3.0002836477987422</v>
      </c>
      <c r="AB240" s="28">
        <f t="shared" si="2156"/>
        <v>1850</v>
      </c>
      <c r="AC240" s="6">
        <f t="shared" ref="AC240" si="2413">AC$5/AB240+AC$6</f>
        <v>5.2369432432432443</v>
      </c>
      <c r="AD240" s="6">
        <f t="shared" si="2391"/>
        <v>5.6465756756756758</v>
      </c>
      <c r="AE240" s="28">
        <f t="shared" si="2158"/>
        <v>1850</v>
      </c>
      <c r="AF240" s="6">
        <f t="shared" si="2374"/>
        <v>4.9529432432432445</v>
      </c>
      <c r="AG240" s="6">
        <f t="shared" si="2392"/>
        <v>5.3292756756756763</v>
      </c>
      <c r="AH240" s="28">
        <f t="shared" si="2159"/>
        <v>1850</v>
      </c>
      <c r="AI240" s="6">
        <f t="shared" si="2375"/>
        <v>4.4863432432432448</v>
      </c>
      <c r="AJ240" s="6">
        <f t="shared" si="2393"/>
        <v>4.8079756756756762</v>
      </c>
      <c r="AK240" s="28">
        <f t="shared" si="2160"/>
        <v>1850</v>
      </c>
      <c r="AL240" s="6">
        <f t="shared" si="2376"/>
        <v>3.7862432432432445</v>
      </c>
      <c r="AM240" s="6">
        <f t="shared" si="2394"/>
        <v>3.9427082401261506</v>
      </c>
      <c r="AN240" s="28">
        <f t="shared" si="2161"/>
        <v>1850</v>
      </c>
      <c r="AO240" s="6">
        <f t="shared" si="2377"/>
        <v>3.4854432432432447</v>
      </c>
      <c r="AP240" s="6">
        <f t="shared" si="2395"/>
        <v>3.6402756756756758</v>
      </c>
      <c r="AQ240" s="28">
        <f t="shared" si="2162"/>
        <v>7950</v>
      </c>
      <c r="AR240" s="6">
        <f t="shared" si="2071"/>
        <v>1.6691245283018872</v>
      </c>
      <c r="AS240" s="6">
        <f t="shared" si="2072"/>
        <v>1.8468977019871458</v>
      </c>
      <c r="AT240" s="28">
        <f t="shared" si="2163"/>
        <v>1850</v>
      </c>
      <c r="AU240" s="6">
        <f t="shared" si="2073"/>
        <v>4.2186432432432444</v>
      </c>
      <c r="AV240" s="6">
        <f t="shared" si="2074"/>
        <v>4.5089109163929537</v>
      </c>
      <c r="AW240" s="28">
        <f t="shared" si="2164"/>
        <v>1850</v>
      </c>
      <c r="AX240" s="6">
        <f t="shared" si="2075"/>
        <v>4.2186432432432444</v>
      </c>
      <c r="AY240" s="6">
        <f t="shared" si="2076"/>
        <v>4.5089109163929537</v>
      </c>
      <c r="AZ240" s="28">
        <f t="shared" si="2165"/>
        <v>1850</v>
      </c>
      <c r="BA240" s="6">
        <f t="shared" si="2077"/>
        <v>4.2186432432432444</v>
      </c>
      <c r="BB240" s="21">
        <f t="shared" si="2078"/>
        <v>4.5089109163929537</v>
      </c>
    </row>
    <row r="241" spans="4:54" x14ac:dyDescent="0.25">
      <c r="D241" s="28">
        <v>232</v>
      </c>
      <c r="F241" s="20"/>
      <c r="G241" s="29">
        <f t="shared" si="2089"/>
        <v>116.5</v>
      </c>
      <c r="H241" s="4">
        <f t="shared" ref="H241" si="2414">H$5/G241+H$6</f>
        <v>4.1732412017167384</v>
      </c>
      <c r="I241" s="4">
        <f t="shared" si="2080"/>
        <v>5.9853798283261801</v>
      </c>
      <c r="J241" s="28">
        <v>232</v>
      </c>
      <c r="K241" s="4">
        <f t="shared" ref="K241" si="2415">K$5/J241+K$6</f>
        <v>4.1740551724137926</v>
      </c>
      <c r="L241" s="4">
        <f t="shared" si="2082"/>
        <v>5.9865689655172414</v>
      </c>
      <c r="M241" s="28">
        <f t="shared" si="2398"/>
        <v>496</v>
      </c>
      <c r="N241" s="6">
        <f t="shared" ref="N241" si="2416">N$5/M241+N$6</f>
        <v>3.8977290322580647</v>
      </c>
      <c r="O241" s="6">
        <f t="shared" si="2381"/>
        <v>5.4289741935483873</v>
      </c>
      <c r="P241" s="28">
        <f t="shared" si="2400"/>
        <v>4060</v>
      </c>
      <c r="Q241" s="6">
        <f t="shared" ref="Q241" si="2417">Q$5/P241+Q$6</f>
        <v>3.7298142857142857</v>
      </c>
      <c r="R241" s="6">
        <f t="shared" si="2383"/>
        <v>5.2461162561576353</v>
      </c>
      <c r="S241" s="28">
        <f t="shared" si="2150"/>
        <v>2280</v>
      </c>
      <c r="T241" s="6">
        <f t="shared" ref="T241" si="2418">T$5/S241+T$6</f>
        <v>3.0482807017543863</v>
      </c>
      <c r="U241" s="6">
        <f t="shared" si="2385"/>
        <v>3.3779947368421053</v>
      </c>
      <c r="V241" s="28">
        <f t="shared" si="2152"/>
        <v>4200</v>
      </c>
      <c r="W241" s="6">
        <f t="shared" ref="W241" si="2419">W$5/V241+W$6</f>
        <v>2.9007095238095237</v>
      </c>
      <c r="X241" s="6">
        <f t="shared" si="2387"/>
        <v>3.2173904761904764</v>
      </c>
      <c r="Y241" s="28">
        <f t="shared" si="2154"/>
        <v>8200</v>
      </c>
      <c r="Z241" s="6">
        <f t="shared" ref="Z241" si="2420">Z$5/Y241+Z$6</f>
        <v>2.6932560975609761</v>
      </c>
      <c r="AA241" s="6">
        <f t="shared" si="2389"/>
        <v>2.9917048780487807</v>
      </c>
      <c r="AB241" s="28">
        <f t="shared" si="2156"/>
        <v>1900</v>
      </c>
      <c r="AC241" s="6">
        <f t="shared" ref="AC241" si="2421">AC$5/AB241+AC$6</f>
        <v>5.1568578947368433</v>
      </c>
      <c r="AD241" s="6">
        <f t="shared" si="2391"/>
        <v>5.5624789473684206</v>
      </c>
      <c r="AE241" s="28">
        <f t="shared" si="2158"/>
        <v>1900</v>
      </c>
      <c r="AF241" s="6">
        <f t="shared" si="2374"/>
        <v>4.8728578947368435</v>
      </c>
      <c r="AG241" s="6">
        <f t="shared" si="2392"/>
        <v>5.2451789473684212</v>
      </c>
      <c r="AH241" s="28">
        <f t="shared" si="2159"/>
        <v>1900</v>
      </c>
      <c r="AI241" s="6">
        <f t="shared" si="2375"/>
        <v>4.4062578947368438</v>
      </c>
      <c r="AJ241" s="6">
        <f t="shared" si="2393"/>
        <v>4.7238789473684211</v>
      </c>
      <c r="AK241" s="28">
        <f t="shared" si="2160"/>
        <v>1900</v>
      </c>
      <c r="AL241" s="6">
        <f t="shared" si="2376"/>
        <v>3.7061578947368434</v>
      </c>
      <c r="AM241" s="6">
        <f t="shared" si="2394"/>
        <v>3.8586115118188959</v>
      </c>
      <c r="AN241" s="28">
        <f t="shared" si="2161"/>
        <v>1900</v>
      </c>
      <c r="AO241" s="6">
        <f t="shared" si="2377"/>
        <v>3.4053578947368437</v>
      </c>
      <c r="AP241" s="6">
        <f t="shared" si="2395"/>
        <v>3.5561789473684211</v>
      </c>
      <c r="AQ241" s="28">
        <f t="shared" si="2162"/>
        <v>8200</v>
      </c>
      <c r="AR241" s="6">
        <f t="shared" si="2071"/>
        <v>1.6609560975609761</v>
      </c>
      <c r="AS241" s="6">
        <f t="shared" si="2072"/>
        <v>1.838318932237184</v>
      </c>
      <c r="AT241" s="28">
        <f t="shared" si="2163"/>
        <v>1900</v>
      </c>
      <c r="AU241" s="6">
        <f t="shared" si="2073"/>
        <v>4.1385578947368433</v>
      </c>
      <c r="AV241" s="6">
        <f t="shared" si="2074"/>
        <v>4.4248141880856995</v>
      </c>
      <c r="AW241" s="28">
        <f t="shared" si="2164"/>
        <v>1900</v>
      </c>
      <c r="AX241" s="6">
        <f t="shared" si="2075"/>
        <v>4.1385578947368433</v>
      </c>
      <c r="AY241" s="6">
        <f t="shared" si="2076"/>
        <v>4.4248141880856995</v>
      </c>
      <c r="AZ241" s="28">
        <f t="shared" si="2165"/>
        <v>1900</v>
      </c>
      <c r="BA241" s="6">
        <f t="shared" si="2077"/>
        <v>4.1385578947368433</v>
      </c>
      <c r="BB241" s="21">
        <f t="shared" si="2078"/>
        <v>4.4248141880856995</v>
      </c>
    </row>
    <row r="242" spans="4:54" x14ac:dyDescent="0.25">
      <c r="D242" s="28">
        <v>233</v>
      </c>
      <c r="F242" s="20"/>
      <c r="G242" s="29">
        <f t="shared" si="2089"/>
        <v>117</v>
      </c>
      <c r="H242" s="4">
        <f t="shared" ref="H242" si="2422">H$5/G242+H$6</f>
        <v>4.1724341880341882</v>
      </c>
      <c r="I242" s="4">
        <f t="shared" si="2080"/>
        <v>5.9842008547008554</v>
      </c>
      <c r="J242" s="28">
        <v>233</v>
      </c>
      <c r="K242" s="4">
        <f t="shared" ref="K242" si="2423">K$5/J242+K$6</f>
        <v>4.1732412017167384</v>
      </c>
      <c r="L242" s="4">
        <f t="shared" si="2082"/>
        <v>5.9853798283261801</v>
      </c>
      <c r="M242" s="28">
        <f t="shared" si="2398"/>
        <v>499</v>
      </c>
      <c r="N242" s="6">
        <f t="shared" ref="N242" si="2424">N$5/M242+N$6</f>
        <v>3.8965048096192385</v>
      </c>
      <c r="O242" s="6">
        <f t="shared" si="2381"/>
        <v>5.4276408817635273</v>
      </c>
      <c r="P242" s="28">
        <f t="shared" si="2400"/>
        <v>4090</v>
      </c>
      <c r="Q242" s="6">
        <f t="shared" ref="Q242" si="2425">Q$5/P242+Q$6</f>
        <v>3.7295523227383867</v>
      </c>
      <c r="R242" s="6">
        <f t="shared" si="2383"/>
        <v>5.2458308068459658</v>
      </c>
      <c r="S242" s="28">
        <f t="shared" si="2150"/>
        <v>2345</v>
      </c>
      <c r="T242" s="6">
        <f t="shared" ref="T242" si="2426">T$5/S242+T$6</f>
        <v>3.0368528784648188</v>
      </c>
      <c r="U242" s="6">
        <f t="shared" si="2385"/>
        <v>3.3659955223880598</v>
      </c>
      <c r="V242" s="28">
        <f t="shared" si="2152"/>
        <v>4325</v>
      </c>
      <c r="W242" s="6">
        <f t="shared" ref="W242" si="2427">W$5/V242+W$6</f>
        <v>2.8906283236994219</v>
      </c>
      <c r="X242" s="6">
        <f t="shared" si="2387"/>
        <v>3.2068069364161849</v>
      </c>
      <c r="Y242" s="28">
        <f t="shared" si="2154"/>
        <v>8450</v>
      </c>
      <c r="Z242" s="6">
        <f t="shared" ref="Z242" si="2428">Z$5/Y242+Z$6</f>
        <v>2.6855710059171605</v>
      </c>
      <c r="AA242" s="6">
        <f t="shared" si="2389"/>
        <v>2.9836337278106511</v>
      </c>
      <c r="AB242" s="28">
        <f t="shared" si="2156"/>
        <v>1950</v>
      </c>
      <c r="AC242" s="6">
        <f t="shared" ref="AC242" si="2429">AC$5/AB242+AC$6</f>
        <v>5.0808794871794891</v>
      </c>
      <c r="AD242" s="6">
        <f t="shared" si="2391"/>
        <v>5.4826948717948714</v>
      </c>
      <c r="AE242" s="28">
        <f t="shared" si="2158"/>
        <v>1950</v>
      </c>
      <c r="AF242" s="6">
        <f t="shared" si="2374"/>
        <v>4.7968794871794884</v>
      </c>
      <c r="AG242" s="6">
        <f t="shared" si="2392"/>
        <v>5.1653948717948719</v>
      </c>
      <c r="AH242" s="28">
        <f t="shared" si="2159"/>
        <v>1950</v>
      </c>
      <c r="AI242" s="6">
        <f t="shared" si="2375"/>
        <v>4.3302794871794887</v>
      </c>
      <c r="AJ242" s="6">
        <f t="shared" si="2393"/>
        <v>4.6440948717948718</v>
      </c>
      <c r="AK242" s="28">
        <f t="shared" si="2160"/>
        <v>1950</v>
      </c>
      <c r="AL242" s="6">
        <f t="shared" si="2376"/>
        <v>3.6301794871794884</v>
      </c>
      <c r="AM242" s="6">
        <f t="shared" si="2394"/>
        <v>3.7788274362453467</v>
      </c>
      <c r="AN242" s="28">
        <f t="shared" si="2161"/>
        <v>1950</v>
      </c>
      <c r="AO242" s="6">
        <f t="shared" si="2377"/>
        <v>3.3293794871794886</v>
      </c>
      <c r="AP242" s="6">
        <f t="shared" si="2395"/>
        <v>3.4763948717948718</v>
      </c>
      <c r="AQ242" s="28">
        <f t="shared" si="2162"/>
        <v>8450</v>
      </c>
      <c r="AR242" s="6">
        <f t="shared" si="2071"/>
        <v>1.6532710059171603</v>
      </c>
      <c r="AS242" s="6">
        <f t="shared" si="2072"/>
        <v>1.8302477819990546</v>
      </c>
      <c r="AT242" s="28">
        <f t="shared" si="2163"/>
        <v>1950</v>
      </c>
      <c r="AU242" s="6">
        <f t="shared" si="2073"/>
        <v>4.0625794871794882</v>
      </c>
      <c r="AV242" s="6">
        <f t="shared" si="2074"/>
        <v>4.3450301125121502</v>
      </c>
      <c r="AW242" s="28">
        <f t="shared" si="2164"/>
        <v>1950</v>
      </c>
      <c r="AX242" s="6">
        <f t="shared" si="2075"/>
        <v>4.0625794871794882</v>
      </c>
      <c r="AY242" s="6">
        <f t="shared" si="2076"/>
        <v>4.3450301125121502</v>
      </c>
      <c r="AZ242" s="28">
        <f t="shared" si="2165"/>
        <v>1950</v>
      </c>
      <c r="BA242" s="6">
        <f t="shared" si="2077"/>
        <v>4.0625794871794882</v>
      </c>
      <c r="BB242" s="21">
        <f t="shared" si="2078"/>
        <v>4.3450301125121502</v>
      </c>
    </row>
    <row r="243" spans="4:54" x14ac:dyDescent="0.25">
      <c r="D243" s="28">
        <v>234</v>
      </c>
      <c r="F243" s="20"/>
      <c r="G243" s="29">
        <f t="shared" si="2089"/>
        <v>117.5</v>
      </c>
      <c r="H243" s="4">
        <f t="shared" ref="H243" si="2430">H$5/G243+H$6</f>
        <v>4.1716340425531913</v>
      </c>
      <c r="I243" s="4">
        <f t="shared" si="2080"/>
        <v>5.9830319148936173</v>
      </c>
      <c r="J243" s="28">
        <v>234</v>
      </c>
      <c r="K243" s="4">
        <f t="shared" ref="K243" si="2431">K$5/J243+K$6</f>
        <v>4.1724341880341882</v>
      </c>
      <c r="L243" s="4">
        <f t="shared" si="2082"/>
        <v>5.9842008547008554</v>
      </c>
      <c r="M243" s="28">
        <f t="shared" si="2398"/>
        <v>502</v>
      </c>
      <c r="N243" s="6">
        <f t="shared" ref="N243" si="2432">N$5/M243+N$6</f>
        <v>3.895295219123506</v>
      </c>
      <c r="O243" s="6">
        <f t="shared" si="2381"/>
        <v>5.4263235059760957</v>
      </c>
      <c r="P243" s="28">
        <f t="shared" si="2400"/>
        <v>4120</v>
      </c>
      <c r="Q243" s="6">
        <f t="shared" ref="Q243" si="2433">Q$5/P243+Q$6</f>
        <v>3.7292941747572819</v>
      </c>
      <c r="R243" s="6">
        <f t="shared" si="2383"/>
        <v>5.2455495145631073</v>
      </c>
      <c r="S243" s="28">
        <f t="shared" si="2150"/>
        <v>2410</v>
      </c>
      <c r="T243" s="6">
        <f t="shared" ref="T243" si="2434">T$5/S243+T$6</f>
        <v>3.0260414937759337</v>
      </c>
      <c r="U243" s="6">
        <f t="shared" si="2385"/>
        <v>3.3546435684647302</v>
      </c>
      <c r="V243" s="28">
        <f t="shared" si="2152"/>
        <v>4450</v>
      </c>
      <c r="W243" s="6">
        <f t="shared" ref="W243" si="2435">W$5/V243+W$6</f>
        <v>2.8811134831460676</v>
      </c>
      <c r="X243" s="6">
        <f t="shared" si="2387"/>
        <v>3.1968179775280898</v>
      </c>
      <c r="Y243" s="28">
        <f t="shared" si="2154"/>
        <v>8700</v>
      </c>
      <c r="Z243" s="6">
        <f t="shared" ref="Z243" si="2436">Z$5/Y243+Z$6</f>
        <v>2.6783275862068971</v>
      </c>
      <c r="AA243" s="6">
        <f t="shared" si="2389"/>
        <v>2.9760264367816092</v>
      </c>
      <c r="AB243" s="28">
        <f t="shared" si="2156"/>
        <v>2000</v>
      </c>
      <c r="AC243" s="6">
        <f t="shared" ref="AC243" si="2437">AC$5/AB243+AC$6</f>
        <v>5.008700000000001</v>
      </c>
      <c r="AD243" s="6">
        <f t="shared" si="2391"/>
        <v>5.4069000000000003</v>
      </c>
      <c r="AE243" s="28">
        <f t="shared" si="2158"/>
        <v>2000</v>
      </c>
      <c r="AF243" s="6">
        <f t="shared" si="2374"/>
        <v>4.7247000000000012</v>
      </c>
      <c r="AG243" s="6">
        <f t="shared" si="2392"/>
        <v>5.0895999999999999</v>
      </c>
      <c r="AH243" s="28">
        <f t="shared" si="2159"/>
        <v>2000</v>
      </c>
      <c r="AI243" s="6">
        <f t="shared" si="2375"/>
        <v>4.2581000000000016</v>
      </c>
      <c r="AJ243" s="6">
        <f t="shared" si="2393"/>
        <v>4.5682999999999998</v>
      </c>
      <c r="AK243" s="28">
        <f t="shared" si="2160"/>
        <v>2000</v>
      </c>
      <c r="AL243" s="6">
        <f t="shared" si="2376"/>
        <v>3.5580000000000012</v>
      </c>
      <c r="AM243" s="6">
        <f t="shared" si="2394"/>
        <v>3.7030325644504747</v>
      </c>
      <c r="AN243" s="28">
        <f t="shared" si="2161"/>
        <v>2000</v>
      </c>
      <c r="AO243" s="6">
        <f t="shared" si="2377"/>
        <v>3.2572000000000014</v>
      </c>
      <c r="AP243" s="6">
        <f t="shared" si="2395"/>
        <v>3.4005999999999998</v>
      </c>
      <c r="AQ243" s="28">
        <f t="shared" si="2162"/>
        <v>8700</v>
      </c>
      <c r="AR243" s="6">
        <f t="shared" si="2071"/>
        <v>1.6460275862068969</v>
      </c>
      <c r="AS243" s="6">
        <f t="shared" si="2072"/>
        <v>1.8226404909700129</v>
      </c>
      <c r="AT243" s="28">
        <f t="shared" si="2163"/>
        <v>2000</v>
      </c>
      <c r="AU243" s="6">
        <f t="shared" si="2073"/>
        <v>3.9904000000000011</v>
      </c>
      <c r="AV243" s="6">
        <f t="shared" si="2074"/>
        <v>4.2692352407172773</v>
      </c>
      <c r="AW243" s="28">
        <f t="shared" si="2164"/>
        <v>2000</v>
      </c>
      <c r="AX243" s="6">
        <f t="shared" si="2075"/>
        <v>3.9904000000000011</v>
      </c>
      <c r="AY243" s="6">
        <f t="shared" si="2076"/>
        <v>4.2692352407172773</v>
      </c>
      <c r="AZ243" s="28">
        <f t="shared" si="2165"/>
        <v>2000</v>
      </c>
      <c r="BA243" s="6">
        <f t="shared" si="2077"/>
        <v>3.9904000000000011</v>
      </c>
      <c r="BB243" s="21">
        <f t="shared" si="2078"/>
        <v>4.2692352407172773</v>
      </c>
    </row>
    <row r="244" spans="4:54" x14ac:dyDescent="0.25">
      <c r="D244" s="28">
        <v>235</v>
      </c>
      <c r="F244" s="20"/>
      <c r="G244" s="29">
        <f t="shared" si="2089"/>
        <v>118</v>
      </c>
      <c r="H244" s="4">
        <f t="shared" ref="H244" si="2438">H$5/G244+H$6</f>
        <v>4.170840677966102</v>
      </c>
      <c r="I244" s="4">
        <f t="shared" si="2080"/>
        <v>5.9818728813559323</v>
      </c>
      <c r="J244" s="28">
        <v>235</v>
      </c>
      <c r="K244" s="4">
        <f t="shared" ref="K244" si="2439">K$5/J244+K$6</f>
        <v>4.1716340425531913</v>
      </c>
      <c r="L244" s="4">
        <f t="shared" si="2082"/>
        <v>5.9830319148936173</v>
      </c>
      <c r="M244" s="28">
        <f t="shared" si="2398"/>
        <v>505</v>
      </c>
      <c r="N244" s="6">
        <f t="shared" ref="N244" si="2440">N$5/M244+N$6</f>
        <v>3.8941000000000003</v>
      </c>
      <c r="O244" s="6">
        <f t="shared" si="2381"/>
        <v>5.4250217821782183</v>
      </c>
      <c r="P244" s="28">
        <f t="shared" si="2400"/>
        <v>4150</v>
      </c>
      <c r="Q244" s="6">
        <f t="shared" ref="Q244" si="2441">Q$5/P244+Q$6</f>
        <v>3.7290397590361448</v>
      </c>
      <c r="R244" s="6">
        <f t="shared" si="2383"/>
        <v>5.2452722891566266</v>
      </c>
      <c r="S244" s="28">
        <f t="shared" si="2150"/>
        <v>2475</v>
      </c>
      <c r="T244" s="6">
        <f t="shared" ref="T244" si="2442">T$5/S244+T$6</f>
        <v>3.0157979797979797</v>
      </c>
      <c r="U244" s="6">
        <f t="shared" si="2385"/>
        <v>3.343887878787879</v>
      </c>
      <c r="V244" s="28">
        <f t="shared" si="2152"/>
        <v>4575</v>
      </c>
      <c r="W244" s="6">
        <f t="shared" ref="W244" si="2443">W$5/V244+W$6</f>
        <v>2.8721185792349728</v>
      </c>
      <c r="X244" s="6">
        <f t="shared" si="2387"/>
        <v>3.1873748633879782</v>
      </c>
      <c r="Y244" s="28">
        <f t="shared" si="2154"/>
        <v>8950</v>
      </c>
      <c r="Z244" s="6">
        <f t="shared" ref="Z244" si="2444">Z$5/Y244+Z$6</f>
        <v>2.6714888268156427</v>
      </c>
      <c r="AA244" s="6">
        <f t="shared" si="2389"/>
        <v>2.9688441340782123</v>
      </c>
      <c r="AB244" s="28">
        <f>+AB243+100</f>
        <v>2100</v>
      </c>
      <c r="AC244" s="6">
        <f t="shared" ref="AC244" si="2445">AC$5/AB244+AC$6</f>
        <v>4.8746523809523818</v>
      </c>
      <c r="AD244" s="6">
        <f t="shared" si="2391"/>
        <v>5.2661380952380945</v>
      </c>
      <c r="AE244" s="28">
        <f>+AE243+100</f>
        <v>2100</v>
      </c>
      <c r="AF244" s="6">
        <f t="shared" si="2374"/>
        <v>4.590652380952382</v>
      </c>
      <c r="AG244" s="6">
        <f t="shared" si="2392"/>
        <v>4.948838095238095</v>
      </c>
      <c r="AH244" s="28">
        <f>+AH243+100</f>
        <v>2100</v>
      </c>
      <c r="AI244" s="6">
        <f t="shared" si="2375"/>
        <v>4.1240523809523824</v>
      </c>
      <c r="AJ244" s="6">
        <f t="shared" si="2393"/>
        <v>4.4275380952380949</v>
      </c>
      <c r="AK244" s="28">
        <f>+AK243+100</f>
        <v>2100</v>
      </c>
      <c r="AL244" s="6">
        <f t="shared" si="2376"/>
        <v>3.423952380952382</v>
      </c>
      <c r="AM244" s="6">
        <f t="shared" si="2394"/>
        <v>3.5622706596885698</v>
      </c>
      <c r="AN244" s="28">
        <f>+AN243+100</f>
        <v>2100</v>
      </c>
      <c r="AO244" s="6">
        <f t="shared" si="2377"/>
        <v>3.1231523809523822</v>
      </c>
      <c r="AP244" s="6">
        <f t="shared" si="2395"/>
        <v>3.259838095238095</v>
      </c>
      <c r="AQ244" s="28">
        <f t="shared" si="2162"/>
        <v>8950</v>
      </c>
      <c r="AR244" s="6">
        <f t="shared" si="2071"/>
        <v>1.6391888268156429</v>
      </c>
      <c r="AS244" s="6">
        <f t="shared" si="2072"/>
        <v>1.8154581882666159</v>
      </c>
      <c r="AT244" s="28">
        <f>+AT243+100</f>
        <v>2100</v>
      </c>
      <c r="AU244" s="6">
        <f t="shared" si="2073"/>
        <v>3.8563523809523819</v>
      </c>
      <c r="AV244" s="6">
        <f t="shared" si="2074"/>
        <v>4.1284733359553734</v>
      </c>
      <c r="AW244" s="28">
        <f>+AW243+100</f>
        <v>2100</v>
      </c>
      <c r="AX244" s="6">
        <f t="shared" si="2075"/>
        <v>3.8563523809523819</v>
      </c>
      <c r="AY244" s="6">
        <f t="shared" si="2076"/>
        <v>4.1284733359553734</v>
      </c>
      <c r="AZ244" s="28">
        <f>+AZ243+100</f>
        <v>2100</v>
      </c>
      <c r="BA244" s="6">
        <f t="shared" si="2077"/>
        <v>3.8563523809523819</v>
      </c>
      <c r="BB244" s="21">
        <f t="shared" si="2078"/>
        <v>4.1284733359553734</v>
      </c>
    </row>
    <row r="245" spans="4:54" x14ac:dyDescent="0.25">
      <c r="D245" s="28">
        <v>236</v>
      </c>
      <c r="F245" s="20"/>
      <c r="G245" s="29">
        <f t="shared" si="2089"/>
        <v>118.5</v>
      </c>
      <c r="H245" s="4">
        <f t="shared" ref="H245" si="2446">H$5/G245+H$6</f>
        <v>4.1700540084388189</v>
      </c>
      <c r="I245" s="4">
        <f t="shared" si="2080"/>
        <v>5.9807236286919832</v>
      </c>
      <c r="J245" s="28">
        <v>236</v>
      </c>
      <c r="K245" s="4">
        <f t="shared" ref="K245" si="2447">K$5/J245+K$6</f>
        <v>4.170840677966102</v>
      </c>
      <c r="L245" s="4">
        <f t="shared" si="2082"/>
        <v>5.9818728813559323</v>
      </c>
      <c r="M245" s="28">
        <f t="shared" si="2398"/>
        <v>508</v>
      </c>
      <c r="N245" s="6">
        <f t="shared" ref="N245" si="2448">N$5/M245+N$6</f>
        <v>3.8929188976377955</v>
      </c>
      <c r="O245" s="6">
        <f t="shared" si="2381"/>
        <v>5.423735433070866</v>
      </c>
      <c r="P245" s="28">
        <f t="shared" si="2400"/>
        <v>4180</v>
      </c>
      <c r="Q245" s="6">
        <f t="shared" ref="Q245" si="2449">Q$5/P245+Q$6</f>
        <v>3.7287889952153113</v>
      </c>
      <c r="R245" s="6">
        <f t="shared" si="2383"/>
        <v>5.2449990430622009</v>
      </c>
      <c r="S245" s="28">
        <f t="shared" si="2150"/>
        <v>2540</v>
      </c>
      <c r="T245" s="6">
        <f t="shared" ref="T245" si="2450">T$5/S245+T$6</f>
        <v>3.0060787401574807</v>
      </c>
      <c r="U245" s="6">
        <f t="shared" si="2385"/>
        <v>3.3336826771653545</v>
      </c>
      <c r="V245" s="28">
        <f t="shared" si="2152"/>
        <v>4700</v>
      </c>
      <c r="W245" s="6">
        <f t="shared" ref="W245" si="2451">W$5/V245+W$6</f>
        <v>2.8636021276595747</v>
      </c>
      <c r="X245" s="6">
        <f t="shared" si="2387"/>
        <v>3.1784340425531914</v>
      </c>
      <c r="Y245" s="28">
        <f t="shared" si="2154"/>
        <v>9200</v>
      </c>
      <c r="Z245" s="6">
        <f t="shared" ref="Z245" si="2452">Z$5/Y245+Z$6</f>
        <v>2.6650217391304354</v>
      </c>
      <c r="AA245" s="6">
        <f t="shared" si="2389"/>
        <v>2.9620521739130434</v>
      </c>
      <c r="AB245" s="28">
        <f t="shared" ref="AB245:AB273" si="2453">+AB244+100</f>
        <v>2200</v>
      </c>
      <c r="AC245" s="6">
        <f t="shared" ref="AC245" si="2454">AC$5/AB245+AC$6</f>
        <v>4.7527909090909102</v>
      </c>
      <c r="AD245" s="6">
        <f t="shared" si="2391"/>
        <v>5.1381727272727273</v>
      </c>
      <c r="AE245" s="28">
        <f t="shared" ref="AE245:AE273" si="2455">+AE244+100</f>
        <v>2200</v>
      </c>
      <c r="AF245" s="6">
        <f t="shared" si="2374"/>
        <v>4.4687909090909104</v>
      </c>
      <c r="AG245" s="6">
        <f t="shared" si="2392"/>
        <v>4.820872727272727</v>
      </c>
      <c r="AH245" s="28">
        <f t="shared" ref="AH245:AH273" si="2456">+AH244+100</f>
        <v>2200</v>
      </c>
      <c r="AI245" s="6">
        <f t="shared" si="2375"/>
        <v>4.0021909090909107</v>
      </c>
      <c r="AJ245" s="6">
        <f t="shared" si="2393"/>
        <v>4.2995727272727278</v>
      </c>
      <c r="AK245" s="28">
        <f t="shared" ref="AK245:AK273" si="2457">+AK244+100</f>
        <v>2200</v>
      </c>
      <c r="AL245" s="6">
        <f t="shared" si="2376"/>
        <v>3.3020909090909103</v>
      </c>
      <c r="AM245" s="6">
        <f t="shared" si="2394"/>
        <v>3.4343052917232022</v>
      </c>
      <c r="AN245" s="28">
        <f t="shared" ref="AN245:AN273" si="2458">+AN244+100</f>
        <v>2200</v>
      </c>
      <c r="AO245" s="6">
        <f t="shared" si="2377"/>
        <v>3.0012909090909106</v>
      </c>
      <c r="AP245" s="6">
        <f t="shared" si="2395"/>
        <v>3.1318727272727274</v>
      </c>
      <c r="AQ245" s="28">
        <f t="shared" si="2162"/>
        <v>9200</v>
      </c>
      <c r="AR245" s="6">
        <f t="shared" si="2071"/>
        <v>1.6327217391304352</v>
      </c>
      <c r="AS245" s="6">
        <f t="shared" si="2072"/>
        <v>1.8086662281014472</v>
      </c>
      <c r="AT245" s="28">
        <f t="shared" ref="AT245:AT273" si="2459">+AT244+100</f>
        <v>2200</v>
      </c>
      <c r="AU245" s="6">
        <f t="shared" si="2073"/>
        <v>3.7344909090909102</v>
      </c>
      <c r="AV245" s="6">
        <f t="shared" si="2074"/>
        <v>4.0005079679900053</v>
      </c>
      <c r="AW245" s="28">
        <f t="shared" ref="AW245:AW273" si="2460">+AW244+100</f>
        <v>2200</v>
      </c>
      <c r="AX245" s="6">
        <f t="shared" si="2075"/>
        <v>3.7344909090909102</v>
      </c>
      <c r="AY245" s="6">
        <f t="shared" si="2076"/>
        <v>4.0005079679900053</v>
      </c>
      <c r="AZ245" s="28">
        <f t="shared" ref="AZ245:AZ273" si="2461">+AZ244+100</f>
        <v>2200</v>
      </c>
      <c r="BA245" s="6">
        <f t="shared" si="2077"/>
        <v>3.7344909090909102</v>
      </c>
      <c r="BB245" s="21">
        <f t="shared" si="2078"/>
        <v>4.0005079679900053</v>
      </c>
    </row>
    <row r="246" spans="4:54" x14ac:dyDescent="0.25">
      <c r="D246" s="28">
        <v>237</v>
      </c>
      <c r="F246" s="20"/>
      <c r="G246" s="29">
        <f t="shared" si="2089"/>
        <v>119</v>
      </c>
      <c r="H246" s="4">
        <f t="shared" ref="H246" si="2462">H$5/G246+H$6</f>
        <v>4.1692739495798321</v>
      </c>
      <c r="I246" s="4">
        <f t="shared" si="2080"/>
        <v>5.9795840336134454</v>
      </c>
      <c r="J246" s="28">
        <v>237</v>
      </c>
      <c r="K246" s="4">
        <f t="shared" ref="K246" si="2463">K$5/J246+K$6</f>
        <v>4.1700540084388189</v>
      </c>
      <c r="L246" s="4">
        <f t="shared" si="2082"/>
        <v>5.9807236286919832</v>
      </c>
      <c r="M246" s="28">
        <f t="shared" si="2398"/>
        <v>511</v>
      </c>
      <c r="N246" s="6">
        <f t="shared" ref="N246" si="2464">N$5/M246+N$6</f>
        <v>3.8917516634050884</v>
      </c>
      <c r="O246" s="6">
        <f t="shared" si="2381"/>
        <v>5.422464187866928</v>
      </c>
      <c r="P246" s="28">
        <f t="shared" si="2400"/>
        <v>4210</v>
      </c>
      <c r="Q246" s="6">
        <f t="shared" ref="Q246" si="2465">Q$5/P246+Q$6</f>
        <v>3.7285418052256531</v>
      </c>
      <c r="R246" s="6">
        <f t="shared" si="2383"/>
        <v>5.2447296912114014</v>
      </c>
      <c r="S246" s="28">
        <f t="shared" si="2150"/>
        <v>2605</v>
      </c>
      <c r="T246" s="6">
        <f t="shared" ref="T246" si="2466">T$5/S246+T$6</f>
        <v>2.9968445297504802</v>
      </c>
      <c r="U246" s="6">
        <f t="shared" si="2385"/>
        <v>3.3239867562380039</v>
      </c>
      <c r="V246" s="28">
        <f t="shared" si="2152"/>
        <v>4825</v>
      </c>
      <c r="W246" s="6">
        <f t="shared" ref="W246" si="2467">W$5/V246+W$6</f>
        <v>2.8555269430051813</v>
      </c>
      <c r="X246" s="6">
        <f t="shared" si="2387"/>
        <v>3.1699564766839377</v>
      </c>
      <c r="Y246" s="28">
        <f t="shared" si="2154"/>
        <v>9450</v>
      </c>
      <c r="Z246" s="6">
        <f t="shared" ref="Z246" si="2468">Z$5/Y246+Z$6</f>
        <v>2.6588968253968259</v>
      </c>
      <c r="AA246" s="6">
        <f t="shared" si="2389"/>
        <v>2.955619576719577</v>
      </c>
      <c r="AB246" s="28">
        <f t="shared" si="2453"/>
        <v>2300</v>
      </c>
      <c r="AC246" s="6">
        <f t="shared" ref="AC246" si="2469">AC$5/AB246+AC$6</f>
        <v>4.6415260869565227</v>
      </c>
      <c r="AD246" s="6">
        <f t="shared" si="2391"/>
        <v>5.0213347826086956</v>
      </c>
      <c r="AE246" s="28">
        <f t="shared" si="2455"/>
        <v>2300</v>
      </c>
      <c r="AF246" s="6">
        <f t="shared" si="2374"/>
        <v>4.3575260869565229</v>
      </c>
      <c r="AG246" s="6">
        <f t="shared" si="2392"/>
        <v>4.7040347826086961</v>
      </c>
      <c r="AH246" s="28">
        <f t="shared" si="2456"/>
        <v>2300</v>
      </c>
      <c r="AI246" s="6">
        <f t="shared" si="2375"/>
        <v>3.8909260869565232</v>
      </c>
      <c r="AJ246" s="6">
        <f t="shared" si="2393"/>
        <v>4.182734782608696</v>
      </c>
      <c r="AK246" s="28">
        <f t="shared" si="2457"/>
        <v>2300</v>
      </c>
      <c r="AL246" s="6">
        <f t="shared" si="2376"/>
        <v>3.1908260869565228</v>
      </c>
      <c r="AM246" s="6">
        <f t="shared" si="2394"/>
        <v>3.3174673470591705</v>
      </c>
      <c r="AN246" s="28">
        <f t="shared" si="2458"/>
        <v>2300</v>
      </c>
      <c r="AO246" s="6">
        <f t="shared" si="2377"/>
        <v>2.8900260869565231</v>
      </c>
      <c r="AP246" s="6">
        <f t="shared" si="2395"/>
        <v>3.0150347826086956</v>
      </c>
      <c r="AQ246" s="28">
        <f t="shared" si="2162"/>
        <v>9450</v>
      </c>
      <c r="AR246" s="6">
        <f t="shared" si="2071"/>
        <v>1.6265968253968257</v>
      </c>
      <c r="AS246" s="6">
        <f t="shared" si="2072"/>
        <v>1.8022336309079803</v>
      </c>
      <c r="AT246" s="28">
        <f t="shared" si="2459"/>
        <v>2300</v>
      </c>
      <c r="AU246" s="6">
        <f t="shared" si="2073"/>
        <v>3.6232260869565227</v>
      </c>
      <c r="AV246" s="6">
        <f t="shared" si="2074"/>
        <v>3.8836700233259736</v>
      </c>
      <c r="AW246" s="28">
        <f t="shared" si="2460"/>
        <v>2300</v>
      </c>
      <c r="AX246" s="6">
        <f t="shared" si="2075"/>
        <v>3.6232260869565227</v>
      </c>
      <c r="AY246" s="6">
        <f t="shared" si="2076"/>
        <v>3.8836700233259736</v>
      </c>
      <c r="AZ246" s="28">
        <f t="shared" si="2461"/>
        <v>2300</v>
      </c>
      <c r="BA246" s="6">
        <f t="shared" si="2077"/>
        <v>3.6232260869565227</v>
      </c>
      <c r="BB246" s="21">
        <f t="shared" si="2078"/>
        <v>3.8836700233259736</v>
      </c>
    </row>
    <row r="247" spans="4:54" x14ac:dyDescent="0.25">
      <c r="D247" s="28">
        <v>238</v>
      </c>
      <c r="F247" s="20"/>
      <c r="G247" s="29">
        <f t="shared" si="2089"/>
        <v>119.5</v>
      </c>
      <c r="H247" s="4">
        <f t="shared" ref="H247" si="2470">H$5/G247+H$6</f>
        <v>4.1685004184100416</v>
      </c>
      <c r="I247" s="4">
        <f t="shared" si="2080"/>
        <v>5.9784539748953982</v>
      </c>
      <c r="J247" s="28">
        <v>238</v>
      </c>
      <c r="K247" s="4">
        <f t="shared" ref="K247" si="2471">K$5/J247+K$6</f>
        <v>4.1692739495798321</v>
      </c>
      <c r="L247" s="4">
        <f t="shared" si="2082"/>
        <v>5.9795840336134454</v>
      </c>
      <c r="M247" s="28">
        <f t="shared" si="2398"/>
        <v>514</v>
      </c>
      <c r="N247" s="6">
        <f t="shared" ref="N247" si="2472">N$5/M247+N$6</f>
        <v>3.8905980544747081</v>
      </c>
      <c r="O247" s="6">
        <f t="shared" si="2381"/>
        <v>5.4212077821011677</v>
      </c>
      <c r="P247" s="28">
        <f t="shared" si="2400"/>
        <v>4240</v>
      </c>
      <c r="Q247" s="6">
        <f t="shared" ref="Q247" si="2473">Q$5/P247+Q$6</f>
        <v>3.7282981132075474</v>
      </c>
      <c r="R247" s="6">
        <f t="shared" si="2383"/>
        <v>5.2444641509433962</v>
      </c>
      <c r="S247" s="28">
        <f t="shared" si="2150"/>
        <v>2670</v>
      </c>
      <c r="T247" s="6">
        <f t="shared" ref="T247" si="2474">T$5/S247+T$6</f>
        <v>2.9880599250936331</v>
      </c>
      <c r="U247" s="6">
        <f t="shared" si="2385"/>
        <v>3.3147629213483145</v>
      </c>
      <c r="V247" s="28">
        <f t="shared" si="2152"/>
        <v>4950</v>
      </c>
      <c r="W247" s="6">
        <f t="shared" ref="W247" si="2475">W$5/V247+W$6</f>
        <v>2.847859595959596</v>
      </c>
      <c r="X247" s="6">
        <f t="shared" si="2387"/>
        <v>3.1619070707070707</v>
      </c>
      <c r="Y247" s="28">
        <f t="shared" si="2154"/>
        <v>9700</v>
      </c>
      <c r="Z247" s="6">
        <f t="shared" ref="Z247" si="2476">Z$5/Y247+Z$6</f>
        <v>2.6530876288659799</v>
      </c>
      <c r="AA247" s="6">
        <f t="shared" si="2389"/>
        <v>2.9495185567010309</v>
      </c>
      <c r="AB247" s="28">
        <f t="shared" si="2453"/>
        <v>2400</v>
      </c>
      <c r="AC247" s="6">
        <f t="shared" ref="AC247" si="2477">AC$5/AB247+AC$6</f>
        <v>4.5395333333333348</v>
      </c>
      <c r="AD247" s="6">
        <f t="shared" si="2391"/>
        <v>4.9142333333333337</v>
      </c>
      <c r="AE247" s="28">
        <f t="shared" si="2455"/>
        <v>2400</v>
      </c>
      <c r="AF247" s="6">
        <f t="shared" si="2374"/>
        <v>4.2555333333333341</v>
      </c>
      <c r="AG247" s="6">
        <f t="shared" si="2392"/>
        <v>4.5969333333333333</v>
      </c>
      <c r="AH247" s="28">
        <f t="shared" si="2456"/>
        <v>2400</v>
      </c>
      <c r="AI247" s="6">
        <f t="shared" si="2375"/>
        <v>3.7889333333333344</v>
      </c>
      <c r="AJ247" s="6">
        <f t="shared" si="2393"/>
        <v>4.0756333333333332</v>
      </c>
      <c r="AK247" s="28">
        <f t="shared" si="2457"/>
        <v>2400</v>
      </c>
      <c r="AL247" s="6">
        <f t="shared" si="2376"/>
        <v>3.0888333333333344</v>
      </c>
      <c r="AM247" s="6">
        <f t="shared" si="2394"/>
        <v>3.2103658977838081</v>
      </c>
      <c r="AN247" s="28">
        <f t="shared" si="2458"/>
        <v>2400</v>
      </c>
      <c r="AO247" s="6">
        <f t="shared" si="2377"/>
        <v>2.7880333333333347</v>
      </c>
      <c r="AP247" s="6">
        <f t="shared" si="2395"/>
        <v>2.9079333333333333</v>
      </c>
      <c r="AQ247" s="28">
        <f t="shared" si="2162"/>
        <v>9700</v>
      </c>
      <c r="AR247" s="6">
        <f t="shared" si="2071"/>
        <v>1.6207876288659797</v>
      </c>
      <c r="AS247" s="6">
        <f t="shared" si="2072"/>
        <v>1.7961326108894347</v>
      </c>
      <c r="AT247" s="28">
        <f t="shared" si="2459"/>
        <v>2400</v>
      </c>
      <c r="AU247" s="6">
        <f t="shared" si="2073"/>
        <v>3.5212333333333348</v>
      </c>
      <c r="AV247" s="6">
        <f t="shared" si="2074"/>
        <v>3.7765685740506112</v>
      </c>
      <c r="AW247" s="28">
        <f t="shared" si="2460"/>
        <v>2400</v>
      </c>
      <c r="AX247" s="6">
        <f t="shared" si="2075"/>
        <v>3.5212333333333348</v>
      </c>
      <c r="AY247" s="6">
        <f t="shared" si="2076"/>
        <v>3.7765685740506112</v>
      </c>
      <c r="AZ247" s="28">
        <f t="shared" si="2461"/>
        <v>2400</v>
      </c>
      <c r="BA247" s="6">
        <f t="shared" si="2077"/>
        <v>3.5212333333333348</v>
      </c>
      <c r="BB247" s="21">
        <f t="shared" si="2078"/>
        <v>3.7765685740506112</v>
      </c>
    </row>
    <row r="248" spans="4:54" x14ac:dyDescent="0.25">
      <c r="D248" s="28">
        <v>239</v>
      </c>
      <c r="F248" s="20"/>
      <c r="G248" s="29">
        <f t="shared" si="2089"/>
        <v>120</v>
      </c>
      <c r="H248" s="4">
        <f t="shared" ref="H248" si="2478">H$5/G248+H$6</f>
        <v>4.1677333333333335</v>
      </c>
      <c r="I248" s="4">
        <f t="shared" si="2080"/>
        <v>5.9773333333333332</v>
      </c>
      <c r="J248" s="28">
        <v>239</v>
      </c>
      <c r="K248" s="4">
        <f t="shared" ref="K248" si="2479">K$5/J248+K$6</f>
        <v>4.1685004184100416</v>
      </c>
      <c r="L248" s="4">
        <f t="shared" si="2082"/>
        <v>5.9784539748953982</v>
      </c>
      <c r="M248" s="28">
        <f t="shared" si="2398"/>
        <v>517</v>
      </c>
      <c r="N248" s="6">
        <f t="shared" ref="N248" si="2480">N$5/M248+N$6</f>
        <v>3.889457833655706</v>
      </c>
      <c r="O248" s="6">
        <f t="shared" si="2381"/>
        <v>5.4199659574468084</v>
      </c>
      <c r="P248" s="28">
        <f t="shared" si="2400"/>
        <v>4270</v>
      </c>
      <c r="Q248" s="6">
        <f t="shared" ref="Q248" si="2481">Q$5/P248+Q$6</f>
        <v>3.7280578454332556</v>
      </c>
      <c r="R248" s="6">
        <f t="shared" si="2383"/>
        <v>5.2442023419203752</v>
      </c>
      <c r="S248" s="28">
        <f t="shared" si="2150"/>
        <v>2735</v>
      </c>
      <c r="T248" s="6">
        <f t="shared" ref="T248" si="2482">T$5/S248+T$6</f>
        <v>2.979692870201097</v>
      </c>
      <c r="U248" s="6">
        <f t="shared" si="2385"/>
        <v>3.3059775137111518</v>
      </c>
      <c r="V248" s="28">
        <f t="shared" si="2152"/>
        <v>5075</v>
      </c>
      <c r="W248" s="6">
        <f t="shared" ref="W248" si="2483">W$5/V248+W$6</f>
        <v>2.8405699507389164</v>
      </c>
      <c r="X248" s="6">
        <f t="shared" si="2387"/>
        <v>3.1542541871921181</v>
      </c>
      <c r="Y248" s="28">
        <f t="shared" si="2154"/>
        <v>9950</v>
      </c>
      <c r="Z248" s="6">
        <f t="shared" ref="Z248" si="2484">Z$5/Y248+Z$6</f>
        <v>2.6475703517587945</v>
      </c>
      <c r="AA248" s="6">
        <f t="shared" si="2389"/>
        <v>2.9437241206030151</v>
      </c>
      <c r="AB248" s="28">
        <f t="shared" si="2453"/>
        <v>2500</v>
      </c>
      <c r="AC248" s="6">
        <f t="shared" ref="AC248" si="2485">AC$5/AB248+AC$6</f>
        <v>4.4457000000000013</v>
      </c>
      <c r="AD248" s="6">
        <f t="shared" si="2391"/>
        <v>4.8156999999999996</v>
      </c>
      <c r="AE248" s="28">
        <f t="shared" si="2455"/>
        <v>2500</v>
      </c>
      <c r="AF248" s="6">
        <f t="shared" si="2374"/>
        <v>4.1617000000000015</v>
      </c>
      <c r="AG248" s="6">
        <f t="shared" si="2392"/>
        <v>4.4984000000000002</v>
      </c>
      <c r="AH248" s="28">
        <f t="shared" si="2456"/>
        <v>2500</v>
      </c>
      <c r="AI248" s="6">
        <f t="shared" si="2375"/>
        <v>3.6951000000000009</v>
      </c>
      <c r="AJ248" s="6">
        <f t="shared" si="2393"/>
        <v>3.9771000000000001</v>
      </c>
      <c r="AK248" s="28">
        <f t="shared" si="2457"/>
        <v>2500</v>
      </c>
      <c r="AL248" s="6">
        <f t="shared" si="2376"/>
        <v>2.995000000000001</v>
      </c>
      <c r="AM248" s="6">
        <f t="shared" si="2394"/>
        <v>3.1118325644504745</v>
      </c>
      <c r="AN248" s="28">
        <f t="shared" si="2458"/>
        <v>2500</v>
      </c>
      <c r="AO248" s="6">
        <f t="shared" si="2377"/>
        <v>2.6942000000000013</v>
      </c>
      <c r="AP248" s="6">
        <f t="shared" si="2395"/>
        <v>2.8093999999999997</v>
      </c>
      <c r="AQ248" s="28">
        <f t="shared" si="2162"/>
        <v>9950</v>
      </c>
      <c r="AR248" s="6">
        <f t="shared" si="2071"/>
        <v>1.6152703517587943</v>
      </c>
      <c r="AS248" s="6">
        <f t="shared" si="2072"/>
        <v>1.7903381747914187</v>
      </c>
      <c r="AT248" s="28">
        <f t="shared" si="2459"/>
        <v>2500</v>
      </c>
      <c r="AU248" s="6">
        <f t="shared" si="2073"/>
        <v>3.4274000000000013</v>
      </c>
      <c r="AV248" s="6">
        <f t="shared" si="2074"/>
        <v>3.6780352407172776</v>
      </c>
      <c r="AW248" s="28">
        <f t="shared" si="2460"/>
        <v>2500</v>
      </c>
      <c r="AX248" s="6">
        <f t="shared" si="2075"/>
        <v>3.4274000000000013</v>
      </c>
      <c r="AY248" s="6">
        <f t="shared" si="2076"/>
        <v>3.6780352407172776</v>
      </c>
      <c r="AZ248" s="28">
        <f t="shared" si="2461"/>
        <v>2500</v>
      </c>
      <c r="BA248" s="6">
        <f t="shared" si="2077"/>
        <v>3.4274000000000013</v>
      </c>
      <c r="BB248" s="21">
        <f t="shared" si="2078"/>
        <v>3.6780352407172776</v>
      </c>
    </row>
    <row r="249" spans="4:54" x14ac:dyDescent="0.25">
      <c r="D249" s="28">
        <v>240</v>
      </c>
      <c r="F249" s="20"/>
      <c r="G249" s="29">
        <f t="shared" si="2089"/>
        <v>120.5</v>
      </c>
      <c r="H249" s="4">
        <f t="shared" ref="H249" si="2486">H$5/G249+H$6</f>
        <v>4.166972614107884</v>
      </c>
      <c r="I249" s="4">
        <f t="shared" si="2080"/>
        <v>5.9762219917012454</v>
      </c>
      <c r="J249" s="28">
        <v>240</v>
      </c>
      <c r="K249" s="4">
        <f t="shared" ref="K249" si="2487">K$5/J249+K$6</f>
        <v>4.1677333333333335</v>
      </c>
      <c r="L249" s="4">
        <f t="shared" si="2082"/>
        <v>5.9773333333333332</v>
      </c>
      <c r="M249" s="28">
        <f t="shared" si="2398"/>
        <v>520</v>
      </c>
      <c r="N249" s="6">
        <f t="shared" ref="N249" si="2488">N$5/M249+N$6</f>
        <v>3.8883307692307696</v>
      </c>
      <c r="O249" s="6">
        <f t="shared" si="2381"/>
        <v>5.4187384615384619</v>
      </c>
      <c r="P249" s="28">
        <f t="shared" si="2400"/>
        <v>4300</v>
      </c>
      <c r="Q249" s="6">
        <f t="shared" ref="Q249" si="2489">Q$5/P249+Q$6</f>
        <v>3.7278209302325584</v>
      </c>
      <c r="R249" s="6">
        <f t="shared" si="2383"/>
        <v>5.2439441860465115</v>
      </c>
      <c r="S249" s="28">
        <f t="shared" si="2150"/>
        <v>2800</v>
      </c>
      <c r="T249" s="6">
        <f t="shared" ref="T249" si="2490">T$5/S249+T$6</f>
        <v>2.971714285714286</v>
      </c>
      <c r="U249" s="6">
        <f t="shared" si="2385"/>
        <v>3.2976000000000001</v>
      </c>
      <c r="V249" s="28">
        <f t="shared" si="2152"/>
        <v>5200</v>
      </c>
      <c r="W249" s="6">
        <f t="shared" ref="W249" si="2491">W$5/V249+W$6</f>
        <v>2.8336307692307692</v>
      </c>
      <c r="X249" s="6">
        <f t="shared" si="2387"/>
        <v>3.1469692307692307</v>
      </c>
      <c r="Y249" s="28">
        <f t="shared" si="2154"/>
        <v>10200</v>
      </c>
      <c r="Z249" s="6">
        <f t="shared" ref="Z249" si="2492">Z$5/Y249+Z$6</f>
        <v>2.6423235294117653</v>
      </c>
      <c r="AA249" s="6">
        <f t="shared" si="2389"/>
        <v>2.9382137254901961</v>
      </c>
      <c r="AB249" s="28">
        <f t="shared" si="2453"/>
        <v>2600</v>
      </c>
      <c r="AC249" s="6">
        <f t="shared" ref="AC249" si="2493">AC$5/AB249+AC$6</f>
        <v>4.3590846153846172</v>
      </c>
      <c r="AD249" s="6">
        <f t="shared" si="2391"/>
        <v>4.7247461538461533</v>
      </c>
      <c r="AE249" s="28">
        <f t="shared" si="2455"/>
        <v>2600</v>
      </c>
      <c r="AF249" s="6">
        <f t="shared" si="2374"/>
        <v>4.0750846153846165</v>
      </c>
      <c r="AG249" s="6">
        <f t="shared" si="2392"/>
        <v>4.4074461538461538</v>
      </c>
      <c r="AH249" s="28">
        <f t="shared" si="2456"/>
        <v>2600</v>
      </c>
      <c r="AI249" s="6">
        <f t="shared" si="2375"/>
        <v>3.6084846153846168</v>
      </c>
      <c r="AJ249" s="6">
        <f t="shared" si="2393"/>
        <v>3.8861461538461537</v>
      </c>
      <c r="AK249" s="28">
        <f t="shared" si="2457"/>
        <v>2600</v>
      </c>
      <c r="AL249" s="6">
        <f t="shared" si="2376"/>
        <v>2.9083846153846165</v>
      </c>
      <c r="AM249" s="6">
        <f t="shared" si="2394"/>
        <v>3.0208787182966286</v>
      </c>
      <c r="AN249" s="28">
        <f t="shared" si="2458"/>
        <v>2600</v>
      </c>
      <c r="AO249" s="6">
        <f t="shared" si="2377"/>
        <v>2.6075846153846167</v>
      </c>
      <c r="AP249" s="6">
        <f t="shared" si="2395"/>
        <v>2.7184461538461537</v>
      </c>
      <c r="AQ249" s="28">
        <f t="shared" si="2162"/>
        <v>10200</v>
      </c>
      <c r="AR249" s="6">
        <f t="shared" si="2071"/>
        <v>1.6100235294117651</v>
      </c>
      <c r="AS249" s="6">
        <f t="shared" si="2072"/>
        <v>1.7848277796785996</v>
      </c>
      <c r="AT249" s="28">
        <f t="shared" si="2459"/>
        <v>2600</v>
      </c>
      <c r="AU249" s="6">
        <f t="shared" si="2073"/>
        <v>3.3407846153846164</v>
      </c>
      <c r="AV249" s="6">
        <f t="shared" si="2074"/>
        <v>3.5870813945634317</v>
      </c>
      <c r="AW249" s="28">
        <f t="shared" si="2460"/>
        <v>2600</v>
      </c>
      <c r="AX249" s="6">
        <f t="shared" si="2075"/>
        <v>3.3407846153846164</v>
      </c>
      <c r="AY249" s="6">
        <f t="shared" si="2076"/>
        <v>3.5870813945634317</v>
      </c>
      <c r="AZ249" s="28">
        <f t="shared" si="2461"/>
        <v>2600</v>
      </c>
      <c r="BA249" s="6">
        <f t="shared" si="2077"/>
        <v>3.3407846153846164</v>
      </c>
      <c r="BB249" s="21">
        <f t="shared" si="2078"/>
        <v>3.5870813945634317</v>
      </c>
    </row>
    <row r="250" spans="4:54" x14ac:dyDescent="0.25">
      <c r="D250" s="28">
        <v>241</v>
      </c>
      <c r="F250" s="20"/>
      <c r="G250" s="29">
        <f t="shared" si="2089"/>
        <v>121</v>
      </c>
      <c r="H250" s="4">
        <f t="shared" ref="H250" si="2494">H$5/G250+H$6</f>
        <v>4.1662181818181816</v>
      </c>
      <c r="I250" s="4">
        <f t="shared" si="2080"/>
        <v>5.9751198347107444</v>
      </c>
      <c r="J250" s="28">
        <v>241</v>
      </c>
      <c r="K250" s="4">
        <f t="shared" ref="K250" si="2495">K$5/J250+K$6</f>
        <v>4.166972614107884</v>
      </c>
      <c r="L250" s="4">
        <f t="shared" si="2082"/>
        <v>5.9762219917012454</v>
      </c>
      <c r="M250" s="28">
        <f t="shared" si="2398"/>
        <v>523</v>
      </c>
      <c r="N250" s="6">
        <f t="shared" ref="N250" si="2496">N$5/M250+N$6</f>
        <v>3.8872166347992354</v>
      </c>
      <c r="O250" s="6">
        <f t="shared" si="2381"/>
        <v>5.4175250478011474</v>
      </c>
      <c r="P250" s="28">
        <f t="shared" si="2400"/>
        <v>4330</v>
      </c>
      <c r="Q250" s="6">
        <f t="shared" ref="Q250" si="2497">Q$5/P250+Q$6</f>
        <v>3.7275872979214784</v>
      </c>
      <c r="R250" s="6">
        <f t="shared" si="2383"/>
        <v>5.2436896073903005</v>
      </c>
      <c r="S250" s="28">
        <f t="shared" si="2150"/>
        <v>2865</v>
      </c>
      <c r="T250" s="6">
        <f t="shared" ref="T250" si="2498">T$5/S250+T$6</f>
        <v>2.9640977312390926</v>
      </c>
      <c r="U250" s="6">
        <f t="shared" si="2385"/>
        <v>3.2896026178010471</v>
      </c>
      <c r="V250" s="28">
        <f t="shared" si="2152"/>
        <v>5325</v>
      </c>
      <c r="W250" s="6">
        <f t="shared" ref="W250" si="2499">W$5/V250+W$6</f>
        <v>2.827017370892019</v>
      </c>
      <c r="X250" s="6">
        <f t="shared" si="2387"/>
        <v>3.140026291079812</v>
      </c>
      <c r="Y250" s="28">
        <f t="shared" si="2154"/>
        <v>10450</v>
      </c>
      <c r="Z250" s="6">
        <f t="shared" ref="Z250" si="2500">Z$5/Y250+Z$6</f>
        <v>2.6373277511961728</v>
      </c>
      <c r="AA250" s="6">
        <f t="shared" si="2389"/>
        <v>2.9329669856459333</v>
      </c>
      <c r="AB250" s="28">
        <f t="shared" si="2453"/>
        <v>2700</v>
      </c>
      <c r="AC250" s="6">
        <f t="shared" ref="AC250" si="2501">AC$5/AB250+AC$6</f>
        <v>4.278885185185187</v>
      </c>
      <c r="AD250" s="6">
        <f t="shared" si="2391"/>
        <v>4.6405296296296292</v>
      </c>
      <c r="AE250" s="28">
        <f t="shared" si="2455"/>
        <v>2700</v>
      </c>
      <c r="AF250" s="6">
        <f t="shared" si="2374"/>
        <v>3.9948851851851863</v>
      </c>
      <c r="AG250" s="6">
        <f t="shared" si="2392"/>
        <v>4.3232296296296298</v>
      </c>
      <c r="AH250" s="28">
        <f t="shared" si="2456"/>
        <v>2700</v>
      </c>
      <c r="AI250" s="6">
        <f t="shared" si="2375"/>
        <v>3.5282851851851866</v>
      </c>
      <c r="AJ250" s="6">
        <f t="shared" si="2393"/>
        <v>3.8019296296296297</v>
      </c>
      <c r="AK250" s="28">
        <f t="shared" si="2457"/>
        <v>2700</v>
      </c>
      <c r="AL250" s="6">
        <f t="shared" si="2376"/>
        <v>2.8281851851851862</v>
      </c>
      <c r="AM250" s="6">
        <f t="shared" si="2394"/>
        <v>2.9366621940801045</v>
      </c>
      <c r="AN250" s="28">
        <f t="shared" si="2458"/>
        <v>2700</v>
      </c>
      <c r="AO250" s="6">
        <f t="shared" si="2377"/>
        <v>2.5273851851851865</v>
      </c>
      <c r="AP250" s="6">
        <f t="shared" si="2395"/>
        <v>2.6342296296296297</v>
      </c>
      <c r="AQ250" s="28">
        <f t="shared" si="2162"/>
        <v>10450</v>
      </c>
      <c r="AR250" s="6">
        <f t="shared" si="2071"/>
        <v>1.6050277511961726</v>
      </c>
      <c r="AS250" s="6">
        <f t="shared" si="2072"/>
        <v>1.7795810398343366</v>
      </c>
      <c r="AT250" s="28">
        <f t="shared" si="2459"/>
        <v>2700</v>
      </c>
      <c r="AU250" s="6">
        <f t="shared" si="2073"/>
        <v>3.2605851851851861</v>
      </c>
      <c r="AV250" s="6">
        <f t="shared" si="2074"/>
        <v>3.5028648703469076</v>
      </c>
      <c r="AW250" s="28">
        <f t="shared" si="2460"/>
        <v>2700</v>
      </c>
      <c r="AX250" s="6">
        <f t="shared" si="2075"/>
        <v>3.2605851851851861</v>
      </c>
      <c r="AY250" s="6">
        <f t="shared" si="2076"/>
        <v>3.5028648703469076</v>
      </c>
      <c r="AZ250" s="28">
        <f t="shared" si="2461"/>
        <v>2700</v>
      </c>
      <c r="BA250" s="6">
        <f t="shared" si="2077"/>
        <v>3.2605851851851861</v>
      </c>
      <c r="BB250" s="21">
        <f t="shared" si="2078"/>
        <v>3.5028648703469076</v>
      </c>
    </row>
    <row r="251" spans="4:54" x14ac:dyDescent="0.25">
      <c r="D251" s="28">
        <v>242</v>
      </c>
      <c r="F251" s="20"/>
      <c r="G251" s="29">
        <f t="shared" si="2089"/>
        <v>121.5</v>
      </c>
      <c r="H251" s="4">
        <f t="shared" ref="H251" si="2502">H$5/G251+H$6</f>
        <v>4.1654699588477362</v>
      </c>
      <c r="I251" s="4">
        <f t="shared" si="2080"/>
        <v>5.9740267489711938</v>
      </c>
      <c r="J251" s="28">
        <v>242</v>
      </c>
      <c r="K251" s="4">
        <f t="shared" ref="K251" si="2503">K$5/J251+K$6</f>
        <v>4.1662181818181816</v>
      </c>
      <c r="L251" s="4">
        <f t="shared" si="2082"/>
        <v>5.9751198347107444</v>
      </c>
      <c r="M251" s="28">
        <f t="shared" si="2398"/>
        <v>526</v>
      </c>
      <c r="N251" s="6">
        <f t="shared" ref="N251" si="2504">N$5/M251+N$6</f>
        <v>3.8861152091254754</v>
      </c>
      <c r="O251" s="6">
        <f t="shared" si="2381"/>
        <v>5.4163254752851717</v>
      </c>
      <c r="P251" s="28">
        <f t="shared" si="2400"/>
        <v>4360</v>
      </c>
      <c r="Q251" s="6">
        <f t="shared" ref="Q251" si="2505">Q$5/P251+Q$6</f>
        <v>3.7273568807339452</v>
      </c>
      <c r="R251" s="6">
        <f t="shared" si="2383"/>
        <v>5.2434385321100923</v>
      </c>
      <c r="S251" s="28">
        <f t="shared" si="2150"/>
        <v>2930</v>
      </c>
      <c r="T251" s="6">
        <f t="shared" ref="T251" si="2506">T$5/S251+T$6</f>
        <v>2.9568191126279864</v>
      </c>
      <c r="U251" s="6">
        <f t="shared" si="2385"/>
        <v>3.2819600682593859</v>
      </c>
      <c r="V251" s="28">
        <f t="shared" si="2152"/>
        <v>5450</v>
      </c>
      <c r="W251" s="6">
        <f t="shared" ref="W251" si="2507">W$5/V251+W$6</f>
        <v>2.8207073394495414</v>
      </c>
      <c r="X251" s="6">
        <f t="shared" si="2387"/>
        <v>3.1334018348623851</v>
      </c>
      <c r="Y251" s="28">
        <f t="shared" si="2154"/>
        <v>10700</v>
      </c>
      <c r="Z251" s="6">
        <f t="shared" ref="Z251" si="2508">Z$5/Y251+Z$6</f>
        <v>2.632565420560748</v>
      </c>
      <c r="AA251" s="6">
        <f t="shared" si="2389"/>
        <v>2.9279654205607479</v>
      </c>
      <c r="AB251" s="28">
        <f t="shared" si="2453"/>
        <v>2800</v>
      </c>
      <c r="AC251" s="6">
        <f t="shared" ref="AC251" si="2509">AC$5/AB251+AC$6</f>
        <v>4.2044142857142868</v>
      </c>
      <c r="AD251" s="6">
        <f t="shared" si="2391"/>
        <v>4.5623285714285711</v>
      </c>
      <c r="AE251" s="28">
        <f t="shared" si="2455"/>
        <v>2800</v>
      </c>
      <c r="AF251" s="6">
        <f t="shared" si="2374"/>
        <v>3.9204142857142865</v>
      </c>
      <c r="AG251" s="6">
        <f t="shared" si="2392"/>
        <v>4.2450285714285716</v>
      </c>
      <c r="AH251" s="28">
        <f t="shared" si="2456"/>
        <v>2800</v>
      </c>
      <c r="AI251" s="6">
        <f t="shared" si="2375"/>
        <v>3.4538142857142864</v>
      </c>
      <c r="AJ251" s="6">
        <f t="shared" si="2393"/>
        <v>3.7237285714285715</v>
      </c>
      <c r="AK251" s="28">
        <f t="shared" si="2457"/>
        <v>2800</v>
      </c>
      <c r="AL251" s="6">
        <f t="shared" si="2376"/>
        <v>2.7537142857142864</v>
      </c>
      <c r="AM251" s="6">
        <f t="shared" si="2394"/>
        <v>2.8584611358790459</v>
      </c>
      <c r="AN251" s="28">
        <f t="shared" si="2458"/>
        <v>2800</v>
      </c>
      <c r="AO251" s="6">
        <f t="shared" si="2377"/>
        <v>2.4529142857142867</v>
      </c>
      <c r="AP251" s="6">
        <f t="shared" si="2395"/>
        <v>2.5560285714285711</v>
      </c>
      <c r="AQ251" s="28">
        <f t="shared" si="2162"/>
        <v>10700</v>
      </c>
      <c r="AR251" s="6">
        <f t="shared" si="2071"/>
        <v>1.6002654205607481</v>
      </c>
      <c r="AS251" s="6">
        <f t="shared" si="2072"/>
        <v>1.7745794747491512</v>
      </c>
      <c r="AT251" s="28">
        <f t="shared" si="2459"/>
        <v>2800</v>
      </c>
      <c r="AU251" s="6">
        <f t="shared" si="2073"/>
        <v>3.1861142857142868</v>
      </c>
      <c r="AV251" s="6">
        <f t="shared" si="2074"/>
        <v>3.424663812145849</v>
      </c>
      <c r="AW251" s="28">
        <f t="shared" si="2460"/>
        <v>2800</v>
      </c>
      <c r="AX251" s="6">
        <f t="shared" si="2075"/>
        <v>3.1861142857142868</v>
      </c>
      <c r="AY251" s="6">
        <f t="shared" si="2076"/>
        <v>3.424663812145849</v>
      </c>
      <c r="AZ251" s="28">
        <f t="shared" si="2461"/>
        <v>2800</v>
      </c>
      <c r="BA251" s="6">
        <f t="shared" si="2077"/>
        <v>3.1861142857142868</v>
      </c>
      <c r="BB251" s="21">
        <f t="shared" si="2078"/>
        <v>3.424663812145849</v>
      </c>
    </row>
    <row r="252" spans="4:54" x14ac:dyDescent="0.25">
      <c r="D252" s="28">
        <v>243</v>
      </c>
      <c r="F252" s="20"/>
      <c r="G252" s="29">
        <f t="shared" si="2089"/>
        <v>122</v>
      </c>
      <c r="H252" s="4">
        <f t="shared" ref="H252" si="2510">H$5/G252+H$6</f>
        <v>4.1647278688524594</v>
      </c>
      <c r="I252" s="4">
        <f t="shared" si="2080"/>
        <v>5.9729426229508196</v>
      </c>
      <c r="J252" s="28">
        <v>243</v>
      </c>
      <c r="K252" s="4">
        <f t="shared" ref="K252" si="2511">K$5/J252+K$6</f>
        <v>4.1654699588477362</v>
      </c>
      <c r="L252" s="4">
        <f t="shared" si="2082"/>
        <v>5.9740267489711938</v>
      </c>
      <c r="M252" s="28">
        <f t="shared" si="2398"/>
        <v>529</v>
      </c>
      <c r="N252" s="6">
        <f t="shared" ref="N252" si="2512">N$5/M252+N$6</f>
        <v>3.8850262759924385</v>
      </c>
      <c r="O252" s="6">
        <f t="shared" si="2381"/>
        <v>5.4151395085066163</v>
      </c>
      <c r="P252" s="28">
        <f t="shared" si="2400"/>
        <v>4390</v>
      </c>
      <c r="Q252" s="6">
        <f t="shared" ref="Q252" si="2513">Q$5/P252+Q$6</f>
        <v>3.7271296127562645</v>
      </c>
      <c r="R252" s="6">
        <f t="shared" si="2383"/>
        <v>5.2431908883826885</v>
      </c>
      <c r="S252" s="28">
        <f t="shared" si="2150"/>
        <v>2995</v>
      </c>
      <c r="T252" s="6">
        <f t="shared" ref="T252" si="2514">T$5/S252+T$6</f>
        <v>2.9498564273789651</v>
      </c>
      <c r="U252" s="6">
        <f t="shared" si="2385"/>
        <v>3.2746492487479131</v>
      </c>
      <c r="V252" s="28">
        <f t="shared" si="2152"/>
        <v>5575</v>
      </c>
      <c r="W252" s="6">
        <f t="shared" ref="W252" si="2515">W$5/V252+W$6</f>
        <v>2.8146802690582962</v>
      </c>
      <c r="X252" s="6">
        <f t="shared" si="2387"/>
        <v>3.1270744394618832</v>
      </c>
      <c r="Y252" s="28">
        <f t="shared" si="2154"/>
        <v>10950</v>
      </c>
      <c r="Z252" s="6">
        <f t="shared" ref="Z252" si="2516">Z$5/Y252+Z$6</f>
        <v>2.6280205479452059</v>
      </c>
      <c r="AA252" s="6">
        <f t="shared" si="2389"/>
        <v>2.9231922374429224</v>
      </c>
      <c r="AB252" s="28">
        <f t="shared" si="2453"/>
        <v>2900</v>
      </c>
      <c r="AC252" s="6">
        <f t="shared" ref="AC252" si="2517">AC$5/AB252+AC$6</f>
        <v>4.1350793103448282</v>
      </c>
      <c r="AD252" s="6">
        <f t="shared" si="2391"/>
        <v>4.4895206896551727</v>
      </c>
      <c r="AE252" s="28">
        <f t="shared" si="2455"/>
        <v>2900</v>
      </c>
      <c r="AF252" s="6">
        <f t="shared" si="2374"/>
        <v>3.8510793103448284</v>
      </c>
      <c r="AG252" s="6">
        <f t="shared" si="2392"/>
        <v>4.1722206896551723</v>
      </c>
      <c r="AH252" s="28">
        <f t="shared" si="2456"/>
        <v>2900</v>
      </c>
      <c r="AI252" s="6">
        <f t="shared" si="2375"/>
        <v>3.3844793103448287</v>
      </c>
      <c r="AJ252" s="6">
        <f t="shared" si="2393"/>
        <v>3.6509206896551722</v>
      </c>
      <c r="AK252" s="28">
        <f t="shared" si="2457"/>
        <v>2900</v>
      </c>
      <c r="AL252" s="6">
        <f t="shared" si="2376"/>
        <v>2.6843793103448284</v>
      </c>
      <c r="AM252" s="6">
        <f t="shared" si="2394"/>
        <v>2.7856532541056471</v>
      </c>
      <c r="AN252" s="28">
        <f t="shared" si="2458"/>
        <v>2900</v>
      </c>
      <c r="AO252" s="6">
        <f t="shared" si="2377"/>
        <v>2.3835793103448286</v>
      </c>
      <c r="AP252" s="6">
        <f t="shared" si="2395"/>
        <v>2.4832206896551723</v>
      </c>
      <c r="AQ252" s="28">
        <f t="shared" si="2162"/>
        <v>10950</v>
      </c>
      <c r="AR252" s="6">
        <f t="shared" si="2071"/>
        <v>1.5957205479452059</v>
      </c>
      <c r="AS252" s="6">
        <f t="shared" si="2072"/>
        <v>1.769806291631326</v>
      </c>
      <c r="AT252" s="28">
        <f t="shared" si="2459"/>
        <v>2900</v>
      </c>
      <c r="AU252" s="6">
        <f t="shared" si="2073"/>
        <v>3.1167793103448282</v>
      </c>
      <c r="AV252" s="6">
        <f t="shared" si="2074"/>
        <v>3.3518559303724502</v>
      </c>
      <c r="AW252" s="28">
        <f t="shared" si="2460"/>
        <v>2900</v>
      </c>
      <c r="AX252" s="6">
        <f t="shared" si="2075"/>
        <v>3.1167793103448282</v>
      </c>
      <c r="AY252" s="6">
        <f t="shared" si="2076"/>
        <v>3.3518559303724502</v>
      </c>
      <c r="AZ252" s="28">
        <f t="shared" si="2461"/>
        <v>2900</v>
      </c>
      <c r="BA252" s="6">
        <f t="shared" si="2077"/>
        <v>3.1167793103448282</v>
      </c>
      <c r="BB252" s="21">
        <f t="shared" si="2078"/>
        <v>3.3518559303724502</v>
      </c>
    </row>
    <row r="253" spans="4:54" x14ac:dyDescent="0.25">
      <c r="D253" s="28">
        <v>244</v>
      </c>
      <c r="F253" s="20"/>
      <c r="G253" s="29">
        <f t="shared" si="2089"/>
        <v>122.5</v>
      </c>
      <c r="H253" s="4">
        <f t="shared" ref="H253" si="2518">H$5/G253+H$6</f>
        <v>4.1639918367346942</v>
      </c>
      <c r="I253" s="4">
        <f t="shared" si="2080"/>
        <v>5.971867346938776</v>
      </c>
      <c r="J253" s="28">
        <v>244</v>
      </c>
      <c r="K253" s="4">
        <f t="shared" ref="K253" si="2519">K$5/J253+K$6</f>
        <v>4.1647278688524594</v>
      </c>
      <c r="L253" s="4">
        <f t="shared" si="2082"/>
        <v>5.9729426229508196</v>
      </c>
      <c r="M253" s="28">
        <f t="shared" si="2398"/>
        <v>532</v>
      </c>
      <c r="N253" s="6">
        <f t="shared" ref="N253" si="2520">N$5/M253+N$6</f>
        <v>3.8839496240601505</v>
      </c>
      <c r="O253" s="6">
        <f t="shared" si="2381"/>
        <v>5.4139669172932336</v>
      </c>
      <c r="P253" s="28">
        <f t="shared" si="2400"/>
        <v>4420</v>
      </c>
      <c r="Q253" s="6">
        <f t="shared" ref="Q253" si="2521">Q$5/P253+Q$6</f>
        <v>3.7269054298642534</v>
      </c>
      <c r="R253" s="6">
        <f t="shared" si="2383"/>
        <v>5.2429466063348418</v>
      </c>
      <c r="S253" s="28">
        <f t="shared" si="2150"/>
        <v>3060</v>
      </c>
      <c r="T253" s="6">
        <f t="shared" ref="T253" si="2522">T$5/S253+T$6</f>
        <v>2.94318954248366</v>
      </c>
      <c r="U253" s="6">
        <f t="shared" si="2385"/>
        <v>3.2676490196078434</v>
      </c>
      <c r="V253" s="28">
        <f t="shared" si="2152"/>
        <v>5700</v>
      </c>
      <c r="W253" s="6">
        <f t="shared" ref="W253" si="2523">W$5/V253+W$6</f>
        <v>2.808917543859649</v>
      </c>
      <c r="X253" s="6">
        <f t="shared" si="2387"/>
        <v>3.1210245614035088</v>
      </c>
      <c r="Y253" s="28">
        <f t="shared" si="2154"/>
        <v>11200</v>
      </c>
      <c r="Z253" s="6">
        <f t="shared" ref="Z253" si="2524">Z$5/Y253+Z$6</f>
        <v>2.623678571428572</v>
      </c>
      <c r="AA253" s="6">
        <f t="shared" si="2389"/>
        <v>2.9186321428571431</v>
      </c>
      <c r="AB253" s="28">
        <f t="shared" si="2453"/>
        <v>3000</v>
      </c>
      <c r="AC253" s="6">
        <f t="shared" ref="AC253" si="2525">AC$5/AB253+AC$6</f>
        <v>4.0703666666666676</v>
      </c>
      <c r="AD253" s="6">
        <f t="shared" si="2391"/>
        <v>4.4215666666666662</v>
      </c>
      <c r="AE253" s="28">
        <f t="shared" si="2455"/>
        <v>3000</v>
      </c>
      <c r="AF253" s="6">
        <f t="shared" si="2374"/>
        <v>3.7863666666666678</v>
      </c>
      <c r="AG253" s="6">
        <f t="shared" si="2392"/>
        <v>4.1042666666666667</v>
      </c>
      <c r="AH253" s="28">
        <f t="shared" si="2456"/>
        <v>3000</v>
      </c>
      <c r="AI253" s="6">
        <f t="shared" si="2375"/>
        <v>3.3197666666666676</v>
      </c>
      <c r="AJ253" s="6">
        <f t="shared" si="2393"/>
        <v>3.5829666666666666</v>
      </c>
      <c r="AK253" s="28">
        <f t="shared" si="2457"/>
        <v>3000</v>
      </c>
      <c r="AL253" s="6">
        <f t="shared" si="2376"/>
        <v>2.6196666666666677</v>
      </c>
      <c r="AM253" s="6">
        <f t="shared" si="2394"/>
        <v>2.7176992311171415</v>
      </c>
      <c r="AN253" s="28">
        <f t="shared" si="2458"/>
        <v>3000</v>
      </c>
      <c r="AO253" s="6">
        <f t="shared" si="2377"/>
        <v>2.3188666666666675</v>
      </c>
      <c r="AP253" s="6">
        <f t="shared" si="2395"/>
        <v>2.4152666666666667</v>
      </c>
      <c r="AQ253" s="28">
        <f t="shared" si="2162"/>
        <v>11200</v>
      </c>
      <c r="AR253" s="6">
        <f t="shared" si="2071"/>
        <v>1.5913785714285718</v>
      </c>
      <c r="AS253" s="6">
        <f t="shared" si="2072"/>
        <v>1.7652461970455464</v>
      </c>
      <c r="AT253" s="28">
        <f t="shared" si="2459"/>
        <v>3000</v>
      </c>
      <c r="AU253" s="6">
        <f t="shared" si="2073"/>
        <v>3.0520666666666676</v>
      </c>
      <c r="AV253" s="6">
        <f t="shared" si="2074"/>
        <v>3.2839019073839442</v>
      </c>
      <c r="AW253" s="28">
        <f t="shared" si="2460"/>
        <v>3000</v>
      </c>
      <c r="AX253" s="6">
        <f t="shared" si="2075"/>
        <v>3.0520666666666676</v>
      </c>
      <c r="AY253" s="6">
        <f t="shared" si="2076"/>
        <v>3.2839019073839442</v>
      </c>
      <c r="AZ253" s="28">
        <f t="shared" si="2461"/>
        <v>3000</v>
      </c>
      <c r="BA253" s="6">
        <f t="shared" si="2077"/>
        <v>3.0520666666666676</v>
      </c>
      <c r="BB253" s="21">
        <f t="shared" si="2078"/>
        <v>3.2839019073839442</v>
      </c>
    </row>
    <row r="254" spans="4:54" x14ac:dyDescent="0.25">
      <c r="D254" s="28">
        <v>245</v>
      </c>
      <c r="F254" s="20"/>
      <c r="G254" s="29">
        <f t="shared" si="2089"/>
        <v>123</v>
      </c>
      <c r="H254" s="4">
        <f t="shared" ref="H254" si="2526">H$5/G254+H$6</f>
        <v>4.163261788617886</v>
      </c>
      <c r="I254" s="4">
        <f t="shared" si="2080"/>
        <v>5.9708008130081307</v>
      </c>
      <c r="J254" s="28">
        <v>245</v>
      </c>
      <c r="K254" s="4">
        <f t="shared" ref="K254" si="2527">K$5/J254+K$6</f>
        <v>4.1639918367346942</v>
      </c>
      <c r="L254" s="4">
        <f t="shared" si="2082"/>
        <v>5.971867346938776</v>
      </c>
      <c r="M254" s="28">
        <f t="shared" si="2398"/>
        <v>535</v>
      </c>
      <c r="N254" s="6">
        <f t="shared" ref="N254" si="2528">N$5/M254+N$6</f>
        <v>3.8828850467289722</v>
      </c>
      <c r="O254" s="6">
        <f t="shared" si="2381"/>
        <v>5.4128074766355141</v>
      </c>
      <c r="P254" s="28">
        <f t="shared" si="2400"/>
        <v>4450</v>
      </c>
      <c r="Q254" s="6">
        <f t="shared" ref="Q254" si="2529">Q$5/P254+Q$6</f>
        <v>3.7266842696629214</v>
      </c>
      <c r="R254" s="6">
        <f t="shared" si="2383"/>
        <v>5.2427056179775287</v>
      </c>
      <c r="S254" s="28">
        <f t="shared" si="2150"/>
        <v>3125</v>
      </c>
      <c r="T254" s="6">
        <f t="shared" ref="T254" si="2530">T$5/S254+T$6</f>
        <v>2.9368000000000003</v>
      </c>
      <c r="U254" s="6">
        <f t="shared" si="2385"/>
        <v>3.2609400000000002</v>
      </c>
      <c r="V254" s="28">
        <f t="shared" si="2152"/>
        <v>5825</v>
      </c>
      <c r="W254" s="6">
        <f t="shared" ref="W254" si="2531">W$5/V254+W$6</f>
        <v>2.8034021459227469</v>
      </c>
      <c r="X254" s="6">
        <f t="shared" si="2387"/>
        <v>3.1152343347639486</v>
      </c>
      <c r="Y254" s="28">
        <f t="shared" si="2154"/>
        <v>11450</v>
      </c>
      <c r="Z254" s="6">
        <f t="shared" ref="Z254" si="2532">Z$5/Y254+Z$6</f>
        <v>2.6195262008733629</v>
      </c>
      <c r="AA254" s="6">
        <f t="shared" si="2389"/>
        <v>2.9142711790393014</v>
      </c>
      <c r="AB254" s="28">
        <f t="shared" si="2453"/>
        <v>3100</v>
      </c>
      <c r="AC254" s="6">
        <f t="shared" ref="AC254" si="2533">AC$5/AB254+AC$6</f>
        <v>4.0098290322580654</v>
      </c>
      <c r="AD254" s="6">
        <f t="shared" si="2391"/>
        <v>4.3579967741935484</v>
      </c>
      <c r="AE254" s="28">
        <f t="shared" si="2455"/>
        <v>3100</v>
      </c>
      <c r="AF254" s="6">
        <f t="shared" si="2374"/>
        <v>3.7258290322580656</v>
      </c>
      <c r="AG254" s="6">
        <f t="shared" si="2392"/>
        <v>4.040696774193548</v>
      </c>
      <c r="AH254" s="28">
        <f t="shared" si="2456"/>
        <v>3100</v>
      </c>
      <c r="AI254" s="6">
        <f t="shared" si="2375"/>
        <v>3.2592290322580655</v>
      </c>
      <c r="AJ254" s="6">
        <f t="shared" si="2393"/>
        <v>3.5193967741935483</v>
      </c>
      <c r="AK254" s="28">
        <f t="shared" si="2457"/>
        <v>3100</v>
      </c>
      <c r="AL254" s="6">
        <f t="shared" si="2376"/>
        <v>2.5591290322580655</v>
      </c>
      <c r="AM254" s="6">
        <f t="shared" si="2394"/>
        <v>2.6541293386440232</v>
      </c>
      <c r="AN254" s="28">
        <f t="shared" si="2458"/>
        <v>3100</v>
      </c>
      <c r="AO254" s="6">
        <f t="shared" si="2377"/>
        <v>2.2583290322580654</v>
      </c>
      <c r="AP254" s="6">
        <f t="shared" si="2395"/>
        <v>2.3516967741935484</v>
      </c>
      <c r="AQ254" s="28">
        <f t="shared" si="2162"/>
        <v>11450</v>
      </c>
      <c r="AR254" s="6">
        <f t="shared" si="2071"/>
        <v>1.5872262008733629</v>
      </c>
      <c r="AS254" s="6">
        <f t="shared" si="2072"/>
        <v>1.760885233227705</v>
      </c>
      <c r="AT254" s="28">
        <f t="shared" si="2459"/>
        <v>3100</v>
      </c>
      <c r="AU254" s="6">
        <f t="shared" si="2073"/>
        <v>2.9915290322580654</v>
      </c>
      <c r="AV254" s="6">
        <f t="shared" si="2074"/>
        <v>3.2203320149108263</v>
      </c>
      <c r="AW254" s="28">
        <f t="shared" si="2460"/>
        <v>3100</v>
      </c>
      <c r="AX254" s="6">
        <f t="shared" si="2075"/>
        <v>2.9915290322580654</v>
      </c>
      <c r="AY254" s="6">
        <f t="shared" si="2076"/>
        <v>3.2203320149108263</v>
      </c>
      <c r="AZ254" s="28">
        <f t="shared" si="2461"/>
        <v>3100</v>
      </c>
      <c r="BA254" s="6">
        <f t="shared" si="2077"/>
        <v>2.9915290322580654</v>
      </c>
      <c r="BB254" s="21">
        <f t="shared" si="2078"/>
        <v>3.2203320149108263</v>
      </c>
    </row>
    <row r="255" spans="4:54" x14ac:dyDescent="0.25">
      <c r="D255" s="28">
        <v>246</v>
      </c>
      <c r="F255" s="20"/>
      <c r="G255" s="29">
        <f t="shared" si="2089"/>
        <v>123.5</v>
      </c>
      <c r="H255" s="4">
        <f t="shared" ref="H255" si="2534">H$5/G255+H$6</f>
        <v>4.1625376518218626</v>
      </c>
      <c r="I255" s="4">
        <f t="shared" si="2080"/>
        <v>5.969742914979757</v>
      </c>
      <c r="J255" s="28">
        <v>246</v>
      </c>
      <c r="K255" s="4">
        <f t="shared" ref="K255" si="2535">K$5/J255+K$6</f>
        <v>4.163261788617886</v>
      </c>
      <c r="L255" s="4">
        <f t="shared" si="2082"/>
        <v>5.9708008130081307</v>
      </c>
      <c r="M255" s="28">
        <f t="shared" si="2398"/>
        <v>538</v>
      </c>
      <c r="N255" s="6">
        <f t="shared" ref="N255" si="2536">N$5/M255+N$6</f>
        <v>3.881832342007435</v>
      </c>
      <c r="O255" s="6">
        <f t="shared" si="2381"/>
        <v>5.4116609665427511</v>
      </c>
      <c r="P255" s="28">
        <f t="shared" si="2400"/>
        <v>4480</v>
      </c>
      <c r="Q255" s="6">
        <f t="shared" ref="Q255" si="2537">Q$5/P255+Q$6</f>
        <v>3.7264660714285718</v>
      </c>
      <c r="R255" s="6">
        <f t="shared" si="2383"/>
        <v>5.2424678571428576</v>
      </c>
      <c r="S255" s="28">
        <f t="shared" si="2150"/>
        <v>3190</v>
      </c>
      <c r="T255" s="6">
        <f t="shared" ref="T255" si="2538">T$5/S255+T$6</f>
        <v>2.9306708463949844</v>
      </c>
      <c r="U255" s="6">
        <f t="shared" si="2385"/>
        <v>3.2545043887147336</v>
      </c>
      <c r="V255" s="28">
        <f t="shared" si="2152"/>
        <v>5950</v>
      </c>
      <c r="W255" s="6">
        <f t="shared" ref="W255" si="2539">W$5/V255+W$6</f>
        <v>2.7981184873949578</v>
      </c>
      <c r="X255" s="6">
        <f t="shared" si="2387"/>
        <v>3.1096873949579833</v>
      </c>
      <c r="Y255" s="28">
        <f t="shared" si="2154"/>
        <v>11700</v>
      </c>
      <c r="Z255" s="6">
        <f t="shared" ref="Z255" si="2540">Z$5/Y255+Z$6</f>
        <v>2.6155512820512823</v>
      </c>
      <c r="AA255" s="6">
        <f t="shared" si="2389"/>
        <v>2.9100965811965813</v>
      </c>
      <c r="AB255" s="28">
        <f t="shared" si="2453"/>
        <v>3200</v>
      </c>
      <c r="AC255" s="6">
        <f t="shared" ref="AC255" si="2541">AC$5/AB255+AC$6</f>
        <v>3.953075000000001</v>
      </c>
      <c r="AD255" s="6">
        <f t="shared" si="2391"/>
        <v>4.2984</v>
      </c>
      <c r="AE255" s="28">
        <f t="shared" si="2455"/>
        <v>3200</v>
      </c>
      <c r="AF255" s="6">
        <f t="shared" si="2374"/>
        <v>3.6690750000000008</v>
      </c>
      <c r="AG255" s="6">
        <f t="shared" si="2392"/>
        <v>3.9810999999999996</v>
      </c>
      <c r="AH255" s="28">
        <f t="shared" si="2456"/>
        <v>3200</v>
      </c>
      <c r="AI255" s="6">
        <f t="shared" si="2375"/>
        <v>3.2024750000000006</v>
      </c>
      <c r="AJ255" s="6">
        <f t="shared" si="2393"/>
        <v>3.4598</v>
      </c>
      <c r="AK255" s="28">
        <f t="shared" si="2457"/>
        <v>3200</v>
      </c>
      <c r="AL255" s="6">
        <f t="shared" si="2376"/>
        <v>2.5023750000000007</v>
      </c>
      <c r="AM255" s="6">
        <f t="shared" si="2394"/>
        <v>2.5945325644504749</v>
      </c>
      <c r="AN255" s="28">
        <f t="shared" si="2458"/>
        <v>3200</v>
      </c>
      <c r="AO255" s="6">
        <f t="shared" si="2377"/>
        <v>2.2015750000000009</v>
      </c>
      <c r="AP255" s="6">
        <f t="shared" si="2395"/>
        <v>2.2921</v>
      </c>
      <c r="AQ255" s="28">
        <f t="shared" si="2162"/>
        <v>11700</v>
      </c>
      <c r="AR255" s="6">
        <f t="shared" si="2071"/>
        <v>1.5832512820512825</v>
      </c>
      <c r="AS255" s="6">
        <f t="shared" si="2072"/>
        <v>1.7567106353849848</v>
      </c>
      <c r="AT255" s="28">
        <f t="shared" si="2459"/>
        <v>3200</v>
      </c>
      <c r="AU255" s="6">
        <f t="shared" si="2073"/>
        <v>2.934775000000001</v>
      </c>
      <c r="AV255" s="6">
        <f t="shared" si="2074"/>
        <v>3.160735240717278</v>
      </c>
      <c r="AW255" s="28">
        <f t="shared" si="2460"/>
        <v>3200</v>
      </c>
      <c r="AX255" s="6">
        <f t="shared" si="2075"/>
        <v>2.934775000000001</v>
      </c>
      <c r="AY255" s="6">
        <f t="shared" si="2076"/>
        <v>3.160735240717278</v>
      </c>
      <c r="AZ255" s="28">
        <f t="shared" si="2461"/>
        <v>3200</v>
      </c>
      <c r="BA255" s="6">
        <f t="shared" si="2077"/>
        <v>2.934775000000001</v>
      </c>
      <c r="BB255" s="21">
        <f t="shared" si="2078"/>
        <v>3.160735240717278</v>
      </c>
    </row>
    <row r="256" spans="4:54" x14ac:dyDescent="0.25">
      <c r="D256" s="28">
        <v>247</v>
      </c>
      <c r="F256" s="20"/>
      <c r="G256" s="29">
        <f t="shared" si="2089"/>
        <v>124</v>
      </c>
      <c r="H256" s="4">
        <f t="shared" ref="H256" si="2542">H$5/G256+H$6</f>
        <v>4.1618193548387099</v>
      </c>
      <c r="I256" s="4">
        <f t="shared" si="2080"/>
        <v>5.9686935483870966</v>
      </c>
      <c r="J256" s="28">
        <v>247</v>
      </c>
      <c r="K256" s="4">
        <f t="shared" ref="K256" si="2543">K$5/J256+K$6</f>
        <v>4.1625376518218626</v>
      </c>
      <c r="L256" s="4">
        <f t="shared" si="2082"/>
        <v>5.969742914979757</v>
      </c>
      <c r="M256" s="28">
        <f t="shared" si="2398"/>
        <v>541</v>
      </c>
      <c r="N256" s="6">
        <f t="shared" ref="N256" si="2544">N$5/M256+N$6</f>
        <v>3.8807913123844733</v>
      </c>
      <c r="O256" s="6">
        <f t="shared" si="2381"/>
        <v>5.4105271719038823</v>
      </c>
      <c r="P256" s="28">
        <f t="shared" si="2400"/>
        <v>4510</v>
      </c>
      <c r="Q256" s="6">
        <f t="shared" ref="Q256" si="2545">Q$5/P256+Q$6</f>
        <v>3.7262507760532153</v>
      </c>
      <c r="R256" s="6">
        <f t="shared" si="2383"/>
        <v>5.2422332594235037</v>
      </c>
      <c r="S256" s="28">
        <f t="shared" si="2150"/>
        <v>3255</v>
      </c>
      <c r="T256" s="6">
        <f t="shared" ref="T256" si="2546">T$5/S256+T$6</f>
        <v>2.9247864823348695</v>
      </c>
      <c r="U256" s="6">
        <f t="shared" si="2385"/>
        <v>3.248325806451613</v>
      </c>
      <c r="V256" s="28">
        <f t="shared" si="2152"/>
        <v>6075</v>
      </c>
      <c r="W256" s="6">
        <f t="shared" ref="W256" si="2547">W$5/V256+W$6</f>
        <v>2.7930522633744856</v>
      </c>
      <c r="X256" s="6">
        <f t="shared" si="2387"/>
        <v>3.1043687242798352</v>
      </c>
      <c r="Y256" s="28">
        <f t="shared" si="2154"/>
        <v>11950</v>
      </c>
      <c r="Z256" s="6">
        <f t="shared" ref="Z256" si="2548">Z$5/Y256+Z$6</f>
        <v>2.6117426778242683</v>
      </c>
      <c r="AA256" s="6">
        <f t="shared" si="2389"/>
        <v>2.9060966527196652</v>
      </c>
      <c r="AB256" s="28">
        <f t="shared" si="2453"/>
        <v>3300</v>
      </c>
      <c r="AC256" s="6">
        <f t="shared" ref="AC256" si="2549">AC$5/AB256+AC$6</f>
        <v>3.8997606060606071</v>
      </c>
      <c r="AD256" s="6">
        <f t="shared" si="2391"/>
        <v>4.2424151515151518</v>
      </c>
      <c r="AE256" s="28">
        <f t="shared" si="2455"/>
        <v>3300</v>
      </c>
      <c r="AF256" s="6">
        <f t="shared" si="2374"/>
        <v>3.6157606060606069</v>
      </c>
      <c r="AG256" s="6">
        <f t="shared" si="2392"/>
        <v>3.9251151515151514</v>
      </c>
      <c r="AH256" s="28">
        <f t="shared" si="2456"/>
        <v>3300</v>
      </c>
      <c r="AI256" s="6">
        <f t="shared" si="2375"/>
        <v>3.1491606060606072</v>
      </c>
      <c r="AJ256" s="6">
        <f t="shared" si="2393"/>
        <v>3.4038151515151513</v>
      </c>
      <c r="AK256" s="28">
        <f t="shared" si="2457"/>
        <v>3300</v>
      </c>
      <c r="AL256" s="6">
        <f t="shared" si="2376"/>
        <v>2.4490606060606068</v>
      </c>
      <c r="AM256" s="6">
        <f t="shared" si="2394"/>
        <v>2.5385477159656262</v>
      </c>
      <c r="AN256" s="28">
        <f t="shared" si="2458"/>
        <v>3300</v>
      </c>
      <c r="AO256" s="6">
        <f t="shared" si="2377"/>
        <v>2.1482606060606071</v>
      </c>
      <c r="AP256" s="6">
        <f t="shared" si="2395"/>
        <v>2.2361151515151514</v>
      </c>
      <c r="AQ256" s="28">
        <f t="shared" si="2162"/>
        <v>11950</v>
      </c>
      <c r="AR256" s="6">
        <f t="shared" si="2071"/>
        <v>1.5794426778242681</v>
      </c>
      <c r="AS256" s="6">
        <f t="shared" si="2072"/>
        <v>1.752710706908069</v>
      </c>
      <c r="AT256" s="28">
        <f t="shared" si="2459"/>
        <v>3300</v>
      </c>
      <c r="AU256" s="6">
        <f t="shared" si="2073"/>
        <v>2.8814606060606067</v>
      </c>
      <c r="AV256" s="6">
        <f t="shared" si="2074"/>
        <v>3.1047503922324293</v>
      </c>
      <c r="AW256" s="28">
        <f t="shared" si="2460"/>
        <v>3300</v>
      </c>
      <c r="AX256" s="6">
        <f t="shared" si="2075"/>
        <v>2.8814606060606067</v>
      </c>
      <c r="AY256" s="6">
        <f t="shared" si="2076"/>
        <v>3.1047503922324293</v>
      </c>
      <c r="AZ256" s="28">
        <f t="shared" si="2461"/>
        <v>3300</v>
      </c>
      <c r="BA256" s="6">
        <f t="shared" si="2077"/>
        <v>2.8814606060606067</v>
      </c>
      <c r="BB256" s="21">
        <f t="shared" si="2078"/>
        <v>3.1047503922324293</v>
      </c>
    </row>
    <row r="257" spans="4:54" x14ac:dyDescent="0.25">
      <c r="D257" s="28">
        <v>248</v>
      </c>
      <c r="F257" s="20"/>
      <c r="G257" s="29">
        <f t="shared" si="2089"/>
        <v>124.5</v>
      </c>
      <c r="H257" s="4">
        <f t="shared" ref="H257" si="2550">H$5/G257+H$6</f>
        <v>4.1611068273092373</v>
      </c>
      <c r="I257" s="4">
        <f t="shared" si="2080"/>
        <v>5.9676526104417675</v>
      </c>
      <c r="J257" s="28">
        <v>248</v>
      </c>
      <c r="K257" s="4">
        <f t="shared" ref="K257" si="2551">K$5/J257+K$6</f>
        <v>4.1618193548387099</v>
      </c>
      <c r="L257" s="4">
        <f t="shared" si="2082"/>
        <v>5.9686935483870966</v>
      </c>
      <c r="M257" s="28">
        <f t="shared" si="2398"/>
        <v>544</v>
      </c>
      <c r="N257" s="6">
        <f t="shared" ref="N257" si="2552">N$5/M257+N$6</f>
        <v>3.8797617647058824</v>
      </c>
      <c r="O257" s="6">
        <f t="shared" si="2381"/>
        <v>5.4094058823529414</v>
      </c>
      <c r="P257" s="28">
        <f t="shared" si="2400"/>
        <v>4540</v>
      </c>
      <c r="Q257" s="6">
        <f t="shared" ref="Q257" si="2553">Q$5/P257+Q$6</f>
        <v>3.7260383259911896</v>
      </c>
      <c r="R257" s="6">
        <f t="shared" si="2383"/>
        <v>5.2420017621145378</v>
      </c>
      <c r="S257" s="28">
        <f t="shared" si="2150"/>
        <v>3320</v>
      </c>
      <c r="T257" s="6">
        <f t="shared" ref="T257" si="2554">T$5/S257+T$6</f>
        <v>2.919132530120482</v>
      </c>
      <c r="U257" s="6">
        <f t="shared" si="2385"/>
        <v>3.2423891566265062</v>
      </c>
      <c r="V257" s="28">
        <f t="shared" si="2152"/>
        <v>6200</v>
      </c>
      <c r="W257" s="6">
        <f t="shared" ref="W257" si="2555">W$5/V257+W$6</f>
        <v>2.788190322580645</v>
      </c>
      <c r="X257" s="6">
        <f t="shared" si="2387"/>
        <v>3.0992645161290322</v>
      </c>
      <c r="Y257" s="28">
        <f t="shared" si="2154"/>
        <v>12200</v>
      </c>
      <c r="Z257" s="6">
        <f t="shared" ref="Z257" si="2556">Z$5/Y257+Z$6</f>
        <v>2.6080901639344267</v>
      </c>
      <c r="AA257" s="6">
        <f t="shared" si="2389"/>
        <v>2.9022606557377051</v>
      </c>
      <c r="AB257" s="28">
        <f t="shared" si="2453"/>
        <v>3400</v>
      </c>
      <c r="AC257" s="6">
        <f t="shared" ref="AC257" si="2557">AC$5/AB257+AC$6</f>
        <v>3.8495823529411775</v>
      </c>
      <c r="AD257" s="6">
        <f t="shared" si="2391"/>
        <v>4.189723529411765</v>
      </c>
      <c r="AE257" s="28">
        <f t="shared" si="2455"/>
        <v>3400</v>
      </c>
      <c r="AF257" s="6">
        <f t="shared" si="2374"/>
        <v>3.5655823529411772</v>
      </c>
      <c r="AG257" s="6">
        <f t="shared" si="2392"/>
        <v>3.8724235294117646</v>
      </c>
      <c r="AH257" s="28">
        <f t="shared" si="2456"/>
        <v>3400</v>
      </c>
      <c r="AI257" s="6">
        <f t="shared" si="2375"/>
        <v>3.0989823529411771</v>
      </c>
      <c r="AJ257" s="6">
        <f t="shared" si="2393"/>
        <v>3.3511235294117645</v>
      </c>
      <c r="AK257" s="28">
        <f t="shared" si="2457"/>
        <v>3400</v>
      </c>
      <c r="AL257" s="6">
        <f t="shared" si="2376"/>
        <v>2.3988823529411771</v>
      </c>
      <c r="AM257" s="6">
        <f t="shared" si="2394"/>
        <v>2.4858560938622394</v>
      </c>
      <c r="AN257" s="28">
        <f t="shared" si="2458"/>
        <v>3400</v>
      </c>
      <c r="AO257" s="6">
        <f t="shared" si="2377"/>
        <v>2.0980823529411774</v>
      </c>
      <c r="AP257" s="6">
        <f t="shared" si="2395"/>
        <v>2.1834235294117645</v>
      </c>
      <c r="AQ257" s="28">
        <f t="shared" si="2162"/>
        <v>12200</v>
      </c>
      <c r="AR257" s="6">
        <f t="shared" si="2071"/>
        <v>1.5757901639344265</v>
      </c>
      <c r="AS257" s="6">
        <f t="shared" si="2072"/>
        <v>1.7488747099261086</v>
      </c>
      <c r="AT257" s="28">
        <f t="shared" si="2459"/>
        <v>3400</v>
      </c>
      <c r="AU257" s="6">
        <f t="shared" si="2073"/>
        <v>2.8312823529411775</v>
      </c>
      <c r="AV257" s="6">
        <f t="shared" si="2074"/>
        <v>3.0520587701290425</v>
      </c>
      <c r="AW257" s="28">
        <f t="shared" si="2460"/>
        <v>3400</v>
      </c>
      <c r="AX257" s="6">
        <f t="shared" si="2075"/>
        <v>2.8312823529411775</v>
      </c>
      <c r="AY257" s="6">
        <f t="shared" si="2076"/>
        <v>3.0520587701290425</v>
      </c>
      <c r="AZ257" s="28">
        <f t="shared" si="2461"/>
        <v>3400</v>
      </c>
      <c r="BA257" s="6">
        <f t="shared" si="2077"/>
        <v>2.8312823529411775</v>
      </c>
      <c r="BB257" s="21">
        <f t="shared" si="2078"/>
        <v>3.0520587701290425</v>
      </c>
    </row>
    <row r="258" spans="4:54" x14ac:dyDescent="0.25">
      <c r="D258" s="28">
        <v>249</v>
      </c>
      <c r="F258" s="20"/>
      <c r="G258" s="29">
        <f t="shared" si="2089"/>
        <v>125</v>
      </c>
      <c r="H258" s="4">
        <f t="shared" ref="H258" si="2558">H$5/G258+H$6</f>
        <v>4.1604000000000001</v>
      </c>
      <c r="I258" s="4">
        <f t="shared" si="2080"/>
        <v>5.9666200000000007</v>
      </c>
      <c r="J258" s="28">
        <v>249</v>
      </c>
      <c r="K258" s="4">
        <f t="shared" ref="K258" si="2559">K$5/J258+K$6</f>
        <v>4.1611068273092373</v>
      </c>
      <c r="L258" s="4">
        <f t="shared" si="2082"/>
        <v>5.9676526104417675</v>
      </c>
      <c r="M258" s="28">
        <f t="shared" si="2398"/>
        <v>547</v>
      </c>
      <c r="N258" s="6">
        <f t="shared" ref="N258" si="2560">N$5/M258+N$6</f>
        <v>3.8787435100548446</v>
      </c>
      <c r="O258" s="6">
        <f t="shared" si="2381"/>
        <v>5.4082968921389396</v>
      </c>
      <c r="P258" s="28">
        <f t="shared" si="2400"/>
        <v>4570</v>
      </c>
      <c r="Q258" s="6">
        <f t="shared" ref="Q258" si="2561">Q$5/P258+Q$6</f>
        <v>3.7258286652078776</v>
      </c>
      <c r="R258" s="6">
        <f t="shared" si="2383"/>
        <v>5.2417733041575492</v>
      </c>
      <c r="S258" s="28">
        <f t="shared" si="2150"/>
        <v>3385</v>
      </c>
      <c r="T258" s="6">
        <f t="shared" ref="T258" si="2562">T$5/S258+T$6</f>
        <v>2.9136957163958641</v>
      </c>
      <c r="U258" s="6">
        <f t="shared" si="2385"/>
        <v>3.2366805022156573</v>
      </c>
      <c r="V258" s="28">
        <f t="shared" si="2152"/>
        <v>6325</v>
      </c>
      <c r="W258" s="6">
        <f t="shared" ref="W258" si="2563">W$5/V258+W$6</f>
        <v>2.7835205533596836</v>
      </c>
      <c r="X258" s="6">
        <f t="shared" si="2387"/>
        <v>3.0943620553359685</v>
      </c>
      <c r="Y258" s="28">
        <f t="shared" si="2154"/>
        <v>12450</v>
      </c>
      <c r="Z258" s="6">
        <f t="shared" ref="Z258" si="2564">Z$5/Y258+Z$6</f>
        <v>2.6045843373493978</v>
      </c>
      <c r="AA258" s="6">
        <f t="shared" si="2389"/>
        <v>2.898578714859438</v>
      </c>
      <c r="AB258" s="28">
        <f t="shared" si="2453"/>
        <v>3500</v>
      </c>
      <c r="AC258" s="6">
        <f t="shared" ref="AC258" si="2565">AC$5/AB258+AC$6</f>
        <v>3.8022714285714296</v>
      </c>
      <c r="AD258" s="6">
        <f t="shared" si="2391"/>
        <v>4.1400428571428574</v>
      </c>
      <c r="AE258" s="28">
        <f t="shared" si="2455"/>
        <v>3500</v>
      </c>
      <c r="AF258" s="6">
        <f t="shared" si="2374"/>
        <v>3.5182714285714294</v>
      </c>
      <c r="AG258" s="6">
        <f t="shared" si="2392"/>
        <v>3.822742857142857</v>
      </c>
      <c r="AH258" s="28">
        <f t="shared" si="2456"/>
        <v>3500</v>
      </c>
      <c r="AI258" s="6">
        <f t="shared" si="2375"/>
        <v>3.0516714285714297</v>
      </c>
      <c r="AJ258" s="6">
        <f t="shared" si="2393"/>
        <v>3.3014428571428569</v>
      </c>
      <c r="AK258" s="28">
        <f t="shared" si="2457"/>
        <v>3500</v>
      </c>
      <c r="AL258" s="6">
        <f t="shared" si="2376"/>
        <v>2.3515714285714293</v>
      </c>
      <c r="AM258" s="6">
        <f t="shared" si="2394"/>
        <v>2.4361754215933318</v>
      </c>
      <c r="AN258" s="28">
        <f t="shared" si="2458"/>
        <v>3500</v>
      </c>
      <c r="AO258" s="6">
        <f t="shared" si="2377"/>
        <v>2.0507714285714296</v>
      </c>
      <c r="AP258" s="6">
        <f t="shared" si="2395"/>
        <v>2.1337428571428569</v>
      </c>
      <c r="AQ258" s="28">
        <f t="shared" si="2162"/>
        <v>12450</v>
      </c>
      <c r="AR258" s="6">
        <f t="shared" si="2071"/>
        <v>1.572284337349398</v>
      </c>
      <c r="AS258" s="6">
        <f t="shared" si="2072"/>
        <v>1.7451927690478413</v>
      </c>
      <c r="AT258" s="28">
        <f t="shared" si="2459"/>
        <v>3500</v>
      </c>
      <c r="AU258" s="6">
        <f t="shared" si="2073"/>
        <v>2.7839714285714292</v>
      </c>
      <c r="AV258" s="6">
        <f t="shared" si="2074"/>
        <v>3.0023780978601349</v>
      </c>
      <c r="AW258" s="28">
        <f t="shared" si="2460"/>
        <v>3500</v>
      </c>
      <c r="AX258" s="6">
        <f t="shared" si="2075"/>
        <v>2.7839714285714292</v>
      </c>
      <c r="AY258" s="6">
        <f t="shared" si="2076"/>
        <v>3.0023780978601349</v>
      </c>
      <c r="AZ258" s="28">
        <f t="shared" si="2461"/>
        <v>3500</v>
      </c>
      <c r="BA258" s="6">
        <f t="shared" si="2077"/>
        <v>2.7839714285714292</v>
      </c>
      <c r="BB258" s="21">
        <f t="shared" si="2078"/>
        <v>3.0023780978601349</v>
      </c>
    </row>
    <row r="259" spans="4:54" x14ac:dyDescent="0.25">
      <c r="D259" s="28">
        <v>250</v>
      </c>
      <c r="F259" s="20"/>
      <c r="G259" s="29">
        <f t="shared" si="2089"/>
        <v>125.5</v>
      </c>
      <c r="H259" s="4">
        <f t="shared" ref="H259" si="2566">H$5/G259+H$6</f>
        <v>4.1596988047808763</v>
      </c>
      <c r="I259" s="4">
        <f t="shared" si="2080"/>
        <v>5.965595617529881</v>
      </c>
      <c r="J259" s="28">
        <v>250</v>
      </c>
      <c r="K259" s="4">
        <f t="shared" ref="K259" si="2567">K$5/J259+K$6</f>
        <v>4.1604000000000001</v>
      </c>
      <c r="L259" s="4">
        <f t="shared" si="2082"/>
        <v>5.9666200000000007</v>
      </c>
      <c r="M259" s="28">
        <f t="shared" si="2398"/>
        <v>550</v>
      </c>
      <c r="N259" s="6">
        <f t="shared" ref="N259" si="2568">N$5/M259+N$6</f>
        <v>3.8777363636363638</v>
      </c>
      <c r="O259" s="6">
        <f t="shared" si="2381"/>
        <v>5.4072000000000005</v>
      </c>
      <c r="P259" s="28">
        <f t="shared" si="2400"/>
        <v>4600</v>
      </c>
      <c r="Q259" s="6">
        <f t="shared" ref="Q259" si="2569">Q$5/P259+Q$6</f>
        <v>3.7256217391304349</v>
      </c>
      <c r="R259" s="6">
        <f t="shared" si="2383"/>
        <v>5.2415478260869568</v>
      </c>
      <c r="S259" s="28">
        <f t="shared" si="2150"/>
        <v>3450</v>
      </c>
      <c r="T259" s="6">
        <f t="shared" ref="T259" si="2570">T$5/S259+T$6</f>
        <v>2.9084637681159422</v>
      </c>
      <c r="U259" s="6">
        <f t="shared" si="2385"/>
        <v>3.2311869565217393</v>
      </c>
      <c r="V259" s="28">
        <f t="shared" si="2152"/>
        <v>6450</v>
      </c>
      <c r="W259" s="6">
        <f t="shared" ref="W259" si="2571">W$5/V259+W$6</f>
        <v>2.7790317829457365</v>
      </c>
      <c r="X259" s="6">
        <f t="shared" si="2387"/>
        <v>3.0896496124031008</v>
      </c>
      <c r="Y259" s="28">
        <f t="shared" si="2154"/>
        <v>12700</v>
      </c>
      <c r="Z259" s="6">
        <f t="shared" ref="Z259" si="2572">Z$5/Y259+Z$6</f>
        <v>2.6012165354330712</v>
      </c>
      <c r="AA259" s="6">
        <f t="shared" si="2389"/>
        <v>2.8950417322834645</v>
      </c>
      <c r="AB259" s="28">
        <f t="shared" si="2453"/>
        <v>3600</v>
      </c>
      <c r="AC259" s="6">
        <f t="shared" ref="AC259" si="2573">AC$5/AB259+AC$6</f>
        <v>3.7575888888888898</v>
      </c>
      <c r="AD259" s="6">
        <f t="shared" si="2391"/>
        <v>4.0931222222222221</v>
      </c>
      <c r="AE259" s="28">
        <f t="shared" si="2455"/>
        <v>3600</v>
      </c>
      <c r="AF259" s="6">
        <f t="shared" si="2374"/>
        <v>3.4735888888888895</v>
      </c>
      <c r="AG259" s="6">
        <f t="shared" si="2392"/>
        <v>3.7758222222222222</v>
      </c>
      <c r="AH259" s="28">
        <f t="shared" si="2456"/>
        <v>3600</v>
      </c>
      <c r="AI259" s="6">
        <f t="shared" si="2375"/>
        <v>3.0069888888888894</v>
      </c>
      <c r="AJ259" s="6">
        <f t="shared" si="2393"/>
        <v>3.2545222222222225</v>
      </c>
      <c r="AK259" s="28">
        <f t="shared" si="2457"/>
        <v>3600</v>
      </c>
      <c r="AL259" s="6">
        <f t="shared" si="2376"/>
        <v>2.3068888888888894</v>
      </c>
      <c r="AM259" s="6">
        <f t="shared" si="2394"/>
        <v>2.389254786672697</v>
      </c>
      <c r="AN259" s="28">
        <f t="shared" si="2458"/>
        <v>3600</v>
      </c>
      <c r="AO259" s="6">
        <f t="shared" si="2377"/>
        <v>2.0060888888888897</v>
      </c>
      <c r="AP259" s="6">
        <f t="shared" si="2395"/>
        <v>2.0868222222222221</v>
      </c>
      <c r="AQ259" s="28">
        <f t="shared" si="2162"/>
        <v>12700</v>
      </c>
      <c r="AR259" s="6">
        <f t="shared" si="2071"/>
        <v>1.5689165354330712</v>
      </c>
      <c r="AS259" s="6">
        <f t="shared" si="2072"/>
        <v>1.7416557864718683</v>
      </c>
      <c r="AT259" s="28">
        <f t="shared" si="2459"/>
        <v>3600</v>
      </c>
      <c r="AU259" s="6">
        <f t="shared" si="2073"/>
        <v>2.7392888888888898</v>
      </c>
      <c r="AV259" s="6">
        <f t="shared" si="2074"/>
        <v>2.9554574629395001</v>
      </c>
      <c r="AW259" s="28">
        <f t="shared" si="2460"/>
        <v>3600</v>
      </c>
      <c r="AX259" s="6">
        <f t="shared" si="2075"/>
        <v>2.7392888888888898</v>
      </c>
      <c r="AY259" s="6">
        <f t="shared" si="2076"/>
        <v>2.9554574629395001</v>
      </c>
      <c r="AZ259" s="28">
        <f t="shared" si="2461"/>
        <v>3600</v>
      </c>
      <c r="BA259" s="6">
        <f t="shared" si="2077"/>
        <v>2.7392888888888898</v>
      </c>
      <c r="BB259" s="21">
        <f t="shared" si="2078"/>
        <v>2.9554574629395001</v>
      </c>
    </row>
    <row r="260" spans="4:54" x14ac:dyDescent="0.25">
      <c r="D260" s="28">
        <v>251</v>
      </c>
      <c r="F260" s="20"/>
      <c r="G260" s="29">
        <f t="shared" si="2089"/>
        <v>126</v>
      </c>
      <c r="H260" s="4">
        <f t="shared" ref="H260" si="2574">H$5/G260+H$6</f>
        <v>4.1590031746031748</v>
      </c>
      <c r="I260" s="4">
        <f t="shared" si="2080"/>
        <v>5.9645793650793655</v>
      </c>
      <c r="J260" s="28">
        <v>251</v>
      </c>
      <c r="K260" s="4">
        <f t="shared" ref="K260" si="2575">K$5/J260+K$6</f>
        <v>4.1596988047808763</v>
      </c>
      <c r="L260" s="4">
        <f t="shared" si="2082"/>
        <v>5.965595617529881</v>
      </c>
      <c r="M260" s="28">
        <f t="shared" si="2398"/>
        <v>553</v>
      </c>
      <c r="N260" s="6">
        <f t="shared" ref="N260" si="2576">N$5/M260+N$6</f>
        <v>3.8767401446654612</v>
      </c>
      <c r="O260" s="6">
        <f t="shared" si="2381"/>
        <v>5.4061150090415913</v>
      </c>
      <c r="P260" s="28">
        <f t="shared" si="2400"/>
        <v>4630</v>
      </c>
      <c r="Q260" s="6">
        <f t="shared" ref="Q260" si="2577">Q$5/P260+Q$6</f>
        <v>3.7254174946004319</v>
      </c>
      <c r="R260" s="6">
        <f t="shared" si="2383"/>
        <v>5.2413252699784021</v>
      </c>
      <c r="S260" s="28">
        <f t="shared" si="2150"/>
        <v>3515</v>
      </c>
      <c r="T260" s="6">
        <f t="shared" ref="T260" si="2578">T$5/S260+T$6</f>
        <v>2.9034253200568991</v>
      </c>
      <c r="U260" s="6">
        <f t="shared" si="2385"/>
        <v>3.2258965860597439</v>
      </c>
      <c r="V260" s="28">
        <f t="shared" si="2152"/>
        <v>6575</v>
      </c>
      <c r="W260" s="6">
        <f t="shared" ref="W260" si="2579">W$5/V260+W$6</f>
        <v>2.7747136882129277</v>
      </c>
      <c r="X260" s="6">
        <f t="shared" si="2387"/>
        <v>3.0851163498098857</v>
      </c>
      <c r="Y260" s="28">
        <f t="shared" si="2154"/>
        <v>12950</v>
      </c>
      <c r="Z260" s="6">
        <f t="shared" ref="Z260" si="2580">Z$5/Y260+Z$6</f>
        <v>2.5979787644787646</v>
      </c>
      <c r="AA260" s="6">
        <f t="shared" si="2389"/>
        <v>2.8916413127413128</v>
      </c>
      <c r="AB260" s="28">
        <f t="shared" si="2453"/>
        <v>3700</v>
      </c>
      <c r="AC260" s="6">
        <f t="shared" ref="AC260" si="2581">AC$5/AB260+AC$6</f>
        <v>3.7153216216216225</v>
      </c>
      <c r="AD260" s="6">
        <f t="shared" si="2391"/>
        <v>4.0487378378378374</v>
      </c>
      <c r="AE260" s="28">
        <f t="shared" si="2455"/>
        <v>3700</v>
      </c>
      <c r="AF260" s="6">
        <f t="shared" si="2374"/>
        <v>3.4313216216216222</v>
      </c>
      <c r="AG260" s="6">
        <f t="shared" si="2392"/>
        <v>3.7314378378378379</v>
      </c>
      <c r="AH260" s="28">
        <f t="shared" si="2456"/>
        <v>3700</v>
      </c>
      <c r="AI260" s="6">
        <f t="shared" si="2375"/>
        <v>2.9647216216216226</v>
      </c>
      <c r="AJ260" s="6">
        <f t="shared" si="2393"/>
        <v>3.2101378378378378</v>
      </c>
      <c r="AK260" s="28">
        <f t="shared" si="2457"/>
        <v>3700</v>
      </c>
      <c r="AL260" s="6">
        <f t="shared" si="2376"/>
        <v>2.2646216216216222</v>
      </c>
      <c r="AM260" s="6">
        <f t="shared" si="2394"/>
        <v>2.3448704022883127</v>
      </c>
      <c r="AN260" s="28">
        <f t="shared" si="2458"/>
        <v>3700</v>
      </c>
      <c r="AO260" s="6">
        <f t="shared" si="2377"/>
        <v>1.9638216216216222</v>
      </c>
      <c r="AP260" s="6">
        <f t="shared" si="2395"/>
        <v>2.0424378378378378</v>
      </c>
      <c r="AQ260" s="28">
        <f t="shared" si="2162"/>
        <v>12950</v>
      </c>
      <c r="AR260" s="6">
        <f t="shared" si="2071"/>
        <v>1.5656787644787649</v>
      </c>
      <c r="AS260" s="6">
        <f t="shared" si="2072"/>
        <v>1.7382553669297163</v>
      </c>
      <c r="AT260" s="28">
        <f t="shared" si="2459"/>
        <v>3700</v>
      </c>
      <c r="AU260" s="6">
        <f t="shared" si="2073"/>
        <v>2.6970216216216221</v>
      </c>
      <c r="AV260" s="6">
        <f t="shared" si="2074"/>
        <v>2.9110730785551158</v>
      </c>
      <c r="AW260" s="28">
        <f t="shared" si="2460"/>
        <v>3700</v>
      </c>
      <c r="AX260" s="6">
        <f t="shared" si="2075"/>
        <v>2.6970216216216221</v>
      </c>
      <c r="AY260" s="6">
        <f t="shared" si="2076"/>
        <v>2.9110730785551158</v>
      </c>
      <c r="AZ260" s="28">
        <f t="shared" si="2461"/>
        <v>3700</v>
      </c>
      <c r="BA260" s="6">
        <f t="shared" si="2077"/>
        <v>2.6970216216216221</v>
      </c>
      <c r="BB260" s="21">
        <f t="shared" si="2078"/>
        <v>2.9110730785551158</v>
      </c>
    </row>
    <row r="261" spans="4:54" x14ac:dyDescent="0.25">
      <c r="D261" s="28">
        <v>252</v>
      </c>
      <c r="F261" s="20"/>
      <c r="G261" s="29">
        <f t="shared" si="2089"/>
        <v>126.5</v>
      </c>
      <c r="H261" s="4">
        <f t="shared" ref="H261" si="2582">H$5/G261+H$6</f>
        <v>4.1583130434782607</v>
      </c>
      <c r="I261" s="4">
        <f t="shared" si="2080"/>
        <v>5.9635711462450596</v>
      </c>
      <c r="J261" s="28">
        <v>252</v>
      </c>
      <c r="K261" s="4">
        <f t="shared" ref="K261" si="2583">K$5/J261+K$6</f>
        <v>4.1590031746031748</v>
      </c>
      <c r="L261" s="4">
        <f t="shared" si="2082"/>
        <v>5.9645793650793655</v>
      </c>
      <c r="M261" s="28">
        <f t="shared" si="2398"/>
        <v>556</v>
      </c>
      <c r="N261" s="6">
        <f t="shared" ref="N261" si="2584">N$5/M261+N$6</f>
        <v>3.8757546762589929</v>
      </c>
      <c r="O261" s="6">
        <f t="shared" si="2381"/>
        <v>5.4050417266187054</v>
      </c>
      <c r="P261" s="28">
        <f t="shared" si="2400"/>
        <v>4660</v>
      </c>
      <c r="Q261" s="6">
        <f t="shared" ref="Q261" si="2585">Q$5/P261+Q$6</f>
        <v>3.7252158798283261</v>
      </c>
      <c r="R261" s="6">
        <f t="shared" si="2383"/>
        <v>5.2411055793991421</v>
      </c>
      <c r="S261" s="28">
        <f t="shared" si="2150"/>
        <v>3580</v>
      </c>
      <c r="T261" s="6">
        <f t="shared" ref="T261" si="2586">T$5/S261+T$6</f>
        <v>2.8985698324022349</v>
      </c>
      <c r="U261" s="6">
        <f t="shared" si="2385"/>
        <v>3.2207983240223466</v>
      </c>
      <c r="V261" s="28">
        <f t="shared" si="2152"/>
        <v>6700</v>
      </c>
      <c r="W261" s="6">
        <f t="shared" ref="W261" si="2587">W$5/V261+W$6</f>
        <v>2.7705567164179103</v>
      </c>
      <c r="X261" s="6">
        <f t="shared" si="2387"/>
        <v>3.08075223880597</v>
      </c>
      <c r="Y261" s="28">
        <f t="shared" si="2154"/>
        <v>13200</v>
      </c>
      <c r="Z261" s="6">
        <f t="shared" ref="Z261" si="2588">Z$5/Y261+Z$6</f>
        <v>2.5948636363636366</v>
      </c>
      <c r="AA261" s="6">
        <f t="shared" si="2389"/>
        <v>2.888369696969697</v>
      </c>
      <c r="AB261" s="28">
        <f t="shared" si="2453"/>
        <v>3800</v>
      </c>
      <c r="AC261" s="6">
        <f t="shared" ref="AC261" si="2589">AC$5/AB261+AC$6</f>
        <v>3.675278947368422</v>
      </c>
      <c r="AD261" s="6">
        <f t="shared" si="2391"/>
        <v>4.0066894736842107</v>
      </c>
      <c r="AE261" s="28">
        <f t="shared" si="2455"/>
        <v>3800</v>
      </c>
      <c r="AF261" s="6">
        <f t="shared" si="2374"/>
        <v>3.3912789473684217</v>
      </c>
      <c r="AG261" s="6">
        <f t="shared" si="2392"/>
        <v>3.6893894736842103</v>
      </c>
      <c r="AH261" s="28">
        <f t="shared" si="2456"/>
        <v>3800</v>
      </c>
      <c r="AI261" s="6">
        <f t="shared" si="2375"/>
        <v>2.924678947368422</v>
      </c>
      <c r="AJ261" s="6">
        <f t="shared" si="2393"/>
        <v>3.1680894736842107</v>
      </c>
      <c r="AK261" s="28">
        <f t="shared" si="2457"/>
        <v>3800</v>
      </c>
      <c r="AL261" s="6">
        <f t="shared" si="2376"/>
        <v>2.2245789473684217</v>
      </c>
      <c r="AM261" s="6">
        <f t="shared" si="2394"/>
        <v>2.3028220381346856</v>
      </c>
      <c r="AN261" s="28">
        <f t="shared" si="2458"/>
        <v>3800</v>
      </c>
      <c r="AO261" s="6">
        <f t="shared" si="2377"/>
        <v>1.9237789473684217</v>
      </c>
      <c r="AP261" s="6">
        <f t="shared" si="2395"/>
        <v>2.0003894736842107</v>
      </c>
      <c r="AQ261" s="28">
        <f t="shared" si="2162"/>
        <v>13200</v>
      </c>
      <c r="AR261" s="6">
        <f t="shared" si="2071"/>
        <v>1.5625636363636366</v>
      </c>
      <c r="AS261" s="6">
        <f t="shared" si="2072"/>
        <v>1.7349837511581006</v>
      </c>
      <c r="AT261" s="28">
        <f t="shared" si="2459"/>
        <v>3800</v>
      </c>
      <c r="AU261" s="6">
        <f t="shared" si="2073"/>
        <v>2.6569789473684216</v>
      </c>
      <c r="AV261" s="6">
        <f t="shared" si="2074"/>
        <v>2.8690247144014887</v>
      </c>
      <c r="AW261" s="28">
        <f t="shared" si="2460"/>
        <v>3800</v>
      </c>
      <c r="AX261" s="6">
        <f t="shared" si="2075"/>
        <v>2.6569789473684216</v>
      </c>
      <c r="AY261" s="6">
        <f t="shared" si="2076"/>
        <v>2.8690247144014887</v>
      </c>
      <c r="AZ261" s="28">
        <f t="shared" si="2461"/>
        <v>3800</v>
      </c>
      <c r="BA261" s="6">
        <f t="shared" si="2077"/>
        <v>2.6569789473684216</v>
      </c>
      <c r="BB261" s="21">
        <f t="shared" si="2078"/>
        <v>2.8690247144014887</v>
      </c>
    </row>
    <row r="262" spans="4:54" x14ac:dyDescent="0.25">
      <c r="D262" s="28">
        <v>253</v>
      </c>
      <c r="F262" s="20"/>
      <c r="G262" s="29">
        <f t="shared" si="2089"/>
        <v>127</v>
      </c>
      <c r="H262" s="4">
        <f t="shared" ref="H262" si="2590">H$5/G262+H$6</f>
        <v>4.1576283464566925</v>
      </c>
      <c r="I262" s="4">
        <f t="shared" si="2080"/>
        <v>5.9625708661417329</v>
      </c>
      <c r="J262" s="28">
        <v>253</v>
      </c>
      <c r="K262" s="4">
        <f t="shared" ref="K262" si="2591">K$5/J262+K$6</f>
        <v>4.1583130434782607</v>
      </c>
      <c r="L262" s="4">
        <f t="shared" si="2082"/>
        <v>5.9635711462450596</v>
      </c>
      <c r="M262" s="28">
        <f t="shared" si="2398"/>
        <v>559</v>
      </c>
      <c r="N262" s="6">
        <f t="shared" ref="N262" si="2592">N$5/M262+N$6</f>
        <v>3.874779785330948</v>
      </c>
      <c r="O262" s="6">
        <f t="shared" si="2381"/>
        <v>5.4039799642218247</v>
      </c>
      <c r="P262" s="28">
        <f t="shared" si="2400"/>
        <v>4690</v>
      </c>
      <c r="Q262" s="6">
        <f t="shared" ref="Q262" si="2593">Q$5/P262+Q$6</f>
        <v>3.7250168443496805</v>
      </c>
      <c r="R262" s="6">
        <f t="shared" si="2383"/>
        <v>5.2408886993603412</v>
      </c>
      <c r="S262" s="28">
        <f t="shared" si="2150"/>
        <v>3645</v>
      </c>
      <c r="T262" s="6">
        <f t="shared" ref="T262" si="2594">T$5/S262+T$6</f>
        <v>2.8938875171467764</v>
      </c>
      <c r="U262" s="6">
        <f t="shared" si="2385"/>
        <v>3.2158818930041151</v>
      </c>
      <c r="V262" s="28">
        <f t="shared" si="2152"/>
        <v>6825</v>
      </c>
      <c r="W262" s="6">
        <f t="shared" ref="W262" si="2595">W$5/V262+W$6</f>
        <v>2.7665520146520146</v>
      </c>
      <c r="X262" s="6">
        <f t="shared" si="2387"/>
        <v>3.0765479853479851</v>
      </c>
      <c r="Y262" s="28">
        <f t="shared" si="2154"/>
        <v>13450</v>
      </c>
      <c r="Z262" s="6">
        <f t="shared" ref="Z262" si="2596">Z$5/Y262+Z$6</f>
        <v>2.5918643122676581</v>
      </c>
      <c r="AA262" s="6">
        <f t="shared" si="2389"/>
        <v>2.8852197026022304</v>
      </c>
      <c r="AB262" s="28">
        <f t="shared" si="2453"/>
        <v>3900</v>
      </c>
      <c r="AC262" s="6">
        <f t="shared" ref="AC262" si="2597">AC$5/AB262+AC$6</f>
        <v>3.6372897435897444</v>
      </c>
      <c r="AD262" s="6">
        <f t="shared" si="2391"/>
        <v>3.9667974358974361</v>
      </c>
      <c r="AE262" s="28">
        <f t="shared" si="2455"/>
        <v>3900</v>
      </c>
      <c r="AF262" s="6">
        <f t="shared" si="2374"/>
        <v>3.3532897435897442</v>
      </c>
      <c r="AG262" s="6">
        <f t="shared" si="2392"/>
        <v>3.6494974358974357</v>
      </c>
      <c r="AH262" s="28">
        <f t="shared" si="2456"/>
        <v>3900</v>
      </c>
      <c r="AI262" s="6">
        <f t="shared" si="2375"/>
        <v>2.8866897435897441</v>
      </c>
      <c r="AJ262" s="6">
        <f t="shared" si="2393"/>
        <v>3.128197435897436</v>
      </c>
      <c r="AK262" s="28">
        <f t="shared" si="2457"/>
        <v>3900</v>
      </c>
      <c r="AL262" s="6">
        <f t="shared" si="2376"/>
        <v>2.1865897435897441</v>
      </c>
      <c r="AM262" s="6">
        <f t="shared" si="2394"/>
        <v>2.2629300003479109</v>
      </c>
      <c r="AN262" s="28">
        <f t="shared" si="2458"/>
        <v>3900</v>
      </c>
      <c r="AO262" s="6">
        <f t="shared" si="2377"/>
        <v>1.8857897435897442</v>
      </c>
      <c r="AP262" s="6">
        <f t="shared" si="2395"/>
        <v>1.9604974358974361</v>
      </c>
      <c r="AQ262" s="28">
        <f t="shared" si="2162"/>
        <v>13450</v>
      </c>
      <c r="AR262" s="6">
        <f t="shared" si="2071"/>
        <v>1.5595643122676583</v>
      </c>
      <c r="AS262" s="6">
        <f t="shared" si="2072"/>
        <v>1.7318337567906341</v>
      </c>
      <c r="AT262" s="28">
        <f t="shared" si="2459"/>
        <v>3900</v>
      </c>
      <c r="AU262" s="6">
        <f t="shared" si="2073"/>
        <v>2.6189897435897445</v>
      </c>
      <c r="AV262" s="6">
        <f t="shared" si="2074"/>
        <v>2.829132676614714</v>
      </c>
      <c r="AW262" s="28">
        <f t="shared" si="2460"/>
        <v>3900</v>
      </c>
      <c r="AX262" s="6">
        <f t="shared" si="2075"/>
        <v>2.6189897435897445</v>
      </c>
      <c r="AY262" s="6">
        <f t="shared" si="2076"/>
        <v>2.829132676614714</v>
      </c>
      <c r="AZ262" s="28">
        <f t="shared" si="2461"/>
        <v>3900</v>
      </c>
      <c r="BA262" s="6">
        <f t="shared" si="2077"/>
        <v>2.6189897435897445</v>
      </c>
      <c r="BB262" s="21">
        <f t="shared" si="2078"/>
        <v>2.829132676614714</v>
      </c>
    </row>
    <row r="263" spans="4:54" x14ac:dyDescent="0.25">
      <c r="D263" s="28">
        <v>254</v>
      </c>
      <c r="F263" s="20"/>
      <c r="G263" s="29">
        <f t="shared" si="2089"/>
        <v>127.5</v>
      </c>
      <c r="H263" s="4">
        <f t="shared" ref="H263" si="2598">H$5/G263+H$6</f>
        <v>4.1569490196078434</v>
      </c>
      <c r="I263" s="4">
        <f t="shared" si="2080"/>
        <v>5.9615784313725495</v>
      </c>
      <c r="J263" s="28">
        <v>254</v>
      </c>
      <c r="K263" s="4">
        <f t="shared" ref="K263" si="2599">K$5/J263+K$6</f>
        <v>4.1576283464566925</v>
      </c>
      <c r="L263" s="4">
        <f t="shared" si="2082"/>
        <v>5.9625708661417329</v>
      </c>
      <c r="M263" s="28">
        <f t="shared" si="2398"/>
        <v>562</v>
      </c>
      <c r="N263" s="6">
        <f t="shared" ref="N263" si="2600">N$5/M263+N$6</f>
        <v>3.8738153024911033</v>
      </c>
      <c r="O263" s="6">
        <f t="shared" si="2381"/>
        <v>5.402929537366548</v>
      </c>
      <c r="P263" s="28">
        <f t="shared" si="2400"/>
        <v>4720</v>
      </c>
      <c r="Q263" s="6">
        <f t="shared" ref="Q263" si="2601">Q$5/P263+Q$6</f>
        <v>3.7248203389830512</v>
      </c>
      <c r="R263" s="6">
        <f t="shared" si="2383"/>
        <v>5.2406745762711866</v>
      </c>
      <c r="S263" s="28">
        <f t="shared" si="2150"/>
        <v>3710</v>
      </c>
      <c r="T263" s="6">
        <f t="shared" ref="T263" si="2602">T$5/S263+T$6</f>
        <v>2.8893692722371966</v>
      </c>
      <c r="U263" s="6">
        <f t="shared" si="2385"/>
        <v>3.2111377358490567</v>
      </c>
      <c r="V263" s="28">
        <f t="shared" si="2152"/>
        <v>6950</v>
      </c>
      <c r="W263" s="6">
        <f t="shared" ref="W263" si="2603">W$5/V263+W$6</f>
        <v>2.7626913669064748</v>
      </c>
      <c r="X263" s="6">
        <f t="shared" si="2387"/>
        <v>3.0724949640287771</v>
      </c>
      <c r="Y263" s="28">
        <f t="shared" si="2154"/>
        <v>13700</v>
      </c>
      <c r="Z263" s="6">
        <f t="shared" ref="Z263" si="2604">Z$5/Y263+Z$6</f>
        <v>2.5889744525547447</v>
      </c>
      <c r="AA263" s="6">
        <f t="shared" si="2389"/>
        <v>2.8821846715328467</v>
      </c>
      <c r="AB263" s="28">
        <f t="shared" si="2453"/>
        <v>4000</v>
      </c>
      <c r="AC263" s="6">
        <f t="shared" ref="AC263" si="2605">AC$5/AB263+AC$6</f>
        <v>3.6012000000000008</v>
      </c>
      <c r="AD263" s="6">
        <f t="shared" si="2391"/>
        <v>3.9288999999999996</v>
      </c>
      <c r="AE263" s="28">
        <f t="shared" si="2455"/>
        <v>4000</v>
      </c>
      <c r="AF263" s="6">
        <f t="shared" si="2374"/>
        <v>3.3172000000000006</v>
      </c>
      <c r="AG263" s="6">
        <f t="shared" si="2392"/>
        <v>3.6116000000000001</v>
      </c>
      <c r="AH263" s="28">
        <f t="shared" si="2456"/>
        <v>4000</v>
      </c>
      <c r="AI263" s="6">
        <f t="shared" si="2375"/>
        <v>2.8506000000000009</v>
      </c>
      <c r="AJ263" s="6">
        <f t="shared" si="2393"/>
        <v>3.0903</v>
      </c>
      <c r="AK263" s="28">
        <f t="shared" si="2457"/>
        <v>4000</v>
      </c>
      <c r="AL263" s="6">
        <f t="shared" si="2376"/>
        <v>2.1505000000000005</v>
      </c>
      <c r="AM263" s="6">
        <f t="shared" si="2394"/>
        <v>2.2250325644504749</v>
      </c>
      <c r="AN263" s="28">
        <f t="shared" si="2458"/>
        <v>4000</v>
      </c>
      <c r="AO263" s="6">
        <f t="shared" si="2377"/>
        <v>1.8497000000000006</v>
      </c>
      <c r="AP263" s="6">
        <f t="shared" si="2395"/>
        <v>1.9226000000000001</v>
      </c>
      <c r="AQ263" s="28">
        <f t="shared" si="2162"/>
        <v>13700</v>
      </c>
      <c r="AR263" s="6">
        <f t="shared" si="2071"/>
        <v>1.5566744525547449</v>
      </c>
      <c r="AS263" s="6">
        <f t="shared" si="2072"/>
        <v>1.7287987257212503</v>
      </c>
      <c r="AT263" s="28">
        <f t="shared" si="2459"/>
        <v>4000</v>
      </c>
      <c r="AU263" s="6">
        <f t="shared" si="2073"/>
        <v>2.5829000000000004</v>
      </c>
      <c r="AV263" s="6">
        <f t="shared" si="2074"/>
        <v>2.7912352407172776</v>
      </c>
      <c r="AW263" s="28">
        <f t="shared" si="2460"/>
        <v>4000</v>
      </c>
      <c r="AX263" s="6">
        <f t="shared" si="2075"/>
        <v>2.5829000000000004</v>
      </c>
      <c r="AY263" s="6">
        <f t="shared" si="2076"/>
        <v>2.7912352407172776</v>
      </c>
      <c r="AZ263" s="28">
        <f t="shared" si="2461"/>
        <v>4000</v>
      </c>
      <c r="BA263" s="6">
        <f t="shared" si="2077"/>
        <v>2.5829000000000004</v>
      </c>
      <c r="BB263" s="21">
        <f t="shared" si="2078"/>
        <v>2.7912352407172776</v>
      </c>
    </row>
    <row r="264" spans="4:54" x14ac:dyDescent="0.25">
      <c r="D264" s="28">
        <v>255</v>
      </c>
      <c r="F264" s="20"/>
      <c r="G264" s="29">
        <f t="shared" si="2089"/>
        <v>128</v>
      </c>
      <c r="H264" s="4">
        <f t="shared" ref="H264" si="2606">H$5/G264+H$6</f>
        <v>4.1562749999999999</v>
      </c>
      <c r="I264" s="4">
        <f t="shared" si="2080"/>
        <v>5.9605937500000001</v>
      </c>
      <c r="J264" s="28">
        <v>255</v>
      </c>
      <c r="K264" s="4">
        <f t="shared" ref="K264" si="2607">K$5/J264+K$6</f>
        <v>4.1569490196078434</v>
      </c>
      <c r="L264" s="4">
        <f t="shared" si="2082"/>
        <v>5.9615784313725495</v>
      </c>
      <c r="M264" s="28">
        <f t="shared" si="2398"/>
        <v>565</v>
      </c>
      <c r="N264" s="6">
        <f t="shared" ref="N264" si="2608">N$5/M264+N$6</f>
        <v>3.8728610619469026</v>
      </c>
      <c r="O264" s="6">
        <f t="shared" si="2381"/>
        <v>5.4018902654867258</v>
      </c>
      <c r="P264" s="28">
        <f t="shared" si="2400"/>
        <v>4750</v>
      </c>
      <c r="Q264" s="6">
        <f t="shared" ref="Q264" si="2609">Q$5/P264+Q$6</f>
        <v>3.7246263157894739</v>
      </c>
      <c r="R264" s="6">
        <f t="shared" si="2383"/>
        <v>5.2404631578947374</v>
      </c>
      <c r="S264" s="28">
        <f t="shared" si="2150"/>
        <v>3775</v>
      </c>
      <c r="T264" s="6">
        <f t="shared" ref="T264" si="2610">T$5/S264+T$6</f>
        <v>2.8850066225165563</v>
      </c>
      <c r="U264" s="6">
        <f t="shared" si="2385"/>
        <v>3.2065569536423841</v>
      </c>
      <c r="V264" s="28">
        <f t="shared" si="2152"/>
        <v>7075</v>
      </c>
      <c r="W264" s="6">
        <f t="shared" ref="W264" si="2611">W$5/V264+W$6</f>
        <v>2.7589671378091873</v>
      </c>
      <c r="X264" s="6">
        <f t="shared" si="2387"/>
        <v>3.0685851590106008</v>
      </c>
      <c r="Y264" s="28">
        <f t="shared" si="2154"/>
        <v>13950</v>
      </c>
      <c r="Z264" s="6">
        <f t="shared" ref="Z264" si="2612">Z$5/Y264+Z$6</f>
        <v>2.5861881720430109</v>
      </c>
      <c r="AA264" s="6">
        <f t="shared" si="2389"/>
        <v>2.8792584229390683</v>
      </c>
      <c r="AB264" s="28">
        <f t="shared" si="2453"/>
        <v>4100</v>
      </c>
      <c r="AC264" s="6">
        <f t="shared" ref="AC264" si="2613">AC$5/AB264+AC$6</f>
        <v>3.5668707317073181</v>
      </c>
      <c r="AD264" s="6">
        <f t="shared" si="2391"/>
        <v>3.8928512195121949</v>
      </c>
      <c r="AE264" s="28">
        <f t="shared" si="2455"/>
        <v>4100</v>
      </c>
      <c r="AF264" s="6">
        <f t="shared" si="2374"/>
        <v>3.2828707317073178</v>
      </c>
      <c r="AG264" s="6">
        <f t="shared" si="2392"/>
        <v>3.575551219512195</v>
      </c>
      <c r="AH264" s="28">
        <f t="shared" si="2456"/>
        <v>4100</v>
      </c>
      <c r="AI264" s="6">
        <f t="shared" si="2375"/>
        <v>2.8162707317073181</v>
      </c>
      <c r="AJ264" s="6">
        <f t="shared" si="2393"/>
        <v>3.0542512195121949</v>
      </c>
      <c r="AK264" s="28">
        <f t="shared" si="2457"/>
        <v>4100</v>
      </c>
      <c r="AL264" s="6">
        <f t="shared" si="2376"/>
        <v>2.1161707317073177</v>
      </c>
      <c r="AM264" s="6">
        <f t="shared" si="2394"/>
        <v>2.1889837839626698</v>
      </c>
      <c r="AN264" s="28">
        <f t="shared" si="2458"/>
        <v>4100</v>
      </c>
      <c r="AO264" s="6">
        <f t="shared" si="2377"/>
        <v>1.8153707317073178</v>
      </c>
      <c r="AP264" s="6">
        <f t="shared" si="2395"/>
        <v>1.886551219512195</v>
      </c>
      <c r="AQ264" s="28">
        <f t="shared" si="2162"/>
        <v>13950</v>
      </c>
      <c r="AR264" s="6">
        <f t="shared" si="2071"/>
        <v>1.5538881720430111</v>
      </c>
      <c r="AS264" s="6">
        <f t="shared" si="2072"/>
        <v>1.7258724771274716</v>
      </c>
      <c r="AT264" s="28">
        <f t="shared" si="2459"/>
        <v>4100</v>
      </c>
      <c r="AU264" s="6">
        <f t="shared" si="2073"/>
        <v>2.5485707317073176</v>
      </c>
      <c r="AV264" s="6">
        <f t="shared" si="2074"/>
        <v>2.7551864602294729</v>
      </c>
      <c r="AW264" s="28">
        <f t="shared" si="2460"/>
        <v>4100</v>
      </c>
      <c r="AX264" s="6">
        <f t="shared" si="2075"/>
        <v>2.5485707317073176</v>
      </c>
      <c r="AY264" s="6">
        <f t="shared" si="2076"/>
        <v>2.7551864602294729</v>
      </c>
      <c r="AZ264" s="28">
        <f t="shared" si="2461"/>
        <v>4100</v>
      </c>
      <c r="BA264" s="6">
        <f t="shared" si="2077"/>
        <v>2.5485707317073176</v>
      </c>
      <c r="BB264" s="21">
        <f t="shared" si="2078"/>
        <v>2.7551864602294729</v>
      </c>
    </row>
    <row r="265" spans="4:54" x14ac:dyDescent="0.25">
      <c r="D265" s="28">
        <v>256</v>
      </c>
      <c r="F265" s="20"/>
      <c r="G265" s="29">
        <f t="shared" si="2089"/>
        <v>128.5</v>
      </c>
      <c r="H265" s="4">
        <f t="shared" ref="H265" si="2614">H$5/G265+H$6</f>
        <v>4.1556062256809341</v>
      </c>
      <c r="I265" s="4">
        <f t="shared" si="2080"/>
        <v>5.9596167315175101</v>
      </c>
      <c r="J265" s="28">
        <v>256</v>
      </c>
      <c r="K265" s="4">
        <f t="shared" ref="K265" si="2615">K$5/J265+K$6</f>
        <v>4.1562749999999999</v>
      </c>
      <c r="L265" s="4">
        <f t="shared" si="2082"/>
        <v>5.9605937500000001</v>
      </c>
      <c r="M265" s="28">
        <f t="shared" si="2398"/>
        <v>568</v>
      </c>
      <c r="N265" s="6">
        <f t="shared" ref="N265" si="2616">N$5/M265+N$6</f>
        <v>3.8719169014084507</v>
      </c>
      <c r="O265" s="6">
        <f t="shared" si="2381"/>
        <v>5.4008619718309863</v>
      </c>
      <c r="P265" s="28">
        <f t="shared" si="2400"/>
        <v>4780</v>
      </c>
      <c r="Q265" s="6">
        <f t="shared" ref="Q265" si="2617">Q$5/P265+Q$6</f>
        <v>3.7244347280334731</v>
      </c>
      <c r="R265" s="6">
        <f t="shared" si="2383"/>
        <v>5.24025439330544</v>
      </c>
      <c r="S265" s="28">
        <f t="shared" si="2150"/>
        <v>3840</v>
      </c>
      <c r="T265" s="6">
        <f t="shared" ref="T265" si="2618">T$5/S265+T$6</f>
        <v>2.8807916666666666</v>
      </c>
      <c r="U265" s="6">
        <f t="shared" si="2385"/>
        <v>3.2021312499999999</v>
      </c>
      <c r="V265" s="28">
        <f t="shared" si="2152"/>
        <v>7200</v>
      </c>
      <c r="W265" s="6">
        <f t="shared" ref="W265" si="2619">W$5/V265+W$6</f>
        <v>2.7553722222222223</v>
      </c>
      <c r="X265" s="6">
        <f t="shared" si="2387"/>
        <v>3.0648111111111112</v>
      </c>
      <c r="Y265" s="28">
        <f t="shared" si="2154"/>
        <v>14200</v>
      </c>
      <c r="Z265" s="6">
        <f t="shared" ref="Z265" si="2620">Z$5/Y265+Z$6</f>
        <v>2.5835000000000004</v>
      </c>
      <c r="AA265" s="6">
        <f t="shared" si="2389"/>
        <v>2.8764352112676059</v>
      </c>
      <c r="AB265" s="28">
        <f t="shared" si="2453"/>
        <v>4200</v>
      </c>
      <c r="AC265" s="6">
        <f t="shared" ref="AC265" si="2621">AC$5/AB265+AC$6</f>
        <v>3.5341761904761912</v>
      </c>
      <c r="AD265" s="6">
        <f t="shared" si="2391"/>
        <v>3.8585190476190476</v>
      </c>
      <c r="AE265" s="28">
        <f t="shared" si="2455"/>
        <v>4200</v>
      </c>
      <c r="AF265" s="6">
        <f t="shared" si="2374"/>
        <v>3.250176190476191</v>
      </c>
      <c r="AG265" s="6">
        <f t="shared" si="2392"/>
        <v>3.5412190476190473</v>
      </c>
      <c r="AH265" s="28">
        <f t="shared" si="2456"/>
        <v>4200</v>
      </c>
      <c r="AI265" s="6">
        <f t="shared" si="2375"/>
        <v>2.7835761904761913</v>
      </c>
      <c r="AJ265" s="6">
        <f t="shared" si="2393"/>
        <v>3.0199190476190476</v>
      </c>
      <c r="AK265" s="28">
        <f t="shared" si="2457"/>
        <v>4200</v>
      </c>
      <c r="AL265" s="6">
        <f t="shared" si="2376"/>
        <v>2.0834761904761909</v>
      </c>
      <c r="AM265" s="6">
        <f t="shared" si="2394"/>
        <v>2.1546516120695225</v>
      </c>
      <c r="AN265" s="28">
        <f t="shared" si="2458"/>
        <v>4200</v>
      </c>
      <c r="AO265" s="6">
        <f t="shared" si="2377"/>
        <v>1.782676190476191</v>
      </c>
      <c r="AP265" s="6">
        <f t="shared" si="2395"/>
        <v>1.8522190476190477</v>
      </c>
      <c r="AQ265" s="28">
        <f t="shared" si="2162"/>
        <v>14200</v>
      </c>
      <c r="AR265" s="6">
        <f t="shared" si="2071"/>
        <v>1.5512000000000004</v>
      </c>
      <c r="AS265" s="6">
        <f t="shared" si="2072"/>
        <v>1.7230492654560092</v>
      </c>
      <c r="AT265" s="28">
        <f t="shared" si="2459"/>
        <v>4200</v>
      </c>
      <c r="AU265" s="6">
        <f t="shared" si="2073"/>
        <v>2.5158761904761908</v>
      </c>
      <c r="AV265" s="6">
        <f t="shared" si="2074"/>
        <v>2.7208542883363256</v>
      </c>
      <c r="AW265" s="28">
        <f t="shared" si="2460"/>
        <v>4200</v>
      </c>
      <c r="AX265" s="6">
        <f t="shared" si="2075"/>
        <v>2.5158761904761908</v>
      </c>
      <c r="AY265" s="6">
        <f t="shared" si="2076"/>
        <v>2.7208542883363256</v>
      </c>
      <c r="AZ265" s="28">
        <f t="shared" si="2461"/>
        <v>4200</v>
      </c>
      <c r="BA265" s="6">
        <f t="shared" si="2077"/>
        <v>2.5158761904761908</v>
      </c>
      <c r="BB265" s="21">
        <f t="shared" si="2078"/>
        <v>2.7208542883363256</v>
      </c>
    </row>
    <row r="266" spans="4:54" x14ac:dyDescent="0.25">
      <c r="D266" s="28">
        <v>257</v>
      </c>
      <c r="F266" s="20"/>
      <c r="G266" s="29">
        <f t="shared" si="2089"/>
        <v>129</v>
      </c>
      <c r="H266" s="4">
        <f t="shared" ref="H266" si="2622">H$5/G266+H$6</f>
        <v>4.154942635658915</v>
      </c>
      <c r="I266" s="4">
        <f t="shared" si="2080"/>
        <v>5.958647286821706</v>
      </c>
      <c r="J266" s="28">
        <v>257</v>
      </c>
      <c r="K266" s="4">
        <f t="shared" ref="K266" si="2623">K$5/J266+K$6</f>
        <v>4.1556062256809341</v>
      </c>
      <c r="L266" s="4">
        <f t="shared" si="2082"/>
        <v>5.9596167315175101</v>
      </c>
      <c r="M266" s="28">
        <f t="shared" si="2398"/>
        <v>571</v>
      </c>
      <c r="N266" s="6">
        <f t="shared" ref="N266" si="2624">N$5/M266+N$6</f>
        <v>3.8709826619964973</v>
      </c>
      <c r="O266" s="6">
        <f t="shared" si="2381"/>
        <v>5.3998444833625223</v>
      </c>
      <c r="P266" s="28">
        <f t="shared" si="2400"/>
        <v>4810</v>
      </c>
      <c r="Q266" s="6">
        <f t="shared" ref="Q266" si="2625">Q$5/P266+Q$6</f>
        <v>3.7242455301455304</v>
      </c>
      <c r="R266" s="6">
        <f t="shared" si="2383"/>
        <v>5.240048232848233</v>
      </c>
      <c r="S266" s="28">
        <f t="shared" si="2150"/>
        <v>3905</v>
      </c>
      <c r="T266" s="6">
        <f t="shared" ref="T266" si="2626">T$5/S266+T$6</f>
        <v>2.876717029449424</v>
      </c>
      <c r="U266" s="6">
        <f t="shared" si="2385"/>
        <v>3.1978528809218951</v>
      </c>
      <c r="V266" s="28">
        <f t="shared" si="2152"/>
        <v>7325</v>
      </c>
      <c r="W266" s="6">
        <f t="shared" ref="W266" si="2627">W$5/V266+W$6</f>
        <v>2.7519</v>
      </c>
      <c r="X266" s="6">
        <f t="shared" si="2387"/>
        <v>3.0611658703071671</v>
      </c>
      <c r="Y266" s="28">
        <f t="shared" si="2154"/>
        <v>14450</v>
      </c>
      <c r="Z266" s="6">
        <f t="shared" ref="Z266" si="2628">Z$5/Y266+Z$6</f>
        <v>2.5809048442906577</v>
      </c>
      <c r="AA266" s="6">
        <f t="shared" si="2389"/>
        <v>2.8737096885813149</v>
      </c>
      <c r="AB266" s="28">
        <f t="shared" si="2453"/>
        <v>4300</v>
      </c>
      <c r="AC266" s="6">
        <f t="shared" ref="AC266" si="2629">AC$5/AB266+AC$6</f>
        <v>3.503002325581396</v>
      </c>
      <c r="AD266" s="6">
        <f t="shared" si="2391"/>
        <v>3.8257837209302323</v>
      </c>
      <c r="AE266" s="28">
        <f t="shared" si="2455"/>
        <v>4300</v>
      </c>
      <c r="AF266" s="6">
        <f t="shared" si="2374"/>
        <v>3.2190023255813962</v>
      </c>
      <c r="AG266" s="6">
        <f t="shared" si="2392"/>
        <v>3.5084837209302324</v>
      </c>
      <c r="AH266" s="28">
        <f t="shared" si="2456"/>
        <v>4300</v>
      </c>
      <c r="AI266" s="6">
        <f t="shared" si="2375"/>
        <v>2.7524023255813961</v>
      </c>
      <c r="AJ266" s="6">
        <f t="shared" si="2393"/>
        <v>2.9871837209302328</v>
      </c>
      <c r="AK266" s="28">
        <f t="shared" si="2457"/>
        <v>4300</v>
      </c>
      <c r="AL266" s="6">
        <f t="shared" si="2376"/>
        <v>2.0523023255813961</v>
      </c>
      <c r="AM266" s="6">
        <f t="shared" si="2394"/>
        <v>2.1219162853807072</v>
      </c>
      <c r="AN266" s="28">
        <f t="shared" si="2458"/>
        <v>4300</v>
      </c>
      <c r="AO266" s="6">
        <f t="shared" si="2377"/>
        <v>1.751502325581396</v>
      </c>
      <c r="AP266" s="6">
        <f t="shared" si="2395"/>
        <v>1.8194837209302324</v>
      </c>
      <c r="AQ266" s="28">
        <f t="shared" si="2162"/>
        <v>14450</v>
      </c>
      <c r="AR266" s="6">
        <f t="shared" ref="AR266:AR329" si="2630">AR$5/AQ266+AR$6</f>
        <v>1.5486048442906577</v>
      </c>
      <c r="AS266" s="6">
        <f t="shared" ref="AS266:AS329" si="2631">AS$5/AQ266+AS$6</f>
        <v>1.7203237427697184</v>
      </c>
      <c r="AT266" s="28">
        <f t="shared" si="2459"/>
        <v>4300</v>
      </c>
      <c r="AU266" s="6">
        <f t="shared" ref="AU266:AU329" si="2632">AU$5/AT266+AU$6</f>
        <v>2.484702325581396</v>
      </c>
      <c r="AV266" s="6">
        <f t="shared" ref="AV266:AV329" si="2633">AV$5/AT266+AV$6</f>
        <v>2.6881189616475103</v>
      </c>
      <c r="AW266" s="28">
        <f t="shared" si="2460"/>
        <v>4300</v>
      </c>
      <c r="AX266" s="6">
        <f t="shared" ref="AX266:AX329" si="2634">AX$5/AW266+AX$6</f>
        <v>2.484702325581396</v>
      </c>
      <c r="AY266" s="6">
        <f t="shared" ref="AY266:AY329" si="2635">AY$5/AW266+AY$6</f>
        <v>2.6881189616475103</v>
      </c>
      <c r="AZ266" s="28">
        <f t="shared" si="2461"/>
        <v>4300</v>
      </c>
      <c r="BA266" s="6">
        <f t="shared" ref="BA266:BA329" si="2636">BA$5/AZ266+BA$6</f>
        <v>2.484702325581396</v>
      </c>
      <c r="BB266" s="21">
        <f t="shared" ref="BB266:BB329" si="2637">BB$5/AZ266+BB$6</f>
        <v>2.6881189616475103</v>
      </c>
    </row>
    <row r="267" spans="4:54" x14ac:dyDescent="0.25">
      <c r="D267" s="28">
        <v>258</v>
      </c>
      <c r="F267" s="20"/>
      <c r="G267" s="29">
        <f t="shared" si="2089"/>
        <v>129.5</v>
      </c>
      <c r="H267" s="4">
        <f t="shared" ref="H267" si="2638">H$5/G267+H$6</f>
        <v>4.1542841698841695</v>
      </c>
      <c r="I267" s="4">
        <f t="shared" ref="I267:I330" si="2639">I$5/G267+I$6</f>
        <v>5.9576853281853284</v>
      </c>
      <c r="J267" s="28">
        <v>258</v>
      </c>
      <c r="K267" s="4">
        <f t="shared" ref="K267" si="2640">K$5/J267+K$6</f>
        <v>4.154942635658915</v>
      </c>
      <c r="L267" s="4">
        <f t="shared" ref="L267:L330" si="2641">L$5/J267+L$6</f>
        <v>5.958647286821706</v>
      </c>
      <c r="M267" s="28">
        <f t="shared" si="2398"/>
        <v>574</v>
      </c>
      <c r="N267" s="6">
        <f t="shared" ref="N267" si="2642">N$5/M267+N$6</f>
        <v>3.87005818815331</v>
      </c>
      <c r="O267" s="6">
        <f t="shared" si="2381"/>
        <v>5.3988376306620216</v>
      </c>
      <c r="P267" s="28">
        <f t="shared" si="2400"/>
        <v>4840</v>
      </c>
      <c r="Q267" s="6">
        <f t="shared" ref="Q267" si="2643">Q$5/P267+Q$6</f>
        <v>3.7240586776859508</v>
      </c>
      <c r="R267" s="6">
        <f t="shared" si="2383"/>
        <v>5.2398446280991742</v>
      </c>
      <c r="S267" s="28">
        <f t="shared" si="2150"/>
        <v>3970</v>
      </c>
      <c r="T267" s="6">
        <f t="shared" ref="T267" si="2644">T$5/S267+T$6</f>
        <v>2.8727758186397985</v>
      </c>
      <c r="U267" s="6">
        <f t="shared" si="2385"/>
        <v>3.1937146095717885</v>
      </c>
      <c r="V267" s="28">
        <f t="shared" si="2152"/>
        <v>7450</v>
      </c>
      <c r="W267" s="6">
        <f t="shared" ref="W267" si="2645">W$5/V267+W$6</f>
        <v>2.7485442953020134</v>
      </c>
      <c r="X267" s="6">
        <f t="shared" si="2387"/>
        <v>3.0576429530201343</v>
      </c>
      <c r="Y267" s="28">
        <f t="shared" si="2154"/>
        <v>14700</v>
      </c>
      <c r="Z267" s="6">
        <f t="shared" ref="Z267" si="2646">Z$5/Y267+Z$6</f>
        <v>2.5783979591836736</v>
      </c>
      <c r="AA267" s="6">
        <f t="shared" si="2389"/>
        <v>2.8710768707482996</v>
      </c>
      <c r="AB267" s="28">
        <f t="shared" si="2453"/>
        <v>4400</v>
      </c>
      <c r="AC267" s="6">
        <f t="shared" ref="AC267" si="2647">AC$5/AB267+AC$6</f>
        <v>3.4732454545454554</v>
      </c>
      <c r="AD267" s="6">
        <f t="shared" si="2391"/>
        <v>3.7945363636363636</v>
      </c>
      <c r="AE267" s="28">
        <f t="shared" si="2455"/>
        <v>4400</v>
      </c>
      <c r="AF267" s="6">
        <f t="shared" si="2374"/>
        <v>3.1892454545454552</v>
      </c>
      <c r="AG267" s="6">
        <f t="shared" si="2392"/>
        <v>3.4772363636363637</v>
      </c>
      <c r="AH267" s="28">
        <f t="shared" si="2456"/>
        <v>4400</v>
      </c>
      <c r="AI267" s="6">
        <f t="shared" si="2375"/>
        <v>2.7226454545454555</v>
      </c>
      <c r="AJ267" s="6">
        <f t="shared" si="2393"/>
        <v>2.955936363636364</v>
      </c>
      <c r="AK267" s="28">
        <f t="shared" si="2457"/>
        <v>4400</v>
      </c>
      <c r="AL267" s="6">
        <f t="shared" si="2376"/>
        <v>2.0225454545454551</v>
      </c>
      <c r="AM267" s="6">
        <f t="shared" si="2394"/>
        <v>2.0906689280868385</v>
      </c>
      <c r="AN267" s="28">
        <f t="shared" si="2458"/>
        <v>4400</v>
      </c>
      <c r="AO267" s="6">
        <f t="shared" si="2377"/>
        <v>1.7217454545454551</v>
      </c>
      <c r="AP267" s="6">
        <f t="shared" si="2395"/>
        <v>1.7882363636363636</v>
      </c>
      <c r="AQ267" s="28">
        <f t="shared" si="2162"/>
        <v>14700</v>
      </c>
      <c r="AR267" s="6">
        <f t="shared" si="2630"/>
        <v>1.5460979591836737</v>
      </c>
      <c r="AS267" s="6">
        <f t="shared" si="2631"/>
        <v>1.7176909249367029</v>
      </c>
      <c r="AT267" s="28">
        <f t="shared" si="2459"/>
        <v>4400</v>
      </c>
      <c r="AU267" s="6">
        <f t="shared" si="2632"/>
        <v>2.454945454545455</v>
      </c>
      <c r="AV267" s="6">
        <f t="shared" si="2633"/>
        <v>2.6568716043536416</v>
      </c>
      <c r="AW267" s="28">
        <f t="shared" si="2460"/>
        <v>4400</v>
      </c>
      <c r="AX267" s="6">
        <f t="shared" si="2634"/>
        <v>2.454945454545455</v>
      </c>
      <c r="AY267" s="6">
        <f t="shared" si="2635"/>
        <v>2.6568716043536416</v>
      </c>
      <c r="AZ267" s="28">
        <f t="shared" si="2461"/>
        <v>4400</v>
      </c>
      <c r="BA267" s="6">
        <f t="shared" si="2636"/>
        <v>2.454945454545455</v>
      </c>
      <c r="BB267" s="21">
        <f t="shared" si="2637"/>
        <v>2.6568716043536416</v>
      </c>
    </row>
    <row r="268" spans="4:54" x14ac:dyDescent="0.25">
      <c r="D268" s="28">
        <v>259</v>
      </c>
      <c r="F268" s="20"/>
      <c r="G268" s="29">
        <f t="shared" ref="G268:G331" si="2648">+G267+0.5</f>
        <v>130</v>
      </c>
      <c r="H268" s="4">
        <f t="shared" ref="H268" si="2649">H$5/G268+H$6</f>
        <v>4.1536307692307695</v>
      </c>
      <c r="I268" s="4">
        <f t="shared" si="2639"/>
        <v>5.9567307692307692</v>
      </c>
      <c r="J268" s="28">
        <v>259</v>
      </c>
      <c r="K268" s="4">
        <f t="shared" ref="K268" si="2650">K$5/J268+K$6</f>
        <v>4.1542841698841695</v>
      </c>
      <c r="L268" s="4">
        <f t="shared" si="2641"/>
        <v>5.9576853281853284</v>
      </c>
      <c r="M268" s="28">
        <f t="shared" si="2398"/>
        <v>577</v>
      </c>
      <c r="N268" s="6">
        <f t="shared" ref="N268" si="2651">N$5/M268+N$6</f>
        <v>3.8691433275563258</v>
      </c>
      <c r="O268" s="6">
        <f t="shared" si="2381"/>
        <v>5.3978412478336226</v>
      </c>
      <c r="P268" s="28">
        <f t="shared" si="2400"/>
        <v>4870</v>
      </c>
      <c r="Q268" s="6">
        <f t="shared" ref="Q268" si="2652">Q$5/P268+Q$6</f>
        <v>3.723874127310062</v>
      </c>
      <c r="R268" s="6">
        <f t="shared" si="2383"/>
        <v>5.2396435318275154</v>
      </c>
      <c r="S268" s="28">
        <f t="shared" si="2150"/>
        <v>4035</v>
      </c>
      <c r="T268" s="6">
        <f t="shared" ref="T268" si="2653">T$5/S268+T$6</f>
        <v>2.8689615861214377</v>
      </c>
      <c r="U268" s="6">
        <f t="shared" si="2385"/>
        <v>3.1897096654275092</v>
      </c>
      <c r="V268" s="28">
        <f t="shared" si="2152"/>
        <v>7575</v>
      </c>
      <c r="W268" s="6">
        <f t="shared" ref="W268" si="2654">W$5/V268+W$6</f>
        <v>2.7452993399339936</v>
      </c>
      <c r="X268" s="6">
        <f t="shared" si="2387"/>
        <v>3.054236303630363</v>
      </c>
      <c r="Y268" s="28">
        <f t="shared" si="2154"/>
        <v>14950</v>
      </c>
      <c r="Z268" s="6">
        <f t="shared" ref="Z268" si="2655">Z$5/Y268+Z$6</f>
        <v>2.5759749163879602</v>
      </c>
      <c r="AA268" s="6">
        <f t="shared" si="2389"/>
        <v>2.8685321070234115</v>
      </c>
      <c r="AB268" s="28">
        <f t="shared" si="2453"/>
        <v>4500</v>
      </c>
      <c r="AC268" s="6">
        <f t="shared" ref="AC268" si="2656">AC$5/AB268+AC$6</f>
        <v>3.4448111111111119</v>
      </c>
      <c r="AD268" s="6">
        <f t="shared" si="2391"/>
        <v>3.7646777777777776</v>
      </c>
      <c r="AE268" s="28">
        <f t="shared" si="2455"/>
        <v>4500</v>
      </c>
      <c r="AF268" s="6">
        <f t="shared" si="2374"/>
        <v>3.1608111111111117</v>
      </c>
      <c r="AG268" s="6">
        <f t="shared" si="2392"/>
        <v>3.4473777777777777</v>
      </c>
      <c r="AH268" s="28">
        <f t="shared" si="2456"/>
        <v>4500</v>
      </c>
      <c r="AI268" s="6">
        <f t="shared" si="2375"/>
        <v>2.6942111111111116</v>
      </c>
      <c r="AJ268" s="6">
        <f t="shared" si="2393"/>
        <v>2.9260777777777776</v>
      </c>
      <c r="AK268" s="28">
        <f t="shared" si="2457"/>
        <v>4500</v>
      </c>
      <c r="AL268" s="6">
        <f t="shared" si="2376"/>
        <v>1.9941111111111116</v>
      </c>
      <c r="AM268" s="6">
        <f t="shared" si="2394"/>
        <v>2.0608103422282524</v>
      </c>
      <c r="AN268" s="28">
        <f t="shared" si="2458"/>
        <v>4500</v>
      </c>
      <c r="AO268" s="6">
        <f t="shared" si="2377"/>
        <v>1.6933111111111117</v>
      </c>
      <c r="AP268" s="6">
        <f t="shared" si="2395"/>
        <v>1.7583777777777776</v>
      </c>
      <c r="AQ268" s="28">
        <f t="shared" si="2162"/>
        <v>14950</v>
      </c>
      <c r="AR268" s="6">
        <f t="shared" si="2630"/>
        <v>1.5436749163879602</v>
      </c>
      <c r="AS268" s="6">
        <f t="shared" si="2631"/>
        <v>1.7151461612118151</v>
      </c>
      <c r="AT268" s="28">
        <f t="shared" si="2459"/>
        <v>4500</v>
      </c>
      <c r="AU268" s="6">
        <f t="shared" si="2632"/>
        <v>2.426511111111112</v>
      </c>
      <c r="AV268" s="6">
        <f t="shared" si="2633"/>
        <v>2.6270130184950555</v>
      </c>
      <c r="AW268" s="28">
        <f t="shared" si="2460"/>
        <v>4500</v>
      </c>
      <c r="AX268" s="6">
        <f t="shared" si="2634"/>
        <v>2.426511111111112</v>
      </c>
      <c r="AY268" s="6">
        <f t="shared" si="2635"/>
        <v>2.6270130184950555</v>
      </c>
      <c r="AZ268" s="28">
        <f t="shared" si="2461"/>
        <v>4500</v>
      </c>
      <c r="BA268" s="6">
        <f t="shared" si="2636"/>
        <v>2.426511111111112</v>
      </c>
      <c r="BB268" s="21">
        <f t="shared" si="2637"/>
        <v>2.6270130184950555</v>
      </c>
    </row>
    <row r="269" spans="4:54" x14ac:dyDescent="0.25">
      <c r="D269" s="28">
        <v>260</v>
      </c>
      <c r="F269" s="20"/>
      <c r="G269" s="29">
        <f t="shared" si="2648"/>
        <v>130.5</v>
      </c>
      <c r="H269" s="4">
        <f t="shared" ref="H269" si="2657">H$5/G269+H$6</f>
        <v>4.1529823754789268</v>
      </c>
      <c r="I269" s="4">
        <f t="shared" si="2639"/>
        <v>5.9557835249042146</v>
      </c>
      <c r="J269" s="28">
        <v>260</v>
      </c>
      <c r="K269" s="4">
        <f t="shared" ref="K269" si="2658">K$5/J269+K$6</f>
        <v>4.1536307692307695</v>
      </c>
      <c r="L269" s="4">
        <f t="shared" si="2641"/>
        <v>5.9567307692307692</v>
      </c>
      <c r="M269" s="28">
        <f t="shared" si="2398"/>
        <v>580</v>
      </c>
      <c r="N269" s="6">
        <f t="shared" ref="N269" si="2659">N$5/M269+N$6</f>
        <v>3.868237931034483</v>
      </c>
      <c r="O269" s="6">
        <f t="shared" si="2381"/>
        <v>5.396855172413793</v>
      </c>
      <c r="P269" s="28">
        <f t="shared" si="2400"/>
        <v>4900</v>
      </c>
      <c r="Q269" s="6">
        <f t="shared" ref="Q269" si="2660">Q$5/P269+Q$6</f>
        <v>3.7236918367346941</v>
      </c>
      <c r="R269" s="6">
        <f t="shared" si="2383"/>
        <v>5.2394448979591841</v>
      </c>
      <c r="S269" s="28">
        <f t="shared" si="2150"/>
        <v>4100</v>
      </c>
      <c r="T269" s="6">
        <f t="shared" ref="T269" si="2661">T$5/S269+T$6</f>
        <v>2.8652682926829272</v>
      </c>
      <c r="U269" s="6">
        <f t="shared" si="2385"/>
        <v>3.1858317073170732</v>
      </c>
      <c r="V269" s="28">
        <f t="shared" si="2152"/>
        <v>7700</v>
      </c>
      <c r="W269" s="6">
        <f t="shared" ref="W269" si="2662">W$5/V269+W$6</f>
        <v>2.7421597402597402</v>
      </c>
      <c r="X269" s="6">
        <f t="shared" si="2387"/>
        <v>3.0509402597402597</v>
      </c>
      <c r="Y269" s="28">
        <f t="shared" si="2154"/>
        <v>15200</v>
      </c>
      <c r="Z269" s="6">
        <f t="shared" ref="Z269" si="2663">Z$5/Y269+Z$6</f>
        <v>2.5736315789473685</v>
      </c>
      <c r="AA269" s="6">
        <f t="shared" si="2389"/>
        <v>2.8660710526315789</v>
      </c>
      <c r="AB269" s="28">
        <f t="shared" si="2453"/>
        <v>4600</v>
      </c>
      <c r="AC269" s="6">
        <f t="shared" ref="AC269" si="2664">AC$5/AB269+AC$6</f>
        <v>3.4176130434782617</v>
      </c>
      <c r="AD269" s="6">
        <f t="shared" si="2391"/>
        <v>3.7361173913043477</v>
      </c>
      <c r="AE269" s="28">
        <f t="shared" si="2455"/>
        <v>4600</v>
      </c>
      <c r="AF269" s="6">
        <f t="shared" si="2374"/>
        <v>3.1336130434782614</v>
      </c>
      <c r="AG269" s="6">
        <f t="shared" si="2392"/>
        <v>3.4188173913043478</v>
      </c>
      <c r="AH269" s="28">
        <f t="shared" si="2456"/>
        <v>4600</v>
      </c>
      <c r="AI269" s="6">
        <f t="shared" si="2375"/>
        <v>2.6670130434782617</v>
      </c>
      <c r="AJ269" s="6">
        <f t="shared" si="2393"/>
        <v>2.8975173913043477</v>
      </c>
      <c r="AK269" s="28">
        <f t="shared" si="2457"/>
        <v>4600</v>
      </c>
      <c r="AL269" s="6">
        <f t="shared" si="2376"/>
        <v>1.9669130434782613</v>
      </c>
      <c r="AM269" s="6">
        <f t="shared" si="2394"/>
        <v>2.0322499557548226</v>
      </c>
      <c r="AN269" s="28">
        <f t="shared" si="2458"/>
        <v>4600</v>
      </c>
      <c r="AO269" s="6">
        <f t="shared" si="2377"/>
        <v>1.6661130434782614</v>
      </c>
      <c r="AP269" s="6">
        <f t="shared" si="2395"/>
        <v>1.7298173913043478</v>
      </c>
      <c r="AQ269" s="28">
        <f t="shared" si="2162"/>
        <v>15200</v>
      </c>
      <c r="AR269" s="6">
        <f t="shared" si="2630"/>
        <v>1.5413315789473687</v>
      </c>
      <c r="AS269" s="6">
        <f t="shared" si="2631"/>
        <v>1.7126851068199826</v>
      </c>
      <c r="AT269" s="28">
        <f t="shared" si="2459"/>
        <v>4600</v>
      </c>
      <c r="AU269" s="6">
        <f t="shared" si="2632"/>
        <v>2.3993130434782612</v>
      </c>
      <c r="AV269" s="6">
        <f t="shared" si="2633"/>
        <v>2.5984526320216257</v>
      </c>
      <c r="AW269" s="28">
        <f t="shared" si="2460"/>
        <v>4600</v>
      </c>
      <c r="AX269" s="6">
        <f t="shared" si="2634"/>
        <v>2.3993130434782612</v>
      </c>
      <c r="AY269" s="6">
        <f t="shared" si="2635"/>
        <v>2.5984526320216257</v>
      </c>
      <c r="AZ269" s="28">
        <f t="shared" si="2461"/>
        <v>4600</v>
      </c>
      <c r="BA269" s="6">
        <f t="shared" si="2636"/>
        <v>2.3993130434782612</v>
      </c>
      <c r="BB269" s="21">
        <f t="shared" si="2637"/>
        <v>2.5984526320216257</v>
      </c>
    </row>
    <row r="270" spans="4:54" x14ac:dyDescent="0.25">
      <c r="D270" s="28">
        <v>261</v>
      </c>
      <c r="F270" s="20"/>
      <c r="G270" s="29">
        <f t="shared" si="2648"/>
        <v>131</v>
      </c>
      <c r="H270" s="4">
        <f t="shared" ref="H270" si="2665">H$5/G270+H$6</f>
        <v>4.1523389312977095</v>
      </c>
      <c r="I270" s="4">
        <f t="shared" si="2639"/>
        <v>5.9548435114503819</v>
      </c>
      <c r="J270" s="28">
        <v>261</v>
      </c>
      <c r="K270" s="4">
        <f t="shared" ref="K270" si="2666">K$5/J270+K$6</f>
        <v>4.1529823754789268</v>
      </c>
      <c r="L270" s="4">
        <f t="shared" si="2641"/>
        <v>5.9557835249042146</v>
      </c>
      <c r="M270" s="28">
        <f t="shared" si="2398"/>
        <v>583</v>
      </c>
      <c r="N270" s="6">
        <f t="shared" ref="N270" si="2667">N$5/M270+N$6</f>
        <v>3.8673418524871357</v>
      </c>
      <c r="O270" s="6">
        <f t="shared" si="2381"/>
        <v>5.3958792452830195</v>
      </c>
      <c r="P270" s="28">
        <f t="shared" si="2400"/>
        <v>4930</v>
      </c>
      <c r="Q270" s="6">
        <f t="shared" ref="Q270" si="2668">Q$5/P270+Q$6</f>
        <v>3.7235117647058824</v>
      </c>
      <c r="R270" s="6">
        <f t="shared" si="2383"/>
        <v>5.2392486815415822</v>
      </c>
      <c r="S270" s="28">
        <f t="shared" si="2150"/>
        <v>4165</v>
      </c>
      <c r="T270" s="6">
        <f t="shared" ref="T270" si="2669">T$5/S270+T$6</f>
        <v>2.8616902761104441</v>
      </c>
      <c r="U270" s="6">
        <f t="shared" si="2385"/>
        <v>3.1820747899159665</v>
      </c>
      <c r="V270" s="28">
        <f t="shared" si="2152"/>
        <v>7825</v>
      </c>
      <c r="W270" s="6">
        <f t="shared" ref="W270" si="2670">W$5/V270+W$6</f>
        <v>2.7391204472843449</v>
      </c>
      <c r="X270" s="6">
        <f t="shared" si="2387"/>
        <v>3.0477495207667733</v>
      </c>
      <c r="Y270" s="28">
        <f t="shared" si="2154"/>
        <v>15450</v>
      </c>
      <c r="Z270" s="6">
        <f t="shared" ref="Z270" si="2671">Z$5/Y270+Z$6</f>
        <v>2.5713640776699034</v>
      </c>
      <c r="AA270" s="6">
        <f t="shared" si="2389"/>
        <v>2.8636896440129451</v>
      </c>
      <c r="AB270" s="28">
        <f t="shared" si="2453"/>
        <v>4700</v>
      </c>
      <c r="AC270" s="6">
        <f t="shared" ref="AC270" si="2672">AC$5/AB270+AC$6</f>
        <v>3.3915723404255327</v>
      </c>
      <c r="AD270" s="6">
        <f t="shared" si="2391"/>
        <v>3.7087723404255319</v>
      </c>
      <c r="AE270" s="28">
        <f t="shared" si="2455"/>
        <v>4700</v>
      </c>
      <c r="AF270" s="6">
        <f t="shared" si="2374"/>
        <v>3.1075723404255324</v>
      </c>
      <c r="AG270" s="6">
        <f t="shared" si="2392"/>
        <v>3.3914723404255316</v>
      </c>
      <c r="AH270" s="28">
        <f t="shared" si="2456"/>
        <v>4700</v>
      </c>
      <c r="AI270" s="6">
        <f t="shared" si="2375"/>
        <v>2.6409723404255327</v>
      </c>
      <c r="AJ270" s="6">
        <f t="shared" si="2393"/>
        <v>2.8701723404255319</v>
      </c>
      <c r="AK270" s="28">
        <f t="shared" si="2457"/>
        <v>4700</v>
      </c>
      <c r="AL270" s="6">
        <f t="shared" si="2376"/>
        <v>1.9408723404255324</v>
      </c>
      <c r="AM270" s="6">
        <f t="shared" si="2394"/>
        <v>2.0049049048760068</v>
      </c>
      <c r="AN270" s="28">
        <f t="shared" si="2458"/>
        <v>4700</v>
      </c>
      <c r="AO270" s="6">
        <f t="shared" si="2377"/>
        <v>1.6400723404255324</v>
      </c>
      <c r="AP270" s="6">
        <f t="shared" si="2395"/>
        <v>1.702472340425532</v>
      </c>
      <c r="AQ270" s="28">
        <f t="shared" si="2162"/>
        <v>15450</v>
      </c>
      <c r="AR270" s="6">
        <f t="shared" si="2630"/>
        <v>1.5390640776699032</v>
      </c>
      <c r="AS270" s="6">
        <f t="shared" si="2631"/>
        <v>1.7103036982013486</v>
      </c>
      <c r="AT270" s="28">
        <f t="shared" si="2459"/>
        <v>4700</v>
      </c>
      <c r="AU270" s="6">
        <f t="shared" si="2632"/>
        <v>2.3732723404255323</v>
      </c>
      <c r="AV270" s="6">
        <f t="shared" si="2633"/>
        <v>2.5711075811428099</v>
      </c>
      <c r="AW270" s="28">
        <f t="shared" si="2460"/>
        <v>4700</v>
      </c>
      <c r="AX270" s="6">
        <f t="shared" si="2634"/>
        <v>2.3732723404255323</v>
      </c>
      <c r="AY270" s="6">
        <f t="shared" si="2635"/>
        <v>2.5711075811428099</v>
      </c>
      <c r="AZ270" s="28">
        <f t="shared" si="2461"/>
        <v>4700</v>
      </c>
      <c r="BA270" s="6">
        <f t="shared" si="2636"/>
        <v>2.3732723404255323</v>
      </c>
      <c r="BB270" s="21">
        <f t="shared" si="2637"/>
        <v>2.5711075811428099</v>
      </c>
    </row>
    <row r="271" spans="4:54" x14ac:dyDescent="0.25">
      <c r="D271" s="28">
        <v>262</v>
      </c>
      <c r="F271" s="20"/>
      <c r="G271" s="29">
        <f t="shared" si="2648"/>
        <v>131.5</v>
      </c>
      <c r="H271" s="4">
        <f t="shared" ref="H271" si="2673">H$5/G271+H$6</f>
        <v>4.1517003802281369</v>
      </c>
      <c r="I271" s="4">
        <f t="shared" si="2639"/>
        <v>5.9539106463878326</v>
      </c>
      <c r="J271" s="28">
        <v>262</v>
      </c>
      <c r="K271" s="4">
        <f t="shared" ref="K271" si="2674">K$5/J271+K$6</f>
        <v>4.1523389312977095</v>
      </c>
      <c r="L271" s="4">
        <f t="shared" si="2641"/>
        <v>5.9548435114503819</v>
      </c>
      <c r="M271" s="28">
        <f t="shared" si="2398"/>
        <v>586</v>
      </c>
      <c r="N271" s="6">
        <f t="shared" ref="N271" si="2675">N$5/M271+N$6</f>
        <v>3.8664549488054609</v>
      </c>
      <c r="O271" s="6">
        <f t="shared" si="2381"/>
        <v>5.394913310580205</v>
      </c>
      <c r="P271" s="28">
        <f t="shared" si="2400"/>
        <v>4960</v>
      </c>
      <c r="Q271" s="6">
        <f t="shared" ref="Q271" si="2676">Q$5/P271+Q$6</f>
        <v>3.7233338709677422</v>
      </c>
      <c r="R271" s="6">
        <f t="shared" si="2383"/>
        <v>5.239054838709678</v>
      </c>
      <c r="S271" s="28">
        <f t="shared" si="2150"/>
        <v>4230</v>
      </c>
      <c r="T271" s="6">
        <f t="shared" ref="T271" si="2677">T$5/S271+T$6</f>
        <v>2.8582222222222224</v>
      </c>
      <c r="U271" s="6">
        <f t="shared" si="2385"/>
        <v>3.1784333333333334</v>
      </c>
      <c r="V271" s="28">
        <f t="shared" si="2152"/>
        <v>7950</v>
      </c>
      <c r="W271" s="6">
        <f t="shared" ref="W271" si="2678">W$5/V271+W$6</f>
        <v>2.7361767295597486</v>
      </c>
      <c r="X271" s="6">
        <f t="shared" si="2387"/>
        <v>3.0446591194968553</v>
      </c>
      <c r="Y271" s="28">
        <f t="shared" si="2154"/>
        <v>15700</v>
      </c>
      <c r="Z271" s="6">
        <f t="shared" ref="Z271" si="2679">Z$5/Y271+Z$6</f>
        <v>2.5691687898089173</v>
      </c>
      <c r="AA271" s="6">
        <f t="shared" si="2389"/>
        <v>2.8613840764331213</v>
      </c>
      <c r="AB271" s="28">
        <f t="shared" si="2453"/>
        <v>4800</v>
      </c>
      <c r="AC271" s="6">
        <f t="shared" ref="AC271" si="2680">AC$5/AB271+AC$6</f>
        <v>3.3666166666666673</v>
      </c>
      <c r="AD271" s="6">
        <f t="shared" si="2391"/>
        <v>3.6825666666666663</v>
      </c>
      <c r="AE271" s="28">
        <f t="shared" si="2455"/>
        <v>4800</v>
      </c>
      <c r="AF271" s="6">
        <f t="shared" si="2374"/>
        <v>3.0826166666666674</v>
      </c>
      <c r="AG271" s="6">
        <f t="shared" si="2392"/>
        <v>3.3652666666666669</v>
      </c>
      <c r="AH271" s="28">
        <f t="shared" si="2456"/>
        <v>4800</v>
      </c>
      <c r="AI271" s="6">
        <f t="shared" si="2375"/>
        <v>2.6160166666666673</v>
      </c>
      <c r="AJ271" s="6">
        <f t="shared" si="2393"/>
        <v>2.8439666666666668</v>
      </c>
      <c r="AK271" s="28">
        <f t="shared" si="2457"/>
        <v>4800</v>
      </c>
      <c r="AL271" s="6">
        <f t="shared" si="2376"/>
        <v>1.9159166666666674</v>
      </c>
      <c r="AM271" s="6">
        <f t="shared" si="2394"/>
        <v>1.9786992311171416</v>
      </c>
      <c r="AN271" s="28">
        <f t="shared" si="2458"/>
        <v>4800</v>
      </c>
      <c r="AO271" s="6">
        <f t="shared" si="2377"/>
        <v>1.6151166666666672</v>
      </c>
      <c r="AP271" s="6">
        <f t="shared" si="2395"/>
        <v>1.6762666666666668</v>
      </c>
      <c r="AQ271" s="28">
        <f t="shared" si="2162"/>
        <v>15700</v>
      </c>
      <c r="AR271" s="6">
        <f t="shared" si="2630"/>
        <v>1.5368687898089175</v>
      </c>
      <c r="AS271" s="6">
        <f t="shared" si="2631"/>
        <v>1.7079981306215246</v>
      </c>
      <c r="AT271" s="28">
        <f t="shared" si="2459"/>
        <v>4800</v>
      </c>
      <c r="AU271" s="6">
        <f t="shared" si="2632"/>
        <v>2.3483166666666673</v>
      </c>
      <c r="AV271" s="6">
        <f t="shared" si="2633"/>
        <v>2.5449019073839443</v>
      </c>
      <c r="AW271" s="28">
        <f t="shared" si="2460"/>
        <v>4800</v>
      </c>
      <c r="AX271" s="6">
        <f t="shared" si="2634"/>
        <v>2.3483166666666673</v>
      </c>
      <c r="AY271" s="6">
        <f t="shared" si="2635"/>
        <v>2.5449019073839443</v>
      </c>
      <c r="AZ271" s="28">
        <f t="shared" si="2461"/>
        <v>4800</v>
      </c>
      <c r="BA271" s="6">
        <f t="shared" si="2636"/>
        <v>2.3483166666666673</v>
      </c>
      <c r="BB271" s="21">
        <f t="shared" si="2637"/>
        <v>2.5449019073839443</v>
      </c>
    </row>
    <row r="272" spans="4:54" x14ac:dyDescent="0.25">
      <c r="D272" s="28">
        <v>263</v>
      </c>
      <c r="F272" s="20"/>
      <c r="G272" s="29">
        <f t="shared" si="2648"/>
        <v>132</v>
      </c>
      <c r="H272" s="4">
        <f t="shared" ref="H272" si="2681">H$5/G272+H$6</f>
        <v>4.1510666666666669</v>
      </c>
      <c r="I272" s="4">
        <f t="shared" si="2639"/>
        <v>5.9529848484848484</v>
      </c>
      <c r="J272" s="28">
        <v>263</v>
      </c>
      <c r="K272" s="4">
        <f t="shared" ref="K272" si="2682">K$5/J272+K$6</f>
        <v>4.1517003802281369</v>
      </c>
      <c r="L272" s="4">
        <f t="shared" si="2641"/>
        <v>5.9539106463878326</v>
      </c>
      <c r="M272" s="28">
        <f t="shared" si="2398"/>
        <v>589</v>
      </c>
      <c r="N272" s="6">
        <f t="shared" ref="N272" si="2683">N$5/M272+N$6</f>
        <v>3.8655770797962652</v>
      </c>
      <c r="O272" s="6">
        <f t="shared" si="2381"/>
        <v>5.3939572156196949</v>
      </c>
      <c r="P272" s="28">
        <f t="shared" si="2400"/>
        <v>4990</v>
      </c>
      <c r="Q272" s="6">
        <f t="shared" ref="Q272" si="2684">Q$5/P272+Q$6</f>
        <v>3.7231581162324652</v>
      </c>
      <c r="R272" s="6">
        <f t="shared" si="2383"/>
        <v>5.2388633266533065</v>
      </c>
      <c r="S272" s="28">
        <f t="shared" si="2150"/>
        <v>4295</v>
      </c>
      <c r="T272" s="6">
        <f t="shared" ref="T272" si="2685">T$5/S272+T$6</f>
        <v>2.8548591385331781</v>
      </c>
      <c r="U272" s="6">
        <f t="shared" si="2385"/>
        <v>3.1749020954598373</v>
      </c>
      <c r="V272" s="28">
        <f t="shared" si="2152"/>
        <v>8075</v>
      </c>
      <c r="W272" s="6">
        <f t="shared" ref="W272" si="2686">W$5/V272+W$6</f>
        <v>2.7333241486068109</v>
      </c>
      <c r="X272" s="6">
        <f t="shared" si="2387"/>
        <v>3.0416643962848298</v>
      </c>
      <c r="Y272" s="28">
        <f t="shared" si="2154"/>
        <v>15950</v>
      </c>
      <c r="Z272" s="6">
        <f t="shared" ref="Z272" si="2687">Z$5/Y272+Z$6</f>
        <v>2.5670423197492167</v>
      </c>
      <c r="AA272" s="6">
        <f t="shared" si="2389"/>
        <v>2.8591507836990595</v>
      </c>
      <c r="AB272" s="28">
        <f t="shared" si="2453"/>
        <v>4900</v>
      </c>
      <c r="AC272" s="6">
        <f t="shared" ref="AC272" si="2688">AC$5/AB272+AC$6</f>
        <v>3.3426795918367356</v>
      </c>
      <c r="AD272" s="6">
        <f t="shared" si="2391"/>
        <v>3.6574306122448981</v>
      </c>
      <c r="AE272" s="28">
        <f t="shared" si="2455"/>
        <v>4900</v>
      </c>
      <c r="AF272" s="6">
        <f t="shared" si="2374"/>
        <v>3.0586795918367349</v>
      </c>
      <c r="AG272" s="6">
        <f t="shared" si="2392"/>
        <v>3.3401306122448977</v>
      </c>
      <c r="AH272" s="28">
        <f t="shared" si="2456"/>
        <v>4900</v>
      </c>
      <c r="AI272" s="6">
        <f t="shared" si="2375"/>
        <v>2.5920795918367352</v>
      </c>
      <c r="AJ272" s="6">
        <f t="shared" si="2393"/>
        <v>2.8188306122448981</v>
      </c>
      <c r="AK272" s="28">
        <f t="shared" si="2457"/>
        <v>4900</v>
      </c>
      <c r="AL272" s="6">
        <f t="shared" si="2376"/>
        <v>1.8919795918367353</v>
      </c>
      <c r="AM272" s="6">
        <f t="shared" si="2394"/>
        <v>1.9535631766953729</v>
      </c>
      <c r="AN272" s="28">
        <f t="shared" si="2458"/>
        <v>4900</v>
      </c>
      <c r="AO272" s="6">
        <f t="shared" si="2377"/>
        <v>1.5911795918367351</v>
      </c>
      <c r="AP272" s="6">
        <f t="shared" si="2395"/>
        <v>1.6511306122448981</v>
      </c>
      <c r="AQ272" s="28">
        <f t="shared" si="2162"/>
        <v>15950</v>
      </c>
      <c r="AR272" s="6">
        <f t="shared" si="2630"/>
        <v>1.5347423197492165</v>
      </c>
      <c r="AS272" s="6">
        <f t="shared" si="2631"/>
        <v>1.7057648378874632</v>
      </c>
      <c r="AT272" s="28">
        <f t="shared" si="2459"/>
        <v>4900</v>
      </c>
      <c r="AU272" s="6">
        <f t="shared" si="2632"/>
        <v>2.3243795918367351</v>
      </c>
      <c r="AV272" s="6">
        <f t="shared" si="2633"/>
        <v>2.519765852962176</v>
      </c>
      <c r="AW272" s="28">
        <f t="shared" si="2460"/>
        <v>4900</v>
      </c>
      <c r="AX272" s="6">
        <f t="shared" si="2634"/>
        <v>2.3243795918367351</v>
      </c>
      <c r="AY272" s="6">
        <f t="shared" si="2635"/>
        <v>2.519765852962176</v>
      </c>
      <c r="AZ272" s="28">
        <f t="shared" si="2461"/>
        <v>4900</v>
      </c>
      <c r="BA272" s="6">
        <f t="shared" si="2636"/>
        <v>2.3243795918367351</v>
      </c>
      <c r="BB272" s="21">
        <f t="shared" si="2637"/>
        <v>2.519765852962176</v>
      </c>
    </row>
    <row r="273" spans="4:54" x14ac:dyDescent="0.25">
      <c r="D273" s="28">
        <v>264</v>
      </c>
      <c r="F273" s="20"/>
      <c r="G273" s="29">
        <f t="shared" si="2648"/>
        <v>132.5</v>
      </c>
      <c r="H273" s="4">
        <f t="shared" ref="H273" si="2689">H$5/G273+H$6</f>
        <v>4.1504377358490565</v>
      </c>
      <c r="I273" s="4">
        <f t="shared" si="2639"/>
        <v>5.9520660377358494</v>
      </c>
      <c r="J273" s="28">
        <v>264</v>
      </c>
      <c r="K273" s="4">
        <f t="shared" ref="K273" si="2690">K$5/J273+K$6</f>
        <v>4.1510666666666669</v>
      </c>
      <c r="L273" s="4">
        <f t="shared" si="2641"/>
        <v>5.9529848484848484</v>
      </c>
      <c r="M273" s="28">
        <f t="shared" si="2398"/>
        <v>592</v>
      </c>
      <c r="N273" s="6">
        <f t="shared" ref="N273" si="2691">N$5/M273+N$6</f>
        <v>3.8647081081081081</v>
      </c>
      <c r="O273" s="6">
        <f t="shared" si="2381"/>
        <v>5.3930108108108108</v>
      </c>
      <c r="P273" s="28">
        <f t="shared" si="2400"/>
        <v>5020</v>
      </c>
      <c r="Q273" s="6">
        <f t="shared" ref="Q273" si="2692">Q$5/P273+Q$6</f>
        <v>3.7229844621513948</v>
      </c>
      <c r="R273" s="6">
        <f t="shared" si="2383"/>
        <v>5.2386741035856579</v>
      </c>
      <c r="S273" s="28">
        <f t="shared" si="2150"/>
        <v>4360</v>
      </c>
      <c r="T273" s="6">
        <f t="shared" ref="T273" si="2693">T$5/S273+T$6</f>
        <v>2.8515963302752296</v>
      </c>
      <c r="U273" s="6">
        <f t="shared" si="2385"/>
        <v>3.1714761467889909</v>
      </c>
      <c r="V273" s="28">
        <f t="shared" si="2152"/>
        <v>8200</v>
      </c>
      <c r="W273" s="6">
        <f t="shared" ref="W273" si="2694">W$5/V273+W$6</f>
        <v>2.7305585365853657</v>
      </c>
      <c r="X273" s="6">
        <f t="shared" si="2387"/>
        <v>3.038760975609756</v>
      </c>
      <c r="Y273" s="28">
        <f t="shared" si="2154"/>
        <v>16200</v>
      </c>
      <c r="Z273" s="6">
        <f t="shared" ref="Z273" si="2695">Z$5/Y273+Z$6</f>
        <v>2.5649814814814818</v>
      </c>
      <c r="AA273" s="6">
        <f t="shared" si="2389"/>
        <v>2.8569864197530865</v>
      </c>
      <c r="AB273" s="28">
        <f t="shared" si="2453"/>
        <v>5000</v>
      </c>
      <c r="AC273" s="6">
        <f t="shared" ref="AC273" si="2696">AC$5/AB273+AC$6</f>
        <v>3.319700000000001</v>
      </c>
      <c r="AD273" s="6">
        <f t="shared" si="2391"/>
        <v>3.6332999999999998</v>
      </c>
      <c r="AE273" s="28">
        <f t="shared" si="2455"/>
        <v>5000</v>
      </c>
      <c r="AF273" s="6">
        <f t="shared" si="2374"/>
        <v>3.0357000000000003</v>
      </c>
      <c r="AG273" s="6">
        <f t="shared" si="2392"/>
        <v>3.3159999999999998</v>
      </c>
      <c r="AH273" s="28">
        <f t="shared" si="2456"/>
        <v>5000</v>
      </c>
      <c r="AI273" s="6">
        <f t="shared" si="2375"/>
        <v>2.5691000000000006</v>
      </c>
      <c r="AJ273" s="6">
        <f t="shared" si="2393"/>
        <v>2.7946999999999997</v>
      </c>
      <c r="AK273" s="28">
        <f t="shared" si="2457"/>
        <v>5000</v>
      </c>
      <c r="AL273" s="6">
        <f t="shared" si="2376"/>
        <v>1.8690000000000007</v>
      </c>
      <c r="AM273" s="6">
        <f t="shared" si="2394"/>
        <v>1.9294325644504746</v>
      </c>
      <c r="AN273" s="28">
        <f t="shared" si="2458"/>
        <v>5000</v>
      </c>
      <c r="AO273" s="6">
        <f t="shared" si="2377"/>
        <v>1.5682000000000005</v>
      </c>
      <c r="AP273" s="6">
        <f t="shared" si="2395"/>
        <v>1.6269999999999998</v>
      </c>
      <c r="AQ273" s="28">
        <f t="shared" si="2162"/>
        <v>16200</v>
      </c>
      <c r="AR273" s="6">
        <f t="shared" si="2630"/>
        <v>1.5326814814814818</v>
      </c>
      <c r="AS273" s="6">
        <f t="shared" si="2631"/>
        <v>1.7036004739414901</v>
      </c>
      <c r="AT273" s="28">
        <f t="shared" si="2459"/>
        <v>5000</v>
      </c>
      <c r="AU273" s="6">
        <f t="shared" si="2632"/>
        <v>2.3014000000000006</v>
      </c>
      <c r="AV273" s="6">
        <f t="shared" si="2633"/>
        <v>2.4956352407172777</v>
      </c>
      <c r="AW273" s="28">
        <f t="shared" si="2460"/>
        <v>5000</v>
      </c>
      <c r="AX273" s="6">
        <f t="shared" si="2634"/>
        <v>2.3014000000000006</v>
      </c>
      <c r="AY273" s="6">
        <f t="shared" si="2635"/>
        <v>2.4956352407172777</v>
      </c>
      <c r="AZ273" s="28">
        <f t="shared" si="2461"/>
        <v>5000</v>
      </c>
      <c r="BA273" s="6">
        <f t="shared" si="2636"/>
        <v>2.3014000000000006</v>
      </c>
      <c r="BB273" s="21">
        <f t="shared" si="2637"/>
        <v>2.4956352407172777</v>
      </c>
    </row>
    <row r="274" spans="4:54" x14ac:dyDescent="0.25">
      <c r="D274" s="28">
        <v>265</v>
      </c>
      <c r="F274" s="20"/>
      <c r="G274" s="29">
        <f t="shared" si="2648"/>
        <v>133</v>
      </c>
      <c r="H274" s="4">
        <f t="shared" ref="H274" si="2697">H$5/G274+H$6</f>
        <v>4.1498135338345863</v>
      </c>
      <c r="I274" s="4">
        <f t="shared" si="2639"/>
        <v>5.9511541353383457</v>
      </c>
      <c r="J274" s="28">
        <v>265</v>
      </c>
      <c r="K274" s="4">
        <f t="shared" ref="K274" si="2698">K$5/J274+K$6</f>
        <v>4.1504377358490565</v>
      </c>
      <c r="L274" s="4">
        <f t="shared" si="2641"/>
        <v>5.9520660377358494</v>
      </c>
      <c r="M274" s="28">
        <f t="shared" si="2398"/>
        <v>595</v>
      </c>
      <c r="N274" s="6">
        <f t="shared" ref="N274" si="2699">N$5/M274+N$6</f>
        <v>3.8638478991596639</v>
      </c>
      <c r="O274" s="6">
        <f t="shared" si="2381"/>
        <v>5.3920739495798324</v>
      </c>
      <c r="P274" s="28">
        <f t="shared" si="2400"/>
        <v>5050</v>
      </c>
      <c r="Q274" s="6">
        <f t="shared" ref="Q274" si="2700">Q$5/P274+Q$6</f>
        <v>3.7228128712871289</v>
      </c>
      <c r="R274" s="6">
        <f t="shared" si="2383"/>
        <v>5.2384871287128716</v>
      </c>
      <c r="S274" s="28">
        <f t="shared" si="2150"/>
        <v>4425</v>
      </c>
      <c r="T274" s="6">
        <f t="shared" ref="T274" si="2701">T$5/S274+T$6</f>
        <v>2.8484293785310735</v>
      </c>
      <c r="U274" s="6">
        <f t="shared" si="2385"/>
        <v>3.168150847457627</v>
      </c>
      <c r="V274" s="28">
        <f t="shared" si="2152"/>
        <v>8325</v>
      </c>
      <c r="W274" s="6">
        <f t="shared" ref="W274" si="2702">W$5/V274+W$6</f>
        <v>2.7278759759759761</v>
      </c>
      <c r="X274" s="6">
        <f t="shared" si="2387"/>
        <v>3.0359447447447447</v>
      </c>
      <c r="Y274" s="28">
        <f t="shared" si="2154"/>
        <v>16450</v>
      </c>
      <c r="Z274" s="6">
        <f t="shared" ref="Z274" si="2703">Z$5/Y274+Z$6</f>
        <v>2.5629832826747725</v>
      </c>
      <c r="AA274" s="6">
        <f t="shared" si="2389"/>
        <v>2.8548878419452888</v>
      </c>
      <c r="AB274" s="28">
        <f>+AB273+1000</f>
        <v>6000</v>
      </c>
      <c r="AC274" s="6">
        <f t="shared" ref="AC274" si="2704">AC$5/AB274+AC$6</f>
        <v>3.1320333333333341</v>
      </c>
      <c r="AD274" s="6">
        <f t="shared" si="2391"/>
        <v>3.436233333333333</v>
      </c>
      <c r="AE274" s="28">
        <f>+AE273+1000</f>
        <v>6000</v>
      </c>
      <c r="AF274" s="6">
        <f t="shared" si="2374"/>
        <v>2.8480333333333339</v>
      </c>
      <c r="AG274" s="6">
        <f t="shared" si="2392"/>
        <v>3.1189333333333331</v>
      </c>
      <c r="AH274" s="28">
        <f>+AH273+1000</f>
        <v>6000</v>
      </c>
      <c r="AI274" s="6">
        <f t="shared" si="2375"/>
        <v>2.3814333333333337</v>
      </c>
      <c r="AJ274" s="6">
        <f t="shared" si="2393"/>
        <v>2.5976333333333335</v>
      </c>
      <c r="AK274" s="28">
        <f>+AK273+1000</f>
        <v>6000</v>
      </c>
      <c r="AL274" s="6">
        <f t="shared" si="2376"/>
        <v>1.6813333333333338</v>
      </c>
      <c r="AM274" s="6">
        <f t="shared" si="2394"/>
        <v>1.7323658977838081</v>
      </c>
      <c r="AN274" s="28">
        <f>+AN273+1000</f>
        <v>6000</v>
      </c>
      <c r="AO274" s="6">
        <f t="shared" si="2377"/>
        <v>1.3805333333333338</v>
      </c>
      <c r="AP274" s="6">
        <f t="shared" si="2395"/>
        <v>1.4299333333333333</v>
      </c>
      <c r="AQ274" s="28">
        <f t="shared" si="2162"/>
        <v>16450</v>
      </c>
      <c r="AR274" s="6">
        <f t="shared" si="2630"/>
        <v>1.5306832826747723</v>
      </c>
      <c r="AS274" s="6">
        <f t="shared" si="2631"/>
        <v>1.7015018961336923</v>
      </c>
      <c r="AT274" s="28">
        <f>+AT273+1000</f>
        <v>6000</v>
      </c>
      <c r="AU274" s="6">
        <f t="shared" si="2632"/>
        <v>2.1137333333333337</v>
      </c>
      <c r="AV274" s="6">
        <f t="shared" si="2633"/>
        <v>2.298568574050611</v>
      </c>
      <c r="AW274" s="28">
        <f>+AW273+1000</f>
        <v>6000</v>
      </c>
      <c r="AX274" s="6">
        <f t="shared" si="2634"/>
        <v>2.1137333333333337</v>
      </c>
      <c r="AY274" s="6">
        <f t="shared" si="2635"/>
        <v>2.298568574050611</v>
      </c>
      <c r="AZ274" s="28">
        <f>+AZ273+1000</f>
        <v>6000</v>
      </c>
      <c r="BA274" s="6">
        <f t="shared" si="2636"/>
        <v>2.1137333333333337</v>
      </c>
      <c r="BB274" s="21">
        <f t="shared" si="2637"/>
        <v>2.298568574050611</v>
      </c>
    </row>
    <row r="275" spans="4:54" x14ac:dyDescent="0.25">
      <c r="D275" s="28">
        <v>266</v>
      </c>
      <c r="F275" s="20"/>
      <c r="G275" s="29">
        <f t="shared" si="2648"/>
        <v>133.5</v>
      </c>
      <c r="H275" s="4">
        <f t="shared" ref="H275" si="2705">H$5/G275+H$6</f>
        <v>4.149194007490637</v>
      </c>
      <c r="I275" s="4">
        <f t="shared" si="2639"/>
        <v>5.9502490636704124</v>
      </c>
      <c r="J275" s="28">
        <v>266</v>
      </c>
      <c r="K275" s="4">
        <f t="shared" ref="K275" si="2706">K$5/J275+K$6</f>
        <v>4.1498135338345863</v>
      </c>
      <c r="L275" s="4">
        <f t="shared" si="2641"/>
        <v>5.9511541353383457</v>
      </c>
      <c r="M275" s="28">
        <f t="shared" si="2398"/>
        <v>598</v>
      </c>
      <c r="N275" s="6">
        <f t="shared" ref="N275" si="2707">N$5/M275+N$6</f>
        <v>3.8629963210702343</v>
      </c>
      <c r="O275" s="6">
        <f t="shared" si="2381"/>
        <v>5.3911464882943143</v>
      </c>
      <c r="P275" s="28">
        <f t="shared" si="2400"/>
        <v>5080</v>
      </c>
      <c r="Q275" s="6">
        <f t="shared" ref="Q275" si="2708">Q$5/P275+Q$6</f>
        <v>3.7226433070866145</v>
      </c>
      <c r="R275" s="6">
        <f t="shared" si="2383"/>
        <v>5.2383023622047249</v>
      </c>
      <c r="S275" s="28">
        <f t="shared" ref="S275:S338" si="2709">S274+65</f>
        <v>4490</v>
      </c>
      <c r="T275" s="6">
        <f t="shared" ref="T275" si="2710">T$5/S275+T$6</f>
        <v>2.8453541202672605</v>
      </c>
      <c r="U275" s="6">
        <f t="shared" si="2385"/>
        <v>3.1649218262806236</v>
      </c>
      <c r="V275" s="28">
        <f t="shared" ref="V275:V338" si="2711">V274+125</f>
        <v>8450</v>
      </c>
      <c r="W275" s="6">
        <f t="shared" ref="W275" si="2712">W$5/V275+W$6</f>
        <v>2.7252727810650885</v>
      </c>
      <c r="X275" s="6">
        <f t="shared" si="2387"/>
        <v>3.0332118343195265</v>
      </c>
      <c r="Y275" s="28">
        <f t="shared" ref="Y275:Y338" si="2713">Y274+250</f>
        <v>16700</v>
      </c>
      <c r="Z275" s="6">
        <f t="shared" ref="Z275" si="2714">Z$5/Y275+Z$6</f>
        <v>2.5610449101796409</v>
      </c>
      <c r="AA275" s="6">
        <f t="shared" si="2389"/>
        <v>2.8528520958083834</v>
      </c>
      <c r="AB275" s="28">
        <f t="shared" ref="AB275:AB338" si="2715">+AB274+1000</f>
        <v>7000</v>
      </c>
      <c r="AC275" s="6">
        <f t="shared" ref="AC275" si="2716">AC$5/AB275+AC$6</f>
        <v>2.9979857142857149</v>
      </c>
      <c r="AD275" s="6">
        <f t="shared" si="2391"/>
        <v>3.2954714285714282</v>
      </c>
      <c r="AE275" s="28">
        <f t="shared" ref="AE275:AE293" si="2717">+AE274+1000</f>
        <v>7000</v>
      </c>
      <c r="AF275" s="6">
        <f t="shared" si="2374"/>
        <v>2.7139857142857147</v>
      </c>
      <c r="AG275" s="6">
        <f t="shared" si="2392"/>
        <v>2.9781714285714287</v>
      </c>
      <c r="AH275" s="28">
        <f t="shared" ref="AH275:AH293" si="2718">+AH274+1000</f>
        <v>7000</v>
      </c>
      <c r="AI275" s="6">
        <f t="shared" si="2375"/>
        <v>2.2473857142857145</v>
      </c>
      <c r="AJ275" s="6">
        <f t="shared" si="2393"/>
        <v>2.4568714285714286</v>
      </c>
      <c r="AK275" s="28">
        <f t="shared" ref="AK275:AK293" si="2719">+AK274+1000</f>
        <v>7000</v>
      </c>
      <c r="AL275" s="6">
        <f t="shared" si="2376"/>
        <v>1.5472857142857146</v>
      </c>
      <c r="AM275" s="6">
        <f t="shared" si="2394"/>
        <v>1.5916039930219035</v>
      </c>
      <c r="AN275" s="28">
        <f t="shared" ref="AN275:AN293" si="2720">+AN274+1000</f>
        <v>7000</v>
      </c>
      <c r="AO275" s="6">
        <f t="shared" si="2377"/>
        <v>1.2464857142857146</v>
      </c>
      <c r="AP275" s="6">
        <f t="shared" si="2395"/>
        <v>1.2891714285714286</v>
      </c>
      <c r="AQ275" s="28">
        <f t="shared" ref="AQ275:AQ338" si="2721">AQ274+250</f>
        <v>16700</v>
      </c>
      <c r="AR275" s="6">
        <f t="shared" si="2630"/>
        <v>1.5287449101796409</v>
      </c>
      <c r="AS275" s="6">
        <f t="shared" si="2631"/>
        <v>1.6994661499967869</v>
      </c>
      <c r="AT275" s="28">
        <f t="shared" ref="AT275:AT338" si="2722">+AT274+1000</f>
        <v>7000</v>
      </c>
      <c r="AU275" s="6">
        <f t="shared" si="2632"/>
        <v>1.9796857142857147</v>
      </c>
      <c r="AV275" s="6">
        <f t="shared" si="2633"/>
        <v>2.1578066692887061</v>
      </c>
      <c r="AW275" s="28">
        <f t="shared" ref="AW275:AW293" si="2723">+AW274+1000</f>
        <v>7000</v>
      </c>
      <c r="AX275" s="6">
        <f t="shared" si="2634"/>
        <v>1.9796857142857147</v>
      </c>
      <c r="AY275" s="6">
        <f t="shared" si="2635"/>
        <v>2.1578066692887061</v>
      </c>
      <c r="AZ275" s="28">
        <f t="shared" ref="AZ275:AZ293" si="2724">+AZ274+1000</f>
        <v>7000</v>
      </c>
      <c r="BA275" s="6">
        <f t="shared" si="2636"/>
        <v>1.9796857142857147</v>
      </c>
      <c r="BB275" s="21">
        <f t="shared" si="2637"/>
        <v>2.1578066692887061</v>
      </c>
    </row>
    <row r="276" spans="4:54" x14ac:dyDescent="0.25">
      <c r="D276" s="28">
        <v>267</v>
      </c>
      <c r="F276" s="20"/>
      <c r="G276" s="29">
        <f t="shared" si="2648"/>
        <v>134</v>
      </c>
      <c r="H276" s="4">
        <f t="shared" ref="H276" si="2725">H$5/G276+H$6</f>
        <v>4.1485791044776121</v>
      </c>
      <c r="I276" s="4">
        <f t="shared" si="2639"/>
        <v>5.9493507462686566</v>
      </c>
      <c r="J276" s="28">
        <v>267</v>
      </c>
      <c r="K276" s="4">
        <f t="shared" ref="K276" si="2726">K$5/J276+K$6</f>
        <v>4.149194007490637</v>
      </c>
      <c r="L276" s="4">
        <f t="shared" si="2641"/>
        <v>5.9502490636704124</v>
      </c>
      <c r="M276" s="28">
        <f t="shared" si="2398"/>
        <v>601</v>
      </c>
      <c r="N276" s="6">
        <f t="shared" ref="N276" si="2727">N$5/M276+N$6</f>
        <v>3.8621532445923461</v>
      </c>
      <c r="O276" s="6">
        <f t="shared" si="2381"/>
        <v>5.390228286189684</v>
      </c>
      <c r="P276" s="28">
        <f t="shared" si="2400"/>
        <v>5110</v>
      </c>
      <c r="Q276" s="6">
        <f t="shared" ref="Q276" si="2728">Q$5/P276+Q$6</f>
        <v>3.7224757338551862</v>
      </c>
      <c r="R276" s="6">
        <f t="shared" si="2383"/>
        <v>5.2381197651663411</v>
      </c>
      <c r="S276" s="28">
        <f t="shared" si="2709"/>
        <v>4555</v>
      </c>
      <c r="T276" s="6">
        <f t="shared" ref="T276" si="2729">T$5/S276+T$6</f>
        <v>2.8423666300768389</v>
      </c>
      <c r="U276" s="6">
        <f t="shared" si="2385"/>
        <v>3.1617849615806808</v>
      </c>
      <c r="V276" s="28">
        <f t="shared" si="2711"/>
        <v>8575</v>
      </c>
      <c r="W276" s="6">
        <f t="shared" ref="W276" si="2730">W$5/V276+W$6</f>
        <v>2.7227454810495626</v>
      </c>
      <c r="X276" s="6">
        <f t="shared" si="2387"/>
        <v>3.0305586005830905</v>
      </c>
      <c r="Y276" s="28">
        <f t="shared" si="2713"/>
        <v>16950</v>
      </c>
      <c r="Z276" s="6">
        <f t="shared" ref="Z276" si="2731">Z$5/Y276+Z$6</f>
        <v>2.5591637168141594</v>
      </c>
      <c r="AA276" s="6">
        <f t="shared" si="2389"/>
        <v>2.8508764011799412</v>
      </c>
      <c r="AB276" s="28">
        <f t="shared" si="2715"/>
        <v>8000</v>
      </c>
      <c r="AC276" s="6">
        <f t="shared" ref="AC276" si="2732">AC$5/AB276+AC$6</f>
        <v>2.8974500000000005</v>
      </c>
      <c r="AD276" s="6">
        <f t="shared" si="2391"/>
        <v>3.1898999999999997</v>
      </c>
      <c r="AE276" s="28">
        <f t="shared" si="2717"/>
        <v>8000</v>
      </c>
      <c r="AF276" s="6">
        <f t="shared" si="2374"/>
        <v>2.6134500000000003</v>
      </c>
      <c r="AG276" s="6">
        <f t="shared" si="2392"/>
        <v>2.8725999999999998</v>
      </c>
      <c r="AH276" s="28">
        <f t="shared" si="2718"/>
        <v>8000</v>
      </c>
      <c r="AI276" s="6">
        <f t="shared" si="2375"/>
        <v>2.1468500000000006</v>
      </c>
      <c r="AJ276" s="6">
        <f t="shared" si="2393"/>
        <v>2.3513000000000002</v>
      </c>
      <c r="AK276" s="28">
        <f t="shared" si="2719"/>
        <v>8000</v>
      </c>
      <c r="AL276" s="6">
        <f t="shared" si="2376"/>
        <v>1.4467500000000002</v>
      </c>
      <c r="AM276" s="6">
        <f t="shared" si="2394"/>
        <v>1.4860325644504748</v>
      </c>
      <c r="AN276" s="28">
        <f t="shared" si="2720"/>
        <v>8000</v>
      </c>
      <c r="AO276" s="6">
        <f t="shared" si="2377"/>
        <v>1.1459500000000002</v>
      </c>
      <c r="AP276" s="6">
        <f t="shared" si="2395"/>
        <v>1.1836</v>
      </c>
      <c r="AQ276" s="28">
        <f t="shared" si="2721"/>
        <v>16950</v>
      </c>
      <c r="AR276" s="6">
        <f t="shared" si="2630"/>
        <v>1.5268637168141594</v>
      </c>
      <c r="AS276" s="6">
        <f t="shared" si="2631"/>
        <v>1.6974904553683445</v>
      </c>
      <c r="AT276" s="28">
        <f t="shared" si="2722"/>
        <v>8000</v>
      </c>
      <c r="AU276" s="6">
        <f t="shared" si="2632"/>
        <v>1.8791500000000003</v>
      </c>
      <c r="AV276" s="6">
        <f t="shared" si="2633"/>
        <v>2.0522352407172777</v>
      </c>
      <c r="AW276" s="28">
        <f t="shared" si="2723"/>
        <v>8000</v>
      </c>
      <c r="AX276" s="6">
        <f t="shared" si="2634"/>
        <v>1.8791500000000003</v>
      </c>
      <c r="AY276" s="6">
        <f t="shared" si="2635"/>
        <v>2.0522352407172777</v>
      </c>
      <c r="AZ276" s="28">
        <f t="shared" si="2724"/>
        <v>8000</v>
      </c>
      <c r="BA276" s="6">
        <f t="shared" si="2636"/>
        <v>1.8791500000000003</v>
      </c>
      <c r="BB276" s="21">
        <f t="shared" si="2637"/>
        <v>2.0522352407172777</v>
      </c>
    </row>
    <row r="277" spans="4:54" x14ac:dyDescent="0.25">
      <c r="D277" s="28">
        <v>268</v>
      </c>
      <c r="F277" s="20"/>
      <c r="G277" s="29">
        <f t="shared" si="2648"/>
        <v>134.5</v>
      </c>
      <c r="H277" s="4">
        <f t="shared" ref="H277" si="2733">H$5/G277+H$6</f>
        <v>4.1479687732342008</v>
      </c>
      <c r="I277" s="4">
        <f t="shared" si="2639"/>
        <v>5.9484591078066913</v>
      </c>
      <c r="J277" s="28">
        <v>268</v>
      </c>
      <c r="K277" s="4">
        <f t="shared" ref="K277" si="2734">K$5/J277+K$6</f>
        <v>4.1485791044776121</v>
      </c>
      <c r="L277" s="4">
        <f t="shared" si="2641"/>
        <v>5.9493507462686566</v>
      </c>
      <c r="M277" s="28">
        <f t="shared" si="2398"/>
        <v>604</v>
      </c>
      <c r="N277" s="6">
        <f t="shared" ref="N277" si="2735">N$5/M277+N$6</f>
        <v>3.8613185430463579</v>
      </c>
      <c r="O277" s="6">
        <f t="shared" si="2381"/>
        <v>5.3893192052980137</v>
      </c>
      <c r="P277" s="28">
        <f t="shared" si="2400"/>
        <v>5140</v>
      </c>
      <c r="Q277" s="6">
        <f t="shared" ref="Q277" si="2736">Q$5/P277+Q$6</f>
        <v>3.7223101167315176</v>
      </c>
      <c r="R277" s="6">
        <f t="shared" si="2383"/>
        <v>5.2379392996108951</v>
      </c>
      <c r="S277" s="28">
        <f t="shared" si="2709"/>
        <v>4620</v>
      </c>
      <c r="T277" s="6">
        <f t="shared" ref="T277" si="2737">T$5/S277+T$6</f>
        <v>2.8394632034632035</v>
      </c>
      <c r="U277" s="6">
        <f t="shared" si="2385"/>
        <v>3.1587363636363639</v>
      </c>
      <c r="V277" s="28">
        <f t="shared" si="2711"/>
        <v>8700</v>
      </c>
      <c r="W277" s="6">
        <f t="shared" ref="W277" si="2738">W$5/V277+W$6</f>
        <v>2.7202908045977012</v>
      </c>
      <c r="X277" s="6">
        <f t="shared" si="2387"/>
        <v>3.0279816091954022</v>
      </c>
      <c r="Y277" s="28">
        <f t="shared" si="2713"/>
        <v>17200</v>
      </c>
      <c r="Z277" s="6">
        <f t="shared" ref="Z277" si="2739">Z$5/Y277+Z$6</f>
        <v>2.5573372093023257</v>
      </c>
      <c r="AA277" s="6">
        <f t="shared" si="2389"/>
        <v>2.8489581395348837</v>
      </c>
      <c r="AB277" s="28">
        <f t="shared" si="2715"/>
        <v>9000</v>
      </c>
      <c r="AC277" s="6">
        <f t="shared" ref="AC277" si="2740">AC$5/AB277+AC$6</f>
        <v>2.8192555555555563</v>
      </c>
      <c r="AD277" s="6">
        <f t="shared" si="2391"/>
        <v>3.1077888888888889</v>
      </c>
      <c r="AE277" s="28">
        <f t="shared" si="2717"/>
        <v>9000</v>
      </c>
      <c r="AF277" s="6">
        <f t="shared" si="2374"/>
        <v>2.5352555555555556</v>
      </c>
      <c r="AG277" s="6">
        <f t="shared" si="2392"/>
        <v>2.7904888888888886</v>
      </c>
      <c r="AH277" s="28">
        <f t="shared" si="2718"/>
        <v>9000</v>
      </c>
      <c r="AI277" s="6">
        <f t="shared" si="2375"/>
        <v>2.0686555555555559</v>
      </c>
      <c r="AJ277" s="6">
        <f t="shared" si="2393"/>
        <v>2.2691888888888889</v>
      </c>
      <c r="AK277" s="28">
        <f t="shared" si="2719"/>
        <v>9000</v>
      </c>
      <c r="AL277" s="6">
        <f t="shared" si="2376"/>
        <v>1.368555555555556</v>
      </c>
      <c r="AM277" s="6">
        <f t="shared" si="2394"/>
        <v>1.4039214533393638</v>
      </c>
      <c r="AN277" s="28">
        <f t="shared" si="2720"/>
        <v>9000</v>
      </c>
      <c r="AO277" s="6">
        <f t="shared" si="2377"/>
        <v>1.0677555555555558</v>
      </c>
      <c r="AP277" s="6">
        <f t="shared" si="2395"/>
        <v>1.101488888888889</v>
      </c>
      <c r="AQ277" s="28">
        <f t="shared" si="2721"/>
        <v>17200</v>
      </c>
      <c r="AR277" s="6">
        <f t="shared" si="2630"/>
        <v>1.5250372093023259</v>
      </c>
      <c r="AS277" s="6">
        <f t="shared" si="2631"/>
        <v>1.6955721937232873</v>
      </c>
      <c r="AT277" s="28">
        <f t="shared" si="2722"/>
        <v>9000</v>
      </c>
      <c r="AU277" s="6">
        <f t="shared" si="2632"/>
        <v>1.8009555555555559</v>
      </c>
      <c r="AV277" s="6">
        <f t="shared" si="2633"/>
        <v>1.9701241296061667</v>
      </c>
      <c r="AW277" s="28">
        <f t="shared" si="2723"/>
        <v>9000</v>
      </c>
      <c r="AX277" s="6">
        <f t="shared" si="2634"/>
        <v>1.8009555555555559</v>
      </c>
      <c r="AY277" s="6">
        <f t="shared" si="2635"/>
        <v>1.9701241296061667</v>
      </c>
      <c r="AZ277" s="28">
        <f t="shared" si="2724"/>
        <v>9000</v>
      </c>
      <c r="BA277" s="6">
        <f t="shared" si="2636"/>
        <v>1.8009555555555559</v>
      </c>
      <c r="BB277" s="21">
        <f t="shared" si="2637"/>
        <v>1.9701241296061667</v>
      </c>
    </row>
    <row r="278" spans="4:54" x14ac:dyDescent="0.25">
      <c r="D278" s="28">
        <v>269</v>
      </c>
      <c r="F278" s="20"/>
      <c r="G278" s="29">
        <f t="shared" si="2648"/>
        <v>135</v>
      </c>
      <c r="H278" s="4">
        <f t="shared" ref="H278" si="2741">H$5/G278+H$6</f>
        <v>4.1473629629629629</v>
      </c>
      <c r="I278" s="4">
        <f t="shared" si="2639"/>
        <v>5.9475740740740743</v>
      </c>
      <c r="J278" s="28">
        <v>269</v>
      </c>
      <c r="K278" s="4">
        <f t="shared" ref="K278" si="2742">K$5/J278+K$6</f>
        <v>4.1479687732342008</v>
      </c>
      <c r="L278" s="4">
        <f t="shared" si="2641"/>
        <v>5.9484591078066913</v>
      </c>
      <c r="M278" s="28">
        <f t="shared" si="2398"/>
        <v>607</v>
      </c>
      <c r="N278" s="6">
        <f t="shared" ref="N278" si="2743">N$5/M278+N$6</f>
        <v>3.8604920922570019</v>
      </c>
      <c r="O278" s="6">
        <f t="shared" si="2381"/>
        <v>5.388419110378913</v>
      </c>
      <c r="P278" s="28">
        <f t="shared" si="2400"/>
        <v>5170</v>
      </c>
      <c r="Q278" s="6">
        <f t="shared" ref="Q278" si="2744">Q$5/P278+Q$6</f>
        <v>3.7221464216634432</v>
      </c>
      <c r="R278" s="6">
        <f t="shared" si="2383"/>
        <v>5.2377609284332696</v>
      </c>
      <c r="S278" s="28">
        <f t="shared" si="2709"/>
        <v>4685</v>
      </c>
      <c r="T278" s="6">
        <f t="shared" ref="T278" si="2745">T$5/S278+T$6</f>
        <v>2.8366403415154751</v>
      </c>
      <c r="U278" s="6">
        <f t="shared" si="2385"/>
        <v>3.1557723585912489</v>
      </c>
      <c r="V278" s="28">
        <f t="shared" si="2711"/>
        <v>8825</v>
      </c>
      <c r="W278" s="6">
        <f t="shared" ref="W278" si="2746">W$5/V278+W$6</f>
        <v>2.7179056657223795</v>
      </c>
      <c r="X278" s="6">
        <f t="shared" si="2387"/>
        <v>3.0254776203966007</v>
      </c>
      <c r="Y278" s="28">
        <f t="shared" si="2713"/>
        <v>17450</v>
      </c>
      <c r="Z278" s="6">
        <f t="shared" ref="Z278" si="2747">Z$5/Y278+Z$6</f>
        <v>2.5555630372492839</v>
      </c>
      <c r="AA278" s="6">
        <f t="shared" si="2389"/>
        <v>2.8470948424068769</v>
      </c>
      <c r="AB278" s="28">
        <f t="shared" si="2715"/>
        <v>10000</v>
      </c>
      <c r="AC278" s="6">
        <f t="shared" ref="AC278" si="2748">AC$5/AB278+AC$6</f>
        <v>2.7567000000000004</v>
      </c>
      <c r="AD278" s="6">
        <f t="shared" si="2391"/>
        <v>3.0420999999999996</v>
      </c>
      <c r="AE278" s="28">
        <f t="shared" si="2717"/>
        <v>10000</v>
      </c>
      <c r="AF278" s="6">
        <f t="shared" si="2374"/>
        <v>2.4727000000000001</v>
      </c>
      <c r="AG278" s="6">
        <f t="shared" si="2392"/>
        <v>2.7248000000000001</v>
      </c>
      <c r="AH278" s="28">
        <f t="shared" si="2718"/>
        <v>10000</v>
      </c>
      <c r="AI278" s="6">
        <f t="shared" si="2375"/>
        <v>2.0061000000000004</v>
      </c>
      <c r="AJ278" s="6">
        <f t="shared" si="2393"/>
        <v>2.2035</v>
      </c>
      <c r="AK278" s="28">
        <f t="shared" si="2719"/>
        <v>10000</v>
      </c>
      <c r="AL278" s="6">
        <f t="shared" si="2376"/>
        <v>1.3060000000000003</v>
      </c>
      <c r="AM278" s="6">
        <f t="shared" si="2394"/>
        <v>1.3382325644504749</v>
      </c>
      <c r="AN278" s="28">
        <f t="shared" si="2720"/>
        <v>10000</v>
      </c>
      <c r="AO278" s="6">
        <f t="shared" si="2377"/>
        <v>1.0052000000000003</v>
      </c>
      <c r="AP278" s="6">
        <f t="shared" si="2395"/>
        <v>1.0358000000000001</v>
      </c>
      <c r="AQ278" s="28">
        <f t="shared" si="2721"/>
        <v>17450</v>
      </c>
      <c r="AR278" s="6">
        <f t="shared" si="2630"/>
        <v>1.5232630372492839</v>
      </c>
      <c r="AS278" s="6">
        <f t="shared" si="2631"/>
        <v>1.6937088965952805</v>
      </c>
      <c r="AT278" s="28">
        <f t="shared" si="2722"/>
        <v>10000</v>
      </c>
      <c r="AU278" s="6">
        <f t="shared" si="2632"/>
        <v>1.7384000000000004</v>
      </c>
      <c r="AV278" s="6">
        <f t="shared" si="2633"/>
        <v>1.9044352407172778</v>
      </c>
      <c r="AW278" s="28">
        <f t="shared" si="2723"/>
        <v>10000</v>
      </c>
      <c r="AX278" s="6">
        <f t="shared" si="2634"/>
        <v>1.7384000000000004</v>
      </c>
      <c r="AY278" s="6">
        <f t="shared" si="2635"/>
        <v>1.9044352407172778</v>
      </c>
      <c r="AZ278" s="28">
        <f t="shared" si="2724"/>
        <v>10000</v>
      </c>
      <c r="BA278" s="6">
        <f t="shared" si="2636"/>
        <v>1.7384000000000004</v>
      </c>
      <c r="BB278" s="21">
        <f t="shared" si="2637"/>
        <v>1.9044352407172778</v>
      </c>
    </row>
    <row r="279" spans="4:54" x14ac:dyDescent="0.25">
      <c r="D279" s="28">
        <v>270</v>
      </c>
      <c r="F279" s="20"/>
      <c r="G279" s="29">
        <f t="shared" si="2648"/>
        <v>135.5</v>
      </c>
      <c r="H279" s="4">
        <f t="shared" ref="H279" si="2749">H$5/G279+H$6</f>
        <v>4.1467616236162357</v>
      </c>
      <c r="I279" s="4">
        <f t="shared" si="2639"/>
        <v>5.9466955719557202</v>
      </c>
      <c r="J279" s="28">
        <v>270</v>
      </c>
      <c r="K279" s="4">
        <f t="shared" ref="K279" si="2750">K$5/J279+K$6</f>
        <v>4.1473629629629629</v>
      </c>
      <c r="L279" s="4">
        <f t="shared" si="2641"/>
        <v>5.9475740740740743</v>
      </c>
      <c r="M279" s="28">
        <f t="shared" si="2398"/>
        <v>610</v>
      </c>
      <c r="N279" s="6">
        <f t="shared" ref="N279" si="2751">N$5/M279+N$6</f>
        <v>3.8596737704918036</v>
      </c>
      <c r="O279" s="6">
        <f t="shared" si="2381"/>
        <v>5.3875278688524597</v>
      </c>
      <c r="P279" s="28">
        <f t="shared" si="2400"/>
        <v>5200</v>
      </c>
      <c r="Q279" s="6">
        <f t="shared" ref="Q279" si="2752">Q$5/P279+Q$6</f>
        <v>3.7219846153846157</v>
      </c>
      <c r="R279" s="6">
        <f t="shared" si="2383"/>
        <v>5.2375846153846153</v>
      </c>
      <c r="S279" s="28">
        <f t="shared" si="2709"/>
        <v>4750</v>
      </c>
      <c r="T279" s="6">
        <f t="shared" ref="T279" si="2753">T$5/S279+T$6</f>
        <v>2.8338947368421055</v>
      </c>
      <c r="U279" s="6">
        <f t="shared" si="2385"/>
        <v>3.1528894736842106</v>
      </c>
      <c r="V279" s="28">
        <f t="shared" si="2711"/>
        <v>8950</v>
      </c>
      <c r="W279" s="6">
        <f t="shared" ref="W279" si="2754">W$5/V279+W$6</f>
        <v>2.715587150837989</v>
      </c>
      <c r="X279" s="6">
        <f t="shared" si="2387"/>
        <v>3.0230435754189946</v>
      </c>
      <c r="Y279" s="28">
        <f t="shared" si="2713"/>
        <v>17700</v>
      </c>
      <c r="Z279" s="6">
        <f t="shared" ref="Z279" si="2755">Z$5/Y279+Z$6</f>
        <v>2.5538389830508477</v>
      </c>
      <c r="AA279" s="6">
        <f t="shared" si="2389"/>
        <v>2.8452841807909603</v>
      </c>
      <c r="AB279" s="28">
        <f t="shared" si="2715"/>
        <v>11000</v>
      </c>
      <c r="AC279" s="6">
        <f t="shared" ref="AC279" si="2756">AC$5/AB279+AC$6</f>
        <v>2.7055181818181824</v>
      </c>
      <c r="AD279" s="6">
        <f t="shared" si="2391"/>
        <v>2.9883545454545453</v>
      </c>
      <c r="AE279" s="28">
        <f t="shared" si="2717"/>
        <v>11000</v>
      </c>
      <c r="AF279" s="6">
        <f t="shared" si="2374"/>
        <v>2.4215181818181821</v>
      </c>
      <c r="AG279" s="6">
        <f t="shared" si="2392"/>
        <v>2.6710545454545453</v>
      </c>
      <c r="AH279" s="28">
        <f t="shared" si="2718"/>
        <v>11000</v>
      </c>
      <c r="AI279" s="6">
        <f t="shared" si="2375"/>
        <v>1.954918181818182</v>
      </c>
      <c r="AJ279" s="6">
        <f t="shared" si="2393"/>
        <v>2.1497545454545453</v>
      </c>
      <c r="AK279" s="28">
        <f t="shared" si="2719"/>
        <v>11000</v>
      </c>
      <c r="AL279" s="6">
        <f t="shared" si="2376"/>
        <v>1.2548181818181821</v>
      </c>
      <c r="AM279" s="6">
        <f t="shared" si="2394"/>
        <v>1.2844871099050201</v>
      </c>
      <c r="AN279" s="28">
        <f t="shared" si="2720"/>
        <v>11000</v>
      </c>
      <c r="AO279" s="6">
        <f t="shared" si="2377"/>
        <v>0.9540181818181821</v>
      </c>
      <c r="AP279" s="6">
        <f t="shared" si="2395"/>
        <v>0.9820545454545454</v>
      </c>
      <c r="AQ279" s="28">
        <f t="shared" si="2721"/>
        <v>17700</v>
      </c>
      <c r="AR279" s="6">
        <f t="shared" si="2630"/>
        <v>1.5215389830508477</v>
      </c>
      <c r="AS279" s="6">
        <f t="shared" si="2631"/>
        <v>1.6918982349793641</v>
      </c>
      <c r="AT279" s="28">
        <f t="shared" si="2722"/>
        <v>11000</v>
      </c>
      <c r="AU279" s="6">
        <f t="shared" si="2632"/>
        <v>1.687218181818182</v>
      </c>
      <c r="AV279" s="6">
        <f t="shared" si="2633"/>
        <v>1.8506897861718232</v>
      </c>
      <c r="AW279" s="28">
        <f t="shared" si="2723"/>
        <v>11000</v>
      </c>
      <c r="AX279" s="6">
        <f t="shared" si="2634"/>
        <v>1.687218181818182</v>
      </c>
      <c r="AY279" s="6">
        <f t="shared" si="2635"/>
        <v>1.8506897861718232</v>
      </c>
      <c r="AZ279" s="28">
        <f t="shared" si="2724"/>
        <v>11000</v>
      </c>
      <c r="BA279" s="6">
        <f t="shared" si="2636"/>
        <v>1.687218181818182</v>
      </c>
      <c r="BB279" s="21">
        <f t="shared" si="2637"/>
        <v>1.8506897861718232</v>
      </c>
    </row>
    <row r="280" spans="4:54" x14ac:dyDescent="0.25">
      <c r="D280" s="28">
        <v>271</v>
      </c>
      <c r="F280" s="20"/>
      <c r="G280" s="29">
        <f t="shared" si="2648"/>
        <v>136</v>
      </c>
      <c r="H280" s="4">
        <f t="shared" ref="H280" si="2757">H$5/G280+H$6</f>
        <v>4.1461647058823532</v>
      </c>
      <c r="I280" s="4">
        <f t="shared" si="2639"/>
        <v>5.945823529411765</v>
      </c>
      <c r="J280" s="28">
        <v>271</v>
      </c>
      <c r="K280" s="4">
        <f t="shared" ref="K280" si="2758">K$5/J280+K$6</f>
        <v>4.1467616236162357</v>
      </c>
      <c r="L280" s="4">
        <f t="shared" si="2641"/>
        <v>5.9466955719557202</v>
      </c>
      <c r="M280" s="28">
        <f t="shared" si="2398"/>
        <v>613</v>
      </c>
      <c r="N280" s="6">
        <f t="shared" ref="N280" si="2759">N$5/M280+N$6</f>
        <v>3.8588634584013053</v>
      </c>
      <c r="O280" s="6">
        <f t="shared" si="2381"/>
        <v>5.3866453507340948</v>
      </c>
      <c r="P280" s="28">
        <f t="shared" si="2400"/>
        <v>5230</v>
      </c>
      <c r="Q280" s="6">
        <f t="shared" ref="Q280" si="2760">Q$5/P280+Q$6</f>
        <v>3.7218246653919698</v>
      </c>
      <c r="R280" s="6">
        <f t="shared" si="2383"/>
        <v>5.2374103250478017</v>
      </c>
      <c r="S280" s="28">
        <f t="shared" si="2709"/>
        <v>4815</v>
      </c>
      <c r="T280" s="6">
        <f t="shared" ref="T280" si="2761">T$5/S280+T$6</f>
        <v>2.8312232606438217</v>
      </c>
      <c r="U280" s="6">
        <f t="shared" si="2385"/>
        <v>3.1500844236760126</v>
      </c>
      <c r="V280" s="28">
        <f t="shared" si="2711"/>
        <v>9075</v>
      </c>
      <c r="W280" s="6">
        <f t="shared" ref="W280" si="2762">W$5/V280+W$6</f>
        <v>2.7133325068870522</v>
      </c>
      <c r="X280" s="6">
        <f t="shared" si="2387"/>
        <v>3.0206765840220386</v>
      </c>
      <c r="Y280" s="28">
        <f t="shared" si="2713"/>
        <v>17950</v>
      </c>
      <c r="Z280" s="6">
        <f t="shared" ref="Z280" si="2763">Z$5/Y280+Z$6</f>
        <v>2.5521629526462397</v>
      </c>
      <c r="AA280" s="6">
        <f t="shared" si="2389"/>
        <v>2.8435239554317548</v>
      </c>
      <c r="AB280" s="28">
        <f t="shared" si="2715"/>
        <v>12000</v>
      </c>
      <c r="AC280" s="6">
        <f t="shared" ref="AC280" si="2764">AC$5/AB280+AC$6</f>
        <v>2.6628666666666669</v>
      </c>
      <c r="AD280" s="6">
        <f t="shared" si="2391"/>
        <v>2.9435666666666664</v>
      </c>
      <c r="AE280" s="28">
        <f t="shared" si="2717"/>
        <v>12000</v>
      </c>
      <c r="AF280" s="6">
        <f t="shared" si="2374"/>
        <v>2.3788666666666667</v>
      </c>
      <c r="AG280" s="6">
        <f t="shared" si="2392"/>
        <v>2.6262666666666665</v>
      </c>
      <c r="AH280" s="28">
        <f t="shared" si="2718"/>
        <v>12000</v>
      </c>
      <c r="AI280" s="6">
        <f t="shared" si="2375"/>
        <v>1.912266666666667</v>
      </c>
      <c r="AJ280" s="6">
        <f t="shared" si="2393"/>
        <v>2.1049666666666669</v>
      </c>
      <c r="AK280" s="28">
        <f t="shared" si="2719"/>
        <v>12000</v>
      </c>
      <c r="AL280" s="6">
        <f t="shared" si="2376"/>
        <v>1.2121666666666668</v>
      </c>
      <c r="AM280" s="6">
        <f t="shared" si="2394"/>
        <v>1.2396992311171415</v>
      </c>
      <c r="AN280" s="28">
        <f t="shared" si="2720"/>
        <v>12000</v>
      </c>
      <c r="AO280" s="6">
        <f t="shared" si="2377"/>
        <v>0.91136666666666688</v>
      </c>
      <c r="AP280" s="6">
        <f t="shared" si="2395"/>
        <v>0.93726666666666669</v>
      </c>
      <c r="AQ280" s="28">
        <f t="shared" si="2721"/>
        <v>17950</v>
      </c>
      <c r="AR280" s="6">
        <f t="shared" si="2630"/>
        <v>1.5198629526462397</v>
      </c>
      <c r="AS280" s="6">
        <f t="shared" si="2631"/>
        <v>1.6901380096201586</v>
      </c>
      <c r="AT280" s="28">
        <f t="shared" si="2722"/>
        <v>12000</v>
      </c>
      <c r="AU280" s="6">
        <f t="shared" si="2632"/>
        <v>1.644566666666667</v>
      </c>
      <c r="AV280" s="6">
        <f t="shared" si="2633"/>
        <v>1.8059019073839444</v>
      </c>
      <c r="AW280" s="28">
        <f t="shared" si="2723"/>
        <v>12000</v>
      </c>
      <c r="AX280" s="6">
        <f t="shared" si="2634"/>
        <v>1.644566666666667</v>
      </c>
      <c r="AY280" s="6">
        <f t="shared" si="2635"/>
        <v>1.8059019073839444</v>
      </c>
      <c r="AZ280" s="28">
        <f t="shared" si="2724"/>
        <v>12000</v>
      </c>
      <c r="BA280" s="6">
        <f t="shared" si="2636"/>
        <v>1.644566666666667</v>
      </c>
      <c r="BB280" s="21">
        <f t="shared" si="2637"/>
        <v>1.8059019073839444</v>
      </c>
    </row>
    <row r="281" spans="4:54" x14ac:dyDescent="0.25">
      <c r="D281" s="28">
        <v>272</v>
      </c>
      <c r="F281" s="20"/>
      <c r="G281" s="29">
        <f t="shared" si="2648"/>
        <v>136.5</v>
      </c>
      <c r="H281" s="4">
        <f t="shared" ref="H281" si="2765">H$5/G281+H$6</f>
        <v>4.1455721611721614</v>
      </c>
      <c r="I281" s="4">
        <f t="shared" si="2639"/>
        <v>5.9449578754578756</v>
      </c>
      <c r="J281" s="28">
        <v>272</v>
      </c>
      <c r="K281" s="4">
        <f t="shared" ref="K281" si="2766">K$5/J281+K$6</f>
        <v>4.1461647058823532</v>
      </c>
      <c r="L281" s="4">
        <f t="shared" si="2641"/>
        <v>5.945823529411765</v>
      </c>
      <c r="M281" s="28">
        <f t="shared" si="2398"/>
        <v>616</v>
      </c>
      <c r="N281" s="6">
        <f t="shared" ref="N281" si="2767">N$5/M281+N$6</f>
        <v>3.858061038961039</v>
      </c>
      <c r="O281" s="6">
        <f t="shared" si="2381"/>
        <v>5.3857714285714291</v>
      </c>
      <c r="P281" s="28">
        <f t="shared" si="2400"/>
        <v>5260</v>
      </c>
      <c r="Q281" s="6">
        <f t="shared" ref="Q281" si="2768">Q$5/P281+Q$6</f>
        <v>3.7216665399239544</v>
      </c>
      <c r="R281" s="6">
        <f t="shared" si="2383"/>
        <v>5.2372380228136883</v>
      </c>
      <c r="S281" s="28">
        <f t="shared" si="2709"/>
        <v>4880</v>
      </c>
      <c r="T281" s="6">
        <f t="shared" ref="T281" si="2769">T$5/S281+T$6</f>
        <v>2.8286229508196721</v>
      </c>
      <c r="U281" s="6">
        <f t="shared" si="2385"/>
        <v>3.1473540983606556</v>
      </c>
      <c r="V281" s="28">
        <f t="shared" si="2711"/>
        <v>9200</v>
      </c>
      <c r="W281" s="6">
        <f t="shared" ref="W281" si="2770">W$5/V281+W$6</f>
        <v>2.7111391304347827</v>
      </c>
      <c r="X281" s="6">
        <f t="shared" si="2387"/>
        <v>3.0183739130434781</v>
      </c>
      <c r="Y281" s="28">
        <f t="shared" si="2713"/>
        <v>18200</v>
      </c>
      <c r="Z281" s="6">
        <f t="shared" ref="Z281" si="2771">Z$5/Y281+Z$6</f>
        <v>2.5505329670329671</v>
      </c>
      <c r="AA281" s="6">
        <f t="shared" si="2389"/>
        <v>2.8418120879120878</v>
      </c>
      <c r="AB281" s="28">
        <f t="shared" si="2715"/>
        <v>13000</v>
      </c>
      <c r="AC281" s="6">
        <f t="shared" ref="AC281" si="2772">AC$5/AB281+AC$6</f>
        <v>2.6267769230769233</v>
      </c>
      <c r="AD281" s="6">
        <f t="shared" si="2391"/>
        <v>2.9056692307692304</v>
      </c>
      <c r="AE281" s="28">
        <f t="shared" si="2717"/>
        <v>13000</v>
      </c>
      <c r="AF281" s="6">
        <f t="shared" si="2374"/>
        <v>2.3427769230769231</v>
      </c>
      <c r="AG281" s="6">
        <f t="shared" si="2392"/>
        <v>2.5883692307692305</v>
      </c>
      <c r="AH281" s="28">
        <f t="shared" si="2718"/>
        <v>13000</v>
      </c>
      <c r="AI281" s="6">
        <f t="shared" si="2375"/>
        <v>1.8761769230769234</v>
      </c>
      <c r="AJ281" s="6">
        <f t="shared" si="2393"/>
        <v>2.0670692307692309</v>
      </c>
      <c r="AK281" s="28">
        <f t="shared" si="2719"/>
        <v>13000</v>
      </c>
      <c r="AL281" s="6">
        <f t="shared" si="2376"/>
        <v>1.1760769230769232</v>
      </c>
      <c r="AM281" s="6">
        <f t="shared" si="2394"/>
        <v>1.2018017952197055</v>
      </c>
      <c r="AN281" s="28">
        <f t="shared" si="2720"/>
        <v>13000</v>
      </c>
      <c r="AO281" s="6">
        <f t="shared" si="2377"/>
        <v>0.87527692307692329</v>
      </c>
      <c r="AP281" s="6">
        <f t="shared" si="2395"/>
        <v>0.8993692307692307</v>
      </c>
      <c r="AQ281" s="28">
        <f t="shared" si="2721"/>
        <v>18200</v>
      </c>
      <c r="AR281" s="6">
        <f t="shared" si="2630"/>
        <v>1.5182329670329673</v>
      </c>
      <c r="AS281" s="6">
        <f t="shared" si="2631"/>
        <v>1.6884261421004916</v>
      </c>
      <c r="AT281" s="28">
        <f t="shared" si="2722"/>
        <v>13000</v>
      </c>
      <c r="AU281" s="6">
        <f t="shared" si="2632"/>
        <v>1.6084769230769234</v>
      </c>
      <c r="AV281" s="6">
        <f t="shared" si="2633"/>
        <v>1.7680044714865086</v>
      </c>
      <c r="AW281" s="28">
        <f t="shared" si="2723"/>
        <v>13000</v>
      </c>
      <c r="AX281" s="6">
        <f t="shared" si="2634"/>
        <v>1.6084769230769234</v>
      </c>
      <c r="AY281" s="6">
        <f t="shared" si="2635"/>
        <v>1.7680044714865086</v>
      </c>
      <c r="AZ281" s="28">
        <f t="shared" si="2724"/>
        <v>13000</v>
      </c>
      <c r="BA281" s="6">
        <f t="shared" si="2636"/>
        <v>1.6084769230769234</v>
      </c>
      <c r="BB281" s="21">
        <f t="shared" si="2637"/>
        <v>1.7680044714865086</v>
      </c>
    </row>
    <row r="282" spans="4:54" x14ac:dyDescent="0.25">
      <c r="D282" s="28">
        <v>273</v>
      </c>
      <c r="F282" s="20"/>
      <c r="G282" s="29">
        <f t="shared" si="2648"/>
        <v>137</v>
      </c>
      <c r="H282" s="4">
        <f t="shared" ref="H282" si="2773">H$5/G282+H$6</f>
        <v>4.1449839416058394</v>
      </c>
      <c r="I282" s="4">
        <f t="shared" si="2639"/>
        <v>5.944098540145986</v>
      </c>
      <c r="J282" s="28">
        <v>273</v>
      </c>
      <c r="K282" s="4">
        <f t="shared" ref="K282" si="2774">K$5/J282+K$6</f>
        <v>4.1455721611721614</v>
      </c>
      <c r="L282" s="4">
        <f t="shared" si="2641"/>
        <v>5.9449578754578756</v>
      </c>
      <c r="M282" s="28">
        <f t="shared" si="2398"/>
        <v>619</v>
      </c>
      <c r="N282" s="6">
        <f t="shared" ref="N282" si="2775">N$5/M282+N$6</f>
        <v>3.8572663974151857</v>
      </c>
      <c r="O282" s="6">
        <f t="shared" si="2381"/>
        <v>5.3849059773828758</v>
      </c>
      <c r="P282" s="28">
        <f t="shared" si="2400"/>
        <v>5290</v>
      </c>
      <c r="Q282" s="6">
        <f t="shared" ref="Q282" si="2776">Q$5/P282+Q$6</f>
        <v>3.7215102079395086</v>
      </c>
      <c r="R282" s="6">
        <f t="shared" si="2383"/>
        <v>5.2370676748582232</v>
      </c>
      <c r="S282" s="28">
        <f t="shared" si="2709"/>
        <v>4945</v>
      </c>
      <c r="T282" s="6">
        <f t="shared" ref="T282" si="2777">T$5/S282+T$6</f>
        <v>2.8260910010111226</v>
      </c>
      <c r="U282" s="6">
        <f t="shared" si="2385"/>
        <v>3.1446955510616785</v>
      </c>
      <c r="V282" s="28">
        <f t="shared" si="2711"/>
        <v>9325</v>
      </c>
      <c r="W282" s="6">
        <f t="shared" ref="W282" si="2778">W$5/V282+W$6</f>
        <v>2.7090045576407507</v>
      </c>
      <c r="X282" s="6">
        <f t="shared" si="2387"/>
        <v>3.0161329758713138</v>
      </c>
      <c r="Y282" s="28">
        <f t="shared" si="2713"/>
        <v>18450</v>
      </c>
      <c r="Z282" s="6">
        <f t="shared" ref="Z282" si="2779">Z$5/Y282+Z$6</f>
        <v>2.548947154471545</v>
      </c>
      <c r="AA282" s="6">
        <f t="shared" si="2389"/>
        <v>2.8401466124661248</v>
      </c>
      <c r="AB282" s="28">
        <f t="shared" si="2715"/>
        <v>14000</v>
      </c>
      <c r="AC282" s="6">
        <f t="shared" ref="AC282" si="2780">AC$5/AB282+AC$6</f>
        <v>2.5958428571428573</v>
      </c>
      <c r="AD282" s="6">
        <f t="shared" si="2391"/>
        <v>2.873185714285714</v>
      </c>
      <c r="AE282" s="28">
        <f t="shared" si="2717"/>
        <v>14000</v>
      </c>
      <c r="AF282" s="6">
        <f t="shared" si="2374"/>
        <v>2.3118428571428575</v>
      </c>
      <c r="AG282" s="6">
        <f t="shared" si="2392"/>
        <v>2.5558857142857141</v>
      </c>
      <c r="AH282" s="28">
        <f t="shared" si="2718"/>
        <v>14000</v>
      </c>
      <c r="AI282" s="6">
        <f t="shared" si="2375"/>
        <v>1.8452428571428574</v>
      </c>
      <c r="AJ282" s="6">
        <f t="shared" si="2393"/>
        <v>2.0345857142857144</v>
      </c>
      <c r="AK282" s="28">
        <f t="shared" si="2719"/>
        <v>14000</v>
      </c>
      <c r="AL282" s="6">
        <f t="shared" si="2376"/>
        <v>1.1451428571428575</v>
      </c>
      <c r="AM282" s="6">
        <f t="shared" si="2394"/>
        <v>1.1693182787361891</v>
      </c>
      <c r="AN282" s="28">
        <f t="shared" si="2720"/>
        <v>14000</v>
      </c>
      <c r="AO282" s="6">
        <f t="shared" si="2377"/>
        <v>0.84434285714285728</v>
      </c>
      <c r="AP282" s="6">
        <f t="shared" si="2395"/>
        <v>0.86688571428571426</v>
      </c>
      <c r="AQ282" s="28">
        <f t="shared" si="2721"/>
        <v>18450</v>
      </c>
      <c r="AR282" s="6">
        <f t="shared" si="2630"/>
        <v>1.516647154471545</v>
      </c>
      <c r="AS282" s="6">
        <f t="shared" si="2631"/>
        <v>1.6867606666545283</v>
      </c>
      <c r="AT282" s="28">
        <f t="shared" si="2722"/>
        <v>14000</v>
      </c>
      <c r="AU282" s="6">
        <f t="shared" si="2632"/>
        <v>1.5775428571428574</v>
      </c>
      <c r="AV282" s="6">
        <f t="shared" si="2633"/>
        <v>1.735520955002992</v>
      </c>
      <c r="AW282" s="28">
        <f t="shared" si="2723"/>
        <v>14000</v>
      </c>
      <c r="AX282" s="6">
        <f t="shared" si="2634"/>
        <v>1.5775428571428574</v>
      </c>
      <c r="AY282" s="6">
        <f t="shared" si="2635"/>
        <v>1.735520955002992</v>
      </c>
      <c r="AZ282" s="28">
        <f t="shared" si="2724"/>
        <v>14000</v>
      </c>
      <c r="BA282" s="6">
        <f t="shared" si="2636"/>
        <v>1.5775428571428574</v>
      </c>
      <c r="BB282" s="21">
        <f t="shared" si="2637"/>
        <v>1.735520955002992</v>
      </c>
    </row>
    <row r="283" spans="4:54" x14ac:dyDescent="0.25">
      <c r="D283" s="28">
        <v>274</v>
      </c>
      <c r="F283" s="20"/>
      <c r="G283" s="29">
        <f t="shared" si="2648"/>
        <v>137.5</v>
      </c>
      <c r="H283" s="4">
        <f t="shared" ref="H283" si="2781">H$5/G283+H$6</f>
        <v>4.1444000000000001</v>
      </c>
      <c r="I283" s="4">
        <f t="shared" si="2639"/>
        <v>5.9432454545454547</v>
      </c>
      <c r="J283" s="28">
        <v>274</v>
      </c>
      <c r="K283" s="4">
        <f t="shared" ref="K283" si="2782">K$5/J283+K$6</f>
        <v>4.1449839416058394</v>
      </c>
      <c r="L283" s="4">
        <f t="shared" si="2641"/>
        <v>5.944098540145986</v>
      </c>
      <c r="M283" s="28">
        <f t="shared" si="2398"/>
        <v>622</v>
      </c>
      <c r="N283" s="6">
        <f t="shared" ref="N283" si="2783">N$5/M283+N$6</f>
        <v>3.8564794212218652</v>
      </c>
      <c r="O283" s="6">
        <f t="shared" si="2381"/>
        <v>5.3840488745980712</v>
      </c>
      <c r="P283" s="28">
        <f t="shared" si="2400"/>
        <v>5320</v>
      </c>
      <c r="Q283" s="6">
        <f t="shared" ref="Q283" si="2784">Q$5/P283+Q$6</f>
        <v>3.7213556390977445</v>
      </c>
      <c r="R283" s="6">
        <f t="shared" si="2383"/>
        <v>5.2368992481203014</v>
      </c>
      <c r="S283" s="28">
        <f t="shared" si="2709"/>
        <v>5010</v>
      </c>
      <c r="T283" s="6">
        <f t="shared" ref="T283" si="2785">T$5/S283+T$6</f>
        <v>2.8236247504990022</v>
      </c>
      <c r="U283" s="6">
        <f t="shared" si="2385"/>
        <v>3.1421059880239524</v>
      </c>
      <c r="V283" s="28">
        <f t="shared" si="2711"/>
        <v>9450</v>
      </c>
      <c r="W283" s="6">
        <f t="shared" ref="W283" si="2786">W$5/V283+W$6</f>
        <v>2.7069264550264549</v>
      </c>
      <c r="X283" s="6">
        <f t="shared" si="2387"/>
        <v>3.0139513227513226</v>
      </c>
      <c r="Y283" s="28">
        <f t="shared" si="2713"/>
        <v>18700</v>
      </c>
      <c r="Z283" s="6">
        <f t="shared" ref="Z283" si="2787">Z$5/Y283+Z$6</f>
        <v>2.5474037433155083</v>
      </c>
      <c r="AA283" s="6">
        <f t="shared" si="2389"/>
        <v>2.838525668449198</v>
      </c>
      <c r="AB283" s="28">
        <f t="shared" si="2715"/>
        <v>15000</v>
      </c>
      <c r="AC283" s="6">
        <f t="shared" ref="AC283" si="2788">AC$5/AB283+AC$6</f>
        <v>2.5690333333333335</v>
      </c>
      <c r="AD283" s="6">
        <f t="shared" si="2391"/>
        <v>2.8450333333333333</v>
      </c>
      <c r="AE283" s="28">
        <f t="shared" si="2717"/>
        <v>15000</v>
      </c>
      <c r="AF283" s="6">
        <f t="shared" si="2374"/>
        <v>2.2850333333333337</v>
      </c>
      <c r="AG283" s="6">
        <f t="shared" si="2392"/>
        <v>2.5277333333333334</v>
      </c>
      <c r="AH283" s="28">
        <f t="shared" si="2718"/>
        <v>15000</v>
      </c>
      <c r="AI283" s="6">
        <f t="shared" si="2375"/>
        <v>1.8184333333333336</v>
      </c>
      <c r="AJ283" s="6">
        <f t="shared" si="2393"/>
        <v>2.0064333333333333</v>
      </c>
      <c r="AK283" s="28">
        <f t="shared" si="2719"/>
        <v>15000</v>
      </c>
      <c r="AL283" s="6">
        <f t="shared" si="2376"/>
        <v>1.1183333333333336</v>
      </c>
      <c r="AM283" s="6">
        <f t="shared" si="2394"/>
        <v>1.1411658977838082</v>
      </c>
      <c r="AN283" s="28">
        <f t="shared" si="2720"/>
        <v>15000</v>
      </c>
      <c r="AO283" s="6">
        <f t="shared" si="2377"/>
        <v>0.81753333333333345</v>
      </c>
      <c r="AP283" s="6">
        <f t="shared" si="2395"/>
        <v>0.83873333333333333</v>
      </c>
      <c r="AQ283" s="28">
        <f t="shared" si="2721"/>
        <v>18700</v>
      </c>
      <c r="AR283" s="6">
        <f t="shared" si="2630"/>
        <v>1.5151037433155083</v>
      </c>
      <c r="AS283" s="6">
        <f t="shared" si="2631"/>
        <v>1.6851397226376015</v>
      </c>
      <c r="AT283" s="28">
        <f t="shared" si="2722"/>
        <v>15000</v>
      </c>
      <c r="AU283" s="6">
        <f t="shared" si="2632"/>
        <v>1.5507333333333335</v>
      </c>
      <c r="AV283" s="6">
        <f t="shared" si="2633"/>
        <v>1.7073685740506113</v>
      </c>
      <c r="AW283" s="28">
        <f t="shared" si="2723"/>
        <v>15000</v>
      </c>
      <c r="AX283" s="6">
        <f t="shared" si="2634"/>
        <v>1.5507333333333335</v>
      </c>
      <c r="AY283" s="6">
        <f t="shared" si="2635"/>
        <v>1.7073685740506113</v>
      </c>
      <c r="AZ283" s="28">
        <f t="shared" si="2724"/>
        <v>15000</v>
      </c>
      <c r="BA283" s="6">
        <f t="shared" si="2636"/>
        <v>1.5507333333333335</v>
      </c>
      <c r="BB283" s="21">
        <f t="shared" si="2637"/>
        <v>1.7073685740506113</v>
      </c>
    </row>
    <row r="284" spans="4:54" x14ac:dyDescent="0.25">
      <c r="D284" s="28">
        <v>275</v>
      </c>
      <c r="F284" s="20"/>
      <c r="G284" s="29">
        <f t="shared" si="2648"/>
        <v>138</v>
      </c>
      <c r="H284" s="4">
        <f t="shared" ref="H284" si="2789">H$5/G284+H$6</f>
        <v>4.1438202898550722</v>
      </c>
      <c r="I284" s="4">
        <f t="shared" si="2639"/>
        <v>5.9423985507246382</v>
      </c>
      <c r="J284" s="28">
        <v>275</v>
      </c>
      <c r="K284" s="4">
        <f t="shared" ref="K284" si="2790">K$5/J284+K$6</f>
        <v>4.1444000000000001</v>
      </c>
      <c r="L284" s="4">
        <f t="shared" si="2641"/>
        <v>5.9432454545454547</v>
      </c>
      <c r="M284" s="28">
        <f t="shared" si="2398"/>
        <v>625</v>
      </c>
      <c r="N284" s="6">
        <f t="shared" ref="N284" si="2791">N$5/M284+N$6</f>
        <v>3.8557000000000001</v>
      </c>
      <c r="O284" s="6">
        <f t="shared" si="2381"/>
        <v>5.3832000000000004</v>
      </c>
      <c r="P284" s="28">
        <f t="shared" si="2400"/>
        <v>5350</v>
      </c>
      <c r="Q284" s="6">
        <f t="shared" ref="Q284" si="2792">Q$5/P284+Q$6</f>
        <v>3.721202803738318</v>
      </c>
      <c r="R284" s="6">
        <f t="shared" si="2383"/>
        <v>5.236732710280374</v>
      </c>
      <c r="S284" s="28">
        <f t="shared" si="2709"/>
        <v>5075</v>
      </c>
      <c r="T284" s="6">
        <f t="shared" ref="T284" si="2793">T$5/S284+T$6</f>
        <v>2.8212216748768473</v>
      </c>
      <c r="U284" s="6">
        <f t="shared" si="2385"/>
        <v>3.1395827586206897</v>
      </c>
      <c r="V284" s="28">
        <f t="shared" si="2711"/>
        <v>9575</v>
      </c>
      <c r="W284" s="6">
        <f t="shared" ref="W284" si="2794">W$5/V284+W$6</f>
        <v>2.7049026109660574</v>
      </c>
      <c r="X284" s="6">
        <f t="shared" si="2387"/>
        <v>3.0118266318537859</v>
      </c>
      <c r="Y284" s="28">
        <f t="shared" si="2713"/>
        <v>18950</v>
      </c>
      <c r="Z284" s="6">
        <f t="shared" ref="Z284" si="2795">Z$5/Y284+Z$6</f>
        <v>2.5459010554089714</v>
      </c>
      <c r="AA284" s="6">
        <f t="shared" si="2389"/>
        <v>2.8369474934036942</v>
      </c>
      <c r="AB284" s="28">
        <f t="shared" si="2715"/>
        <v>16000</v>
      </c>
      <c r="AC284" s="6">
        <f t="shared" ref="AC284" si="2796">AC$5/AB284+AC$6</f>
        <v>2.5455750000000004</v>
      </c>
      <c r="AD284" s="6">
        <f t="shared" si="2391"/>
        <v>2.8203999999999998</v>
      </c>
      <c r="AE284" s="28">
        <f t="shared" si="2717"/>
        <v>16000</v>
      </c>
      <c r="AF284" s="6">
        <f t="shared" si="2374"/>
        <v>2.2615750000000001</v>
      </c>
      <c r="AG284" s="6">
        <f t="shared" si="2392"/>
        <v>2.5030999999999999</v>
      </c>
      <c r="AH284" s="28">
        <f t="shared" si="2718"/>
        <v>16000</v>
      </c>
      <c r="AI284" s="6">
        <f t="shared" si="2375"/>
        <v>1.7949750000000002</v>
      </c>
      <c r="AJ284" s="6">
        <f t="shared" si="2393"/>
        <v>1.9818</v>
      </c>
      <c r="AK284" s="28">
        <f t="shared" si="2719"/>
        <v>16000</v>
      </c>
      <c r="AL284" s="6">
        <f t="shared" si="2376"/>
        <v>1.094875</v>
      </c>
      <c r="AM284" s="6">
        <f t="shared" si="2394"/>
        <v>1.1165325644504749</v>
      </c>
      <c r="AN284" s="28">
        <f t="shared" si="2720"/>
        <v>16000</v>
      </c>
      <c r="AO284" s="6">
        <f t="shared" si="2377"/>
        <v>0.79407500000000009</v>
      </c>
      <c r="AP284" s="6">
        <f t="shared" si="2395"/>
        <v>0.81410000000000005</v>
      </c>
      <c r="AQ284" s="28">
        <f t="shared" si="2721"/>
        <v>18950</v>
      </c>
      <c r="AR284" s="6">
        <f t="shared" si="2630"/>
        <v>1.5136010554089712</v>
      </c>
      <c r="AS284" s="6">
        <f t="shared" si="2631"/>
        <v>1.6835615475920975</v>
      </c>
      <c r="AT284" s="28">
        <f t="shared" si="2722"/>
        <v>16000</v>
      </c>
      <c r="AU284" s="6">
        <f t="shared" si="2632"/>
        <v>1.5272750000000002</v>
      </c>
      <c r="AV284" s="6">
        <f t="shared" si="2633"/>
        <v>1.6827352407172778</v>
      </c>
      <c r="AW284" s="28">
        <f t="shared" si="2723"/>
        <v>16000</v>
      </c>
      <c r="AX284" s="6">
        <f t="shared" si="2634"/>
        <v>1.5272750000000002</v>
      </c>
      <c r="AY284" s="6">
        <f t="shared" si="2635"/>
        <v>1.6827352407172778</v>
      </c>
      <c r="AZ284" s="28">
        <f t="shared" si="2724"/>
        <v>16000</v>
      </c>
      <c r="BA284" s="6">
        <f t="shared" si="2636"/>
        <v>1.5272750000000002</v>
      </c>
      <c r="BB284" s="21">
        <f t="shared" si="2637"/>
        <v>1.6827352407172778</v>
      </c>
    </row>
    <row r="285" spans="4:54" x14ac:dyDescent="0.25">
      <c r="D285" s="28">
        <v>276</v>
      </c>
      <c r="F285" s="20"/>
      <c r="G285" s="29">
        <f t="shared" si="2648"/>
        <v>138.5</v>
      </c>
      <c r="H285" s="4">
        <f t="shared" ref="H285" si="2797">H$5/G285+H$6</f>
        <v>4.1432447653429598</v>
      </c>
      <c r="I285" s="4">
        <f t="shared" si="2639"/>
        <v>5.9415577617328523</v>
      </c>
      <c r="J285" s="28">
        <v>276</v>
      </c>
      <c r="K285" s="4">
        <f t="shared" ref="K285" si="2798">K$5/J285+K$6</f>
        <v>4.1438202898550722</v>
      </c>
      <c r="L285" s="4">
        <f t="shared" si="2641"/>
        <v>5.9423985507246382</v>
      </c>
      <c r="M285" s="28">
        <f t="shared" si="2398"/>
        <v>628</v>
      </c>
      <c r="N285" s="6">
        <f t="shared" ref="N285" si="2799">N$5/M285+N$6</f>
        <v>3.8549280254777072</v>
      </c>
      <c r="O285" s="6">
        <f t="shared" si="2381"/>
        <v>5.3823592356687904</v>
      </c>
      <c r="P285" s="28">
        <f t="shared" si="2400"/>
        <v>5380</v>
      </c>
      <c r="Q285" s="6">
        <f t="shared" ref="Q285" si="2800">Q$5/P285+Q$6</f>
        <v>3.7210516728624539</v>
      </c>
      <c r="R285" s="6">
        <f t="shared" si="2383"/>
        <v>5.236568029739777</v>
      </c>
      <c r="S285" s="28">
        <f t="shared" si="2709"/>
        <v>5140</v>
      </c>
      <c r="T285" s="6">
        <f t="shared" ref="T285" si="2801">T$5/S285+T$6</f>
        <v>2.8188793774319065</v>
      </c>
      <c r="U285" s="6">
        <f t="shared" si="2385"/>
        <v>3.1371233463035022</v>
      </c>
      <c r="V285" s="28">
        <f t="shared" si="2711"/>
        <v>9700</v>
      </c>
      <c r="W285" s="6">
        <f t="shared" ref="W285" si="2802">W$5/V285+W$6</f>
        <v>2.7029309278350517</v>
      </c>
      <c r="X285" s="6">
        <f t="shared" si="2387"/>
        <v>3.0097567010309279</v>
      </c>
      <c r="Y285" s="28">
        <f t="shared" si="2713"/>
        <v>19200</v>
      </c>
      <c r="Z285" s="6">
        <f t="shared" ref="Z285" si="2803">Z$5/Y285+Z$6</f>
        <v>2.5444375000000004</v>
      </c>
      <c r="AA285" s="6">
        <f t="shared" si="2389"/>
        <v>2.8354104166666669</v>
      </c>
      <c r="AB285" s="28">
        <f t="shared" si="2715"/>
        <v>17000</v>
      </c>
      <c r="AC285" s="6">
        <f t="shared" ref="AC285" si="2804">AC$5/AB285+AC$6</f>
        <v>2.5248764705882358</v>
      </c>
      <c r="AD285" s="6">
        <f t="shared" si="2391"/>
        <v>2.7986647058823526</v>
      </c>
      <c r="AE285" s="28">
        <f t="shared" si="2717"/>
        <v>17000</v>
      </c>
      <c r="AF285" s="6">
        <f t="shared" si="2374"/>
        <v>2.2408764705882356</v>
      </c>
      <c r="AG285" s="6">
        <f t="shared" si="2392"/>
        <v>2.4813647058823527</v>
      </c>
      <c r="AH285" s="28">
        <f t="shared" si="2718"/>
        <v>17000</v>
      </c>
      <c r="AI285" s="6">
        <f t="shared" si="2375"/>
        <v>1.7742764705882355</v>
      </c>
      <c r="AJ285" s="6">
        <f t="shared" si="2393"/>
        <v>1.960064705882353</v>
      </c>
      <c r="AK285" s="28">
        <f t="shared" si="2719"/>
        <v>17000</v>
      </c>
      <c r="AL285" s="6">
        <f t="shared" si="2376"/>
        <v>1.0741764705882355</v>
      </c>
      <c r="AM285" s="6">
        <f t="shared" si="2394"/>
        <v>1.0947972703328277</v>
      </c>
      <c r="AN285" s="28">
        <f t="shared" si="2720"/>
        <v>17000</v>
      </c>
      <c r="AO285" s="6">
        <f t="shared" si="2377"/>
        <v>0.77337647058823544</v>
      </c>
      <c r="AP285" s="6">
        <f t="shared" si="2395"/>
        <v>0.79236470588235286</v>
      </c>
      <c r="AQ285" s="28">
        <f t="shared" si="2721"/>
        <v>19200</v>
      </c>
      <c r="AR285" s="6">
        <f t="shared" si="2630"/>
        <v>1.5121375000000001</v>
      </c>
      <c r="AS285" s="6">
        <f t="shared" si="2631"/>
        <v>1.6820244708550702</v>
      </c>
      <c r="AT285" s="28">
        <f t="shared" si="2722"/>
        <v>17000</v>
      </c>
      <c r="AU285" s="6">
        <f t="shared" si="2632"/>
        <v>1.5065764705882354</v>
      </c>
      <c r="AV285" s="6">
        <f t="shared" si="2633"/>
        <v>1.6609999465996308</v>
      </c>
      <c r="AW285" s="28">
        <f t="shared" si="2723"/>
        <v>17000</v>
      </c>
      <c r="AX285" s="6">
        <f t="shared" si="2634"/>
        <v>1.5065764705882354</v>
      </c>
      <c r="AY285" s="6">
        <f t="shared" si="2635"/>
        <v>1.6609999465996308</v>
      </c>
      <c r="AZ285" s="28">
        <f t="shared" si="2724"/>
        <v>17000</v>
      </c>
      <c r="BA285" s="6">
        <f t="shared" si="2636"/>
        <v>1.5065764705882354</v>
      </c>
      <c r="BB285" s="21">
        <f t="shared" si="2637"/>
        <v>1.6609999465996308</v>
      </c>
    </row>
    <row r="286" spans="4:54" x14ac:dyDescent="0.25">
      <c r="D286" s="28">
        <v>277</v>
      </c>
      <c r="F286" s="20"/>
      <c r="G286" s="29">
        <f t="shared" si="2648"/>
        <v>139</v>
      </c>
      <c r="H286" s="4">
        <f t="shared" ref="H286" si="2805">H$5/G286+H$6</f>
        <v>4.1426733812949639</v>
      </c>
      <c r="I286" s="4">
        <f t="shared" si="2639"/>
        <v>5.940723021582734</v>
      </c>
      <c r="J286" s="28">
        <v>277</v>
      </c>
      <c r="K286" s="4">
        <f t="shared" ref="K286" si="2806">K$5/J286+K$6</f>
        <v>4.1432447653429598</v>
      </c>
      <c r="L286" s="4">
        <f t="shared" si="2641"/>
        <v>5.9415577617328523</v>
      </c>
      <c r="M286" s="28">
        <f t="shared" si="2398"/>
        <v>631</v>
      </c>
      <c r="N286" s="6">
        <f t="shared" ref="N286" si="2807">N$5/M286+N$6</f>
        <v>3.8541633914421554</v>
      </c>
      <c r="O286" s="6">
        <f t="shared" si="2381"/>
        <v>5.3815264659271005</v>
      </c>
      <c r="P286" s="28">
        <f t="shared" si="2400"/>
        <v>5410</v>
      </c>
      <c r="Q286" s="6">
        <f t="shared" ref="Q286" si="2808">Q$5/P286+Q$6</f>
        <v>3.7209022181146025</v>
      </c>
      <c r="R286" s="6">
        <f t="shared" si="2383"/>
        <v>5.2364051756007397</v>
      </c>
      <c r="S286" s="28">
        <f t="shared" si="2709"/>
        <v>5205</v>
      </c>
      <c r="T286" s="6">
        <f t="shared" ref="T286" si="2809">T$5/S286+T$6</f>
        <v>2.8165955811719501</v>
      </c>
      <c r="U286" s="6">
        <f t="shared" si="2385"/>
        <v>3.1347253602305476</v>
      </c>
      <c r="V286" s="28">
        <f t="shared" si="2711"/>
        <v>9825</v>
      </c>
      <c r="W286" s="6">
        <f t="shared" ref="W286" si="2810">W$5/V286+W$6</f>
        <v>2.7010094147582695</v>
      </c>
      <c r="X286" s="6">
        <f t="shared" si="2387"/>
        <v>3.0077394402035624</v>
      </c>
      <c r="Y286" s="28">
        <f t="shared" si="2713"/>
        <v>19450</v>
      </c>
      <c r="Z286" s="6">
        <f t="shared" ref="Z286" si="2811">Z$5/Y286+Z$6</f>
        <v>2.5430115681233936</v>
      </c>
      <c r="AA286" s="6">
        <f t="shared" si="2389"/>
        <v>2.8339128534704372</v>
      </c>
      <c r="AB286" s="28">
        <f t="shared" si="2715"/>
        <v>18000</v>
      </c>
      <c r="AC286" s="6">
        <f t="shared" ref="AC286" si="2812">AC$5/AB286+AC$6</f>
        <v>2.506477777777778</v>
      </c>
      <c r="AD286" s="6">
        <f t="shared" si="2391"/>
        <v>2.7793444444444444</v>
      </c>
      <c r="AE286" s="28">
        <f t="shared" si="2717"/>
        <v>18000</v>
      </c>
      <c r="AF286" s="6">
        <f t="shared" si="2374"/>
        <v>2.2224777777777778</v>
      </c>
      <c r="AG286" s="6">
        <f t="shared" si="2392"/>
        <v>2.4620444444444445</v>
      </c>
      <c r="AH286" s="28">
        <f t="shared" si="2718"/>
        <v>18000</v>
      </c>
      <c r="AI286" s="6">
        <f t="shared" si="2375"/>
        <v>1.7558777777777781</v>
      </c>
      <c r="AJ286" s="6">
        <f t="shared" si="2393"/>
        <v>1.9407444444444444</v>
      </c>
      <c r="AK286" s="28">
        <f t="shared" si="2719"/>
        <v>18000</v>
      </c>
      <c r="AL286" s="6">
        <f t="shared" si="2376"/>
        <v>1.0557777777777779</v>
      </c>
      <c r="AM286" s="6">
        <f t="shared" si="2394"/>
        <v>1.0754770088949193</v>
      </c>
      <c r="AN286" s="28">
        <f t="shared" si="2720"/>
        <v>18000</v>
      </c>
      <c r="AO286" s="6">
        <f t="shared" si="2377"/>
        <v>0.75497777777777797</v>
      </c>
      <c r="AP286" s="6">
        <f t="shared" si="2395"/>
        <v>0.77304444444444442</v>
      </c>
      <c r="AQ286" s="28">
        <f t="shared" si="2721"/>
        <v>19450</v>
      </c>
      <c r="AR286" s="6">
        <f t="shared" si="2630"/>
        <v>1.5107115681233936</v>
      </c>
      <c r="AS286" s="6">
        <f t="shared" si="2631"/>
        <v>1.6805269076588407</v>
      </c>
      <c r="AT286" s="28">
        <f t="shared" si="2722"/>
        <v>18000</v>
      </c>
      <c r="AU286" s="6">
        <f t="shared" si="2632"/>
        <v>1.488177777777778</v>
      </c>
      <c r="AV286" s="6">
        <f t="shared" si="2633"/>
        <v>1.6416796851617224</v>
      </c>
      <c r="AW286" s="28">
        <f t="shared" si="2723"/>
        <v>18000</v>
      </c>
      <c r="AX286" s="6">
        <f t="shared" si="2634"/>
        <v>1.488177777777778</v>
      </c>
      <c r="AY286" s="6">
        <f t="shared" si="2635"/>
        <v>1.6416796851617224</v>
      </c>
      <c r="AZ286" s="28">
        <f t="shared" si="2724"/>
        <v>18000</v>
      </c>
      <c r="BA286" s="6">
        <f t="shared" si="2636"/>
        <v>1.488177777777778</v>
      </c>
      <c r="BB286" s="21">
        <f t="shared" si="2637"/>
        <v>1.6416796851617224</v>
      </c>
    </row>
    <row r="287" spans="4:54" x14ac:dyDescent="0.25">
      <c r="D287" s="28">
        <v>278</v>
      </c>
      <c r="F287" s="20"/>
      <c r="G287" s="29">
        <f t="shared" si="2648"/>
        <v>139.5</v>
      </c>
      <c r="H287" s="4">
        <f t="shared" ref="H287" si="2813">H$5/G287+H$6</f>
        <v>4.1421060931899643</v>
      </c>
      <c r="I287" s="4">
        <f t="shared" si="2639"/>
        <v>5.9398942652329749</v>
      </c>
      <c r="J287" s="28">
        <v>278</v>
      </c>
      <c r="K287" s="4">
        <f t="shared" ref="K287" si="2814">K$5/J287+K$6</f>
        <v>4.1426733812949639</v>
      </c>
      <c r="L287" s="4">
        <f t="shared" si="2641"/>
        <v>5.940723021582734</v>
      </c>
      <c r="M287" s="28">
        <f t="shared" si="2398"/>
        <v>634</v>
      </c>
      <c r="N287" s="6">
        <f t="shared" ref="N287" si="2815">N$5/M287+N$6</f>
        <v>3.8534059936908518</v>
      </c>
      <c r="O287" s="6">
        <f t="shared" si="2381"/>
        <v>5.3807015772870663</v>
      </c>
      <c r="P287" s="28">
        <f t="shared" si="2400"/>
        <v>5440</v>
      </c>
      <c r="Q287" s="6">
        <f t="shared" ref="Q287" si="2816">Q$5/P287+Q$6</f>
        <v>3.7207544117647062</v>
      </c>
      <c r="R287" s="6">
        <f t="shared" si="2383"/>
        <v>5.2362441176470593</v>
      </c>
      <c r="S287" s="28">
        <f t="shared" si="2709"/>
        <v>5270</v>
      </c>
      <c r="T287" s="6">
        <f t="shared" ref="T287" si="2817">T$5/S287+T$6</f>
        <v>2.8143681214421252</v>
      </c>
      <c r="U287" s="6">
        <f t="shared" si="2385"/>
        <v>3.1323865275142317</v>
      </c>
      <c r="V287" s="28">
        <f t="shared" si="2711"/>
        <v>9950</v>
      </c>
      <c r="W287" s="6">
        <f t="shared" ref="W287" si="2818">W$5/V287+W$6</f>
        <v>2.6991361809045227</v>
      </c>
      <c r="X287" s="6">
        <f t="shared" si="2387"/>
        <v>3.005772864321608</v>
      </c>
      <c r="Y287" s="28">
        <f t="shared" si="2713"/>
        <v>19700</v>
      </c>
      <c r="Z287" s="6">
        <f t="shared" ref="Z287" si="2819">Z$5/Y287+Z$6</f>
        <v>2.5416218274111677</v>
      </c>
      <c r="AA287" s="6">
        <f t="shared" si="2389"/>
        <v>2.8324532994923857</v>
      </c>
      <c r="AB287" s="28">
        <f t="shared" si="2715"/>
        <v>19000</v>
      </c>
      <c r="AC287" s="6">
        <f t="shared" ref="AC287" si="2820">AC$5/AB287+AC$6</f>
        <v>2.4900157894736847</v>
      </c>
      <c r="AD287" s="6">
        <f t="shared" si="2391"/>
        <v>2.7620578947368419</v>
      </c>
      <c r="AE287" s="28">
        <f t="shared" si="2717"/>
        <v>19000</v>
      </c>
      <c r="AF287" s="6">
        <f t="shared" si="2374"/>
        <v>2.2060157894736845</v>
      </c>
      <c r="AG287" s="6">
        <f t="shared" si="2392"/>
        <v>2.444757894736842</v>
      </c>
      <c r="AH287" s="28">
        <f t="shared" si="2718"/>
        <v>19000</v>
      </c>
      <c r="AI287" s="6">
        <f t="shared" si="2375"/>
        <v>1.7394157894736844</v>
      </c>
      <c r="AJ287" s="6">
        <f t="shared" si="2393"/>
        <v>1.9234578947368421</v>
      </c>
      <c r="AK287" s="28">
        <f t="shared" si="2719"/>
        <v>19000</v>
      </c>
      <c r="AL287" s="6">
        <f t="shared" si="2376"/>
        <v>1.0393157894736844</v>
      </c>
      <c r="AM287" s="6">
        <f t="shared" si="2394"/>
        <v>1.0581904591873168</v>
      </c>
      <c r="AN287" s="28">
        <f t="shared" si="2720"/>
        <v>19000</v>
      </c>
      <c r="AO287" s="6">
        <f t="shared" si="2377"/>
        <v>0.73851578947368435</v>
      </c>
      <c r="AP287" s="6">
        <f t="shared" si="2395"/>
        <v>0.75575789473684207</v>
      </c>
      <c r="AQ287" s="28">
        <f t="shared" si="2721"/>
        <v>19700</v>
      </c>
      <c r="AR287" s="6">
        <f t="shared" si="2630"/>
        <v>1.5093218274111677</v>
      </c>
      <c r="AS287" s="6">
        <f t="shared" si="2631"/>
        <v>1.6790673536807894</v>
      </c>
      <c r="AT287" s="28">
        <f t="shared" si="2722"/>
        <v>19000</v>
      </c>
      <c r="AU287" s="6">
        <f t="shared" si="2632"/>
        <v>1.4717157894736843</v>
      </c>
      <c r="AV287" s="6">
        <f t="shared" si="2633"/>
        <v>1.6243931354541199</v>
      </c>
      <c r="AW287" s="28">
        <f t="shared" si="2723"/>
        <v>19000</v>
      </c>
      <c r="AX287" s="6">
        <f t="shared" si="2634"/>
        <v>1.4717157894736843</v>
      </c>
      <c r="AY287" s="6">
        <f t="shared" si="2635"/>
        <v>1.6243931354541199</v>
      </c>
      <c r="AZ287" s="28">
        <f t="shared" si="2724"/>
        <v>19000</v>
      </c>
      <c r="BA287" s="6">
        <f t="shared" si="2636"/>
        <v>1.4717157894736843</v>
      </c>
      <c r="BB287" s="21">
        <f t="shared" si="2637"/>
        <v>1.6243931354541199</v>
      </c>
    </row>
    <row r="288" spans="4:54" x14ac:dyDescent="0.25">
      <c r="D288" s="28">
        <v>279</v>
      </c>
      <c r="F288" s="20"/>
      <c r="G288" s="29">
        <f t="shared" si="2648"/>
        <v>140</v>
      </c>
      <c r="H288" s="4">
        <f t="shared" ref="H288" si="2821">H$5/G288+H$6</f>
        <v>4.1415428571428574</v>
      </c>
      <c r="I288" s="4">
        <f t="shared" si="2639"/>
        <v>5.9390714285714292</v>
      </c>
      <c r="J288" s="28">
        <v>279</v>
      </c>
      <c r="K288" s="4">
        <f t="shared" ref="K288" si="2822">K$5/J288+K$6</f>
        <v>4.1421060931899643</v>
      </c>
      <c r="L288" s="4">
        <f t="shared" si="2641"/>
        <v>5.9398942652329749</v>
      </c>
      <c r="M288" s="28">
        <f t="shared" si="2398"/>
        <v>637</v>
      </c>
      <c r="N288" s="6">
        <f t="shared" ref="N288" si="2823">N$5/M288+N$6</f>
        <v>3.8526557299843014</v>
      </c>
      <c r="O288" s="6">
        <f t="shared" si="2381"/>
        <v>5.3798844583987444</v>
      </c>
      <c r="P288" s="28">
        <f t="shared" si="2400"/>
        <v>5470</v>
      </c>
      <c r="Q288" s="6">
        <f t="shared" ref="Q288" si="2824">Q$5/P288+Q$6</f>
        <v>3.7206082266910423</v>
      </c>
      <c r="R288" s="6">
        <f t="shared" si="2383"/>
        <v>5.2360848263254116</v>
      </c>
      <c r="S288" s="28">
        <f t="shared" si="2709"/>
        <v>5335</v>
      </c>
      <c r="T288" s="6">
        <f t="shared" ref="T288" si="2825">T$5/S288+T$6</f>
        <v>2.8121949390815373</v>
      </c>
      <c r="U288" s="6">
        <f t="shared" si="2385"/>
        <v>3.1301046860356139</v>
      </c>
      <c r="V288" s="28">
        <f t="shared" si="2711"/>
        <v>10075</v>
      </c>
      <c r="W288" s="6">
        <f t="shared" ref="W288" si="2826">W$5/V288+W$6</f>
        <v>2.6973094292803967</v>
      </c>
      <c r="X288" s="6">
        <f t="shared" si="2387"/>
        <v>3.0038550868486351</v>
      </c>
      <c r="Y288" s="28">
        <f t="shared" si="2713"/>
        <v>19950</v>
      </c>
      <c r="Z288" s="6">
        <f t="shared" ref="Z288" si="2827">Z$5/Y288+Z$6</f>
        <v>2.5402669172932333</v>
      </c>
      <c r="AA288" s="6">
        <f t="shared" si="2389"/>
        <v>2.8310303258145364</v>
      </c>
      <c r="AB288" s="28">
        <f t="shared" si="2715"/>
        <v>20000</v>
      </c>
      <c r="AC288" s="6">
        <f t="shared" ref="AC288" si="2828">AC$5/AB288+AC$6</f>
        <v>2.4752000000000005</v>
      </c>
      <c r="AD288" s="6">
        <f t="shared" si="2391"/>
        <v>2.7464999999999997</v>
      </c>
      <c r="AE288" s="28">
        <f t="shared" si="2717"/>
        <v>20000</v>
      </c>
      <c r="AF288" s="6">
        <f t="shared" si="2374"/>
        <v>2.1912000000000003</v>
      </c>
      <c r="AG288" s="6">
        <f t="shared" si="2392"/>
        <v>2.4291999999999998</v>
      </c>
      <c r="AH288" s="28">
        <f t="shared" si="2718"/>
        <v>20000</v>
      </c>
      <c r="AI288" s="6">
        <f t="shared" si="2375"/>
        <v>1.7246000000000001</v>
      </c>
      <c r="AJ288" s="6">
        <f t="shared" si="2393"/>
        <v>1.9079000000000002</v>
      </c>
      <c r="AK288" s="28">
        <f t="shared" si="2719"/>
        <v>20000</v>
      </c>
      <c r="AL288" s="6">
        <f t="shared" si="2376"/>
        <v>1.0245000000000002</v>
      </c>
      <c r="AM288" s="6">
        <f t="shared" si="2394"/>
        <v>1.0426325644504748</v>
      </c>
      <c r="AN288" s="28">
        <f t="shared" si="2720"/>
        <v>20000</v>
      </c>
      <c r="AO288" s="6">
        <f t="shared" si="2377"/>
        <v>0.72370000000000012</v>
      </c>
      <c r="AP288" s="6">
        <f t="shared" si="2395"/>
        <v>0.74019999999999997</v>
      </c>
      <c r="AQ288" s="28">
        <f t="shared" si="2721"/>
        <v>19950</v>
      </c>
      <c r="AR288" s="6">
        <f t="shared" si="2630"/>
        <v>1.5079669172932333</v>
      </c>
      <c r="AS288" s="6">
        <f t="shared" si="2631"/>
        <v>1.6776443800029399</v>
      </c>
      <c r="AT288" s="28">
        <f t="shared" si="2722"/>
        <v>20000</v>
      </c>
      <c r="AU288" s="6">
        <f t="shared" si="2632"/>
        <v>1.4569000000000001</v>
      </c>
      <c r="AV288" s="6">
        <f t="shared" si="2633"/>
        <v>1.6088352407172777</v>
      </c>
      <c r="AW288" s="28">
        <f t="shared" si="2723"/>
        <v>20000</v>
      </c>
      <c r="AX288" s="6">
        <f t="shared" si="2634"/>
        <v>1.4569000000000001</v>
      </c>
      <c r="AY288" s="6">
        <f t="shared" si="2635"/>
        <v>1.6088352407172777</v>
      </c>
      <c r="AZ288" s="28">
        <f t="shared" si="2724"/>
        <v>20000</v>
      </c>
      <c r="BA288" s="6">
        <f t="shared" si="2636"/>
        <v>1.4569000000000001</v>
      </c>
      <c r="BB288" s="21">
        <f t="shared" si="2637"/>
        <v>1.6088352407172777</v>
      </c>
    </row>
    <row r="289" spans="4:54" x14ac:dyDescent="0.25">
      <c r="D289" s="28">
        <v>280</v>
      </c>
      <c r="F289" s="20"/>
      <c r="G289" s="29">
        <f t="shared" si="2648"/>
        <v>140.5</v>
      </c>
      <c r="H289" s="4">
        <f t="shared" ref="H289" si="2829">H$5/G289+H$6</f>
        <v>4.1409836298932383</v>
      </c>
      <c r="I289" s="4">
        <f t="shared" si="2639"/>
        <v>5.9382544483985766</v>
      </c>
      <c r="J289" s="28">
        <v>280</v>
      </c>
      <c r="K289" s="4">
        <f t="shared" ref="K289" si="2830">K$5/J289+K$6</f>
        <v>4.1415428571428574</v>
      </c>
      <c r="L289" s="4">
        <f t="shared" si="2641"/>
        <v>5.9390714285714292</v>
      </c>
      <c r="M289" s="28">
        <f t="shared" si="2398"/>
        <v>640</v>
      </c>
      <c r="N289" s="6">
        <f t="shared" ref="N289" si="2831">N$5/M289+N$6</f>
        <v>3.8519125000000001</v>
      </c>
      <c r="O289" s="6">
        <f t="shared" si="2381"/>
        <v>5.3790750000000003</v>
      </c>
      <c r="P289" s="28">
        <f t="shared" si="2400"/>
        <v>5500</v>
      </c>
      <c r="Q289" s="6">
        <f t="shared" ref="Q289" si="2832">Q$5/P289+Q$6</f>
        <v>3.7204636363636365</v>
      </c>
      <c r="R289" s="6">
        <f t="shared" si="2383"/>
        <v>5.235927272727273</v>
      </c>
      <c r="S289" s="28">
        <f t="shared" si="2709"/>
        <v>5400</v>
      </c>
      <c r="T289" s="6">
        <f t="shared" ref="T289" si="2833">T$5/S289+T$6</f>
        <v>2.8100740740740742</v>
      </c>
      <c r="U289" s="6">
        <f t="shared" si="2385"/>
        <v>3.127877777777778</v>
      </c>
      <c r="V289" s="28">
        <f t="shared" si="2711"/>
        <v>10200</v>
      </c>
      <c r="W289" s="6">
        <f t="shared" ref="W289" si="2834">W$5/V289+W$6</f>
        <v>2.6955274509803919</v>
      </c>
      <c r="X289" s="6">
        <f t="shared" si="2387"/>
        <v>3.0019843137254902</v>
      </c>
      <c r="Y289" s="28">
        <f t="shared" si="2713"/>
        <v>20200</v>
      </c>
      <c r="Z289" s="6">
        <f t="shared" ref="Z289" si="2835">Z$5/Y289+Z$6</f>
        <v>2.5389455445544558</v>
      </c>
      <c r="AA289" s="6">
        <f t="shared" si="2389"/>
        <v>2.8296425742574258</v>
      </c>
      <c r="AB289" s="28">
        <f t="shared" si="2715"/>
        <v>21000</v>
      </c>
      <c r="AC289" s="6">
        <f t="shared" ref="AC289" si="2836">AC$5/AB289+AC$6</f>
        <v>2.4617952380952386</v>
      </c>
      <c r="AD289" s="6">
        <f t="shared" si="2391"/>
        <v>2.7324238095238096</v>
      </c>
      <c r="AE289" s="28">
        <f t="shared" si="2717"/>
        <v>21000</v>
      </c>
      <c r="AF289" s="6">
        <f t="shared" si="2374"/>
        <v>2.1777952380952383</v>
      </c>
      <c r="AG289" s="6">
        <f t="shared" si="2392"/>
        <v>2.4151238095238092</v>
      </c>
      <c r="AH289" s="28">
        <f t="shared" si="2718"/>
        <v>21000</v>
      </c>
      <c r="AI289" s="6">
        <f t="shared" si="2375"/>
        <v>1.7111952380952382</v>
      </c>
      <c r="AJ289" s="6">
        <f t="shared" si="2393"/>
        <v>1.8938238095238096</v>
      </c>
      <c r="AK289" s="28">
        <f t="shared" si="2719"/>
        <v>21000</v>
      </c>
      <c r="AL289" s="6">
        <f t="shared" si="2376"/>
        <v>1.0110952380952383</v>
      </c>
      <c r="AM289" s="6">
        <f t="shared" si="2394"/>
        <v>1.0285563739742845</v>
      </c>
      <c r="AN289" s="28">
        <f t="shared" si="2720"/>
        <v>21000</v>
      </c>
      <c r="AO289" s="6">
        <f t="shared" si="2377"/>
        <v>0.7102952380952382</v>
      </c>
      <c r="AP289" s="6">
        <f t="shared" si="2395"/>
        <v>0.7261238095238095</v>
      </c>
      <c r="AQ289" s="28">
        <f t="shared" si="2721"/>
        <v>20200</v>
      </c>
      <c r="AR289" s="6">
        <f t="shared" si="2630"/>
        <v>1.5066455445544555</v>
      </c>
      <c r="AS289" s="6">
        <f t="shared" si="2631"/>
        <v>1.6762566284458293</v>
      </c>
      <c r="AT289" s="28">
        <f t="shared" si="2722"/>
        <v>21000</v>
      </c>
      <c r="AU289" s="6">
        <f t="shared" si="2632"/>
        <v>1.4434952380952382</v>
      </c>
      <c r="AV289" s="6">
        <f t="shared" si="2633"/>
        <v>1.5947590502410873</v>
      </c>
      <c r="AW289" s="28">
        <f t="shared" si="2723"/>
        <v>21000</v>
      </c>
      <c r="AX289" s="6">
        <f t="shared" si="2634"/>
        <v>1.4434952380952382</v>
      </c>
      <c r="AY289" s="6">
        <f t="shared" si="2635"/>
        <v>1.5947590502410873</v>
      </c>
      <c r="AZ289" s="28">
        <f t="shared" si="2724"/>
        <v>21000</v>
      </c>
      <c r="BA289" s="6">
        <f t="shared" si="2636"/>
        <v>1.4434952380952382</v>
      </c>
      <c r="BB289" s="21">
        <f t="shared" si="2637"/>
        <v>1.5947590502410873</v>
      </c>
    </row>
    <row r="290" spans="4:54" x14ac:dyDescent="0.25">
      <c r="D290" s="28">
        <v>281</v>
      </c>
      <c r="F290" s="20"/>
      <c r="G290" s="29">
        <f t="shared" si="2648"/>
        <v>141</v>
      </c>
      <c r="H290" s="4">
        <f t="shared" ref="H290" si="2837">H$5/G290+H$6</f>
        <v>4.1404283687943266</v>
      </c>
      <c r="I290" s="4">
        <f t="shared" si="2639"/>
        <v>5.9374432624113478</v>
      </c>
      <c r="J290" s="28">
        <v>281</v>
      </c>
      <c r="K290" s="4">
        <f t="shared" ref="K290" si="2838">K$5/J290+K$6</f>
        <v>4.1409836298932383</v>
      </c>
      <c r="L290" s="4">
        <f t="shared" si="2641"/>
        <v>5.9382544483985766</v>
      </c>
      <c r="M290" s="28">
        <f t="shared" si="2398"/>
        <v>643</v>
      </c>
      <c r="N290" s="6">
        <f t="shared" ref="N290" si="2839">N$5/M290+N$6</f>
        <v>3.8511762052877141</v>
      </c>
      <c r="O290" s="6">
        <f t="shared" si="2381"/>
        <v>5.378273094867807</v>
      </c>
      <c r="P290" s="28">
        <f t="shared" si="2400"/>
        <v>5530</v>
      </c>
      <c r="Q290" s="6">
        <f t="shared" ref="Q290" si="2840">Q$5/P290+Q$6</f>
        <v>3.7203206148282097</v>
      </c>
      <c r="R290" s="6">
        <f t="shared" si="2383"/>
        <v>5.2357714285714287</v>
      </c>
      <c r="S290" s="28">
        <f t="shared" si="2709"/>
        <v>5465</v>
      </c>
      <c r="T290" s="6">
        <f t="shared" ref="T290" si="2841">T$5/S290+T$6</f>
        <v>2.808003659652333</v>
      </c>
      <c r="U290" s="6">
        <f t="shared" si="2385"/>
        <v>3.1257038426349499</v>
      </c>
      <c r="V290" s="28">
        <f t="shared" si="2711"/>
        <v>10325</v>
      </c>
      <c r="W290" s="6">
        <f t="shared" ref="W290" si="2842">W$5/V290+W$6</f>
        <v>2.6937886198547214</v>
      </c>
      <c r="X290" s="6">
        <f t="shared" si="2387"/>
        <v>3.0001588377723971</v>
      </c>
      <c r="Y290" s="28">
        <f t="shared" si="2713"/>
        <v>20450</v>
      </c>
      <c r="Z290" s="6">
        <f t="shared" ref="Z290" si="2843">Z$5/Y290+Z$6</f>
        <v>2.537656479217604</v>
      </c>
      <c r="AA290" s="6">
        <f t="shared" si="2389"/>
        <v>2.8282887530562348</v>
      </c>
      <c r="AB290" s="28">
        <f t="shared" si="2715"/>
        <v>22000</v>
      </c>
      <c r="AC290" s="6">
        <f t="shared" ref="AC290" si="2844">AC$5/AB290+AC$6</f>
        <v>2.4496090909090911</v>
      </c>
      <c r="AD290" s="6">
        <f t="shared" si="2391"/>
        <v>2.7196272727272728</v>
      </c>
      <c r="AE290" s="28">
        <f t="shared" si="2717"/>
        <v>22000</v>
      </c>
      <c r="AF290" s="6">
        <f t="shared" si="2374"/>
        <v>2.1656090909090908</v>
      </c>
      <c r="AG290" s="6">
        <f t="shared" si="2392"/>
        <v>2.4023272727272724</v>
      </c>
      <c r="AH290" s="28">
        <f t="shared" si="2718"/>
        <v>22000</v>
      </c>
      <c r="AI290" s="6">
        <f t="shared" si="2375"/>
        <v>1.6990090909090911</v>
      </c>
      <c r="AJ290" s="6">
        <f t="shared" si="2393"/>
        <v>1.8810272727272728</v>
      </c>
      <c r="AK290" s="28">
        <f t="shared" si="2719"/>
        <v>22000</v>
      </c>
      <c r="AL290" s="6">
        <f t="shared" si="2376"/>
        <v>0.99890909090909097</v>
      </c>
      <c r="AM290" s="6">
        <f t="shared" si="2394"/>
        <v>1.0157598371777476</v>
      </c>
      <c r="AN290" s="28">
        <f t="shared" si="2720"/>
        <v>22000</v>
      </c>
      <c r="AO290" s="6">
        <f t="shared" si="2377"/>
        <v>0.69810909090909101</v>
      </c>
      <c r="AP290" s="6">
        <f t="shared" si="2395"/>
        <v>0.7133272727272727</v>
      </c>
      <c r="AQ290" s="28">
        <f t="shared" si="2721"/>
        <v>20450</v>
      </c>
      <c r="AR290" s="6">
        <f t="shared" si="2630"/>
        <v>1.5053564792176042</v>
      </c>
      <c r="AS290" s="6">
        <f t="shared" si="2631"/>
        <v>1.6749028072446384</v>
      </c>
      <c r="AT290" s="28">
        <f t="shared" si="2722"/>
        <v>22000</v>
      </c>
      <c r="AU290" s="6">
        <f t="shared" si="2632"/>
        <v>1.4313090909090911</v>
      </c>
      <c r="AV290" s="6">
        <f t="shared" si="2633"/>
        <v>1.5819625134445505</v>
      </c>
      <c r="AW290" s="28">
        <f t="shared" si="2723"/>
        <v>22000</v>
      </c>
      <c r="AX290" s="6">
        <f t="shared" si="2634"/>
        <v>1.4313090909090911</v>
      </c>
      <c r="AY290" s="6">
        <f t="shared" si="2635"/>
        <v>1.5819625134445505</v>
      </c>
      <c r="AZ290" s="28">
        <f t="shared" si="2724"/>
        <v>22000</v>
      </c>
      <c r="BA290" s="6">
        <f t="shared" si="2636"/>
        <v>1.4313090909090911</v>
      </c>
      <c r="BB290" s="21">
        <f t="shared" si="2637"/>
        <v>1.5819625134445505</v>
      </c>
    </row>
    <row r="291" spans="4:54" x14ac:dyDescent="0.25">
      <c r="D291" s="28">
        <v>282</v>
      </c>
      <c r="F291" s="20"/>
      <c r="G291" s="29">
        <f t="shared" si="2648"/>
        <v>141.5</v>
      </c>
      <c r="H291" s="4">
        <f t="shared" ref="H291" si="2845">H$5/G291+H$6</f>
        <v>4.1398770318021203</v>
      </c>
      <c r="I291" s="4">
        <f t="shared" si="2639"/>
        <v>5.9366378091872791</v>
      </c>
      <c r="J291" s="28">
        <v>282</v>
      </c>
      <c r="K291" s="4">
        <f t="shared" ref="K291" si="2846">K$5/J291+K$6</f>
        <v>4.1404283687943266</v>
      </c>
      <c r="L291" s="4">
        <f t="shared" si="2641"/>
        <v>5.9374432624113478</v>
      </c>
      <c r="M291" s="28">
        <f t="shared" si="2398"/>
        <v>646</v>
      </c>
      <c r="N291" s="6">
        <f t="shared" ref="N291" si="2847">N$5/M291+N$6</f>
        <v>3.8504467492260064</v>
      </c>
      <c r="O291" s="6">
        <f t="shared" si="2381"/>
        <v>5.3774786377708983</v>
      </c>
      <c r="P291" s="28">
        <f t="shared" si="2400"/>
        <v>5560</v>
      </c>
      <c r="Q291" s="6">
        <f t="shared" ref="Q291" si="2848">Q$5/P291+Q$6</f>
        <v>3.7201791366906476</v>
      </c>
      <c r="R291" s="6">
        <f t="shared" si="2383"/>
        <v>5.2356172661870506</v>
      </c>
      <c r="S291" s="28">
        <f t="shared" si="2709"/>
        <v>5530</v>
      </c>
      <c r="T291" s="6">
        <f t="shared" ref="T291" si="2849">T$5/S291+T$6</f>
        <v>2.8059819168173599</v>
      </c>
      <c r="U291" s="6">
        <f t="shared" si="2385"/>
        <v>3.123581012658228</v>
      </c>
      <c r="V291" s="28">
        <f t="shared" si="2711"/>
        <v>10450</v>
      </c>
      <c r="W291" s="6">
        <f t="shared" ref="W291" si="2850">W$5/V291+W$6</f>
        <v>2.6920913875598087</v>
      </c>
      <c r="X291" s="6">
        <f t="shared" si="2387"/>
        <v>2.9983770334928228</v>
      </c>
      <c r="Y291" s="28">
        <f t="shared" si="2713"/>
        <v>20700</v>
      </c>
      <c r="Z291" s="6">
        <f t="shared" ref="Z291" si="2851">Z$5/Y291+Z$6</f>
        <v>2.536398550724638</v>
      </c>
      <c r="AA291" s="6">
        <f t="shared" si="2389"/>
        <v>2.8269676328502418</v>
      </c>
      <c r="AB291" s="28">
        <f t="shared" si="2715"/>
        <v>23000</v>
      </c>
      <c r="AC291" s="6">
        <f t="shared" ref="AC291" si="2852">AC$5/AB291+AC$6</f>
        <v>2.4384826086956526</v>
      </c>
      <c r="AD291" s="6">
        <f t="shared" si="2391"/>
        <v>2.7079434782608693</v>
      </c>
      <c r="AE291" s="28">
        <f t="shared" si="2717"/>
        <v>23000</v>
      </c>
      <c r="AF291" s="6">
        <f t="shared" si="2374"/>
        <v>2.1544826086956523</v>
      </c>
      <c r="AG291" s="6">
        <f t="shared" si="2392"/>
        <v>2.3906434782608694</v>
      </c>
      <c r="AH291" s="28">
        <f t="shared" si="2718"/>
        <v>23000</v>
      </c>
      <c r="AI291" s="6">
        <f t="shared" si="2375"/>
        <v>1.6878826086956524</v>
      </c>
      <c r="AJ291" s="6">
        <f t="shared" si="2393"/>
        <v>1.8693434782608696</v>
      </c>
      <c r="AK291" s="28">
        <f t="shared" si="2719"/>
        <v>23000</v>
      </c>
      <c r="AL291" s="6">
        <f t="shared" si="2376"/>
        <v>0.98778260869565226</v>
      </c>
      <c r="AM291" s="6">
        <f t="shared" si="2394"/>
        <v>1.0040760427113444</v>
      </c>
      <c r="AN291" s="28">
        <f t="shared" si="2720"/>
        <v>23000</v>
      </c>
      <c r="AO291" s="6">
        <f t="shared" si="2377"/>
        <v>0.68698260869565231</v>
      </c>
      <c r="AP291" s="6">
        <f t="shared" si="2395"/>
        <v>0.70164347826086959</v>
      </c>
      <c r="AQ291" s="28">
        <f t="shared" si="2721"/>
        <v>20700</v>
      </c>
      <c r="AR291" s="6">
        <f t="shared" si="2630"/>
        <v>1.5040985507246378</v>
      </c>
      <c r="AS291" s="6">
        <f t="shared" si="2631"/>
        <v>1.6735816870386451</v>
      </c>
      <c r="AT291" s="28">
        <f t="shared" si="2722"/>
        <v>23000</v>
      </c>
      <c r="AU291" s="6">
        <f t="shared" si="2632"/>
        <v>1.4201826086956524</v>
      </c>
      <c r="AV291" s="6">
        <f t="shared" si="2633"/>
        <v>1.5702787189781473</v>
      </c>
      <c r="AW291" s="28">
        <f t="shared" si="2723"/>
        <v>23000</v>
      </c>
      <c r="AX291" s="6">
        <f t="shared" si="2634"/>
        <v>1.4201826086956524</v>
      </c>
      <c r="AY291" s="6">
        <f t="shared" si="2635"/>
        <v>1.5702787189781473</v>
      </c>
      <c r="AZ291" s="28">
        <f t="shared" si="2724"/>
        <v>23000</v>
      </c>
      <c r="BA291" s="6">
        <f t="shared" si="2636"/>
        <v>1.4201826086956524</v>
      </c>
      <c r="BB291" s="21">
        <f t="shared" si="2637"/>
        <v>1.5702787189781473</v>
      </c>
    </row>
    <row r="292" spans="4:54" x14ac:dyDescent="0.25">
      <c r="D292" s="28">
        <v>283</v>
      </c>
      <c r="F292" s="20"/>
      <c r="G292" s="29">
        <f t="shared" si="2648"/>
        <v>142</v>
      </c>
      <c r="H292" s="4">
        <f t="shared" ref="H292" si="2853">H$5/G292+H$6</f>
        <v>4.1393295774647889</v>
      </c>
      <c r="I292" s="4">
        <f t="shared" si="2639"/>
        <v>5.9358380281690142</v>
      </c>
      <c r="J292" s="28">
        <v>283</v>
      </c>
      <c r="K292" s="4">
        <f t="shared" ref="K292" si="2854">K$5/J292+K$6</f>
        <v>4.1398770318021203</v>
      </c>
      <c r="L292" s="4">
        <f t="shared" si="2641"/>
        <v>5.9366378091872791</v>
      </c>
      <c r="M292" s="28">
        <f t="shared" si="2398"/>
        <v>649</v>
      </c>
      <c r="N292" s="6">
        <f t="shared" ref="N292" si="2855">N$5/M292+N$6</f>
        <v>3.8497240369799695</v>
      </c>
      <c r="O292" s="6">
        <f t="shared" si="2381"/>
        <v>5.3766915254237286</v>
      </c>
      <c r="P292" s="28">
        <f t="shared" si="2400"/>
        <v>5590</v>
      </c>
      <c r="Q292" s="6">
        <f t="shared" ref="Q292" si="2856">Q$5/P292+Q$6</f>
        <v>3.7200391771019681</v>
      </c>
      <c r="R292" s="6">
        <f t="shared" si="2383"/>
        <v>5.2354647584973169</v>
      </c>
      <c r="S292" s="28">
        <f t="shared" si="2709"/>
        <v>5595</v>
      </c>
      <c r="T292" s="6">
        <f t="shared" ref="T292" si="2857">T$5/S292+T$6</f>
        <v>2.8040071492403933</v>
      </c>
      <c r="U292" s="6">
        <f t="shared" si="2385"/>
        <v>3.1215075067024127</v>
      </c>
      <c r="V292" s="28">
        <f t="shared" si="2711"/>
        <v>10575</v>
      </c>
      <c r="W292" s="6">
        <f t="shared" ref="W292" si="2858">W$5/V292+W$6</f>
        <v>2.690434278959811</v>
      </c>
      <c r="X292" s="6">
        <f t="shared" si="2387"/>
        <v>2.9966373522458629</v>
      </c>
      <c r="Y292" s="28">
        <f t="shared" si="2713"/>
        <v>20950</v>
      </c>
      <c r="Z292" s="6">
        <f t="shared" ref="Z292" si="2859">Z$5/Y292+Z$6</f>
        <v>2.5351706443914082</v>
      </c>
      <c r="AA292" s="6">
        <f t="shared" si="2389"/>
        <v>2.8256780429594275</v>
      </c>
      <c r="AB292" s="28">
        <f t="shared" si="2715"/>
        <v>24000</v>
      </c>
      <c r="AC292" s="6">
        <f t="shared" ref="AC292" si="2860">AC$5/AB292+AC$6</f>
        <v>2.4282833333333338</v>
      </c>
      <c r="AD292" s="6">
        <f t="shared" si="2391"/>
        <v>2.6972333333333331</v>
      </c>
      <c r="AE292" s="28">
        <f t="shared" si="2717"/>
        <v>24000</v>
      </c>
      <c r="AF292" s="6">
        <f t="shared" si="2374"/>
        <v>2.1442833333333335</v>
      </c>
      <c r="AG292" s="6">
        <f t="shared" si="2392"/>
        <v>2.3799333333333332</v>
      </c>
      <c r="AH292" s="28">
        <f t="shared" si="2718"/>
        <v>24000</v>
      </c>
      <c r="AI292" s="6">
        <f t="shared" si="2375"/>
        <v>1.6776833333333334</v>
      </c>
      <c r="AJ292" s="6">
        <f t="shared" si="2393"/>
        <v>1.8586333333333334</v>
      </c>
      <c r="AK292" s="28">
        <f t="shared" si="2719"/>
        <v>24000</v>
      </c>
      <c r="AL292" s="6">
        <f t="shared" si="2376"/>
        <v>0.97758333333333347</v>
      </c>
      <c r="AM292" s="6">
        <f t="shared" si="2394"/>
        <v>0.99336589778380813</v>
      </c>
      <c r="AN292" s="28">
        <f t="shared" si="2720"/>
        <v>24000</v>
      </c>
      <c r="AO292" s="6">
        <f t="shared" si="2377"/>
        <v>0.6767833333333334</v>
      </c>
      <c r="AP292" s="6">
        <f t="shared" si="2395"/>
        <v>0.69093333333333329</v>
      </c>
      <c r="AQ292" s="28">
        <f t="shared" si="2721"/>
        <v>20950</v>
      </c>
      <c r="AR292" s="6">
        <f t="shared" si="2630"/>
        <v>1.5028706443914084</v>
      </c>
      <c r="AS292" s="6">
        <f t="shared" si="2631"/>
        <v>1.6722920971478308</v>
      </c>
      <c r="AT292" s="28">
        <f t="shared" si="2722"/>
        <v>24000</v>
      </c>
      <c r="AU292" s="6">
        <f t="shared" si="2632"/>
        <v>1.4099833333333334</v>
      </c>
      <c r="AV292" s="6">
        <f t="shared" si="2633"/>
        <v>1.5595685740506111</v>
      </c>
      <c r="AW292" s="28">
        <f t="shared" si="2723"/>
        <v>24000</v>
      </c>
      <c r="AX292" s="6">
        <f t="shared" si="2634"/>
        <v>1.4099833333333334</v>
      </c>
      <c r="AY292" s="6">
        <f t="shared" si="2635"/>
        <v>1.5595685740506111</v>
      </c>
      <c r="AZ292" s="28">
        <f t="shared" si="2724"/>
        <v>24000</v>
      </c>
      <c r="BA292" s="6">
        <f t="shared" si="2636"/>
        <v>1.4099833333333334</v>
      </c>
      <c r="BB292" s="21">
        <f t="shared" si="2637"/>
        <v>1.5595685740506111</v>
      </c>
    </row>
    <row r="293" spans="4:54" x14ac:dyDescent="0.25">
      <c r="D293" s="28">
        <v>284</v>
      </c>
      <c r="F293" s="20"/>
      <c r="G293" s="29">
        <f t="shared" si="2648"/>
        <v>142.5</v>
      </c>
      <c r="H293" s="4">
        <f t="shared" ref="H293" si="2861">H$5/G293+H$6</f>
        <v>4.1387859649122802</v>
      </c>
      <c r="I293" s="4">
        <f t="shared" si="2639"/>
        <v>5.9350438596491228</v>
      </c>
      <c r="J293" s="28">
        <v>284</v>
      </c>
      <c r="K293" s="4">
        <f t="shared" ref="K293" si="2862">K$5/J293+K$6</f>
        <v>4.1393295774647889</v>
      </c>
      <c r="L293" s="4">
        <f t="shared" si="2641"/>
        <v>5.9358380281690142</v>
      </c>
      <c r="M293" s="28">
        <f t="shared" si="2398"/>
        <v>652</v>
      </c>
      <c r="N293" s="6">
        <f t="shared" ref="N293" si="2863">N$5/M293+N$6</f>
        <v>3.8490079754601227</v>
      </c>
      <c r="O293" s="6">
        <f t="shared" si="2381"/>
        <v>5.3759116564417182</v>
      </c>
      <c r="P293" s="28">
        <f t="shared" si="2400"/>
        <v>5620</v>
      </c>
      <c r="Q293" s="6">
        <f t="shared" ref="Q293" si="2864">Q$5/P293+Q$6</f>
        <v>3.7199007117437723</v>
      </c>
      <c r="R293" s="6">
        <f t="shared" si="2383"/>
        <v>5.2353138790035594</v>
      </c>
      <c r="S293" s="28">
        <f t="shared" si="2709"/>
        <v>5660</v>
      </c>
      <c r="T293" s="6">
        <f t="shared" ref="T293" si="2865">T$5/S293+T$6</f>
        <v>2.802077738515901</v>
      </c>
      <c r="U293" s="6">
        <f t="shared" si="2385"/>
        <v>3.1194816254416962</v>
      </c>
      <c r="V293" s="28">
        <f t="shared" si="2711"/>
        <v>10700</v>
      </c>
      <c r="W293" s="6">
        <f t="shared" ref="W293" si="2866">W$5/V293+W$6</f>
        <v>2.6888158878504673</v>
      </c>
      <c r="X293" s="6">
        <f t="shared" si="2387"/>
        <v>2.9949383177570095</v>
      </c>
      <c r="Y293" s="28">
        <f t="shared" si="2713"/>
        <v>21200</v>
      </c>
      <c r="Z293" s="6">
        <f t="shared" ref="Z293" si="2867">Z$5/Y293+Z$6</f>
        <v>2.5339716981132079</v>
      </c>
      <c r="AA293" s="6">
        <f t="shared" si="2389"/>
        <v>2.8244188679245283</v>
      </c>
      <c r="AB293" s="28">
        <f t="shared" si="2715"/>
        <v>25000</v>
      </c>
      <c r="AC293" s="6">
        <f t="shared" ref="AC293" si="2868">AC$5/AB293+AC$6</f>
        <v>2.4189000000000003</v>
      </c>
      <c r="AD293" s="6">
        <f t="shared" si="2391"/>
        <v>2.6873799999999997</v>
      </c>
      <c r="AE293" s="28">
        <f t="shared" si="2717"/>
        <v>25000</v>
      </c>
      <c r="AF293" s="6">
        <f t="shared" si="2374"/>
        <v>2.1349</v>
      </c>
      <c r="AG293" s="6">
        <f t="shared" si="2392"/>
        <v>2.3700799999999997</v>
      </c>
      <c r="AH293" s="28">
        <f t="shared" si="2718"/>
        <v>25000</v>
      </c>
      <c r="AI293" s="6">
        <f t="shared" si="2375"/>
        <v>1.6683000000000001</v>
      </c>
      <c r="AJ293" s="6">
        <f t="shared" si="2393"/>
        <v>1.8487800000000001</v>
      </c>
      <c r="AK293" s="28">
        <f t="shared" si="2719"/>
        <v>25000</v>
      </c>
      <c r="AL293" s="6">
        <f t="shared" si="2376"/>
        <v>0.96820000000000017</v>
      </c>
      <c r="AM293" s="6">
        <f t="shared" si="2394"/>
        <v>0.98351256445047486</v>
      </c>
      <c r="AN293" s="28">
        <f t="shared" si="2720"/>
        <v>25000</v>
      </c>
      <c r="AO293" s="6">
        <f t="shared" si="2377"/>
        <v>0.6674000000000001</v>
      </c>
      <c r="AP293" s="6">
        <f t="shared" si="2395"/>
        <v>0.68108000000000002</v>
      </c>
      <c r="AQ293" s="28">
        <f t="shared" si="2721"/>
        <v>21200</v>
      </c>
      <c r="AR293" s="6">
        <f t="shared" si="2630"/>
        <v>1.5016716981132077</v>
      </c>
      <c r="AS293" s="6">
        <f t="shared" si="2631"/>
        <v>1.6710329221129319</v>
      </c>
      <c r="AT293" s="28">
        <f t="shared" si="2722"/>
        <v>25000</v>
      </c>
      <c r="AU293" s="6">
        <f t="shared" si="2632"/>
        <v>1.4006000000000001</v>
      </c>
      <c r="AV293" s="6">
        <f t="shared" si="2633"/>
        <v>1.5497152407172778</v>
      </c>
      <c r="AW293" s="28">
        <f t="shared" si="2723"/>
        <v>25000</v>
      </c>
      <c r="AX293" s="6">
        <f t="shared" si="2634"/>
        <v>1.4006000000000001</v>
      </c>
      <c r="AY293" s="6">
        <f t="shared" si="2635"/>
        <v>1.5497152407172778</v>
      </c>
      <c r="AZ293" s="28">
        <f t="shared" si="2724"/>
        <v>25000</v>
      </c>
      <c r="BA293" s="6">
        <f t="shared" si="2636"/>
        <v>1.4006000000000001</v>
      </c>
      <c r="BB293" s="21">
        <f t="shared" si="2637"/>
        <v>1.5497152407172778</v>
      </c>
    </row>
    <row r="294" spans="4:54" x14ac:dyDescent="0.25">
      <c r="D294" s="28">
        <v>285</v>
      </c>
      <c r="F294" s="20"/>
      <c r="G294" s="29">
        <f t="shared" si="2648"/>
        <v>143</v>
      </c>
      <c r="H294" s="4">
        <f t="shared" ref="H294" si="2869">H$5/G294+H$6</f>
        <v>4.1382461538461541</v>
      </c>
      <c r="I294" s="4">
        <f t="shared" si="2639"/>
        <v>5.9342552447552448</v>
      </c>
      <c r="J294" s="28">
        <v>285</v>
      </c>
      <c r="K294" s="4">
        <f t="shared" ref="K294" si="2870">K$5/J294+K$6</f>
        <v>4.1387859649122802</v>
      </c>
      <c r="L294" s="4">
        <f t="shared" si="2641"/>
        <v>5.9350438596491228</v>
      </c>
      <c r="M294" s="28">
        <f t="shared" si="2398"/>
        <v>655</v>
      </c>
      <c r="N294" s="6">
        <f t="shared" ref="N294" si="2871">N$5/M294+N$6</f>
        <v>3.8482984732824428</v>
      </c>
      <c r="O294" s="6">
        <f t="shared" si="2381"/>
        <v>5.3751389312977098</v>
      </c>
      <c r="P294" s="28">
        <f t="shared" si="2400"/>
        <v>5650</v>
      </c>
      <c r="Q294" s="6">
        <f t="shared" ref="Q294" si="2872">Q$5/P294+Q$6</f>
        <v>3.7197637168141595</v>
      </c>
      <c r="R294" s="6">
        <f t="shared" si="2383"/>
        <v>5.2351646017699114</v>
      </c>
      <c r="S294" s="28">
        <f t="shared" si="2709"/>
        <v>5725</v>
      </c>
      <c r="T294" s="6">
        <f t="shared" ref="T294" si="2873">T$5/S294+T$6</f>
        <v>2.8001921397379914</v>
      </c>
      <c r="U294" s="6">
        <f t="shared" si="2385"/>
        <v>3.1175017467248907</v>
      </c>
      <c r="V294" s="28">
        <f t="shared" si="2711"/>
        <v>10825</v>
      </c>
      <c r="W294" s="6">
        <f t="shared" ref="W294" si="2874">W$5/V294+W$6</f>
        <v>2.6872348729792148</v>
      </c>
      <c r="X294" s="6">
        <f t="shared" si="2387"/>
        <v>2.9932785219399536</v>
      </c>
      <c r="Y294" s="28">
        <f t="shared" si="2713"/>
        <v>21450</v>
      </c>
      <c r="Z294" s="6">
        <f t="shared" ref="Z294" si="2875">Z$5/Y294+Z$6</f>
        <v>2.5328006993006995</v>
      </c>
      <c r="AA294" s="6">
        <f t="shared" si="2389"/>
        <v>2.8231890442890446</v>
      </c>
      <c r="AB294" s="28">
        <f>+AB293+2000</f>
        <v>27000</v>
      </c>
      <c r="AC294" s="6">
        <f t="shared" ref="AC294" si="2876">AC$5/AB294+AC$6</f>
        <v>2.4022185185185188</v>
      </c>
      <c r="AD294" s="6">
        <f t="shared" si="2391"/>
        <v>2.6698629629629629</v>
      </c>
      <c r="AE294" s="28">
        <f>+AE293+3000</f>
        <v>28000</v>
      </c>
      <c r="AF294" s="6">
        <f t="shared" si="2374"/>
        <v>2.1107714285714287</v>
      </c>
      <c r="AG294" s="6">
        <f t="shared" si="2392"/>
        <v>2.3447428571428572</v>
      </c>
      <c r="AH294" s="28">
        <f>+AH293+3000</f>
        <v>28000</v>
      </c>
      <c r="AI294" s="6">
        <f t="shared" si="2375"/>
        <v>1.6441714285714286</v>
      </c>
      <c r="AJ294" s="6">
        <f t="shared" si="2393"/>
        <v>1.8234428571428571</v>
      </c>
      <c r="AK294" s="28">
        <f>+AK293+3000</f>
        <v>28000</v>
      </c>
      <c r="AL294" s="6">
        <f t="shared" si="2376"/>
        <v>0.94407142857142867</v>
      </c>
      <c r="AM294" s="6">
        <f t="shared" si="2394"/>
        <v>0.95817542159333202</v>
      </c>
      <c r="AN294" s="28">
        <f>+AN293+3000</f>
        <v>28000</v>
      </c>
      <c r="AO294" s="6">
        <f t="shared" si="2377"/>
        <v>0.64327142857142872</v>
      </c>
      <c r="AP294" s="6">
        <f t="shared" si="2395"/>
        <v>0.65574285714285718</v>
      </c>
      <c r="AQ294" s="28">
        <f t="shared" si="2721"/>
        <v>21450</v>
      </c>
      <c r="AR294" s="6">
        <f t="shared" si="2630"/>
        <v>1.5005006993006995</v>
      </c>
      <c r="AS294" s="6">
        <f t="shared" si="2631"/>
        <v>1.6698030984774479</v>
      </c>
      <c r="AT294" s="28">
        <f>+AT293+2000</f>
        <v>27000</v>
      </c>
      <c r="AU294" s="6">
        <f t="shared" si="2632"/>
        <v>1.3839185185185185</v>
      </c>
      <c r="AV294" s="6">
        <f t="shared" si="2633"/>
        <v>1.5321982036802408</v>
      </c>
      <c r="AW294" s="28">
        <f>+AW293+3000</f>
        <v>28000</v>
      </c>
      <c r="AX294" s="6">
        <f t="shared" si="2634"/>
        <v>1.3764714285714286</v>
      </c>
      <c r="AY294" s="6">
        <f t="shared" si="2635"/>
        <v>1.5243780978601349</v>
      </c>
      <c r="AZ294" s="28">
        <f>+AZ293+3000</f>
        <v>28000</v>
      </c>
      <c r="BA294" s="6">
        <f t="shared" si="2636"/>
        <v>1.3764714285714286</v>
      </c>
      <c r="BB294" s="21">
        <f t="shared" si="2637"/>
        <v>1.5243780978601349</v>
      </c>
    </row>
    <row r="295" spans="4:54" x14ac:dyDescent="0.25">
      <c r="D295" s="28">
        <v>286</v>
      </c>
      <c r="F295" s="20"/>
      <c r="G295" s="29">
        <f t="shared" si="2648"/>
        <v>143.5</v>
      </c>
      <c r="H295" s="4">
        <f t="shared" ref="H295" si="2877">H$5/G295+H$6</f>
        <v>4.1377101045296163</v>
      </c>
      <c r="I295" s="4">
        <f t="shared" si="2639"/>
        <v>5.9334721254355403</v>
      </c>
      <c r="J295" s="28">
        <v>286</v>
      </c>
      <c r="K295" s="4">
        <f t="shared" ref="K295" si="2878">K$5/J295+K$6</f>
        <v>4.1382461538461541</v>
      </c>
      <c r="L295" s="4">
        <f t="shared" si="2641"/>
        <v>5.9342552447552448</v>
      </c>
      <c r="M295" s="28">
        <f t="shared" si="2398"/>
        <v>658</v>
      </c>
      <c r="N295" s="6">
        <f t="shared" ref="N295" si="2879">N$5/M295+N$6</f>
        <v>3.8475954407294832</v>
      </c>
      <c r="O295" s="6">
        <f t="shared" si="2381"/>
        <v>5.3743732522796357</v>
      </c>
      <c r="P295" s="28">
        <f t="shared" si="2400"/>
        <v>5680</v>
      </c>
      <c r="Q295" s="6">
        <f t="shared" ref="Q295" si="2880">Q$5/P295+Q$6</f>
        <v>3.7196281690140847</v>
      </c>
      <c r="R295" s="6">
        <f t="shared" si="2383"/>
        <v>5.2350169014084509</v>
      </c>
      <c r="S295" s="28">
        <f t="shared" si="2709"/>
        <v>5790</v>
      </c>
      <c r="T295" s="6">
        <f t="shared" ref="T295" si="2881">T$5/S295+T$6</f>
        <v>2.7983488773747842</v>
      </c>
      <c r="U295" s="6">
        <f t="shared" si="2385"/>
        <v>3.1155663212435232</v>
      </c>
      <c r="V295" s="28">
        <f t="shared" si="2711"/>
        <v>10950</v>
      </c>
      <c r="W295" s="6">
        <f t="shared" ref="W295" si="2882">W$5/V295+W$6</f>
        <v>2.6856899543378994</v>
      </c>
      <c r="X295" s="6">
        <f t="shared" si="2387"/>
        <v>2.9916566210045663</v>
      </c>
      <c r="Y295" s="28">
        <f t="shared" si="2713"/>
        <v>21700</v>
      </c>
      <c r="Z295" s="6">
        <f t="shared" ref="Z295" si="2883">Z$5/Y295+Z$6</f>
        <v>2.5316566820276498</v>
      </c>
      <c r="AA295" s="6">
        <f t="shared" si="2389"/>
        <v>2.8219875576036868</v>
      </c>
      <c r="AB295" s="28">
        <f t="shared" si="2715"/>
        <v>28000</v>
      </c>
      <c r="AC295" s="6">
        <f t="shared" ref="AC295" si="2884">AC$5/AB295+AC$6</f>
        <v>2.394771428571429</v>
      </c>
      <c r="AD295" s="6">
        <f t="shared" si="2391"/>
        <v>2.6620428571428572</v>
      </c>
      <c r="AE295" s="28">
        <f t="shared" ref="AE295:AE358" si="2885">+AE294+3000</f>
        <v>31000</v>
      </c>
      <c r="AF295" s="6">
        <f t="shared" si="2374"/>
        <v>2.0913129032258064</v>
      </c>
      <c r="AG295" s="6">
        <f t="shared" si="2392"/>
        <v>2.3243096774193548</v>
      </c>
      <c r="AH295" s="28">
        <f t="shared" ref="AH295:AH358" si="2886">+AH294+3000</f>
        <v>31000</v>
      </c>
      <c r="AI295" s="6">
        <f t="shared" si="2375"/>
        <v>1.6247129032258065</v>
      </c>
      <c r="AJ295" s="6">
        <f t="shared" si="2393"/>
        <v>1.8030096774193549</v>
      </c>
      <c r="AK295" s="28">
        <f t="shared" ref="AK295:AK358" si="2887">+AK294+3000</f>
        <v>31000</v>
      </c>
      <c r="AL295" s="6">
        <f t="shared" si="2376"/>
        <v>0.92461290322580658</v>
      </c>
      <c r="AM295" s="6">
        <f t="shared" si="2394"/>
        <v>0.93774224186982968</v>
      </c>
      <c r="AN295" s="28">
        <f t="shared" ref="AN295:AN358" si="2888">+AN294+3000</f>
        <v>31000</v>
      </c>
      <c r="AO295" s="6">
        <f t="shared" si="2377"/>
        <v>0.62381290322580651</v>
      </c>
      <c r="AP295" s="6">
        <f t="shared" si="2395"/>
        <v>0.63530967741935485</v>
      </c>
      <c r="AQ295" s="28">
        <f t="shared" si="2721"/>
        <v>21700</v>
      </c>
      <c r="AR295" s="6">
        <f t="shared" si="2630"/>
        <v>1.49935668202765</v>
      </c>
      <c r="AS295" s="6">
        <f t="shared" si="2631"/>
        <v>1.6686016117920903</v>
      </c>
      <c r="AT295" s="28">
        <f t="shared" si="2722"/>
        <v>28000</v>
      </c>
      <c r="AU295" s="6">
        <f t="shared" si="2632"/>
        <v>1.3764714285714286</v>
      </c>
      <c r="AV295" s="6">
        <f t="shared" si="2633"/>
        <v>1.5243780978601349</v>
      </c>
      <c r="AW295" s="28">
        <f t="shared" ref="AW295:AW358" si="2889">+AW294+3000</f>
        <v>31000</v>
      </c>
      <c r="AX295" s="6">
        <f t="shared" si="2634"/>
        <v>1.3570129032258065</v>
      </c>
      <c r="AY295" s="6">
        <f t="shared" si="2635"/>
        <v>1.5039449181366327</v>
      </c>
      <c r="AZ295" s="28">
        <f t="shared" ref="AZ295:AZ358" si="2890">+AZ294+3000</f>
        <v>31000</v>
      </c>
      <c r="BA295" s="6">
        <f t="shared" si="2636"/>
        <v>1.3570129032258065</v>
      </c>
      <c r="BB295" s="21">
        <f t="shared" si="2637"/>
        <v>1.5039449181366327</v>
      </c>
    </row>
    <row r="296" spans="4:54" x14ac:dyDescent="0.25">
      <c r="D296" s="28">
        <v>287</v>
      </c>
      <c r="F296" s="20"/>
      <c r="G296" s="29">
        <f t="shared" si="2648"/>
        <v>144</v>
      </c>
      <c r="H296" s="4">
        <f t="shared" ref="H296" si="2891">H$5/G296+H$6</f>
        <v>4.1371777777777776</v>
      </c>
      <c r="I296" s="4">
        <f t="shared" si="2639"/>
        <v>5.9326944444444445</v>
      </c>
      <c r="J296" s="28">
        <v>287</v>
      </c>
      <c r="K296" s="4">
        <f t="shared" ref="K296" si="2892">K$5/J296+K$6</f>
        <v>4.1377101045296163</v>
      </c>
      <c r="L296" s="4">
        <f t="shared" si="2641"/>
        <v>5.9334721254355403</v>
      </c>
      <c r="M296" s="28">
        <f t="shared" si="2398"/>
        <v>661</v>
      </c>
      <c r="N296" s="6">
        <f t="shared" ref="N296" si="2893">N$5/M296+N$6</f>
        <v>3.8468987897125571</v>
      </c>
      <c r="O296" s="6">
        <f t="shared" si="2381"/>
        <v>5.3736145234493193</v>
      </c>
      <c r="P296" s="28">
        <f t="shared" si="2400"/>
        <v>5710</v>
      </c>
      <c r="Q296" s="6">
        <f t="shared" ref="Q296" si="2894">Q$5/P296+Q$6</f>
        <v>3.7194940455341508</v>
      </c>
      <c r="R296" s="6">
        <f t="shared" si="2383"/>
        <v>5.2348707530647989</v>
      </c>
      <c r="S296" s="28">
        <f t="shared" si="2709"/>
        <v>5855</v>
      </c>
      <c r="T296" s="6">
        <f t="shared" ref="T296" si="2895">T$5/S296+T$6</f>
        <v>2.7965465414175918</v>
      </c>
      <c r="U296" s="6">
        <f t="shared" si="2385"/>
        <v>3.1136738684884713</v>
      </c>
      <c r="V296" s="28">
        <f t="shared" si="2711"/>
        <v>11075</v>
      </c>
      <c r="W296" s="6">
        <f t="shared" ref="W296" si="2896">W$5/V296+W$6</f>
        <v>2.6841799097065464</v>
      </c>
      <c r="X296" s="6">
        <f t="shared" si="2387"/>
        <v>2.9900713318284424</v>
      </c>
      <c r="Y296" s="28">
        <f t="shared" si="2713"/>
        <v>21950</v>
      </c>
      <c r="Z296" s="6">
        <f t="shared" ref="Z296" si="2897">Z$5/Y296+Z$6</f>
        <v>2.5305387243735766</v>
      </c>
      <c r="AA296" s="6">
        <f t="shared" si="2389"/>
        <v>2.8208134396355353</v>
      </c>
      <c r="AB296" s="28">
        <f t="shared" si="2715"/>
        <v>29000</v>
      </c>
      <c r="AC296" s="6">
        <f t="shared" ref="AC296" si="2898">AC$5/AB296+AC$6</f>
        <v>2.3878379310344831</v>
      </c>
      <c r="AD296" s="6">
        <f t="shared" si="2391"/>
        <v>2.6547620689655171</v>
      </c>
      <c r="AE296" s="28">
        <f t="shared" si="2885"/>
        <v>34000</v>
      </c>
      <c r="AF296" s="6">
        <f t="shared" si="2374"/>
        <v>2.0752882352941175</v>
      </c>
      <c r="AG296" s="6">
        <f t="shared" si="2392"/>
        <v>2.3074823529411765</v>
      </c>
      <c r="AH296" s="28">
        <f t="shared" si="2886"/>
        <v>34000</v>
      </c>
      <c r="AI296" s="6">
        <f t="shared" si="2375"/>
        <v>1.6086882352941179</v>
      </c>
      <c r="AJ296" s="6">
        <f t="shared" si="2393"/>
        <v>1.7861823529411764</v>
      </c>
      <c r="AK296" s="28">
        <f t="shared" si="2887"/>
        <v>34000</v>
      </c>
      <c r="AL296" s="6">
        <f t="shared" si="2376"/>
        <v>0.9085882352941177</v>
      </c>
      <c r="AM296" s="6">
        <f t="shared" si="2394"/>
        <v>0.92091491739165132</v>
      </c>
      <c r="AN296" s="28">
        <f t="shared" si="2888"/>
        <v>34000</v>
      </c>
      <c r="AO296" s="6">
        <f t="shared" si="2377"/>
        <v>0.60778823529411774</v>
      </c>
      <c r="AP296" s="6">
        <f t="shared" si="2395"/>
        <v>0.61848235294117648</v>
      </c>
      <c r="AQ296" s="28">
        <f t="shared" si="2721"/>
        <v>21950</v>
      </c>
      <c r="AR296" s="6">
        <f t="shared" si="2630"/>
        <v>1.4982387243735764</v>
      </c>
      <c r="AS296" s="6">
        <f t="shared" si="2631"/>
        <v>1.6674274938239388</v>
      </c>
      <c r="AT296" s="28">
        <f t="shared" si="2722"/>
        <v>29000</v>
      </c>
      <c r="AU296" s="6">
        <f t="shared" si="2632"/>
        <v>1.3695379310344828</v>
      </c>
      <c r="AV296" s="6">
        <f t="shared" si="2633"/>
        <v>1.5170973096827951</v>
      </c>
      <c r="AW296" s="28">
        <f t="shared" si="2889"/>
        <v>34000</v>
      </c>
      <c r="AX296" s="6">
        <f t="shared" si="2634"/>
        <v>1.3409882352941178</v>
      </c>
      <c r="AY296" s="6">
        <f t="shared" si="2635"/>
        <v>1.4871175936584542</v>
      </c>
      <c r="AZ296" s="28">
        <f t="shared" si="2890"/>
        <v>34000</v>
      </c>
      <c r="BA296" s="6">
        <f t="shared" si="2636"/>
        <v>1.3409882352941178</v>
      </c>
      <c r="BB296" s="21">
        <f t="shared" si="2637"/>
        <v>1.4871175936584542</v>
      </c>
    </row>
    <row r="297" spans="4:54" x14ac:dyDescent="0.25">
      <c r="D297" s="28">
        <v>288</v>
      </c>
      <c r="F297" s="20"/>
      <c r="G297" s="29">
        <f t="shared" si="2648"/>
        <v>144.5</v>
      </c>
      <c r="H297" s="4">
        <f t="shared" ref="H297" si="2899">H$5/G297+H$6</f>
        <v>4.1366491349480965</v>
      </c>
      <c r="I297" s="4">
        <f t="shared" si="2639"/>
        <v>5.9319221453287199</v>
      </c>
      <c r="J297" s="28">
        <v>288</v>
      </c>
      <c r="K297" s="4">
        <f t="shared" ref="K297" si="2900">K$5/J297+K$6</f>
        <v>4.1371777777777776</v>
      </c>
      <c r="L297" s="4">
        <f t="shared" si="2641"/>
        <v>5.9326944444444445</v>
      </c>
      <c r="M297" s="28">
        <f t="shared" si="2398"/>
        <v>664</v>
      </c>
      <c r="N297" s="6">
        <f t="shared" ref="N297" si="2901">N$5/M297+N$6</f>
        <v>3.8462084337349398</v>
      </c>
      <c r="O297" s="6">
        <f t="shared" si="2381"/>
        <v>5.3728626506024098</v>
      </c>
      <c r="P297" s="28">
        <f t="shared" si="2400"/>
        <v>5740</v>
      </c>
      <c r="Q297" s="6">
        <f t="shared" ref="Q297" si="2902">Q$5/P297+Q$6</f>
        <v>3.7193613240418122</v>
      </c>
      <c r="R297" s="6">
        <f t="shared" si="2383"/>
        <v>5.2347261324041812</v>
      </c>
      <c r="S297" s="28">
        <f t="shared" si="2709"/>
        <v>5920</v>
      </c>
      <c r="T297" s="6">
        <f t="shared" ref="T297" si="2903">T$5/S297+T$6</f>
        <v>2.7947837837837839</v>
      </c>
      <c r="U297" s="6">
        <f t="shared" si="2385"/>
        <v>3.1118229729729729</v>
      </c>
      <c r="V297" s="28">
        <f t="shared" si="2711"/>
        <v>11200</v>
      </c>
      <c r="W297" s="6">
        <f t="shared" ref="W297" si="2904">W$5/V297+W$6</f>
        <v>2.6827035714285712</v>
      </c>
      <c r="X297" s="6">
        <f t="shared" si="2387"/>
        <v>2.9885214285714286</v>
      </c>
      <c r="Y297" s="28">
        <f t="shared" si="2713"/>
        <v>22200</v>
      </c>
      <c r="Z297" s="6">
        <f t="shared" ref="Z297" si="2905">Z$5/Y297+Z$6</f>
        <v>2.529445945945946</v>
      </c>
      <c r="AA297" s="6">
        <f t="shared" si="2389"/>
        <v>2.819665765765766</v>
      </c>
      <c r="AB297" s="28">
        <f t="shared" si="2715"/>
        <v>30000</v>
      </c>
      <c r="AC297" s="6">
        <f t="shared" ref="AC297" si="2906">AC$5/AB297+AC$6</f>
        <v>2.3813666666666671</v>
      </c>
      <c r="AD297" s="6">
        <f t="shared" si="2391"/>
        <v>2.6479666666666666</v>
      </c>
      <c r="AE297" s="28">
        <f t="shared" si="2885"/>
        <v>37000</v>
      </c>
      <c r="AF297" s="6">
        <f t="shared" si="2374"/>
        <v>2.061862162162162</v>
      </c>
      <c r="AG297" s="6">
        <f t="shared" si="2392"/>
        <v>2.2933837837837836</v>
      </c>
      <c r="AH297" s="28">
        <f t="shared" si="2886"/>
        <v>37000</v>
      </c>
      <c r="AI297" s="6">
        <f t="shared" si="2375"/>
        <v>1.5952621621621623</v>
      </c>
      <c r="AJ297" s="6">
        <f t="shared" si="2393"/>
        <v>1.772083783783784</v>
      </c>
      <c r="AK297" s="28">
        <f t="shared" si="2887"/>
        <v>37000</v>
      </c>
      <c r="AL297" s="6">
        <f t="shared" si="2376"/>
        <v>0.89516216216216227</v>
      </c>
      <c r="AM297" s="6">
        <f t="shared" si="2394"/>
        <v>0.90681634823425861</v>
      </c>
      <c r="AN297" s="28">
        <f t="shared" si="2888"/>
        <v>37000</v>
      </c>
      <c r="AO297" s="6">
        <f t="shared" si="2377"/>
        <v>0.5943621621621622</v>
      </c>
      <c r="AP297" s="6">
        <f t="shared" si="2395"/>
        <v>0.60438378378378377</v>
      </c>
      <c r="AQ297" s="28">
        <f t="shared" si="2721"/>
        <v>22200</v>
      </c>
      <c r="AR297" s="6">
        <f t="shared" si="2630"/>
        <v>1.4971459459459462</v>
      </c>
      <c r="AS297" s="6">
        <f t="shared" si="2631"/>
        <v>1.6662798199541693</v>
      </c>
      <c r="AT297" s="28">
        <f t="shared" si="2722"/>
        <v>30000</v>
      </c>
      <c r="AU297" s="6">
        <f t="shared" si="2632"/>
        <v>1.3630666666666666</v>
      </c>
      <c r="AV297" s="6">
        <f t="shared" si="2633"/>
        <v>1.5103019073839445</v>
      </c>
      <c r="AW297" s="28">
        <f t="shared" si="2889"/>
        <v>37000</v>
      </c>
      <c r="AX297" s="6">
        <f t="shared" si="2634"/>
        <v>1.3275621621621623</v>
      </c>
      <c r="AY297" s="6">
        <f t="shared" si="2635"/>
        <v>1.4730190245010615</v>
      </c>
      <c r="AZ297" s="28">
        <f t="shared" si="2890"/>
        <v>37000</v>
      </c>
      <c r="BA297" s="6">
        <f t="shared" si="2636"/>
        <v>1.3275621621621623</v>
      </c>
      <c r="BB297" s="21">
        <f t="shared" si="2637"/>
        <v>1.4730190245010615</v>
      </c>
    </row>
    <row r="298" spans="4:54" x14ac:dyDescent="0.25">
      <c r="D298" s="28">
        <v>289</v>
      </c>
      <c r="F298" s="20"/>
      <c r="G298" s="29">
        <f t="shared" si="2648"/>
        <v>145</v>
      </c>
      <c r="H298" s="4">
        <f t="shared" ref="H298" si="2907">H$5/G298+H$6</f>
        <v>4.1361241379310343</v>
      </c>
      <c r="I298" s="4">
        <f t="shared" si="2639"/>
        <v>5.931155172413793</v>
      </c>
      <c r="J298" s="28">
        <v>289</v>
      </c>
      <c r="K298" s="4">
        <f t="shared" ref="K298" si="2908">K$5/J298+K$6</f>
        <v>4.1366491349480965</v>
      </c>
      <c r="L298" s="4">
        <f t="shared" si="2641"/>
        <v>5.9319221453287199</v>
      </c>
      <c r="M298" s="28">
        <f t="shared" si="2398"/>
        <v>667</v>
      </c>
      <c r="N298" s="6">
        <f t="shared" ref="N298" si="2909">N$5/M298+N$6</f>
        <v>3.845524287856072</v>
      </c>
      <c r="O298" s="6">
        <f t="shared" si="2381"/>
        <v>5.372117541229386</v>
      </c>
      <c r="P298" s="28">
        <f t="shared" si="2400"/>
        <v>5770</v>
      </c>
      <c r="Q298" s="6">
        <f t="shared" ref="Q298" si="2910">Q$5/P298+Q$6</f>
        <v>3.7192299826689776</v>
      </c>
      <c r="R298" s="6">
        <f t="shared" si="2383"/>
        <v>5.2345830155979209</v>
      </c>
      <c r="S298" s="28">
        <f t="shared" si="2709"/>
        <v>5985</v>
      </c>
      <c r="T298" s="6">
        <f t="shared" ref="T298" si="2911">T$5/S298+T$6</f>
        <v>2.7930593149540517</v>
      </c>
      <c r="U298" s="6">
        <f t="shared" si="2385"/>
        <v>3.1100122807017545</v>
      </c>
      <c r="V298" s="28">
        <f t="shared" si="2711"/>
        <v>11325</v>
      </c>
      <c r="W298" s="6">
        <f t="shared" ref="W298" si="2912">W$5/V298+W$6</f>
        <v>2.6812598233995586</v>
      </c>
      <c r="X298" s="6">
        <f t="shared" si="2387"/>
        <v>2.9870057395143488</v>
      </c>
      <c r="Y298" s="28">
        <f t="shared" si="2713"/>
        <v>22450</v>
      </c>
      <c r="Z298" s="6">
        <f t="shared" ref="Z298" si="2913">Z$5/Y298+Z$6</f>
        <v>2.5283775055679287</v>
      </c>
      <c r="AA298" s="6">
        <f t="shared" si="2389"/>
        <v>2.8185436525612473</v>
      </c>
      <c r="AB298" s="28">
        <f t="shared" si="2715"/>
        <v>31000</v>
      </c>
      <c r="AC298" s="6">
        <f t="shared" ref="AC298" si="2914">AC$5/AB298+AC$6</f>
        <v>2.3753129032258067</v>
      </c>
      <c r="AD298" s="6">
        <f t="shared" si="2391"/>
        <v>2.6416096774193547</v>
      </c>
      <c r="AE298" s="28">
        <f t="shared" si="2885"/>
        <v>40000</v>
      </c>
      <c r="AF298" s="6">
        <f t="shared" si="2374"/>
        <v>2.0504500000000001</v>
      </c>
      <c r="AG298" s="6">
        <f t="shared" si="2392"/>
        <v>2.2814000000000001</v>
      </c>
      <c r="AH298" s="28">
        <f t="shared" si="2886"/>
        <v>40000</v>
      </c>
      <c r="AI298" s="6">
        <f t="shared" si="2375"/>
        <v>1.5838500000000002</v>
      </c>
      <c r="AJ298" s="6">
        <f t="shared" si="2393"/>
        <v>1.7601</v>
      </c>
      <c r="AK298" s="28">
        <f t="shared" si="2887"/>
        <v>40000</v>
      </c>
      <c r="AL298" s="6">
        <f t="shared" si="2376"/>
        <v>0.88375000000000004</v>
      </c>
      <c r="AM298" s="6">
        <f t="shared" si="2394"/>
        <v>0.89483256445047488</v>
      </c>
      <c r="AN298" s="28">
        <f t="shared" si="2888"/>
        <v>40000</v>
      </c>
      <c r="AO298" s="6">
        <f t="shared" si="2377"/>
        <v>0.58295000000000008</v>
      </c>
      <c r="AP298" s="6">
        <f t="shared" si="2395"/>
        <v>0.59240000000000004</v>
      </c>
      <c r="AQ298" s="28">
        <f t="shared" si="2721"/>
        <v>22450</v>
      </c>
      <c r="AR298" s="6">
        <f t="shared" si="2630"/>
        <v>1.496077505567929</v>
      </c>
      <c r="AS298" s="6">
        <f t="shared" si="2631"/>
        <v>1.6651577067496508</v>
      </c>
      <c r="AT298" s="28">
        <f t="shared" si="2722"/>
        <v>31000</v>
      </c>
      <c r="AU298" s="6">
        <f t="shared" si="2632"/>
        <v>1.3570129032258065</v>
      </c>
      <c r="AV298" s="6">
        <f t="shared" si="2633"/>
        <v>1.5039449181366327</v>
      </c>
      <c r="AW298" s="28">
        <f t="shared" si="2889"/>
        <v>40000</v>
      </c>
      <c r="AX298" s="6">
        <f t="shared" si="2634"/>
        <v>1.3161500000000002</v>
      </c>
      <c r="AY298" s="6">
        <f t="shared" si="2635"/>
        <v>1.4610352407172778</v>
      </c>
      <c r="AZ298" s="28">
        <f t="shared" si="2890"/>
        <v>40000</v>
      </c>
      <c r="BA298" s="6">
        <f t="shared" si="2636"/>
        <v>1.3161500000000002</v>
      </c>
      <c r="BB298" s="21">
        <f t="shared" si="2637"/>
        <v>1.4610352407172778</v>
      </c>
    </row>
    <row r="299" spans="4:54" x14ac:dyDescent="0.25">
      <c r="D299" s="28">
        <v>290</v>
      </c>
      <c r="F299" s="20"/>
      <c r="G299" s="29">
        <f t="shared" si="2648"/>
        <v>145.5</v>
      </c>
      <c r="H299" s="4">
        <f t="shared" ref="H299" si="2915">H$5/G299+H$6</f>
        <v>4.1356027491408938</v>
      </c>
      <c r="I299" s="4">
        <f t="shared" si="2639"/>
        <v>5.9303934707903778</v>
      </c>
      <c r="J299" s="28">
        <v>290</v>
      </c>
      <c r="K299" s="4">
        <f t="shared" ref="K299" si="2916">K$5/J299+K$6</f>
        <v>4.1361241379310343</v>
      </c>
      <c r="L299" s="4">
        <f t="shared" si="2641"/>
        <v>5.931155172413793</v>
      </c>
      <c r="M299" s="28">
        <f t="shared" si="2398"/>
        <v>670</v>
      </c>
      <c r="N299" s="6">
        <f t="shared" ref="N299" si="2917">N$5/M299+N$6</f>
        <v>3.8448462686567164</v>
      </c>
      <c r="O299" s="6">
        <f t="shared" si="2381"/>
        <v>5.3713791044776125</v>
      </c>
      <c r="P299" s="28">
        <f t="shared" si="2400"/>
        <v>5800</v>
      </c>
      <c r="Q299" s="6">
        <f t="shared" ref="Q299" si="2918">Q$5/P299+Q$6</f>
        <v>3.7191000000000001</v>
      </c>
      <c r="R299" s="6">
        <f t="shared" si="2383"/>
        <v>5.2344413793103453</v>
      </c>
      <c r="S299" s="28">
        <f t="shared" si="2709"/>
        <v>6050</v>
      </c>
      <c r="T299" s="6">
        <f t="shared" ref="T299" si="2919">T$5/S299+T$6</f>
        <v>2.7913719008264466</v>
      </c>
      <c r="U299" s="6">
        <f t="shared" si="2385"/>
        <v>3.1082404958677685</v>
      </c>
      <c r="V299" s="28">
        <f t="shared" si="2711"/>
        <v>11450</v>
      </c>
      <c r="W299" s="6">
        <f t="shared" ref="W299" si="2920">W$5/V299+W$6</f>
        <v>2.679847598253275</v>
      </c>
      <c r="X299" s="6">
        <f t="shared" si="2387"/>
        <v>2.9855231441048034</v>
      </c>
      <c r="Y299" s="28">
        <f t="shared" si="2713"/>
        <v>22700</v>
      </c>
      <c r="Z299" s="6">
        <f t="shared" ref="Z299" si="2921">Z$5/Y299+Z$6</f>
        <v>2.5273325991189428</v>
      </c>
      <c r="AA299" s="6">
        <f t="shared" si="2389"/>
        <v>2.8174462555066082</v>
      </c>
      <c r="AB299" s="28">
        <f t="shared" si="2715"/>
        <v>32000</v>
      </c>
      <c r="AC299" s="6">
        <f t="shared" ref="AC299" si="2922">AC$5/AB299+AC$6</f>
        <v>2.3696375000000005</v>
      </c>
      <c r="AD299" s="6">
        <f t="shared" si="2391"/>
        <v>2.63565</v>
      </c>
      <c r="AE299" s="28">
        <f t="shared" si="2885"/>
        <v>43000</v>
      </c>
      <c r="AF299" s="6">
        <f t="shared" si="2374"/>
        <v>2.0406302325581396</v>
      </c>
      <c r="AG299" s="6">
        <f t="shared" si="2392"/>
        <v>2.2710883720930233</v>
      </c>
      <c r="AH299" s="28">
        <f t="shared" si="2886"/>
        <v>43000</v>
      </c>
      <c r="AI299" s="6">
        <f t="shared" si="2375"/>
        <v>1.5740302325581397</v>
      </c>
      <c r="AJ299" s="6">
        <f t="shared" si="2393"/>
        <v>1.7497883720930234</v>
      </c>
      <c r="AK299" s="28">
        <f t="shared" si="2887"/>
        <v>43000</v>
      </c>
      <c r="AL299" s="6">
        <f t="shared" si="2376"/>
        <v>0.87393023255813962</v>
      </c>
      <c r="AM299" s="6">
        <f t="shared" si="2394"/>
        <v>0.88452093654349806</v>
      </c>
      <c r="AN299" s="28">
        <f t="shared" si="2888"/>
        <v>43000</v>
      </c>
      <c r="AO299" s="6">
        <f t="shared" si="2377"/>
        <v>0.57313023255813955</v>
      </c>
      <c r="AP299" s="6">
        <f t="shared" si="2395"/>
        <v>0.58208837209302322</v>
      </c>
      <c r="AQ299" s="28">
        <f t="shared" si="2721"/>
        <v>22700</v>
      </c>
      <c r="AR299" s="6">
        <f t="shared" si="2630"/>
        <v>1.4950325991189428</v>
      </c>
      <c r="AS299" s="6">
        <f t="shared" si="2631"/>
        <v>1.6640603096950115</v>
      </c>
      <c r="AT299" s="28">
        <f t="shared" si="2722"/>
        <v>32000</v>
      </c>
      <c r="AU299" s="6">
        <f t="shared" si="2632"/>
        <v>1.3513375000000001</v>
      </c>
      <c r="AV299" s="6">
        <f t="shared" si="2633"/>
        <v>1.4979852407172778</v>
      </c>
      <c r="AW299" s="28">
        <f t="shared" si="2889"/>
        <v>43000</v>
      </c>
      <c r="AX299" s="6">
        <f t="shared" si="2634"/>
        <v>1.3063302325581396</v>
      </c>
      <c r="AY299" s="6">
        <f t="shared" si="2635"/>
        <v>1.4507236128103012</v>
      </c>
      <c r="AZ299" s="28">
        <f t="shared" si="2890"/>
        <v>43000</v>
      </c>
      <c r="BA299" s="6">
        <f t="shared" si="2636"/>
        <v>1.3063302325581396</v>
      </c>
      <c r="BB299" s="21">
        <f t="shared" si="2637"/>
        <v>1.4507236128103012</v>
      </c>
    </row>
    <row r="300" spans="4:54" x14ac:dyDescent="0.25">
      <c r="D300" s="28">
        <v>291</v>
      </c>
      <c r="F300" s="20"/>
      <c r="G300" s="29">
        <f t="shared" si="2648"/>
        <v>146</v>
      </c>
      <c r="H300" s="4">
        <f t="shared" ref="H300" si="2923">H$5/G300+H$6</f>
        <v>4.1350849315068494</v>
      </c>
      <c r="I300" s="4">
        <f t="shared" si="2639"/>
        <v>5.9296369863013698</v>
      </c>
      <c r="J300" s="28">
        <v>291</v>
      </c>
      <c r="K300" s="4">
        <f t="shared" ref="K300" si="2924">K$5/J300+K$6</f>
        <v>4.1356027491408938</v>
      </c>
      <c r="L300" s="4">
        <f t="shared" si="2641"/>
        <v>5.9303934707903778</v>
      </c>
      <c r="M300" s="28">
        <f t="shared" si="2398"/>
        <v>673</v>
      </c>
      <c r="N300" s="6">
        <f t="shared" ref="N300" si="2925">N$5/M300+N$6</f>
        <v>3.8441742942050521</v>
      </c>
      <c r="O300" s="6">
        <f t="shared" si="2381"/>
        <v>5.3706472511144137</v>
      </c>
      <c r="P300" s="28">
        <f t="shared" si="2400"/>
        <v>5830</v>
      </c>
      <c r="Q300" s="6">
        <f t="shared" ref="Q300" si="2926">Q$5/P300+Q$6</f>
        <v>3.7189713550600345</v>
      </c>
      <c r="R300" s="6">
        <f t="shared" si="2383"/>
        <v>5.2343012006861063</v>
      </c>
      <c r="S300" s="28">
        <f t="shared" si="2709"/>
        <v>6115</v>
      </c>
      <c r="T300" s="6">
        <f t="shared" ref="T300" si="2927">T$5/S300+T$6</f>
        <v>2.7897203597710547</v>
      </c>
      <c r="U300" s="6">
        <f t="shared" si="2385"/>
        <v>3.1065063777596076</v>
      </c>
      <c r="V300" s="28">
        <f t="shared" si="2711"/>
        <v>11575</v>
      </c>
      <c r="W300" s="6">
        <f t="shared" ref="W300" si="2928">W$5/V300+W$6</f>
        <v>2.6784658747300214</v>
      </c>
      <c r="X300" s="6">
        <f t="shared" si="2387"/>
        <v>2.9840725701943844</v>
      </c>
      <c r="Y300" s="28">
        <f t="shared" si="2713"/>
        <v>22950</v>
      </c>
      <c r="Z300" s="6">
        <f t="shared" ref="Z300" si="2929">Z$5/Y300+Z$6</f>
        <v>2.52631045751634</v>
      </c>
      <c r="AA300" s="6">
        <f t="shared" si="2389"/>
        <v>2.8163727668845318</v>
      </c>
      <c r="AB300" s="28">
        <f t="shared" si="2715"/>
        <v>33000</v>
      </c>
      <c r="AC300" s="6">
        <f t="shared" ref="AC300" si="2930">AC$5/AB300+AC$6</f>
        <v>2.3643060606060611</v>
      </c>
      <c r="AD300" s="6">
        <f t="shared" si="2391"/>
        <v>2.6300515151515151</v>
      </c>
      <c r="AE300" s="28">
        <f t="shared" si="2885"/>
        <v>46000</v>
      </c>
      <c r="AF300" s="6">
        <f t="shared" si="2374"/>
        <v>2.0320913043478259</v>
      </c>
      <c r="AG300" s="6">
        <f t="shared" si="2392"/>
        <v>2.2621217391304347</v>
      </c>
      <c r="AH300" s="28">
        <f t="shared" si="2886"/>
        <v>46000</v>
      </c>
      <c r="AI300" s="6">
        <f t="shared" si="2375"/>
        <v>1.5654913043478262</v>
      </c>
      <c r="AJ300" s="6">
        <f t="shared" si="2393"/>
        <v>1.7408217391304348</v>
      </c>
      <c r="AK300" s="28">
        <f t="shared" si="2887"/>
        <v>46000</v>
      </c>
      <c r="AL300" s="6">
        <f t="shared" si="2376"/>
        <v>0.86539130434782618</v>
      </c>
      <c r="AM300" s="6">
        <f t="shared" si="2394"/>
        <v>0.87555430358090958</v>
      </c>
      <c r="AN300" s="28">
        <f t="shared" si="2888"/>
        <v>46000</v>
      </c>
      <c r="AO300" s="6">
        <f t="shared" si="2377"/>
        <v>0.56459130434782612</v>
      </c>
      <c r="AP300" s="6">
        <f t="shared" si="2395"/>
        <v>0.57312173913043474</v>
      </c>
      <c r="AQ300" s="28">
        <f t="shared" si="2721"/>
        <v>22950</v>
      </c>
      <c r="AR300" s="6">
        <f t="shared" si="2630"/>
        <v>1.49401045751634</v>
      </c>
      <c r="AS300" s="6">
        <f t="shared" si="2631"/>
        <v>1.6629868210729353</v>
      </c>
      <c r="AT300" s="28">
        <f t="shared" si="2722"/>
        <v>33000</v>
      </c>
      <c r="AU300" s="6">
        <f t="shared" si="2632"/>
        <v>1.3460060606060607</v>
      </c>
      <c r="AV300" s="6">
        <f t="shared" si="2633"/>
        <v>1.4923867558687929</v>
      </c>
      <c r="AW300" s="28">
        <f t="shared" si="2889"/>
        <v>46000</v>
      </c>
      <c r="AX300" s="6">
        <f t="shared" si="2634"/>
        <v>1.2977913043478262</v>
      </c>
      <c r="AY300" s="6">
        <f t="shared" si="2635"/>
        <v>1.4417569798477126</v>
      </c>
      <c r="AZ300" s="28">
        <f t="shared" si="2890"/>
        <v>46000</v>
      </c>
      <c r="BA300" s="6">
        <f t="shared" si="2636"/>
        <v>1.2977913043478262</v>
      </c>
      <c r="BB300" s="21">
        <f t="shared" si="2637"/>
        <v>1.4417569798477126</v>
      </c>
    </row>
    <row r="301" spans="4:54" x14ac:dyDescent="0.25">
      <c r="D301" s="28">
        <v>292</v>
      </c>
      <c r="F301" s="20"/>
      <c r="G301" s="29">
        <f t="shared" si="2648"/>
        <v>146.5</v>
      </c>
      <c r="H301" s="4">
        <f t="shared" ref="H301" si="2931">H$5/G301+H$6</f>
        <v>4.1345706484641642</v>
      </c>
      <c r="I301" s="4">
        <f t="shared" si="2639"/>
        <v>5.9288856655290108</v>
      </c>
      <c r="J301" s="28">
        <v>292</v>
      </c>
      <c r="K301" s="4">
        <f t="shared" ref="K301" si="2932">K$5/J301+K$6</f>
        <v>4.1350849315068494</v>
      </c>
      <c r="L301" s="4">
        <f t="shared" si="2641"/>
        <v>5.9296369863013698</v>
      </c>
      <c r="M301" s="28">
        <f t="shared" si="2398"/>
        <v>676</v>
      </c>
      <c r="N301" s="6">
        <f t="shared" ref="N301" si="2933">N$5/M301+N$6</f>
        <v>3.843508284023669</v>
      </c>
      <c r="O301" s="6">
        <f t="shared" si="2381"/>
        <v>5.3699218934911244</v>
      </c>
      <c r="P301" s="28">
        <f t="shared" si="2400"/>
        <v>5860</v>
      </c>
      <c r="Q301" s="6">
        <f t="shared" ref="Q301" si="2934">Q$5/P301+Q$6</f>
        <v>3.7188440273037546</v>
      </c>
      <c r="R301" s="6">
        <f t="shared" si="2383"/>
        <v>5.2341624573378844</v>
      </c>
      <c r="S301" s="28">
        <f t="shared" si="2709"/>
        <v>6180</v>
      </c>
      <c r="T301" s="6">
        <f t="shared" ref="T301" si="2935">T$5/S301+T$6</f>
        <v>2.7881035598705504</v>
      </c>
      <c r="U301" s="6">
        <f t="shared" si="2385"/>
        <v>3.1048087378640776</v>
      </c>
      <c r="V301" s="28">
        <f t="shared" si="2711"/>
        <v>11700</v>
      </c>
      <c r="W301" s="6">
        <f t="shared" ref="W301" si="2936">W$5/V301+W$6</f>
        <v>2.677113675213675</v>
      </c>
      <c r="X301" s="6">
        <f t="shared" si="2387"/>
        <v>2.9826529914529916</v>
      </c>
      <c r="Y301" s="28">
        <f t="shared" si="2713"/>
        <v>23200</v>
      </c>
      <c r="Z301" s="6">
        <f t="shared" ref="Z301" si="2937">Z$5/Y301+Z$6</f>
        <v>2.5253103448275862</v>
      </c>
      <c r="AA301" s="6">
        <f t="shared" si="2389"/>
        <v>2.8153224137931034</v>
      </c>
      <c r="AB301" s="28">
        <f t="shared" si="2715"/>
        <v>34000</v>
      </c>
      <c r="AC301" s="6">
        <f t="shared" ref="AC301" si="2938">AC$5/AB301+AC$6</f>
        <v>2.3592882352941178</v>
      </c>
      <c r="AD301" s="6">
        <f t="shared" si="2391"/>
        <v>2.6247823529411765</v>
      </c>
      <c r="AE301" s="28">
        <f t="shared" si="2885"/>
        <v>49000</v>
      </c>
      <c r="AF301" s="6">
        <f t="shared" ref="AF301:AF364" si="2939">AF$5/AE301+AF$6</f>
        <v>2.0245979591836734</v>
      </c>
      <c r="AG301" s="6">
        <f t="shared" si="2392"/>
        <v>2.2542530612244898</v>
      </c>
      <c r="AH301" s="28">
        <f t="shared" si="2886"/>
        <v>49000</v>
      </c>
      <c r="AI301" s="6">
        <f t="shared" ref="AI301:AI364" si="2940">AI$5/AH301+AI$6</f>
        <v>1.5579979591836737</v>
      </c>
      <c r="AJ301" s="6">
        <f t="shared" si="2393"/>
        <v>1.7329530612244899</v>
      </c>
      <c r="AK301" s="28">
        <f t="shared" si="2887"/>
        <v>49000</v>
      </c>
      <c r="AL301" s="6">
        <f t="shared" ref="AL301:AL364" si="2941">AL$5/AK301+AL$6</f>
        <v>0.85789795918367351</v>
      </c>
      <c r="AM301" s="6">
        <f t="shared" si="2394"/>
        <v>0.86768562567496466</v>
      </c>
      <c r="AN301" s="28">
        <f t="shared" si="2888"/>
        <v>49000</v>
      </c>
      <c r="AO301" s="6">
        <f t="shared" ref="AO301:AO364" si="2942">AO$5/AN301+AO$6</f>
        <v>0.55709795918367355</v>
      </c>
      <c r="AP301" s="6">
        <f t="shared" si="2395"/>
        <v>0.56525306122448982</v>
      </c>
      <c r="AQ301" s="28">
        <f t="shared" si="2721"/>
        <v>23200</v>
      </c>
      <c r="AR301" s="6">
        <f t="shared" si="2630"/>
        <v>1.4930103448275864</v>
      </c>
      <c r="AS301" s="6">
        <f t="shared" si="2631"/>
        <v>1.661936467981507</v>
      </c>
      <c r="AT301" s="28">
        <f t="shared" si="2722"/>
        <v>34000</v>
      </c>
      <c r="AU301" s="6">
        <f t="shared" si="2632"/>
        <v>1.3409882352941178</v>
      </c>
      <c r="AV301" s="6">
        <f t="shared" si="2633"/>
        <v>1.4871175936584542</v>
      </c>
      <c r="AW301" s="28">
        <f t="shared" si="2889"/>
        <v>49000</v>
      </c>
      <c r="AX301" s="6">
        <f t="shared" si="2634"/>
        <v>1.2902979591836736</v>
      </c>
      <c r="AY301" s="6">
        <f t="shared" si="2635"/>
        <v>1.4338883019417676</v>
      </c>
      <c r="AZ301" s="28">
        <f t="shared" si="2890"/>
        <v>49000</v>
      </c>
      <c r="BA301" s="6">
        <f t="shared" si="2636"/>
        <v>1.2902979591836736</v>
      </c>
      <c r="BB301" s="21">
        <f t="shared" si="2637"/>
        <v>1.4338883019417676</v>
      </c>
    </row>
    <row r="302" spans="4:54" x14ac:dyDescent="0.25">
      <c r="D302" s="28">
        <v>293</v>
      </c>
      <c r="F302" s="20"/>
      <c r="G302" s="29">
        <f t="shared" si="2648"/>
        <v>147</v>
      </c>
      <c r="H302" s="4">
        <f t="shared" ref="H302" si="2943">H$5/G302+H$6</f>
        <v>4.1340598639455779</v>
      </c>
      <c r="I302" s="4">
        <f t="shared" si="2639"/>
        <v>5.928139455782313</v>
      </c>
      <c r="J302" s="28">
        <v>293</v>
      </c>
      <c r="K302" s="4">
        <f t="shared" ref="K302" si="2944">K$5/J302+K$6</f>
        <v>4.1345706484641642</v>
      </c>
      <c r="L302" s="4">
        <f t="shared" si="2641"/>
        <v>5.9288856655290108</v>
      </c>
      <c r="M302" s="28">
        <f t="shared" si="2398"/>
        <v>679</v>
      </c>
      <c r="N302" s="6">
        <f t="shared" ref="N302" si="2945">N$5/M302+N$6</f>
        <v>3.8428481590574375</v>
      </c>
      <c r="O302" s="6">
        <f t="shared" ref="O302:O365" si="2946">O$5/M302+O$6</f>
        <v>5.3692029455081007</v>
      </c>
      <c r="P302" s="28">
        <f t="shared" si="2400"/>
        <v>5890</v>
      </c>
      <c r="Q302" s="6">
        <f t="shared" ref="Q302" si="2947">Q$5/P302+Q$6</f>
        <v>3.7187179966044144</v>
      </c>
      <c r="R302" s="6">
        <f t="shared" ref="R302:R365" si="2948">R$5/P302+R$6</f>
        <v>5.2340251273344656</v>
      </c>
      <c r="S302" s="28">
        <f t="shared" si="2709"/>
        <v>6245</v>
      </c>
      <c r="T302" s="6">
        <f t="shared" ref="T302" si="2949">T$5/S302+T$6</f>
        <v>2.7865204163330666</v>
      </c>
      <c r="U302" s="6">
        <f t="shared" ref="U302:U365" si="2950">U$5/S302+U$6</f>
        <v>3.1031464371497197</v>
      </c>
      <c r="V302" s="28">
        <f t="shared" si="2711"/>
        <v>11825</v>
      </c>
      <c r="W302" s="6">
        <f t="shared" ref="W302" si="2951">W$5/V302+W$6</f>
        <v>2.6757900634249472</v>
      </c>
      <c r="X302" s="6">
        <f t="shared" ref="X302:X365" si="2952">X$5/V302+X$6</f>
        <v>2.9812634249471457</v>
      </c>
      <c r="Y302" s="28">
        <f t="shared" si="2713"/>
        <v>23450</v>
      </c>
      <c r="Z302" s="6">
        <f t="shared" ref="Z302" si="2953">Z$5/Y302+Z$6</f>
        <v>2.5243315565031983</v>
      </c>
      <c r="AA302" s="6">
        <f t="shared" ref="AA302:AA365" si="2954">AA$5/Y302+AA$6</f>
        <v>2.814294456289979</v>
      </c>
      <c r="AB302" s="28">
        <f t="shared" si="2715"/>
        <v>35000</v>
      </c>
      <c r="AC302" s="6">
        <f t="shared" ref="AC302" si="2955">AC$5/AB302+AC$6</f>
        <v>2.3545571428571432</v>
      </c>
      <c r="AD302" s="6">
        <f t="shared" ref="AD302:AD365" si="2956">AD$5/AB302+AD$6</f>
        <v>2.6198142857142854</v>
      </c>
      <c r="AE302" s="28">
        <f t="shared" si="2885"/>
        <v>52000</v>
      </c>
      <c r="AF302" s="6">
        <f t="shared" si="2939"/>
        <v>2.0179692307692307</v>
      </c>
      <c r="AG302" s="6">
        <f t="shared" ref="AG302:AG365" si="2957">AG$5/AE302+AG$6</f>
        <v>2.2472923076923075</v>
      </c>
      <c r="AH302" s="28">
        <f t="shared" si="2886"/>
        <v>52000</v>
      </c>
      <c r="AI302" s="6">
        <f t="shared" si="2940"/>
        <v>1.5513692307692308</v>
      </c>
      <c r="AJ302" s="6">
        <f t="shared" ref="AJ302:AJ365" si="2958">AJ$5/AH302+AJ$6</f>
        <v>1.7259923076923078</v>
      </c>
      <c r="AK302" s="28">
        <f t="shared" si="2887"/>
        <v>52000</v>
      </c>
      <c r="AL302" s="6">
        <f t="shared" si="2941"/>
        <v>0.85126923076923078</v>
      </c>
      <c r="AM302" s="6">
        <f t="shared" ref="AM302:AM365" si="2959">AM$5/AK302+AM$6</f>
        <v>0.86072487214278248</v>
      </c>
      <c r="AN302" s="28">
        <f t="shared" si="2888"/>
        <v>52000</v>
      </c>
      <c r="AO302" s="6">
        <f t="shared" si="2942"/>
        <v>0.55046923076923082</v>
      </c>
      <c r="AP302" s="6">
        <f t="shared" ref="AP302:AP365" si="2960">AP$5/AN302+AP$6</f>
        <v>0.55829230769230764</v>
      </c>
      <c r="AQ302" s="28">
        <f t="shared" si="2721"/>
        <v>23450</v>
      </c>
      <c r="AR302" s="6">
        <f t="shared" si="2630"/>
        <v>1.4920315565031985</v>
      </c>
      <c r="AS302" s="6">
        <f t="shared" si="2631"/>
        <v>1.6609085104783823</v>
      </c>
      <c r="AT302" s="28">
        <f t="shared" si="2722"/>
        <v>35000</v>
      </c>
      <c r="AU302" s="6">
        <f t="shared" si="2632"/>
        <v>1.336257142857143</v>
      </c>
      <c r="AV302" s="6">
        <f t="shared" si="2633"/>
        <v>1.4821495264315636</v>
      </c>
      <c r="AW302" s="28">
        <f t="shared" si="2889"/>
        <v>52000</v>
      </c>
      <c r="AX302" s="6">
        <f t="shared" si="2634"/>
        <v>1.2836692307692308</v>
      </c>
      <c r="AY302" s="6">
        <f t="shared" si="2635"/>
        <v>1.4269275484095856</v>
      </c>
      <c r="AZ302" s="28">
        <f t="shared" si="2890"/>
        <v>52000</v>
      </c>
      <c r="BA302" s="6">
        <f t="shared" si="2636"/>
        <v>1.2836692307692308</v>
      </c>
      <c r="BB302" s="21">
        <f t="shared" si="2637"/>
        <v>1.4269275484095856</v>
      </c>
    </row>
    <row r="303" spans="4:54" x14ac:dyDescent="0.25">
      <c r="D303" s="28">
        <v>294</v>
      </c>
      <c r="F303" s="20"/>
      <c r="G303" s="29">
        <f t="shared" si="2648"/>
        <v>147.5</v>
      </c>
      <c r="H303" s="4">
        <f t="shared" ref="H303" si="2961">H$5/G303+H$6</f>
        <v>4.1335525423728816</v>
      </c>
      <c r="I303" s="4">
        <f t="shared" si="2639"/>
        <v>5.9273983050847461</v>
      </c>
      <c r="J303" s="28">
        <v>294</v>
      </c>
      <c r="K303" s="4">
        <f t="shared" ref="K303" si="2962">K$5/J303+K$6</f>
        <v>4.1340598639455779</v>
      </c>
      <c r="L303" s="4">
        <f t="shared" si="2641"/>
        <v>5.928139455782313</v>
      </c>
      <c r="M303" s="28">
        <f t="shared" ref="M303:M366" si="2963">+M302+3</f>
        <v>682</v>
      </c>
      <c r="N303" s="6">
        <f t="shared" ref="N303" si="2964">N$5/M303+N$6</f>
        <v>3.8421938416422288</v>
      </c>
      <c r="O303" s="6">
        <f t="shared" si="2946"/>
        <v>5.3684903225806453</v>
      </c>
      <c r="P303" s="28">
        <f t="shared" ref="P303:P366" si="2965">P302+30</f>
        <v>5920</v>
      </c>
      <c r="Q303" s="6">
        <f t="shared" ref="Q303" si="2966">Q$5/P303+Q$6</f>
        <v>3.7185932432432436</v>
      </c>
      <c r="R303" s="6">
        <f t="shared" si="2948"/>
        <v>5.2338891891891892</v>
      </c>
      <c r="S303" s="28">
        <f t="shared" si="2709"/>
        <v>6310</v>
      </c>
      <c r="T303" s="6">
        <f t="shared" ref="T303" si="2967">T$5/S303+T$6</f>
        <v>2.7849698890649766</v>
      </c>
      <c r="U303" s="6">
        <f t="shared" si="2950"/>
        <v>3.1015183835182252</v>
      </c>
      <c r="V303" s="28">
        <f t="shared" si="2711"/>
        <v>11950</v>
      </c>
      <c r="W303" s="6">
        <f t="shared" ref="W303" si="2968">W$5/V303+W$6</f>
        <v>2.6744941422594142</v>
      </c>
      <c r="X303" s="6">
        <f t="shared" si="2952"/>
        <v>2.9799029288702927</v>
      </c>
      <c r="Y303" s="28">
        <f t="shared" si="2713"/>
        <v>23700</v>
      </c>
      <c r="Z303" s="6">
        <f t="shared" ref="Z303" si="2969">Z$5/Y303+Z$6</f>
        <v>2.523373417721519</v>
      </c>
      <c r="AA303" s="6">
        <f t="shared" si="2954"/>
        <v>2.8132881856540086</v>
      </c>
      <c r="AB303" s="28">
        <f t="shared" si="2715"/>
        <v>36000</v>
      </c>
      <c r="AC303" s="6">
        <f t="shared" ref="AC303" si="2970">AC$5/AB303+AC$6</f>
        <v>2.3500888888888891</v>
      </c>
      <c r="AD303" s="6">
        <f t="shared" si="2956"/>
        <v>2.6151222222222219</v>
      </c>
      <c r="AE303" s="28">
        <f t="shared" si="2885"/>
        <v>55000</v>
      </c>
      <c r="AF303" s="6">
        <f t="shared" si="2939"/>
        <v>2.0120636363636364</v>
      </c>
      <c r="AG303" s="6">
        <f t="shared" si="2957"/>
        <v>2.241090909090909</v>
      </c>
      <c r="AH303" s="28">
        <f t="shared" si="2886"/>
        <v>55000</v>
      </c>
      <c r="AI303" s="6">
        <f t="shared" si="2940"/>
        <v>1.5454636363636365</v>
      </c>
      <c r="AJ303" s="6">
        <f t="shared" si="2958"/>
        <v>1.7197909090909091</v>
      </c>
      <c r="AK303" s="28">
        <f t="shared" si="2887"/>
        <v>55000</v>
      </c>
      <c r="AL303" s="6">
        <f t="shared" si="2941"/>
        <v>0.84536363636363643</v>
      </c>
      <c r="AM303" s="6">
        <f t="shared" si="2959"/>
        <v>0.85452347354138392</v>
      </c>
      <c r="AN303" s="28">
        <f t="shared" si="2888"/>
        <v>55000</v>
      </c>
      <c r="AO303" s="6">
        <f t="shared" si="2942"/>
        <v>0.54456363636363636</v>
      </c>
      <c r="AP303" s="6">
        <f t="shared" si="2960"/>
        <v>0.55209090909090908</v>
      </c>
      <c r="AQ303" s="28">
        <f t="shared" si="2721"/>
        <v>23700</v>
      </c>
      <c r="AR303" s="6">
        <f t="shared" si="2630"/>
        <v>1.4910734177215192</v>
      </c>
      <c r="AS303" s="6">
        <f t="shared" si="2631"/>
        <v>1.6599022398424121</v>
      </c>
      <c r="AT303" s="28">
        <f t="shared" si="2722"/>
        <v>36000</v>
      </c>
      <c r="AU303" s="6">
        <f t="shared" si="2632"/>
        <v>1.3317888888888889</v>
      </c>
      <c r="AV303" s="6">
        <f t="shared" si="2633"/>
        <v>1.4774574629395001</v>
      </c>
      <c r="AW303" s="28">
        <f t="shared" si="2889"/>
        <v>55000</v>
      </c>
      <c r="AX303" s="6">
        <f t="shared" si="2634"/>
        <v>1.2777636363636364</v>
      </c>
      <c r="AY303" s="6">
        <f t="shared" si="2635"/>
        <v>1.4207261498081869</v>
      </c>
      <c r="AZ303" s="28">
        <f t="shared" si="2890"/>
        <v>55000</v>
      </c>
      <c r="BA303" s="6">
        <f t="shared" si="2636"/>
        <v>1.2777636363636364</v>
      </c>
      <c r="BB303" s="21">
        <f t="shared" si="2637"/>
        <v>1.4207261498081869</v>
      </c>
    </row>
    <row r="304" spans="4:54" x14ac:dyDescent="0.25">
      <c r="D304" s="28">
        <v>295</v>
      </c>
      <c r="F304" s="20"/>
      <c r="G304" s="29">
        <f t="shared" si="2648"/>
        <v>148</v>
      </c>
      <c r="H304" s="4">
        <f t="shared" ref="H304" si="2971">H$5/G304+H$6</f>
        <v>4.1330486486486482</v>
      </c>
      <c r="I304" s="4">
        <f t="shared" si="2639"/>
        <v>5.9266621621621622</v>
      </c>
      <c r="J304" s="28">
        <v>295</v>
      </c>
      <c r="K304" s="4">
        <f t="shared" ref="K304" si="2972">K$5/J304+K$6</f>
        <v>4.1335525423728816</v>
      </c>
      <c r="L304" s="4">
        <f t="shared" si="2641"/>
        <v>5.9273983050847461</v>
      </c>
      <c r="M304" s="28">
        <f t="shared" si="2963"/>
        <v>685</v>
      </c>
      <c r="N304" s="6">
        <f t="shared" ref="N304" si="2973">N$5/M304+N$6</f>
        <v>3.8415452554744527</v>
      </c>
      <c r="O304" s="6">
        <f t="shared" si="2946"/>
        <v>5.3677839416058397</v>
      </c>
      <c r="P304" s="28">
        <f t="shared" si="2965"/>
        <v>5950</v>
      </c>
      <c r="Q304" s="6">
        <f t="shared" ref="Q304" si="2974">Q$5/P304+Q$6</f>
        <v>3.7184697478991597</v>
      </c>
      <c r="R304" s="6">
        <f t="shared" si="2948"/>
        <v>5.2337546218487399</v>
      </c>
      <c r="S304" s="28">
        <f t="shared" si="2709"/>
        <v>6375</v>
      </c>
      <c r="T304" s="6">
        <f t="shared" ref="T304" si="2975">T$5/S304+T$6</f>
        <v>2.783450980392157</v>
      </c>
      <c r="U304" s="6">
        <f t="shared" si="2950"/>
        <v>3.0999235294117646</v>
      </c>
      <c r="V304" s="28">
        <f t="shared" si="2711"/>
        <v>12075</v>
      </c>
      <c r="W304" s="6">
        <f t="shared" ref="W304" si="2976">W$5/V304+W$6</f>
        <v>2.6732250517598342</v>
      </c>
      <c r="X304" s="6">
        <f t="shared" si="2952"/>
        <v>2.9785706004140788</v>
      </c>
      <c r="Y304" s="28">
        <f t="shared" si="2713"/>
        <v>23950</v>
      </c>
      <c r="Z304" s="6">
        <f t="shared" ref="Z304" si="2977">Z$5/Y304+Z$6</f>
        <v>2.5224352818371609</v>
      </c>
      <c r="AA304" s="6">
        <f t="shared" si="2954"/>
        <v>2.812302922755741</v>
      </c>
      <c r="AB304" s="28">
        <f t="shared" si="2715"/>
        <v>37000</v>
      </c>
      <c r="AC304" s="6">
        <f t="shared" ref="AC304" si="2978">AC$5/AB304+AC$6</f>
        <v>2.3458621621621623</v>
      </c>
      <c r="AD304" s="6">
        <f t="shared" si="2956"/>
        <v>2.6106837837837835</v>
      </c>
      <c r="AE304" s="28">
        <f t="shared" si="2885"/>
        <v>58000</v>
      </c>
      <c r="AF304" s="6">
        <f t="shared" si="2939"/>
        <v>2.0067689655172414</v>
      </c>
      <c r="AG304" s="6">
        <f t="shared" si="2957"/>
        <v>2.2355310344827584</v>
      </c>
      <c r="AH304" s="28">
        <f t="shared" si="2886"/>
        <v>58000</v>
      </c>
      <c r="AI304" s="6">
        <f t="shared" si="2940"/>
        <v>1.5401689655172415</v>
      </c>
      <c r="AJ304" s="6">
        <f t="shared" si="2958"/>
        <v>1.7142310344827587</v>
      </c>
      <c r="AK304" s="28">
        <f t="shared" si="2887"/>
        <v>58000</v>
      </c>
      <c r="AL304" s="6">
        <f t="shared" si="2941"/>
        <v>0.84006896551724142</v>
      </c>
      <c r="AM304" s="6">
        <f t="shared" si="2959"/>
        <v>0.84896359893323348</v>
      </c>
      <c r="AN304" s="28">
        <f t="shared" si="2888"/>
        <v>58000</v>
      </c>
      <c r="AO304" s="6">
        <f t="shared" si="2942"/>
        <v>0.53926896551724135</v>
      </c>
      <c r="AP304" s="6">
        <f t="shared" si="2960"/>
        <v>0.54653103448275864</v>
      </c>
      <c r="AQ304" s="28">
        <f t="shared" si="2721"/>
        <v>23950</v>
      </c>
      <c r="AR304" s="6">
        <f t="shared" si="2630"/>
        <v>1.4901352818371609</v>
      </c>
      <c r="AS304" s="6">
        <f t="shared" si="2631"/>
        <v>1.6589169769441447</v>
      </c>
      <c r="AT304" s="28">
        <f t="shared" si="2722"/>
        <v>37000</v>
      </c>
      <c r="AU304" s="6">
        <f t="shared" si="2632"/>
        <v>1.3275621621621623</v>
      </c>
      <c r="AV304" s="6">
        <f t="shared" si="2633"/>
        <v>1.4730190245010615</v>
      </c>
      <c r="AW304" s="28">
        <f t="shared" si="2889"/>
        <v>58000</v>
      </c>
      <c r="AX304" s="6">
        <f t="shared" si="2634"/>
        <v>1.2724689655172414</v>
      </c>
      <c r="AY304" s="6">
        <f t="shared" si="2635"/>
        <v>1.4151662752000365</v>
      </c>
      <c r="AZ304" s="28">
        <f t="shared" si="2890"/>
        <v>58000</v>
      </c>
      <c r="BA304" s="6">
        <f t="shared" si="2636"/>
        <v>1.2724689655172414</v>
      </c>
      <c r="BB304" s="21">
        <f t="shared" si="2637"/>
        <v>1.4151662752000365</v>
      </c>
    </row>
    <row r="305" spans="4:54" x14ac:dyDescent="0.25">
      <c r="D305" s="28">
        <v>296</v>
      </c>
      <c r="F305" s="20"/>
      <c r="G305" s="29">
        <f t="shared" si="2648"/>
        <v>148.5</v>
      </c>
      <c r="H305" s="4">
        <f t="shared" ref="H305" si="2979">H$5/G305+H$6</f>
        <v>4.1325481481481479</v>
      </c>
      <c r="I305" s="4">
        <f t="shared" si="2639"/>
        <v>5.9259309764309771</v>
      </c>
      <c r="J305" s="28">
        <v>296</v>
      </c>
      <c r="K305" s="4">
        <f t="shared" ref="K305" si="2980">K$5/J305+K$6</f>
        <v>4.1330486486486482</v>
      </c>
      <c r="L305" s="4">
        <f t="shared" si="2641"/>
        <v>5.9266621621621622</v>
      </c>
      <c r="M305" s="28">
        <f t="shared" si="2963"/>
        <v>688</v>
      </c>
      <c r="N305" s="6">
        <f t="shared" ref="N305" si="2981">N$5/M305+N$6</f>
        <v>3.8409023255813954</v>
      </c>
      <c r="O305" s="6">
        <f t="shared" si="2946"/>
        <v>5.3670837209302329</v>
      </c>
      <c r="P305" s="28">
        <f t="shared" si="2965"/>
        <v>5980</v>
      </c>
      <c r="Q305" s="6">
        <f t="shared" ref="Q305" si="2982">Q$5/P305+Q$6</f>
        <v>3.718347491638796</v>
      </c>
      <c r="R305" s="6">
        <f t="shared" si="2948"/>
        <v>5.2336214046822747</v>
      </c>
      <c r="S305" s="28">
        <f t="shared" si="2709"/>
        <v>6440</v>
      </c>
      <c r="T305" s="6">
        <f t="shared" ref="T305" si="2983">T$5/S305+T$6</f>
        <v>2.7819627329192547</v>
      </c>
      <c r="U305" s="6">
        <f t="shared" si="2950"/>
        <v>3.0983608695652176</v>
      </c>
      <c r="V305" s="28">
        <f t="shared" si="2711"/>
        <v>12200</v>
      </c>
      <c r="W305" s="6">
        <f t="shared" ref="W305" si="2984">W$5/V305+W$6</f>
        <v>2.6719819672131147</v>
      </c>
      <c r="X305" s="6">
        <f t="shared" si="2952"/>
        <v>2.9772655737704916</v>
      </c>
      <c r="Y305" s="28">
        <f t="shared" si="2713"/>
        <v>24200</v>
      </c>
      <c r="Z305" s="6">
        <f t="shared" ref="Z305" si="2985">Z$5/Y305+Z$6</f>
        <v>2.5215165289256198</v>
      </c>
      <c r="AA305" s="6">
        <f t="shared" si="2954"/>
        <v>2.8113380165289259</v>
      </c>
      <c r="AB305" s="28">
        <f t="shared" si="2715"/>
        <v>38000</v>
      </c>
      <c r="AC305" s="6">
        <f t="shared" ref="AC305" si="2986">AC$5/AB305+AC$6</f>
        <v>2.3418578947368425</v>
      </c>
      <c r="AD305" s="6">
        <f t="shared" si="2956"/>
        <v>2.6064789473684211</v>
      </c>
      <c r="AE305" s="28">
        <f t="shared" si="2885"/>
        <v>61000</v>
      </c>
      <c r="AF305" s="6">
        <f t="shared" si="2939"/>
        <v>2.001995081967213</v>
      </c>
      <c r="AG305" s="6">
        <f t="shared" si="2957"/>
        <v>2.2305180327868852</v>
      </c>
      <c r="AH305" s="28">
        <f t="shared" si="2886"/>
        <v>61000</v>
      </c>
      <c r="AI305" s="6">
        <f t="shared" si="2940"/>
        <v>1.5353950819672133</v>
      </c>
      <c r="AJ305" s="6">
        <f t="shared" si="2958"/>
        <v>1.7092180327868853</v>
      </c>
      <c r="AK305" s="28">
        <f t="shared" si="2887"/>
        <v>61000</v>
      </c>
      <c r="AL305" s="6">
        <f t="shared" si="2941"/>
        <v>0.83529508196721314</v>
      </c>
      <c r="AM305" s="6">
        <f t="shared" si="2959"/>
        <v>0.8439505972373601</v>
      </c>
      <c r="AN305" s="28">
        <f t="shared" si="2888"/>
        <v>61000</v>
      </c>
      <c r="AO305" s="6">
        <f t="shared" si="2942"/>
        <v>0.53449508196721318</v>
      </c>
      <c r="AP305" s="6">
        <f t="shared" si="2960"/>
        <v>0.54151803278688526</v>
      </c>
      <c r="AQ305" s="28">
        <f t="shared" si="2721"/>
        <v>24200</v>
      </c>
      <c r="AR305" s="6">
        <f t="shared" si="2630"/>
        <v>1.4892165289256201</v>
      </c>
      <c r="AS305" s="6">
        <f t="shared" si="2631"/>
        <v>1.6579520707173292</v>
      </c>
      <c r="AT305" s="28">
        <f t="shared" si="2722"/>
        <v>38000</v>
      </c>
      <c r="AU305" s="6">
        <f t="shared" si="2632"/>
        <v>1.3235578947368423</v>
      </c>
      <c r="AV305" s="6">
        <f t="shared" si="2633"/>
        <v>1.4688141880856989</v>
      </c>
      <c r="AW305" s="28">
        <f t="shared" si="2889"/>
        <v>61000</v>
      </c>
      <c r="AX305" s="6">
        <f t="shared" si="2634"/>
        <v>1.2676950819672133</v>
      </c>
      <c r="AY305" s="6">
        <f t="shared" si="2635"/>
        <v>1.4101532735041631</v>
      </c>
      <c r="AZ305" s="28">
        <f t="shared" si="2890"/>
        <v>61000</v>
      </c>
      <c r="BA305" s="6">
        <f t="shared" si="2636"/>
        <v>1.2676950819672133</v>
      </c>
      <c r="BB305" s="21">
        <f t="shared" si="2637"/>
        <v>1.4101532735041631</v>
      </c>
    </row>
    <row r="306" spans="4:54" x14ac:dyDescent="0.25">
      <c r="D306" s="28">
        <v>297</v>
      </c>
      <c r="F306" s="20"/>
      <c r="G306" s="29">
        <f t="shared" si="2648"/>
        <v>149</v>
      </c>
      <c r="H306" s="4">
        <f t="shared" ref="H306" si="2987">H$5/G306+H$6</f>
        <v>4.1320510067114089</v>
      </c>
      <c r="I306" s="4">
        <f t="shared" si="2639"/>
        <v>5.9252046979865778</v>
      </c>
      <c r="J306" s="28">
        <v>297</v>
      </c>
      <c r="K306" s="4">
        <f t="shared" ref="K306" si="2988">K$5/J306+K$6</f>
        <v>4.1325481481481479</v>
      </c>
      <c r="L306" s="4">
        <f t="shared" si="2641"/>
        <v>5.9259309764309771</v>
      </c>
      <c r="M306" s="28">
        <f t="shared" si="2963"/>
        <v>691</v>
      </c>
      <c r="N306" s="6">
        <f t="shared" ref="N306" si="2989">N$5/M306+N$6</f>
        <v>3.8402649782923302</v>
      </c>
      <c r="O306" s="6">
        <f t="shared" si="2946"/>
        <v>5.3663895803183799</v>
      </c>
      <c r="P306" s="28">
        <f t="shared" si="2965"/>
        <v>6010</v>
      </c>
      <c r="Q306" s="6">
        <f t="shared" ref="Q306" si="2990">Q$5/P306+Q$6</f>
        <v>3.7182264559068221</v>
      </c>
      <c r="R306" s="6">
        <f t="shared" si="2948"/>
        <v>5.2334895174708818</v>
      </c>
      <c r="S306" s="28">
        <f t="shared" si="2709"/>
        <v>6505</v>
      </c>
      <c r="T306" s="6">
        <f t="shared" ref="T306" si="2991">T$5/S306+T$6</f>
        <v>2.7805042275172944</v>
      </c>
      <c r="U306" s="6">
        <f t="shared" si="2950"/>
        <v>3.0968294388931592</v>
      </c>
      <c r="V306" s="28">
        <f t="shared" si="2711"/>
        <v>12325</v>
      </c>
      <c r="W306" s="6">
        <f t="shared" ref="W306" si="2992">W$5/V306+W$6</f>
        <v>2.6707640973630831</v>
      </c>
      <c r="X306" s="6">
        <f t="shared" si="2952"/>
        <v>2.9759870182555779</v>
      </c>
      <c r="Y306" s="28">
        <f t="shared" si="2713"/>
        <v>24450</v>
      </c>
      <c r="Z306" s="6">
        <f t="shared" ref="Z306" si="2993">Z$5/Y306+Z$6</f>
        <v>2.5206165644171783</v>
      </c>
      <c r="AA306" s="6">
        <f t="shared" si="2954"/>
        <v>2.8103928425357876</v>
      </c>
      <c r="AB306" s="28">
        <f t="shared" si="2715"/>
        <v>39000</v>
      </c>
      <c r="AC306" s="6">
        <f t="shared" ref="AC306" si="2994">AC$5/AB306+AC$6</f>
        <v>2.3380589743589746</v>
      </c>
      <c r="AD306" s="6">
        <f t="shared" si="2956"/>
        <v>2.6024897435897434</v>
      </c>
      <c r="AE306" s="28">
        <f t="shared" si="2885"/>
        <v>64000</v>
      </c>
      <c r="AF306" s="6">
        <f t="shared" si="2939"/>
        <v>1.9976687499999999</v>
      </c>
      <c r="AG306" s="6">
        <f t="shared" si="2957"/>
        <v>2.225975</v>
      </c>
      <c r="AH306" s="28">
        <f t="shared" si="2886"/>
        <v>64000</v>
      </c>
      <c r="AI306" s="6">
        <f t="shared" si="2940"/>
        <v>1.5310687500000002</v>
      </c>
      <c r="AJ306" s="6">
        <f t="shared" si="2958"/>
        <v>1.7046750000000002</v>
      </c>
      <c r="AK306" s="28">
        <f t="shared" si="2887"/>
        <v>64000</v>
      </c>
      <c r="AL306" s="6">
        <f t="shared" si="2941"/>
        <v>0.83096875000000003</v>
      </c>
      <c r="AM306" s="6">
        <f t="shared" si="2959"/>
        <v>0.83940756445047482</v>
      </c>
      <c r="AN306" s="28">
        <f t="shared" si="2888"/>
        <v>64000</v>
      </c>
      <c r="AO306" s="6">
        <f t="shared" si="2942"/>
        <v>0.53016875000000008</v>
      </c>
      <c r="AP306" s="6">
        <f t="shared" si="2960"/>
        <v>0.53697499999999998</v>
      </c>
      <c r="AQ306" s="28">
        <f t="shared" si="2721"/>
        <v>24450</v>
      </c>
      <c r="AR306" s="6">
        <f t="shared" si="2630"/>
        <v>1.4883165644171781</v>
      </c>
      <c r="AS306" s="6">
        <f t="shared" si="2631"/>
        <v>1.6570068967241909</v>
      </c>
      <c r="AT306" s="28">
        <f t="shared" si="2722"/>
        <v>39000</v>
      </c>
      <c r="AU306" s="6">
        <f t="shared" si="2632"/>
        <v>1.3197589743589744</v>
      </c>
      <c r="AV306" s="6">
        <f t="shared" si="2633"/>
        <v>1.4648249843070213</v>
      </c>
      <c r="AW306" s="28">
        <f t="shared" si="2889"/>
        <v>64000</v>
      </c>
      <c r="AX306" s="6">
        <f t="shared" si="2634"/>
        <v>1.2633687500000002</v>
      </c>
      <c r="AY306" s="6">
        <f t="shared" si="2635"/>
        <v>1.4056102407172779</v>
      </c>
      <c r="AZ306" s="28">
        <f t="shared" si="2890"/>
        <v>64000</v>
      </c>
      <c r="BA306" s="6">
        <f t="shared" si="2636"/>
        <v>1.2633687500000002</v>
      </c>
      <c r="BB306" s="21">
        <f t="shared" si="2637"/>
        <v>1.4056102407172779</v>
      </c>
    </row>
    <row r="307" spans="4:54" x14ac:dyDescent="0.25">
      <c r="D307" s="28">
        <v>298</v>
      </c>
      <c r="F307" s="20"/>
      <c r="G307" s="29">
        <f t="shared" si="2648"/>
        <v>149.5</v>
      </c>
      <c r="H307" s="4">
        <f t="shared" ref="H307" si="2995">H$5/G307+H$6</f>
        <v>4.1315571906354513</v>
      </c>
      <c r="I307" s="4">
        <f t="shared" si="2639"/>
        <v>5.9244832775919738</v>
      </c>
      <c r="J307" s="28">
        <v>298</v>
      </c>
      <c r="K307" s="4">
        <f t="shared" ref="K307" si="2996">K$5/J307+K$6</f>
        <v>4.1320510067114089</v>
      </c>
      <c r="L307" s="4">
        <f t="shared" si="2641"/>
        <v>5.9252046979865778</v>
      </c>
      <c r="M307" s="28">
        <f t="shared" si="2963"/>
        <v>694</v>
      </c>
      <c r="N307" s="6">
        <f t="shared" ref="N307" si="2997">N$5/M307+N$6</f>
        <v>3.8396331412103746</v>
      </c>
      <c r="O307" s="6">
        <f t="shared" si="2946"/>
        <v>5.3657014409221908</v>
      </c>
      <c r="P307" s="28">
        <f t="shared" si="2965"/>
        <v>6040</v>
      </c>
      <c r="Q307" s="6">
        <f t="shared" ref="Q307" si="2998">Q$5/P307+Q$6</f>
        <v>3.7181066225165567</v>
      </c>
      <c r="R307" s="6">
        <f t="shared" si="2948"/>
        <v>5.2333589403973511</v>
      </c>
      <c r="S307" s="28">
        <f t="shared" si="2709"/>
        <v>6570</v>
      </c>
      <c r="T307" s="6">
        <f t="shared" ref="T307" si="2999">T$5/S307+T$6</f>
        <v>2.7790745814307458</v>
      </c>
      <c r="U307" s="6">
        <f t="shared" si="2950"/>
        <v>3.0953283105022833</v>
      </c>
      <c r="V307" s="28">
        <f t="shared" si="2711"/>
        <v>12450</v>
      </c>
      <c r="W307" s="6">
        <f t="shared" ref="W307" si="3000">W$5/V307+W$6</f>
        <v>2.6695706827309236</v>
      </c>
      <c r="X307" s="6">
        <f t="shared" si="2952"/>
        <v>2.9747341365461848</v>
      </c>
      <c r="Y307" s="28">
        <f t="shared" si="2713"/>
        <v>24700</v>
      </c>
      <c r="Z307" s="6">
        <f t="shared" ref="Z307" si="3001">Z$5/Y307+Z$6</f>
        <v>2.5197348178137653</v>
      </c>
      <c r="AA307" s="6">
        <f t="shared" si="2954"/>
        <v>2.8094668016194335</v>
      </c>
      <c r="AB307" s="28">
        <f t="shared" si="2715"/>
        <v>40000</v>
      </c>
      <c r="AC307" s="6">
        <f t="shared" ref="AC307" si="3002">AC$5/AB307+AC$6</f>
        <v>2.3344500000000004</v>
      </c>
      <c r="AD307" s="6">
        <f t="shared" si="2956"/>
        <v>2.5987</v>
      </c>
      <c r="AE307" s="28">
        <f t="shared" si="2885"/>
        <v>67000</v>
      </c>
      <c r="AF307" s="6">
        <f t="shared" si="2939"/>
        <v>1.9937298507462686</v>
      </c>
      <c r="AG307" s="6">
        <f t="shared" si="2957"/>
        <v>2.2218388059701493</v>
      </c>
      <c r="AH307" s="28">
        <f t="shared" si="2886"/>
        <v>67000</v>
      </c>
      <c r="AI307" s="6">
        <f t="shared" si="2940"/>
        <v>1.5271298507462687</v>
      </c>
      <c r="AJ307" s="6">
        <f t="shared" si="2958"/>
        <v>1.7005388059701494</v>
      </c>
      <c r="AK307" s="28">
        <f t="shared" si="2887"/>
        <v>67000</v>
      </c>
      <c r="AL307" s="6">
        <f t="shared" si="2941"/>
        <v>0.82702985074626867</v>
      </c>
      <c r="AM307" s="6">
        <f t="shared" si="2959"/>
        <v>0.83527137042062405</v>
      </c>
      <c r="AN307" s="28">
        <f t="shared" si="2888"/>
        <v>67000</v>
      </c>
      <c r="AO307" s="6">
        <f t="shared" si="2942"/>
        <v>0.52622985074626871</v>
      </c>
      <c r="AP307" s="6">
        <f t="shared" si="2960"/>
        <v>0.53283880597014921</v>
      </c>
      <c r="AQ307" s="28">
        <f t="shared" si="2721"/>
        <v>24700</v>
      </c>
      <c r="AR307" s="6">
        <f t="shared" si="2630"/>
        <v>1.4874348178137653</v>
      </c>
      <c r="AS307" s="6">
        <f t="shared" si="2631"/>
        <v>1.6560808558078368</v>
      </c>
      <c r="AT307" s="28">
        <f t="shared" si="2722"/>
        <v>40000</v>
      </c>
      <c r="AU307" s="6">
        <f t="shared" si="2632"/>
        <v>1.3161500000000002</v>
      </c>
      <c r="AV307" s="6">
        <f t="shared" si="2633"/>
        <v>1.4610352407172778</v>
      </c>
      <c r="AW307" s="28">
        <f t="shared" si="2889"/>
        <v>67000</v>
      </c>
      <c r="AX307" s="6">
        <f t="shared" si="2634"/>
        <v>1.2594298507462687</v>
      </c>
      <c r="AY307" s="6">
        <f t="shared" si="2635"/>
        <v>1.4014740466874271</v>
      </c>
      <c r="AZ307" s="28">
        <f t="shared" si="2890"/>
        <v>67000</v>
      </c>
      <c r="BA307" s="6">
        <f t="shared" si="2636"/>
        <v>1.2594298507462687</v>
      </c>
      <c r="BB307" s="21">
        <f t="shared" si="2637"/>
        <v>1.4014740466874271</v>
      </c>
    </row>
    <row r="308" spans="4:54" x14ac:dyDescent="0.25">
      <c r="D308" s="28">
        <v>299</v>
      </c>
      <c r="F308" s="20"/>
      <c r="G308" s="29">
        <f t="shared" si="2648"/>
        <v>150</v>
      </c>
      <c r="H308" s="4">
        <f t="shared" ref="H308" si="3003">H$5/G308+H$6</f>
        <v>4.1310666666666664</v>
      </c>
      <c r="I308" s="4">
        <f t="shared" si="2639"/>
        <v>5.9237666666666673</v>
      </c>
      <c r="J308" s="28">
        <v>299</v>
      </c>
      <c r="K308" s="4">
        <f t="shared" ref="K308" si="3004">K$5/J308+K$6</f>
        <v>4.1315571906354513</v>
      </c>
      <c r="L308" s="4">
        <f t="shared" si="2641"/>
        <v>5.9244832775919738</v>
      </c>
      <c r="M308" s="28">
        <f t="shared" si="2963"/>
        <v>697</v>
      </c>
      <c r="N308" s="6">
        <f t="shared" ref="N308" si="3005">N$5/M308+N$6</f>
        <v>3.8390067431850792</v>
      </c>
      <c r="O308" s="6">
        <f t="shared" si="2946"/>
        <v>5.3650192252510767</v>
      </c>
      <c r="P308" s="28">
        <f t="shared" si="2965"/>
        <v>6070</v>
      </c>
      <c r="Q308" s="6">
        <f t="shared" ref="Q308" si="3006">Q$5/P308+Q$6</f>
        <v>3.7179879736408568</v>
      </c>
      <c r="R308" s="6">
        <f t="shared" si="2948"/>
        <v>5.2332296540362444</v>
      </c>
      <c r="S308" s="28">
        <f t="shared" si="2709"/>
        <v>6635</v>
      </c>
      <c r="T308" s="6">
        <f t="shared" ref="T308" si="3007">T$5/S308+T$6</f>
        <v>2.7776729464958554</v>
      </c>
      <c r="U308" s="6">
        <f t="shared" si="2950"/>
        <v>3.0938565938206479</v>
      </c>
      <c r="V308" s="28">
        <f t="shared" si="2711"/>
        <v>12575</v>
      </c>
      <c r="W308" s="6">
        <f t="shared" ref="W308" si="3008">W$5/V308+W$6</f>
        <v>2.6684009940357853</v>
      </c>
      <c r="X308" s="6">
        <f t="shared" si="2952"/>
        <v>2.9735061630218689</v>
      </c>
      <c r="Y308" s="28">
        <f t="shared" si="2713"/>
        <v>24950</v>
      </c>
      <c r="Z308" s="6">
        <f t="shared" ref="Z308" si="3009">Z$5/Y308+Z$6</f>
        <v>2.5188707414829663</v>
      </c>
      <c r="AA308" s="6">
        <f t="shared" si="2954"/>
        <v>2.8085593186372746</v>
      </c>
      <c r="AB308" s="28">
        <f t="shared" si="2715"/>
        <v>41000</v>
      </c>
      <c r="AC308" s="6">
        <f t="shared" ref="AC308" si="3010">AC$5/AB308+AC$6</f>
        <v>2.3310170731707318</v>
      </c>
      <c r="AD308" s="6">
        <f t="shared" si="2956"/>
        <v>2.5950951219512195</v>
      </c>
      <c r="AE308" s="28">
        <f t="shared" si="2885"/>
        <v>70000</v>
      </c>
      <c r="AF308" s="6">
        <f t="shared" si="2939"/>
        <v>1.9901285714285715</v>
      </c>
      <c r="AG308" s="6">
        <f t="shared" si="2957"/>
        <v>2.2180571428571429</v>
      </c>
      <c r="AH308" s="28">
        <f t="shared" si="2886"/>
        <v>70000</v>
      </c>
      <c r="AI308" s="6">
        <f t="shared" si="2940"/>
        <v>1.5235285714285716</v>
      </c>
      <c r="AJ308" s="6">
        <f t="shared" si="2958"/>
        <v>1.6967571428571429</v>
      </c>
      <c r="AK308" s="28">
        <f t="shared" si="2887"/>
        <v>70000</v>
      </c>
      <c r="AL308" s="6">
        <f t="shared" si="2941"/>
        <v>0.82342857142857151</v>
      </c>
      <c r="AM308" s="6">
        <f t="shared" si="2959"/>
        <v>0.83148970730761773</v>
      </c>
      <c r="AN308" s="28">
        <f t="shared" si="2888"/>
        <v>70000</v>
      </c>
      <c r="AO308" s="6">
        <f t="shared" si="2942"/>
        <v>0.52262857142857144</v>
      </c>
      <c r="AP308" s="6">
        <f t="shared" si="2960"/>
        <v>0.52905714285714289</v>
      </c>
      <c r="AQ308" s="28">
        <f t="shared" si="2721"/>
        <v>24950</v>
      </c>
      <c r="AR308" s="6">
        <f t="shared" si="2630"/>
        <v>1.4865707414829661</v>
      </c>
      <c r="AS308" s="6">
        <f t="shared" si="2631"/>
        <v>1.6551733728256781</v>
      </c>
      <c r="AT308" s="28">
        <f t="shared" si="2722"/>
        <v>41000</v>
      </c>
      <c r="AU308" s="6">
        <f t="shared" si="2632"/>
        <v>1.3127170731707318</v>
      </c>
      <c r="AV308" s="6">
        <f t="shared" si="2633"/>
        <v>1.4574303626684972</v>
      </c>
      <c r="AW308" s="28">
        <f t="shared" si="2889"/>
        <v>70000</v>
      </c>
      <c r="AX308" s="6">
        <f t="shared" si="2634"/>
        <v>1.2558285714285715</v>
      </c>
      <c r="AY308" s="6">
        <f t="shared" si="2635"/>
        <v>1.3976923835744206</v>
      </c>
      <c r="AZ308" s="28">
        <f t="shared" si="2890"/>
        <v>70000</v>
      </c>
      <c r="BA308" s="6">
        <f t="shared" si="2636"/>
        <v>1.2558285714285715</v>
      </c>
      <c r="BB308" s="21">
        <f t="shared" si="2637"/>
        <v>1.3976923835744206</v>
      </c>
    </row>
    <row r="309" spans="4:54" x14ac:dyDescent="0.25">
      <c r="D309" s="28">
        <v>300</v>
      </c>
      <c r="F309" s="20"/>
      <c r="G309" s="29">
        <f t="shared" si="2648"/>
        <v>150.5</v>
      </c>
      <c r="H309" s="4">
        <f t="shared" ref="H309" si="3011">H$5/G309+H$6</f>
        <v>4.130579401993355</v>
      </c>
      <c r="I309" s="4">
        <f t="shared" si="2639"/>
        <v>5.923054817275748</v>
      </c>
      <c r="J309" s="28">
        <v>300</v>
      </c>
      <c r="K309" s="4">
        <f t="shared" ref="K309" si="3012">K$5/J309+K$6</f>
        <v>4.1310666666666664</v>
      </c>
      <c r="L309" s="4">
        <f t="shared" si="2641"/>
        <v>5.9237666666666673</v>
      </c>
      <c r="M309" s="28">
        <f t="shared" si="2963"/>
        <v>700</v>
      </c>
      <c r="N309" s="6">
        <f t="shared" ref="N309" si="3013">N$5/M309+N$6</f>
        <v>3.8383857142857143</v>
      </c>
      <c r="O309" s="6">
        <f t="shared" si="2946"/>
        <v>5.3643428571428577</v>
      </c>
      <c r="P309" s="28">
        <f t="shared" si="2965"/>
        <v>6100</v>
      </c>
      <c r="Q309" s="6">
        <f t="shared" ref="Q309" si="3014">Q$5/P309+Q$6</f>
        <v>3.717870491803279</v>
      </c>
      <c r="R309" s="6">
        <f t="shared" si="2948"/>
        <v>5.2331016393442624</v>
      </c>
      <c r="S309" s="28">
        <f t="shared" si="2709"/>
        <v>6700</v>
      </c>
      <c r="T309" s="6">
        <f t="shared" ref="T309" si="3015">T$5/S309+T$6</f>
        <v>2.7762985074626867</v>
      </c>
      <c r="U309" s="6">
        <f t="shared" si="2950"/>
        <v>3.092413432835821</v>
      </c>
      <c r="V309" s="28">
        <f t="shared" si="2711"/>
        <v>12700</v>
      </c>
      <c r="W309" s="6">
        <f t="shared" ref="W309" si="3016">W$5/V309+W$6</f>
        <v>2.6672543307086611</v>
      </c>
      <c r="X309" s="6">
        <f t="shared" si="2952"/>
        <v>2.9723023622047244</v>
      </c>
      <c r="Y309" s="28">
        <f t="shared" si="2713"/>
        <v>25200</v>
      </c>
      <c r="Z309" s="6">
        <f t="shared" ref="Z309" si="3017">Z$5/Y309+Z$6</f>
        <v>2.5180238095238097</v>
      </c>
      <c r="AA309" s="6">
        <f t="shared" si="2954"/>
        <v>2.8076698412698415</v>
      </c>
      <c r="AB309" s="28">
        <f t="shared" si="2715"/>
        <v>42000</v>
      </c>
      <c r="AC309" s="6">
        <f t="shared" ref="AC309" si="3018">AC$5/AB309+AC$6</f>
        <v>2.3277476190476194</v>
      </c>
      <c r="AD309" s="6">
        <f t="shared" si="2956"/>
        <v>2.5916619047619047</v>
      </c>
      <c r="AE309" s="28">
        <f t="shared" si="2885"/>
        <v>73000</v>
      </c>
      <c r="AF309" s="6">
        <f t="shared" si="2939"/>
        <v>1.9868232876712328</v>
      </c>
      <c r="AG309" s="6">
        <f t="shared" si="2957"/>
        <v>2.214586301369863</v>
      </c>
      <c r="AH309" s="28">
        <f t="shared" si="2886"/>
        <v>73000</v>
      </c>
      <c r="AI309" s="6">
        <f t="shared" si="2940"/>
        <v>1.5202232876712329</v>
      </c>
      <c r="AJ309" s="6">
        <f t="shared" si="2958"/>
        <v>1.6932863013698631</v>
      </c>
      <c r="AK309" s="28">
        <f t="shared" si="2887"/>
        <v>73000</v>
      </c>
      <c r="AL309" s="6">
        <f t="shared" si="2941"/>
        <v>0.82012328767123288</v>
      </c>
      <c r="AM309" s="6">
        <f t="shared" si="2959"/>
        <v>0.82801886582033779</v>
      </c>
      <c r="AN309" s="28">
        <f t="shared" si="2888"/>
        <v>73000</v>
      </c>
      <c r="AO309" s="6">
        <f t="shared" si="2942"/>
        <v>0.51932328767123292</v>
      </c>
      <c r="AP309" s="6">
        <f t="shared" si="2960"/>
        <v>0.52558630136986295</v>
      </c>
      <c r="AQ309" s="28">
        <f t="shared" si="2721"/>
        <v>25200</v>
      </c>
      <c r="AR309" s="6">
        <f t="shared" si="2630"/>
        <v>1.4857238095238097</v>
      </c>
      <c r="AS309" s="6">
        <f t="shared" si="2631"/>
        <v>1.6542838954582448</v>
      </c>
      <c r="AT309" s="28">
        <f t="shared" si="2722"/>
        <v>42000</v>
      </c>
      <c r="AU309" s="6">
        <f t="shared" si="2632"/>
        <v>1.3094476190476192</v>
      </c>
      <c r="AV309" s="6">
        <f t="shared" si="2633"/>
        <v>1.4539971454791827</v>
      </c>
      <c r="AW309" s="28">
        <f t="shared" si="2889"/>
        <v>73000</v>
      </c>
      <c r="AX309" s="6">
        <f t="shared" si="2634"/>
        <v>1.2525232876712329</v>
      </c>
      <c r="AY309" s="6">
        <f t="shared" si="2635"/>
        <v>1.3942215420871409</v>
      </c>
      <c r="AZ309" s="28">
        <f t="shared" si="2890"/>
        <v>73000</v>
      </c>
      <c r="BA309" s="6">
        <f t="shared" si="2636"/>
        <v>1.2525232876712329</v>
      </c>
      <c r="BB309" s="21">
        <f t="shared" si="2637"/>
        <v>1.3942215420871409</v>
      </c>
    </row>
    <row r="310" spans="4:54" x14ac:dyDescent="0.25">
      <c r="D310" s="28">
        <v>301</v>
      </c>
      <c r="F310" s="20"/>
      <c r="G310" s="29">
        <f t="shared" si="2648"/>
        <v>151</v>
      </c>
      <c r="H310" s="4">
        <f t="shared" ref="H310" si="3019">H$5/G310+H$6</f>
        <v>4.1300953642384108</v>
      </c>
      <c r="I310" s="4">
        <f t="shared" si="2639"/>
        <v>5.9223476821192058</v>
      </c>
      <c r="J310" s="28">
        <v>301</v>
      </c>
      <c r="K310" s="4">
        <f t="shared" ref="K310" si="3020">K$5/J310+K$6</f>
        <v>4.130579401993355</v>
      </c>
      <c r="L310" s="4">
        <f t="shared" si="2641"/>
        <v>5.923054817275748</v>
      </c>
      <c r="M310" s="28">
        <f t="shared" si="2963"/>
        <v>703</v>
      </c>
      <c r="N310" s="6">
        <f t="shared" ref="N310" si="3021">N$5/M310+N$6</f>
        <v>3.8377699857752492</v>
      </c>
      <c r="O310" s="6">
        <f t="shared" si="2946"/>
        <v>5.3636722617354202</v>
      </c>
      <c r="P310" s="28">
        <f t="shared" si="2965"/>
        <v>6130</v>
      </c>
      <c r="Q310" s="6">
        <f t="shared" ref="Q310" si="3022">Q$5/P310+Q$6</f>
        <v>3.7177541598694943</v>
      </c>
      <c r="R310" s="6">
        <f t="shared" si="2948"/>
        <v>5.2329748776508973</v>
      </c>
      <c r="S310" s="28">
        <f t="shared" si="2709"/>
        <v>6765</v>
      </c>
      <c r="T310" s="6">
        <f t="shared" ref="T310" si="3023">T$5/S310+T$6</f>
        <v>2.7749504804138954</v>
      </c>
      <c r="U310" s="6">
        <f t="shared" si="2950"/>
        <v>3.0909980044345899</v>
      </c>
      <c r="V310" s="28">
        <f t="shared" si="2711"/>
        <v>12825</v>
      </c>
      <c r="W310" s="6">
        <f t="shared" ref="W310" si="3024">W$5/V310+W$6</f>
        <v>2.6661300194931772</v>
      </c>
      <c r="X310" s="6">
        <f t="shared" si="2952"/>
        <v>2.9711220272904484</v>
      </c>
      <c r="Y310" s="28">
        <f t="shared" si="2713"/>
        <v>25450</v>
      </c>
      <c r="Z310" s="6">
        <f t="shared" ref="Z310" si="3025">Z$5/Y310+Z$6</f>
        <v>2.5171935166994106</v>
      </c>
      <c r="AA310" s="6">
        <f t="shared" si="2954"/>
        <v>2.8067978388998038</v>
      </c>
      <c r="AB310" s="28">
        <f t="shared" si="2715"/>
        <v>43000</v>
      </c>
      <c r="AC310" s="6">
        <f t="shared" ref="AC310" si="3026">AC$5/AB310+AC$6</f>
        <v>2.3246302325581398</v>
      </c>
      <c r="AD310" s="6">
        <f t="shared" si="2956"/>
        <v>2.5883883720930232</v>
      </c>
      <c r="AE310" s="28">
        <f t="shared" si="2885"/>
        <v>76000</v>
      </c>
      <c r="AF310" s="6">
        <f t="shared" si="2939"/>
        <v>1.9837789473684211</v>
      </c>
      <c r="AG310" s="6">
        <f t="shared" si="2957"/>
        <v>2.2113894736842106</v>
      </c>
      <c r="AH310" s="28">
        <f t="shared" si="2886"/>
        <v>76000</v>
      </c>
      <c r="AI310" s="6">
        <f t="shared" si="2940"/>
        <v>1.5171789473684212</v>
      </c>
      <c r="AJ310" s="6">
        <f t="shared" si="2958"/>
        <v>1.6900894736842105</v>
      </c>
      <c r="AK310" s="28">
        <f t="shared" si="2887"/>
        <v>76000</v>
      </c>
      <c r="AL310" s="6">
        <f t="shared" si="2941"/>
        <v>0.81707894736842113</v>
      </c>
      <c r="AM310" s="6">
        <f t="shared" si="2959"/>
        <v>0.82482203813468535</v>
      </c>
      <c r="AN310" s="28">
        <f t="shared" si="2888"/>
        <v>76000</v>
      </c>
      <c r="AO310" s="6">
        <f t="shared" si="2942"/>
        <v>0.51627894736842106</v>
      </c>
      <c r="AP310" s="6">
        <f t="shared" si="2960"/>
        <v>0.52238947368421051</v>
      </c>
      <c r="AQ310" s="28">
        <f t="shared" si="2721"/>
        <v>25450</v>
      </c>
      <c r="AR310" s="6">
        <f t="shared" si="2630"/>
        <v>1.4848935166994108</v>
      </c>
      <c r="AS310" s="6">
        <f t="shared" si="2631"/>
        <v>1.6534118930882071</v>
      </c>
      <c r="AT310" s="28">
        <f t="shared" si="2722"/>
        <v>43000</v>
      </c>
      <c r="AU310" s="6">
        <f t="shared" si="2632"/>
        <v>1.3063302325581396</v>
      </c>
      <c r="AV310" s="6">
        <f t="shared" si="2633"/>
        <v>1.4507236128103012</v>
      </c>
      <c r="AW310" s="28">
        <f t="shared" si="2889"/>
        <v>76000</v>
      </c>
      <c r="AX310" s="6">
        <f t="shared" si="2634"/>
        <v>1.2494789473684211</v>
      </c>
      <c r="AY310" s="6">
        <f t="shared" si="2635"/>
        <v>1.3910247144014884</v>
      </c>
      <c r="AZ310" s="28">
        <f t="shared" si="2890"/>
        <v>76000</v>
      </c>
      <c r="BA310" s="6">
        <f t="shared" si="2636"/>
        <v>1.2494789473684211</v>
      </c>
      <c r="BB310" s="21">
        <f t="shared" si="2637"/>
        <v>1.3910247144014884</v>
      </c>
    </row>
    <row r="311" spans="4:54" x14ac:dyDescent="0.25">
      <c r="D311" s="28">
        <v>302</v>
      </c>
      <c r="F311" s="20"/>
      <c r="G311" s="29">
        <f t="shared" si="2648"/>
        <v>151.5</v>
      </c>
      <c r="H311" s="4">
        <f t="shared" ref="H311" si="3027">H$5/G311+H$6</f>
        <v>4.1296145214521456</v>
      </c>
      <c r="I311" s="4">
        <f t="shared" si="2639"/>
        <v>5.921645214521452</v>
      </c>
      <c r="J311" s="28">
        <v>302</v>
      </c>
      <c r="K311" s="4">
        <f t="shared" ref="K311" si="3028">K$5/J311+K$6</f>
        <v>4.1300953642384108</v>
      </c>
      <c r="L311" s="4">
        <f t="shared" si="2641"/>
        <v>5.9223476821192058</v>
      </c>
      <c r="M311" s="28">
        <f t="shared" si="2963"/>
        <v>706</v>
      </c>
      <c r="N311" s="6">
        <f t="shared" ref="N311" si="3029">N$5/M311+N$6</f>
        <v>3.8371594900849861</v>
      </c>
      <c r="O311" s="6">
        <f t="shared" si="2946"/>
        <v>5.3630073654390937</v>
      </c>
      <c r="P311" s="28">
        <f t="shared" si="2965"/>
        <v>6160</v>
      </c>
      <c r="Q311" s="6">
        <f t="shared" ref="Q311" si="3030">Q$5/P311+Q$6</f>
        <v>3.7176389610389613</v>
      </c>
      <c r="R311" s="6">
        <f t="shared" si="2948"/>
        <v>5.2328493506493512</v>
      </c>
      <c r="S311" s="28">
        <f t="shared" si="2709"/>
        <v>6830</v>
      </c>
      <c r="T311" s="6">
        <f t="shared" ref="T311" si="3031">T$5/S311+T$6</f>
        <v>2.7736281112737924</v>
      </c>
      <c r="U311" s="6">
        <f t="shared" si="2950"/>
        <v>3.0896095168374815</v>
      </c>
      <c r="V311" s="28">
        <f t="shared" si="2711"/>
        <v>12950</v>
      </c>
      <c r="W311" s="6">
        <f t="shared" ref="W311" si="3032">W$5/V311+W$6</f>
        <v>2.665027413127413</v>
      </c>
      <c r="X311" s="6">
        <f t="shared" si="2952"/>
        <v>2.9699644787644788</v>
      </c>
      <c r="Y311" s="28">
        <f t="shared" si="2713"/>
        <v>25700</v>
      </c>
      <c r="Z311" s="6">
        <f t="shared" ref="Z311" si="3033">Z$5/Y311+Z$6</f>
        <v>2.5163793774319068</v>
      </c>
      <c r="AA311" s="6">
        <f t="shared" si="2954"/>
        <v>2.8059428015564203</v>
      </c>
      <c r="AB311" s="28">
        <f t="shared" si="2715"/>
        <v>44000</v>
      </c>
      <c r="AC311" s="6">
        <f t="shared" ref="AC311" si="3034">AC$5/AB311+AC$6</f>
        <v>2.3216545454545456</v>
      </c>
      <c r="AD311" s="6">
        <f t="shared" si="2956"/>
        <v>2.5852636363636363</v>
      </c>
      <c r="AE311" s="28">
        <f t="shared" si="2885"/>
        <v>79000</v>
      </c>
      <c r="AF311" s="6">
        <f t="shared" si="2939"/>
        <v>1.9809658227848101</v>
      </c>
      <c r="AG311" s="6">
        <f t="shared" si="2957"/>
        <v>2.2084354430379745</v>
      </c>
      <c r="AH311" s="28">
        <f t="shared" si="2886"/>
        <v>79000</v>
      </c>
      <c r="AI311" s="6">
        <f t="shared" si="2940"/>
        <v>1.5143658227848102</v>
      </c>
      <c r="AJ311" s="6">
        <f t="shared" si="2958"/>
        <v>1.6871354430379748</v>
      </c>
      <c r="AK311" s="28">
        <f t="shared" si="2887"/>
        <v>79000</v>
      </c>
      <c r="AL311" s="6">
        <f t="shared" si="2941"/>
        <v>0.81426582278481019</v>
      </c>
      <c r="AM311" s="6">
        <f t="shared" si="2959"/>
        <v>0.82186800748844946</v>
      </c>
      <c r="AN311" s="28">
        <f t="shared" si="2888"/>
        <v>79000</v>
      </c>
      <c r="AO311" s="6">
        <f t="shared" si="2942"/>
        <v>0.51346582278481012</v>
      </c>
      <c r="AP311" s="6">
        <f t="shared" si="2960"/>
        <v>0.51943544303797462</v>
      </c>
      <c r="AQ311" s="28">
        <f t="shared" si="2721"/>
        <v>25700</v>
      </c>
      <c r="AR311" s="6">
        <f t="shared" si="2630"/>
        <v>1.4840793774319068</v>
      </c>
      <c r="AS311" s="6">
        <f t="shared" si="2631"/>
        <v>1.6525568557448238</v>
      </c>
      <c r="AT311" s="28">
        <f t="shared" si="2722"/>
        <v>44000</v>
      </c>
      <c r="AU311" s="6">
        <f t="shared" si="2632"/>
        <v>1.3033545454545454</v>
      </c>
      <c r="AV311" s="6">
        <f t="shared" si="2633"/>
        <v>1.4475988770809143</v>
      </c>
      <c r="AW311" s="28">
        <f t="shared" si="2889"/>
        <v>79000</v>
      </c>
      <c r="AX311" s="6">
        <f t="shared" si="2634"/>
        <v>1.2466658227848102</v>
      </c>
      <c r="AY311" s="6">
        <f t="shared" si="2635"/>
        <v>1.3880706837552526</v>
      </c>
      <c r="AZ311" s="28">
        <f t="shared" si="2890"/>
        <v>79000</v>
      </c>
      <c r="BA311" s="6">
        <f t="shared" si="2636"/>
        <v>1.2466658227848102</v>
      </c>
      <c r="BB311" s="21">
        <f t="shared" si="2637"/>
        <v>1.3880706837552526</v>
      </c>
    </row>
    <row r="312" spans="4:54" x14ac:dyDescent="0.25">
      <c r="D312" s="28">
        <v>303</v>
      </c>
      <c r="F312" s="20"/>
      <c r="G312" s="29">
        <f t="shared" si="2648"/>
        <v>152</v>
      </c>
      <c r="H312" s="4">
        <f t="shared" ref="H312" si="3035">H$5/G312+H$6</f>
        <v>4.1291368421052628</v>
      </c>
      <c r="I312" s="4">
        <f t="shared" si="2639"/>
        <v>5.9209473684210527</v>
      </c>
      <c r="J312" s="28">
        <v>303</v>
      </c>
      <c r="K312" s="4">
        <f t="shared" ref="K312" si="3036">K$5/J312+K$6</f>
        <v>4.1296145214521456</v>
      </c>
      <c r="L312" s="4">
        <f t="shared" si="2641"/>
        <v>5.921645214521452</v>
      </c>
      <c r="M312" s="28">
        <f t="shared" si="2963"/>
        <v>709</v>
      </c>
      <c r="N312" s="6">
        <f t="shared" ref="N312" si="3037">N$5/M312+N$6</f>
        <v>3.836554160789845</v>
      </c>
      <c r="O312" s="6">
        <f t="shared" si="2946"/>
        <v>5.3623480959097325</v>
      </c>
      <c r="P312" s="28">
        <f t="shared" si="2965"/>
        <v>6190</v>
      </c>
      <c r="Q312" s="6">
        <f t="shared" ref="Q312" si="3038">Q$5/P312+Q$6</f>
        <v>3.7175248788368336</v>
      </c>
      <c r="R312" s="6">
        <f t="shared" si="2948"/>
        <v>5.2327250403877228</v>
      </c>
      <c r="S312" s="28">
        <f t="shared" si="2709"/>
        <v>6895</v>
      </c>
      <c r="T312" s="6">
        <f t="shared" ref="T312" si="3039">T$5/S312+T$6</f>
        <v>2.7723306744017404</v>
      </c>
      <c r="U312" s="6">
        <f t="shared" si="2950"/>
        <v>3.0882472081218273</v>
      </c>
      <c r="V312" s="28">
        <f t="shared" si="2711"/>
        <v>13075</v>
      </c>
      <c r="W312" s="6">
        <f t="shared" ref="W312" si="3040">W$5/V312+W$6</f>
        <v>2.6639458891013383</v>
      </c>
      <c r="X312" s="6">
        <f t="shared" si="2952"/>
        <v>2.9688290630975143</v>
      </c>
      <c r="Y312" s="28">
        <f t="shared" si="2713"/>
        <v>25950</v>
      </c>
      <c r="Z312" s="6">
        <f t="shared" ref="Z312" si="3041">Z$5/Y312+Z$6</f>
        <v>2.5155809248554917</v>
      </c>
      <c r="AA312" s="6">
        <f t="shared" si="2954"/>
        <v>2.8051042389210021</v>
      </c>
      <c r="AB312" s="28">
        <f t="shared" si="2715"/>
        <v>45000</v>
      </c>
      <c r="AC312" s="6">
        <f t="shared" ref="AC312" si="3042">AC$5/AB312+AC$6</f>
        <v>2.3188111111111116</v>
      </c>
      <c r="AD312" s="6">
        <f t="shared" si="2956"/>
        <v>2.5822777777777777</v>
      </c>
      <c r="AE312" s="28">
        <f t="shared" si="2885"/>
        <v>82000</v>
      </c>
      <c r="AF312" s="6">
        <f t="shared" si="2939"/>
        <v>1.9783585365853658</v>
      </c>
      <c r="AG312" s="6">
        <f t="shared" si="2957"/>
        <v>2.2056975609756098</v>
      </c>
      <c r="AH312" s="28">
        <f t="shared" si="2886"/>
        <v>82000</v>
      </c>
      <c r="AI312" s="6">
        <f t="shared" si="2940"/>
        <v>1.5117585365853659</v>
      </c>
      <c r="AJ312" s="6">
        <f t="shared" si="2958"/>
        <v>1.6843975609756099</v>
      </c>
      <c r="AK312" s="28">
        <f t="shared" si="2887"/>
        <v>82000</v>
      </c>
      <c r="AL312" s="6">
        <f t="shared" si="2941"/>
        <v>0.81165853658536591</v>
      </c>
      <c r="AM312" s="6">
        <f t="shared" si="2959"/>
        <v>0.81913012542608454</v>
      </c>
      <c r="AN312" s="28">
        <f t="shared" si="2888"/>
        <v>82000</v>
      </c>
      <c r="AO312" s="6">
        <f t="shared" si="2942"/>
        <v>0.51085853658536584</v>
      </c>
      <c r="AP312" s="6">
        <f t="shared" si="2960"/>
        <v>0.5166975609756097</v>
      </c>
      <c r="AQ312" s="28">
        <f t="shared" si="2721"/>
        <v>25950</v>
      </c>
      <c r="AR312" s="6">
        <f t="shared" si="2630"/>
        <v>1.4832809248554915</v>
      </c>
      <c r="AS312" s="6">
        <f t="shared" si="2631"/>
        <v>1.6517182931094054</v>
      </c>
      <c r="AT312" s="28">
        <f t="shared" si="2722"/>
        <v>45000</v>
      </c>
      <c r="AU312" s="6">
        <f t="shared" si="2632"/>
        <v>1.3005111111111112</v>
      </c>
      <c r="AV312" s="6">
        <f t="shared" si="2633"/>
        <v>1.4446130184950556</v>
      </c>
      <c r="AW312" s="28">
        <f t="shared" si="2889"/>
        <v>82000</v>
      </c>
      <c r="AX312" s="6">
        <f t="shared" si="2634"/>
        <v>1.2440585365853658</v>
      </c>
      <c r="AY312" s="6">
        <f t="shared" si="2635"/>
        <v>1.3853328016928876</v>
      </c>
      <c r="AZ312" s="28">
        <f t="shared" si="2890"/>
        <v>82000</v>
      </c>
      <c r="BA312" s="6">
        <f t="shared" si="2636"/>
        <v>1.2440585365853658</v>
      </c>
      <c r="BB312" s="21">
        <f t="shared" si="2637"/>
        <v>1.3853328016928876</v>
      </c>
    </row>
    <row r="313" spans="4:54" x14ac:dyDescent="0.25">
      <c r="D313" s="28">
        <v>304</v>
      </c>
      <c r="F313" s="20"/>
      <c r="G313" s="29">
        <f t="shared" si="2648"/>
        <v>152.5</v>
      </c>
      <c r="H313" s="4">
        <f t="shared" ref="H313" si="3043">H$5/G313+H$6</f>
        <v>4.1286622950819671</v>
      </c>
      <c r="I313" s="4">
        <f t="shared" si="2639"/>
        <v>5.9202540983606564</v>
      </c>
      <c r="J313" s="28">
        <v>304</v>
      </c>
      <c r="K313" s="4">
        <f t="shared" ref="K313" si="3044">K$5/J313+K$6</f>
        <v>4.1291368421052628</v>
      </c>
      <c r="L313" s="4">
        <f t="shared" si="2641"/>
        <v>5.9209473684210527</v>
      </c>
      <c r="M313" s="28">
        <f t="shared" si="2963"/>
        <v>712</v>
      </c>
      <c r="N313" s="6">
        <f t="shared" ref="N313" si="3045">N$5/M313+N$6</f>
        <v>3.8359539325842698</v>
      </c>
      <c r="O313" s="6">
        <f t="shared" si="2946"/>
        <v>5.3616943820224723</v>
      </c>
      <c r="P313" s="28">
        <f t="shared" si="2965"/>
        <v>6220</v>
      </c>
      <c r="Q313" s="6">
        <f t="shared" ref="Q313" si="3046">Q$5/P313+Q$6</f>
        <v>3.7174118971061096</v>
      </c>
      <c r="R313" s="6">
        <f t="shared" si="2948"/>
        <v>5.2326019292604506</v>
      </c>
      <c r="S313" s="28">
        <f t="shared" si="2709"/>
        <v>6960</v>
      </c>
      <c r="T313" s="6">
        <f t="shared" ref="T313" si="3047">T$5/S313+T$6</f>
        <v>2.7710574712643679</v>
      </c>
      <c r="U313" s="6">
        <f t="shared" si="2950"/>
        <v>3.0869103448275861</v>
      </c>
      <c r="V313" s="28">
        <f t="shared" si="2711"/>
        <v>13200</v>
      </c>
      <c r="W313" s="6">
        <f t="shared" ref="W313" si="3048">W$5/V313+W$6</f>
        <v>2.6628848484848486</v>
      </c>
      <c r="X313" s="6">
        <f t="shared" si="2952"/>
        <v>2.9677151515151516</v>
      </c>
      <c r="Y313" s="28">
        <f t="shared" si="2713"/>
        <v>26200</v>
      </c>
      <c r="Z313" s="6">
        <f t="shared" ref="Z313" si="3049">Z$5/Y313+Z$6</f>
        <v>2.5147977099236645</v>
      </c>
      <c r="AA313" s="6">
        <f t="shared" si="2954"/>
        <v>2.8042816793893133</v>
      </c>
      <c r="AB313" s="28">
        <f t="shared" si="2715"/>
        <v>46000</v>
      </c>
      <c r="AC313" s="6">
        <f t="shared" ref="AC313" si="3050">AC$5/AB313+AC$6</f>
        <v>2.3160913043478262</v>
      </c>
      <c r="AD313" s="6">
        <f t="shared" si="2956"/>
        <v>2.5794217391304346</v>
      </c>
      <c r="AE313" s="28">
        <f t="shared" si="2885"/>
        <v>85000</v>
      </c>
      <c r="AF313" s="6">
        <f t="shared" si="2939"/>
        <v>1.9759352941176471</v>
      </c>
      <c r="AG313" s="6">
        <f t="shared" si="2957"/>
        <v>2.2031529411764703</v>
      </c>
      <c r="AH313" s="28">
        <f t="shared" si="2886"/>
        <v>85000</v>
      </c>
      <c r="AI313" s="6">
        <f t="shared" si="2940"/>
        <v>1.5093352941176472</v>
      </c>
      <c r="AJ313" s="6">
        <f t="shared" si="2958"/>
        <v>1.6818529411764707</v>
      </c>
      <c r="AK313" s="28">
        <f t="shared" si="2887"/>
        <v>85000</v>
      </c>
      <c r="AL313" s="6">
        <f t="shared" si="2941"/>
        <v>0.80923529411764705</v>
      </c>
      <c r="AM313" s="6">
        <f t="shared" si="2959"/>
        <v>0.81658550562694543</v>
      </c>
      <c r="AN313" s="28">
        <f t="shared" si="2888"/>
        <v>85000</v>
      </c>
      <c r="AO313" s="6">
        <f t="shared" si="2942"/>
        <v>0.5084352941176471</v>
      </c>
      <c r="AP313" s="6">
        <f t="shared" si="2960"/>
        <v>0.51415294117647059</v>
      </c>
      <c r="AQ313" s="28">
        <f t="shared" si="2721"/>
        <v>26200</v>
      </c>
      <c r="AR313" s="6">
        <f t="shared" si="2630"/>
        <v>1.4824977099236643</v>
      </c>
      <c r="AS313" s="6">
        <f t="shared" si="2631"/>
        <v>1.6508957335777166</v>
      </c>
      <c r="AT313" s="28">
        <f t="shared" si="2722"/>
        <v>46000</v>
      </c>
      <c r="AU313" s="6">
        <f t="shared" si="2632"/>
        <v>1.2977913043478262</v>
      </c>
      <c r="AV313" s="6">
        <f t="shared" si="2633"/>
        <v>1.4417569798477126</v>
      </c>
      <c r="AW313" s="28">
        <f t="shared" si="2889"/>
        <v>85000</v>
      </c>
      <c r="AX313" s="6">
        <f t="shared" si="2634"/>
        <v>1.2416352941176472</v>
      </c>
      <c r="AY313" s="6">
        <f t="shared" si="2635"/>
        <v>1.3827881818937484</v>
      </c>
      <c r="AZ313" s="28">
        <f t="shared" si="2890"/>
        <v>85000</v>
      </c>
      <c r="BA313" s="6">
        <f t="shared" si="2636"/>
        <v>1.2416352941176472</v>
      </c>
      <c r="BB313" s="21">
        <f t="shared" si="2637"/>
        <v>1.3827881818937484</v>
      </c>
    </row>
    <row r="314" spans="4:54" x14ac:dyDescent="0.25">
      <c r="D314" s="28">
        <v>305</v>
      </c>
      <c r="F314" s="20"/>
      <c r="G314" s="29">
        <f t="shared" si="2648"/>
        <v>153</v>
      </c>
      <c r="H314" s="4">
        <f t="shared" ref="H314" si="3051">H$5/G314+H$6</f>
        <v>4.1281908496732029</v>
      </c>
      <c r="I314" s="4">
        <f t="shared" si="2639"/>
        <v>5.919565359477124</v>
      </c>
      <c r="J314" s="28">
        <v>305</v>
      </c>
      <c r="K314" s="4">
        <f t="shared" ref="K314" si="3052">K$5/J314+K$6</f>
        <v>4.1286622950819671</v>
      </c>
      <c r="L314" s="4">
        <f t="shared" si="2641"/>
        <v>5.9202540983606564</v>
      </c>
      <c r="M314" s="28">
        <f t="shared" si="2963"/>
        <v>715</v>
      </c>
      <c r="N314" s="6">
        <f t="shared" ref="N314" si="3053">N$5/M314+N$6</f>
        <v>3.8353587412587413</v>
      </c>
      <c r="O314" s="6">
        <f t="shared" si="2946"/>
        <v>5.3610461538461545</v>
      </c>
      <c r="P314" s="28">
        <f t="shared" si="2965"/>
        <v>6250</v>
      </c>
      <c r="Q314" s="6">
        <f t="shared" ref="Q314" si="3054">Q$5/P314+Q$6</f>
        <v>3.7173000000000003</v>
      </c>
      <c r="R314" s="6">
        <f t="shared" si="2948"/>
        <v>5.2324800000000007</v>
      </c>
      <c r="S314" s="28">
        <f t="shared" si="2709"/>
        <v>7025</v>
      </c>
      <c r="T314" s="6">
        <f t="shared" ref="T314" si="3055">T$5/S314+T$6</f>
        <v>2.7698078291814947</v>
      </c>
      <c r="U314" s="6">
        <f t="shared" si="2950"/>
        <v>3.0855982206405694</v>
      </c>
      <c r="V314" s="28">
        <f t="shared" si="2711"/>
        <v>13325</v>
      </c>
      <c r="W314" s="6">
        <f t="shared" ref="W314" si="3056">W$5/V314+W$6</f>
        <v>2.6618437148217637</v>
      </c>
      <c r="X314" s="6">
        <f t="shared" si="2952"/>
        <v>2.9666221388367728</v>
      </c>
      <c r="Y314" s="28">
        <f t="shared" si="2713"/>
        <v>26450</v>
      </c>
      <c r="Z314" s="6">
        <f t="shared" ref="Z314" si="3057">Z$5/Y314+Z$6</f>
        <v>2.5140293005671079</v>
      </c>
      <c r="AA314" s="6">
        <f t="shared" si="2954"/>
        <v>2.8034746691871457</v>
      </c>
      <c r="AB314" s="28">
        <f t="shared" si="2715"/>
        <v>47000</v>
      </c>
      <c r="AC314" s="6">
        <f t="shared" ref="AC314" si="3058">AC$5/AB314+AC$6</f>
        <v>2.3134872340425536</v>
      </c>
      <c r="AD314" s="6">
        <f t="shared" si="2956"/>
        <v>2.5766872340425531</v>
      </c>
      <c r="AE314" s="28">
        <f t="shared" si="2885"/>
        <v>88000</v>
      </c>
      <c r="AF314" s="6">
        <f t="shared" si="2939"/>
        <v>1.9736772727272727</v>
      </c>
      <c r="AG314" s="6">
        <f t="shared" si="2957"/>
        <v>2.200781818181818</v>
      </c>
      <c r="AH314" s="28">
        <f t="shared" si="2886"/>
        <v>88000</v>
      </c>
      <c r="AI314" s="6">
        <f t="shared" si="2940"/>
        <v>1.5070772727272728</v>
      </c>
      <c r="AJ314" s="6">
        <f t="shared" si="2958"/>
        <v>1.6794818181818183</v>
      </c>
      <c r="AK314" s="28">
        <f t="shared" si="2887"/>
        <v>88000</v>
      </c>
      <c r="AL314" s="6">
        <f t="shared" si="2941"/>
        <v>0.80697727272727271</v>
      </c>
      <c r="AM314" s="6">
        <f t="shared" si="2959"/>
        <v>0.81421438263229295</v>
      </c>
      <c r="AN314" s="28">
        <f t="shared" si="2888"/>
        <v>88000</v>
      </c>
      <c r="AO314" s="6">
        <f t="shared" si="2942"/>
        <v>0.50617727272727275</v>
      </c>
      <c r="AP314" s="6">
        <f t="shared" si="2960"/>
        <v>0.51178181818181812</v>
      </c>
      <c r="AQ314" s="28">
        <f t="shared" si="2721"/>
        <v>26450</v>
      </c>
      <c r="AR314" s="6">
        <f t="shared" si="2630"/>
        <v>1.4817293005671079</v>
      </c>
      <c r="AS314" s="6">
        <f t="shared" si="2631"/>
        <v>1.6500887233755492</v>
      </c>
      <c r="AT314" s="28">
        <f t="shared" si="2722"/>
        <v>47000</v>
      </c>
      <c r="AU314" s="6">
        <f t="shared" si="2632"/>
        <v>1.2951872340425532</v>
      </c>
      <c r="AV314" s="6">
        <f t="shared" si="2633"/>
        <v>1.439022474759831</v>
      </c>
      <c r="AW314" s="28">
        <f t="shared" si="2889"/>
        <v>88000</v>
      </c>
      <c r="AX314" s="6">
        <f t="shared" si="2634"/>
        <v>1.2393772727272727</v>
      </c>
      <c r="AY314" s="6">
        <f t="shared" si="2635"/>
        <v>1.380417058899096</v>
      </c>
      <c r="AZ314" s="28">
        <f t="shared" si="2890"/>
        <v>88000</v>
      </c>
      <c r="BA314" s="6">
        <f t="shared" si="2636"/>
        <v>1.2393772727272727</v>
      </c>
      <c r="BB314" s="21">
        <f t="shared" si="2637"/>
        <v>1.380417058899096</v>
      </c>
    </row>
    <row r="315" spans="4:54" x14ac:dyDescent="0.25">
      <c r="D315" s="28">
        <v>306</v>
      </c>
      <c r="F315" s="20"/>
      <c r="G315" s="29">
        <f t="shared" si="2648"/>
        <v>153.5</v>
      </c>
      <c r="H315" s="4">
        <f t="shared" ref="H315" si="3059">H$5/G315+H$6</f>
        <v>4.1277224755700326</v>
      </c>
      <c r="I315" s="4">
        <f t="shared" si="2639"/>
        <v>5.918881107491857</v>
      </c>
      <c r="J315" s="28">
        <v>306</v>
      </c>
      <c r="K315" s="4">
        <f t="shared" ref="K315" si="3060">K$5/J315+K$6</f>
        <v>4.1281908496732029</v>
      </c>
      <c r="L315" s="4">
        <f t="shared" si="2641"/>
        <v>5.919565359477124</v>
      </c>
      <c r="M315" s="28">
        <f t="shared" si="2963"/>
        <v>718</v>
      </c>
      <c r="N315" s="6">
        <f t="shared" ref="N315" si="3061">N$5/M315+N$6</f>
        <v>3.8347685236768805</v>
      </c>
      <c r="O315" s="6">
        <f t="shared" si="2946"/>
        <v>5.360403342618385</v>
      </c>
      <c r="P315" s="28">
        <f t="shared" si="2965"/>
        <v>6280</v>
      </c>
      <c r="Q315" s="6">
        <f t="shared" ref="Q315" si="3062">Q$5/P315+Q$6</f>
        <v>3.7171891719745225</v>
      </c>
      <c r="R315" s="6">
        <f t="shared" si="2948"/>
        <v>5.23235923566879</v>
      </c>
      <c r="S315" s="28">
        <f t="shared" si="2709"/>
        <v>7090</v>
      </c>
      <c r="T315" s="6">
        <f t="shared" ref="T315" si="3063">T$5/S315+T$6</f>
        <v>2.7685811001410436</v>
      </c>
      <c r="U315" s="6">
        <f t="shared" si="2950"/>
        <v>3.084310155148096</v>
      </c>
      <c r="V315" s="28">
        <f t="shared" si="2711"/>
        <v>13450</v>
      </c>
      <c r="W315" s="6">
        <f t="shared" ref="W315" si="3064">W$5/V315+W$6</f>
        <v>2.6608219330855016</v>
      </c>
      <c r="X315" s="6">
        <f t="shared" si="2952"/>
        <v>2.9655494423791819</v>
      </c>
      <c r="Y315" s="28">
        <f t="shared" si="2713"/>
        <v>26700</v>
      </c>
      <c r="Z315" s="6">
        <f t="shared" ref="Z315" si="3065">Z$5/Y315+Z$6</f>
        <v>2.5132752808988768</v>
      </c>
      <c r="AA315" s="6">
        <f t="shared" si="2954"/>
        <v>2.8026827715355807</v>
      </c>
      <c r="AB315" s="28">
        <f t="shared" si="2715"/>
        <v>48000</v>
      </c>
      <c r="AC315" s="6">
        <f t="shared" ref="AC315" si="3066">AC$5/AB315+AC$6</f>
        <v>2.3109916666666668</v>
      </c>
      <c r="AD315" s="6">
        <f t="shared" si="2956"/>
        <v>2.5740666666666665</v>
      </c>
      <c r="AE315" s="28">
        <f t="shared" si="2885"/>
        <v>91000</v>
      </c>
      <c r="AF315" s="6">
        <f t="shared" si="2939"/>
        <v>1.971568131868132</v>
      </c>
      <c r="AG315" s="6">
        <f t="shared" si="2957"/>
        <v>2.1985670329670328</v>
      </c>
      <c r="AH315" s="28">
        <f t="shared" si="2886"/>
        <v>91000</v>
      </c>
      <c r="AI315" s="6">
        <f t="shared" si="2940"/>
        <v>1.5049681318681321</v>
      </c>
      <c r="AJ315" s="6">
        <f t="shared" si="2958"/>
        <v>1.6772670329670329</v>
      </c>
      <c r="AK315" s="28">
        <f t="shared" si="2887"/>
        <v>91000</v>
      </c>
      <c r="AL315" s="6">
        <f t="shared" si="2941"/>
        <v>0.80486813186813189</v>
      </c>
      <c r="AM315" s="6">
        <f t="shared" si="2959"/>
        <v>0.81199959741750782</v>
      </c>
      <c r="AN315" s="28">
        <f t="shared" si="2888"/>
        <v>91000</v>
      </c>
      <c r="AO315" s="6">
        <f t="shared" si="2942"/>
        <v>0.50406813186813193</v>
      </c>
      <c r="AP315" s="6">
        <f t="shared" si="2960"/>
        <v>0.50956703296703298</v>
      </c>
      <c r="AQ315" s="28">
        <f t="shared" si="2721"/>
        <v>26700</v>
      </c>
      <c r="AR315" s="6">
        <f t="shared" si="2630"/>
        <v>1.4809752808988765</v>
      </c>
      <c r="AS315" s="6">
        <f t="shared" si="2631"/>
        <v>1.6492968257239842</v>
      </c>
      <c r="AT315" s="28">
        <f t="shared" si="2722"/>
        <v>48000</v>
      </c>
      <c r="AU315" s="6">
        <f t="shared" si="2632"/>
        <v>1.2926916666666668</v>
      </c>
      <c r="AV315" s="6">
        <f t="shared" si="2633"/>
        <v>1.4364019073839445</v>
      </c>
      <c r="AW315" s="28">
        <f t="shared" si="2889"/>
        <v>91000</v>
      </c>
      <c r="AX315" s="6">
        <f t="shared" si="2634"/>
        <v>1.237268131868132</v>
      </c>
      <c r="AY315" s="6">
        <f t="shared" si="2635"/>
        <v>1.3782022736843107</v>
      </c>
      <c r="AZ315" s="28">
        <f t="shared" si="2890"/>
        <v>91000</v>
      </c>
      <c r="BA315" s="6">
        <f t="shared" si="2636"/>
        <v>1.237268131868132</v>
      </c>
      <c r="BB315" s="21">
        <f t="shared" si="2637"/>
        <v>1.3782022736843107</v>
      </c>
    </row>
    <row r="316" spans="4:54" x14ac:dyDescent="0.25">
      <c r="D316" s="28">
        <v>307</v>
      </c>
      <c r="F316" s="20"/>
      <c r="G316" s="29">
        <f t="shared" si="2648"/>
        <v>154</v>
      </c>
      <c r="H316" s="4">
        <f t="shared" ref="H316" si="3067">H$5/G316+H$6</f>
        <v>4.1272571428571432</v>
      </c>
      <c r="I316" s="4">
        <f t="shared" si="2639"/>
        <v>5.9182012987012991</v>
      </c>
      <c r="J316" s="28">
        <v>307</v>
      </c>
      <c r="K316" s="4">
        <f t="shared" ref="K316" si="3068">K$5/J316+K$6</f>
        <v>4.1277224755700326</v>
      </c>
      <c r="L316" s="4">
        <f t="shared" si="2641"/>
        <v>5.918881107491857</v>
      </c>
      <c r="M316" s="28">
        <f t="shared" si="2963"/>
        <v>721</v>
      </c>
      <c r="N316" s="6">
        <f t="shared" ref="N316" si="3069">N$5/M316+N$6</f>
        <v>3.8341832177531208</v>
      </c>
      <c r="O316" s="6">
        <f t="shared" si="2946"/>
        <v>5.3597658807212207</v>
      </c>
      <c r="P316" s="28">
        <f t="shared" si="2965"/>
        <v>6310</v>
      </c>
      <c r="Q316" s="6">
        <f t="shared" ref="Q316" si="3070">Q$5/P316+Q$6</f>
        <v>3.7170793977812995</v>
      </c>
      <c r="R316" s="6">
        <f t="shared" si="2948"/>
        <v>5.232239619651347</v>
      </c>
      <c r="S316" s="28">
        <f t="shared" si="2709"/>
        <v>7155</v>
      </c>
      <c r="T316" s="6">
        <f t="shared" ref="T316" si="3071">T$5/S316+T$6</f>
        <v>2.7673766596785465</v>
      </c>
      <c r="U316" s="6">
        <f t="shared" si="2950"/>
        <v>3.0830454926624737</v>
      </c>
      <c r="V316" s="28">
        <f t="shared" si="2711"/>
        <v>13575</v>
      </c>
      <c r="W316" s="6">
        <f t="shared" ref="W316" si="3072">W$5/V316+W$6</f>
        <v>2.6598189686924494</v>
      </c>
      <c r="X316" s="6">
        <f t="shared" si="2952"/>
        <v>2.9644965009208102</v>
      </c>
      <c r="Y316" s="28">
        <f t="shared" si="2713"/>
        <v>26950</v>
      </c>
      <c r="Z316" s="6">
        <f t="shared" ref="Z316" si="3073">Z$5/Y316+Z$6</f>
        <v>2.5125352504638219</v>
      </c>
      <c r="AA316" s="6">
        <f t="shared" si="2954"/>
        <v>2.8019055658627088</v>
      </c>
      <c r="AB316" s="28">
        <f t="shared" si="2715"/>
        <v>49000</v>
      </c>
      <c r="AC316" s="6">
        <f t="shared" ref="AC316" si="3074">AC$5/AB316+AC$6</f>
        <v>2.3085979591836736</v>
      </c>
      <c r="AD316" s="6">
        <f t="shared" si="2956"/>
        <v>2.5715530612244897</v>
      </c>
      <c r="AE316" s="28">
        <f t="shared" si="2885"/>
        <v>94000</v>
      </c>
      <c r="AF316" s="6">
        <f t="shared" si="2939"/>
        <v>1.9695936170212767</v>
      </c>
      <c r="AG316" s="6">
        <f t="shared" si="2957"/>
        <v>2.1964936170212765</v>
      </c>
      <c r="AH316" s="28">
        <f t="shared" si="2886"/>
        <v>94000</v>
      </c>
      <c r="AI316" s="6">
        <f t="shared" si="2940"/>
        <v>1.5029936170212768</v>
      </c>
      <c r="AJ316" s="6">
        <f t="shared" si="2958"/>
        <v>1.6751936170212767</v>
      </c>
      <c r="AK316" s="28">
        <f t="shared" si="2887"/>
        <v>94000</v>
      </c>
      <c r="AL316" s="6">
        <f t="shared" si="2941"/>
        <v>0.8028936170212766</v>
      </c>
      <c r="AM316" s="6">
        <f t="shared" si="2959"/>
        <v>0.80992618147175144</v>
      </c>
      <c r="AN316" s="28">
        <f t="shared" si="2888"/>
        <v>94000</v>
      </c>
      <c r="AO316" s="6">
        <f t="shared" si="2942"/>
        <v>0.50209361702127664</v>
      </c>
      <c r="AP316" s="6">
        <f t="shared" si="2960"/>
        <v>0.5074936170212766</v>
      </c>
      <c r="AQ316" s="28">
        <f t="shared" si="2721"/>
        <v>26950</v>
      </c>
      <c r="AR316" s="6">
        <f t="shared" si="2630"/>
        <v>1.4802352504638221</v>
      </c>
      <c r="AS316" s="6">
        <f t="shared" si="2631"/>
        <v>1.6485196200511123</v>
      </c>
      <c r="AT316" s="28">
        <f t="shared" si="2722"/>
        <v>49000</v>
      </c>
      <c r="AU316" s="6">
        <f t="shared" si="2632"/>
        <v>1.2902979591836736</v>
      </c>
      <c r="AV316" s="6">
        <f t="shared" si="2633"/>
        <v>1.4338883019417676</v>
      </c>
      <c r="AW316" s="28">
        <f t="shared" si="2889"/>
        <v>94000</v>
      </c>
      <c r="AX316" s="6">
        <f t="shared" si="2634"/>
        <v>1.2352936170212767</v>
      </c>
      <c r="AY316" s="6">
        <f t="shared" si="2635"/>
        <v>1.3761288577385544</v>
      </c>
      <c r="AZ316" s="28">
        <f t="shared" si="2890"/>
        <v>94000</v>
      </c>
      <c r="BA316" s="6">
        <f t="shared" si="2636"/>
        <v>1.2352936170212767</v>
      </c>
      <c r="BB316" s="21">
        <f t="shared" si="2637"/>
        <v>1.3761288577385544</v>
      </c>
    </row>
    <row r="317" spans="4:54" x14ac:dyDescent="0.25">
      <c r="D317" s="28">
        <v>308</v>
      </c>
      <c r="F317" s="20"/>
      <c r="G317" s="29">
        <f t="shared" si="2648"/>
        <v>154.5</v>
      </c>
      <c r="H317" s="4">
        <f t="shared" ref="H317" si="3075">H$5/G317+H$6</f>
        <v>4.1267948220064721</v>
      </c>
      <c r="I317" s="4">
        <f t="shared" si="2639"/>
        <v>5.9175258899676377</v>
      </c>
      <c r="J317" s="28">
        <v>308</v>
      </c>
      <c r="K317" s="4">
        <f t="shared" ref="K317" si="3076">K$5/J317+K$6</f>
        <v>4.1272571428571432</v>
      </c>
      <c r="L317" s="4">
        <f t="shared" si="2641"/>
        <v>5.9182012987012991</v>
      </c>
      <c r="M317" s="28">
        <f t="shared" si="2963"/>
        <v>724</v>
      </c>
      <c r="N317" s="6">
        <f t="shared" ref="N317" si="3077">N$5/M317+N$6</f>
        <v>3.8336027624309392</v>
      </c>
      <c r="O317" s="6">
        <f t="shared" si="2946"/>
        <v>5.3591337016574592</v>
      </c>
      <c r="P317" s="28">
        <f t="shared" si="2965"/>
        <v>6340</v>
      </c>
      <c r="Q317" s="6">
        <f t="shared" ref="Q317" si="3078">Q$5/P317+Q$6</f>
        <v>3.7169706624605681</v>
      </c>
      <c r="R317" s="6">
        <f t="shared" si="2948"/>
        <v>5.2321211356466879</v>
      </c>
      <c r="S317" s="28">
        <f t="shared" si="2709"/>
        <v>7220</v>
      </c>
      <c r="T317" s="6">
        <f t="shared" ref="T317" si="3079">T$5/S317+T$6</f>
        <v>2.7661939058171745</v>
      </c>
      <c r="U317" s="6">
        <f t="shared" si="2950"/>
        <v>3.0818036011080334</v>
      </c>
      <c r="V317" s="28">
        <f t="shared" si="2711"/>
        <v>13700</v>
      </c>
      <c r="W317" s="6">
        <f t="shared" ref="W317" si="3080">W$5/V317+W$6</f>
        <v>2.6588343065693429</v>
      </c>
      <c r="X317" s="6">
        <f t="shared" si="2952"/>
        <v>2.9634627737226276</v>
      </c>
      <c r="Y317" s="28">
        <f t="shared" si="2713"/>
        <v>27200</v>
      </c>
      <c r="Z317" s="6">
        <f t="shared" ref="Z317" si="3081">Z$5/Y317+Z$6</f>
        <v>2.511808823529412</v>
      </c>
      <c r="AA317" s="6">
        <f t="shared" si="2954"/>
        <v>2.8011426470588234</v>
      </c>
      <c r="AB317" s="28">
        <f t="shared" si="2715"/>
        <v>50000</v>
      </c>
      <c r="AC317" s="6">
        <f t="shared" ref="AC317" si="3082">AC$5/AB317+AC$6</f>
        <v>2.3063000000000002</v>
      </c>
      <c r="AD317" s="6">
        <f t="shared" si="2956"/>
        <v>2.56914</v>
      </c>
      <c r="AE317" s="28">
        <f t="shared" si="2885"/>
        <v>97000</v>
      </c>
      <c r="AF317" s="6">
        <f t="shared" si="2939"/>
        <v>1.967741237113402</v>
      </c>
      <c r="AG317" s="6">
        <f t="shared" si="2957"/>
        <v>2.1945484536082476</v>
      </c>
      <c r="AH317" s="28">
        <f t="shared" si="2886"/>
        <v>97000</v>
      </c>
      <c r="AI317" s="6">
        <f t="shared" si="2940"/>
        <v>1.5011412371134021</v>
      </c>
      <c r="AJ317" s="6">
        <f t="shared" si="2958"/>
        <v>1.6732484536082475</v>
      </c>
      <c r="AK317" s="28">
        <f t="shared" si="2887"/>
        <v>97000</v>
      </c>
      <c r="AL317" s="6">
        <f t="shared" si="2941"/>
        <v>0.80104123711340214</v>
      </c>
      <c r="AM317" s="6">
        <f t="shared" si="2959"/>
        <v>0.80798101805872224</v>
      </c>
      <c r="AN317" s="28">
        <f t="shared" si="2888"/>
        <v>97000</v>
      </c>
      <c r="AO317" s="6">
        <f t="shared" si="2942"/>
        <v>0.50024123711340207</v>
      </c>
      <c r="AP317" s="6">
        <f t="shared" si="2960"/>
        <v>0.50554845360824741</v>
      </c>
      <c r="AQ317" s="28">
        <f t="shared" si="2721"/>
        <v>27200</v>
      </c>
      <c r="AR317" s="6">
        <f t="shared" si="2630"/>
        <v>1.4795088235294118</v>
      </c>
      <c r="AS317" s="6">
        <f t="shared" si="2631"/>
        <v>1.6477567012472272</v>
      </c>
      <c r="AT317" s="28">
        <f t="shared" si="2722"/>
        <v>50000</v>
      </c>
      <c r="AU317" s="6">
        <f t="shared" si="2632"/>
        <v>1.288</v>
      </c>
      <c r="AV317" s="6">
        <f t="shared" si="2633"/>
        <v>1.4314752407172777</v>
      </c>
      <c r="AW317" s="28">
        <f t="shared" si="2889"/>
        <v>97000</v>
      </c>
      <c r="AX317" s="6">
        <f t="shared" si="2634"/>
        <v>1.233441237113402</v>
      </c>
      <c r="AY317" s="6">
        <f t="shared" si="2635"/>
        <v>1.3741836943255252</v>
      </c>
      <c r="AZ317" s="28">
        <f t="shared" si="2890"/>
        <v>97000</v>
      </c>
      <c r="BA317" s="6">
        <f t="shared" si="2636"/>
        <v>1.233441237113402</v>
      </c>
      <c r="BB317" s="21">
        <f t="shared" si="2637"/>
        <v>1.3741836943255252</v>
      </c>
    </row>
    <row r="318" spans="4:54" x14ac:dyDescent="0.25">
      <c r="D318" s="28">
        <v>309</v>
      </c>
      <c r="F318" s="20"/>
      <c r="G318" s="29">
        <f t="shared" si="2648"/>
        <v>155</v>
      </c>
      <c r="H318" s="4">
        <f t="shared" ref="H318" si="3083">H$5/G318+H$6</f>
        <v>4.1263354838709674</v>
      </c>
      <c r="I318" s="4">
        <f t="shared" si="2639"/>
        <v>5.9168548387096775</v>
      </c>
      <c r="J318" s="28">
        <v>309</v>
      </c>
      <c r="K318" s="4">
        <f t="shared" ref="K318" si="3084">K$5/J318+K$6</f>
        <v>4.1267948220064721</v>
      </c>
      <c r="L318" s="4">
        <f t="shared" si="2641"/>
        <v>5.9175258899676377</v>
      </c>
      <c r="M318" s="28">
        <f t="shared" si="2963"/>
        <v>727</v>
      </c>
      <c r="N318" s="6">
        <f t="shared" ref="N318" si="3085">N$5/M318+N$6</f>
        <v>3.8330270976616232</v>
      </c>
      <c r="O318" s="6">
        <f t="shared" si="2946"/>
        <v>5.3585067400275106</v>
      </c>
      <c r="P318" s="28">
        <f t="shared" si="2965"/>
        <v>6370</v>
      </c>
      <c r="Q318" s="6">
        <f t="shared" ref="Q318" si="3086">Q$5/P318+Q$6</f>
        <v>3.71686295133438</v>
      </c>
      <c r="R318" s="6">
        <f t="shared" si="2948"/>
        <v>5.2320037676609106</v>
      </c>
      <c r="S318" s="28">
        <f t="shared" si="2709"/>
        <v>7285</v>
      </c>
      <c r="T318" s="6">
        <f t="shared" ref="T318" si="3087">T$5/S318+T$6</f>
        <v>2.7650322580645161</v>
      </c>
      <c r="U318" s="6">
        <f t="shared" si="2950"/>
        <v>3.0805838709677422</v>
      </c>
      <c r="V318" s="28">
        <f t="shared" si="2711"/>
        <v>13825</v>
      </c>
      <c r="W318" s="6">
        <f t="shared" ref="W318" si="3088">W$5/V318+W$6</f>
        <v>2.6578674502712478</v>
      </c>
      <c r="X318" s="6">
        <f t="shared" si="2952"/>
        <v>2.9624477396021698</v>
      </c>
      <c r="Y318" s="28">
        <f t="shared" si="2713"/>
        <v>27450</v>
      </c>
      <c r="Z318" s="6">
        <f t="shared" ref="Z318" si="3089">Z$5/Y318+Z$6</f>
        <v>2.5110956284153008</v>
      </c>
      <c r="AA318" s="6">
        <f t="shared" si="2954"/>
        <v>2.8003936247723136</v>
      </c>
      <c r="AB318" s="28">
        <f t="shared" si="2715"/>
        <v>51000</v>
      </c>
      <c r="AC318" s="6">
        <f t="shared" ref="AC318" si="3090">AC$5/AB318+AC$6</f>
        <v>2.3040921568627453</v>
      </c>
      <c r="AD318" s="6">
        <f t="shared" si="2956"/>
        <v>2.5668215686274509</v>
      </c>
      <c r="AE318" s="28">
        <f t="shared" si="2885"/>
        <v>100000</v>
      </c>
      <c r="AF318" s="6">
        <f t="shared" si="2939"/>
        <v>1.966</v>
      </c>
      <c r="AG318" s="6">
        <f t="shared" si="2957"/>
        <v>2.19272</v>
      </c>
      <c r="AH318" s="28">
        <f t="shared" si="2886"/>
        <v>100000</v>
      </c>
      <c r="AI318" s="6">
        <f t="shared" si="2940"/>
        <v>1.4994000000000001</v>
      </c>
      <c r="AJ318" s="6">
        <f t="shared" si="2958"/>
        <v>1.6714200000000001</v>
      </c>
      <c r="AK318" s="28">
        <f t="shared" si="2887"/>
        <v>100000</v>
      </c>
      <c r="AL318" s="6">
        <f t="shared" si="2941"/>
        <v>0.79930000000000001</v>
      </c>
      <c r="AM318" s="6">
        <f t="shared" si="2959"/>
        <v>0.80615256445047478</v>
      </c>
      <c r="AN318" s="28">
        <f t="shared" si="2888"/>
        <v>100000</v>
      </c>
      <c r="AO318" s="6">
        <f t="shared" si="2942"/>
        <v>0.4985</v>
      </c>
      <c r="AP318" s="6">
        <f t="shared" si="2960"/>
        <v>0.50371999999999995</v>
      </c>
      <c r="AQ318" s="28">
        <f t="shared" si="2721"/>
        <v>27450</v>
      </c>
      <c r="AR318" s="6">
        <f t="shared" si="2630"/>
        <v>1.4787956284153008</v>
      </c>
      <c r="AS318" s="6">
        <f t="shared" si="2631"/>
        <v>1.6470076789607169</v>
      </c>
      <c r="AT318" s="28">
        <f t="shared" si="2722"/>
        <v>51000</v>
      </c>
      <c r="AU318" s="6">
        <f t="shared" si="2632"/>
        <v>1.2857921568627451</v>
      </c>
      <c r="AV318" s="6">
        <f t="shared" si="2633"/>
        <v>1.4291568093447289</v>
      </c>
      <c r="AW318" s="28">
        <f t="shared" si="2889"/>
        <v>100000</v>
      </c>
      <c r="AX318" s="6">
        <f t="shared" si="2634"/>
        <v>1.2317</v>
      </c>
      <c r="AY318" s="6">
        <f t="shared" si="2635"/>
        <v>1.3723552407172779</v>
      </c>
      <c r="AZ318" s="28">
        <f t="shared" si="2890"/>
        <v>100000</v>
      </c>
      <c r="BA318" s="6">
        <f t="shared" si="2636"/>
        <v>1.2317</v>
      </c>
      <c r="BB318" s="21">
        <f t="shared" si="2637"/>
        <v>1.3723552407172779</v>
      </c>
    </row>
    <row r="319" spans="4:54" x14ac:dyDescent="0.25">
      <c r="D319" s="28">
        <v>310</v>
      </c>
      <c r="F319" s="20"/>
      <c r="G319" s="29">
        <f t="shared" si="2648"/>
        <v>155.5</v>
      </c>
      <c r="H319" s="4">
        <f t="shared" ref="H319" si="3091">H$5/G319+H$6</f>
        <v>4.1258790996784569</v>
      </c>
      <c r="I319" s="4">
        <f t="shared" si="2639"/>
        <v>5.9161881028938907</v>
      </c>
      <c r="J319" s="28">
        <v>310</v>
      </c>
      <c r="K319" s="4">
        <f t="shared" ref="K319" si="3092">K$5/J319+K$6</f>
        <v>4.1263354838709674</v>
      </c>
      <c r="L319" s="4">
        <f t="shared" si="2641"/>
        <v>5.9168548387096775</v>
      </c>
      <c r="M319" s="28">
        <f t="shared" si="2963"/>
        <v>730</v>
      </c>
      <c r="N319" s="6">
        <f t="shared" ref="N319" si="3093">N$5/M319+N$6</f>
        <v>3.832456164383562</v>
      </c>
      <c r="O319" s="6">
        <f t="shared" si="2946"/>
        <v>5.3578849315068497</v>
      </c>
      <c r="P319" s="28">
        <f t="shared" si="2965"/>
        <v>6400</v>
      </c>
      <c r="Q319" s="6">
        <f t="shared" ref="Q319" si="3094">Q$5/P319+Q$6</f>
        <v>3.71675625</v>
      </c>
      <c r="R319" s="6">
        <f t="shared" si="2948"/>
        <v>5.2318875</v>
      </c>
      <c r="S319" s="28">
        <f t="shared" si="2709"/>
        <v>7350</v>
      </c>
      <c r="T319" s="6">
        <f t="shared" ref="T319" si="3095">T$5/S319+T$6</f>
        <v>2.7638911564625852</v>
      </c>
      <c r="U319" s="6">
        <f t="shared" si="2950"/>
        <v>3.0793857142857144</v>
      </c>
      <c r="V319" s="28">
        <f t="shared" si="2711"/>
        <v>13950</v>
      </c>
      <c r="W319" s="6">
        <f t="shared" ref="W319" si="3096">W$5/V319+W$6</f>
        <v>2.6569179211469534</v>
      </c>
      <c r="X319" s="6">
        <f t="shared" si="2952"/>
        <v>2.9614508960573476</v>
      </c>
      <c r="Y319" s="28">
        <f t="shared" si="2713"/>
        <v>27700</v>
      </c>
      <c r="Z319" s="6">
        <f t="shared" ref="Z319" si="3097">Z$5/Y319+Z$6</f>
        <v>2.510395306859206</v>
      </c>
      <c r="AA319" s="6">
        <f t="shared" si="2954"/>
        <v>2.7996581227436823</v>
      </c>
      <c r="AB319" s="28">
        <f t="shared" si="2715"/>
        <v>52000</v>
      </c>
      <c r="AC319" s="6">
        <f t="shared" ref="AC319" si="3098">AC$5/AB319+AC$6</f>
        <v>2.301969230769231</v>
      </c>
      <c r="AD319" s="6">
        <f t="shared" si="2956"/>
        <v>2.5645923076923074</v>
      </c>
      <c r="AE319" s="28">
        <f t="shared" si="2885"/>
        <v>103000</v>
      </c>
      <c r="AF319" s="6">
        <f t="shared" si="2939"/>
        <v>1.9643601941747573</v>
      </c>
      <c r="AG319" s="6">
        <f t="shared" si="2957"/>
        <v>2.1909980582524273</v>
      </c>
      <c r="AH319" s="28">
        <f t="shared" si="2886"/>
        <v>103000</v>
      </c>
      <c r="AI319" s="6">
        <f t="shared" si="2940"/>
        <v>1.4977601941747574</v>
      </c>
      <c r="AJ319" s="6">
        <f t="shared" si="2958"/>
        <v>1.6696980582524272</v>
      </c>
      <c r="AK319" s="28">
        <f t="shared" si="2887"/>
        <v>103000</v>
      </c>
      <c r="AL319" s="6">
        <f t="shared" si="2941"/>
        <v>0.79766019417475731</v>
      </c>
      <c r="AM319" s="6">
        <f t="shared" si="2959"/>
        <v>0.804430622702902</v>
      </c>
      <c r="AN319" s="28">
        <f t="shared" si="2888"/>
        <v>103000</v>
      </c>
      <c r="AO319" s="6">
        <f t="shared" si="2942"/>
        <v>0.4968601941747573</v>
      </c>
      <c r="AP319" s="6">
        <f t="shared" si="2960"/>
        <v>0.50199805825242716</v>
      </c>
      <c r="AQ319" s="28">
        <f t="shared" si="2721"/>
        <v>27700</v>
      </c>
      <c r="AR319" s="6">
        <f t="shared" si="2630"/>
        <v>1.478095306859206</v>
      </c>
      <c r="AS319" s="6">
        <f t="shared" si="2631"/>
        <v>1.6462721769320858</v>
      </c>
      <c r="AT319" s="28">
        <f t="shared" si="2722"/>
        <v>52000</v>
      </c>
      <c r="AU319" s="6">
        <f t="shared" si="2632"/>
        <v>1.2836692307692308</v>
      </c>
      <c r="AV319" s="6">
        <f t="shared" si="2633"/>
        <v>1.4269275484095856</v>
      </c>
      <c r="AW319" s="28">
        <f t="shared" si="2889"/>
        <v>103000</v>
      </c>
      <c r="AX319" s="6">
        <f t="shared" si="2634"/>
        <v>1.2300601941747573</v>
      </c>
      <c r="AY319" s="6">
        <f t="shared" si="2635"/>
        <v>1.370633298969705</v>
      </c>
      <c r="AZ319" s="28">
        <f t="shared" si="2890"/>
        <v>103000</v>
      </c>
      <c r="BA319" s="6">
        <f t="shared" si="2636"/>
        <v>1.2300601941747573</v>
      </c>
      <c r="BB319" s="21">
        <f t="shared" si="2637"/>
        <v>1.370633298969705</v>
      </c>
    </row>
    <row r="320" spans="4:54" x14ac:dyDescent="0.25">
      <c r="D320" s="28">
        <v>311</v>
      </c>
      <c r="F320" s="20"/>
      <c r="G320" s="29">
        <f t="shared" si="2648"/>
        <v>156</v>
      </c>
      <c r="H320" s="4">
        <f t="shared" ref="H320" si="3099">H$5/G320+H$6</f>
        <v>4.1254256410256414</v>
      </c>
      <c r="I320" s="4">
        <f t="shared" si="2639"/>
        <v>5.9155256410256412</v>
      </c>
      <c r="J320" s="28">
        <v>311</v>
      </c>
      <c r="K320" s="4">
        <f t="shared" ref="K320" si="3100">K$5/J320+K$6</f>
        <v>4.1258790996784569</v>
      </c>
      <c r="L320" s="4">
        <f t="shared" si="2641"/>
        <v>5.9161881028938907</v>
      </c>
      <c r="M320" s="28">
        <f t="shared" si="2963"/>
        <v>733</v>
      </c>
      <c r="N320" s="6">
        <f t="shared" ref="N320" si="3101">N$5/M320+N$6</f>
        <v>3.8318899045020465</v>
      </c>
      <c r="O320" s="6">
        <f t="shared" si="2946"/>
        <v>5.3572682128240112</v>
      </c>
      <c r="P320" s="28">
        <f t="shared" si="2965"/>
        <v>6430</v>
      </c>
      <c r="Q320" s="6">
        <f t="shared" ref="Q320" si="3102">Q$5/P320+Q$6</f>
        <v>3.7166505443234836</v>
      </c>
      <c r="R320" s="6">
        <f t="shared" si="2948"/>
        <v>5.2317723172628305</v>
      </c>
      <c r="S320" s="28">
        <f t="shared" si="2709"/>
        <v>7415</v>
      </c>
      <c r="T320" s="6">
        <f t="shared" ref="T320" si="3103">T$5/S320+T$6</f>
        <v>2.762770060687795</v>
      </c>
      <c r="U320" s="6">
        <f t="shared" si="2950"/>
        <v>3.078208563722185</v>
      </c>
      <c r="V320" s="28">
        <f t="shared" si="2711"/>
        <v>14075</v>
      </c>
      <c r="W320" s="6">
        <f t="shared" ref="W320" si="3104">W$5/V320+W$6</f>
        <v>2.6559852575488452</v>
      </c>
      <c r="X320" s="6">
        <f t="shared" si="2952"/>
        <v>2.9604717584369449</v>
      </c>
      <c r="Y320" s="28">
        <f t="shared" si="2713"/>
        <v>27950</v>
      </c>
      <c r="Z320" s="6">
        <f t="shared" ref="Z320" si="3105">Z$5/Y320+Z$6</f>
        <v>2.5097075134168159</v>
      </c>
      <c r="AA320" s="6">
        <f t="shared" si="2954"/>
        <v>2.7989357781753132</v>
      </c>
      <c r="AB320" s="28">
        <f t="shared" si="2715"/>
        <v>53000</v>
      </c>
      <c r="AC320" s="6">
        <f t="shared" ref="AC320" si="3106">AC$5/AB320+AC$6</f>
        <v>2.2999264150943399</v>
      </c>
      <c r="AD320" s="6">
        <f t="shared" si="2956"/>
        <v>2.5624471698113207</v>
      </c>
      <c r="AE320" s="28">
        <f t="shared" si="2885"/>
        <v>106000</v>
      </c>
      <c r="AF320" s="6">
        <f t="shared" si="2939"/>
        <v>1.9628132075471698</v>
      </c>
      <c r="AG320" s="6">
        <f t="shared" si="2957"/>
        <v>2.1893735849056601</v>
      </c>
      <c r="AH320" s="28">
        <f t="shared" si="2886"/>
        <v>106000</v>
      </c>
      <c r="AI320" s="6">
        <f t="shared" si="2940"/>
        <v>1.4962132075471699</v>
      </c>
      <c r="AJ320" s="6">
        <f t="shared" si="2958"/>
        <v>1.6680735849056605</v>
      </c>
      <c r="AK320" s="28">
        <f t="shared" si="2887"/>
        <v>106000</v>
      </c>
      <c r="AL320" s="6">
        <f t="shared" si="2941"/>
        <v>0.79611320754716985</v>
      </c>
      <c r="AM320" s="6">
        <f t="shared" si="2959"/>
        <v>0.80280614935613526</v>
      </c>
      <c r="AN320" s="28">
        <f t="shared" si="2888"/>
        <v>106000</v>
      </c>
      <c r="AO320" s="6">
        <f t="shared" si="2942"/>
        <v>0.49531320754716984</v>
      </c>
      <c r="AP320" s="6">
        <f t="shared" si="2960"/>
        <v>0.50037358490566042</v>
      </c>
      <c r="AQ320" s="28">
        <f t="shared" si="2721"/>
        <v>27950</v>
      </c>
      <c r="AR320" s="6">
        <f t="shared" si="2630"/>
        <v>1.4774075134168159</v>
      </c>
      <c r="AS320" s="6">
        <f t="shared" si="2631"/>
        <v>1.6455498323637168</v>
      </c>
      <c r="AT320" s="28">
        <f t="shared" si="2722"/>
        <v>53000</v>
      </c>
      <c r="AU320" s="6">
        <f t="shared" si="2632"/>
        <v>1.2816264150943397</v>
      </c>
      <c r="AV320" s="6">
        <f t="shared" si="2633"/>
        <v>1.4247824105285987</v>
      </c>
      <c r="AW320" s="28">
        <f t="shared" si="2889"/>
        <v>106000</v>
      </c>
      <c r="AX320" s="6">
        <f t="shared" si="2634"/>
        <v>1.2285132075471699</v>
      </c>
      <c r="AY320" s="6">
        <f t="shared" si="2635"/>
        <v>1.3690088256229382</v>
      </c>
      <c r="AZ320" s="28">
        <f t="shared" si="2890"/>
        <v>106000</v>
      </c>
      <c r="BA320" s="6">
        <f t="shared" si="2636"/>
        <v>1.2285132075471699</v>
      </c>
      <c r="BB320" s="21">
        <f t="shared" si="2637"/>
        <v>1.3690088256229382</v>
      </c>
    </row>
    <row r="321" spans="4:54" x14ac:dyDescent="0.25">
      <c r="D321" s="28">
        <v>312</v>
      </c>
      <c r="F321" s="20"/>
      <c r="G321" s="29">
        <f t="shared" si="2648"/>
        <v>156.5</v>
      </c>
      <c r="H321" s="4">
        <f t="shared" ref="H321" si="3107">H$5/G321+H$6</f>
        <v>4.124975079872204</v>
      </c>
      <c r="I321" s="4">
        <f t="shared" si="2639"/>
        <v>5.9148674121405751</v>
      </c>
      <c r="J321" s="28">
        <v>312</v>
      </c>
      <c r="K321" s="4">
        <f t="shared" ref="K321" si="3108">K$5/J321+K$6</f>
        <v>4.1254256410256414</v>
      </c>
      <c r="L321" s="4">
        <f t="shared" si="2641"/>
        <v>5.9155256410256412</v>
      </c>
      <c r="M321" s="28">
        <f t="shared" si="2963"/>
        <v>736</v>
      </c>
      <c r="N321" s="6">
        <f t="shared" ref="N321" si="3109">N$5/M321+N$6</f>
        <v>3.8313282608695651</v>
      </c>
      <c r="O321" s="6">
        <f t="shared" si="2946"/>
        <v>5.3566565217391311</v>
      </c>
      <c r="P321" s="28">
        <f t="shared" si="2965"/>
        <v>6460</v>
      </c>
      <c r="Q321" s="6">
        <f t="shared" ref="Q321" si="3110">Q$5/P321+Q$6</f>
        <v>3.7165458204334367</v>
      </c>
      <c r="R321" s="6">
        <f t="shared" si="2948"/>
        <v>5.2316582043343658</v>
      </c>
      <c r="S321" s="28">
        <f t="shared" si="2709"/>
        <v>7480</v>
      </c>
      <c r="T321" s="6">
        <f t="shared" ref="T321" si="3111">T$5/S321+T$6</f>
        <v>2.7616684491978609</v>
      </c>
      <c r="U321" s="6">
        <f t="shared" si="2950"/>
        <v>3.077051871657754</v>
      </c>
      <c r="V321" s="28">
        <f t="shared" si="2711"/>
        <v>14200</v>
      </c>
      <c r="W321" s="6">
        <f t="shared" ref="W321" si="3112">W$5/V321+W$6</f>
        <v>2.655069014084507</v>
      </c>
      <c r="X321" s="6">
        <f t="shared" si="2952"/>
        <v>2.9595098591549296</v>
      </c>
      <c r="Y321" s="28">
        <f t="shared" si="2713"/>
        <v>28200</v>
      </c>
      <c r="Z321" s="6">
        <f t="shared" ref="Z321" si="3113">Z$5/Y321+Z$6</f>
        <v>2.5090319148936171</v>
      </c>
      <c r="AA321" s="6">
        <f t="shared" si="2954"/>
        <v>2.7982262411347518</v>
      </c>
      <c r="AB321" s="28">
        <f t="shared" si="2715"/>
        <v>54000</v>
      </c>
      <c r="AC321" s="6">
        <f t="shared" ref="AC321" si="3114">AC$5/AB321+AC$6</f>
        <v>2.2979592592592595</v>
      </c>
      <c r="AD321" s="6">
        <f t="shared" si="2956"/>
        <v>2.5603814814814814</v>
      </c>
      <c r="AE321" s="28">
        <f t="shared" si="2885"/>
        <v>109000</v>
      </c>
      <c r="AF321" s="6">
        <f t="shared" si="2939"/>
        <v>1.9613513761467889</v>
      </c>
      <c r="AG321" s="6">
        <f t="shared" si="2957"/>
        <v>2.1878385321100917</v>
      </c>
      <c r="AH321" s="28">
        <f t="shared" si="2886"/>
        <v>109000</v>
      </c>
      <c r="AI321" s="6">
        <f t="shared" si="2940"/>
        <v>1.494751376146789</v>
      </c>
      <c r="AJ321" s="6">
        <f t="shared" si="2958"/>
        <v>1.6665385321100918</v>
      </c>
      <c r="AK321" s="28">
        <f t="shared" si="2887"/>
        <v>109000</v>
      </c>
      <c r="AL321" s="6">
        <f t="shared" si="2941"/>
        <v>0.79465137614678905</v>
      </c>
      <c r="AM321" s="6">
        <f t="shared" si="2959"/>
        <v>0.80127109656056661</v>
      </c>
      <c r="AN321" s="28">
        <f t="shared" si="2888"/>
        <v>109000</v>
      </c>
      <c r="AO321" s="6">
        <f t="shared" si="2942"/>
        <v>0.49385137614678898</v>
      </c>
      <c r="AP321" s="6">
        <f t="shared" si="2960"/>
        <v>0.49883853211009171</v>
      </c>
      <c r="AQ321" s="28">
        <f t="shared" si="2721"/>
        <v>28200</v>
      </c>
      <c r="AR321" s="6">
        <f t="shared" si="2630"/>
        <v>1.4767319148936171</v>
      </c>
      <c r="AS321" s="6">
        <f t="shared" si="2631"/>
        <v>1.6448402953231553</v>
      </c>
      <c r="AT321" s="28">
        <f t="shared" si="2722"/>
        <v>54000</v>
      </c>
      <c r="AU321" s="6">
        <f t="shared" si="2632"/>
        <v>1.2796592592592593</v>
      </c>
      <c r="AV321" s="6">
        <f t="shared" si="2633"/>
        <v>1.4227167221987593</v>
      </c>
      <c r="AW321" s="28">
        <f t="shared" si="2889"/>
        <v>109000</v>
      </c>
      <c r="AX321" s="6">
        <f t="shared" si="2634"/>
        <v>1.2270513761467889</v>
      </c>
      <c r="AY321" s="6">
        <f t="shared" si="2635"/>
        <v>1.3674737728273696</v>
      </c>
      <c r="AZ321" s="28">
        <f t="shared" si="2890"/>
        <v>109000</v>
      </c>
      <c r="BA321" s="6">
        <f t="shared" si="2636"/>
        <v>1.2270513761467889</v>
      </c>
      <c r="BB321" s="21">
        <f t="shared" si="2637"/>
        <v>1.3674737728273696</v>
      </c>
    </row>
    <row r="322" spans="4:54" x14ac:dyDescent="0.25">
      <c r="D322" s="28">
        <v>313</v>
      </c>
      <c r="F322" s="20"/>
      <c r="G322" s="29">
        <f t="shared" si="2648"/>
        <v>157</v>
      </c>
      <c r="H322" s="4">
        <f t="shared" ref="H322" si="3115">H$5/G322+H$6</f>
        <v>4.1245273885350322</v>
      </c>
      <c r="I322" s="4">
        <f t="shared" si="2639"/>
        <v>5.9142133757961783</v>
      </c>
      <c r="J322" s="28">
        <v>313</v>
      </c>
      <c r="K322" s="4">
        <f t="shared" ref="K322" si="3116">K$5/J322+K$6</f>
        <v>4.124975079872204</v>
      </c>
      <c r="L322" s="4">
        <f t="shared" si="2641"/>
        <v>5.9148674121405751</v>
      </c>
      <c r="M322" s="28">
        <f t="shared" si="2963"/>
        <v>739</v>
      </c>
      <c r="N322" s="6">
        <f t="shared" ref="N322" si="3117">N$5/M322+N$6</f>
        <v>3.8307711772665765</v>
      </c>
      <c r="O322" s="6">
        <f t="shared" si="2946"/>
        <v>5.3560497970230045</v>
      </c>
      <c r="P322" s="28">
        <f t="shared" si="2965"/>
        <v>6490</v>
      </c>
      <c r="Q322" s="6">
        <f t="shared" ref="Q322" si="3118">Q$5/P322+Q$6</f>
        <v>3.7164420647149461</v>
      </c>
      <c r="R322" s="6">
        <f t="shared" si="2948"/>
        <v>5.2315451463790446</v>
      </c>
      <c r="S322" s="28">
        <f t="shared" si="2709"/>
        <v>7545</v>
      </c>
      <c r="T322" s="6">
        <f t="shared" ref="T322" si="3119">T$5/S322+T$6</f>
        <v>2.7605858184227965</v>
      </c>
      <c r="U322" s="6">
        <f t="shared" si="2950"/>
        <v>3.0759151093439363</v>
      </c>
      <c r="V322" s="28">
        <f t="shared" si="2711"/>
        <v>14325</v>
      </c>
      <c r="W322" s="6">
        <f t="shared" ref="W322" si="3120">W$5/V322+W$6</f>
        <v>2.6541687609075044</v>
      </c>
      <c r="X322" s="6">
        <f t="shared" si="2952"/>
        <v>2.9585647469458989</v>
      </c>
      <c r="Y322" s="28">
        <f t="shared" si="2713"/>
        <v>28450</v>
      </c>
      <c r="Z322" s="6">
        <f t="shared" ref="Z322" si="3121">Z$5/Y322+Z$6</f>
        <v>2.5083681898066787</v>
      </c>
      <c r="AA322" s="6">
        <f t="shared" si="2954"/>
        <v>2.7975291739894552</v>
      </c>
      <c r="AB322" s="28">
        <f t="shared" si="2715"/>
        <v>55000</v>
      </c>
      <c r="AC322" s="6">
        <f t="shared" ref="AC322" si="3122">AC$5/AB322+AC$6</f>
        <v>2.2960636363636366</v>
      </c>
      <c r="AD322" s="6">
        <f t="shared" si="2956"/>
        <v>2.5583909090909089</v>
      </c>
      <c r="AE322" s="28">
        <f t="shared" si="2885"/>
        <v>112000</v>
      </c>
      <c r="AF322" s="6">
        <f t="shared" si="2939"/>
        <v>1.9599678571428572</v>
      </c>
      <c r="AG322" s="6">
        <f t="shared" si="2957"/>
        <v>2.1863857142857142</v>
      </c>
      <c r="AH322" s="28">
        <f t="shared" si="2886"/>
        <v>112000</v>
      </c>
      <c r="AI322" s="6">
        <f t="shared" si="2940"/>
        <v>1.4933678571428572</v>
      </c>
      <c r="AJ322" s="6">
        <f t="shared" si="2958"/>
        <v>1.6650857142857143</v>
      </c>
      <c r="AK322" s="28">
        <f t="shared" si="2887"/>
        <v>112000</v>
      </c>
      <c r="AL322" s="6">
        <f t="shared" si="2941"/>
        <v>0.79326785714285719</v>
      </c>
      <c r="AM322" s="6">
        <f t="shared" si="2959"/>
        <v>0.79981827873618916</v>
      </c>
      <c r="AN322" s="28">
        <f t="shared" si="2888"/>
        <v>112000</v>
      </c>
      <c r="AO322" s="6">
        <f t="shared" si="2942"/>
        <v>0.49246785714285712</v>
      </c>
      <c r="AP322" s="6">
        <f t="shared" si="2960"/>
        <v>0.49738571428571426</v>
      </c>
      <c r="AQ322" s="28">
        <f t="shared" si="2721"/>
        <v>28450</v>
      </c>
      <c r="AR322" s="6">
        <f t="shared" si="2630"/>
        <v>1.4760681898066785</v>
      </c>
      <c r="AS322" s="6">
        <f t="shared" si="2631"/>
        <v>1.6441432281778587</v>
      </c>
      <c r="AT322" s="28">
        <f t="shared" si="2722"/>
        <v>55000</v>
      </c>
      <c r="AU322" s="6">
        <f t="shared" si="2632"/>
        <v>1.2777636363636364</v>
      </c>
      <c r="AV322" s="6">
        <f t="shared" si="2633"/>
        <v>1.4207261498081869</v>
      </c>
      <c r="AW322" s="28">
        <f t="shared" si="2889"/>
        <v>112000</v>
      </c>
      <c r="AX322" s="6">
        <f t="shared" si="2634"/>
        <v>1.2256678571428572</v>
      </c>
      <c r="AY322" s="6">
        <f t="shared" si="2635"/>
        <v>1.366020955002992</v>
      </c>
      <c r="AZ322" s="28">
        <f t="shared" si="2890"/>
        <v>112000</v>
      </c>
      <c r="BA322" s="6">
        <f t="shared" si="2636"/>
        <v>1.2256678571428572</v>
      </c>
      <c r="BB322" s="21">
        <f t="shared" si="2637"/>
        <v>1.366020955002992</v>
      </c>
    </row>
    <row r="323" spans="4:54" x14ac:dyDescent="0.25">
      <c r="D323" s="28">
        <v>314</v>
      </c>
      <c r="F323" s="20"/>
      <c r="G323" s="29">
        <f t="shared" si="2648"/>
        <v>157.5</v>
      </c>
      <c r="H323" s="4">
        <f t="shared" ref="H323" si="3123">H$5/G323+H$6</f>
        <v>4.12408253968254</v>
      </c>
      <c r="I323" s="4">
        <f t="shared" si="2639"/>
        <v>5.9135634920634921</v>
      </c>
      <c r="J323" s="28">
        <v>314</v>
      </c>
      <c r="K323" s="4">
        <f t="shared" ref="K323" si="3124">K$5/J323+K$6</f>
        <v>4.1245273885350322</v>
      </c>
      <c r="L323" s="4">
        <f t="shared" si="2641"/>
        <v>5.9142133757961783</v>
      </c>
      <c r="M323" s="28">
        <f t="shared" si="2963"/>
        <v>742</v>
      </c>
      <c r="N323" s="6">
        <f t="shared" ref="N323" si="3125">N$5/M323+N$6</f>
        <v>3.8302185983827495</v>
      </c>
      <c r="O323" s="6">
        <f t="shared" si="2946"/>
        <v>5.3554479784366578</v>
      </c>
      <c r="P323" s="28">
        <f t="shared" si="2965"/>
        <v>6520</v>
      </c>
      <c r="Q323" s="6">
        <f t="shared" ref="Q323" si="3126">Q$5/P323+Q$6</f>
        <v>3.7163392638036812</v>
      </c>
      <c r="R323" s="6">
        <f t="shared" si="2948"/>
        <v>5.2314331288343565</v>
      </c>
      <c r="S323" s="28">
        <f t="shared" si="2709"/>
        <v>7610</v>
      </c>
      <c r="T323" s="6">
        <f t="shared" ref="T323" si="3127">T$5/S323+T$6</f>
        <v>2.7595216819973718</v>
      </c>
      <c r="U323" s="6">
        <f t="shared" si="2950"/>
        <v>3.0747977660972405</v>
      </c>
      <c r="V323" s="28">
        <f t="shared" si="2711"/>
        <v>14450</v>
      </c>
      <c r="W323" s="6">
        <f t="shared" ref="W323" si="3128">W$5/V323+W$6</f>
        <v>2.6532840830449826</v>
      </c>
      <c r="X323" s="6">
        <f t="shared" si="2952"/>
        <v>2.9576359861591697</v>
      </c>
      <c r="Y323" s="28">
        <f t="shared" si="2713"/>
        <v>28700</v>
      </c>
      <c r="Z323" s="6">
        <f t="shared" ref="Z323" si="3129">Z$5/Y323+Z$6</f>
        <v>2.5077160278745647</v>
      </c>
      <c r="AA323" s="6">
        <f t="shared" si="2954"/>
        <v>2.7968442508710805</v>
      </c>
      <c r="AB323" s="28">
        <f t="shared" si="2715"/>
        <v>56000</v>
      </c>
      <c r="AC323" s="6">
        <f t="shared" ref="AC323" si="3130">AC$5/AB323+AC$6</f>
        <v>2.2942357142857146</v>
      </c>
      <c r="AD323" s="6">
        <f t="shared" si="2956"/>
        <v>2.5564714285714283</v>
      </c>
      <c r="AE323" s="28">
        <f t="shared" si="2885"/>
        <v>115000</v>
      </c>
      <c r="AF323" s="6">
        <f t="shared" si="2939"/>
        <v>1.9586565217391305</v>
      </c>
      <c r="AG323" s="6">
        <f t="shared" si="2957"/>
        <v>2.1850086956521739</v>
      </c>
      <c r="AH323" s="28">
        <f t="shared" si="2886"/>
        <v>115000</v>
      </c>
      <c r="AI323" s="6">
        <f t="shared" si="2940"/>
        <v>1.4920565217391306</v>
      </c>
      <c r="AJ323" s="6">
        <f t="shared" si="2958"/>
        <v>1.6637086956521741</v>
      </c>
      <c r="AK323" s="28">
        <f t="shared" si="2887"/>
        <v>115000</v>
      </c>
      <c r="AL323" s="6">
        <f t="shared" si="2941"/>
        <v>0.79195652173913045</v>
      </c>
      <c r="AM323" s="6">
        <f t="shared" si="2959"/>
        <v>0.79844126010264871</v>
      </c>
      <c r="AN323" s="28">
        <f t="shared" si="2888"/>
        <v>115000</v>
      </c>
      <c r="AO323" s="6">
        <f t="shared" si="2942"/>
        <v>0.49115652173913044</v>
      </c>
      <c r="AP323" s="6">
        <f t="shared" si="2960"/>
        <v>0.49600869565217393</v>
      </c>
      <c r="AQ323" s="28">
        <f t="shared" si="2721"/>
        <v>28700</v>
      </c>
      <c r="AR323" s="6">
        <f t="shared" si="2630"/>
        <v>1.4754160278745645</v>
      </c>
      <c r="AS323" s="6">
        <f t="shared" si="2631"/>
        <v>1.6434583050594838</v>
      </c>
      <c r="AT323" s="28">
        <f t="shared" si="2722"/>
        <v>56000</v>
      </c>
      <c r="AU323" s="6">
        <f t="shared" si="2632"/>
        <v>1.2759357142857144</v>
      </c>
      <c r="AV323" s="6">
        <f t="shared" si="2633"/>
        <v>1.4188066692887065</v>
      </c>
      <c r="AW323" s="28">
        <f t="shared" si="2889"/>
        <v>115000</v>
      </c>
      <c r="AX323" s="6">
        <f t="shared" si="2634"/>
        <v>1.2243565217391306</v>
      </c>
      <c r="AY323" s="6">
        <f t="shared" si="2635"/>
        <v>1.3646439363694518</v>
      </c>
      <c r="AZ323" s="28">
        <f t="shared" si="2890"/>
        <v>115000</v>
      </c>
      <c r="BA323" s="6">
        <f t="shared" si="2636"/>
        <v>1.2243565217391306</v>
      </c>
      <c r="BB323" s="21">
        <f t="shared" si="2637"/>
        <v>1.3646439363694518</v>
      </c>
    </row>
    <row r="324" spans="4:54" x14ac:dyDescent="0.25">
      <c r="D324" s="28">
        <v>315</v>
      </c>
      <c r="F324" s="20"/>
      <c r="G324" s="29">
        <f t="shared" si="2648"/>
        <v>158</v>
      </c>
      <c r="H324" s="4">
        <f t="shared" ref="H324" si="3131">H$5/G324+H$6</f>
        <v>4.1236405063291137</v>
      </c>
      <c r="I324" s="4">
        <f t="shared" si="2639"/>
        <v>5.9129177215189879</v>
      </c>
      <c r="J324" s="28">
        <v>315</v>
      </c>
      <c r="K324" s="4">
        <f t="shared" ref="K324" si="3132">K$5/J324+K$6</f>
        <v>4.12408253968254</v>
      </c>
      <c r="L324" s="4">
        <f t="shared" si="2641"/>
        <v>5.9135634920634921</v>
      </c>
      <c r="M324" s="28">
        <f t="shared" si="2963"/>
        <v>745</v>
      </c>
      <c r="N324" s="6">
        <f t="shared" ref="N324" si="3133">N$5/M324+N$6</f>
        <v>3.8296704697986579</v>
      </c>
      <c r="O324" s="6">
        <f t="shared" si="2946"/>
        <v>5.3548510067114101</v>
      </c>
      <c r="P324" s="28">
        <f t="shared" si="2965"/>
        <v>6550</v>
      </c>
      <c r="Q324" s="6">
        <f t="shared" ref="Q324" si="3134">Q$5/P324+Q$6</f>
        <v>3.7162374045801529</v>
      </c>
      <c r="R324" s="6">
        <f t="shared" si="2948"/>
        <v>5.2313221374045806</v>
      </c>
      <c r="S324" s="28">
        <f t="shared" si="2709"/>
        <v>7675</v>
      </c>
      <c r="T324" s="6">
        <f t="shared" ref="T324" si="3135">T$5/S324+T$6</f>
        <v>2.7584755700325734</v>
      </c>
      <c r="U324" s="6">
        <f t="shared" si="2950"/>
        <v>3.0736993485342019</v>
      </c>
      <c r="V324" s="28">
        <f t="shared" si="2711"/>
        <v>14575</v>
      </c>
      <c r="W324" s="6">
        <f t="shared" ref="W324" si="3136">W$5/V324+W$6</f>
        <v>2.6524145797598626</v>
      </c>
      <c r="X324" s="6">
        <f t="shared" si="2952"/>
        <v>2.9567231560891938</v>
      </c>
      <c r="Y324" s="28">
        <f t="shared" si="2713"/>
        <v>28950</v>
      </c>
      <c r="Z324" s="6">
        <f t="shared" ref="Z324" si="3137">Z$5/Y324+Z$6</f>
        <v>2.5070751295336788</v>
      </c>
      <c r="AA324" s="6">
        <f t="shared" si="2954"/>
        <v>2.7961711571675303</v>
      </c>
      <c r="AB324" s="28">
        <f t="shared" si="2715"/>
        <v>57000</v>
      </c>
      <c r="AC324" s="6">
        <f t="shared" ref="AC324" si="3138">AC$5/AB324+AC$6</f>
        <v>2.2924719298245617</v>
      </c>
      <c r="AD324" s="6">
        <f t="shared" si="2956"/>
        <v>2.5546192982456137</v>
      </c>
      <c r="AE324" s="28">
        <f t="shared" si="2885"/>
        <v>118000</v>
      </c>
      <c r="AF324" s="6">
        <f t="shared" si="2939"/>
        <v>1.9574118644067797</v>
      </c>
      <c r="AG324" s="6">
        <f t="shared" si="2957"/>
        <v>2.1837016949152543</v>
      </c>
      <c r="AH324" s="28">
        <f t="shared" si="2886"/>
        <v>118000</v>
      </c>
      <c r="AI324" s="6">
        <f t="shared" si="2940"/>
        <v>1.4908118644067798</v>
      </c>
      <c r="AJ324" s="6">
        <f t="shared" si="2958"/>
        <v>1.6624016949152542</v>
      </c>
      <c r="AK324" s="28">
        <f t="shared" si="2887"/>
        <v>118000</v>
      </c>
      <c r="AL324" s="6">
        <f t="shared" si="2941"/>
        <v>0.79071186440677965</v>
      </c>
      <c r="AM324" s="6">
        <f t="shared" si="2959"/>
        <v>0.79713425936572913</v>
      </c>
      <c r="AN324" s="28">
        <f t="shared" si="2888"/>
        <v>118000</v>
      </c>
      <c r="AO324" s="6">
        <f t="shared" si="2942"/>
        <v>0.4899118644067797</v>
      </c>
      <c r="AP324" s="6">
        <f t="shared" si="2960"/>
        <v>0.49470169491525423</v>
      </c>
      <c r="AQ324" s="28">
        <f t="shared" si="2721"/>
        <v>28950</v>
      </c>
      <c r="AR324" s="6">
        <f t="shared" si="2630"/>
        <v>1.4747751295336788</v>
      </c>
      <c r="AS324" s="6">
        <f t="shared" si="2631"/>
        <v>1.6427852113559338</v>
      </c>
      <c r="AT324" s="28">
        <f t="shared" si="2722"/>
        <v>57000</v>
      </c>
      <c r="AU324" s="6">
        <f t="shared" si="2632"/>
        <v>1.2741719298245615</v>
      </c>
      <c r="AV324" s="6">
        <f t="shared" si="2633"/>
        <v>1.4169545389628919</v>
      </c>
      <c r="AW324" s="28">
        <f t="shared" si="2889"/>
        <v>118000</v>
      </c>
      <c r="AX324" s="6">
        <f t="shared" si="2634"/>
        <v>1.2231118644067798</v>
      </c>
      <c r="AY324" s="6">
        <f t="shared" si="2635"/>
        <v>1.363336935632532</v>
      </c>
      <c r="AZ324" s="28">
        <f t="shared" si="2890"/>
        <v>118000</v>
      </c>
      <c r="BA324" s="6">
        <f t="shared" si="2636"/>
        <v>1.2231118644067798</v>
      </c>
      <c r="BB324" s="21">
        <f t="shared" si="2637"/>
        <v>1.363336935632532</v>
      </c>
    </row>
    <row r="325" spans="4:54" x14ac:dyDescent="0.25">
      <c r="D325" s="28">
        <v>316</v>
      </c>
      <c r="F325" s="20"/>
      <c r="G325" s="29">
        <f t="shared" si="2648"/>
        <v>158.5</v>
      </c>
      <c r="H325" s="4">
        <f t="shared" ref="H325" si="3139">H$5/G325+H$6</f>
        <v>4.123201261829653</v>
      </c>
      <c r="I325" s="4">
        <f t="shared" si="2639"/>
        <v>5.9122760252365936</v>
      </c>
      <c r="J325" s="28">
        <v>316</v>
      </c>
      <c r="K325" s="4">
        <f t="shared" ref="K325" si="3140">K$5/J325+K$6</f>
        <v>4.1236405063291137</v>
      </c>
      <c r="L325" s="4">
        <f t="shared" si="2641"/>
        <v>5.9129177215189879</v>
      </c>
      <c r="M325" s="28">
        <f t="shared" si="2963"/>
        <v>748</v>
      </c>
      <c r="N325" s="6">
        <f t="shared" ref="N325" si="3141">N$5/M325+N$6</f>
        <v>3.8291267379679148</v>
      </c>
      <c r="O325" s="6">
        <f t="shared" si="2946"/>
        <v>5.3542588235294124</v>
      </c>
      <c r="P325" s="28">
        <f t="shared" si="2965"/>
        <v>6580</v>
      </c>
      <c r="Q325" s="6">
        <f t="shared" ref="Q325" si="3142">Q$5/P325+Q$6</f>
        <v>3.7161364741641338</v>
      </c>
      <c r="R325" s="6">
        <f t="shared" si="2948"/>
        <v>5.2312121580547117</v>
      </c>
      <c r="S325" s="28">
        <f t="shared" si="2709"/>
        <v>7740</v>
      </c>
      <c r="T325" s="6">
        <f t="shared" ref="T325" si="3143">T$5/S325+T$6</f>
        <v>2.7574470284237727</v>
      </c>
      <c r="U325" s="6">
        <f t="shared" si="2950"/>
        <v>3.0726193798449613</v>
      </c>
      <c r="V325" s="28">
        <f t="shared" si="2711"/>
        <v>14700</v>
      </c>
      <c r="W325" s="6">
        <f t="shared" ref="W325" si="3144">W$5/V325+W$6</f>
        <v>2.651559863945578</v>
      </c>
      <c r="X325" s="6">
        <f t="shared" si="2952"/>
        <v>2.955825850340136</v>
      </c>
      <c r="Y325" s="28">
        <f t="shared" si="2713"/>
        <v>29200</v>
      </c>
      <c r="Z325" s="6">
        <f t="shared" ref="Z325" si="3145">Z$5/Y325+Z$6</f>
        <v>2.5064452054794524</v>
      </c>
      <c r="AA325" s="6">
        <f t="shared" si="2954"/>
        <v>2.7955095890410959</v>
      </c>
      <c r="AB325" s="28">
        <f t="shared" si="2715"/>
        <v>58000</v>
      </c>
      <c r="AC325" s="6">
        <f t="shared" ref="AC325" si="3146">AC$5/AB325+AC$6</f>
        <v>2.2907689655172416</v>
      </c>
      <c r="AD325" s="6">
        <f t="shared" si="2956"/>
        <v>2.5528310344827583</v>
      </c>
      <c r="AE325" s="28">
        <f t="shared" si="2885"/>
        <v>121000</v>
      </c>
      <c r="AF325" s="6">
        <f t="shared" si="2939"/>
        <v>1.9562289256198346</v>
      </c>
      <c r="AG325" s="6">
        <f t="shared" si="2957"/>
        <v>2.1824595041322312</v>
      </c>
      <c r="AH325" s="28">
        <f t="shared" si="2886"/>
        <v>121000</v>
      </c>
      <c r="AI325" s="6">
        <f t="shared" si="2940"/>
        <v>1.4896289256198347</v>
      </c>
      <c r="AJ325" s="6">
        <f t="shared" si="2958"/>
        <v>1.6611595041322316</v>
      </c>
      <c r="AK325" s="28">
        <f t="shared" si="2887"/>
        <v>121000</v>
      </c>
      <c r="AL325" s="6">
        <f t="shared" si="2941"/>
        <v>0.78952892561983468</v>
      </c>
      <c r="AM325" s="6">
        <f t="shared" si="2959"/>
        <v>0.79589206858270622</v>
      </c>
      <c r="AN325" s="28">
        <f t="shared" si="2888"/>
        <v>121000</v>
      </c>
      <c r="AO325" s="6">
        <f t="shared" si="2942"/>
        <v>0.48872892561983472</v>
      </c>
      <c r="AP325" s="6">
        <f t="shared" si="2960"/>
        <v>0.49345950413223139</v>
      </c>
      <c r="AQ325" s="28">
        <f t="shared" si="2721"/>
        <v>29200</v>
      </c>
      <c r="AR325" s="6">
        <f t="shared" si="2630"/>
        <v>1.4741452054794522</v>
      </c>
      <c r="AS325" s="6">
        <f t="shared" si="2631"/>
        <v>1.6421236432294994</v>
      </c>
      <c r="AT325" s="28">
        <f t="shared" si="2722"/>
        <v>58000</v>
      </c>
      <c r="AU325" s="6">
        <f t="shared" si="2632"/>
        <v>1.2724689655172414</v>
      </c>
      <c r="AV325" s="6">
        <f t="shared" si="2633"/>
        <v>1.4151662752000365</v>
      </c>
      <c r="AW325" s="28">
        <f t="shared" si="2889"/>
        <v>121000</v>
      </c>
      <c r="AX325" s="6">
        <f t="shared" si="2634"/>
        <v>1.2219289256198347</v>
      </c>
      <c r="AY325" s="6">
        <f t="shared" si="2635"/>
        <v>1.3620947448495093</v>
      </c>
      <c r="AZ325" s="28">
        <f t="shared" si="2890"/>
        <v>121000</v>
      </c>
      <c r="BA325" s="6">
        <f t="shared" si="2636"/>
        <v>1.2219289256198347</v>
      </c>
      <c r="BB325" s="21">
        <f t="shared" si="2637"/>
        <v>1.3620947448495093</v>
      </c>
    </row>
    <row r="326" spans="4:54" x14ac:dyDescent="0.25">
      <c r="D326" s="28">
        <v>317</v>
      </c>
      <c r="F326" s="20"/>
      <c r="G326" s="29">
        <f t="shared" si="2648"/>
        <v>159</v>
      </c>
      <c r="H326" s="4">
        <f t="shared" ref="H326" si="3147">H$5/G326+H$6</f>
        <v>4.1227647798742142</v>
      </c>
      <c r="I326" s="4">
        <f t="shared" si="2639"/>
        <v>5.9116383647798747</v>
      </c>
      <c r="J326" s="28">
        <v>317</v>
      </c>
      <c r="K326" s="4">
        <f t="shared" ref="K326" si="3148">K$5/J326+K$6</f>
        <v>4.123201261829653</v>
      </c>
      <c r="L326" s="4">
        <f t="shared" si="2641"/>
        <v>5.9122760252365936</v>
      </c>
      <c r="M326" s="28">
        <f t="shared" si="2963"/>
        <v>751</v>
      </c>
      <c r="N326" s="6">
        <f t="shared" ref="N326" si="3149">N$5/M326+N$6</f>
        <v>3.8285873501997338</v>
      </c>
      <c r="O326" s="6">
        <f t="shared" si="2946"/>
        <v>5.3536713715046611</v>
      </c>
      <c r="P326" s="28">
        <f t="shared" si="2965"/>
        <v>6610</v>
      </c>
      <c r="Q326" s="6">
        <f t="shared" ref="Q326" si="3150">Q$5/P326+Q$6</f>
        <v>3.7160364599092288</v>
      </c>
      <c r="R326" s="6">
        <f t="shared" si="2948"/>
        <v>5.2311031770045391</v>
      </c>
      <c r="S326" s="28">
        <f t="shared" si="2709"/>
        <v>7805</v>
      </c>
      <c r="T326" s="6">
        <f t="shared" ref="T326" si="3151">T$5/S326+T$6</f>
        <v>2.7564356181934659</v>
      </c>
      <c r="U326" s="6">
        <f t="shared" si="2950"/>
        <v>3.0715573991031393</v>
      </c>
      <c r="V326" s="28">
        <f t="shared" si="2711"/>
        <v>14825</v>
      </c>
      <c r="W326" s="6">
        <f t="shared" ref="W326" si="3152">W$5/V326+W$6</f>
        <v>2.6507195615514334</v>
      </c>
      <c r="X326" s="6">
        <f t="shared" si="2952"/>
        <v>2.9549436762225971</v>
      </c>
      <c r="Y326" s="28">
        <f t="shared" si="2713"/>
        <v>29450</v>
      </c>
      <c r="Z326" s="6">
        <f t="shared" ref="Z326" si="3153">Z$5/Y326+Z$6</f>
        <v>2.5058259762308999</v>
      </c>
      <c r="AA326" s="6">
        <f t="shared" si="2954"/>
        <v>2.7948592529711376</v>
      </c>
      <c r="AB326" s="28">
        <f t="shared" si="2715"/>
        <v>59000</v>
      </c>
      <c r="AC326" s="6">
        <f t="shared" ref="AC326" si="3154">AC$5/AB326+AC$6</f>
        <v>2.2891237288135597</v>
      </c>
      <c r="AD326" s="6">
        <f t="shared" si="2956"/>
        <v>2.5511033898305082</v>
      </c>
      <c r="AE326" s="28">
        <f t="shared" si="2885"/>
        <v>124000</v>
      </c>
      <c r="AF326" s="6">
        <f t="shared" si="2939"/>
        <v>1.9551032258064516</v>
      </c>
      <c r="AG326" s="6">
        <f t="shared" si="2957"/>
        <v>2.1812774193548385</v>
      </c>
      <c r="AH326" s="28">
        <f t="shared" si="2886"/>
        <v>124000</v>
      </c>
      <c r="AI326" s="6">
        <f t="shared" si="2940"/>
        <v>1.4885032258064517</v>
      </c>
      <c r="AJ326" s="6">
        <f t="shared" si="2958"/>
        <v>1.6599774193548389</v>
      </c>
      <c r="AK326" s="28">
        <f t="shared" si="2887"/>
        <v>124000</v>
      </c>
      <c r="AL326" s="6">
        <f t="shared" si="2941"/>
        <v>0.78840322580645161</v>
      </c>
      <c r="AM326" s="6">
        <f t="shared" si="2959"/>
        <v>0.79470998380531355</v>
      </c>
      <c r="AN326" s="28">
        <f t="shared" si="2888"/>
        <v>124000</v>
      </c>
      <c r="AO326" s="6">
        <f t="shared" si="2942"/>
        <v>0.4876032258064516</v>
      </c>
      <c r="AP326" s="6">
        <f t="shared" si="2960"/>
        <v>0.49227741935483871</v>
      </c>
      <c r="AQ326" s="28">
        <f t="shared" si="2721"/>
        <v>29450</v>
      </c>
      <c r="AR326" s="6">
        <f t="shared" si="2630"/>
        <v>1.4735259762308999</v>
      </c>
      <c r="AS326" s="6">
        <f t="shared" si="2631"/>
        <v>1.6414733071595411</v>
      </c>
      <c r="AT326" s="28">
        <f t="shared" si="2722"/>
        <v>59000</v>
      </c>
      <c r="AU326" s="6">
        <f t="shared" si="2632"/>
        <v>1.2708237288135593</v>
      </c>
      <c r="AV326" s="6">
        <f t="shared" si="2633"/>
        <v>1.4134386305477862</v>
      </c>
      <c r="AW326" s="28">
        <f t="shared" si="2889"/>
        <v>124000</v>
      </c>
      <c r="AX326" s="6">
        <f t="shared" si="2634"/>
        <v>1.2208032258064516</v>
      </c>
      <c r="AY326" s="6">
        <f t="shared" si="2635"/>
        <v>1.3609126600721164</v>
      </c>
      <c r="AZ326" s="28">
        <f t="shared" si="2890"/>
        <v>124000</v>
      </c>
      <c r="BA326" s="6">
        <f t="shared" si="2636"/>
        <v>1.2208032258064516</v>
      </c>
      <c r="BB326" s="21">
        <f t="shared" si="2637"/>
        <v>1.3609126600721164</v>
      </c>
    </row>
    <row r="327" spans="4:54" x14ac:dyDescent="0.25">
      <c r="D327" s="28">
        <v>318</v>
      </c>
      <c r="F327" s="20"/>
      <c r="G327" s="29">
        <f t="shared" si="2648"/>
        <v>159.5</v>
      </c>
      <c r="H327" s="4">
        <f t="shared" ref="H327" si="3155">H$5/G327+H$6</f>
        <v>4.1223310344827588</v>
      </c>
      <c r="I327" s="4">
        <f t="shared" si="2639"/>
        <v>5.9110047021943579</v>
      </c>
      <c r="J327" s="28">
        <v>318</v>
      </c>
      <c r="K327" s="4">
        <f t="shared" ref="K327" si="3156">K$5/J327+K$6</f>
        <v>4.1227647798742142</v>
      </c>
      <c r="L327" s="4">
        <f t="shared" si="2641"/>
        <v>5.9116383647798747</v>
      </c>
      <c r="M327" s="28">
        <f t="shared" si="2963"/>
        <v>754</v>
      </c>
      <c r="N327" s="6">
        <f t="shared" ref="N327" si="3157">N$5/M327+N$6</f>
        <v>3.8280522546419098</v>
      </c>
      <c r="O327" s="6">
        <f t="shared" si="2946"/>
        <v>5.3530885941644568</v>
      </c>
      <c r="P327" s="28">
        <f t="shared" si="2965"/>
        <v>6640</v>
      </c>
      <c r="Q327" s="6">
        <f t="shared" ref="Q327" si="3158">Q$5/P327+Q$6</f>
        <v>3.7159373493975907</v>
      </c>
      <c r="R327" s="6">
        <f t="shared" si="2948"/>
        <v>5.2309951807228918</v>
      </c>
      <c r="S327" s="28">
        <f t="shared" si="2709"/>
        <v>7870</v>
      </c>
      <c r="T327" s="6">
        <f t="shared" ref="T327" si="3159">T$5/S327+T$6</f>
        <v>2.7554409148665822</v>
      </c>
      <c r="U327" s="6">
        <f t="shared" si="2950"/>
        <v>3.0705129606099111</v>
      </c>
      <c r="V327" s="28">
        <f t="shared" si="2711"/>
        <v>14950</v>
      </c>
      <c r="W327" s="6">
        <f t="shared" ref="W327" si="3160">W$5/V327+W$6</f>
        <v>2.6498933110367893</v>
      </c>
      <c r="X327" s="6">
        <f t="shared" si="2952"/>
        <v>2.954076254180602</v>
      </c>
      <c r="Y327" s="28">
        <f t="shared" si="2713"/>
        <v>29700</v>
      </c>
      <c r="Z327" s="6">
        <f t="shared" ref="Z327" si="3161">Z$5/Y327+Z$6</f>
        <v>2.5052171717171721</v>
      </c>
      <c r="AA327" s="6">
        <f t="shared" si="2954"/>
        <v>2.7942198653198655</v>
      </c>
      <c r="AB327" s="28">
        <f t="shared" si="2715"/>
        <v>60000</v>
      </c>
      <c r="AC327" s="6">
        <f t="shared" ref="AC327" si="3162">AC$5/AB327+AC$6</f>
        <v>2.2875333333333336</v>
      </c>
      <c r="AD327" s="6">
        <f t="shared" si="2956"/>
        <v>2.549433333333333</v>
      </c>
      <c r="AE327" s="28">
        <f t="shared" si="2885"/>
        <v>127000</v>
      </c>
      <c r="AF327" s="6">
        <f t="shared" si="2939"/>
        <v>1.9540307086614173</v>
      </c>
      <c r="AG327" s="6">
        <f t="shared" si="2957"/>
        <v>2.1801511811023619</v>
      </c>
      <c r="AH327" s="28">
        <f t="shared" si="2886"/>
        <v>127000</v>
      </c>
      <c r="AI327" s="6">
        <f t="shared" si="2940"/>
        <v>1.4874307086614174</v>
      </c>
      <c r="AJ327" s="6">
        <f t="shared" si="2958"/>
        <v>1.6588511811023623</v>
      </c>
      <c r="AK327" s="28">
        <f t="shared" si="2887"/>
        <v>127000</v>
      </c>
      <c r="AL327" s="6">
        <f t="shared" si="2941"/>
        <v>0.7873307086614173</v>
      </c>
      <c r="AM327" s="6">
        <f t="shared" si="2959"/>
        <v>0.79358374555283706</v>
      </c>
      <c r="AN327" s="28">
        <f t="shared" si="2888"/>
        <v>127000</v>
      </c>
      <c r="AO327" s="6">
        <f t="shared" si="2942"/>
        <v>0.48653070866141734</v>
      </c>
      <c r="AP327" s="6">
        <f t="shared" si="2960"/>
        <v>0.49115118110236222</v>
      </c>
      <c r="AQ327" s="28">
        <f t="shared" si="2721"/>
        <v>29700</v>
      </c>
      <c r="AR327" s="6">
        <f t="shared" si="2630"/>
        <v>1.4729171717171718</v>
      </c>
      <c r="AS327" s="6">
        <f t="shared" si="2631"/>
        <v>1.6408339195082688</v>
      </c>
      <c r="AT327" s="28">
        <f t="shared" si="2722"/>
        <v>60000</v>
      </c>
      <c r="AU327" s="6">
        <f t="shared" si="2632"/>
        <v>1.2692333333333334</v>
      </c>
      <c r="AV327" s="6">
        <f t="shared" si="2633"/>
        <v>1.4117685740506112</v>
      </c>
      <c r="AW327" s="28">
        <f t="shared" si="2889"/>
        <v>127000</v>
      </c>
      <c r="AX327" s="6">
        <f t="shared" si="2634"/>
        <v>1.2197307086614173</v>
      </c>
      <c r="AY327" s="6">
        <f t="shared" si="2635"/>
        <v>1.35978642181964</v>
      </c>
      <c r="AZ327" s="28">
        <f t="shared" si="2890"/>
        <v>127000</v>
      </c>
      <c r="BA327" s="6">
        <f t="shared" si="2636"/>
        <v>1.2197307086614173</v>
      </c>
      <c r="BB327" s="21">
        <f t="shared" si="2637"/>
        <v>1.35978642181964</v>
      </c>
    </row>
    <row r="328" spans="4:54" x14ac:dyDescent="0.25">
      <c r="D328" s="28">
        <v>319</v>
      </c>
      <c r="F328" s="20"/>
      <c r="G328" s="29">
        <f t="shared" si="2648"/>
        <v>160</v>
      </c>
      <c r="H328" s="4">
        <f t="shared" ref="H328" si="3163">H$5/G328+H$6</f>
        <v>4.1219000000000001</v>
      </c>
      <c r="I328" s="4">
        <f t="shared" si="2639"/>
        <v>5.9103750000000002</v>
      </c>
      <c r="J328" s="28">
        <v>319</v>
      </c>
      <c r="K328" s="4">
        <f t="shared" ref="K328" si="3164">K$5/J328+K$6</f>
        <v>4.1223310344827588</v>
      </c>
      <c r="L328" s="4">
        <f t="shared" si="2641"/>
        <v>5.9110047021943579</v>
      </c>
      <c r="M328" s="28">
        <f t="shared" si="2963"/>
        <v>757</v>
      </c>
      <c r="N328" s="6">
        <f t="shared" ref="N328" si="3165">N$5/M328+N$6</f>
        <v>3.8275214002642008</v>
      </c>
      <c r="O328" s="6">
        <f t="shared" si="2946"/>
        <v>5.3525104359313085</v>
      </c>
      <c r="P328" s="28">
        <f t="shared" si="2965"/>
        <v>6670</v>
      </c>
      <c r="Q328" s="6">
        <f t="shared" ref="Q328" si="3166">Q$5/P328+Q$6</f>
        <v>3.7158391304347829</v>
      </c>
      <c r="R328" s="6">
        <f t="shared" si="2948"/>
        <v>5.230888155922039</v>
      </c>
      <c r="S328" s="28">
        <f t="shared" si="2709"/>
        <v>7935</v>
      </c>
      <c r="T328" s="6">
        <f t="shared" ref="T328" si="3167">T$5/S328+T$6</f>
        <v>2.7544625078764966</v>
      </c>
      <c r="U328" s="6">
        <f t="shared" si="2950"/>
        <v>3.0694856332703213</v>
      </c>
      <c r="V328" s="28">
        <f t="shared" si="2711"/>
        <v>15075</v>
      </c>
      <c r="W328" s="6">
        <f t="shared" ref="W328" si="3168">W$5/V328+W$6</f>
        <v>2.6490807628524045</v>
      </c>
      <c r="X328" s="6">
        <f t="shared" si="2952"/>
        <v>2.953223217247098</v>
      </c>
      <c r="Y328" s="28">
        <f t="shared" si="2713"/>
        <v>29950</v>
      </c>
      <c r="Z328" s="6">
        <f t="shared" ref="Z328" si="3169">Z$5/Y328+Z$6</f>
        <v>2.5046185308848083</v>
      </c>
      <c r="AA328" s="6">
        <f t="shared" si="2954"/>
        <v>2.7935911519198666</v>
      </c>
      <c r="AB328" s="28">
        <f t="shared" si="2715"/>
        <v>61000</v>
      </c>
      <c r="AC328" s="6">
        <f t="shared" ref="AC328" si="3170">AC$5/AB328+AC$6</f>
        <v>2.2859950819672132</v>
      </c>
      <c r="AD328" s="6">
        <f t="shared" si="2956"/>
        <v>2.5478180327868851</v>
      </c>
      <c r="AE328" s="28">
        <f t="shared" si="2885"/>
        <v>130000</v>
      </c>
      <c r="AF328" s="6">
        <f t="shared" si="2939"/>
        <v>1.9530076923076922</v>
      </c>
      <c r="AG328" s="6">
        <f t="shared" si="2957"/>
        <v>2.1790769230769231</v>
      </c>
      <c r="AH328" s="28">
        <f t="shared" si="2886"/>
        <v>130000</v>
      </c>
      <c r="AI328" s="6">
        <f t="shared" si="2940"/>
        <v>1.4864076923076923</v>
      </c>
      <c r="AJ328" s="6">
        <f t="shared" si="2958"/>
        <v>1.657776923076923</v>
      </c>
      <c r="AK328" s="28">
        <f t="shared" si="2887"/>
        <v>130000</v>
      </c>
      <c r="AL328" s="6">
        <f t="shared" si="2941"/>
        <v>0.78630769230769237</v>
      </c>
      <c r="AM328" s="6">
        <f t="shared" si="2959"/>
        <v>0.79250948752739792</v>
      </c>
      <c r="AN328" s="28">
        <f t="shared" si="2888"/>
        <v>130000</v>
      </c>
      <c r="AO328" s="6">
        <f t="shared" si="2942"/>
        <v>0.48550769230769231</v>
      </c>
      <c r="AP328" s="6">
        <f t="shared" si="2960"/>
        <v>0.49007692307692308</v>
      </c>
      <c r="AQ328" s="28">
        <f t="shared" si="2721"/>
        <v>29950</v>
      </c>
      <c r="AR328" s="6">
        <f t="shared" si="2630"/>
        <v>1.4723185308848081</v>
      </c>
      <c r="AS328" s="6">
        <f t="shared" si="2631"/>
        <v>1.6402052061082701</v>
      </c>
      <c r="AT328" s="28">
        <f t="shared" si="2722"/>
        <v>61000</v>
      </c>
      <c r="AU328" s="6">
        <f t="shared" si="2632"/>
        <v>1.2676950819672133</v>
      </c>
      <c r="AV328" s="6">
        <f t="shared" si="2633"/>
        <v>1.4101532735041631</v>
      </c>
      <c r="AW328" s="28">
        <f t="shared" si="2889"/>
        <v>130000</v>
      </c>
      <c r="AX328" s="6">
        <f t="shared" si="2634"/>
        <v>1.2187076923076923</v>
      </c>
      <c r="AY328" s="6">
        <f t="shared" si="2635"/>
        <v>1.3587121637942008</v>
      </c>
      <c r="AZ328" s="28">
        <f t="shared" si="2890"/>
        <v>130000</v>
      </c>
      <c r="BA328" s="6">
        <f t="shared" si="2636"/>
        <v>1.2187076923076923</v>
      </c>
      <c r="BB328" s="21">
        <f t="shared" si="2637"/>
        <v>1.3587121637942008</v>
      </c>
    </row>
    <row r="329" spans="4:54" x14ac:dyDescent="0.25">
      <c r="D329" s="28">
        <v>320</v>
      </c>
      <c r="F329" s="20"/>
      <c r="G329" s="29">
        <f t="shared" si="2648"/>
        <v>160.5</v>
      </c>
      <c r="H329" s="4">
        <f t="shared" ref="H329" si="3171">H$5/G329+H$6</f>
        <v>4.1214716510903422</v>
      </c>
      <c r="I329" s="4">
        <f t="shared" si="2639"/>
        <v>5.9097492211838007</v>
      </c>
      <c r="J329" s="28">
        <v>320</v>
      </c>
      <c r="K329" s="4">
        <f t="shared" ref="K329" si="3172">K$5/J329+K$6</f>
        <v>4.1219000000000001</v>
      </c>
      <c r="L329" s="4">
        <f t="shared" si="2641"/>
        <v>5.9103750000000002</v>
      </c>
      <c r="M329" s="28">
        <f t="shared" si="2963"/>
        <v>760</v>
      </c>
      <c r="N329" s="6">
        <f t="shared" ref="N329" si="3173">N$5/M329+N$6</f>
        <v>3.8269947368421056</v>
      </c>
      <c r="O329" s="6">
        <f t="shared" si="2946"/>
        <v>5.3519368421052631</v>
      </c>
      <c r="P329" s="28">
        <f t="shared" si="2965"/>
        <v>6700</v>
      </c>
      <c r="Q329" s="6">
        <f t="shared" ref="Q329" si="3174">Q$5/P329+Q$6</f>
        <v>3.7157417910447763</v>
      </c>
      <c r="R329" s="6">
        <f t="shared" si="2948"/>
        <v>5.230782089552239</v>
      </c>
      <c r="S329" s="28">
        <f t="shared" si="2709"/>
        <v>8000</v>
      </c>
      <c r="T329" s="6">
        <f t="shared" ref="T329" si="3175">T$5/S329+T$6</f>
        <v>2.7535000000000003</v>
      </c>
      <c r="U329" s="6">
        <f t="shared" si="2950"/>
        <v>3.0684749999999998</v>
      </c>
      <c r="V329" s="28">
        <f t="shared" si="2711"/>
        <v>15200</v>
      </c>
      <c r="W329" s="6">
        <f t="shared" ref="W329" si="3176">W$5/V329+W$6</f>
        <v>2.6482815789473682</v>
      </c>
      <c r="X329" s="6">
        <f t="shared" si="2952"/>
        <v>2.9523842105263158</v>
      </c>
      <c r="Y329" s="28">
        <f t="shared" si="2713"/>
        <v>30200</v>
      </c>
      <c r="Z329" s="6">
        <f t="shared" ref="Z329" si="3177">Z$5/Y329+Z$6</f>
        <v>2.5040298013245033</v>
      </c>
      <c r="AA329" s="6">
        <f t="shared" si="2954"/>
        <v>2.7929728476821194</v>
      </c>
      <c r="AB329" s="28">
        <f t="shared" si="2715"/>
        <v>62000</v>
      </c>
      <c r="AC329" s="6">
        <f t="shared" ref="AC329" si="3178">AC$5/AB329+AC$6</f>
        <v>2.2845064516129034</v>
      </c>
      <c r="AD329" s="6">
        <f t="shared" si="2956"/>
        <v>2.5462548387096771</v>
      </c>
      <c r="AE329" s="28">
        <f t="shared" si="2885"/>
        <v>133000</v>
      </c>
      <c r="AF329" s="6">
        <f t="shared" si="2939"/>
        <v>1.9520308270676692</v>
      </c>
      <c r="AG329" s="6">
        <f t="shared" si="2957"/>
        <v>2.1780511278195487</v>
      </c>
      <c r="AH329" s="28">
        <f t="shared" si="2886"/>
        <v>133000</v>
      </c>
      <c r="AI329" s="6">
        <f t="shared" si="2940"/>
        <v>1.4854308270676693</v>
      </c>
      <c r="AJ329" s="6">
        <f t="shared" si="2958"/>
        <v>1.656751127819549</v>
      </c>
      <c r="AK329" s="28">
        <f t="shared" si="2887"/>
        <v>133000</v>
      </c>
      <c r="AL329" s="6">
        <f t="shared" si="2941"/>
        <v>0.78533082706766921</v>
      </c>
      <c r="AM329" s="6">
        <f t="shared" si="2959"/>
        <v>0.79148369227002369</v>
      </c>
      <c r="AN329" s="28">
        <f t="shared" si="2888"/>
        <v>133000</v>
      </c>
      <c r="AO329" s="6">
        <f t="shared" si="2942"/>
        <v>0.48453082706766915</v>
      </c>
      <c r="AP329" s="6">
        <f t="shared" si="2960"/>
        <v>0.48905112781954885</v>
      </c>
      <c r="AQ329" s="28">
        <f t="shared" si="2721"/>
        <v>30200</v>
      </c>
      <c r="AR329" s="6">
        <f t="shared" si="2630"/>
        <v>1.4717298013245035</v>
      </c>
      <c r="AS329" s="6">
        <f t="shared" si="2631"/>
        <v>1.6395869018705229</v>
      </c>
      <c r="AT329" s="28">
        <f t="shared" si="2722"/>
        <v>62000</v>
      </c>
      <c r="AU329" s="6">
        <f t="shared" si="2632"/>
        <v>1.2662064516129032</v>
      </c>
      <c r="AV329" s="6">
        <f t="shared" si="2633"/>
        <v>1.4085900794269552</v>
      </c>
      <c r="AW329" s="28">
        <f t="shared" si="2889"/>
        <v>133000</v>
      </c>
      <c r="AX329" s="6">
        <f t="shared" si="2634"/>
        <v>1.2177308270676692</v>
      </c>
      <c r="AY329" s="6">
        <f t="shared" si="2635"/>
        <v>1.3576863685368268</v>
      </c>
      <c r="AZ329" s="28">
        <f t="shared" si="2890"/>
        <v>133000</v>
      </c>
      <c r="BA329" s="6">
        <f t="shared" si="2636"/>
        <v>1.2177308270676692</v>
      </c>
      <c r="BB329" s="21">
        <f t="shared" si="2637"/>
        <v>1.3576863685368268</v>
      </c>
    </row>
    <row r="330" spans="4:54" x14ac:dyDescent="0.25">
      <c r="D330" s="28">
        <v>321</v>
      </c>
      <c r="F330" s="20"/>
      <c r="G330" s="29">
        <f t="shared" si="2648"/>
        <v>161</v>
      </c>
      <c r="H330" s="4">
        <f t="shared" ref="H330" si="3179">H$5/G330+H$6</f>
        <v>4.1210459627329188</v>
      </c>
      <c r="I330" s="4">
        <f t="shared" si="2639"/>
        <v>5.9091273291925468</v>
      </c>
      <c r="J330" s="28">
        <v>321</v>
      </c>
      <c r="K330" s="4">
        <f t="shared" ref="K330" si="3180">K$5/J330+K$6</f>
        <v>4.1214716510903422</v>
      </c>
      <c r="L330" s="4">
        <f t="shared" si="2641"/>
        <v>5.9097492211838007</v>
      </c>
      <c r="M330" s="28">
        <f t="shared" si="2963"/>
        <v>763</v>
      </c>
      <c r="N330" s="6">
        <f t="shared" ref="N330" si="3181">N$5/M330+N$6</f>
        <v>3.8264722149410222</v>
      </c>
      <c r="O330" s="6">
        <f t="shared" si="2946"/>
        <v>5.3513677588466582</v>
      </c>
      <c r="P330" s="28">
        <f t="shared" si="2965"/>
        <v>6730</v>
      </c>
      <c r="Q330" s="6">
        <f t="shared" ref="Q330" si="3182">Q$5/P330+Q$6</f>
        <v>3.7156453194650818</v>
      </c>
      <c r="R330" s="6">
        <f t="shared" si="2948"/>
        <v>5.2306769687964341</v>
      </c>
      <c r="S330" s="28">
        <f t="shared" si="2709"/>
        <v>8065</v>
      </c>
      <c r="T330" s="6">
        <f t="shared" ref="T330" si="3183">T$5/S330+T$6</f>
        <v>2.7525530068195909</v>
      </c>
      <c r="U330" s="6">
        <f t="shared" si="2950"/>
        <v>3.0674806571605706</v>
      </c>
      <c r="V330" s="28">
        <f t="shared" si="2711"/>
        <v>15325</v>
      </c>
      <c r="W330" s="6">
        <f t="shared" ref="W330" si="3184">W$5/V330+W$6</f>
        <v>2.6474954323001629</v>
      </c>
      <c r="X330" s="6">
        <f t="shared" si="2952"/>
        <v>2.951558890701468</v>
      </c>
      <c r="Y330" s="28">
        <f t="shared" si="2713"/>
        <v>30450</v>
      </c>
      <c r="Z330" s="6">
        <f t="shared" ref="Z330" si="3185">Z$5/Y330+Z$6</f>
        <v>2.5034507389162561</v>
      </c>
      <c r="AA330" s="6">
        <f t="shared" si="2954"/>
        <v>2.7923646962233168</v>
      </c>
      <c r="AB330" s="28">
        <f t="shared" si="2715"/>
        <v>63000</v>
      </c>
      <c r="AC330" s="6">
        <f t="shared" ref="AC330" si="3186">AC$5/AB330+AC$6</f>
        <v>2.2830650793650795</v>
      </c>
      <c r="AD330" s="6">
        <f t="shared" si="2956"/>
        <v>2.5447412698412695</v>
      </c>
      <c r="AE330" s="28">
        <f t="shared" si="2885"/>
        <v>136000</v>
      </c>
      <c r="AF330" s="6">
        <f t="shared" si="2939"/>
        <v>1.9510970588235295</v>
      </c>
      <c r="AG330" s="6">
        <f t="shared" si="2957"/>
        <v>2.1770705882352939</v>
      </c>
      <c r="AH330" s="28">
        <f t="shared" si="2886"/>
        <v>136000</v>
      </c>
      <c r="AI330" s="6">
        <f t="shared" si="2940"/>
        <v>1.4844970588235296</v>
      </c>
      <c r="AJ330" s="6">
        <f t="shared" si="2958"/>
        <v>1.6557705882352942</v>
      </c>
      <c r="AK330" s="28">
        <f t="shared" si="2887"/>
        <v>136000</v>
      </c>
      <c r="AL330" s="6">
        <f t="shared" si="2941"/>
        <v>0.78439705882352939</v>
      </c>
      <c r="AM330" s="6">
        <f t="shared" si="2959"/>
        <v>0.79050315268576898</v>
      </c>
      <c r="AN330" s="28">
        <f t="shared" si="2888"/>
        <v>136000</v>
      </c>
      <c r="AO330" s="6">
        <f t="shared" si="2942"/>
        <v>0.48359705882352944</v>
      </c>
      <c r="AP330" s="6">
        <f t="shared" si="2960"/>
        <v>0.48807058823529409</v>
      </c>
      <c r="AQ330" s="28">
        <f t="shared" si="2721"/>
        <v>30450</v>
      </c>
      <c r="AR330" s="6">
        <f t="shared" ref="AR330:AR393" si="3187">AR$5/AQ330+AR$6</f>
        <v>1.4711507389162564</v>
      </c>
      <c r="AS330" s="6">
        <f t="shared" ref="AS330:AS393" si="3188">AS$5/AQ330+AS$6</f>
        <v>1.6389787504117206</v>
      </c>
      <c r="AT330" s="28">
        <f t="shared" si="2722"/>
        <v>63000</v>
      </c>
      <c r="AU330" s="6">
        <f t="shared" ref="AU330:AU393" si="3189">AU$5/AT330+AU$6</f>
        <v>1.2647650793650793</v>
      </c>
      <c r="AV330" s="6">
        <f t="shared" ref="AV330:AV393" si="3190">AV$5/AT330+AV$6</f>
        <v>1.4070765105585477</v>
      </c>
      <c r="AW330" s="28">
        <f t="shared" si="2889"/>
        <v>136000</v>
      </c>
      <c r="AX330" s="6">
        <f t="shared" ref="AX330:AX393" si="3191">AX$5/AW330+AX$6</f>
        <v>1.2167970588235295</v>
      </c>
      <c r="AY330" s="6">
        <f t="shared" ref="AY330:AY393" si="3192">AY$5/AW330+AY$6</f>
        <v>1.356705828952572</v>
      </c>
      <c r="AZ330" s="28">
        <f t="shared" si="2890"/>
        <v>136000</v>
      </c>
      <c r="BA330" s="6">
        <f t="shared" ref="BA330:BA393" si="3193">BA$5/AZ330+BA$6</f>
        <v>1.2167970588235295</v>
      </c>
      <c r="BB330" s="21">
        <f t="shared" ref="BB330:BB393" si="3194">BB$5/AZ330+BB$6</f>
        <v>1.356705828952572</v>
      </c>
    </row>
    <row r="331" spans="4:54" x14ac:dyDescent="0.25">
      <c r="D331" s="28">
        <v>322</v>
      </c>
      <c r="F331" s="20"/>
      <c r="G331" s="29">
        <f t="shared" si="2648"/>
        <v>161.5</v>
      </c>
      <c r="H331" s="4">
        <f t="shared" ref="H331" si="3195">H$5/G331+H$6</f>
        <v>4.120622910216718</v>
      </c>
      <c r="I331" s="4">
        <f t="shared" ref="I331:I394" si="3196">I$5/G331+I$6</f>
        <v>5.9085092879256971</v>
      </c>
      <c r="J331" s="28">
        <v>322</v>
      </c>
      <c r="K331" s="4">
        <f t="shared" ref="K331" si="3197">K$5/J331+K$6</f>
        <v>4.1210459627329188</v>
      </c>
      <c r="L331" s="4">
        <f t="shared" ref="L331:L394" si="3198">L$5/J331+L$6</f>
        <v>5.9091273291925468</v>
      </c>
      <c r="M331" s="28">
        <f t="shared" si="2963"/>
        <v>766</v>
      </c>
      <c r="N331" s="6">
        <f t="shared" ref="N331" si="3199">N$5/M331+N$6</f>
        <v>3.8259537859007833</v>
      </c>
      <c r="O331" s="6">
        <f t="shared" si="2946"/>
        <v>5.3508031331592694</v>
      </c>
      <c r="P331" s="28">
        <f t="shared" si="2965"/>
        <v>6760</v>
      </c>
      <c r="Q331" s="6">
        <f t="shared" ref="Q331" si="3200">Q$5/P331+Q$6</f>
        <v>3.715549704142012</v>
      </c>
      <c r="R331" s="6">
        <f t="shared" si="2948"/>
        <v>5.2305727810650886</v>
      </c>
      <c r="S331" s="28">
        <f t="shared" si="2709"/>
        <v>8130</v>
      </c>
      <c r="T331" s="6">
        <f t="shared" ref="T331" si="3201">T$5/S331+T$6</f>
        <v>2.7516211562115624</v>
      </c>
      <c r="U331" s="6">
        <f t="shared" si="2950"/>
        <v>3.0665022140221403</v>
      </c>
      <c r="V331" s="28">
        <f t="shared" si="2711"/>
        <v>15450</v>
      </c>
      <c r="W331" s="6">
        <f t="shared" ref="W331" si="3202">W$5/V331+W$6</f>
        <v>2.6467220064724919</v>
      </c>
      <c r="X331" s="6">
        <f t="shared" si="2952"/>
        <v>2.9507469255663432</v>
      </c>
      <c r="Y331" s="28">
        <f t="shared" si="2713"/>
        <v>30700</v>
      </c>
      <c r="Z331" s="6">
        <f t="shared" ref="Z331" si="3203">Z$5/Y331+Z$6</f>
        <v>2.5028811074918567</v>
      </c>
      <c r="AA331" s="6">
        <f t="shared" si="2954"/>
        <v>2.791766449511401</v>
      </c>
      <c r="AB331" s="28">
        <f t="shared" si="2715"/>
        <v>64000</v>
      </c>
      <c r="AC331" s="6">
        <f t="shared" ref="AC331" si="3204">AC$5/AB331+AC$6</f>
        <v>2.2816687500000001</v>
      </c>
      <c r="AD331" s="6">
        <f t="shared" si="2956"/>
        <v>2.543275</v>
      </c>
      <c r="AE331" s="28">
        <f t="shared" si="2885"/>
        <v>139000</v>
      </c>
      <c r="AF331" s="6">
        <f t="shared" si="2939"/>
        <v>1.9502035971223022</v>
      </c>
      <c r="AG331" s="6">
        <f t="shared" si="2957"/>
        <v>2.1761323741007192</v>
      </c>
      <c r="AH331" s="28">
        <f t="shared" si="2886"/>
        <v>139000</v>
      </c>
      <c r="AI331" s="6">
        <f t="shared" si="2940"/>
        <v>1.4836035971223023</v>
      </c>
      <c r="AJ331" s="6">
        <f t="shared" si="2958"/>
        <v>1.6548323741007196</v>
      </c>
      <c r="AK331" s="28">
        <f t="shared" si="2887"/>
        <v>139000</v>
      </c>
      <c r="AL331" s="6">
        <f t="shared" si="2941"/>
        <v>0.78350359712230222</v>
      </c>
      <c r="AM331" s="6">
        <f t="shared" si="2959"/>
        <v>0.78956493855119425</v>
      </c>
      <c r="AN331" s="28">
        <f t="shared" si="2888"/>
        <v>139000</v>
      </c>
      <c r="AO331" s="6">
        <f t="shared" si="2942"/>
        <v>0.48270359712230215</v>
      </c>
      <c r="AP331" s="6">
        <f t="shared" si="2960"/>
        <v>0.48713237410071941</v>
      </c>
      <c r="AQ331" s="28">
        <f t="shared" si="2721"/>
        <v>30700</v>
      </c>
      <c r="AR331" s="6">
        <f t="shared" si="3187"/>
        <v>1.4705811074918569</v>
      </c>
      <c r="AS331" s="6">
        <f t="shared" si="3188"/>
        <v>1.6383805036998043</v>
      </c>
      <c r="AT331" s="28">
        <f t="shared" si="2722"/>
        <v>64000</v>
      </c>
      <c r="AU331" s="6">
        <f t="shared" si="3189"/>
        <v>1.2633687500000002</v>
      </c>
      <c r="AV331" s="6">
        <f t="shared" si="3190"/>
        <v>1.4056102407172779</v>
      </c>
      <c r="AW331" s="28">
        <f t="shared" si="2889"/>
        <v>139000</v>
      </c>
      <c r="AX331" s="6">
        <f t="shared" si="3191"/>
        <v>1.2159035971223022</v>
      </c>
      <c r="AY331" s="6">
        <f t="shared" si="3192"/>
        <v>1.3557676148179973</v>
      </c>
      <c r="AZ331" s="28">
        <f t="shared" si="2890"/>
        <v>139000</v>
      </c>
      <c r="BA331" s="6">
        <f t="shared" si="3193"/>
        <v>1.2159035971223022</v>
      </c>
      <c r="BB331" s="21">
        <f t="shared" si="3194"/>
        <v>1.3557676148179973</v>
      </c>
    </row>
    <row r="332" spans="4:54" x14ac:dyDescent="0.25">
      <c r="D332" s="28">
        <v>323</v>
      </c>
      <c r="F332" s="20"/>
      <c r="G332" s="29">
        <f t="shared" ref="G332:G395" si="3205">+G331+0.5</f>
        <v>162</v>
      </c>
      <c r="H332" s="4">
        <f t="shared" ref="H332" si="3206">H$5/G332+H$6</f>
        <v>4.1202024691358021</v>
      </c>
      <c r="I332" s="4">
        <f t="shared" si="3196"/>
        <v>5.9078950617283956</v>
      </c>
      <c r="J332" s="28">
        <v>323</v>
      </c>
      <c r="K332" s="4">
        <f t="shared" ref="K332" si="3207">K$5/J332+K$6</f>
        <v>4.120622910216718</v>
      </c>
      <c r="L332" s="4">
        <f t="shared" si="3198"/>
        <v>5.9085092879256971</v>
      </c>
      <c r="M332" s="28">
        <f t="shared" si="2963"/>
        <v>769</v>
      </c>
      <c r="N332" s="6">
        <f t="shared" ref="N332" si="3208">N$5/M332+N$6</f>
        <v>3.8254394018205464</v>
      </c>
      <c r="O332" s="6">
        <f t="shared" si="2946"/>
        <v>5.3502429128738624</v>
      </c>
      <c r="P332" s="28">
        <f t="shared" si="2965"/>
        <v>6790</v>
      </c>
      <c r="Q332" s="6">
        <f t="shared" ref="Q332" si="3209">Q$5/P332+Q$6</f>
        <v>3.7154549337260678</v>
      </c>
      <c r="R332" s="6">
        <f t="shared" si="2948"/>
        <v>5.2304695139911637</v>
      </c>
      <c r="S332" s="28">
        <f t="shared" si="2709"/>
        <v>8195</v>
      </c>
      <c r="T332" s="6">
        <f t="shared" ref="T332" si="3210">T$5/S332+T$6</f>
        <v>2.7507040878584506</v>
      </c>
      <c r="U332" s="6">
        <f t="shared" si="2950"/>
        <v>3.0655392922513727</v>
      </c>
      <c r="V332" s="28">
        <f t="shared" si="2711"/>
        <v>15575</v>
      </c>
      <c r="W332" s="6">
        <f t="shared" ref="W332" si="3211">W$5/V332+W$6</f>
        <v>2.6459609951845904</v>
      </c>
      <c r="X332" s="6">
        <f t="shared" si="2952"/>
        <v>2.9499479935794541</v>
      </c>
      <c r="Y332" s="28">
        <f t="shared" si="2713"/>
        <v>30950</v>
      </c>
      <c r="Z332" s="6">
        <f t="shared" ref="Z332" si="3212">Z$5/Y332+Z$6</f>
        <v>2.502320678513732</v>
      </c>
      <c r="AA332" s="6">
        <f t="shared" si="2954"/>
        <v>2.7911778675282717</v>
      </c>
      <c r="AB332" s="28">
        <f t="shared" si="2715"/>
        <v>65000</v>
      </c>
      <c r="AC332" s="6">
        <f t="shared" ref="AC332" si="3213">AC$5/AB332+AC$6</f>
        <v>2.2803153846153847</v>
      </c>
      <c r="AD332" s="6">
        <f t="shared" si="2956"/>
        <v>2.5418538461538458</v>
      </c>
      <c r="AE332" s="28">
        <f t="shared" si="2885"/>
        <v>142000</v>
      </c>
      <c r="AF332" s="6">
        <f t="shared" si="2939"/>
        <v>1.9493478873239436</v>
      </c>
      <c r="AG332" s="6">
        <f t="shared" si="2957"/>
        <v>2.1752338028169014</v>
      </c>
      <c r="AH332" s="28">
        <f t="shared" si="2886"/>
        <v>142000</v>
      </c>
      <c r="AI332" s="6">
        <f t="shared" si="2940"/>
        <v>1.4827478873239437</v>
      </c>
      <c r="AJ332" s="6">
        <f t="shared" si="2958"/>
        <v>1.6539338028169015</v>
      </c>
      <c r="AK332" s="28">
        <f t="shared" si="2887"/>
        <v>142000</v>
      </c>
      <c r="AL332" s="6">
        <f t="shared" si="2941"/>
        <v>0.78264788732394364</v>
      </c>
      <c r="AM332" s="6">
        <f t="shared" si="2959"/>
        <v>0.78866636726737627</v>
      </c>
      <c r="AN332" s="28">
        <f t="shared" si="2888"/>
        <v>142000</v>
      </c>
      <c r="AO332" s="6">
        <f t="shared" si="2942"/>
        <v>0.48184788732394368</v>
      </c>
      <c r="AP332" s="6">
        <f t="shared" si="2960"/>
        <v>0.48623380281690143</v>
      </c>
      <c r="AQ332" s="28">
        <f t="shared" si="2721"/>
        <v>30950</v>
      </c>
      <c r="AR332" s="6">
        <f t="shared" si="3187"/>
        <v>1.470020678513732</v>
      </c>
      <c r="AS332" s="6">
        <f t="shared" si="3188"/>
        <v>1.637791921716675</v>
      </c>
      <c r="AT332" s="28">
        <f t="shared" si="2722"/>
        <v>65000</v>
      </c>
      <c r="AU332" s="6">
        <f t="shared" si="3189"/>
        <v>1.2620153846153848</v>
      </c>
      <c r="AV332" s="6">
        <f t="shared" si="3190"/>
        <v>1.404189086871124</v>
      </c>
      <c r="AW332" s="28">
        <f t="shared" si="2889"/>
        <v>142000</v>
      </c>
      <c r="AX332" s="6">
        <f t="shared" si="3191"/>
        <v>1.2150478873239436</v>
      </c>
      <c r="AY332" s="6">
        <f t="shared" si="3192"/>
        <v>1.3548690435341793</v>
      </c>
      <c r="AZ332" s="28">
        <f t="shared" si="2890"/>
        <v>142000</v>
      </c>
      <c r="BA332" s="6">
        <f t="shared" si="3193"/>
        <v>1.2150478873239436</v>
      </c>
      <c r="BB332" s="21">
        <f t="shared" si="3194"/>
        <v>1.3548690435341793</v>
      </c>
    </row>
    <row r="333" spans="4:54" x14ac:dyDescent="0.25">
      <c r="D333" s="28">
        <v>324</v>
      </c>
      <c r="F333" s="20"/>
      <c r="G333" s="29">
        <f t="shared" si="3205"/>
        <v>162.5</v>
      </c>
      <c r="H333" s="4">
        <f t="shared" ref="H333" si="3214">H$5/G333+H$6</f>
        <v>4.1197846153846154</v>
      </c>
      <c r="I333" s="4">
        <f t="shared" si="3196"/>
        <v>5.9072846153846159</v>
      </c>
      <c r="J333" s="28">
        <v>324</v>
      </c>
      <c r="K333" s="4">
        <f t="shared" ref="K333" si="3215">K$5/J333+K$6</f>
        <v>4.1202024691358021</v>
      </c>
      <c r="L333" s="4">
        <f t="shared" si="3198"/>
        <v>5.9078950617283956</v>
      </c>
      <c r="M333" s="28">
        <f t="shared" si="2963"/>
        <v>772</v>
      </c>
      <c r="N333" s="6">
        <f t="shared" ref="N333" si="3216">N$5/M333+N$6</f>
        <v>3.8249290155440416</v>
      </c>
      <c r="O333" s="6">
        <f t="shared" si="2946"/>
        <v>5.3496870466321242</v>
      </c>
      <c r="P333" s="28">
        <f t="shared" si="2965"/>
        <v>6820</v>
      </c>
      <c r="Q333" s="6">
        <f t="shared" ref="Q333" si="3217">Q$5/P333+Q$6</f>
        <v>3.715360997067449</v>
      </c>
      <c r="R333" s="6">
        <f t="shared" si="2948"/>
        <v>5.2303671554252205</v>
      </c>
      <c r="S333" s="28">
        <f t="shared" si="2709"/>
        <v>8260</v>
      </c>
      <c r="T333" s="6">
        <f t="shared" ref="T333" si="3218">T$5/S333+T$6</f>
        <v>2.7498014527845038</v>
      </c>
      <c r="U333" s="6">
        <f t="shared" si="2950"/>
        <v>3.064591525423729</v>
      </c>
      <c r="V333" s="28">
        <f t="shared" si="2711"/>
        <v>15700</v>
      </c>
      <c r="W333" s="6">
        <f t="shared" ref="W333" si="3219">W$5/V333+W$6</f>
        <v>2.6452121019108281</v>
      </c>
      <c r="X333" s="6">
        <f t="shared" si="2952"/>
        <v>2.9491617834394903</v>
      </c>
      <c r="Y333" s="28">
        <f t="shared" si="2713"/>
        <v>31200</v>
      </c>
      <c r="Z333" s="6">
        <f t="shared" ref="Z333" si="3220">Z$5/Y333+Z$6</f>
        <v>2.5017692307692307</v>
      </c>
      <c r="AA333" s="6">
        <f t="shared" si="2954"/>
        <v>2.7905987179487179</v>
      </c>
      <c r="AB333" s="28">
        <f t="shared" si="2715"/>
        <v>66000</v>
      </c>
      <c r="AC333" s="6">
        <f t="shared" ref="AC333" si="3221">AC$5/AB333+AC$6</f>
        <v>2.2790030303030306</v>
      </c>
      <c r="AD333" s="6">
        <f t="shared" si="2956"/>
        <v>2.5404757575757575</v>
      </c>
      <c r="AE333" s="28">
        <f t="shared" si="2885"/>
        <v>145000</v>
      </c>
      <c r="AF333" s="6">
        <f t="shared" si="2939"/>
        <v>1.9485275862068965</v>
      </c>
      <c r="AG333" s="6">
        <f t="shared" si="2957"/>
        <v>2.1743724137931033</v>
      </c>
      <c r="AH333" s="28">
        <f t="shared" si="2886"/>
        <v>145000</v>
      </c>
      <c r="AI333" s="6">
        <f t="shared" si="2940"/>
        <v>1.4819275862068966</v>
      </c>
      <c r="AJ333" s="6">
        <f t="shared" si="2958"/>
        <v>1.6530724137931034</v>
      </c>
      <c r="AK333" s="28">
        <f t="shared" si="2887"/>
        <v>145000</v>
      </c>
      <c r="AL333" s="6">
        <f t="shared" si="2941"/>
        <v>0.78182758620689652</v>
      </c>
      <c r="AM333" s="6">
        <f t="shared" si="2959"/>
        <v>0.78780497824357831</v>
      </c>
      <c r="AN333" s="28">
        <f t="shared" si="2888"/>
        <v>145000</v>
      </c>
      <c r="AO333" s="6">
        <f t="shared" si="2942"/>
        <v>0.48102758620689656</v>
      </c>
      <c r="AP333" s="6">
        <f t="shared" si="2960"/>
        <v>0.48537241379310347</v>
      </c>
      <c r="AQ333" s="28">
        <f t="shared" si="2721"/>
        <v>31200</v>
      </c>
      <c r="AR333" s="6">
        <f t="shared" si="3187"/>
        <v>1.469469230769231</v>
      </c>
      <c r="AS333" s="6">
        <f t="shared" si="3188"/>
        <v>1.6372127721371215</v>
      </c>
      <c r="AT333" s="28">
        <f t="shared" si="2722"/>
        <v>66000</v>
      </c>
      <c r="AU333" s="6">
        <f t="shared" si="3189"/>
        <v>1.2607030303030304</v>
      </c>
      <c r="AV333" s="6">
        <f t="shared" si="3190"/>
        <v>1.4028109982930355</v>
      </c>
      <c r="AW333" s="28">
        <f t="shared" si="2889"/>
        <v>145000</v>
      </c>
      <c r="AX333" s="6">
        <f t="shared" si="3191"/>
        <v>1.2142275862068965</v>
      </c>
      <c r="AY333" s="6">
        <f t="shared" si="3192"/>
        <v>1.3540076545103812</v>
      </c>
      <c r="AZ333" s="28">
        <f t="shared" si="2890"/>
        <v>145000</v>
      </c>
      <c r="BA333" s="6">
        <f t="shared" si="3193"/>
        <v>1.2142275862068965</v>
      </c>
      <c r="BB333" s="21">
        <f t="shared" si="3194"/>
        <v>1.3540076545103812</v>
      </c>
    </row>
    <row r="334" spans="4:54" x14ac:dyDescent="0.25">
      <c r="D334" s="28">
        <v>325</v>
      </c>
      <c r="F334" s="20"/>
      <c r="G334" s="29">
        <f t="shared" si="3205"/>
        <v>163</v>
      </c>
      <c r="H334" s="4">
        <f t="shared" ref="H334" si="3222">H$5/G334+H$6</f>
        <v>4.1193693251533743</v>
      </c>
      <c r="I334" s="4">
        <f t="shared" si="3196"/>
        <v>5.9066779141104293</v>
      </c>
      <c r="J334" s="28">
        <v>325</v>
      </c>
      <c r="K334" s="4">
        <f t="shared" ref="K334" si="3223">K$5/J334+K$6</f>
        <v>4.1197846153846154</v>
      </c>
      <c r="L334" s="4">
        <f t="shared" si="3198"/>
        <v>5.9072846153846159</v>
      </c>
      <c r="M334" s="28">
        <f t="shared" si="2963"/>
        <v>775</v>
      </c>
      <c r="N334" s="6">
        <f t="shared" ref="N334" si="3224">N$5/M334+N$6</f>
        <v>3.8244225806451615</v>
      </c>
      <c r="O334" s="6">
        <f t="shared" si="2946"/>
        <v>5.3491354838709677</v>
      </c>
      <c r="P334" s="28">
        <f t="shared" si="2965"/>
        <v>6850</v>
      </c>
      <c r="Q334" s="6">
        <f t="shared" ref="Q334" si="3225">Q$5/P334+Q$6</f>
        <v>3.7152678832116788</v>
      </c>
      <c r="R334" s="6">
        <f t="shared" si="2948"/>
        <v>5.2302656934306571</v>
      </c>
      <c r="S334" s="28">
        <f t="shared" si="2709"/>
        <v>8325</v>
      </c>
      <c r="T334" s="6">
        <f t="shared" ref="T334" si="3226">T$5/S334+T$6</f>
        <v>2.7489129129129131</v>
      </c>
      <c r="U334" s="6">
        <f t="shared" si="2950"/>
        <v>3.0636585585585587</v>
      </c>
      <c r="V334" s="28">
        <f t="shared" si="2711"/>
        <v>15825</v>
      </c>
      <c r="W334" s="6">
        <f t="shared" ref="W334" si="3227">W$5/V334+W$6</f>
        <v>2.6444750394944707</v>
      </c>
      <c r="X334" s="6">
        <f t="shared" si="2952"/>
        <v>2.9483879936808846</v>
      </c>
      <c r="Y334" s="28">
        <f t="shared" si="2713"/>
        <v>31450</v>
      </c>
      <c r="Z334" s="6">
        <f t="shared" ref="Z334" si="3228">Z$5/Y334+Z$6</f>
        <v>2.5012265500794912</v>
      </c>
      <c r="AA334" s="6">
        <f t="shared" si="2954"/>
        <v>2.7900287758346582</v>
      </c>
      <c r="AB334" s="28">
        <f t="shared" si="2715"/>
        <v>67000</v>
      </c>
      <c r="AC334" s="6">
        <f t="shared" ref="AC334" si="3229">AC$5/AB334+AC$6</f>
        <v>2.2777298507462689</v>
      </c>
      <c r="AD334" s="6">
        <f t="shared" si="2956"/>
        <v>2.5391388059701492</v>
      </c>
      <c r="AE334" s="28">
        <f t="shared" si="2885"/>
        <v>148000</v>
      </c>
      <c r="AF334" s="6">
        <f t="shared" si="2939"/>
        <v>1.9477405405405406</v>
      </c>
      <c r="AG334" s="6">
        <f t="shared" si="2957"/>
        <v>2.1735459459459459</v>
      </c>
      <c r="AH334" s="28">
        <f t="shared" si="2886"/>
        <v>148000</v>
      </c>
      <c r="AI334" s="6">
        <f t="shared" si="2940"/>
        <v>1.4811405405405407</v>
      </c>
      <c r="AJ334" s="6">
        <f t="shared" si="2958"/>
        <v>1.652245945945946</v>
      </c>
      <c r="AK334" s="28">
        <f t="shared" si="2887"/>
        <v>148000</v>
      </c>
      <c r="AL334" s="6">
        <f t="shared" si="2941"/>
        <v>0.78104054054054051</v>
      </c>
      <c r="AM334" s="6">
        <f t="shared" si="2959"/>
        <v>0.78697851039642075</v>
      </c>
      <c r="AN334" s="28">
        <f t="shared" si="2888"/>
        <v>148000</v>
      </c>
      <c r="AO334" s="6">
        <f t="shared" si="2942"/>
        <v>0.48024054054054055</v>
      </c>
      <c r="AP334" s="6">
        <f t="shared" si="2960"/>
        <v>0.48454594594594591</v>
      </c>
      <c r="AQ334" s="28">
        <f t="shared" si="2721"/>
        <v>31450</v>
      </c>
      <c r="AR334" s="6">
        <f t="shared" si="3187"/>
        <v>1.4689265500794915</v>
      </c>
      <c r="AS334" s="6">
        <f t="shared" si="3188"/>
        <v>1.6366428300230618</v>
      </c>
      <c r="AT334" s="28">
        <f t="shared" si="2722"/>
        <v>67000</v>
      </c>
      <c r="AU334" s="6">
        <f t="shared" si="3189"/>
        <v>1.2594298507462687</v>
      </c>
      <c r="AV334" s="6">
        <f t="shared" si="3190"/>
        <v>1.4014740466874271</v>
      </c>
      <c r="AW334" s="28">
        <f t="shared" si="2889"/>
        <v>148000</v>
      </c>
      <c r="AX334" s="6">
        <f t="shared" si="3191"/>
        <v>1.2134405405405406</v>
      </c>
      <c r="AY334" s="6">
        <f t="shared" si="3192"/>
        <v>1.3531811866632237</v>
      </c>
      <c r="AZ334" s="28">
        <f t="shared" si="2890"/>
        <v>148000</v>
      </c>
      <c r="BA334" s="6">
        <f t="shared" si="3193"/>
        <v>1.2134405405405406</v>
      </c>
      <c r="BB334" s="21">
        <f t="shared" si="3194"/>
        <v>1.3531811866632237</v>
      </c>
    </row>
    <row r="335" spans="4:54" x14ac:dyDescent="0.25">
      <c r="D335" s="28">
        <v>326</v>
      </c>
      <c r="F335" s="20"/>
      <c r="G335" s="29">
        <f t="shared" si="3205"/>
        <v>163.5</v>
      </c>
      <c r="H335" s="4">
        <f t="shared" ref="H335" si="3230">H$5/G335+H$6</f>
        <v>4.1189565749235477</v>
      </c>
      <c r="I335" s="4">
        <f t="shared" si="3196"/>
        <v>5.9060749235474006</v>
      </c>
      <c r="J335" s="28">
        <v>326</v>
      </c>
      <c r="K335" s="4">
        <f t="shared" ref="K335" si="3231">K$5/J335+K$6</f>
        <v>4.1193693251533743</v>
      </c>
      <c r="L335" s="4">
        <f t="shared" si="3198"/>
        <v>5.9066779141104293</v>
      </c>
      <c r="M335" s="28">
        <f t="shared" si="2963"/>
        <v>778</v>
      </c>
      <c r="N335" s="6">
        <f t="shared" ref="N335" si="3232">N$5/M335+N$6</f>
        <v>3.8239200514138818</v>
      </c>
      <c r="O335" s="6">
        <f t="shared" si="2946"/>
        <v>5.3485881748071984</v>
      </c>
      <c r="P335" s="28">
        <f t="shared" si="2965"/>
        <v>6880</v>
      </c>
      <c r="Q335" s="6">
        <f t="shared" ref="Q335" si="3233">Q$5/P335+Q$6</f>
        <v>3.7151755813953491</v>
      </c>
      <c r="R335" s="6">
        <f t="shared" si="2948"/>
        <v>5.2301651162790703</v>
      </c>
      <c r="S335" s="28">
        <f t="shared" si="2709"/>
        <v>8390</v>
      </c>
      <c r="T335" s="6">
        <f t="shared" ref="T335" si="3234">T$5/S335+T$6</f>
        <v>2.7480381406436236</v>
      </c>
      <c r="U335" s="6">
        <f t="shared" si="2950"/>
        <v>3.0627400476758044</v>
      </c>
      <c r="V335" s="28">
        <f t="shared" si="2711"/>
        <v>15950</v>
      </c>
      <c r="W335" s="6">
        <f t="shared" ref="W335" si="3235">W$5/V335+W$6</f>
        <v>2.643749529780564</v>
      </c>
      <c r="X335" s="6">
        <f t="shared" si="2952"/>
        <v>2.9476263322884013</v>
      </c>
      <c r="Y335" s="28">
        <f t="shared" si="2713"/>
        <v>31700</v>
      </c>
      <c r="Z335" s="6">
        <f t="shared" ref="Z335" si="3236">Z$5/Y335+Z$6</f>
        <v>2.5006924290220822</v>
      </c>
      <c r="AA335" s="6">
        <f t="shared" si="2954"/>
        <v>2.7894678233438488</v>
      </c>
      <c r="AB335" s="28">
        <f t="shared" si="2715"/>
        <v>68000</v>
      </c>
      <c r="AC335" s="6">
        <f t="shared" ref="AC335" si="3237">AC$5/AB335+AC$6</f>
        <v>2.2764941176470592</v>
      </c>
      <c r="AD335" s="6">
        <f t="shared" si="2956"/>
        <v>2.5378411764705882</v>
      </c>
      <c r="AE335" s="28">
        <f t="shared" si="2885"/>
        <v>151000</v>
      </c>
      <c r="AF335" s="6">
        <f t="shared" si="2939"/>
        <v>1.9469847682119206</v>
      </c>
      <c r="AG335" s="6">
        <f t="shared" si="2957"/>
        <v>2.1727523178807946</v>
      </c>
      <c r="AH335" s="28">
        <f t="shared" si="2886"/>
        <v>151000</v>
      </c>
      <c r="AI335" s="6">
        <f t="shared" si="2940"/>
        <v>1.4803847682119207</v>
      </c>
      <c r="AJ335" s="6">
        <f t="shared" si="2958"/>
        <v>1.6514523178807947</v>
      </c>
      <c r="AK335" s="28">
        <f t="shared" si="2887"/>
        <v>151000</v>
      </c>
      <c r="AL335" s="6">
        <f t="shared" si="2941"/>
        <v>0.7802847682119205</v>
      </c>
      <c r="AM335" s="6">
        <f t="shared" si="2959"/>
        <v>0.78618488233126949</v>
      </c>
      <c r="AN335" s="28">
        <f t="shared" si="2888"/>
        <v>151000</v>
      </c>
      <c r="AO335" s="6">
        <f t="shared" si="2942"/>
        <v>0.47948476821192054</v>
      </c>
      <c r="AP335" s="6">
        <f t="shared" si="2960"/>
        <v>0.4837523178807947</v>
      </c>
      <c r="AQ335" s="28">
        <f t="shared" si="2721"/>
        <v>31700</v>
      </c>
      <c r="AR335" s="6">
        <f t="shared" si="3187"/>
        <v>1.4683924290220822</v>
      </c>
      <c r="AS335" s="6">
        <f t="shared" si="3188"/>
        <v>1.6360818775322521</v>
      </c>
      <c r="AT335" s="28">
        <f t="shared" si="2722"/>
        <v>68000</v>
      </c>
      <c r="AU335" s="6">
        <f t="shared" si="3189"/>
        <v>1.2581941176470588</v>
      </c>
      <c r="AV335" s="6">
        <f t="shared" si="3190"/>
        <v>1.4001764171878661</v>
      </c>
      <c r="AW335" s="28">
        <f t="shared" si="2889"/>
        <v>151000</v>
      </c>
      <c r="AX335" s="6">
        <f t="shared" si="3191"/>
        <v>1.2126847682119206</v>
      </c>
      <c r="AY335" s="6">
        <f t="shared" si="3192"/>
        <v>1.3523875585980725</v>
      </c>
      <c r="AZ335" s="28">
        <f t="shared" si="2890"/>
        <v>151000</v>
      </c>
      <c r="BA335" s="6">
        <f t="shared" si="3193"/>
        <v>1.2126847682119206</v>
      </c>
      <c r="BB335" s="21">
        <f t="shared" si="3194"/>
        <v>1.3523875585980725</v>
      </c>
    </row>
    <row r="336" spans="4:54" x14ac:dyDescent="0.25">
      <c r="D336" s="28">
        <v>327</v>
      </c>
      <c r="F336" s="20"/>
      <c r="G336" s="29">
        <f t="shared" si="3205"/>
        <v>164</v>
      </c>
      <c r="H336" s="4">
        <f t="shared" ref="H336" si="3238">H$5/G336+H$6</f>
        <v>4.1185463414634143</v>
      </c>
      <c r="I336" s="4">
        <f t="shared" si="3196"/>
        <v>5.9054756097560981</v>
      </c>
      <c r="J336" s="28">
        <v>327</v>
      </c>
      <c r="K336" s="4">
        <f t="shared" ref="K336" si="3239">K$5/J336+K$6</f>
        <v>4.1189565749235477</v>
      </c>
      <c r="L336" s="4">
        <f t="shared" si="3198"/>
        <v>5.9060749235474006</v>
      </c>
      <c r="M336" s="28">
        <f t="shared" si="2963"/>
        <v>781</v>
      </c>
      <c r="N336" s="6">
        <f t="shared" ref="N336" si="3240">N$5/M336+N$6</f>
        <v>3.8234213828425099</v>
      </c>
      <c r="O336" s="6">
        <f t="shared" si="2946"/>
        <v>5.3480450704225353</v>
      </c>
      <c r="P336" s="28">
        <f t="shared" si="2965"/>
        <v>6910</v>
      </c>
      <c r="Q336" s="6">
        <f t="shared" ref="Q336" si="3241">Q$5/P336+Q$6</f>
        <v>3.7150840810419683</v>
      </c>
      <c r="R336" s="6">
        <f t="shared" si="2948"/>
        <v>5.2300654124457315</v>
      </c>
      <c r="S336" s="28">
        <f t="shared" si="2709"/>
        <v>8455</v>
      </c>
      <c r="T336" s="6">
        <f t="shared" ref="T336" si="3242">T$5/S336+T$6</f>
        <v>2.7471768184506211</v>
      </c>
      <c r="U336" s="6">
        <f t="shared" si="2950"/>
        <v>3.0618356593731519</v>
      </c>
      <c r="V336" s="28">
        <f t="shared" si="2711"/>
        <v>16075</v>
      </c>
      <c r="W336" s="6">
        <f t="shared" ref="W336" si="3243">W$5/V336+W$6</f>
        <v>2.6430353032659406</v>
      </c>
      <c r="X336" s="6">
        <f t="shared" si="2952"/>
        <v>2.9468765163297044</v>
      </c>
      <c r="Y336" s="28">
        <f t="shared" si="2713"/>
        <v>31950</v>
      </c>
      <c r="Z336" s="6">
        <f t="shared" ref="Z336" si="3244">Z$5/Y336+Z$6</f>
        <v>2.5001666666666669</v>
      </c>
      <c r="AA336" s="6">
        <f t="shared" si="2954"/>
        <v>2.7889156494522691</v>
      </c>
      <c r="AB336" s="28">
        <f t="shared" si="2715"/>
        <v>69000</v>
      </c>
      <c r="AC336" s="6">
        <f t="shared" ref="AC336" si="3245">AC$5/AB336+AC$6</f>
        <v>2.275294202898551</v>
      </c>
      <c r="AD336" s="6">
        <f t="shared" si="2956"/>
        <v>2.5365811594202898</v>
      </c>
      <c r="AE336" s="28">
        <f t="shared" si="2885"/>
        <v>154000</v>
      </c>
      <c r="AF336" s="6">
        <f t="shared" si="2939"/>
        <v>1.9462584415584416</v>
      </c>
      <c r="AG336" s="6">
        <f t="shared" si="2957"/>
        <v>2.1719896103896104</v>
      </c>
      <c r="AH336" s="28">
        <f t="shared" si="2886"/>
        <v>154000</v>
      </c>
      <c r="AI336" s="6">
        <f t="shared" si="2940"/>
        <v>1.4796584415584417</v>
      </c>
      <c r="AJ336" s="6">
        <f t="shared" si="2958"/>
        <v>1.6506896103896105</v>
      </c>
      <c r="AK336" s="28">
        <f t="shared" si="2887"/>
        <v>154000</v>
      </c>
      <c r="AL336" s="6">
        <f t="shared" si="2941"/>
        <v>0.77955844155844156</v>
      </c>
      <c r="AM336" s="6">
        <f t="shared" si="2959"/>
        <v>0.78542217484008525</v>
      </c>
      <c r="AN336" s="28">
        <f t="shared" si="2888"/>
        <v>154000</v>
      </c>
      <c r="AO336" s="6">
        <f t="shared" si="2942"/>
        <v>0.47875844155844155</v>
      </c>
      <c r="AP336" s="6">
        <f t="shared" si="2960"/>
        <v>0.48298961038961041</v>
      </c>
      <c r="AQ336" s="28">
        <f t="shared" si="2721"/>
        <v>31950</v>
      </c>
      <c r="AR336" s="6">
        <f t="shared" si="3187"/>
        <v>1.4678666666666669</v>
      </c>
      <c r="AS336" s="6">
        <f t="shared" si="3188"/>
        <v>1.6355297036406728</v>
      </c>
      <c r="AT336" s="28">
        <f t="shared" si="2722"/>
        <v>69000</v>
      </c>
      <c r="AU336" s="6">
        <f t="shared" si="3189"/>
        <v>1.2569942028985508</v>
      </c>
      <c r="AV336" s="6">
        <f t="shared" si="3190"/>
        <v>1.3989164001375676</v>
      </c>
      <c r="AW336" s="28">
        <f t="shared" si="2889"/>
        <v>154000</v>
      </c>
      <c r="AX336" s="6">
        <f t="shared" si="3191"/>
        <v>1.2119584415584417</v>
      </c>
      <c r="AY336" s="6">
        <f t="shared" si="3192"/>
        <v>1.3516248511068882</v>
      </c>
      <c r="AZ336" s="28">
        <f t="shared" si="2890"/>
        <v>154000</v>
      </c>
      <c r="BA336" s="6">
        <f t="shared" si="3193"/>
        <v>1.2119584415584417</v>
      </c>
      <c r="BB336" s="21">
        <f t="shared" si="3194"/>
        <v>1.3516248511068882</v>
      </c>
    </row>
    <row r="337" spans="4:54" x14ac:dyDescent="0.25">
      <c r="D337" s="28">
        <v>328</v>
      </c>
      <c r="F337" s="20"/>
      <c r="G337" s="29">
        <f t="shared" si="3205"/>
        <v>164.5</v>
      </c>
      <c r="H337" s="4">
        <f t="shared" ref="H337" si="3246">H$5/G337+H$6</f>
        <v>4.1181386018237083</v>
      </c>
      <c r="I337" s="4">
        <f t="shared" si="3196"/>
        <v>5.9048799392097271</v>
      </c>
      <c r="J337" s="28">
        <v>328</v>
      </c>
      <c r="K337" s="4">
        <f t="shared" ref="K337" si="3247">K$5/J337+K$6</f>
        <v>4.1185463414634143</v>
      </c>
      <c r="L337" s="4">
        <f t="shared" si="3198"/>
        <v>5.9054756097560981</v>
      </c>
      <c r="M337" s="28">
        <f t="shared" si="2963"/>
        <v>784</v>
      </c>
      <c r="N337" s="6">
        <f t="shared" ref="N337" si="3248">N$5/M337+N$6</f>
        <v>3.8229265306122451</v>
      </c>
      <c r="O337" s="6">
        <f t="shared" si="2946"/>
        <v>5.3475061224489799</v>
      </c>
      <c r="P337" s="28">
        <f t="shared" si="2965"/>
        <v>6940</v>
      </c>
      <c r="Q337" s="6">
        <f t="shared" ref="Q337" si="3249">Q$5/P337+Q$6</f>
        <v>3.7149933717579251</v>
      </c>
      <c r="R337" s="6">
        <f t="shared" si="2948"/>
        <v>5.2299665706051872</v>
      </c>
      <c r="S337" s="28">
        <f t="shared" si="2709"/>
        <v>8520</v>
      </c>
      <c r="T337" s="6">
        <f t="shared" ref="T337" si="3250">T$5/S337+T$6</f>
        <v>2.7463286384976526</v>
      </c>
      <c r="U337" s="6">
        <f t="shared" si="2950"/>
        <v>3.0609450704225352</v>
      </c>
      <c r="V337" s="28">
        <f t="shared" si="2711"/>
        <v>16200</v>
      </c>
      <c r="W337" s="6">
        <f t="shared" ref="W337" si="3251">W$5/V337+W$6</f>
        <v>2.642332098765432</v>
      </c>
      <c r="X337" s="6">
        <f t="shared" si="2952"/>
        <v>2.946138271604938</v>
      </c>
      <c r="Y337" s="28">
        <f t="shared" si="2713"/>
        <v>32200</v>
      </c>
      <c r="Z337" s="6">
        <f t="shared" ref="Z337" si="3252">Z$5/Y337+Z$6</f>
        <v>2.4996490683229813</v>
      </c>
      <c r="AA337" s="6">
        <f t="shared" si="2954"/>
        <v>2.7883720496894413</v>
      </c>
      <c r="AB337" s="28">
        <f t="shared" si="2715"/>
        <v>70000</v>
      </c>
      <c r="AC337" s="6">
        <f t="shared" ref="AC337" si="3253">AC$5/AB337+AC$6</f>
        <v>2.2741285714285717</v>
      </c>
      <c r="AD337" s="6">
        <f t="shared" si="2956"/>
        <v>2.5353571428571429</v>
      </c>
      <c r="AE337" s="28">
        <f t="shared" si="2885"/>
        <v>157000</v>
      </c>
      <c r="AF337" s="6">
        <f t="shared" si="2939"/>
        <v>1.9455598726114649</v>
      </c>
      <c r="AG337" s="6">
        <f t="shared" si="2957"/>
        <v>2.1712560509554137</v>
      </c>
      <c r="AH337" s="28">
        <f t="shared" si="2886"/>
        <v>157000</v>
      </c>
      <c r="AI337" s="6">
        <f t="shared" si="2940"/>
        <v>1.478959872611465</v>
      </c>
      <c r="AJ337" s="6">
        <f t="shared" si="2958"/>
        <v>1.6499560509554141</v>
      </c>
      <c r="AK337" s="28">
        <f t="shared" si="2887"/>
        <v>157000</v>
      </c>
      <c r="AL337" s="6">
        <f t="shared" si="2941"/>
        <v>0.77885987261146494</v>
      </c>
      <c r="AM337" s="6">
        <f t="shared" si="2959"/>
        <v>0.78468861540588886</v>
      </c>
      <c r="AN337" s="28">
        <f t="shared" si="2888"/>
        <v>157000</v>
      </c>
      <c r="AO337" s="6">
        <f t="shared" si="2942"/>
        <v>0.47805987261146499</v>
      </c>
      <c r="AP337" s="6">
        <f t="shared" si="2960"/>
        <v>0.48225605095541402</v>
      </c>
      <c r="AQ337" s="28">
        <f t="shared" si="2721"/>
        <v>32200</v>
      </c>
      <c r="AR337" s="6">
        <f t="shared" si="3187"/>
        <v>1.4673490683229815</v>
      </c>
      <c r="AS337" s="6">
        <f t="shared" si="3188"/>
        <v>1.6349861038778446</v>
      </c>
      <c r="AT337" s="28">
        <f t="shared" si="2722"/>
        <v>70000</v>
      </c>
      <c r="AU337" s="6">
        <f t="shared" si="3189"/>
        <v>1.2558285714285715</v>
      </c>
      <c r="AV337" s="6">
        <f t="shared" si="3190"/>
        <v>1.3976923835744206</v>
      </c>
      <c r="AW337" s="28">
        <f t="shared" si="2889"/>
        <v>157000</v>
      </c>
      <c r="AX337" s="6">
        <f t="shared" si="3191"/>
        <v>1.2112598726114649</v>
      </c>
      <c r="AY337" s="6">
        <f t="shared" si="3192"/>
        <v>1.3508912916726918</v>
      </c>
      <c r="AZ337" s="28">
        <f t="shared" si="2890"/>
        <v>157000</v>
      </c>
      <c r="BA337" s="6">
        <f t="shared" si="3193"/>
        <v>1.2112598726114649</v>
      </c>
      <c r="BB337" s="21">
        <f t="shared" si="3194"/>
        <v>1.3508912916726918</v>
      </c>
    </row>
    <row r="338" spans="4:54" x14ac:dyDescent="0.25">
      <c r="D338" s="28">
        <v>329</v>
      </c>
      <c r="F338" s="20"/>
      <c r="G338" s="29">
        <f t="shared" si="3205"/>
        <v>165</v>
      </c>
      <c r="H338" s="4">
        <f t="shared" ref="H338" si="3254">H$5/G338+H$6</f>
        <v>4.1177333333333337</v>
      </c>
      <c r="I338" s="4">
        <f t="shared" si="3196"/>
        <v>5.904287878787879</v>
      </c>
      <c r="J338" s="28">
        <v>329</v>
      </c>
      <c r="K338" s="4">
        <f t="shared" ref="K338" si="3255">K$5/J338+K$6</f>
        <v>4.1181386018237083</v>
      </c>
      <c r="L338" s="4">
        <f t="shared" si="3198"/>
        <v>5.9048799392097271</v>
      </c>
      <c r="M338" s="28">
        <f t="shared" si="2963"/>
        <v>787</v>
      </c>
      <c r="N338" s="6">
        <f t="shared" ref="N338" si="3256">N$5/M338+N$6</f>
        <v>3.8224354510800511</v>
      </c>
      <c r="O338" s="6">
        <f t="shared" si="2946"/>
        <v>5.3469712833545113</v>
      </c>
      <c r="P338" s="28">
        <f t="shared" si="2965"/>
        <v>6970</v>
      </c>
      <c r="Q338" s="6">
        <f t="shared" ref="Q338" si="3257">Q$5/P338+Q$6</f>
        <v>3.7149034433285513</v>
      </c>
      <c r="R338" s="6">
        <f t="shared" si="2948"/>
        <v>5.2298685796269728</v>
      </c>
      <c r="S338" s="28">
        <f t="shared" si="2709"/>
        <v>8585</v>
      </c>
      <c r="T338" s="6">
        <f t="shared" ref="T338" si="3258">T$5/S338+T$6</f>
        <v>2.7454933022714036</v>
      </c>
      <c r="U338" s="6">
        <f t="shared" si="2950"/>
        <v>3.060067967384974</v>
      </c>
      <c r="V338" s="28">
        <f t="shared" si="2711"/>
        <v>16325</v>
      </c>
      <c r="W338" s="6">
        <f t="shared" ref="W338" si="3259">W$5/V338+W$6</f>
        <v>2.6416396630934149</v>
      </c>
      <c r="X338" s="6">
        <f t="shared" si="2952"/>
        <v>2.9454113323124043</v>
      </c>
      <c r="Y338" s="28">
        <f t="shared" si="2713"/>
        <v>32450</v>
      </c>
      <c r="Z338" s="6">
        <f t="shared" ref="Z338" si="3260">Z$5/Y338+Z$6</f>
        <v>2.4991394453004623</v>
      </c>
      <c r="AA338" s="6">
        <f t="shared" si="2954"/>
        <v>2.7878368258859787</v>
      </c>
      <c r="AB338" s="28">
        <f t="shared" si="2715"/>
        <v>71000</v>
      </c>
      <c r="AC338" s="6">
        <f t="shared" ref="AC338" si="3261">AC$5/AB338+AC$6</f>
        <v>2.2729957746478875</v>
      </c>
      <c r="AD338" s="6">
        <f t="shared" si="2956"/>
        <v>2.5341676056338027</v>
      </c>
      <c r="AE338" s="28">
        <f t="shared" si="2885"/>
        <v>160000</v>
      </c>
      <c r="AF338" s="6">
        <f t="shared" si="2939"/>
        <v>1.9448874999999999</v>
      </c>
      <c r="AG338" s="6">
        <f t="shared" si="2957"/>
        <v>2.17055</v>
      </c>
      <c r="AH338" s="28">
        <f t="shared" si="2886"/>
        <v>160000</v>
      </c>
      <c r="AI338" s="6">
        <f t="shared" si="2940"/>
        <v>1.4782875</v>
      </c>
      <c r="AJ338" s="6">
        <f t="shared" si="2958"/>
        <v>1.6492500000000001</v>
      </c>
      <c r="AK338" s="28">
        <f t="shared" si="2887"/>
        <v>160000</v>
      </c>
      <c r="AL338" s="6">
        <f t="shared" si="2941"/>
        <v>0.77818750000000003</v>
      </c>
      <c r="AM338" s="6">
        <f t="shared" si="2959"/>
        <v>0.78398256445047487</v>
      </c>
      <c r="AN338" s="28">
        <f t="shared" si="2888"/>
        <v>160000</v>
      </c>
      <c r="AO338" s="6">
        <f t="shared" si="2942"/>
        <v>0.47738750000000002</v>
      </c>
      <c r="AP338" s="6">
        <f t="shared" si="2960"/>
        <v>0.48154999999999998</v>
      </c>
      <c r="AQ338" s="28">
        <f t="shared" si="2721"/>
        <v>32450</v>
      </c>
      <c r="AR338" s="6">
        <f t="shared" si="3187"/>
        <v>1.4668394453004623</v>
      </c>
      <c r="AS338" s="6">
        <f t="shared" si="3188"/>
        <v>1.634450880074382</v>
      </c>
      <c r="AT338" s="28">
        <f t="shared" si="2722"/>
        <v>71000</v>
      </c>
      <c r="AU338" s="6">
        <f t="shared" si="3189"/>
        <v>1.2546957746478873</v>
      </c>
      <c r="AV338" s="6">
        <f t="shared" si="3190"/>
        <v>1.3965028463510807</v>
      </c>
      <c r="AW338" s="28">
        <f t="shared" si="2889"/>
        <v>160000</v>
      </c>
      <c r="AX338" s="6">
        <f t="shared" si="3191"/>
        <v>1.2105874999999999</v>
      </c>
      <c r="AY338" s="6">
        <f t="shared" si="3192"/>
        <v>1.3501852407172779</v>
      </c>
      <c r="AZ338" s="28">
        <f t="shared" si="2890"/>
        <v>160000</v>
      </c>
      <c r="BA338" s="6">
        <f t="shared" si="3193"/>
        <v>1.2105874999999999</v>
      </c>
      <c r="BB338" s="21">
        <f t="shared" si="3194"/>
        <v>1.3501852407172779</v>
      </c>
    </row>
    <row r="339" spans="4:54" x14ac:dyDescent="0.25">
      <c r="D339" s="28">
        <v>330</v>
      </c>
      <c r="F339" s="20"/>
      <c r="G339" s="29">
        <f t="shared" si="3205"/>
        <v>165.5</v>
      </c>
      <c r="H339" s="4">
        <f t="shared" ref="H339" si="3262">H$5/G339+H$6</f>
        <v>4.1173305135951663</v>
      </c>
      <c r="I339" s="4">
        <f t="shared" si="3196"/>
        <v>5.9036993957703929</v>
      </c>
      <c r="J339" s="28">
        <v>330</v>
      </c>
      <c r="K339" s="4">
        <f t="shared" ref="K339" si="3263">K$5/J339+K$6</f>
        <v>4.1177333333333337</v>
      </c>
      <c r="L339" s="4">
        <f t="shared" si="3198"/>
        <v>5.904287878787879</v>
      </c>
      <c r="M339" s="28">
        <f t="shared" si="2963"/>
        <v>790</v>
      </c>
      <c r="N339" s="6">
        <f t="shared" ref="N339" si="3264">N$5/M339+N$6</f>
        <v>3.8219481012658227</v>
      </c>
      <c r="O339" s="6">
        <f t="shared" si="2946"/>
        <v>5.3464405063291141</v>
      </c>
      <c r="P339" s="28">
        <f t="shared" si="2965"/>
        <v>7000</v>
      </c>
      <c r="Q339" s="6">
        <f t="shared" ref="Q339" si="3265">Q$5/P339+Q$6</f>
        <v>3.7148142857142861</v>
      </c>
      <c r="R339" s="6">
        <f t="shared" si="2948"/>
        <v>5.2297714285714285</v>
      </c>
      <c r="S339" s="28">
        <f t="shared" ref="S339:S402" si="3266">S338+65</f>
        <v>8650</v>
      </c>
      <c r="T339" s="6">
        <f t="shared" ref="T339" si="3267">T$5/S339+T$6</f>
        <v>2.7446705202312138</v>
      </c>
      <c r="U339" s="6">
        <f t="shared" si="2950"/>
        <v>3.0592040462427748</v>
      </c>
      <c r="V339" s="28">
        <f t="shared" ref="V339:V402" si="3268">V338+125</f>
        <v>16450</v>
      </c>
      <c r="W339" s="6">
        <f t="shared" ref="W339" si="3269">W$5/V339+W$6</f>
        <v>2.6409577507598785</v>
      </c>
      <c r="X339" s="6">
        <f t="shared" si="2952"/>
        <v>2.9446954407294834</v>
      </c>
      <c r="Y339" s="28">
        <f t="shared" ref="Y339:Y402" si="3270">Y338+250</f>
        <v>32700</v>
      </c>
      <c r="Z339" s="6">
        <f t="shared" ref="Z339" si="3271">Z$5/Y339+Z$6</f>
        <v>2.4986376146788993</v>
      </c>
      <c r="AA339" s="6">
        <f t="shared" si="2954"/>
        <v>2.7873097859327216</v>
      </c>
      <c r="AB339" s="28">
        <f t="shared" ref="AB339:AB347" si="3272">+AB338+1000</f>
        <v>72000</v>
      </c>
      <c r="AC339" s="6">
        <f t="shared" ref="AC339" si="3273">AC$5/AB339+AC$6</f>
        <v>2.2718944444444449</v>
      </c>
      <c r="AD339" s="6">
        <f t="shared" si="2956"/>
        <v>2.5330111111111111</v>
      </c>
      <c r="AE339" s="28">
        <f t="shared" si="2885"/>
        <v>163000</v>
      </c>
      <c r="AF339" s="6">
        <f t="shared" si="2939"/>
        <v>1.9442398773006135</v>
      </c>
      <c r="AG339" s="6">
        <f t="shared" si="2957"/>
        <v>2.1698699386503066</v>
      </c>
      <c r="AH339" s="28">
        <f t="shared" si="2886"/>
        <v>163000</v>
      </c>
      <c r="AI339" s="6">
        <f t="shared" si="2940"/>
        <v>1.4776398773006136</v>
      </c>
      <c r="AJ339" s="6">
        <f t="shared" si="2958"/>
        <v>1.6485699386503068</v>
      </c>
      <c r="AK339" s="28">
        <f t="shared" si="2887"/>
        <v>163000</v>
      </c>
      <c r="AL339" s="6">
        <f t="shared" si="2941"/>
        <v>0.77753987730061347</v>
      </c>
      <c r="AM339" s="6">
        <f t="shared" si="2959"/>
        <v>0.78330250310078153</v>
      </c>
      <c r="AN339" s="28">
        <f t="shared" si="2888"/>
        <v>163000</v>
      </c>
      <c r="AO339" s="6">
        <f t="shared" si="2942"/>
        <v>0.47673987730061351</v>
      </c>
      <c r="AP339" s="6">
        <f t="shared" si="2960"/>
        <v>0.48086993865030675</v>
      </c>
      <c r="AQ339" s="28">
        <f t="shared" ref="AQ339:AQ402" si="3274">AQ338+250</f>
        <v>32700</v>
      </c>
      <c r="AR339" s="6">
        <f t="shared" si="3187"/>
        <v>1.4663376146788991</v>
      </c>
      <c r="AS339" s="6">
        <f t="shared" si="3188"/>
        <v>1.6339238401211253</v>
      </c>
      <c r="AT339" s="28">
        <f t="shared" ref="AT339:AT347" si="3275">+AT338+1000</f>
        <v>72000</v>
      </c>
      <c r="AU339" s="6">
        <f t="shared" si="3189"/>
        <v>1.2535944444444445</v>
      </c>
      <c r="AV339" s="6">
        <f t="shared" si="3190"/>
        <v>1.3953463518283888</v>
      </c>
      <c r="AW339" s="28">
        <f t="shared" si="2889"/>
        <v>163000</v>
      </c>
      <c r="AX339" s="6">
        <f t="shared" si="3191"/>
        <v>1.2099398773006136</v>
      </c>
      <c r="AY339" s="6">
        <f t="shared" si="3192"/>
        <v>1.3495051793675845</v>
      </c>
      <c r="AZ339" s="28">
        <f t="shared" si="2890"/>
        <v>163000</v>
      </c>
      <c r="BA339" s="6">
        <f t="shared" si="3193"/>
        <v>1.2099398773006136</v>
      </c>
      <c r="BB339" s="21">
        <f t="shared" si="3194"/>
        <v>1.3495051793675845</v>
      </c>
    </row>
    <row r="340" spans="4:54" x14ac:dyDescent="0.25">
      <c r="D340" s="28">
        <v>331</v>
      </c>
      <c r="F340" s="20"/>
      <c r="G340" s="29">
        <f t="shared" si="3205"/>
        <v>166</v>
      </c>
      <c r="H340" s="4">
        <f t="shared" ref="H340" si="3276">H$5/G340+H$6</f>
        <v>4.1169301204819275</v>
      </c>
      <c r="I340" s="4">
        <f t="shared" si="3196"/>
        <v>5.9031144578313253</v>
      </c>
      <c r="J340" s="28">
        <v>331</v>
      </c>
      <c r="K340" s="4">
        <f t="shared" ref="K340" si="3277">K$5/J340+K$6</f>
        <v>4.1173305135951663</v>
      </c>
      <c r="L340" s="4">
        <f t="shared" si="3198"/>
        <v>5.9036993957703929</v>
      </c>
      <c r="M340" s="28">
        <f t="shared" si="2963"/>
        <v>793</v>
      </c>
      <c r="N340" s="6">
        <f t="shared" ref="N340" si="3278">N$5/M340+N$6</f>
        <v>3.8214644388398487</v>
      </c>
      <c r="O340" s="6">
        <f t="shared" si="2946"/>
        <v>5.3459137452711225</v>
      </c>
      <c r="P340" s="28">
        <f t="shared" si="2965"/>
        <v>7030</v>
      </c>
      <c r="Q340" s="6">
        <f t="shared" ref="Q340" si="3279">Q$5/P340+Q$6</f>
        <v>3.7147258890469419</v>
      </c>
      <c r="R340" s="6">
        <f t="shared" si="2948"/>
        <v>5.2296751066856331</v>
      </c>
      <c r="S340" s="28">
        <f t="shared" si="3266"/>
        <v>8715</v>
      </c>
      <c r="T340" s="6">
        <f t="shared" ref="T340" si="3280">T$5/S340+T$6</f>
        <v>2.7438600114744696</v>
      </c>
      <c r="U340" s="6">
        <f t="shared" si="2950"/>
        <v>3.058353012048193</v>
      </c>
      <c r="V340" s="28">
        <f t="shared" si="3268"/>
        <v>16575</v>
      </c>
      <c r="W340" s="6">
        <f t="shared" ref="W340" si="3281">W$5/V340+W$6</f>
        <v>2.6402861236802413</v>
      </c>
      <c r="X340" s="6">
        <f t="shared" si="2952"/>
        <v>2.9439903469079938</v>
      </c>
      <c r="Y340" s="28">
        <f t="shared" si="3270"/>
        <v>32950</v>
      </c>
      <c r="Z340" s="6">
        <f t="shared" ref="Z340" si="3282">Z$5/Y340+Z$6</f>
        <v>2.4981433990895296</v>
      </c>
      <c r="AA340" s="6">
        <f t="shared" si="2954"/>
        <v>2.7867907435508346</v>
      </c>
      <c r="AB340" s="28">
        <f t="shared" si="3272"/>
        <v>73000</v>
      </c>
      <c r="AC340" s="6">
        <f t="shared" ref="AC340" si="3283">AC$5/AB340+AC$6</f>
        <v>2.2708232876712331</v>
      </c>
      <c r="AD340" s="6">
        <f t="shared" si="2956"/>
        <v>2.5318863013698629</v>
      </c>
      <c r="AE340" s="28">
        <f t="shared" si="2885"/>
        <v>166000</v>
      </c>
      <c r="AF340" s="6">
        <f t="shared" si="2939"/>
        <v>1.9436156626506025</v>
      </c>
      <c r="AG340" s="6">
        <f t="shared" si="2957"/>
        <v>2.169214457831325</v>
      </c>
      <c r="AH340" s="28">
        <f t="shared" si="2886"/>
        <v>166000</v>
      </c>
      <c r="AI340" s="6">
        <f t="shared" si="2940"/>
        <v>1.4770156626506026</v>
      </c>
      <c r="AJ340" s="6">
        <f t="shared" si="2958"/>
        <v>1.6479144578313254</v>
      </c>
      <c r="AK340" s="28">
        <f t="shared" si="2887"/>
        <v>166000</v>
      </c>
      <c r="AL340" s="6">
        <f t="shared" si="2941"/>
        <v>0.77691566265060241</v>
      </c>
      <c r="AM340" s="6">
        <f t="shared" si="2959"/>
        <v>0.78264702228180016</v>
      </c>
      <c r="AN340" s="28">
        <f t="shared" si="2888"/>
        <v>166000</v>
      </c>
      <c r="AO340" s="6">
        <f t="shared" si="2942"/>
        <v>0.4761156626506024</v>
      </c>
      <c r="AP340" s="6">
        <f t="shared" si="2960"/>
        <v>0.48021445783132533</v>
      </c>
      <c r="AQ340" s="28">
        <f t="shared" si="3274"/>
        <v>32950</v>
      </c>
      <c r="AR340" s="6">
        <f t="shared" si="3187"/>
        <v>1.4658433990895297</v>
      </c>
      <c r="AS340" s="6">
        <f t="shared" si="3188"/>
        <v>1.6334047977392383</v>
      </c>
      <c r="AT340" s="28">
        <f t="shared" si="3275"/>
        <v>73000</v>
      </c>
      <c r="AU340" s="6">
        <f t="shared" si="3189"/>
        <v>1.2525232876712329</v>
      </c>
      <c r="AV340" s="6">
        <f t="shared" si="3190"/>
        <v>1.3942215420871409</v>
      </c>
      <c r="AW340" s="28">
        <f t="shared" si="2889"/>
        <v>166000</v>
      </c>
      <c r="AX340" s="6">
        <f t="shared" si="3191"/>
        <v>1.2093156626506025</v>
      </c>
      <c r="AY340" s="6">
        <f t="shared" si="3192"/>
        <v>1.3488496985486031</v>
      </c>
      <c r="AZ340" s="28">
        <f t="shared" si="2890"/>
        <v>166000</v>
      </c>
      <c r="BA340" s="6">
        <f t="shared" si="3193"/>
        <v>1.2093156626506025</v>
      </c>
      <c r="BB340" s="21">
        <f t="shared" si="3194"/>
        <v>1.3488496985486031</v>
      </c>
    </row>
    <row r="341" spans="4:54" x14ac:dyDescent="0.25">
      <c r="D341" s="28">
        <v>332</v>
      </c>
      <c r="F341" s="20"/>
      <c r="G341" s="29">
        <f t="shared" si="3205"/>
        <v>166.5</v>
      </c>
      <c r="H341" s="4">
        <f t="shared" ref="H341" si="3284">H$5/G341+H$6</f>
        <v>4.1165321321321322</v>
      </c>
      <c r="I341" s="4">
        <f t="shared" si="3196"/>
        <v>5.9025330330330332</v>
      </c>
      <c r="J341" s="28">
        <v>332</v>
      </c>
      <c r="K341" s="4">
        <f t="shared" ref="K341" si="3285">K$5/J341+K$6</f>
        <v>4.1169301204819275</v>
      </c>
      <c r="L341" s="4">
        <f t="shared" si="3198"/>
        <v>5.9031144578313253</v>
      </c>
      <c r="M341" s="28">
        <f t="shared" si="2963"/>
        <v>796</v>
      </c>
      <c r="N341" s="6">
        <f t="shared" ref="N341" si="3286">N$5/M341+N$6</f>
        <v>3.8209844221105529</v>
      </c>
      <c r="O341" s="6">
        <f t="shared" si="2946"/>
        <v>5.3453909547738698</v>
      </c>
      <c r="P341" s="28">
        <f t="shared" si="2965"/>
        <v>7060</v>
      </c>
      <c r="Q341" s="6">
        <f t="shared" ref="Q341" si="3287">Q$5/P341+Q$6</f>
        <v>3.7146382436260623</v>
      </c>
      <c r="R341" s="6">
        <f t="shared" si="2948"/>
        <v>5.2295796033994337</v>
      </c>
      <c r="S341" s="28">
        <f t="shared" si="3266"/>
        <v>8780</v>
      </c>
      <c r="T341" s="6">
        <f t="shared" ref="T341" si="3288">T$5/S341+T$6</f>
        <v>2.7430615034168566</v>
      </c>
      <c r="U341" s="6">
        <f t="shared" si="2950"/>
        <v>3.0575145785876994</v>
      </c>
      <c r="V341" s="28">
        <f t="shared" si="3268"/>
        <v>16700</v>
      </c>
      <c r="W341" s="6">
        <f t="shared" ref="W341" si="3289">W$5/V341+W$6</f>
        <v>2.6396245508982035</v>
      </c>
      <c r="X341" s="6">
        <f t="shared" si="2952"/>
        <v>2.9432958083832337</v>
      </c>
      <c r="Y341" s="28">
        <f t="shared" si="3270"/>
        <v>33200</v>
      </c>
      <c r="Z341" s="6">
        <f t="shared" ref="Z341" si="3290">Z$5/Y341+Z$6</f>
        <v>2.497656626506024</v>
      </c>
      <c r="AA341" s="6">
        <f t="shared" si="2954"/>
        <v>2.7862795180722895</v>
      </c>
      <c r="AB341" s="28">
        <f t="shared" si="3272"/>
        <v>74000</v>
      </c>
      <c r="AC341" s="6">
        <f t="shared" ref="AC341" si="3291">AC$5/AB341+AC$6</f>
        <v>2.2697810810810815</v>
      </c>
      <c r="AD341" s="6">
        <f t="shared" si="2956"/>
        <v>2.5307918918918917</v>
      </c>
      <c r="AE341" s="28">
        <f t="shared" si="2885"/>
        <v>169000</v>
      </c>
      <c r="AF341" s="6">
        <f t="shared" si="2939"/>
        <v>1.9430136094674555</v>
      </c>
      <c r="AG341" s="6">
        <f t="shared" si="2957"/>
        <v>2.16858224852071</v>
      </c>
      <c r="AH341" s="28">
        <f t="shared" si="2886"/>
        <v>169000</v>
      </c>
      <c r="AI341" s="6">
        <f t="shared" si="2940"/>
        <v>1.4764136094674556</v>
      </c>
      <c r="AJ341" s="6">
        <f t="shared" si="2958"/>
        <v>1.6472822485207101</v>
      </c>
      <c r="AK341" s="28">
        <f t="shared" si="2887"/>
        <v>169000</v>
      </c>
      <c r="AL341" s="6">
        <f t="shared" si="2941"/>
        <v>0.77631360946745565</v>
      </c>
      <c r="AM341" s="6">
        <f t="shared" si="2959"/>
        <v>0.78201481297118491</v>
      </c>
      <c r="AN341" s="28">
        <f t="shared" si="2888"/>
        <v>169000</v>
      </c>
      <c r="AO341" s="6">
        <f t="shared" si="2942"/>
        <v>0.47551360946745563</v>
      </c>
      <c r="AP341" s="6">
        <f t="shared" si="2960"/>
        <v>0.47958224852071007</v>
      </c>
      <c r="AQ341" s="28">
        <f t="shared" si="3274"/>
        <v>33200</v>
      </c>
      <c r="AR341" s="6">
        <f t="shared" si="3187"/>
        <v>1.4653566265060243</v>
      </c>
      <c r="AS341" s="6">
        <f t="shared" si="3188"/>
        <v>1.6328935722606928</v>
      </c>
      <c r="AT341" s="28">
        <f t="shared" si="3275"/>
        <v>74000</v>
      </c>
      <c r="AU341" s="6">
        <f t="shared" si="3189"/>
        <v>1.251481081081081</v>
      </c>
      <c r="AV341" s="6">
        <f t="shared" si="3190"/>
        <v>1.3931271326091696</v>
      </c>
      <c r="AW341" s="28">
        <f t="shared" si="2889"/>
        <v>169000</v>
      </c>
      <c r="AX341" s="6">
        <f t="shared" si="3191"/>
        <v>1.2087136094674555</v>
      </c>
      <c r="AY341" s="6">
        <f t="shared" si="3192"/>
        <v>1.3482174892379879</v>
      </c>
      <c r="AZ341" s="28">
        <f t="shared" si="2890"/>
        <v>169000</v>
      </c>
      <c r="BA341" s="6">
        <f t="shared" si="3193"/>
        <v>1.2087136094674555</v>
      </c>
      <c r="BB341" s="21">
        <f t="shared" si="3194"/>
        <v>1.3482174892379879</v>
      </c>
    </row>
    <row r="342" spans="4:54" x14ac:dyDescent="0.25">
      <c r="D342" s="28">
        <v>333</v>
      </c>
      <c r="F342" s="20"/>
      <c r="G342" s="29">
        <f t="shared" si="3205"/>
        <v>167</v>
      </c>
      <c r="H342" s="4">
        <f t="shared" ref="H342" si="3292">H$5/G342+H$6</f>
        <v>4.1161365269461081</v>
      </c>
      <c r="I342" s="4">
        <f t="shared" si="3196"/>
        <v>5.9019550898203592</v>
      </c>
      <c r="J342" s="28">
        <v>333</v>
      </c>
      <c r="K342" s="4">
        <f t="shared" ref="K342" si="3293">K$5/J342+K$6</f>
        <v>4.1165321321321322</v>
      </c>
      <c r="L342" s="4">
        <f t="shared" si="3198"/>
        <v>5.9025330330330332</v>
      </c>
      <c r="M342" s="28">
        <f t="shared" si="2963"/>
        <v>799</v>
      </c>
      <c r="N342" s="6">
        <f t="shared" ref="N342" si="3294">N$5/M342+N$6</f>
        <v>3.8205080100125159</v>
      </c>
      <c r="O342" s="6">
        <f t="shared" si="2946"/>
        <v>5.3448720901126414</v>
      </c>
      <c r="P342" s="28">
        <f t="shared" si="2965"/>
        <v>7090</v>
      </c>
      <c r="Q342" s="6">
        <f t="shared" ref="Q342" si="3295">Q$5/P342+Q$6</f>
        <v>3.7145513399153738</v>
      </c>
      <c r="R342" s="6">
        <f t="shared" si="2948"/>
        <v>5.22948490832158</v>
      </c>
      <c r="S342" s="28">
        <f t="shared" si="3266"/>
        <v>8845</v>
      </c>
      <c r="T342" s="6">
        <f t="shared" ref="T342" si="3296">T$5/S342+T$6</f>
        <v>2.7422747314867157</v>
      </c>
      <c r="U342" s="6">
        <f t="shared" si="2950"/>
        <v>3.0566884680610515</v>
      </c>
      <c r="V342" s="28">
        <f t="shared" si="3268"/>
        <v>16825</v>
      </c>
      <c r="W342" s="6">
        <f t="shared" ref="W342" si="3297">W$5/V342+W$6</f>
        <v>2.6389728083209509</v>
      </c>
      <c r="X342" s="6">
        <f t="shared" si="2952"/>
        <v>2.9426115898959879</v>
      </c>
      <c r="Y342" s="28">
        <f t="shared" si="3270"/>
        <v>33450</v>
      </c>
      <c r="Z342" s="6">
        <f t="shared" ref="Z342" si="3298">Z$5/Y342+Z$6</f>
        <v>2.4971771300448431</v>
      </c>
      <c r="AA342" s="6">
        <f t="shared" si="2954"/>
        <v>2.7857759342301942</v>
      </c>
      <c r="AB342" s="28">
        <f t="shared" si="3272"/>
        <v>75000</v>
      </c>
      <c r="AC342" s="6">
        <f t="shared" ref="AC342" si="3299">AC$5/AB342+AC$6</f>
        <v>2.268766666666667</v>
      </c>
      <c r="AD342" s="6">
        <f t="shared" si="2956"/>
        <v>2.5297266666666665</v>
      </c>
      <c r="AE342" s="28">
        <f t="shared" si="2885"/>
        <v>172000</v>
      </c>
      <c r="AF342" s="6">
        <f t="shared" si="2939"/>
        <v>1.9424325581395347</v>
      </c>
      <c r="AG342" s="6">
        <f t="shared" si="2957"/>
        <v>2.1679720930232556</v>
      </c>
      <c r="AH342" s="28">
        <f t="shared" si="2886"/>
        <v>172000</v>
      </c>
      <c r="AI342" s="6">
        <f t="shared" si="2940"/>
        <v>1.4758325581395348</v>
      </c>
      <c r="AJ342" s="6">
        <f t="shared" si="2958"/>
        <v>1.6466720930232559</v>
      </c>
      <c r="AK342" s="28">
        <f t="shared" si="2887"/>
        <v>172000</v>
      </c>
      <c r="AL342" s="6">
        <f t="shared" si="2941"/>
        <v>0.7757325581395349</v>
      </c>
      <c r="AM342" s="6">
        <f t="shared" si="2959"/>
        <v>0.78140465747373067</v>
      </c>
      <c r="AN342" s="28">
        <f t="shared" si="2888"/>
        <v>172000</v>
      </c>
      <c r="AO342" s="6">
        <f t="shared" si="2942"/>
        <v>0.47493255813953489</v>
      </c>
      <c r="AP342" s="6">
        <f t="shared" si="2960"/>
        <v>0.47897209302325583</v>
      </c>
      <c r="AQ342" s="28">
        <f t="shared" si="3274"/>
        <v>33450</v>
      </c>
      <c r="AR342" s="6">
        <f t="shared" si="3187"/>
        <v>1.4648771300448431</v>
      </c>
      <c r="AS342" s="6">
        <f t="shared" si="3188"/>
        <v>1.6323899884185979</v>
      </c>
      <c r="AT342" s="28">
        <f t="shared" si="3275"/>
        <v>75000</v>
      </c>
      <c r="AU342" s="6">
        <f t="shared" si="3189"/>
        <v>1.2504666666666666</v>
      </c>
      <c r="AV342" s="6">
        <f t="shared" si="3190"/>
        <v>1.3920619073839444</v>
      </c>
      <c r="AW342" s="28">
        <f t="shared" si="2889"/>
        <v>172000</v>
      </c>
      <c r="AX342" s="6">
        <f t="shared" si="3191"/>
        <v>1.2081325581395348</v>
      </c>
      <c r="AY342" s="6">
        <f t="shared" si="3192"/>
        <v>1.3476073337405337</v>
      </c>
      <c r="AZ342" s="28">
        <f t="shared" si="2890"/>
        <v>172000</v>
      </c>
      <c r="BA342" s="6">
        <f t="shared" si="3193"/>
        <v>1.2081325581395348</v>
      </c>
      <c r="BB342" s="21">
        <f t="shared" si="3194"/>
        <v>1.3476073337405337</v>
      </c>
    </row>
    <row r="343" spans="4:54" x14ac:dyDescent="0.25">
      <c r="D343" s="28">
        <v>334</v>
      </c>
      <c r="F343" s="20"/>
      <c r="G343" s="29">
        <f t="shared" si="3205"/>
        <v>167.5</v>
      </c>
      <c r="H343" s="4">
        <f t="shared" ref="H343" si="3300">H$5/G343+H$6</f>
        <v>4.1157432835820895</v>
      </c>
      <c r="I343" s="4">
        <f t="shared" si="3196"/>
        <v>5.901380597014926</v>
      </c>
      <c r="J343" s="28">
        <v>334</v>
      </c>
      <c r="K343" s="4">
        <f t="shared" ref="K343" si="3301">K$5/J343+K$6</f>
        <v>4.1161365269461081</v>
      </c>
      <c r="L343" s="4">
        <f t="shared" si="3198"/>
        <v>5.9019550898203592</v>
      </c>
      <c r="M343" s="28">
        <f t="shared" si="2963"/>
        <v>802</v>
      </c>
      <c r="N343" s="6">
        <f t="shared" ref="N343" si="3302">N$5/M343+N$6</f>
        <v>3.8200351620947632</v>
      </c>
      <c r="O343" s="6">
        <f t="shared" si="2946"/>
        <v>5.3443571072319207</v>
      </c>
      <c r="P343" s="28">
        <f t="shared" si="2965"/>
        <v>7120</v>
      </c>
      <c r="Q343" s="6">
        <f t="shared" ref="Q343" si="3303">Q$5/P343+Q$6</f>
        <v>3.7144651685393262</v>
      </c>
      <c r="R343" s="6">
        <f t="shared" si="2948"/>
        <v>5.229391011235955</v>
      </c>
      <c r="S343" s="28">
        <f t="shared" si="3266"/>
        <v>8910</v>
      </c>
      <c r="T343" s="6">
        <f t="shared" ref="T343" si="3304">T$5/S343+T$6</f>
        <v>2.7414994388327725</v>
      </c>
      <c r="U343" s="6">
        <f t="shared" si="2950"/>
        <v>3.0558744107744107</v>
      </c>
      <c r="V343" s="28">
        <f t="shared" si="3268"/>
        <v>16950</v>
      </c>
      <c r="W343" s="6">
        <f t="shared" ref="W343" si="3305">W$5/V343+W$6</f>
        <v>2.6383306784660765</v>
      </c>
      <c r="X343" s="6">
        <f t="shared" si="2952"/>
        <v>2.9419374631268438</v>
      </c>
      <c r="Y343" s="28">
        <f t="shared" si="3270"/>
        <v>33700</v>
      </c>
      <c r="Z343" s="6">
        <f t="shared" ref="Z343" si="3306">Z$5/Y343+Z$6</f>
        <v>2.4967047477744808</v>
      </c>
      <c r="AA343" s="6">
        <f t="shared" si="2954"/>
        <v>2.7852798219584569</v>
      </c>
      <c r="AB343" s="28">
        <f t="shared" si="3272"/>
        <v>76000</v>
      </c>
      <c r="AC343" s="6">
        <f t="shared" ref="AC343" si="3307">AC$5/AB343+AC$6</f>
        <v>2.2677789473684213</v>
      </c>
      <c r="AD343" s="6">
        <f t="shared" si="2956"/>
        <v>2.5286894736842105</v>
      </c>
      <c r="AE343" s="28">
        <f t="shared" si="2885"/>
        <v>175000</v>
      </c>
      <c r="AF343" s="6">
        <f t="shared" si="2939"/>
        <v>1.9418714285714285</v>
      </c>
      <c r="AG343" s="6">
        <f t="shared" si="2957"/>
        <v>2.1673828571428571</v>
      </c>
      <c r="AH343" s="28">
        <f t="shared" si="2886"/>
        <v>175000</v>
      </c>
      <c r="AI343" s="6">
        <f t="shared" si="2940"/>
        <v>1.4752714285714286</v>
      </c>
      <c r="AJ343" s="6">
        <f t="shared" si="2958"/>
        <v>1.6460828571428572</v>
      </c>
      <c r="AK343" s="28">
        <f t="shared" si="2887"/>
        <v>175000</v>
      </c>
      <c r="AL343" s="6">
        <f t="shared" si="2941"/>
        <v>0.77517142857142862</v>
      </c>
      <c r="AM343" s="6">
        <f t="shared" si="2959"/>
        <v>0.78081542159333195</v>
      </c>
      <c r="AN343" s="28">
        <f t="shared" si="2888"/>
        <v>175000</v>
      </c>
      <c r="AO343" s="6">
        <f t="shared" si="2942"/>
        <v>0.47437142857142856</v>
      </c>
      <c r="AP343" s="6">
        <f t="shared" si="2960"/>
        <v>0.47838285714285711</v>
      </c>
      <c r="AQ343" s="28">
        <f t="shared" si="3274"/>
        <v>33700</v>
      </c>
      <c r="AR343" s="6">
        <f t="shared" si="3187"/>
        <v>1.4644047477744808</v>
      </c>
      <c r="AS343" s="6">
        <f t="shared" si="3188"/>
        <v>1.6318938761468607</v>
      </c>
      <c r="AT343" s="28">
        <f t="shared" si="3275"/>
        <v>76000</v>
      </c>
      <c r="AU343" s="6">
        <f t="shared" si="3189"/>
        <v>1.2494789473684211</v>
      </c>
      <c r="AV343" s="6">
        <f t="shared" si="3190"/>
        <v>1.3910247144014884</v>
      </c>
      <c r="AW343" s="28">
        <f t="shared" si="2889"/>
        <v>175000</v>
      </c>
      <c r="AX343" s="6">
        <f t="shared" si="3191"/>
        <v>1.2075714285714285</v>
      </c>
      <c r="AY343" s="6">
        <f t="shared" si="3192"/>
        <v>1.3470180978601349</v>
      </c>
      <c r="AZ343" s="28">
        <f t="shared" si="2890"/>
        <v>175000</v>
      </c>
      <c r="BA343" s="6">
        <f t="shared" si="3193"/>
        <v>1.2075714285714285</v>
      </c>
      <c r="BB343" s="21">
        <f t="shared" si="3194"/>
        <v>1.3470180978601349</v>
      </c>
    </row>
    <row r="344" spans="4:54" x14ac:dyDescent="0.25">
      <c r="D344" s="28">
        <v>335</v>
      </c>
      <c r="F344" s="20"/>
      <c r="G344" s="29">
        <f t="shared" si="3205"/>
        <v>168</v>
      </c>
      <c r="H344" s="4">
        <f t="shared" ref="H344" si="3308">H$5/G344+H$6</f>
        <v>4.1153523809523813</v>
      </c>
      <c r="I344" s="4">
        <f t="shared" si="3196"/>
        <v>5.9008095238095244</v>
      </c>
      <c r="J344" s="28">
        <v>335</v>
      </c>
      <c r="K344" s="4">
        <f t="shared" ref="K344" si="3309">K$5/J344+K$6</f>
        <v>4.1157432835820895</v>
      </c>
      <c r="L344" s="4">
        <f t="shared" si="3198"/>
        <v>5.901380597014926</v>
      </c>
      <c r="M344" s="28">
        <f t="shared" si="2963"/>
        <v>805</v>
      </c>
      <c r="N344" s="6">
        <f t="shared" ref="N344" si="3310">N$5/M344+N$6</f>
        <v>3.819565838509317</v>
      </c>
      <c r="O344" s="6">
        <f t="shared" si="2946"/>
        <v>5.3438459627329191</v>
      </c>
      <c r="P344" s="28">
        <f t="shared" si="2965"/>
        <v>7150</v>
      </c>
      <c r="Q344" s="6">
        <f t="shared" ref="Q344" si="3311">Q$5/P344+Q$6</f>
        <v>3.7143797202797204</v>
      </c>
      <c r="R344" s="6">
        <f t="shared" si="2948"/>
        <v>5.229297902097902</v>
      </c>
      <c r="S344" s="28">
        <f t="shared" si="3266"/>
        <v>8975</v>
      </c>
      <c r="T344" s="6">
        <f t="shared" ref="T344" si="3312">T$5/S344+T$6</f>
        <v>2.7407353760445683</v>
      </c>
      <c r="U344" s="6">
        <f t="shared" si="2950"/>
        <v>3.0550721448467968</v>
      </c>
      <c r="V344" s="28">
        <f t="shared" si="3268"/>
        <v>17075</v>
      </c>
      <c r="W344" s="6">
        <f t="shared" ref="W344" si="3313">W$5/V344+W$6</f>
        <v>2.6376979502196192</v>
      </c>
      <c r="X344" s="6">
        <f t="shared" si="2952"/>
        <v>2.9412732064421667</v>
      </c>
      <c r="Y344" s="28">
        <f t="shared" si="3270"/>
        <v>33950</v>
      </c>
      <c r="Z344" s="6">
        <f t="shared" ref="Z344" si="3314">Z$5/Y344+Z$6</f>
        <v>2.4962393225331372</v>
      </c>
      <c r="AA344" s="6">
        <f t="shared" si="2954"/>
        <v>2.7847910162002947</v>
      </c>
      <c r="AB344" s="28">
        <f t="shared" si="3272"/>
        <v>77000</v>
      </c>
      <c r="AC344" s="6">
        <f t="shared" ref="AC344" si="3315">AC$5/AB344+AC$6</f>
        <v>2.2668168831168836</v>
      </c>
      <c r="AD344" s="6">
        <f t="shared" si="2956"/>
        <v>2.5276792207792207</v>
      </c>
      <c r="AE344" s="28">
        <f t="shared" si="2885"/>
        <v>178000</v>
      </c>
      <c r="AF344" s="6">
        <f t="shared" si="2939"/>
        <v>1.9413292134831461</v>
      </c>
      <c r="AG344" s="6">
        <f t="shared" si="2957"/>
        <v>2.1668134831460675</v>
      </c>
      <c r="AH344" s="28">
        <f t="shared" si="2886"/>
        <v>178000</v>
      </c>
      <c r="AI344" s="6">
        <f t="shared" si="2940"/>
        <v>1.4747292134831462</v>
      </c>
      <c r="AJ344" s="6">
        <f t="shared" si="2958"/>
        <v>1.6455134831460674</v>
      </c>
      <c r="AK344" s="28">
        <f t="shared" si="2887"/>
        <v>178000</v>
      </c>
      <c r="AL344" s="6">
        <f t="shared" si="2941"/>
        <v>0.77462921348314606</v>
      </c>
      <c r="AM344" s="6">
        <f t="shared" si="2959"/>
        <v>0.78024604759654226</v>
      </c>
      <c r="AN344" s="28">
        <f t="shared" si="2888"/>
        <v>178000</v>
      </c>
      <c r="AO344" s="6">
        <f t="shared" si="2942"/>
        <v>0.47382921348314605</v>
      </c>
      <c r="AP344" s="6">
        <f t="shared" si="2960"/>
        <v>0.47781348314606742</v>
      </c>
      <c r="AQ344" s="28">
        <f t="shared" si="3274"/>
        <v>33950</v>
      </c>
      <c r="AR344" s="6">
        <f t="shared" si="3187"/>
        <v>1.4639393225331372</v>
      </c>
      <c r="AS344" s="6">
        <f t="shared" si="3188"/>
        <v>1.6314050703886982</v>
      </c>
      <c r="AT344" s="28">
        <f t="shared" si="3275"/>
        <v>77000</v>
      </c>
      <c r="AU344" s="6">
        <f t="shared" si="3189"/>
        <v>1.2485168831168831</v>
      </c>
      <c r="AV344" s="6">
        <f t="shared" si="3190"/>
        <v>1.3900144614964987</v>
      </c>
      <c r="AW344" s="28">
        <f t="shared" si="2889"/>
        <v>178000</v>
      </c>
      <c r="AX344" s="6">
        <f t="shared" si="3191"/>
        <v>1.2070292134831462</v>
      </c>
      <c r="AY344" s="6">
        <f t="shared" si="3192"/>
        <v>1.3464487238633451</v>
      </c>
      <c r="AZ344" s="28">
        <f t="shared" si="2890"/>
        <v>178000</v>
      </c>
      <c r="BA344" s="6">
        <f t="shared" si="3193"/>
        <v>1.2070292134831462</v>
      </c>
      <c r="BB344" s="21">
        <f t="shared" si="3194"/>
        <v>1.3464487238633451</v>
      </c>
    </row>
    <row r="345" spans="4:54" x14ac:dyDescent="0.25">
      <c r="D345" s="28">
        <v>336</v>
      </c>
      <c r="F345" s="20"/>
      <c r="G345" s="29">
        <f t="shared" si="3205"/>
        <v>168.5</v>
      </c>
      <c r="H345" s="4">
        <f t="shared" ref="H345" si="3316">H$5/G345+H$6</f>
        <v>4.1149637982195841</v>
      </c>
      <c r="I345" s="4">
        <f t="shared" si="3196"/>
        <v>5.9002418397626117</v>
      </c>
      <c r="J345" s="28">
        <v>336</v>
      </c>
      <c r="K345" s="4">
        <f t="shared" ref="K345" si="3317">K$5/J345+K$6</f>
        <v>4.1153523809523813</v>
      </c>
      <c r="L345" s="4">
        <f t="shared" si="3198"/>
        <v>5.9008095238095244</v>
      </c>
      <c r="M345" s="28">
        <f t="shared" si="2963"/>
        <v>808</v>
      </c>
      <c r="N345" s="6">
        <f t="shared" ref="N345" si="3318">N$5/M345+N$6</f>
        <v>3.8191000000000002</v>
      </c>
      <c r="O345" s="6">
        <f t="shared" si="2946"/>
        <v>5.3433386138613868</v>
      </c>
      <c r="P345" s="28">
        <f t="shared" si="2965"/>
        <v>7180</v>
      </c>
      <c r="Q345" s="6">
        <f t="shared" ref="Q345" si="3319">Q$5/P345+Q$6</f>
        <v>3.7142949860724235</v>
      </c>
      <c r="R345" s="6">
        <f t="shared" si="2948"/>
        <v>5.2292055710306409</v>
      </c>
      <c r="S345" s="28">
        <f t="shared" si="3266"/>
        <v>9040</v>
      </c>
      <c r="T345" s="6">
        <f t="shared" ref="T345" si="3320">T$5/S345+T$6</f>
        <v>2.739982300884956</v>
      </c>
      <c r="U345" s="6">
        <f t="shared" si="2950"/>
        <v>3.0542814159292035</v>
      </c>
      <c r="V345" s="28">
        <f t="shared" si="3268"/>
        <v>17200</v>
      </c>
      <c r="W345" s="6">
        <f t="shared" ref="W345" si="3321">W$5/V345+W$6</f>
        <v>2.6370744186046511</v>
      </c>
      <c r="X345" s="6">
        <f t="shared" si="2952"/>
        <v>2.9406186046511626</v>
      </c>
      <c r="Y345" s="28">
        <f t="shared" si="3270"/>
        <v>34200</v>
      </c>
      <c r="Z345" s="6">
        <f t="shared" ref="Z345" si="3322">Z$5/Y345+Z$6</f>
        <v>2.495780701754386</v>
      </c>
      <c r="AA345" s="6">
        <f t="shared" si="2954"/>
        <v>2.7843093567251462</v>
      </c>
      <c r="AB345" s="28">
        <f t="shared" si="3272"/>
        <v>78000</v>
      </c>
      <c r="AC345" s="6">
        <f t="shared" ref="AC345" si="3323">AC$5/AB345+AC$6</f>
        <v>2.2658794871794874</v>
      </c>
      <c r="AD345" s="6">
        <f t="shared" si="2956"/>
        <v>2.5266948717948718</v>
      </c>
      <c r="AE345" s="28">
        <f t="shared" si="2885"/>
        <v>181000</v>
      </c>
      <c r="AF345" s="6">
        <f t="shared" si="2939"/>
        <v>1.9408049723756906</v>
      </c>
      <c r="AG345" s="6">
        <f t="shared" si="2957"/>
        <v>2.1662629834254141</v>
      </c>
      <c r="AH345" s="28">
        <f t="shared" si="2886"/>
        <v>181000</v>
      </c>
      <c r="AI345" s="6">
        <f t="shared" si="2940"/>
        <v>1.4742049723756907</v>
      </c>
      <c r="AJ345" s="6">
        <f t="shared" si="2958"/>
        <v>1.6449629834254145</v>
      </c>
      <c r="AK345" s="28">
        <f t="shared" si="2887"/>
        <v>181000</v>
      </c>
      <c r="AL345" s="6">
        <f t="shared" si="2941"/>
        <v>0.77410497237569065</v>
      </c>
      <c r="AM345" s="6">
        <f t="shared" si="2959"/>
        <v>0.77969554787588924</v>
      </c>
      <c r="AN345" s="28">
        <f t="shared" si="2888"/>
        <v>181000</v>
      </c>
      <c r="AO345" s="6">
        <f t="shared" si="2942"/>
        <v>0.47330497237569058</v>
      </c>
      <c r="AP345" s="6">
        <f t="shared" si="2960"/>
        <v>0.47726298342541434</v>
      </c>
      <c r="AQ345" s="28">
        <f t="shared" si="3274"/>
        <v>34200</v>
      </c>
      <c r="AR345" s="6">
        <f t="shared" si="3187"/>
        <v>1.463480701754386</v>
      </c>
      <c r="AS345" s="6">
        <f t="shared" si="3188"/>
        <v>1.6309234109135498</v>
      </c>
      <c r="AT345" s="28">
        <f t="shared" si="3275"/>
        <v>78000</v>
      </c>
      <c r="AU345" s="6">
        <f t="shared" si="3189"/>
        <v>1.2475794871794872</v>
      </c>
      <c r="AV345" s="6">
        <f t="shared" si="3190"/>
        <v>1.3890301125121496</v>
      </c>
      <c r="AW345" s="28">
        <f t="shared" si="2889"/>
        <v>181000</v>
      </c>
      <c r="AX345" s="6">
        <f t="shared" si="3191"/>
        <v>1.2065049723756907</v>
      </c>
      <c r="AY345" s="6">
        <f t="shared" si="3192"/>
        <v>1.3458982241426922</v>
      </c>
      <c r="AZ345" s="28">
        <f t="shared" si="2890"/>
        <v>181000</v>
      </c>
      <c r="BA345" s="6">
        <f t="shared" si="3193"/>
        <v>1.2065049723756907</v>
      </c>
      <c r="BB345" s="21">
        <f t="shared" si="3194"/>
        <v>1.3458982241426922</v>
      </c>
    </row>
    <row r="346" spans="4:54" x14ac:dyDescent="0.25">
      <c r="D346" s="28">
        <v>337</v>
      </c>
      <c r="F346" s="20"/>
      <c r="G346" s="29">
        <f t="shared" si="3205"/>
        <v>169</v>
      </c>
      <c r="H346" s="4">
        <f t="shared" ref="H346" si="3324">H$5/G346+H$6</f>
        <v>4.1145775147928996</v>
      </c>
      <c r="I346" s="4">
        <f t="shared" si="3196"/>
        <v>5.8996775147928995</v>
      </c>
      <c r="J346" s="28">
        <v>337</v>
      </c>
      <c r="K346" s="4">
        <f t="shared" ref="K346" si="3325">K$5/J346+K$6</f>
        <v>4.1149637982195841</v>
      </c>
      <c r="L346" s="4">
        <f t="shared" si="3198"/>
        <v>5.9002418397626117</v>
      </c>
      <c r="M346" s="28">
        <f t="shared" si="2963"/>
        <v>811</v>
      </c>
      <c r="N346" s="6">
        <f t="shared" ref="N346" si="3326">N$5/M346+N$6</f>
        <v>3.8186376078914921</v>
      </c>
      <c r="O346" s="6">
        <f t="shared" si="2946"/>
        <v>5.342835018495685</v>
      </c>
      <c r="P346" s="28">
        <f t="shared" si="2965"/>
        <v>7210</v>
      </c>
      <c r="Q346" s="6">
        <f t="shared" ref="Q346" si="3327">Q$5/P346+Q$6</f>
        <v>3.7142109570041613</v>
      </c>
      <c r="R346" s="6">
        <f t="shared" si="2948"/>
        <v>5.2291140083217753</v>
      </c>
      <c r="S346" s="28">
        <f t="shared" si="3266"/>
        <v>9105</v>
      </c>
      <c r="T346" s="6">
        <f t="shared" ref="T346" si="3328">T$5/S346+T$6</f>
        <v>2.7392399780340475</v>
      </c>
      <c r="U346" s="6">
        <f t="shared" si="2950"/>
        <v>3.0535019769357494</v>
      </c>
      <c r="V346" s="28">
        <f t="shared" si="3268"/>
        <v>17325</v>
      </c>
      <c r="W346" s="6">
        <f t="shared" ref="W346" si="3329">W$5/V346+W$6</f>
        <v>2.6364598845598843</v>
      </c>
      <c r="X346" s="6">
        <f t="shared" si="2952"/>
        <v>2.9399734487734488</v>
      </c>
      <c r="Y346" s="28">
        <f t="shared" si="3270"/>
        <v>34450</v>
      </c>
      <c r="Z346" s="6">
        <f t="shared" ref="Z346" si="3330">Z$5/Y346+Z$6</f>
        <v>2.4953287373004356</v>
      </c>
      <c r="AA346" s="6">
        <f t="shared" si="2954"/>
        <v>2.783834687953556</v>
      </c>
      <c r="AB346" s="28">
        <f t="shared" si="3272"/>
        <v>79000</v>
      </c>
      <c r="AC346" s="6">
        <f t="shared" ref="AC346" si="3331">AC$5/AB346+AC$6</f>
        <v>2.2649658227848102</v>
      </c>
      <c r="AD346" s="6">
        <f t="shared" si="2956"/>
        <v>2.5257354430379744</v>
      </c>
      <c r="AE346" s="28">
        <f t="shared" si="2885"/>
        <v>184000</v>
      </c>
      <c r="AF346" s="6">
        <f t="shared" si="2939"/>
        <v>1.9402978260869566</v>
      </c>
      <c r="AG346" s="6">
        <f t="shared" si="2957"/>
        <v>2.1657304347826085</v>
      </c>
      <c r="AH346" s="28">
        <f t="shared" si="2886"/>
        <v>184000</v>
      </c>
      <c r="AI346" s="6">
        <f t="shared" si="2940"/>
        <v>1.4736978260869567</v>
      </c>
      <c r="AJ346" s="6">
        <f t="shared" si="2958"/>
        <v>1.6444304347826089</v>
      </c>
      <c r="AK346" s="28">
        <f t="shared" si="2887"/>
        <v>184000</v>
      </c>
      <c r="AL346" s="6">
        <f t="shared" si="2941"/>
        <v>0.77359782608695649</v>
      </c>
      <c r="AM346" s="6">
        <f t="shared" si="2959"/>
        <v>0.77916299923308352</v>
      </c>
      <c r="AN346" s="28">
        <f t="shared" si="2888"/>
        <v>184000</v>
      </c>
      <c r="AO346" s="6">
        <f t="shared" si="2942"/>
        <v>0.47279782608695653</v>
      </c>
      <c r="AP346" s="6">
        <f t="shared" si="2960"/>
        <v>0.47673043478260868</v>
      </c>
      <c r="AQ346" s="28">
        <f t="shared" si="3274"/>
        <v>34450</v>
      </c>
      <c r="AR346" s="6">
        <f t="shared" si="3187"/>
        <v>1.4630287373004356</v>
      </c>
      <c r="AS346" s="6">
        <f t="shared" si="3188"/>
        <v>1.6304487421419596</v>
      </c>
      <c r="AT346" s="28">
        <f t="shared" si="3275"/>
        <v>79000</v>
      </c>
      <c r="AU346" s="6">
        <f t="shared" si="3189"/>
        <v>1.2466658227848102</v>
      </c>
      <c r="AV346" s="6">
        <f t="shared" si="3190"/>
        <v>1.3880706837552526</v>
      </c>
      <c r="AW346" s="28">
        <f t="shared" si="2889"/>
        <v>184000</v>
      </c>
      <c r="AX346" s="6">
        <f t="shared" si="3191"/>
        <v>1.2059978260869566</v>
      </c>
      <c r="AY346" s="6">
        <f t="shared" si="3192"/>
        <v>1.3453656754998866</v>
      </c>
      <c r="AZ346" s="28">
        <f t="shared" si="2890"/>
        <v>184000</v>
      </c>
      <c r="BA346" s="6">
        <f t="shared" si="3193"/>
        <v>1.2059978260869566</v>
      </c>
      <c r="BB346" s="21">
        <f t="shared" si="3194"/>
        <v>1.3453656754998866</v>
      </c>
    </row>
    <row r="347" spans="4:54" x14ac:dyDescent="0.25">
      <c r="D347" s="28">
        <v>338</v>
      </c>
      <c r="F347" s="20"/>
      <c r="G347" s="29">
        <f t="shared" si="3205"/>
        <v>169.5</v>
      </c>
      <c r="H347" s="4">
        <f t="shared" ref="H347" si="3332">H$5/G347+H$6</f>
        <v>4.1141935103244833</v>
      </c>
      <c r="I347" s="4">
        <f t="shared" si="3196"/>
        <v>5.8991165191740418</v>
      </c>
      <c r="J347" s="28">
        <v>338</v>
      </c>
      <c r="K347" s="4">
        <f t="shared" ref="K347" si="3333">K$5/J347+K$6</f>
        <v>4.1145775147928996</v>
      </c>
      <c r="L347" s="4">
        <f t="shared" si="3198"/>
        <v>5.8996775147928995</v>
      </c>
      <c r="M347" s="28">
        <f t="shared" si="2963"/>
        <v>814</v>
      </c>
      <c r="N347" s="6">
        <f t="shared" ref="N347" si="3334">N$5/M347+N$6</f>
        <v>3.8181786240786244</v>
      </c>
      <c r="O347" s="6">
        <f t="shared" si="2946"/>
        <v>5.3423351351351354</v>
      </c>
      <c r="P347" s="28">
        <f t="shared" si="2965"/>
        <v>7240</v>
      </c>
      <c r="Q347" s="6">
        <f t="shared" ref="Q347" si="3335">Q$5/P347+Q$6</f>
        <v>3.7141276243093926</v>
      </c>
      <c r="R347" s="6">
        <f t="shared" si="2948"/>
        <v>5.2290232044198897</v>
      </c>
      <c r="S347" s="28">
        <f t="shared" si="3266"/>
        <v>9170</v>
      </c>
      <c r="T347" s="6">
        <f t="shared" ref="T347" si="3336">T$5/S347+T$6</f>
        <v>2.7385081788440568</v>
      </c>
      <c r="U347" s="6">
        <f t="shared" si="2950"/>
        <v>3.0527335877862596</v>
      </c>
      <c r="V347" s="28">
        <f t="shared" si="3268"/>
        <v>17450</v>
      </c>
      <c r="W347" s="6">
        <f t="shared" ref="W347" si="3337">W$5/V347+W$6</f>
        <v>2.6358541547277934</v>
      </c>
      <c r="X347" s="6">
        <f t="shared" si="2952"/>
        <v>2.9393375358166187</v>
      </c>
      <c r="Y347" s="28">
        <f t="shared" si="3270"/>
        <v>34700</v>
      </c>
      <c r="Z347" s="6">
        <f t="shared" ref="Z347" si="3338">Z$5/Y347+Z$6</f>
        <v>2.4948832853025937</v>
      </c>
      <c r="AA347" s="6">
        <f t="shared" si="2954"/>
        <v>2.7833668587896256</v>
      </c>
      <c r="AB347" s="28">
        <f t="shared" si="3272"/>
        <v>80000</v>
      </c>
      <c r="AC347" s="6">
        <f t="shared" ref="AC347" si="3339">AC$5/AB347+AC$6</f>
        <v>2.2640750000000001</v>
      </c>
      <c r="AD347" s="6">
        <f t="shared" si="2956"/>
        <v>2.5247999999999999</v>
      </c>
      <c r="AE347" s="28">
        <f t="shared" si="2885"/>
        <v>187000</v>
      </c>
      <c r="AF347" s="6">
        <f t="shared" si="2939"/>
        <v>1.9398069518716576</v>
      </c>
      <c r="AG347" s="6">
        <f t="shared" si="2957"/>
        <v>2.165214973262032</v>
      </c>
      <c r="AH347" s="28">
        <f t="shared" si="2886"/>
        <v>187000</v>
      </c>
      <c r="AI347" s="6">
        <f t="shared" si="2940"/>
        <v>1.4732069518716577</v>
      </c>
      <c r="AJ347" s="6">
        <f t="shared" si="2958"/>
        <v>1.6439149732620322</v>
      </c>
      <c r="AK347" s="28">
        <f t="shared" si="2887"/>
        <v>187000</v>
      </c>
      <c r="AL347" s="6">
        <f t="shared" si="2941"/>
        <v>0.77310695187165779</v>
      </c>
      <c r="AM347" s="6">
        <f t="shared" si="2959"/>
        <v>0.77864753771250694</v>
      </c>
      <c r="AN347" s="28">
        <f t="shared" si="2888"/>
        <v>187000</v>
      </c>
      <c r="AO347" s="6">
        <f t="shared" si="2942"/>
        <v>0.47230695187165778</v>
      </c>
      <c r="AP347" s="6">
        <f t="shared" si="2960"/>
        <v>0.4762149732620321</v>
      </c>
      <c r="AQ347" s="28">
        <f t="shared" si="3274"/>
        <v>34700</v>
      </c>
      <c r="AR347" s="6">
        <f t="shared" si="3187"/>
        <v>1.4625832853025937</v>
      </c>
      <c r="AS347" s="6">
        <f t="shared" si="3188"/>
        <v>1.6299809129780289</v>
      </c>
      <c r="AT347" s="28">
        <f t="shared" si="3275"/>
        <v>80000</v>
      </c>
      <c r="AU347" s="6">
        <f t="shared" si="3189"/>
        <v>1.2457750000000001</v>
      </c>
      <c r="AV347" s="6">
        <f t="shared" si="3190"/>
        <v>1.3871352407172779</v>
      </c>
      <c r="AW347" s="28">
        <f t="shared" si="2889"/>
        <v>187000</v>
      </c>
      <c r="AX347" s="6">
        <f t="shared" si="3191"/>
        <v>1.2055069518716577</v>
      </c>
      <c r="AY347" s="6">
        <f t="shared" si="3192"/>
        <v>1.3448502139793099</v>
      </c>
      <c r="AZ347" s="28">
        <f t="shared" si="2890"/>
        <v>187000</v>
      </c>
      <c r="BA347" s="6">
        <f t="shared" si="3193"/>
        <v>1.2055069518716577</v>
      </c>
      <c r="BB347" s="21">
        <f t="shared" si="3194"/>
        <v>1.3448502139793099</v>
      </c>
    </row>
    <row r="348" spans="4:54" x14ac:dyDescent="0.25">
      <c r="D348" s="28">
        <v>339</v>
      </c>
      <c r="F348" s="20"/>
      <c r="G348" s="29">
        <f t="shared" si="3205"/>
        <v>170</v>
      </c>
      <c r="H348" s="4">
        <f t="shared" ref="H348" si="3340">H$5/G348+H$6</f>
        <v>4.1138117647058827</v>
      </c>
      <c r="I348" s="4">
        <f t="shared" si="3196"/>
        <v>5.8985588235294122</v>
      </c>
      <c r="J348" s="28">
        <v>339</v>
      </c>
      <c r="K348" s="4">
        <f t="shared" ref="K348" si="3341">K$5/J348+K$6</f>
        <v>4.1141935103244833</v>
      </c>
      <c r="L348" s="4">
        <f t="shared" si="3198"/>
        <v>5.8991165191740418</v>
      </c>
      <c r="M348" s="28">
        <f t="shared" si="2963"/>
        <v>817</v>
      </c>
      <c r="N348" s="6">
        <f t="shared" ref="N348" si="3342">N$5/M348+N$6</f>
        <v>3.8177230110159122</v>
      </c>
      <c r="O348" s="6">
        <f t="shared" si="2946"/>
        <v>5.3418389228886172</v>
      </c>
      <c r="P348" s="28">
        <f t="shared" si="2965"/>
        <v>7270</v>
      </c>
      <c r="Q348" s="6">
        <f t="shared" ref="Q348" si="3343">Q$5/P348+Q$6</f>
        <v>3.7140449793672627</v>
      </c>
      <c r="R348" s="6">
        <f t="shared" si="2948"/>
        <v>5.2289331499312244</v>
      </c>
      <c r="S348" s="28">
        <f t="shared" si="3266"/>
        <v>9235</v>
      </c>
      <c r="T348" s="6">
        <f t="shared" ref="T348" si="3344">T$5/S348+T$6</f>
        <v>2.737786681104494</v>
      </c>
      <c r="U348" s="6">
        <f t="shared" si="2950"/>
        <v>3.0519760151597186</v>
      </c>
      <c r="V348" s="28">
        <f t="shared" si="3268"/>
        <v>17575</v>
      </c>
      <c r="W348" s="6">
        <f t="shared" ref="W348" si="3345">W$5/V348+W$6</f>
        <v>2.6352570412517782</v>
      </c>
      <c r="X348" s="6">
        <f t="shared" si="2952"/>
        <v>2.9387106685633002</v>
      </c>
      <c r="Y348" s="28">
        <f t="shared" si="3270"/>
        <v>34950</v>
      </c>
      <c r="Z348" s="6">
        <f t="shared" ref="Z348" si="3346">Z$5/Y348+Z$6</f>
        <v>2.4944442060085836</v>
      </c>
      <c r="AA348" s="6">
        <f t="shared" si="2954"/>
        <v>2.7829057224606584</v>
      </c>
      <c r="AB348" s="28">
        <f>+AB347+2000</f>
        <v>82000</v>
      </c>
      <c r="AC348" s="6">
        <f t="shared" ref="AC348" si="3347">AC$5/AB348+AC$6</f>
        <v>2.2623585365853662</v>
      </c>
      <c r="AD348" s="6">
        <f t="shared" si="2956"/>
        <v>2.5229975609756097</v>
      </c>
      <c r="AE348" s="28">
        <f t="shared" si="2885"/>
        <v>190000</v>
      </c>
      <c r="AF348" s="6">
        <f t="shared" si="2939"/>
        <v>1.9393315789473684</v>
      </c>
      <c r="AG348" s="6">
        <f t="shared" si="2957"/>
        <v>2.1647157894736844</v>
      </c>
      <c r="AH348" s="28">
        <f t="shared" si="2886"/>
        <v>190000</v>
      </c>
      <c r="AI348" s="6">
        <f t="shared" si="2940"/>
        <v>1.4727315789473685</v>
      </c>
      <c r="AJ348" s="6">
        <f t="shared" si="2958"/>
        <v>1.6434157894736843</v>
      </c>
      <c r="AK348" s="28">
        <f t="shared" si="2887"/>
        <v>190000</v>
      </c>
      <c r="AL348" s="6">
        <f t="shared" si="2941"/>
        <v>0.77263157894736845</v>
      </c>
      <c r="AM348" s="6">
        <f t="shared" si="2959"/>
        <v>0.77814835392415904</v>
      </c>
      <c r="AN348" s="28">
        <f t="shared" si="2888"/>
        <v>190000</v>
      </c>
      <c r="AO348" s="6">
        <f t="shared" si="2942"/>
        <v>0.47183157894736844</v>
      </c>
      <c r="AP348" s="6">
        <f t="shared" si="2960"/>
        <v>0.4757157894736842</v>
      </c>
      <c r="AQ348" s="28">
        <f t="shared" si="3274"/>
        <v>34950</v>
      </c>
      <c r="AR348" s="6">
        <f t="shared" si="3187"/>
        <v>1.4621442060085839</v>
      </c>
      <c r="AS348" s="6">
        <f t="shared" si="3188"/>
        <v>1.6295197766490617</v>
      </c>
      <c r="AT348" s="28">
        <f>+AT347+2000</f>
        <v>82000</v>
      </c>
      <c r="AU348" s="6">
        <f t="shared" si="3189"/>
        <v>1.2440585365853658</v>
      </c>
      <c r="AV348" s="6">
        <f t="shared" si="3190"/>
        <v>1.3853328016928876</v>
      </c>
      <c r="AW348" s="28">
        <f t="shared" si="2889"/>
        <v>190000</v>
      </c>
      <c r="AX348" s="6">
        <f t="shared" si="3191"/>
        <v>1.2050315789473685</v>
      </c>
      <c r="AY348" s="6">
        <f t="shared" si="3192"/>
        <v>1.344351030190962</v>
      </c>
      <c r="AZ348" s="28">
        <f t="shared" si="2890"/>
        <v>190000</v>
      </c>
      <c r="BA348" s="6">
        <f t="shared" si="3193"/>
        <v>1.2050315789473685</v>
      </c>
      <c r="BB348" s="21">
        <f t="shared" si="3194"/>
        <v>1.344351030190962</v>
      </c>
    </row>
    <row r="349" spans="4:54" x14ac:dyDescent="0.25">
      <c r="D349" s="28">
        <v>340</v>
      </c>
      <c r="F349" s="20"/>
      <c r="G349" s="29">
        <f t="shared" si="3205"/>
        <v>170.5</v>
      </c>
      <c r="H349" s="4">
        <f t="shared" ref="H349" si="3348">H$5/G349+H$6</f>
        <v>4.113432258064516</v>
      </c>
      <c r="I349" s="4">
        <f t="shared" si="3196"/>
        <v>5.8980043988269797</v>
      </c>
      <c r="J349" s="28">
        <v>340</v>
      </c>
      <c r="K349" s="4">
        <f t="shared" ref="K349" si="3349">K$5/J349+K$6</f>
        <v>4.1138117647058827</v>
      </c>
      <c r="L349" s="4">
        <f t="shared" si="3198"/>
        <v>5.8985588235294122</v>
      </c>
      <c r="M349" s="28">
        <f t="shared" si="2963"/>
        <v>820</v>
      </c>
      <c r="N349" s="6">
        <f t="shared" ref="N349" si="3350">N$5/M349+N$6</f>
        <v>3.8172707317073171</v>
      </c>
      <c r="O349" s="6">
        <f t="shared" si="2946"/>
        <v>5.3413463414634146</v>
      </c>
      <c r="P349" s="28">
        <f t="shared" si="2965"/>
        <v>7300</v>
      </c>
      <c r="Q349" s="6">
        <f t="shared" ref="Q349" si="3351">Q$5/P349+Q$6</f>
        <v>3.7139630136986304</v>
      </c>
      <c r="R349" s="6">
        <f t="shared" si="2948"/>
        <v>5.2288438356164386</v>
      </c>
      <c r="S349" s="28">
        <f t="shared" si="3266"/>
        <v>9300</v>
      </c>
      <c r="T349" s="6">
        <f t="shared" ref="T349" si="3352">T$5/S349+T$6</f>
        <v>2.7370752688172044</v>
      </c>
      <c r="U349" s="6">
        <f t="shared" si="2950"/>
        <v>3.0512290322580644</v>
      </c>
      <c r="V349" s="28">
        <f t="shared" si="3268"/>
        <v>17700</v>
      </c>
      <c r="W349" s="6">
        <f t="shared" ref="W349" si="3353">W$5/V349+W$6</f>
        <v>2.6346683615819209</v>
      </c>
      <c r="X349" s="6">
        <f t="shared" si="2952"/>
        <v>2.9380926553672317</v>
      </c>
      <c r="Y349" s="28">
        <f t="shared" si="3270"/>
        <v>35200</v>
      </c>
      <c r="Z349" s="6">
        <f t="shared" ref="Z349" si="3354">Z$5/Y349+Z$6</f>
        <v>2.4940113636363637</v>
      </c>
      <c r="AA349" s="6">
        <f t="shared" si="2954"/>
        <v>2.7824511363636364</v>
      </c>
      <c r="AB349" s="28">
        <f t="shared" ref="AB349:AB412" si="3355">+AB348+2000</f>
        <v>84000</v>
      </c>
      <c r="AC349" s="6">
        <f t="shared" ref="AC349" si="3356">AC$5/AB349+AC$6</f>
        <v>2.2607238095238098</v>
      </c>
      <c r="AD349" s="6">
        <f t="shared" si="2956"/>
        <v>2.5212809523809523</v>
      </c>
      <c r="AE349" s="28">
        <f t="shared" si="2885"/>
        <v>193000</v>
      </c>
      <c r="AF349" s="6">
        <f t="shared" si="2939"/>
        <v>1.9388709844559586</v>
      </c>
      <c r="AG349" s="6">
        <f t="shared" si="2957"/>
        <v>2.1642321243523317</v>
      </c>
      <c r="AH349" s="28">
        <f t="shared" si="2886"/>
        <v>193000</v>
      </c>
      <c r="AI349" s="6">
        <f t="shared" si="2940"/>
        <v>1.4722709844559587</v>
      </c>
      <c r="AJ349" s="6">
        <f t="shared" si="2958"/>
        <v>1.6429321243523316</v>
      </c>
      <c r="AK349" s="28">
        <f t="shared" si="2887"/>
        <v>193000</v>
      </c>
      <c r="AL349" s="6">
        <f t="shared" si="2941"/>
        <v>0.77217098445595855</v>
      </c>
      <c r="AM349" s="6">
        <f t="shared" si="2959"/>
        <v>0.77766468880280648</v>
      </c>
      <c r="AN349" s="28">
        <f t="shared" si="2888"/>
        <v>193000</v>
      </c>
      <c r="AO349" s="6">
        <f t="shared" si="2942"/>
        <v>0.47137098445595854</v>
      </c>
      <c r="AP349" s="6">
        <f t="shared" si="2960"/>
        <v>0.47523212435233159</v>
      </c>
      <c r="AQ349" s="28">
        <f t="shared" si="3274"/>
        <v>35200</v>
      </c>
      <c r="AR349" s="6">
        <f t="shared" si="3187"/>
        <v>1.4617113636363637</v>
      </c>
      <c r="AS349" s="6">
        <f t="shared" si="3188"/>
        <v>1.6290651905520399</v>
      </c>
      <c r="AT349" s="28">
        <f t="shared" ref="AT349:AT412" si="3357">+AT348+2000</f>
        <v>84000</v>
      </c>
      <c r="AU349" s="6">
        <f t="shared" si="3189"/>
        <v>1.2424238095238096</v>
      </c>
      <c r="AV349" s="6">
        <f t="shared" si="3190"/>
        <v>1.3836161930982303</v>
      </c>
      <c r="AW349" s="28">
        <f t="shared" si="2889"/>
        <v>193000</v>
      </c>
      <c r="AX349" s="6">
        <f t="shared" si="3191"/>
        <v>1.2045709844559587</v>
      </c>
      <c r="AY349" s="6">
        <f t="shared" si="3192"/>
        <v>1.3438673650696094</v>
      </c>
      <c r="AZ349" s="28">
        <f t="shared" si="2890"/>
        <v>193000</v>
      </c>
      <c r="BA349" s="6">
        <f t="shared" si="3193"/>
        <v>1.2045709844559587</v>
      </c>
      <c r="BB349" s="21">
        <f t="shared" si="3194"/>
        <v>1.3438673650696094</v>
      </c>
    </row>
    <row r="350" spans="4:54" x14ac:dyDescent="0.25">
      <c r="D350" s="28">
        <v>341</v>
      </c>
      <c r="F350" s="20"/>
      <c r="G350" s="29">
        <f t="shared" si="3205"/>
        <v>171</v>
      </c>
      <c r="H350" s="4">
        <f t="shared" ref="H350" si="3358">H$5/G350+H$6</f>
        <v>4.113054970760234</v>
      </c>
      <c r="I350" s="4">
        <f t="shared" si="3196"/>
        <v>5.8974532163742692</v>
      </c>
      <c r="J350" s="28">
        <v>341</v>
      </c>
      <c r="K350" s="4">
        <f t="shared" ref="K350" si="3359">K$5/J350+K$6</f>
        <v>4.113432258064516</v>
      </c>
      <c r="L350" s="4">
        <f t="shared" si="3198"/>
        <v>5.8980043988269797</v>
      </c>
      <c r="M350" s="28">
        <f t="shared" si="2963"/>
        <v>823</v>
      </c>
      <c r="N350" s="6">
        <f t="shared" ref="N350" si="3360">N$5/M350+N$6</f>
        <v>3.8168217496962336</v>
      </c>
      <c r="O350" s="6">
        <f t="shared" si="2946"/>
        <v>5.3408573511543134</v>
      </c>
      <c r="P350" s="28">
        <f t="shared" si="2965"/>
        <v>7330</v>
      </c>
      <c r="Q350" s="6">
        <f t="shared" ref="Q350" si="3361">Q$5/P350+Q$6</f>
        <v>3.7138817189631652</v>
      </c>
      <c r="R350" s="6">
        <f t="shared" si="2948"/>
        <v>5.2287552523874492</v>
      </c>
      <c r="S350" s="28">
        <f t="shared" si="3266"/>
        <v>9365</v>
      </c>
      <c r="T350" s="6">
        <f t="shared" ref="T350" si="3362">T$5/S350+T$6</f>
        <v>2.7363737319807795</v>
      </c>
      <c r="U350" s="6">
        <f t="shared" si="2950"/>
        <v>3.0504924185798186</v>
      </c>
      <c r="V350" s="28">
        <f t="shared" si="3268"/>
        <v>17825</v>
      </c>
      <c r="W350" s="6">
        <f t="shared" ref="W350" si="3363">W$5/V350+W$6</f>
        <v>2.63408793828892</v>
      </c>
      <c r="X350" s="6">
        <f t="shared" si="2952"/>
        <v>2.9374833099579241</v>
      </c>
      <c r="Y350" s="28">
        <f t="shared" si="3270"/>
        <v>35450</v>
      </c>
      <c r="Z350" s="6">
        <f t="shared" ref="Z350" si="3364">Z$5/Y350+Z$6</f>
        <v>2.4935846262341328</v>
      </c>
      <c r="AA350" s="6">
        <f t="shared" si="2954"/>
        <v>2.7820029619181947</v>
      </c>
      <c r="AB350" s="28">
        <f t="shared" si="3355"/>
        <v>86000</v>
      </c>
      <c r="AC350" s="6">
        <f t="shared" ref="AC350" si="3365">AC$5/AB350+AC$6</f>
        <v>2.2591651162790698</v>
      </c>
      <c r="AD350" s="6">
        <f t="shared" si="2956"/>
        <v>2.5196441860465115</v>
      </c>
      <c r="AE350" s="28">
        <f t="shared" si="2885"/>
        <v>196000</v>
      </c>
      <c r="AF350" s="6">
        <f t="shared" si="2939"/>
        <v>1.9384244897959184</v>
      </c>
      <c r="AG350" s="6">
        <f t="shared" si="2957"/>
        <v>2.1637632653061223</v>
      </c>
      <c r="AH350" s="28">
        <f t="shared" si="2886"/>
        <v>196000</v>
      </c>
      <c r="AI350" s="6">
        <f t="shared" si="2940"/>
        <v>1.4718244897959185</v>
      </c>
      <c r="AJ350" s="6">
        <f t="shared" si="2958"/>
        <v>1.6424632653061224</v>
      </c>
      <c r="AK350" s="28">
        <f t="shared" si="2887"/>
        <v>196000</v>
      </c>
      <c r="AL350" s="6">
        <f t="shared" si="2941"/>
        <v>0.77172448979591834</v>
      </c>
      <c r="AM350" s="6">
        <f t="shared" si="2959"/>
        <v>0.77719582975659729</v>
      </c>
      <c r="AN350" s="28">
        <f t="shared" si="2888"/>
        <v>196000</v>
      </c>
      <c r="AO350" s="6">
        <f t="shared" si="2942"/>
        <v>0.47092448979591839</v>
      </c>
      <c r="AP350" s="6">
        <f t="shared" si="2960"/>
        <v>0.47476326530612245</v>
      </c>
      <c r="AQ350" s="28">
        <f t="shared" si="3274"/>
        <v>35450</v>
      </c>
      <c r="AR350" s="6">
        <f t="shared" si="3187"/>
        <v>1.4612846262341328</v>
      </c>
      <c r="AS350" s="6">
        <f t="shared" si="3188"/>
        <v>1.6286170161065983</v>
      </c>
      <c r="AT350" s="28">
        <f t="shared" si="3357"/>
        <v>86000</v>
      </c>
      <c r="AU350" s="6">
        <f t="shared" si="3189"/>
        <v>1.2408651162790698</v>
      </c>
      <c r="AV350" s="6">
        <f t="shared" si="3190"/>
        <v>1.3819794267637895</v>
      </c>
      <c r="AW350" s="28">
        <f t="shared" si="2889"/>
        <v>196000</v>
      </c>
      <c r="AX350" s="6">
        <f t="shared" si="3191"/>
        <v>1.2041244897959185</v>
      </c>
      <c r="AY350" s="6">
        <f t="shared" si="3192"/>
        <v>1.3433985060234002</v>
      </c>
      <c r="AZ350" s="28">
        <f t="shared" si="2890"/>
        <v>196000</v>
      </c>
      <c r="BA350" s="6">
        <f t="shared" si="3193"/>
        <v>1.2041244897959185</v>
      </c>
      <c r="BB350" s="21">
        <f t="shared" si="3194"/>
        <v>1.3433985060234002</v>
      </c>
    </row>
    <row r="351" spans="4:54" x14ac:dyDescent="0.25">
      <c r="D351" s="28">
        <v>342</v>
      </c>
      <c r="F351" s="20"/>
      <c r="G351" s="29">
        <f t="shared" si="3205"/>
        <v>171.5</v>
      </c>
      <c r="H351" s="4">
        <f t="shared" ref="H351" si="3366">H$5/G351+H$6</f>
        <v>4.112679883381924</v>
      </c>
      <c r="I351" s="4">
        <f t="shared" si="3196"/>
        <v>5.896905247813411</v>
      </c>
      <c r="J351" s="28">
        <v>342</v>
      </c>
      <c r="K351" s="4">
        <f t="shared" ref="K351" si="3367">K$5/J351+K$6</f>
        <v>4.113054970760234</v>
      </c>
      <c r="L351" s="4">
        <f t="shared" si="3198"/>
        <v>5.8974532163742692</v>
      </c>
      <c r="M351" s="28">
        <f t="shared" si="2963"/>
        <v>826</v>
      </c>
      <c r="N351" s="6">
        <f t="shared" ref="N351" si="3368">N$5/M351+N$6</f>
        <v>3.8163760290556903</v>
      </c>
      <c r="O351" s="6">
        <f t="shared" si="2946"/>
        <v>5.3403719128329303</v>
      </c>
      <c r="P351" s="28">
        <f t="shared" si="2965"/>
        <v>7360</v>
      </c>
      <c r="Q351" s="6">
        <f t="shared" ref="Q351" si="3369">Q$5/P351+Q$6</f>
        <v>3.7138010869565221</v>
      </c>
      <c r="R351" s="6">
        <f t="shared" si="2948"/>
        <v>5.2286673913043478</v>
      </c>
      <c r="S351" s="28">
        <f t="shared" si="3266"/>
        <v>9430</v>
      </c>
      <c r="T351" s="6">
        <f t="shared" ref="T351" si="3370">T$5/S351+T$6</f>
        <v>2.7356818663838816</v>
      </c>
      <c r="U351" s="6">
        <f t="shared" si="2950"/>
        <v>3.0497659597030755</v>
      </c>
      <c r="V351" s="28">
        <f t="shared" si="3268"/>
        <v>17950</v>
      </c>
      <c r="W351" s="6">
        <f t="shared" ref="W351" si="3371">W$5/V351+W$6</f>
        <v>2.6335155988857939</v>
      </c>
      <c r="X351" s="6">
        <f t="shared" si="2952"/>
        <v>2.9368824512534819</v>
      </c>
      <c r="Y351" s="28">
        <f t="shared" si="3270"/>
        <v>35700</v>
      </c>
      <c r="Z351" s="6">
        <f t="shared" ref="Z351" si="3372">Z$5/Y351+Z$6</f>
        <v>2.4931638655462187</v>
      </c>
      <c r="AA351" s="6">
        <f t="shared" si="2954"/>
        <v>2.7815610644257704</v>
      </c>
      <c r="AB351" s="28">
        <f t="shared" si="3355"/>
        <v>88000</v>
      </c>
      <c r="AC351" s="6">
        <f t="shared" ref="AC351" si="3373">AC$5/AB351+AC$6</f>
        <v>2.2576772727272729</v>
      </c>
      <c r="AD351" s="6">
        <f t="shared" si="2956"/>
        <v>2.5180818181818179</v>
      </c>
      <c r="AE351" s="28">
        <f t="shared" si="2885"/>
        <v>199000</v>
      </c>
      <c r="AF351" s="6">
        <f t="shared" si="2939"/>
        <v>1.9379914572864321</v>
      </c>
      <c r="AG351" s="6">
        <f t="shared" si="2957"/>
        <v>2.1633085427135677</v>
      </c>
      <c r="AH351" s="28">
        <f t="shared" si="2886"/>
        <v>199000</v>
      </c>
      <c r="AI351" s="6">
        <f t="shared" si="2940"/>
        <v>1.4713914572864322</v>
      </c>
      <c r="AJ351" s="6">
        <f t="shared" si="2958"/>
        <v>1.642008542713568</v>
      </c>
      <c r="AK351" s="28">
        <f t="shared" si="2887"/>
        <v>199000</v>
      </c>
      <c r="AL351" s="6">
        <f t="shared" si="2941"/>
        <v>0.77129145728643222</v>
      </c>
      <c r="AM351" s="6">
        <f t="shared" si="2959"/>
        <v>0.77674110716404265</v>
      </c>
      <c r="AN351" s="28">
        <f t="shared" si="2888"/>
        <v>199000</v>
      </c>
      <c r="AO351" s="6">
        <f t="shared" si="2942"/>
        <v>0.47049145728643216</v>
      </c>
      <c r="AP351" s="6">
        <f t="shared" si="2960"/>
        <v>0.47430854271356782</v>
      </c>
      <c r="AQ351" s="28">
        <f t="shared" si="3274"/>
        <v>35700</v>
      </c>
      <c r="AR351" s="6">
        <f t="shared" si="3187"/>
        <v>1.4608638655462185</v>
      </c>
      <c r="AS351" s="6">
        <f t="shared" si="3188"/>
        <v>1.628175118614174</v>
      </c>
      <c r="AT351" s="28">
        <f t="shared" si="3357"/>
        <v>88000</v>
      </c>
      <c r="AU351" s="6">
        <f t="shared" si="3189"/>
        <v>1.2393772727272727</v>
      </c>
      <c r="AV351" s="6">
        <f t="shared" si="3190"/>
        <v>1.380417058899096</v>
      </c>
      <c r="AW351" s="28">
        <f t="shared" si="2889"/>
        <v>199000</v>
      </c>
      <c r="AX351" s="6">
        <f t="shared" si="3191"/>
        <v>1.2036914572864321</v>
      </c>
      <c r="AY351" s="6">
        <f t="shared" si="3192"/>
        <v>1.3429437834308458</v>
      </c>
      <c r="AZ351" s="28">
        <f t="shared" si="2890"/>
        <v>199000</v>
      </c>
      <c r="BA351" s="6">
        <f t="shared" si="3193"/>
        <v>1.2036914572864321</v>
      </c>
      <c r="BB351" s="21">
        <f t="shared" si="3194"/>
        <v>1.3429437834308458</v>
      </c>
    </row>
    <row r="352" spans="4:54" x14ac:dyDescent="0.25">
      <c r="D352" s="28">
        <v>343</v>
      </c>
      <c r="F352" s="20"/>
      <c r="G352" s="29">
        <f t="shared" si="3205"/>
        <v>172</v>
      </c>
      <c r="H352" s="4">
        <f t="shared" ref="H352" si="3374">H$5/G352+H$6</f>
        <v>4.1123069767441862</v>
      </c>
      <c r="I352" s="4">
        <f t="shared" si="3196"/>
        <v>5.8963604651162793</v>
      </c>
      <c r="J352" s="28">
        <v>343</v>
      </c>
      <c r="K352" s="4">
        <f t="shared" ref="K352" si="3375">K$5/J352+K$6</f>
        <v>4.112679883381924</v>
      </c>
      <c r="L352" s="4">
        <f t="shared" si="3198"/>
        <v>5.896905247813411</v>
      </c>
      <c r="M352" s="28">
        <f t="shared" si="2963"/>
        <v>829</v>
      </c>
      <c r="N352" s="6">
        <f t="shared" ref="N352" si="3376">N$5/M352+N$6</f>
        <v>3.8159335343787699</v>
      </c>
      <c r="O352" s="6">
        <f t="shared" si="2946"/>
        <v>5.3398899879372745</v>
      </c>
      <c r="P352" s="28">
        <f t="shared" si="2965"/>
        <v>7390</v>
      </c>
      <c r="Q352" s="6">
        <f t="shared" ref="Q352" si="3377">Q$5/P352+Q$6</f>
        <v>3.7137211096075782</v>
      </c>
      <c r="R352" s="6">
        <f t="shared" si="2948"/>
        <v>5.2285802435723951</v>
      </c>
      <c r="S352" s="28">
        <f t="shared" si="3266"/>
        <v>9495</v>
      </c>
      <c r="T352" s="6">
        <f t="shared" ref="T352" si="3378">T$5/S352+T$6</f>
        <v>2.7349994734070564</v>
      </c>
      <c r="U352" s="6">
        <f t="shared" si="2950"/>
        <v>3.049049447077409</v>
      </c>
      <c r="V352" s="28">
        <f t="shared" si="3268"/>
        <v>18075</v>
      </c>
      <c r="W352" s="6">
        <f t="shared" ref="W352" si="3379">W$5/V352+W$6</f>
        <v>2.6329511756569848</v>
      </c>
      <c r="X352" s="6">
        <f t="shared" si="2952"/>
        <v>2.9362899031811893</v>
      </c>
      <c r="Y352" s="28">
        <f t="shared" si="3270"/>
        <v>35950</v>
      </c>
      <c r="Z352" s="6">
        <f t="shared" ref="Z352" si="3380">Z$5/Y352+Z$6</f>
        <v>2.492748956884562</v>
      </c>
      <c r="AA352" s="6">
        <f t="shared" si="2954"/>
        <v>2.7811253129346314</v>
      </c>
      <c r="AB352" s="28">
        <f t="shared" si="3355"/>
        <v>90000</v>
      </c>
      <c r="AC352" s="6">
        <f t="shared" ref="AC352" si="3381">AC$5/AB352+AC$6</f>
        <v>2.2562555555555557</v>
      </c>
      <c r="AD352" s="6">
        <f t="shared" si="2956"/>
        <v>2.5165888888888888</v>
      </c>
      <c r="AE352" s="28">
        <f t="shared" si="2885"/>
        <v>202000</v>
      </c>
      <c r="AF352" s="6">
        <f t="shared" si="2939"/>
        <v>1.9375712871287127</v>
      </c>
      <c r="AG352" s="6">
        <f t="shared" si="2957"/>
        <v>2.1628673267326732</v>
      </c>
      <c r="AH352" s="28">
        <f t="shared" si="2886"/>
        <v>202000</v>
      </c>
      <c r="AI352" s="6">
        <f t="shared" si="2940"/>
        <v>1.4709712871287128</v>
      </c>
      <c r="AJ352" s="6">
        <f t="shared" si="2958"/>
        <v>1.6415673267326734</v>
      </c>
      <c r="AK352" s="28">
        <f t="shared" si="2887"/>
        <v>202000</v>
      </c>
      <c r="AL352" s="6">
        <f t="shared" si="2941"/>
        <v>0.77087128712871289</v>
      </c>
      <c r="AM352" s="6">
        <f t="shared" si="2959"/>
        <v>0.77629989118314813</v>
      </c>
      <c r="AN352" s="28">
        <f t="shared" si="2888"/>
        <v>202000</v>
      </c>
      <c r="AO352" s="6">
        <f t="shared" si="2942"/>
        <v>0.47007128712871288</v>
      </c>
      <c r="AP352" s="6">
        <f t="shared" si="2960"/>
        <v>0.47386732673267329</v>
      </c>
      <c r="AQ352" s="28">
        <f t="shared" si="3274"/>
        <v>35950</v>
      </c>
      <c r="AR352" s="6">
        <f t="shared" si="3187"/>
        <v>1.460448956884562</v>
      </c>
      <c r="AS352" s="6">
        <f t="shared" si="3188"/>
        <v>1.6277393671230351</v>
      </c>
      <c r="AT352" s="28">
        <f t="shared" si="3357"/>
        <v>90000</v>
      </c>
      <c r="AU352" s="6">
        <f t="shared" si="3189"/>
        <v>1.2379555555555557</v>
      </c>
      <c r="AV352" s="6">
        <f t="shared" si="3190"/>
        <v>1.3789241296061667</v>
      </c>
      <c r="AW352" s="28">
        <f t="shared" si="2889"/>
        <v>202000</v>
      </c>
      <c r="AX352" s="6">
        <f t="shared" si="3191"/>
        <v>1.2032712871287128</v>
      </c>
      <c r="AY352" s="6">
        <f t="shared" si="3192"/>
        <v>1.3425025674499511</v>
      </c>
      <c r="AZ352" s="28">
        <f t="shared" si="2890"/>
        <v>202000</v>
      </c>
      <c r="BA352" s="6">
        <f t="shared" si="3193"/>
        <v>1.2032712871287128</v>
      </c>
      <c r="BB352" s="21">
        <f t="shared" si="3194"/>
        <v>1.3425025674499511</v>
      </c>
    </row>
    <row r="353" spans="4:54" x14ac:dyDescent="0.25">
      <c r="D353" s="28">
        <v>344</v>
      </c>
      <c r="F353" s="20"/>
      <c r="G353" s="29">
        <f t="shared" si="3205"/>
        <v>172.5</v>
      </c>
      <c r="H353" s="4">
        <f t="shared" ref="H353" si="3382">H$5/G353+H$6</f>
        <v>4.1119362318840578</v>
      </c>
      <c r="I353" s="4">
        <f t="shared" si="3196"/>
        <v>5.8958188405797101</v>
      </c>
      <c r="J353" s="28">
        <v>344</v>
      </c>
      <c r="K353" s="4">
        <f t="shared" ref="K353" si="3383">K$5/J353+K$6</f>
        <v>4.1123069767441862</v>
      </c>
      <c r="L353" s="4">
        <f t="shared" si="3198"/>
        <v>5.8963604651162793</v>
      </c>
      <c r="M353" s="28">
        <f t="shared" si="2963"/>
        <v>832</v>
      </c>
      <c r="N353" s="6">
        <f t="shared" ref="N353" si="3384">N$5/M353+N$6</f>
        <v>3.815494230769231</v>
      </c>
      <c r="O353" s="6">
        <f t="shared" si="2946"/>
        <v>5.3394115384615386</v>
      </c>
      <c r="P353" s="28">
        <f t="shared" si="2965"/>
        <v>7420</v>
      </c>
      <c r="Q353" s="6">
        <f t="shared" ref="Q353" si="3385">Q$5/P353+Q$6</f>
        <v>3.7136417789757412</v>
      </c>
      <c r="R353" s="6">
        <f t="shared" si="2948"/>
        <v>5.2284938005390842</v>
      </c>
      <c r="S353" s="28">
        <f t="shared" si="3266"/>
        <v>9560</v>
      </c>
      <c r="T353" s="6">
        <f t="shared" ref="T353" si="3386">T$5/S353+T$6</f>
        <v>2.7343263598326359</v>
      </c>
      <c r="U353" s="6">
        <f t="shared" si="2950"/>
        <v>3.0483426778242677</v>
      </c>
      <c r="V353" s="28">
        <f t="shared" si="3268"/>
        <v>18200</v>
      </c>
      <c r="W353" s="6">
        <f t="shared" ref="W353" si="3387">W$5/V353+W$6</f>
        <v>2.6323945054945055</v>
      </c>
      <c r="X353" s="6">
        <f t="shared" si="2952"/>
        <v>2.9357054945054943</v>
      </c>
      <c r="Y353" s="28">
        <f t="shared" si="3270"/>
        <v>36200</v>
      </c>
      <c r="Z353" s="6">
        <f t="shared" ref="Z353" si="3388">Z$5/Y353+Z$6</f>
        <v>2.4923397790055248</v>
      </c>
      <c r="AA353" s="6">
        <f t="shared" si="2954"/>
        <v>2.7806955801104971</v>
      </c>
      <c r="AB353" s="28">
        <f t="shared" si="3355"/>
        <v>92000</v>
      </c>
      <c r="AC353" s="6">
        <f t="shared" ref="AC353" si="3389">AC$5/AB353+AC$6</f>
        <v>2.2548956521739134</v>
      </c>
      <c r="AD353" s="6">
        <f t="shared" si="2956"/>
        <v>2.5151608695652174</v>
      </c>
      <c r="AE353" s="28">
        <f t="shared" si="2885"/>
        <v>205000</v>
      </c>
      <c r="AF353" s="6">
        <f t="shared" si="2939"/>
        <v>1.9371634146341463</v>
      </c>
      <c r="AG353" s="6">
        <f t="shared" si="2957"/>
        <v>2.162439024390244</v>
      </c>
      <c r="AH353" s="28">
        <f t="shared" si="2886"/>
        <v>205000</v>
      </c>
      <c r="AI353" s="6">
        <f t="shared" si="2940"/>
        <v>1.4705634146341464</v>
      </c>
      <c r="AJ353" s="6">
        <f t="shared" si="2958"/>
        <v>1.641139024390244</v>
      </c>
      <c r="AK353" s="28">
        <f t="shared" si="2887"/>
        <v>205000</v>
      </c>
      <c r="AL353" s="6">
        <f t="shared" si="2941"/>
        <v>0.77046341463414636</v>
      </c>
      <c r="AM353" s="6">
        <f t="shared" si="2959"/>
        <v>0.77587158884071872</v>
      </c>
      <c r="AN353" s="28">
        <f t="shared" si="2888"/>
        <v>205000</v>
      </c>
      <c r="AO353" s="6">
        <f t="shared" si="2942"/>
        <v>0.46966341463414635</v>
      </c>
      <c r="AP353" s="6">
        <f t="shared" si="2960"/>
        <v>0.47343902439024388</v>
      </c>
      <c r="AQ353" s="28">
        <f t="shared" si="3274"/>
        <v>36200</v>
      </c>
      <c r="AR353" s="6">
        <f t="shared" si="3187"/>
        <v>1.4600397790055251</v>
      </c>
      <c r="AS353" s="6">
        <f t="shared" si="3188"/>
        <v>1.6273096342989009</v>
      </c>
      <c r="AT353" s="28">
        <f t="shared" si="3357"/>
        <v>92000</v>
      </c>
      <c r="AU353" s="6">
        <f t="shared" si="3189"/>
        <v>1.236595652173913</v>
      </c>
      <c r="AV353" s="6">
        <f t="shared" si="3190"/>
        <v>1.3774961102824952</v>
      </c>
      <c r="AW353" s="28">
        <f t="shared" si="2889"/>
        <v>205000</v>
      </c>
      <c r="AX353" s="6">
        <f t="shared" si="3191"/>
        <v>1.2028634146341464</v>
      </c>
      <c r="AY353" s="6">
        <f t="shared" si="3192"/>
        <v>1.3420742651075217</v>
      </c>
      <c r="AZ353" s="28">
        <f t="shared" si="2890"/>
        <v>205000</v>
      </c>
      <c r="BA353" s="6">
        <f t="shared" si="3193"/>
        <v>1.2028634146341464</v>
      </c>
      <c r="BB353" s="21">
        <f t="shared" si="3194"/>
        <v>1.3420742651075217</v>
      </c>
    </row>
    <row r="354" spans="4:54" x14ac:dyDescent="0.25">
      <c r="D354" s="28">
        <v>345</v>
      </c>
      <c r="F354" s="20"/>
      <c r="G354" s="29">
        <f t="shared" si="3205"/>
        <v>173</v>
      </c>
      <c r="H354" s="4">
        <f t="shared" ref="H354" si="3390">H$5/G354+H$6</f>
        <v>4.1115676300578032</v>
      </c>
      <c r="I354" s="4">
        <f t="shared" si="3196"/>
        <v>5.8952803468208099</v>
      </c>
      <c r="J354" s="28">
        <v>345</v>
      </c>
      <c r="K354" s="4">
        <f t="shared" ref="K354" si="3391">K$5/J354+K$6</f>
        <v>4.1119362318840578</v>
      </c>
      <c r="L354" s="4">
        <f t="shared" si="3198"/>
        <v>5.8958188405797101</v>
      </c>
      <c r="M354" s="28">
        <f t="shared" si="2963"/>
        <v>835</v>
      </c>
      <c r="N354" s="6">
        <f t="shared" ref="N354" si="3392">N$5/M354+N$6</f>
        <v>3.8150580838323354</v>
      </c>
      <c r="O354" s="6">
        <f t="shared" si="2946"/>
        <v>5.3389365269461084</v>
      </c>
      <c r="P354" s="28">
        <f t="shared" si="2965"/>
        <v>7450</v>
      </c>
      <c r="Q354" s="6">
        <f t="shared" ref="Q354" si="3393">Q$5/P354+Q$6</f>
        <v>3.7135630872483225</v>
      </c>
      <c r="R354" s="6">
        <f t="shared" si="2948"/>
        <v>5.2284080536912754</v>
      </c>
      <c r="S354" s="28">
        <f t="shared" si="3266"/>
        <v>9625</v>
      </c>
      <c r="T354" s="6">
        <f t="shared" ref="T354" si="3394">T$5/S354+T$6</f>
        <v>2.7336623376623379</v>
      </c>
      <c r="U354" s="6">
        <f t="shared" si="2950"/>
        <v>3.0476454545454548</v>
      </c>
      <c r="V354" s="28">
        <f t="shared" si="3268"/>
        <v>18325</v>
      </c>
      <c r="W354" s="6">
        <f t="shared" ref="W354" si="3395">W$5/V354+W$6</f>
        <v>2.6318454297407912</v>
      </c>
      <c r="X354" s="6">
        <f t="shared" si="2952"/>
        <v>2.9351290586630285</v>
      </c>
      <c r="Y354" s="28">
        <f t="shared" si="3270"/>
        <v>36450</v>
      </c>
      <c r="Z354" s="6">
        <f t="shared" ref="Z354" si="3396">Z$5/Y354+Z$6</f>
        <v>2.4919362139917696</v>
      </c>
      <c r="AA354" s="6">
        <f t="shared" si="2954"/>
        <v>2.780271742112483</v>
      </c>
      <c r="AB354" s="28">
        <f t="shared" si="3355"/>
        <v>94000</v>
      </c>
      <c r="AC354" s="6">
        <f t="shared" ref="AC354" si="3397">AC$5/AB354+AC$6</f>
        <v>2.2535936170212767</v>
      </c>
      <c r="AD354" s="6">
        <f t="shared" si="2956"/>
        <v>2.5137936170212765</v>
      </c>
      <c r="AE354" s="28">
        <f t="shared" si="2885"/>
        <v>208000</v>
      </c>
      <c r="AF354" s="6">
        <f t="shared" si="2939"/>
        <v>1.9367673076923078</v>
      </c>
      <c r="AG354" s="6">
        <f t="shared" si="2957"/>
        <v>2.1620230769230768</v>
      </c>
      <c r="AH354" s="28">
        <f t="shared" si="2886"/>
        <v>208000</v>
      </c>
      <c r="AI354" s="6">
        <f t="shared" si="2940"/>
        <v>1.4701673076923079</v>
      </c>
      <c r="AJ354" s="6">
        <f t="shared" si="2958"/>
        <v>1.640723076923077</v>
      </c>
      <c r="AK354" s="28">
        <f t="shared" si="2887"/>
        <v>208000</v>
      </c>
      <c r="AL354" s="6">
        <f t="shared" si="2941"/>
        <v>0.77006730769230769</v>
      </c>
      <c r="AM354" s="6">
        <f t="shared" si="2959"/>
        <v>0.77545564137355172</v>
      </c>
      <c r="AN354" s="28">
        <f t="shared" si="2888"/>
        <v>208000</v>
      </c>
      <c r="AO354" s="6">
        <f t="shared" si="2942"/>
        <v>0.46926730769230768</v>
      </c>
      <c r="AP354" s="6">
        <f t="shared" si="2960"/>
        <v>0.47302307692307693</v>
      </c>
      <c r="AQ354" s="28">
        <f t="shared" si="3274"/>
        <v>36450</v>
      </c>
      <c r="AR354" s="6">
        <f t="shared" si="3187"/>
        <v>1.4596362139917696</v>
      </c>
      <c r="AS354" s="6">
        <f t="shared" si="3188"/>
        <v>1.6268857963008865</v>
      </c>
      <c r="AT354" s="28">
        <f t="shared" si="3357"/>
        <v>94000</v>
      </c>
      <c r="AU354" s="6">
        <f t="shared" si="3189"/>
        <v>1.2352936170212767</v>
      </c>
      <c r="AV354" s="6">
        <f t="shared" si="3190"/>
        <v>1.3761288577385544</v>
      </c>
      <c r="AW354" s="28">
        <f t="shared" si="2889"/>
        <v>208000</v>
      </c>
      <c r="AX354" s="6">
        <f t="shared" si="3191"/>
        <v>1.2024673076923078</v>
      </c>
      <c r="AY354" s="6">
        <f t="shared" si="3192"/>
        <v>1.3416583176403547</v>
      </c>
      <c r="AZ354" s="28">
        <f t="shared" si="2890"/>
        <v>208000</v>
      </c>
      <c r="BA354" s="6">
        <f t="shared" si="3193"/>
        <v>1.2024673076923078</v>
      </c>
      <c r="BB354" s="21">
        <f t="shared" si="3194"/>
        <v>1.3416583176403547</v>
      </c>
    </row>
    <row r="355" spans="4:54" x14ac:dyDescent="0.25">
      <c r="D355" s="28">
        <v>346</v>
      </c>
      <c r="F355" s="20"/>
      <c r="G355" s="29">
        <f t="shared" si="3205"/>
        <v>173.5</v>
      </c>
      <c r="H355" s="4">
        <f t="shared" ref="H355" si="3398">H$5/G355+H$6</f>
        <v>4.1112011527377526</v>
      </c>
      <c r="I355" s="4">
        <f t="shared" si="3196"/>
        <v>5.8947449567723345</v>
      </c>
      <c r="J355" s="28">
        <v>346</v>
      </c>
      <c r="K355" s="4">
        <f t="shared" ref="K355" si="3399">K$5/J355+K$6</f>
        <v>4.1115676300578032</v>
      </c>
      <c r="L355" s="4">
        <f t="shared" si="3198"/>
        <v>5.8952803468208099</v>
      </c>
      <c r="M355" s="28">
        <f t="shared" si="2963"/>
        <v>838</v>
      </c>
      <c r="N355" s="6">
        <f t="shared" ref="N355" si="3400">N$5/M355+N$6</f>
        <v>3.8146250596658713</v>
      </c>
      <c r="O355" s="6">
        <f t="shared" si="2946"/>
        <v>5.3384649164677809</v>
      </c>
      <c r="P355" s="28">
        <f t="shared" si="2965"/>
        <v>7480</v>
      </c>
      <c r="Q355" s="6">
        <f t="shared" ref="Q355" si="3401">Q$5/P355+Q$6</f>
        <v>3.7134850267379682</v>
      </c>
      <c r="R355" s="6">
        <f t="shared" si="2948"/>
        <v>5.228322994652407</v>
      </c>
      <c r="S355" s="28">
        <f t="shared" si="3266"/>
        <v>9690</v>
      </c>
      <c r="T355" s="6">
        <f t="shared" ref="T355" si="3402">T$5/S355+T$6</f>
        <v>2.7330072239422085</v>
      </c>
      <c r="U355" s="6">
        <f t="shared" si="2950"/>
        <v>3.0469575851393191</v>
      </c>
      <c r="V355" s="28">
        <f t="shared" si="3268"/>
        <v>18450</v>
      </c>
      <c r="W355" s="6">
        <f t="shared" ref="W355" si="3403">W$5/V355+W$6</f>
        <v>2.6313037940379402</v>
      </c>
      <c r="X355" s="6">
        <f t="shared" si="2952"/>
        <v>2.9345604336043358</v>
      </c>
      <c r="Y355" s="28">
        <f t="shared" si="3270"/>
        <v>36700</v>
      </c>
      <c r="Z355" s="6">
        <f t="shared" ref="Z355" si="3404">Z$5/Y355+Z$6</f>
        <v>2.4915381471389648</v>
      </c>
      <c r="AA355" s="6">
        <f t="shared" si="2954"/>
        <v>2.7798536784741144</v>
      </c>
      <c r="AB355" s="28">
        <f t="shared" si="3355"/>
        <v>96000</v>
      </c>
      <c r="AC355" s="6">
        <f t="shared" ref="AC355" si="3405">AC$5/AB355+AC$6</f>
        <v>2.2523458333333335</v>
      </c>
      <c r="AD355" s="6">
        <f t="shared" si="2956"/>
        <v>2.5124833333333334</v>
      </c>
      <c r="AE355" s="28">
        <f t="shared" si="2885"/>
        <v>211000</v>
      </c>
      <c r="AF355" s="6">
        <f t="shared" si="2939"/>
        <v>1.9363824644549763</v>
      </c>
      <c r="AG355" s="6">
        <f t="shared" si="2957"/>
        <v>2.1616189573459716</v>
      </c>
      <c r="AH355" s="28">
        <f t="shared" si="2886"/>
        <v>211000</v>
      </c>
      <c r="AI355" s="6">
        <f t="shared" si="2940"/>
        <v>1.4697824644549764</v>
      </c>
      <c r="AJ355" s="6">
        <f t="shared" si="2958"/>
        <v>1.6403189573459716</v>
      </c>
      <c r="AK355" s="28">
        <f t="shared" si="2887"/>
        <v>211000</v>
      </c>
      <c r="AL355" s="6">
        <f t="shared" si="2941"/>
        <v>0.76968246445497635</v>
      </c>
      <c r="AM355" s="6">
        <f t="shared" si="2959"/>
        <v>0.77505152179644643</v>
      </c>
      <c r="AN355" s="28">
        <f t="shared" si="2888"/>
        <v>211000</v>
      </c>
      <c r="AO355" s="6">
        <f t="shared" si="2942"/>
        <v>0.46888246445497628</v>
      </c>
      <c r="AP355" s="6">
        <f t="shared" si="2960"/>
        <v>0.47261895734597154</v>
      </c>
      <c r="AQ355" s="28">
        <f t="shared" si="3274"/>
        <v>36700</v>
      </c>
      <c r="AR355" s="6">
        <f t="shared" si="3187"/>
        <v>1.4592381471389646</v>
      </c>
      <c r="AS355" s="6">
        <f t="shared" si="3188"/>
        <v>1.6264677326625181</v>
      </c>
      <c r="AT355" s="28">
        <f t="shared" si="3357"/>
        <v>96000</v>
      </c>
      <c r="AU355" s="6">
        <f t="shared" si="3189"/>
        <v>1.2340458333333333</v>
      </c>
      <c r="AV355" s="6">
        <f t="shared" si="3190"/>
        <v>1.3748185740506111</v>
      </c>
      <c r="AW355" s="28">
        <f t="shared" si="2889"/>
        <v>211000</v>
      </c>
      <c r="AX355" s="6">
        <f t="shared" si="3191"/>
        <v>1.2020824644549764</v>
      </c>
      <c r="AY355" s="6">
        <f t="shared" si="3192"/>
        <v>1.3412541980632493</v>
      </c>
      <c r="AZ355" s="28">
        <f t="shared" si="2890"/>
        <v>211000</v>
      </c>
      <c r="BA355" s="6">
        <f t="shared" si="3193"/>
        <v>1.2020824644549764</v>
      </c>
      <c r="BB355" s="21">
        <f t="shared" si="3194"/>
        <v>1.3412541980632493</v>
      </c>
    </row>
    <row r="356" spans="4:54" x14ac:dyDescent="0.25">
      <c r="D356" s="28">
        <v>347</v>
      </c>
      <c r="F356" s="20"/>
      <c r="G356" s="29">
        <f t="shared" si="3205"/>
        <v>174</v>
      </c>
      <c r="H356" s="4">
        <f t="shared" ref="H356" si="3406">H$5/G356+H$6</f>
        <v>4.1108367816091951</v>
      </c>
      <c r="I356" s="4">
        <f t="shared" si="3196"/>
        <v>5.894212643678161</v>
      </c>
      <c r="J356" s="28">
        <v>347</v>
      </c>
      <c r="K356" s="4">
        <f t="shared" ref="K356" si="3407">K$5/J356+K$6</f>
        <v>4.1112011527377526</v>
      </c>
      <c r="L356" s="4">
        <f t="shared" si="3198"/>
        <v>5.8947449567723345</v>
      </c>
      <c r="M356" s="28">
        <f t="shared" si="2963"/>
        <v>841</v>
      </c>
      <c r="N356" s="6">
        <f t="shared" ref="N356" si="3408">N$5/M356+N$6</f>
        <v>3.8141951248513677</v>
      </c>
      <c r="O356" s="6">
        <f t="shared" si="2946"/>
        <v>5.3379966706302024</v>
      </c>
      <c r="P356" s="28">
        <f t="shared" si="2965"/>
        <v>7510</v>
      </c>
      <c r="Q356" s="6">
        <f t="shared" ref="Q356" si="3409">Q$5/P356+Q$6</f>
        <v>3.71340758988016</v>
      </c>
      <c r="R356" s="6">
        <f t="shared" si="2948"/>
        <v>5.2282386151797606</v>
      </c>
      <c r="S356" s="28">
        <f t="shared" si="3266"/>
        <v>9755</v>
      </c>
      <c r="T356" s="6">
        <f t="shared" ref="T356" si="3410">T$5/S356+T$6</f>
        <v>2.7323608405945672</v>
      </c>
      <c r="U356" s="6">
        <f t="shared" si="2950"/>
        <v>3.0462788826242955</v>
      </c>
      <c r="V356" s="28">
        <f t="shared" si="3268"/>
        <v>18575</v>
      </c>
      <c r="W356" s="6">
        <f t="shared" ref="W356" si="3411">W$5/V356+W$6</f>
        <v>2.6307694481830417</v>
      </c>
      <c r="X356" s="6">
        <f t="shared" si="2952"/>
        <v>2.9339994616419918</v>
      </c>
      <c r="Y356" s="28">
        <f t="shared" si="3270"/>
        <v>36950</v>
      </c>
      <c r="Z356" s="6">
        <f t="shared" ref="Z356" si="3412">Z$5/Y356+Z$6</f>
        <v>2.4911454668470907</v>
      </c>
      <c r="AA356" s="6">
        <f t="shared" si="2954"/>
        <v>2.7794412719891746</v>
      </c>
      <c r="AB356" s="28">
        <f t="shared" si="3355"/>
        <v>98000</v>
      </c>
      <c r="AC356" s="6">
        <f t="shared" ref="AC356" si="3413">AC$5/AB356+AC$6</f>
        <v>2.2511489795918371</v>
      </c>
      <c r="AD356" s="6">
        <f t="shared" si="2956"/>
        <v>2.5112265306122445</v>
      </c>
      <c r="AE356" s="28">
        <f t="shared" si="2885"/>
        <v>214000</v>
      </c>
      <c r="AF356" s="6">
        <f t="shared" si="2939"/>
        <v>1.9360084112149532</v>
      </c>
      <c r="AG356" s="6">
        <f t="shared" si="2957"/>
        <v>2.161226168224299</v>
      </c>
      <c r="AH356" s="28">
        <f t="shared" si="2886"/>
        <v>214000</v>
      </c>
      <c r="AI356" s="6">
        <f t="shared" si="2940"/>
        <v>1.4694084112149532</v>
      </c>
      <c r="AJ356" s="6">
        <f t="shared" si="2958"/>
        <v>1.6399261682242992</v>
      </c>
      <c r="AK356" s="28">
        <f t="shared" si="2887"/>
        <v>214000</v>
      </c>
      <c r="AL356" s="6">
        <f t="shared" si="2941"/>
        <v>0.7693084112149533</v>
      </c>
      <c r="AM356" s="6">
        <f t="shared" si="2959"/>
        <v>0.77465873267477392</v>
      </c>
      <c r="AN356" s="28">
        <f t="shared" si="2888"/>
        <v>214000</v>
      </c>
      <c r="AO356" s="6">
        <f t="shared" si="2942"/>
        <v>0.46850841121495329</v>
      </c>
      <c r="AP356" s="6">
        <f t="shared" si="2960"/>
        <v>0.47222616822429908</v>
      </c>
      <c r="AQ356" s="28">
        <f t="shared" si="3274"/>
        <v>36950</v>
      </c>
      <c r="AR356" s="6">
        <f t="shared" si="3187"/>
        <v>1.4588454668470907</v>
      </c>
      <c r="AS356" s="6">
        <f t="shared" si="3188"/>
        <v>1.6260553261775781</v>
      </c>
      <c r="AT356" s="28">
        <f t="shared" si="3357"/>
        <v>98000</v>
      </c>
      <c r="AU356" s="6">
        <f t="shared" si="3189"/>
        <v>1.2328489795918367</v>
      </c>
      <c r="AV356" s="6">
        <f t="shared" si="3190"/>
        <v>1.3735617713295227</v>
      </c>
      <c r="AW356" s="28">
        <f t="shared" si="2889"/>
        <v>214000</v>
      </c>
      <c r="AX356" s="6">
        <f t="shared" si="3191"/>
        <v>1.2017084112149532</v>
      </c>
      <c r="AY356" s="6">
        <f t="shared" si="3192"/>
        <v>1.3408614089415769</v>
      </c>
      <c r="AZ356" s="28">
        <f t="shared" si="2890"/>
        <v>214000</v>
      </c>
      <c r="BA356" s="6">
        <f t="shared" si="3193"/>
        <v>1.2017084112149532</v>
      </c>
      <c r="BB356" s="21">
        <f t="shared" si="3194"/>
        <v>1.3408614089415769</v>
      </c>
    </row>
    <row r="357" spans="4:54" x14ac:dyDescent="0.25">
      <c r="D357" s="28">
        <v>348</v>
      </c>
      <c r="F357" s="20"/>
      <c r="G357" s="29">
        <f t="shared" si="3205"/>
        <v>174.5</v>
      </c>
      <c r="H357" s="4">
        <f t="shared" ref="H357" si="3414">H$5/G357+H$6</f>
        <v>4.1104744985673349</v>
      </c>
      <c r="I357" s="4">
        <f t="shared" si="3196"/>
        <v>5.8936833810888256</v>
      </c>
      <c r="J357" s="28">
        <v>348</v>
      </c>
      <c r="K357" s="4">
        <f t="shared" ref="K357" si="3415">K$5/J357+K$6</f>
        <v>4.1108367816091951</v>
      </c>
      <c r="L357" s="4">
        <f t="shared" si="3198"/>
        <v>5.894212643678161</v>
      </c>
      <c r="M357" s="28">
        <f t="shared" si="2963"/>
        <v>844</v>
      </c>
      <c r="N357" s="6">
        <f t="shared" ref="N357" si="3416">N$5/M357+N$6</f>
        <v>3.8137682464454978</v>
      </c>
      <c r="O357" s="6">
        <f t="shared" si="2946"/>
        <v>5.3375317535545026</v>
      </c>
      <c r="P357" s="28">
        <f t="shared" si="2965"/>
        <v>7540</v>
      </c>
      <c r="Q357" s="6">
        <f t="shared" ref="Q357" si="3417">Q$5/P357+Q$6</f>
        <v>3.7133307692307693</v>
      </c>
      <c r="R357" s="6">
        <f t="shared" si="2948"/>
        <v>5.2281549071618043</v>
      </c>
      <c r="S357" s="28">
        <f t="shared" si="3266"/>
        <v>9820</v>
      </c>
      <c r="T357" s="6">
        <f t="shared" ref="T357" si="3418">T$5/S357+T$6</f>
        <v>2.7317230142566191</v>
      </c>
      <c r="U357" s="6">
        <f t="shared" si="2950"/>
        <v>3.0456091649694503</v>
      </c>
      <c r="V357" s="28">
        <f t="shared" si="3268"/>
        <v>18700</v>
      </c>
      <c r="W357" s="6">
        <f t="shared" ref="W357" si="3419">W$5/V357+W$6</f>
        <v>2.6302422459893049</v>
      </c>
      <c r="X357" s="6">
        <f t="shared" si="2952"/>
        <v>2.9334459893048126</v>
      </c>
      <c r="Y357" s="28">
        <f t="shared" si="3270"/>
        <v>37200</v>
      </c>
      <c r="Z357" s="6">
        <f t="shared" ref="Z357" si="3420">Z$5/Y357+Z$6</f>
        <v>2.4907580645161294</v>
      </c>
      <c r="AA357" s="6">
        <f t="shared" si="2954"/>
        <v>2.7790344086021506</v>
      </c>
      <c r="AB357" s="28">
        <f t="shared" si="3355"/>
        <v>100000</v>
      </c>
      <c r="AC357" s="6">
        <f t="shared" ref="AC357" si="3421">AC$5/AB357+AC$6</f>
        <v>2.2500000000000004</v>
      </c>
      <c r="AD357" s="6">
        <f t="shared" si="2956"/>
        <v>2.5100199999999999</v>
      </c>
      <c r="AE357" s="28">
        <f t="shared" si="2885"/>
        <v>217000</v>
      </c>
      <c r="AF357" s="6">
        <f t="shared" si="2939"/>
        <v>1.9356447004608295</v>
      </c>
      <c r="AG357" s="6">
        <f t="shared" si="2957"/>
        <v>2.1608442396313365</v>
      </c>
      <c r="AH357" s="28">
        <f t="shared" si="2886"/>
        <v>217000</v>
      </c>
      <c r="AI357" s="6">
        <f t="shared" si="2940"/>
        <v>1.4690447004608296</v>
      </c>
      <c r="AJ357" s="6">
        <f t="shared" si="2958"/>
        <v>1.6395442396313364</v>
      </c>
      <c r="AK357" s="28">
        <f t="shared" si="2887"/>
        <v>217000</v>
      </c>
      <c r="AL357" s="6">
        <f t="shared" si="2941"/>
        <v>0.76894470046082952</v>
      </c>
      <c r="AM357" s="6">
        <f t="shared" si="2959"/>
        <v>0.77427680408181121</v>
      </c>
      <c r="AN357" s="28">
        <f t="shared" si="2888"/>
        <v>217000</v>
      </c>
      <c r="AO357" s="6">
        <f t="shared" si="2942"/>
        <v>0.46814470046082951</v>
      </c>
      <c r="AP357" s="6">
        <f t="shared" si="2960"/>
        <v>0.47184423963133643</v>
      </c>
      <c r="AQ357" s="28">
        <f t="shared" si="3274"/>
        <v>37200</v>
      </c>
      <c r="AR357" s="6">
        <f t="shared" si="3187"/>
        <v>1.4584580645161291</v>
      </c>
      <c r="AS357" s="6">
        <f t="shared" si="3188"/>
        <v>1.6256484627905541</v>
      </c>
      <c r="AT357" s="28">
        <f t="shared" si="3357"/>
        <v>100000</v>
      </c>
      <c r="AU357" s="6">
        <f t="shared" si="3189"/>
        <v>1.2317</v>
      </c>
      <c r="AV357" s="6">
        <f t="shared" si="3190"/>
        <v>1.3723552407172779</v>
      </c>
      <c r="AW357" s="28">
        <f t="shared" si="2889"/>
        <v>217000</v>
      </c>
      <c r="AX357" s="6">
        <f t="shared" si="3191"/>
        <v>1.2013447004608295</v>
      </c>
      <c r="AY357" s="6">
        <f t="shared" si="3192"/>
        <v>1.3404794803486142</v>
      </c>
      <c r="AZ357" s="28">
        <f t="shared" si="2890"/>
        <v>217000</v>
      </c>
      <c r="BA357" s="6">
        <f t="shared" si="3193"/>
        <v>1.2013447004608295</v>
      </c>
      <c r="BB357" s="21">
        <f t="shared" si="3194"/>
        <v>1.3404794803486142</v>
      </c>
    </row>
    <row r="358" spans="4:54" x14ac:dyDescent="0.25">
      <c r="D358" s="28">
        <v>349</v>
      </c>
      <c r="F358" s="20"/>
      <c r="G358" s="29">
        <f t="shared" si="3205"/>
        <v>175</v>
      </c>
      <c r="H358" s="4">
        <f t="shared" ref="H358" si="3422">H$5/G358+H$6</f>
        <v>4.1101142857142854</v>
      </c>
      <c r="I358" s="4">
        <f t="shared" si="3196"/>
        <v>5.8931571428571434</v>
      </c>
      <c r="J358" s="28">
        <v>349</v>
      </c>
      <c r="K358" s="4">
        <f t="shared" ref="K358" si="3423">K$5/J358+K$6</f>
        <v>4.1104744985673349</v>
      </c>
      <c r="L358" s="4">
        <f t="shared" si="3198"/>
        <v>5.8936833810888256</v>
      </c>
      <c r="M358" s="28">
        <f t="shared" si="2963"/>
        <v>847</v>
      </c>
      <c r="N358" s="6">
        <f t="shared" ref="N358" si="3424">N$5/M358+N$6</f>
        <v>3.8133443919716647</v>
      </c>
      <c r="O358" s="6">
        <f t="shared" si="2946"/>
        <v>5.3370701298701304</v>
      </c>
      <c r="P358" s="28">
        <f t="shared" si="2965"/>
        <v>7570</v>
      </c>
      <c r="Q358" s="6">
        <f t="shared" ref="Q358" si="3425">Q$5/P358+Q$6</f>
        <v>3.7132545574636726</v>
      </c>
      <c r="R358" s="6">
        <f t="shared" si="2948"/>
        <v>5.2280718626155878</v>
      </c>
      <c r="S358" s="28">
        <f t="shared" si="3266"/>
        <v>9885</v>
      </c>
      <c r="T358" s="6">
        <f t="shared" ref="T358" si="3426">T$5/S358+T$6</f>
        <v>2.7310935761254429</v>
      </c>
      <c r="U358" s="6">
        <f t="shared" si="2950"/>
        <v>3.0449482549317146</v>
      </c>
      <c r="V358" s="28">
        <f t="shared" si="3268"/>
        <v>18825</v>
      </c>
      <c r="W358" s="6">
        <f t="shared" ref="W358" si="3427">W$5/V358+W$6</f>
        <v>2.6297220451527226</v>
      </c>
      <c r="X358" s="6">
        <f t="shared" si="2952"/>
        <v>2.9328998671978752</v>
      </c>
      <c r="Y358" s="28">
        <f t="shared" si="3270"/>
        <v>37450</v>
      </c>
      <c r="Z358" s="6">
        <f t="shared" ref="Z358" si="3428">Z$5/Y358+Z$6</f>
        <v>2.4903758344459281</v>
      </c>
      <c r="AA358" s="6">
        <f t="shared" si="2954"/>
        <v>2.7786329773030709</v>
      </c>
      <c r="AB358" s="28">
        <f t="shared" si="3355"/>
        <v>102000</v>
      </c>
      <c r="AC358" s="6">
        <f t="shared" ref="AC358" si="3429">AC$5/AB358+AC$6</f>
        <v>2.2488960784313727</v>
      </c>
      <c r="AD358" s="6">
        <f t="shared" si="2956"/>
        <v>2.5088607843137254</v>
      </c>
      <c r="AE358" s="28">
        <f t="shared" si="2885"/>
        <v>220000</v>
      </c>
      <c r="AF358" s="6">
        <f t="shared" si="2939"/>
        <v>1.935290909090909</v>
      </c>
      <c r="AG358" s="6">
        <f t="shared" si="2957"/>
        <v>2.1604727272727273</v>
      </c>
      <c r="AH358" s="28">
        <f t="shared" si="2886"/>
        <v>220000</v>
      </c>
      <c r="AI358" s="6">
        <f t="shared" si="2940"/>
        <v>1.468690909090909</v>
      </c>
      <c r="AJ358" s="6">
        <f t="shared" si="2958"/>
        <v>1.6391727272727274</v>
      </c>
      <c r="AK358" s="28">
        <f t="shared" si="2887"/>
        <v>220000</v>
      </c>
      <c r="AL358" s="6">
        <f t="shared" si="2941"/>
        <v>0.7685909090909091</v>
      </c>
      <c r="AM358" s="6">
        <f t="shared" si="2959"/>
        <v>0.7739052917232021</v>
      </c>
      <c r="AN358" s="28">
        <f t="shared" si="2888"/>
        <v>220000</v>
      </c>
      <c r="AO358" s="6">
        <f t="shared" si="2942"/>
        <v>0.46779090909090909</v>
      </c>
      <c r="AP358" s="6">
        <f t="shared" si="2960"/>
        <v>0.47147272727272727</v>
      </c>
      <c r="AQ358" s="28">
        <f t="shared" si="3274"/>
        <v>37450</v>
      </c>
      <c r="AR358" s="6">
        <f t="shared" si="3187"/>
        <v>1.4580758344459279</v>
      </c>
      <c r="AS358" s="6">
        <f t="shared" si="3188"/>
        <v>1.6252470314914744</v>
      </c>
      <c r="AT358" s="28">
        <f t="shared" si="3357"/>
        <v>102000</v>
      </c>
      <c r="AU358" s="6">
        <f t="shared" si="3189"/>
        <v>1.2305960784313725</v>
      </c>
      <c r="AV358" s="6">
        <f t="shared" si="3190"/>
        <v>1.3711960250310034</v>
      </c>
      <c r="AW358" s="28">
        <f t="shared" si="2889"/>
        <v>220000</v>
      </c>
      <c r="AX358" s="6">
        <f t="shared" si="3191"/>
        <v>1.200990909090909</v>
      </c>
      <c r="AY358" s="6">
        <f t="shared" si="3192"/>
        <v>1.3401079679900052</v>
      </c>
      <c r="AZ358" s="28">
        <f t="shared" si="2890"/>
        <v>220000</v>
      </c>
      <c r="BA358" s="6">
        <f t="shared" si="3193"/>
        <v>1.200990909090909</v>
      </c>
      <c r="BB358" s="21">
        <f t="shared" si="3194"/>
        <v>1.3401079679900052</v>
      </c>
    </row>
    <row r="359" spans="4:54" x14ac:dyDescent="0.25">
      <c r="D359" s="28">
        <v>350</v>
      </c>
      <c r="F359" s="20"/>
      <c r="G359" s="29">
        <f t="shared" si="3205"/>
        <v>175.5</v>
      </c>
      <c r="H359" s="4">
        <f t="shared" ref="H359" si="3430">H$5/G359+H$6</f>
        <v>4.1097561253561254</v>
      </c>
      <c r="I359" s="4">
        <f t="shared" si="3196"/>
        <v>5.8926339031339037</v>
      </c>
      <c r="J359" s="28">
        <v>350</v>
      </c>
      <c r="K359" s="4">
        <f t="shared" ref="K359" si="3431">K$5/J359+K$6</f>
        <v>4.1101142857142854</v>
      </c>
      <c r="L359" s="4">
        <f t="shared" si="3198"/>
        <v>5.8931571428571434</v>
      </c>
      <c r="M359" s="28">
        <f t="shared" si="2963"/>
        <v>850</v>
      </c>
      <c r="N359" s="6">
        <f t="shared" ref="N359" si="3432">N$5/M359+N$6</f>
        <v>3.8129235294117647</v>
      </c>
      <c r="O359" s="6">
        <f t="shared" si="2946"/>
        <v>5.3366117647058831</v>
      </c>
      <c r="P359" s="28">
        <f t="shared" si="2965"/>
        <v>7600</v>
      </c>
      <c r="Q359" s="6">
        <f t="shared" ref="Q359" si="3433">Q$5/P359+Q$6</f>
        <v>3.7131789473684211</v>
      </c>
      <c r="R359" s="6">
        <f t="shared" si="2948"/>
        <v>5.227989473684211</v>
      </c>
      <c r="S359" s="28">
        <f t="shared" si="3266"/>
        <v>9950</v>
      </c>
      <c r="T359" s="6">
        <f t="shared" ref="T359" si="3434">T$5/S359+T$6</f>
        <v>2.7304723618090452</v>
      </c>
      <c r="U359" s="6">
        <f t="shared" si="2950"/>
        <v>3.0442959798994975</v>
      </c>
      <c r="V359" s="28">
        <f t="shared" si="3268"/>
        <v>18950</v>
      </c>
      <c r="W359" s="6">
        <f t="shared" ref="W359" si="3435">W$5/V359+W$6</f>
        <v>2.6292087071240102</v>
      </c>
      <c r="X359" s="6">
        <f t="shared" si="2952"/>
        <v>2.9323609498680741</v>
      </c>
      <c r="Y359" s="28">
        <f t="shared" si="3270"/>
        <v>37700</v>
      </c>
      <c r="Z359" s="6">
        <f t="shared" ref="Z359" si="3436">Z$5/Y359+Z$6</f>
        <v>2.489998673740053</v>
      </c>
      <c r="AA359" s="6">
        <f t="shared" si="2954"/>
        <v>2.7782368700265252</v>
      </c>
      <c r="AB359" s="28">
        <f t="shared" si="3355"/>
        <v>104000</v>
      </c>
      <c r="AC359" s="6">
        <f t="shared" ref="AC359" si="3437">AC$5/AB359+AC$6</f>
        <v>2.2478346153846158</v>
      </c>
      <c r="AD359" s="6">
        <f t="shared" si="2956"/>
        <v>2.5077461538461536</v>
      </c>
      <c r="AE359" s="28">
        <f t="shared" ref="AE359:AE422" si="3438">+AE358+3000</f>
        <v>223000</v>
      </c>
      <c r="AF359" s="6">
        <f t="shared" si="2939"/>
        <v>1.9349466367713004</v>
      </c>
      <c r="AG359" s="6">
        <f t="shared" si="2957"/>
        <v>2.1601112107623317</v>
      </c>
      <c r="AH359" s="28">
        <f t="shared" ref="AH359:AH422" si="3439">+AH358+3000</f>
        <v>223000</v>
      </c>
      <c r="AI359" s="6">
        <f t="shared" si="2940"/>
        <v>1.4683466367713005</v>
      </c>
      <c r="AJ359" s="6">
        <f t="shared" si="2958"/>
        <v>1.6388112107623318</v>
      </c>
      <c r="AK359" s="28">
        <f t="shared" ref="AK359:AK422" si="3440">+AK358+3000</f>
        <v>223000</v>
      </c>
      <c r="AL359" s="6">
        <f t="shared" si="2941"/>
        <v>0.76824663677130045</v>
      </c>
      <c r="AM359" s="6">
        <f t="shared" si="2959"/>
        <v>0.77354377521280671</v>
      </c>
      <c r="AN359" s="28">
        <f t="shared" ref="AN359:AN422" si="3441">+AN358+3000</f>
        <v>223000</v>
      </c>
      <c r="AO359" s="6">
        <f t="shared" si="2942"/>
        <v>0.46744663677130044</v>
      </c>
      <c r="AP359" s="6">
        <f t="shared" si="2960"/>
        <v>0.47111121076233181</v>
      </c>
      <c r="AQ359" s="28">
        <f t="shared" si="3274"/>
        <v>37700</v>
      </c>
      <c r="AR359" s="6">
        <f t="shared" si="3187"/>
        <v>1.4576986737400532</v>
      </c>
      <c r="AS359" s="6">
        <f t="shared" si="3188"/>
        <v>1.6248509242149287</v>
      </c>
      <c r="AT359" s="28">
        <f t="shared" si="3357"/>
        <v>104000</v>
      </c>
      <c r="AU359" s="6">
        <f t="shared" si="3189"/>
        <v>1.2295346153846154</v>
      </c>
      <c r="AV359" s="6">
        <f t="shared" si="3190"/>
        <v>1.3700813945634316</v>
      </c>
      <c r="AW359" s="28">
        <f t="shared" ref="AW359:AW422" si="3442">+AW358+3000</f>
        <v>223000</v>
      </c>
      <c r="AX359" s="6">
        <f t="shared" si="3191"/>
        <v>1.2006466367713005</v>
      </c>
      <c r="AY359" s="6">
        <f t="shared" si="3192"/>
        <v>1.3397464514796096</v>
      </c>
      <c r="AZ359" s="28">
        <f t="shared" ref="AZ359:AZ422" si="3443">+AZ358+3000</f>
        <v>223000</v>
      </c>
      <c r="BA359" s="6">
        <f t="shared" si="3193"/>
        <v>1.2006466367713005</v>
      </c>
      <c r="BB359" s="21">
        <f t="shared" si="3194"/>
        <v>1.3397464514796096</v>
      </c>
    </row>
    <row r="360" spans="4:54" x14ac:dyDescent="0.25">
      <c r="D360" s="28">
        <v>351</v>
      </c>
      <c r="F360" s="20"/>
      <c r="G360" s="29">
        <f t="shared" si="3205"/>
        <v>176</v>
      </c>
      <c r="H360" s="4">
        <f t="shared" ref="H360" si="3444">H$5/G360+H$6</f>
        <v>4.1093999999999999</v>
      </c>
      <c r="I360" s="4">
        <f t="shared" si="3196"/>
        <v>5.8921136363636366</v>
      </c>
      <c r="J360" s="28">
        <v>351</v>
      </c>
      <c r="K360" s="4">
        <f t="shared" ref="K360" si="3445">K$5/J360+K$6</f>
        <v>4.1097561253561254</v>
      </c>
      <c r="L360" s="4">
        <f t="shared" si="3198"/>
        <v>5.8926339031339037</v>
      </c>
      <c r="M360" s="28">
        <f t="shared" si="2963"/>
        <v>853</v>
      </c>
      <c r="N360" s="6">
        <f t="shared" ref="N360" si="3446">N$5/M360+N$6</f>
        <v>3.8125056271981244</v>
      </c>
      <c r="O360" s="6">
        <f t="shared" si="2946"/>
        <v>5.3361566236811253</v>
      </c>
      <c r="P360" s="28">
        <f t="shared" si="2965"/>
        <v>7630</v>
      </c>
      <c r="Q360" s="6">
        <f t="shared" ref="Q360" si="3447">Q$5/P360+Q$6</f>
        <v>3.7131039318479688</v>
      </c>
      <c r="R360" s="6">
        <f t="shared" si="2948"/>
        <v>5.2279077326343382</v>
      </c>
      <c r="S360" s="28">
        <f t="shared" si="3266"/>
        <v>10015</v>
      </c>
      <c r="T360" s="6">
        <f t="shared" ref="T360" si="3448">T$5/S360+T$6</f>
        <v>2.7298592111832254</v>
      </c>
      <c r="U360" s="6">
        <f t="shared" si="2950"/>
        <v>3.0436521717423863</v>
      </c>
      <c r="V360" s="28">
        <f t="shared" si="3268"/>
        <v>19075</v>
      </c>
      <c r="W360" s="6">
        <f t="shared" ref="W360" si="3449">W$5/V360+W$6</f>
        <v>2.6287020969855832</v>
      </c>
      <c r="X360" s="6">
        <f t="shared" si="2952"/>
        <v>2.9318290956749671</v>
      </c>
      <c r="Y360" s="28">
        <f t="shared" si="3270"/>
        <v>37950</v>
      </c>
      <c r="Z360" s="6">
        <f t="shared" ref="Z360" si="3450">Z$5/Y360+Z$6</f>
        <v>2.4896264822134389</v>
      </c>
      <c r="AA360" s="6">
        <f t="shared" si="2954"/>
        <v>2.7778459815546772</v>
      </c>
      <c r="AB360" s="28">
        <f t="shared" si="3355"/>
        <v>106000</v>
      </c>
      <c r="AC360" s="6">
        <f t="shared" ref="AC360" si="3451">AC$5/AB360+AC$6</f>
        <v>2.2468132075471701</v>
      </c>
      <c r="AD360" s="6">
        <f t="shared" si="2956"/>
        <v>2.5066735849056601</v>
      </c>
      <c r="AE360" s="28">
        <f t="shared" si="3438"/>
        <v>226000</v>
      </c>
      <c r="AF360" s="6">
        <f t="shared" si="2939"/>
        <v>1.9346115044247787</v>
      </c>
      <c r="AG360" s="6">
        <f t="shared" si="2957"/>
        <v>2.1597592920353983</v>
      </c>
      <c r="AH360" s="28">
        <f t="shared" si="3439"/>
        <v>226000</v>
      </c>
      <c r="AI360" s="6">
        <f t="shared" si="2940"/>
        <v>1.4680115044247788</v>
      </c>
      <c r="AJ360" s="6">
        <f t="shared" si="2958"/>
        <v>1.6384592920353982</v>
      </c>
      <c r="AK360" s="28">
        <f t="shared" si="3440"/>
        <v>226000</v>
      </c>
      <c r="AL360" s="6">
        <f t="shared" si="2941"/>
        <v>0.76791150442477873</v>
      </c>
      <c r="AM360" s="6">
        <f t="shared" si="2959"/>
        <v>0.77319185648587307</v>
      </c>
      <c r="AN360" s="28">
        <f t="shared" si="3441"/>
        <v>226000</v>
      </c>
      <c r="AO360" s="6">
        <f t="shared" si="2942"/>
        <v>0.46711150442477878</v>
      </c>
      <c r="AP360" s="6">
        <f t="shared" si="2960"/>
        <v>0.47075929203539824</v>
      </c>
      <c r="AQ360" s="28">
        <f t="shared" si="3274"/>
        <v>37950</v>
      </c>
      <c r="AR360" s="6">
        <f t="shared" si="3187"/>
        <v>1.4573264822134389</v>
      </c>
      <c r="AS360" s="6">
        <f t="shared" si="3188"/>
        <v>1.6244600357430807</v>
      </c>
      <c r="AT360" s="28">
        <f t="shared" si="3357"/>
        <v>106000</v>
      </c>
      <c r="AU360" s="6">
        <f t="shared" si="3189"/>
        <v>1.2285132075471699</v>
      </c>
      <c r="AV360" s="6">
        <f t="shared" si="3190"/>
        <v>1.3690088256229382</v>
      </c>
      <c r="AW360" s="28">
        <f t="shared" si="3442"/>
        <v>226000</v>
      </c>
      <c r="AX360" s="6">
        <f t="shared" si="3191"/>
        <v>1.2003115044247787</v>
      </c>
      <c r="AY360" s="6">
        <f t="shared" si="3192"/>
        <v>1.3393945327526759</v>
      </c>
      <c r="AZ360" s="28">
        <f t="shared" si="3443"/>
        <v>226000</v>
      </c>
      <c r="BA360" s="6">
        <f t="shared" si="3193"/>
        <v>1.2003115044247787</v>
      </c>
      <c r="BB360" s="21">
        <f t="shared" si="3194"/>
        <v>1.3393945327526759</v>
      </c>
    </row>
    <row r="361" spans="4:54" x14ac:dyDescent="0.25">
      <c r="D361" s="28">
        <v>352</v>
      </c>
      <c r="F361" s="20"/>
      <c r="G361" s="29">
        <f t="shared" si="3205"/>
        <v>176.5</v>
      </c>
      <c r="H361" s="4">
        <f t="shared" ref="H361" si="3452">H$5/G361+H$6</f>
        <v>4.1090458923512747</v>
      </c>
      <c r="I361" s="4">
        <f t="shared" si="3196"/>
        <v>5.8915963172804533</v>
      </c>
      <c r="J361" s="28">
        <v>352</v>
      </c>
      <c r="K361" s="4">
        <f t="shared" ref="K361" si="3453">K$5/J361+K$6</f>
        <v>4.1093999999999999</v>
      </c>
      <c r="L361" s="4">
        <f t="shared" si="3198"/>
        <v>5.8921136363636366</v>
      </c>
      <c r="M361" s="28">
        <f t="shared" si="2963"/>
        <v>856</v>
      </c>
      <c r="N361" s="6">
        <f t="shared" ref="N361" si="3454">N$5/M361+N$6</f>
        <v>3.8120906542056074</v>
      </c>
      <c r="O361" s="6">
        <f t="shared" si="2946"/>
        <v>5.3357046728971964</v>
      </c>
      <c r="P361" s="28">
        <f t="shared" si="2965"/>
        <v>7660</v>
      </c>
      <c r="Q361" s="6">
        <f t="shared" ref="Q361" si="3455">Q$5/P361+Q$6</f>
        <v>3.7130295039164491</v>
      </c>
      <c r="R361" s="6">
        <f t="shared" si="2948"/>
        <v>5.2278266318537865</v>
      </c>
      <c r="S361" s="28">
        <f t="shared" si="3266"/>
        <v>10080</v>
      </c>
      <c r="T361" s="6">
        <f t="shared" ref="T361" si="3456">T$5/S361+T$6</f>
        <v>2.7292539682539685</v>
      </c>
      <c r="U361" s="6">
        <f t="shared" si="2950"/>
        <v>3.0430166666666669</v>
      </c>
      <c r="V361" s="28">
        <f t="shared" si="3268"/>
        <v>19200</v>
      </c>
      <c r="W361" s="6">
        <f t="shared" ref="W361" si="3457">W$5/V361+W$6</f>
        <v>2.6282020833333331</v>
      </c>
      <c r="X361" s="6">
        <f t="shared" si="2952"/>
        <v>2.9313041666666666</v>
      </c>
      <c r="Y361" s="28">
        <f t="shared" si="3270"/>
        <v>38200</v>
      </c>
      <c r="Z361" s="6">
        <f t="shared" ref="Z361" si="3458">Z$5/Y361+Z$6</f>
        <v>2.4892591623036648</v>
      </c>
      <c r="AA361" s="6">
        <f t="shared" si="2954"/>
        <v>2.7774602094240839</v>
      </c>
      <c r="AB361" s="28">
        <f t="shared" si="3355"/>
        <v>108000</v>
      </c>
      <c r="AC361" s="6">
        <f t="shared" ref="AC361" si="3459">AC$5/AB361+AC$6</f>
        <v>2.2458296296296298</v>
      </c>
      <c r="AD361" s="6">
        <f t="shared" si="2956"/>
        <v>2.5056407407407404</v>
      </c>
      <c r="AE361" s="28">
        <f t="shared" si="3438"/>
        <v>229000</v>
      </c>
      <c r="AF361" s="6">
        <f t="shared" si="2939"/>
        <v>1.9342851528384279</v>
      </c>
      <c r="AG361" s="6">
        <f t="shared" si="2957"/>
        <v>2.1594165938864629</v>
      </c>
      <c r="AH361" s="28">
        <f t="shared" si="3439"/>
        <v>229000</v>
      </c>
      <c r="AI361" s="6">
        <f t="shared" si="2940"/>
        <v>1.467685152838428</v>
      </c>
      <c r="AJ361" s="6">
        <f t="shared" si="2958"/>
        <v>1.638116593886463</v>
      </c>
      <c r="AK361" s="28">
        <f t="shared" si="3440"/>
        <v>229000</v>
      </c>
      <c r="AL361" s="6">
        <f t="shared" si="2941"/>
        <v>0.76758515283842799</v>
      </c>
      <c r="AM361" s="6">
        <f t="shared" si="2959"/>
        <v>0.77284915833693768</v>
      </c>
      <c r="AN361" s="28">
        <f t="shared" si="3441"/>
        <v>229000</v>
      </c>
      <c r="AO361" s="6">
        <f t="shared" si="2942"/>
        <v>0.46678515283842792</v>
      </c>
      <c r="AP361" s="6">
        <f t="shared" si="2960"/>
        <v>0.4704165938864629</v>
      </c>
      <c r="AQ361" s="28">
        <f t="shared" si="3274"/>
        <v>38200</v>
      </c>
      <c r="AR361" s="6">
        <f t="shared" si="3187"/>
        <v>1.4569591623036651</v>
      </c>
      <c r="AS361" s="6">
        <f t="shared" si="3188"/>
        <v>1.6240742636124874</v>
      </c>
      <c r="AT361" s="28">
        <f t="shared" si="3357"/>
        <v>108000</v>
      </c>
      <c r="AU361" s="6">
        <f t="shared" si="3189"/>
        <v>1.2275296296296296</v>
      </c>
      <c r="AV361" s="6">
        <f t="shared" si="3190"/>
        <v>1.3679759814580186</v>
      </c>
      <c r="AW361" s="28">
        <f t="shared" si="3442"/>
        <v>229000</v>
      </c>
      <c r="AX361" s="6">
        <f t="shared" si="3191"/>
        <v>1.199985152838428</v>
      </c>
      <c r="AY361" s="6">
        <f t="shared" si="3192"/>
        <v>1.3390518346037408</v>
      </c>
      <c r="AZ361" s="28">
        <f t="shared" si="3443"/>
        <v>229000</v>
      </c>
      <c r="BA361" s="6">
        <f t="shared" si="3193"/>
        <v>1.199985152838428</v>
      </c>
      <c r="BB361" s="21">
        <f t="shared" si="3194"/>
        <v>1.3390518346037408</v>
      </c>
    </row>
    <row r="362" spans="4:54" x14ac:dyDescent="0.25">
      <c r="D362" s="28">
        <v>353</v>
      </c>
      <c r="F362" s="20"/>
      <c r="G362" s="29">
        <f t="shared" si="3205"/>
        <v>177</v>
      </c>
      <c r="H362" s="4">
        <f t="shared" ref="H362" si="3460">H$5/G362+H$6</f>
        <v>4.1086937853107344</v>
      </c>
      <c r="I362" s="4">
        <f t="shared" si="3196"/>
        <v>5.8910819209039547</v>
      </c>
      <c r="J362" s="28">
        <v>353</v>
      </c>
      <c r="K362" s="4">
        <f t="shared" ref="K362" si="3461">K$5/J362+K$6</f>
        <v>4.1090458923512747</v>
      </c>
      <c r="L362" s="4">
        <f t="shared" si="3198"/>
        <v>5.8915963172804533</v>
      </c>
      <c r="M362" s="28">
        <f t="shared" si="2963"/>
        <v>859</v>
      </c>
      <c r="N362" s="6">
        <f t="shared" ref="N362" si="3462">N$5/M362+N$6</f>
        <v>3.8116785797438886</v>
      </c>
      <c r="O362" s="6">
        <f t="shared" si="2946"/>
        <v>5.3352558789289874</v>
      </c>
      <c r="P362" s="28">
        <f t="shared" si="2965"/>
        <v>7690</v>
      </c>
      <c r="Q362" s="6">
        <f t="shared" ref="Q362" si="3463">Q$5/P362+Q$6</f>
        <v>3.7129556566970092</v>
      </c>
      <c r="R362" s="6">
        <f t="shared" si="2948"/>
        <v>5.2277461638491554</v>
      </c>
      <c r="S362" s="28">
        <f t="shared" si="3266"/>
        <v>10145</v>
      </c>
      <c r="T362" s="6">
        <f t="shared" ref="T362" si="3464">T$5/S362+T$6</f>
        <v>2.7286564810251357</v>
      </c>
      <c r="U362" s="6">
        <f t="shared" si="2950"/>
        <v>3.0423893050763922</v>
      </c>
      <c r="V362" s="28">
        <f t="shared" si="3268"/>
        <v>19325</v>
      </c>
      <c r="W362" s="6">
        <f t="shared" ref="W362" si="3465">W$5/V362+W$6</f>
        <v>2.627708538163001</v>
      </c>
      <c r="X362" s="6">
        <f t="shared" si="2952"/>
        <v>2.9307860284605431</v>
      </c>
      <c r="Y362" s="28">
        <f t="shared" si="3270"/>
        <v>38450</v>
      </c>
      <c r="Z362" s="6">
        <f t="shared" ref="Z362" si="3466">Z$5/Y362+Z$6</f>
        <v>2.488896618985696</v>
      </c>
      <c r="AA362" s="6">
        <f t="shared" si="2954"/>
        <v>2.777079453836151</v>
      </c>
      <c r="AB362" s="28">
        <f t="shared" si="3355"/>
        <v>110000</v>
      </c>
      <c r="AC362" s="6">
        <f t="shared" ref="AC362" si="3467">AC$5/AB362+AC$6</f>
        <v>2.2448818181818182</v>
      </c>
      <c r="AD362" s="6">
        <f t="shared" si="2956"/>
        <v>2.5046454545454546</v>
      </c>
      <c r="AE362" s="28">
        <f t="shared" si="3438"/>
        <v>232000</v>
      </c>
      <c r="AF362" s="6">
        <f t="shared" si="2939"/>
        <v>1.9339672413793103</v>
      </c>
      <c r="AG362" s="6">
        <f t="shared" si="2957"/>
        <v>2.1590827586206895</v>
      </c>
      <c r="AH362" s="28">
        <f t="shared" si="3439"/>
        <v>232000</v>
      </c>
      <c r="AI362" s="6">
        <f t="shared" si="2940"/>
        <v>1.4673672413793104</v>
      </c>
      <c r="AJ362" s="6">
        <f t="shared" si="2958"/>
        <v>1.6377827586206897</v>
      </c>
      <c r="AK362" s="28">
        <f t="shared" si="3440"/>
        <v>232000</v>
      </c>
      <c r="AL362" s="6">
        <f t="shared" si="2941"/>
        <v>0.76726724137931035</v>
      </c>
      <c r="AM362" s="6">
        <f t="shared" si="2959"/>
        <v>0.77251532307116444</v>
      </c>
      <c r="AN362" s="28">
        <f t="shared" si="3441"/>
        <v>232000</v>
      </c>
      <c r="AO362" s="6">
        <f t="shared" si="2942"/>
        <v>0.46646724137931034</v>
      </c>
      <c r="AP362" s="6">
        <f t="shared" si="2960"/>
        <v>0.47008275862068966</v>
      </c>
      <c r="AQ362" s="28">
        <f t="shared" si="3274"/>
        <v>38450</v>
      </c>
      <c r="AR362" s="6">
        <f t="shared" si="3187"/>
        <v>1.4565966189856958</v>
      </c>
      <c r="AS362" s="6">
        <f t="shared" si="3188"/>
        <v>1.6236935080245545</v>
      </c>
      <c r="AT362" s="28">
        <f t="shared" si="3357"/>
        <v>110000</v>
      </c>
      <c r="AU362" s="6">
        <f t="shared" si="3189"/>
        <v>1.2265818181818182</v>
      </c>
      <c r="AV362" s="6">
        <f t="shared" si="3190"/>
        <v>1.3669806952627324</v>
      </c>
      <c r="AW362" s="28">
        <f t="shared" si="3442"/>
        <v>232000</v>
      </c>
      <c r="AX362" s="6">
        <f t="shared" si="3191"/>
        <v>1.1996672413793104</v>
      </c>
      <c r="AY362" s="6">
        <f t="shared" si="3192"/>
        <v>1.3387179993379674</v>
      </c>
      <c r="AZ362" s="28">
        <f t="shared" si="3443"/>
        <v>232000</v>
      </c>
      <c r="BA362" s="6">
        <f t="shared" si="3193"/>
        <v>1.1996672413793104</v>
      </c>
      <c r="BB362" s="21">
        <f t="shared" si="3194"/>
        <v>1.3387179993379674</v>
      </c>
    </row>
    <row r="363" spans="4:54" x14ac:dyDescent="0.25">
      <c r="D363" s="28">
        <v>354</v>
      </c>
      <c r="F363" s="20"/>
      <c r="G363" s="29">
        <f t="shared" si="3205"/>
        <v>177.5</v>
      </c>
      <c r="H363" s="4">
        <f t="shared" ref="H363" si="3468">H$5/G363+H$6</f>
        <v>4.1083436619718308</v>
      </c>
      <c r="I363" s="4">
        <f t="shared" si="3196"/>
        <v>5.8905704225352116</v>
      </c>
      <c r="J363" s="28">
        <v>354</v>
      </c>
      <c r="K363" s="4">
        <f t="shared" ref="K363" si="3469">K$5/J363+K$6</f>
        <v>4.1086937853107344</v>
      </c>
      <c r="L363" s="4">
        <f t="shared" si="3198"/>
        <v>5.8910819209039547</v>
      </c>
      <c r="M363" s="28">
        <f t="shared" si="2963"/>
        <v>862</v>
      </c>
      <c r="N363" s="6">
        <f t="shared" ref="N363" si="3470">N$5/M363+N$6</f>
        <v>3.8112693735498842</v>
      </c>
      <c r="O363" s="6">
        <f t="shared" si="2946"/>
        <v>5.3348102088167053</v>
      </c>
      <c r="P363" s="28">
        <f t="shared" si="2965"/>
        <v>7720</v>
      </c>
      <c r="Q363" s="6">
        <f t="shared" ref="Q363" si="3471">Q$5/P363+Q$6</f>
        <v>3.7128823834196893</v>
      </c>
      <c r="R363" s="6">
        <f t="shared" si="2948"/>
        <v>5.2276663212435235</v>
      </c>
      <c r="S363" s="28">
        <f t="shared" si="3266"/>
        <v>10210</v>
      </c>
      <c r="T363" s="6">
        <f t="shared" ref="T363" si="3472">T$5/S363+T$6</f>
        <v>2.7280666013712049</v>
      </c>
      <c r="U363" s="6">
        <f t="shared" si="2950"/>
        <v>3.0417699314397648</v>
      </c>
      <c r="V363" s="28">
        <f t="shared" si="3268"/>
        <v>19450</v>
      </c>
      <c r="W363" s="6">
        <f t="shared" ref="W363" si="3473">W$5/V363+W$6</f>
        <v>2.6272213367609254</v>
      </c>
      <c r="X363" s="6">
        <f t="shared" si="2952"/>
        <v>2.9302745501285345</v>
      </c>
      <c r="Y363" s="28">
        <f t="shared" si="3270"/>
        <v>38700</v>
      </c>
      <c r="Z363" s="6">
        <f t="shared" ref="Z363" si="3474">Z$5/Y363+Z$6</f>
        <v>2.4885387596899227</v>
      </c>
      <c r="AA363" s="6">
        <f t="shared" si="2954"/>
        <v>2.7767036175710595</v>
      </c>
      <c r="AB363" s="28">
        <f t="shared" si="3355"/>
        <v>112000</v>
      </c>
      <c r="AC363" s="6">
        <f t="shared" ref="AC363" si="3475">AC$5/AB363+AC$6</f>
        <v>2.2439678571428572</v>
      </c>
      <c r="AD363" s="6">
        <f t="shared" si="2956"/>
        <v>2.5036857142857141</v>
      </c>
      <c r="AE363" s="28">
        <f t="shared" si="3438"/>
        <v>235000</v>
      </c>
      <c r="AF363" s="6">
        <f t="shared" si="2939"/>
        <v>1.9336574468085106</v>
      </c>
      <c r="AG363" s="6">
        <f t="shared" si="2957"/>
        <v>2.1587574468085107</v>
      </c>
      <c r="AH363" s="28">
        <f t="shared" si="3439"/>
        <v>235000</v>
      </c>
      <c r="AI363" s="6">
        <f t="shared" si="2940"/>
        <v>1.4670574468085107</v>
      </c>
      <c r="AJ363" s="6">
        <f t="shared" si="2958"/>
        <v>1.6374574468085108</v>
      </c>
      <c r="AK363" s="28">
        <f t="shared" si="3440"/>
        <v>235000</v>
      </c>
      <c r="AL363" s="6">
        <f t="shared" si="2941"/>
        <v>0.76695744680851063</v>
      </c>
      <c r="AM363" s="6">
        <f t="shared" si="2959"/>
        <v>0.77219001125898545</v>
      </c>
      <c r="AN363" s="28">
        <f t="shared" si="3441"/>
        <v>235000</v>
      </c>
      <c r="AO363" s="6">
        <f t="shared" si="2942"/>
        <v>0.46615744680851062</v>
      </c>
      <c r="AP363" s="6">
        <f t="shared" si="2960"/>
        <v>0.46975744680851061</v>
      </c>
      <c r="AQ363" s="28">
        <f t="shared" si="3274"/>
        <v>38700</v>
      </c>
      <c r="AR363" s="6">
        <f t="shared" si="3187"/>
        <v>1.4562387596899227</v>
      </c>
      <c r="AS363" s="6">
        <f t="shared" si="3188"/>
        <v>1.6233176717594631</v>
      </c>
      <c r="AT363" s="28">
        <f t="shared" si="3357"/>
        <v>112000</v>
      </c>
      <c r="AU363" s="6">
        <f t="shared" si="3189"/>
        <v>1.2256678571428572</v>
      </c>
      <c r="AV363" s="6">
        <f t="shared" si="3190"/>
        <v>1.366020955002992</v>
      </c>
      <c r="AW363" s="28">
        <f t="shared" si="3442"/>
        <v>235000</v>
      </c>
      <c r="AX363" s="6">
        <f t="shared" si="3191"/>
        <v>1.1993574468085106</v>
      </c>
      <c r="AY363" s="6">
        <f t="shared" si="3192"/>
        <v>1.3383926875257885</v>
      </c>
      <c r="AZ363" s="28">
        <f t="shared" si="3443"/>
        <v>235000</v>
      </c>
      <c r="BA363" s="6">
        <f t="shared" si="3193"/>
        <v>1.1993574468085106</v>
      </c>
      <c r="BB363" s="21">
        <f t="shared" si="3194"/>
        <v>1.3383926875257885</v>
      </c>
    </row>
    <row r="364" spans="4:54" x14ac:dyDescent="0.25">
      <c r="D364" s="28">
        <v>355</v>
      </c>
      <c r="F364" s="20"/>
      <c r="G364" s="29">
        <f t="shared" si="3205"/>
        <v>178</v>
      </c>
      <c r="H364" s="4">
        <f t="shared" ref="H364" si="3476">H$5/G364+H$6</f>
        <v>4.1079955056179775</v>
      </c>
      <c r="I364" s="4">
        <f t="shared" si="3196"/>
        <v>5.8900617977528089</v>
      </c>
      <c r="J364" s="28">
        <v>355</v>
      </c>
      <c r="K364" s="4">
        <f t="shared" ref="K364" si="3477">K$5/J364+K$6</f>
        <v>4.1083436619718308</v>
      </c>
      <c r="L364" s="4">
        <f t="shared" si="3198"/>
        <v>5.8905704225352116</v>
      </c>
      <c r="M364" s="28">
        <f t="shared" si="2963"/>
        <v>865</v>
      </c>
      <c r="N364" s="6">
        <f t="shared" ref="N364" si="3478">N$5/M364+N$6</f>
        <v>3.8108630057803468</v>
      </c>
      <c r="O364" s="6">
        <f t="shared" si="2946"/>
        <v>5.3343676300578036</v>
      </c>
      <c r="P364" s="28">
        <f t="shared" si="2965"/>
        <v>7750</v>
      </c>
      <c r="Q364" s="6">
        <f t="shared" ref="Q364" si="3479">Q$5/P364+Q$6</f>
        <v>3.7128096774193549</v>
      </c>
      <c r="R364" s="6">
        <f t="shared" si="2948"/>
        <v>5.2275870967741938</v>
      </c>
      <c r="S364" s="28">
        <f t="shared" si="3266"/>
        <v>10275</v>
      </c>
      <c r="T364" s="6">
        <f t="shared" ref="T364" si="3480">T$5/S364+T$6</f>
        <v>2.7274841849148421</v>
      </c>
      <c r="U364" s="6">
        <f t="shared" si="2950"/>
        <v>3.041158394160584</v>
      </c>
      <c r="V364" s="28">
        <f t="shared" si="3268"/>
        <v>19575</v>
      </c>
      <c r="W364" s="6">
        <f t="shared" ref="W364" si="3481">W$5/V364+W$6</f>
        <v>2.6267403575989783</v>
      </c>
      <c r="X364" s="6">
        <f t="shared" si="2952"/>
        <v>2.9297696040868453</v>
      </c>
      <c r="Y364" s="28">
        <f t="shared" si="3270"/>
        <v>38950</v>
      </c>
      <c r="Z364" s="6">
        <f t="shared" ref="Z364" si="3482">Z$5/Y364+Z$6</f>
        <v>2.4881854942233632</v>
      </c>
      <c r="AA364" s="6">
        <f t="shared" si="2954"/>
        <v>2.7763326059050066</v>
      </c>
      <c r="AB364" s="28">
        <f t="shared" si="3355"/>
        <v>114000</v>
      </c>
      <c r="AC364" s="6">
        <f t="shared" ref="AC364" si="3483">AC$5/AB364+AC$6</f>
        <v>2.243085964912281</v>
      </c>
      <c r="AD364" s="6">
        <f t="shared" si="2956"/>
        <v>2.5027596491228068</v>
      </c>
      <c r="AE364" s="28">
        <f t="shared" si="3438"/>
        <v>238000</v>
      </c>
      <c r="AF364" s="6">
        <f t="shared" si="2939"/>
        <v>1.9333554621848739</v>
      </c>
      <c r="AG364" s="6">
        <f t="shared" si="2957"/>
        <v>2.1584403361344537</v>
      </c>
      <c r="AH364" s="28">
        <f t="shared" si="3439"/>
        <v>238000</v>
      </c>
      <c r="AI364" s="6">
        <f t="shared" si="2940"/>
        <v>1.466755462184874</v>
      </c>
      <c r="AJ364" s="6">
        <f t="shared" si="2958"/>
        <v>1.6371403361344539</v>
      </c>
      <c r="AK364" s="28">
        <f t="shared" si="3440"/>
        <v>238000</v>
      </c>
      <c r="AL364" s="6">
        <f t="shared" si="2941"/>
        <v>0.7666554621848739</v>
      </c>
      <c r="AM364" s="6">
        <f t="shared" si="2959"/>
        <v>0.77187290058492863</v>
      </c>
      <c r="AN364" s="28">
        <f t="shared" si="3441"/>
        <v>238000</v>
      </c>
      <c r="AO364" s="6">
        <f t="shared" si="2942"/>
        <v>0.46585546218487395</v>
      </c>
      <c r="AP364" s="6">
        <f t="shared" si="2960"/>
        <v>0.4694403361344538</v>
      </c>
      <c r="AQ364" s="28">
        <f t="shared" si="3274"/>
        <v>38950</v>
      </c>
      <c r="AR364" s="6">
        <f t="shared" si="3187"/>
        <v>1.4558854942233634</v>
      </c>
      <c r="AS364" s="6">
        <f t="shared" si="3188"/>
        <v>1.6229466600934099</v>
      </c>
      <c r="AT364" s="28">
        <f t="shared" si="3357"/>
        <v>114000</v>
      </c>
      <c r="AU364" s="6">
        <f t="shared" si="3189"/>
        <v>1.2247859649122808</v>
      </c>
      <c r="AV364" s="6">
        <f t="shared" si="3190"/>
        <v>1.3650948898400848</v>
      </c>
      <c r="AW364" s="28">
        <f t="shared" si="3442"/>
        <v>238000</v>
      </c>
      <c r="AX364" s="6">
        <f t="shared" si="3191"/>
        <v>1.1990554621848739</v>
      </c>
      <c r="AY364" s="6">
        <f t="shared" si="3192"/>
        <v>1.3380755768517316</v>
      </c>
      <c r="AZ364" s="28">
        <f t="shared" si="3443"/>
        <v>238000</v>
      </c>
      <c r="BA364" s="6">
        <f t="shared" si="3193"/>
        <v>1.1990554621848739</v>
      </c>
      <c r="BB364" s="21">
        <f t="shared" si="3194"/>
        <v>1.3380755768517316</v>
      </c>
    </row>
    <row r="365" spans="4:54" x14ac:dyDescent="0.25">
      <c r="D365" s="28">
        <v>356</v>
      </c>
      <c r="F365" s="20"/>
      <c r="G365" s="29">
        <f t="shared" si="3205"/>
        <v>178.5</v>
      </c>
      <c r="H365" s="4">
        <f t="shared" ref="H365" si="3484">H$5/G365+H$6</f>
        <v>4.1076492997198883</v>
      </c>
      <c r="I365" s="4">
        <f t="shared" si="3196"/>
        <v>5.8895560224089643</v>
      </c>
      <c r="J365" s="28">
        <v>356</v>
      </c>
      <c r="K365" s="4">
        <f t="shared" ref="K365" si="3485">K$5/J365+K$6</f>
        <v>4.1079955056179775</v>
      </c>
      <c r="L365" s="4">
        <f t="shared" si="3198"/>
        <v>5.8900617977528089</v>
      </c>
      <c r="M365" s="28">
        <f t="shared" si="2963"/>
        <v>868</v>
      </c>
      <c r="N365" s="6">
        <f t="shared" ref="N365" si="3486">N$5/M365+N$6</f>
        <v>3.8104594470046083</v>
      </c>
      <c r="O365" s="6">
        <f t="shared" si="2946"/>
        <v>5.3339281105990786</v>
      </c>
      <c r="P365" s="28">
        <f t="shared" si="2965"/>
        <v>7780</v>
      </c>
      <c r="Q365" s="6">
        <f t="shared" ref="Q365" si="3487">Q$5/P365+Q$6</f>
        <v>3.7127375321336764</v>
      </c>
      <c r="R365" s="6">
        <f t="shared" si="2948"/>
        <v>5.2275084832904888</v>
      </c>
      <c r="S365" s="28">
        <f t="shared" si="3266"/>
        <v>10340</v>
      </c>
      <c r="T365" s="6">
        <f t="shared" ref="T365" si="3488">T$5/S365+T$6</f>
        <v>2.7269090909090909</v>
      </c>
      <c r="U365" s="6">
        <f t="shared" si="2950"/>
        <v>3.0405545454545457</v>
      </c>
      <c r="V365" s="28">
        <f t="shared" si="3268"/>
        <v>19700</v>
      </c>
      <c r="W365" s="6">
        <f t="shared" ref="W365" si="3489">W$5/V365+W$6</f>
        <v>2.6262654822335025</v>
      </c>
      <c r="X365" s="6">
        <f t="shared" si="2952"/>
        <v>2.9292710659898478</v>
      </c>
      <c r="Y365" s="28">
        <f t="shared" si="3270"/>
        <v>39200</v>
      </c>
      <c r="Z365" s="6">
        <f t="shared" ref="Z365" si="3490">Z$5/Y365+Z$6</f>
        <v>2.4878367346938774</v>
      </c>
      <c r="AA365" s="6">
        <f t="shared" si="2954"/>
        <v>2.7759663265306123</v>
      </c>
      <c r="AB365" s="28">
        <f t="shared" si="3355"/>
        <v>116000</v>
      </c>
      <c r="AC365" s="6">
        <f t="shared" ref="AC365" si="3491">AC$5/AB365+AC$6</f>
        <v>2.2422344827586209</v>
      </c>
      <c r="AD365" s="6">
        <f t="shared" si="2956"/>
        <v>2.5018655172413791</v>
      </c>
      <c r="AE365" s="28">
        <f t="shared" si="3438"/>
        <v>241000</v>
      </c>
      <c r="AF365" s="6">
        <f t="shared" ref="AF365:AF428" si="3492">AF$5/AE365+AF$6</f>
        <v>1.9330609958506224</v>
      </c>
      <c r="AG365" s="6">
        <f t="shared" si="2957"/>
        <v>2.1581311203319502</v>
      </c>
      <c r="AH365" s="28">
        <f t="shared" si="3439"/>
        <v>241000</v>
      </c>
      <c r="AI365" s="6">
        <f t="shared" ref="AI365:AI428" si="3493">AI$5/AH365+AI$6</f>
        <v>1.4664609958506225</v>
      </c>
      <c r="AJ365" s="6">
        <f t="shared" si="2958"/>
        <v>1.6368311203319503</v>
      </c>
      <c r="AK365" s="28">
        <f t="shared" si="3440"/>
        <v>241000</v>
      </c>
      <c r="AL365" s="6">
        <f t="shared" ref="AL365:AL428" si="3494">AL$5/AK365+AL$6</f>
        <v>0.76636099585062245</v>
      </c>
      <c r="AM365" s="6">
        <f t="shared" si="2959"/>
        <v>0.77156368478242499</v>
      </c>
      <c r="AN365" s="28">
        <f t="shared" si="3441"/>
        <v>241000</v>
      </c>
      <c r="AO365" s="6">
        <f t="shared" ref="AO365:AO428" si="3495">AO$5/AN365+AO$6</f>
        <v>0.46556099585062238</v>
      </c>
      <c r="AP365" s="6">
        <f t="shared" si="2960"/>
        <v>0.4691311203319502</v>
      </c>
      <c r="AQ365" s="28">
        <f t="shared" si="3274"/>
        <v>39200</v>
      </c>
      <c r="AR365" s="6">
        <f t="shared" si="3187"/>
        <v>1.4555367346938777</v>
      </c>
      <c r="AS365" s="6">
        <f t="shared" si="3188"/>
        <v>1.6225803807190158</v>
      </c>
      <c r="AT365" s="28">
        <f t="shared" si="3357"/>
        <v>116000</v>
      </c>
      <c r="AU365" s="6">
        <f t="shared" si="3189"/>
        <v>1.2239344827586207</v>
      </c>
      <c r="AV365" s="6">
        <f t="shared" si="3190"/>
        <v>1.364200757958657</v>
      </c>
      <c r="AW365" s="28">
        <f t="shared" si="3442"/>
        <v>241000</v>
      </c>
      <c r="AX365" s="6">
        <f t="shared" si="3191"/>
        <v>1.1987609958506225</v>
      </c>
      <c r="AY365" s="6">
        <f t="shared" si="3192"/>
        <v>1.3377663610492281</v>
      </c>
      <c r="AZ365" s="28">
        <f t="shared" si="3443"/>
        <v>241000</v>
      </c>
      <c r="BA365" s="6">
        <f t="shared" si="3193"/>
        <v>1.1987609958506225</v>
      </c>
      <c r="BB365" s="21">
        <f t="shared" si="3194"/>
        <v>1.3377663610492281</v>
      </c>
    </row>
    <row r="366" spans="4:54" x14ac:dyDescent="0.25">
      <c r="D366" s="28">
        <v>357</v>
      </c>
      <c r="F366" s="20"/>
      <c r="G366" s="29">
        <f t="shared" si="3205"/>
        <v>179</v>
      </c>
      <c r="H366" s="4">
        <f t="shared" ref="H366" si="3496">H$5/G366+H$6</f>
        <v>4.107305027932961</v>
      </c>
      <c r="I366" s="4">
        <f t="shared" si="3196"/>
        <v>5.8890530726256989</v>
      </c>
      <c r="J366" s="28">
        <v>357</v>
      </c>
      <c r="K366" s="4">
        <f t="shared" ref="K366" si="3497">K$5/J366+K$6</f>
        <v>4.1076492997198883</v>
      </c>
      <c r="L366" s="4">
        <f t="shared" si="3198"/>
        <v>5.8895560224089643</v>
      </c>
      <c r="M366" s="28">
        <f t="shared" si="2963"/>
        <v>871</v>
      </c>
      <c r="N366" s="6">
        <f t="shared" ref="N366" si="3498">N$5/M366+N$6</f>
        <v>3.8100586681974744</v>
      </c>
      <c r="O366" s="6">
        <f t="shared" ref="O366:O429" si="3499">O$5/M366+O$6</f>
        <v>5.3334916188289325</v>
      </c>
      <c r="P366" s="28">
        <f t="shared" si="2965"/>
        <v>7810</v>
      </c>
      <c r="Q366" s="6">
        <f t="shared" ref="Q366" si="3500">Q$5/P366+Q$6</f>
        <v>3.7126659411011524</v>
      </c>
      <c r="R366" s="6">
        <f t="shared" ref="R366:R429" si="3501">R$5/P366+R$6</f>
        <v>5.2274304737516006</v>
      </c>
      <c r="S366" s="28">
        <f t="shared" si="3266"/>
        <v>10405</v>
      </c>
      <c r="T366" s="6">
        <f t="shared" ref="T366" si="3502">T$5/S366+T$6</f>
        <v>2.7263411821239791</v>
      </c>
      <c r="U366" s="6">
        <f t="shared" ref="U366:U429" si="3503">U$5/S366+U$6</f>
        <v>3.039958241230178</v>
      </c>
      <c r="V366" s="28">
        <f t="shared" si="3268"/>
        <v>19825</v>
      </c>
      <c r="W366" s="6">
        <f t="shared" ref="W366" si="3504">W$5/V366+W$6</f>
        <v>2.6257965952080706</v>
      </c>
      <c r="X366" s="6">
        <f t="shared" ref="X366:X429" si="3505">X$5/V366+X$6</f>
        <v>2.9287788146279947</v>
      </c>
      <c r="Y366" s="28">
        <f t="shared" si="3270"/>
        <v>39450</v>
      </c>
      <c r="Z366" s="6">
        <f t="shared" ref="Z366" si="3506">Z$5/Y366+Z$6</f>
        <v>2.4874923954372625</v>
      </c>
      <c r="AA366" s="6">
        <f t="shared" ref="AA366:AA429" si="3507">AA$5/Y366+AA$6</f>
        <v>2.775604689480355</v>
      </c>
      <c r="AB366" s="28">
        <f t="shared" si="3355"/>
        <v>118000</v>
      </c>
      <c r="AC366" s="6">
        <f t="shared" ref="AC366" si="3508">AC$5/AB366+AC$6</f>
        <v>2.2414118644067798</v>
      </c>
      <c r="AD366" s="6">
        <f t="shared" ref="AD366:AD429" si="3509">AD$5/AB366+AD$6</f>
        <v>2.5010016949152543</v>
      </c>
      <c r="AE366" s="28">
        <f t="shared" si="3438"/>
        <v>244000</v>
      </c>
      <c r="AF366" s="6">
        <f t="shared" si="3492"/>
        <v>1.9327737704918033</v>
      </c>
      <c r="AG366" s="6">
        <f t="shared" ref="AG366:AG429" si="3510">AG$5/AE366+AG$6</f>
        <v>2.1578295081967211</v>
      </c>
      <c r="AH366" s="28">
        <f t="shared" si="3439"/>
        <v>244000</v>
      </c>
      <c r="AI366" s="6">
        <f t="shared" si="3493"/>
        <v>1.4661737704918034</v>
      </c>
      <c r="AJ366" s="6">
        <f t="shared" ref="AJ366:AJ429" si="3511">AJ$5/AH366+AJ$6</f>
        <v>1.6365295081967213</v>
      </c>
      <c r="AK366" s="28">
        <f t="shared" si="3440"/>
        <v>244000</v>
      </c>
      <c r="AL366" s="6">
        <f t="shared" si="3494"/>
        <v>0.76607377049180325</v>
      </c>
      <c r="AM366" s="6">
        <f t="shared" ref="AM366:AM429" si="3512">AM$5/AK366+AM$6</f>
        <v>0.77126207264719615</v>
      </c>
      <c r="AN366" s="28">
        <f t="shared" si="3441"/>
        <v>244000</v>
      </c>
      <c r="AO366" s="6">
        <f t="shared" si="3495"/>
        <v>0.4652737704918033</v>
      </c>
      <c r="AP366" s="6">
        <f t="shared" ref="AP366:AP429" si="3513">AP$5/AN366+AP$6</f>
        <v>0.46882950819672131</v>
      </c>
      <c r="AQ366" s="28">
        <f t="shared" si="3274"/>
        <v>39450</v>
      </c>
      <c r="AR366" s="6">
        <f t="shared" si="3187"/>
        <v>1.4551923954372625</v>
      </c>
      <c r="AS366" s="6">
        <f t="shared" si="3188"/>
        <v>1.6222187436687585</v>
      </c>
      <c r="AT366" s="28">
        <f t="shared" si="3357"/>
        <v>118000</v>
      </c>
      <c r="AU366" s="6">
        <f t="shared" si="3189"/>
        <v>1.2231118644067798</v>
      </c>
      <c r="AV366" s="6">
        <f t="shared" si="3190"/>
        <v>1.363336935632532</v>
      </c>
      <c r="AW366" s="28">
        <f t="shared" si="3442"/>
        <v>244000</v>
      </c>
      <c r="AX366" s="6">
        <f t="shared" si="3191"/>
        <v>1.1984737704918034</v>
      </c>
      <c r="AY366" s="6">
        <f t="shared" si="3192"/>
        <v>1.337464748913999</v>
      </c>
      <c r="AZ366" s="28">
        <f t="shared" si="3443"/>
        <v>244000</v>
      </c>
      <c r="BA366" s="6">
        <f t="shared" si="3193"/>
        <v>1.1984737704918034</v>
      </c>
      <c r="BB366" s="21">
        <f t="shared" si="3194"/>
        <v>1.337464748913999</v>
      </c>
    </row>
    <row r="367" spans="4:54" x14ac:dyDescent="0.25">
      <c r="D367" s="28">
        <v>358</v>
      </c>
      <c r="F367" s="20"/>
      <c r="G367" s="29">
        <f t="shared" si="3205"/>
        <v>179.5</v>
      </c>
      <c r="H367" s="4">
        <f t="shared" ref="H367" si="3514">H$5/G367+H$6</f>
        <v>4.1069626740947074</v>
      </c>
      <c r="I367" s="4">
        <f t="shared" si="3196"/>
        <v>5.8885529247910871</v>
      </c>
      <c r="J367" s="28">
        <v>358</v>
      </c>
      <c r="K367" s="4">
        <f t="shared" ref="K367" si="3515">K$5/J367+K$6</f>
        <v>4.107305027932961</v>
      </c>
      <c r="L367" s="4">
        <f t="shared" si="3198"/>
        <v>5.8890530726256989</v>
      </c>
      <c r="M367" s="28">
        <f t="shared" ref="M367:M430" si="3516">+M366+3</f>
        <v>874</v>
      </c>
      <c r="N367" s="6">
        <f t="shared" ref="N367" si="3517">N$5/M367+N$6</f>
        <v>3.8096606407322655</v>
      </c>
      <c r="O367" s="6">
        <f t="shared" si="3499"/>
        <v>5.3330581235697947</v>
      </c>
      <c r="P367" s="28">
        <f t="shared" ref="P367:P430" si="3518">P366+30</f>
        <v>7840</v>
      </c>
      <c r="Q367" s="6">
        <f t="shared" ref="Q367" si="3519">Q$5/P367+Q$6</f>
        <v>3.7125948979591836</v>
      </c>
      <c r="R367" s="6">
        <f t="shared" si="3501"/>
        <v>5.2273530612244903</v>
      </c>
      <c r="S367" s="28">
        <f t="shared" si="3266"/>
        <v>10470</v>
      </c>
      <c r="T367" s="6">
        <f t="shared" ref="T367" si="3520">T$5/S367+T$6</f>
        <v>2.7257803247373449</v>
      </c>
      <c r="U367" s="6">
        <f t="shared" si="3503"/>
        <v>3.0393693409742122</v>
      </c>
      <c r="V367" s="28">
        <f t="shared" si="3268"/>
        <v>19950</v>
      </c>
      <c r="W367" s="6">
        <f t="shared" ref="W367" si="3521">W$5/V367+W$6</f>
        <v>2.6253335839598995</v>
      </c>
      <c r="X367" s="6">
        <f t="shared" si="3505"/>
        <v>2.9282927318295737</v>
      </c>
      <c r="Y367" s="28">
        <f t="shared" si="3270"/>
        <v>39700</v>
      </c>
      <c r="Z367" s="6">
        <f t="shared" ref="Z367" si="3522">Z$5/Y367+Z$6</f>
        <v>2.4871523929471033</v>
      </c>
      <c r="AA367" s="6">
        <f t="shared" si="3507"/>
        <v>2.7752476070528966</v>
      </c>
      <c r="AB367" s="28">
        <f t="shared" si="3355"/>
        <v>120000</v>
      </c>
      <c r="AC367" s="6">
        <f t="shared" ref="AC367" si="3523">AC$5/AB367+AC$6</f>
        <v>2.2406166666666669</v>
      </c>
      <c r="AD367" s="6">
        <f t="shared" si="3509"/>
        <v>2.5001666666666664</v>
      </c>
      <c r="AE367" s="28">
        <f t="shared" si="3438"/>
        <v>247000</v>
      </c>
      <c r="AF367" s="6">
        <f t="shared" si="3492"/>
        <v>1.9324935222672064</v>
      </c>
      <c r="AG367" s="6">
        <f t="shared" si="3510"/>
        <v>2.1575352226720645</v>
      </c>
      <c r="AH367" s="28">
        <f t="shared" si="3439"/>
        <v>247000</v>
      </c>
      <c r="AI367" s="6">
        <f t="shared" si="3493"/>
        <v>1.4658935222672065</v>
      </c>
      <c r="AJ367" s="6">
        <f t="shared" si="3511"/>
        <v>1.6362352226720649</v>
      </c>
      <c r="AK367" s="28">
        <f t="shared" si="3440"/>
        <v>247000</v>
      </c>
      <c r="AL367" s="6">
        <f t="shared" si="3494"/>
        <v>0.76579352226720654</v>
      </c>
      <c r="AM367" s="6">
        <f t="shared" si="3512"/>
        <v>0.77096778712253966</v>
      </c>
      <c r="AN367" s="28">
        <f t="shared" si="3441"/>
        <v>247000</v>
      </c>
      <c r="AO367" s="6">
        <f t="shared" si="3495"/>
        <v>0.46499352226720647</v>
      </c>
      <c r="AP367" s="6">
        <f t="shared" si="3513"/>
        <v>0.46853522267206477</v>
      </c>
      <c r="AQ367" s="28">
        <f t="shared" si="3274"/>
        <v>39700</v>
      </c>
      <c r="AR367" s="6">
        <f t="shared" si="3187"/>
        <v>1.4548523929471033</v>
      </c>
      <c r="AS367" s="6">
        <f t="shared" si="3188"/>
        <v>1.6218616612413004</v>
      </c>
      <c r="AT367" s="28">
        <f t="shared" si="3357"/>
        <v>120000</v>
      </c>
      <c r="AU367" s="6">
        <f t="shared" si="3189"/>
        <v>1.2223166666666667</v>
      </c>
      <c r="AV367" s="6">
        <f t="shared" si="3190"/>
        <v>1.3625019073839444</v>
      </c>
      <c r="AW367" s="28">
        <f t="shared" si="3442"/>
        <v>247000</v>
      </c>
      <c r="AX367" s="6">
        <f t="shared" si="3191"/>
        <v>1.1981935222672064</v>
      </c>
      <c r="AY367" s="6">
        <f t="shared" si="3192"/>
        <v>1.3371704633893426</v>
      </c>
      <c r="AZ367" s="28">
        <f t="shared" si="3443"/>
        <v>247000</v>
      </c>
      <c r="BA367" s="6">
        <f t="shared" si="3193"/>
        <v>1.1981935222672064</v>
      </c>
      <c r="BB367" s="21">
        <f t="shared" si="3194"/>
        <v>1.3371704633893426</v>
      </c>
    </row>
    <row r="368" spans="4:54" x14ac:dyDescent="0.25">
      <c r="D368" s="28">
        <v>359</v>
      </c>
      <c r="F368" s="20"/>
      <c r="G368" s="29">
        <f t="shared" si="3205"/>
        <v>180</v>
      </c>
      <c r="H368" s="4">
        <f t="shared" ref="H368" si="3524">H$5/G368+H$6</f>
        <v>4.1066222222222217</v>
      </c>
      <c r="I368" s="4">
        <f t="shared" si="3196"/>
        <v>5.8880555555555558</v>
      </c>
      <c r="J368" s="28">
        <v>359</v>
      </c>
      <c r="K368" s="4">
        <f t="shared" ref="K368" si="3525">K$5/J368+K$6</f>
        <v>4.1069626740947074</v>
      </c>
      <c r="L368" s="4">
        <f t="shared" si="3198"/>
        <v>5.8885529247910871</v>
      </c>
      <c r="M368" s="28">
        <f t="shared" si="3516"/>
        <v>877</v>
      </c>
      <c r="N368" s="6">
        <f t="shared" ref="N368" si="3526">N$5/M368+N$6</f>
        <v>3.8092653363740023</v>
      </c>
      <c r="O368" s="6">
        <f t="shared" si="3499"/>
        <v>5.3326275940706962</v>
      </c>
      <c r="P368" s="28">
        <f t="shared" si="3518"/>
        <v>7870</v>
      </c>
      <c r="Q368" s="6">
        <f t="shared" ref="Q368" si="3527">Q$5/P368+Q$6</f>
        <v>3.7125243964421855</v>
      </c>
      <c r="R368" s="6">
        <f t="shared" si="3501"/>
        <v>5.2272762388818297</v>
      </c>
      <c r="S368" s="28">
        <f t="shared" si="3266"/>
        <v>10535</v>
      </c>
      <c r="T368" s="6">
        <f t="shared" ref="T368" si="3528">T$5/S368+T$6</f>
        <v>2.7252263882297108</v>
      </c>
      <c r="U368" s="6">
        <f t="shared" si="3503"/>
        <v>3.038787707641196</v>
      </c>
      <c r="V368" s="28">
        <f t="shared" si="3268"/>
        <v>20075</v>
      </c>
      <c r="W368" s="6">
        <f t="shared" ref="W368" si="3529">W$5/V368+W$6</f>
        <v>2.6248763387297633</v>
      </c>
      <c r="X368" s="6">
        <f t="shared" si="3505"/>
        <v>2.9278127023661269</v>
      </c>
      <c r="Y368" s="28">
        <f t="shared" si="3270"/>
        <v>39950</v>
      </c>
      <c r="Z368" s="6">
        <f t="shared" ref="Z368" si="3530">Z$5/Y368+Z$6</f>
        <v>2.4868166458072594</v>
      </c>
      <c r="AA368" s="6">
        <f t="shared" si="3507"/>
        <v>2.7748949937421776</v>
      </c>
      <c r="AB368" s="28">
        <f t="shared" si="3355"/>
        <v>122000</v>
      </c>
      <c r="AC368" s="6">
        <f t="shared" ref="AC368" si="3531">AC$5/AB368+AC$6</f>
        <v>2.2398475409836069</v>
      </c>
      <c r="AD368" s="6">
        <f t="shared" si="3509"/>
        <v>2.4993590163934423</v>
      </c>
      <c r="AE368" s="28">
        <f t="shared" si="3438"/>
        <v>250000</v>
      </c>
      <c r="AF368" s="6">
        <f t="shared" si="3492"/>
        <v>1.93222</v>
      </c>
      <c r="AG368" s="6">
        <f t="shared" si="3510"/>
        <v>2.1572480000000001</v>
      </c>
      <c r="AH368" s="28">
        <f t="shared" si="3439"/>
        <v>250000</v>
      </c>
      <c r="AI368" s="6">
        <f t="shared" si="3493"/>
        <v>1.4656200000000001</v>
      </c>
      <c r="AJ368" s="6">
        <f t="shared" si="3511"/>
        <v>1.635948</v>
      </c>
      <c r="AK368" s="28">
        <f t="shared" si="3440"/>
        <v>250000</v>
      </c>
      <c r="AL368" s="6">
        <f t="shared" si="3494"/>
        <v>0.76551999999999998</v>
      </c>
      <c r="AM368" s="6">
        <f t="shared" si="3512"/>
        <v>0.77068056445047484</v>
      </c>
      <c r="AN368" s="28">
        <f t="shared" si="3441"/>
        <v>250000</v>
      </c>
      <c r="AO368" s="6">
        <f t="shared" si="3495"/>
        <v>0.46472000000000002</v>
      </c>
      <c r="AP368" s="6">
        <f t="shared" si="3513"/>
        <v>0.468248</v>
      </c>
      <c r="AQ368" s="28">
        <f t="shared" si="3274"/>
        <v>39950</v>
      </c>
      <c r="AR368" s="6">
        <f t="shared" si="3187"/>
        <v>1.4545166458072591</v>
      </c>
      <c r="AS368" s="6">
        <f t="shared" si="3188"/>
        <v>1.6215090479305814</v>
      </c>
      <c r="AT368" s="28">
        <f t="shared" si="3357"/>
        <v>122000</v>
      </c>
      <c r="AU368" s="6">
        <f t="shared" si="3189"/>
        <v>1.2215475409836065</v>
      </c>
      <c r="AV368" s="6">
        <f t="shared" si="3190"/>
        <v>1.3616942571107205</v>
      </c>
      <c r="AW368" s="28">
        <f t="shared" si="3442"/>
        <v>250000</v>
      </c>
      <c r="AX368" s="6">
        <f t="shared" si="3191"/>
        <v>1.1979200000000001</v>
      </c>
      <c r="AY368" s="6">
        <f t="shared" si="3192"/>
        <v>1.3368832407172777</v>
      </c>
      <c r="AZ368" s="28">
        <f t="shared" si="3443"/>
        <v>250000</v>
      </c>
      <c r="BA368" s="6">
        <f t="shared" si="3193"/>
        <v>1.1979200000000001</v>
      </c>
      <c r="BB368" s="21">
        <f t="shared" si="3194"/>
        <v>1.3368832407172777</v>
      </c>
    </row>
    <row r="369" spans="4:54" x14ac:dyDescent="0.25">
      <c r="D369" s="28">
        <v>360</v>
      </c>
      <c r="F369" s="20"/>
      <c r="G369" s="29">
        <f t="shared" si="3205"/>
        <v>180.5</v>
      </c>
      <c r="H369" s="4">
        <f t="shared" ref="H369" si="3532">H$5/G369+H$6</f>
        <v>4.106283656509695</v>
      </c>
      <c r="I369" s="4">
        <f t="shared" si="3196"/>
        <v>5.8875609418282551</v>
      </c>
      <c r="J369" s="28">
        <v>360</v>
      </c>
      <c r="K369" s="4">
        <f t="shared" ref="K369" si="3533">K$5/J369+K$6</f>
        <v>4.1066222222222217</v>
      </c>
      <c r="L369" s="4">
        <f t="shared" si="3198"/>
        <v>5.8880555555555558</v>
      </c>
      <c r="M369" s="28">
        <f t="shared" si="3516"/>
        <v>880</v>
      </c>
      <c r="N369" s="6">
        <f t="shared" ref="N369" si="3534">N$5/M369+N$6</f>
        <v>3.8088727272727274</v>
      </c>
      <c r="O369" s="6">
        <f t="shared" si="3499"/>
        <v>5.3322000000000003</v>
      </c>
      <c r="P369" s="28">
        <f t="shared" si="3518"/>
        <v>7900</v>
      </c>
      <c r="Q369" s="6">
        <f t="shared" ref="Q369" si="3535">Q$5/P369+Q$6</f>
        <v>3.7124544303797471</v>
      </c>
      <c r="R369" s="6">
        <f t="shared" si="3501"/>
        <v>5.2271999999999998</v>
      </c>
      <c r="S369" s="28">
        <f t="shared" si="3266"/>
        <v>10600</v>
      </c>
      <c r="T369" s="6">
        <f t="shared" ref="T369" si="3536">T$5/S369+T$6</f>
        <v>2.7246792452830189</v>
      </c>
      <c r="U369" s="6">
        <f t="shared" si="3503"/>
        <v>3.0382132075471699</v>
      </c>
      <c r="V369" s="28">
        <f t="shared" si="3268"/>
        <v>20200</v>
      </c>
      <c r="W369" s="6">
        <f t="shared" ref="W369" si="3537">W$5/V369+W$6</f>
        <v>2.6244247524752473</v>
      </c>
      <c r="X369" s="6">
        <f t="shared" si="3505"/>
        <v>2.9273386138613859</v>
      </c>
      <c r="Y369" s="28">
        <f t="shared" si="3270"/>
        <v>40200</v>
      </c>
      <c r="Z369" s="6">
        <f t="shared" ref="Z369" si="3538">Z$5/Y369+Z$6</f>
        <v>2.4864850746268656</v>
      </c>
      <c r="AA369" s="6">
        <f t="shared" si="3507"/>
        <v>2.7745467661691543</v>
      </c>
      <c r="AB369" s="28">
        <f t="shared" si="3355"/>
        <v>124000</v>
      </c>
      <c r="AC369" s="6">
        <f t="shared" ref="AC369" si="3539">AC$5/AB369+AC$6</f>
        <v>2.2391032258064518</v>
      </c>
      <c r="AD369" s="6">
        <f t="shared" si="3509"/>
        <v>2.4985774193548385</v>
      </c>
      <c r="AE369" s="28">
        <f t="shared" si="3438"/>
        <v>253000</v>
      </c>
      <c r="AF369" s="6">
        <f t="shared" si="3492"/>
        <v>1.9319529644268774</v>
      </c>
      <c r="AG369" s="6">
        <f t="shared" si="3510"/>
        <v>2.1569675889328064</v>
      </c>
      <c r="AH369" s="28">
        <f t="shared" si="3439"/>
        <v>253000</v>
      </c>
      <c r="AI369" s="6">
        <f t="shared" si="3493"/>
        <v>1.4653529644268775</v>
      </c>
      <c r="AJ369" s="6">
        <f t="shared" si="3511"/>
        <v>1.6356675889328063</v>
      </c>
      <c r="AK369" s="28">
        <f t="shared" si="3440"/>
        <v>253000</v>
      </c>
      <c r="AL369" s="6">
        <f t="shared" si="3494"/>
        <v>0.76525296442687751</v>
      </c>
      <c r="AM369" s="6">
        <f t="shared" si="3512"/>
        <v>0.77040015338328116</v>
      </c>
      <c r="AN369" s="28">
        <f t="shared" si="3441"/>
        <v>253000</v>
      </c>
      <c r="AO369" s="6">
        <f t="shared" si="3495"/>
        <v>0.46445296442687745</v>
      </c>
      <c r="AP369" s="6">
        <f t="shared" si="3513"/>
        <v>0.46796758893280632</v>
      </c>
      <c r="AQ369" s="28">
        <f t="shared" si="3274"/>
        <v>40200</v>
      </c>
      <c r="AR369" s="6">
        <f t="shared" si="3187"/>
        <v>1.4541850746268659</v>
      </c>
      <c r="AS369" s="6">
        <f t="shared" si="3188"/>
        <v>1.6211608203575578</v>
      </c>
      <c r="AT369" s="28">
        <f t="shared" si="3357"/>
        <v>124000</v>
      </c>
      <c r="AU369" s="6">
        <f t="shared" si="3189"/>
        <v>1.2208032258064516</v>
      </c>
      <c r="AV369" s="6">
        <f t="shared" si="3190"/>
        <v>1.3609126600721164</v>
      </c>
      <c r="AW369" s="28">
        <f t="shared" si="3442"/>
        <v>253000</v>
      </c>
      <c r="AX369" s="6">
        <f t="shared" si="3191"/>
        <v>1.1976529644268774</v>
      </c>
      <c r="AY369" s="6">
        <f t="shared" si="3192"/>
        <v>1.336602829650084</v>
      </c>
      <c r="AZ369" s="28">
        <f t="shared" si="3443"/>
        <v>253000</v>
      </c>
      <c r="BA369" s="6">
        <f t="shared" si="3193"/>
        <v>1.1976529644268774</v>
      </c>
      <c r="BB369" s="21">
        <f t="shared" si="3194"/>
        <v>1.336602829650084</v>
      </c>
    </row>
    <row r="370" spans="4:54" x14ac:dyDescent="0.25">
      <c r="D370" s="28">
        <v>361</v>
      </c>
      <c r="F370" s="20"/>
      <c r="G370" s="29">
        <f t="shared" si="3205"/>
        <v>181</v>
      </c>
      <c r="H370" s="4">
        <f t="shared" ref="H370" si="3540">H$5/G370+H$6</f>
        <v>4.1059469613259667</v>
      </c>
      <c r="I370" s="4">
        <f t="shared" si="3196"/>
        <v>5.8870690607734808</v>
      </c>
      <c r="J370" s="28">
        <v>361</v>
      </c>
      <c r="K370" s="4">
        <f t="shared" ref="K370" si="3541">K$5/J370+K$6</f>
        <v>4.106283656509695</v>
      </c>
      <c r="L370" s="4">
        <f t="shared" si="3198"/>
        <v>5.8875609418282551</v>
      </c>
      <c r="M370" s="28">
        <f t="shared" si="3516"/>
        <v>883</v>
      </c>
      <c r="N370" s="6">
        <f t="shared" ref="N370" si="3542">N$5/M370+N$6</f>
        <v>3.808482785956965</v>
      </c>
      <c r="O370" s="6">
        <f t="shared" si="3499"/>
        <v>5.3317753114382791</v>
      </c>
      <c r="P370" s="28">
        <f t="shared" si="3518"/>
        <v>7930</v>
      </c>
      <c r="Q370" s="6">
        <f t="shared" ref="Q370" si="3543">Q$5/P370+Q$6</f>
        <v>3.7123849936948301</v>
      </c>
      <c r="R370" s="6">
        <f t="shared" si="3501"/>
        <v>5.2271243379571253</v>
      </c>
      <c r="S370" s="28">
        <f t="shared" si="3266"/>
        <v>10665</v>
      </c>
      <c r="T370" s="6">
        <f t="shared" ref="T370" si="3544">T$5/S370+T$6</f>
        <v>2.7241387716830756</v>
      </c>
      <c r="U370" s="6">
        <f t="shared" si="3503"/>
        <v>3.0376457102672294</v>
      </c>
      <c r="V370" s="28">
        <f t="shared" si="3268"/>
        <v>20325</v>
      </c>
      <c r="W370" s="6">
        <f t="shared" ref="W370" si="3545">W$5/V370+W$6</f>
        <v>2.6239787207872078</v>
      </c>
      <c r="X370" s="6">
        <f t="shared" si="3505"/>
        <v>2.9268703567035672</v>
      </c>
      <c r="Y370" s="28">
        <f t="shared" si="3270"/>
        <v>40450</v>
      </c>
      <c r="Z370" s="6">
        <f t="shared" ref="Z370" si="3546">Z$5/Y370+Z$6</f>
        <v>2.4861576019777503</v>
      </c>
      <c r="AA370" s="6">
        <f t="shared" si="3507"/>
        <v>2.7742028430160692</v>
      </c>
      <c r="AB370" s="28">
        <f t="shared" si="3355"/>
        <v>126000</v>
      </c>
      <c r="AC370" s="6">
        <f t="shared" ref="AC370" si="3547">AC$5/AB370+AC$6</f>
        <v>2.2383825396825401</v>
      </c>
      <c r="AD370" s="6">
        <f t="shared" si="3509"/>
        <v>2.4978206349206347</v>
      </c>
      <c r="AE370" s="28">
        <f t="shared" si="3438"/>
        <v>256000</v>
      </c>
      <c r="AF370" s="6">
        <f t="shared" si="3492"/>
        <v>1.9316921874999999</v>
      </c>
      <c r="AG370" s="6">
        <f t="shared" si="3510"/>
        <v>2.1566937500000001</v>
      </c>
      <c r="AH370" s="28">
        <f t="shared" si="3439"/>
        <v>256000</v>
      </c>
      <c r="AI370" s="6">
        <f t="shared" si="3493"/>
        <v>1.4650921875</v>
      </c>
      <c r="AJ370" s="6">
        <f t="shared" si="3511"/>
        <v>1.63539375</v>
      </c>
      <c r="AK370" s="28">
        <f t="shared" si="3440"/>
        <v>256000</v>
      </c>
      <c r="AL370" s="6">
        <f t="shared" si="3494"/>
        <v>0.76499218749999998</v>
      </c>
      <c r="AM370" s="6">
        <f t="shared" si="3512"/>
        <v>0.77012631445047486</v>
      </c>
      <c r="AN370" s="28">
        <f t="shared" si="3441"/>
        <v>256000</v>
      </c>
      <c r="AO370" s="6">
        <f t="shared" si="3495"/>
        <v>0.46419218750000002</v>
      </c>
      <c r="AP370" s="6">
        <f t="shared" si="3513"/>
        <v>0.46769375000000002</v>
      </c>
      <c r="AQ370" s="28">
        <f t="shared" si="3274"/>
        <v>40450</v>
      </c>
      <c r="AR370" s="6">
        <f t="shared" si="3187"/>
        <v>1.4538576019777505</v>
      </c>
      <c r="AS370" s="6">
        <f t="shared" si="3188"/>
        <v>1.6208168972044728</v>
      </c>
      <c r="AT370" s="28">
        <f t="shared" si="3357"/>
        <v>126000</v>
      </c>
      <c r="AU370" s="6">
        <f t="shared" si="3189"/>
        <v>1.2200825396825397</v>
      </c>
      <c r="AV370" s="6">
        <f t="shared" si="3190"/>
        <v>1.3601558756379126</v>
      </c>
      <c r="AW370" s="28">
        <f t="shared" si="3442"/>
        <v>256000</v>
      </c>
      <c r="AX370" s="6">
        <f t="shared" si="3191"/>
        <v>1.1973921875</v>
      </c>
      <c r="AY370" s="6">
        <f t="shared" si="3192"/>
        <v>1.3363289907172777</v>
      </c>
      <c r="AZ370" s="28">
        <f t="shared" si="3443"/>
        <v>256000</v>
      </c>
      <c r="BA370" s="6">
        <f t="shared" si="3193"/>
        <v>1.1973921875</v>
      </c>
      <c r="BB370" s="21">
        <f t="shared" si="3194"/>
        <v>1.3363289907172777</v>
      </c>
    </row>
    <row r="371" spans="4:54" x14ac:dyDescent="0.25">
      <c r="D371" s="28">
        <v>362</v>
      </c>
      <c r="F371" s="20"/>
      <c r="G371" s="29">
        <f t="shared" si="3205"/>
        <v>181.5</v>
      </c>
      <c r="H371" s="4">
        <f t="shared" ref="H371" si="3548">H$5/G371+H$6</f>
        <v>4.105612121212121</v>
      </c>
      <c r="I371" s="4">
        <f t="shared" si="3196"/>
        <v>5.8865798898071624</v>
      </c>
      <c r="J371" s="28">
        <v>362</v>
      </c>
      <c r="K371" s="4">
        <f t="shared" ref="K371" si="3549">K$5/J371+K$6</f>
        <v>4.1059469613259667</v>
      </c>
      <c r="L371" s="4">
        <f t="shared" si="3198"/>
        <v>5.8870690607734808</v>
      </c>
      <c r="M371" s="28">
        <f t="shared" si="3516"/>
        <v>886</v>
      </c>
      <c r="N371" s="6">
        <f t="shared" ref="N371" si="3550">N$5/M371+N$6</f>
        <v>3.8080954853273141</v>
      </c>
      <c r="O371" s="6">
        <f t="shared" si="3499"/>
        <v>5.3313534988713318</v>
      </c>
      <c r="P371" s="28">
        <f t="shared" si="3518"/>
        <v>7960</v>
      </c>
      <c r="Q371" s="6">
        <f t="shared" ref="Q371" si="3551">Q$5/P371+Q$6</f>
        <v>3.7123160804020103</v>
      </c>
      <c r="R371" s="6">
        <f t="shared" si="3501"/>
        <v>5.2270492462311564</v>
      </c>
      <c r="S371" s="28">
        <f t="shared" si="3266"/>
        <v>10730</v>
      </c>
      <c r="T371" s="6">
        <f t="shared" ref="T371" si="3552">T$5/S371+T$6</f>
        <v>2.7236048462255358</v>
      </c>
      <c r="U371" s="6">
        <f t="shared" si="3503"/>
        <v>3.0370850885368128</v>
      </c>
      <c r="V371" s="28">
        <f t="shared" si="3268"/>
        <v>20450</v>
      </c>
      <c r="W371" s="6">
        <f t="shared" ref="W371" si="3553">W$5/V371+W$6</f>
        <v>2.6235381418092909</v>
      </c>
      <c r="X371" s="6">
        <f t="shared" si="3505"/>
        <v>2.9264078239608802</v>
      </c>
      <c r="Y371" s="28">
        <f t="shared" si="3270"/>
        <v>40700</v>
      </c>
      <c r="Z371" s="6">
        <f t="shared" ref="Z371" si="3554">Z$5/Y371+Z$6</f>
        <v>2.4858341523341525</v>
      </c>
      <c r="AA371" s="6">
        <f t="shared" si="3507"/>
        <v>2.773863144963145</v>
      </c>
      <c r="AB371" s="28">
        <f t="shared" si="3355"/>
        <v>128000</v>
      </c>
      <c r="AC371" s="6">
        <f t="shared" ref="AC371" si="3555">AC$5/AB371+AC$6</f>
        <v>2.2376843750000002</v>
      </c>
      <c r="AD371" s="6">
        <f t="shared" si="3509"/>
        <v>2.4970874999999997</v>
      </c>
      <c r="AE371" s="28">
        <f t="shared" si="3438"/>
        <v>259000</v>
      </c>
      <c r="AF371" s="6">
        <f t="shared" si="3492"/>
        <v>1.9314374517374517</v>
      </c>
      <c r="AG371" s="6">
        <f t="shared" si="3510"/>
        <v>2.1564262548262549</v>
      </c>
      <c r="AH371" s="28">
        <f t="shared" si="3439"/>
        <v>259000</v>
      </c>
      <c r="AI371" s="6">
        <f t="shared" si="3493"/>
        <v>1.4648374517374518</v>
      </c>
      <c r="AJ371" s="6">
        <f t="shared" si="3511"/>
        <v>1.6351262548262548</v>
      </c>
      <c r="AK371" s="28">
        <f t="shared" si="3440"/>
        <v>259000</v>
      </c>
      <c r="AL371" s="6">
        <f t="shared" si="3494"/>
        <v>0.76473745173745178</v>
      </c>
      <c r="AM371" s="6">
        <f t="shared" si="3512"/>
        <v>0.76985881927672961</v>
      </c>
      <c r="AN371" s="28">
        <f t="shared" si="3441"/>
        <v>259000</v>
      </c>
      <c r="AO371" s="6">
        <f t="shared" si="3495"/>
        <v>0.46393745173745171</v>
      </c>
      <c r="AP371" s="6">
        <f t="shared" si="3513"/>
        <v>0.46742625482625483</v>
      </c>
      <c r="AQ371" s="28">
        <f t="shared" si="3274"/>
        <v>40700</v>
      </c>
      <c r="AR371" s="6">
        <f t="shared" si="3187"/>
        <v>1.4535341523341525</v>
      </c>
      <c r="AS371" s="6">
        <f t="shared" si="3188"/>
        <v>1.6204771991515485</v>
      </c>
      <c r="AT371" s="28">
        <f t="shared" si="3357"/>
        <v>128000</v>
      </c>
      <c r="AU371" s="6">
        <f t="shared" si="3189"/>
        <v>1.219384375</v>
      </c>
      <c r="AV371" s="6">
        <f t="shared" si="3190"/>
        <v>1.3594227407172779</v>
      </c>
      <c r="AW371" s="28">
        <f t="shared" si="3442"/>
        <v>259000</v>
      </c>
      <c r="AX371" s="6">
        <f t="shared" si="3191"/>
        <v>1.1971374517374518</v>
      </c>
      <c r="AY371" s="6">
        <f t="shared" si="3192"/>
        <v>1.3360614955435326</v>
      </c>
      <c r="AZ371" s="28">
        <f t="shared" si="3443"/>
        <v>259000</v>
      </c>
      <c r="BA371" s="6">
        <f t="shared" si="3193"/>
        <v>1.1971374517374518</v>
      </c>
      <c r="BB371" s="21">
        <f t="shared" si="3194"/>
        <v>1.3360614955435326</v>
      </c>
    </row>
    <row r="372" spans="4:54" x14ac:dyDescent="0.25">
      <c r="D372" s="28">
        <v>363</v>
      </c>
      <c r="F372" s="20"/>
      <c r="G372" s="29">
        <f t="shared" si="3205"/>
        <v>182</v>
      </c>
      <c r="H372" s="4">
        <f t="shared" ref="H372" si="3556">H$5/G372+H$6</f>
        <v>4.1052791208791204</v>
      </c>
      <c r="I372" s="4">
        <f t="shared" si="3196"/>
        <v>5.8860934065934067</v>
      </c>
      <c r="J372" s="28">
        <v>363</v>
      </c>
      <c r="K372" s="4">
        <f t="shared" ref="K372" si="3557">K$5/J372+K$6</f>
        <v>4.105612121212121</v>
      </c>
      <c r="L372" s="4">
        <f t="shared" si="3198"/>
        <v>5.8865798898071624</v>
      </c>
      <c r="M372" s="28">
        <f t="shared" si="3516"/>
        <v>889</v>
      </c>
      <c r="N372" s="6">
        <f t="shared" ref="N372" si="3558">N$5/M372+N$6</f>
        <v>3.8077107986501688</v>
      </c>
      <c r="O372" s="6">
        <f t="shared" si="3499"/>
        <v>5.3309345331833526</v>
      </c>
      <c r="P372" s="28">
        <f t="shared" si="3518"/>
        <v>7990</v>
      </c>
      <c r="Q372" s="6">
        <f t="shared" ref="Q372" si="3559">Q$5/P372+Q$6</f>
        <v>3.7122476846057575</v>
      </c>
      <c r="R372" s="6">
        <f t="shared" si="3501"/>
        <v>5.2269747183979982</v>
      </c>
      <c r="S372" s="28">
        <f t="shared" si="3266"/>
        <v>10795</v>
      </c>
      <c r="T372" s="6">
        <f t="shared" ref="T372" si="3560">T$5/S372+T$6</f>
        <v>2.7230773506252897</v>
      </c>
      <c r="U372" s="6">
        <f t="shared" si="3503"/>
        <v>3.0365312181565538</v>
      </c>
      <c r="V372" s="28">
        <f t="shared" si="3268"/>
        <v>20575</v>
      </c>
      <c r="W372" s="6">
        <f t="shared" ref="W372" si="3561">W$5/V372+W$6</f>
        <v>2.6231029161603887</v>
      </c>
      <c r="X372" s="6">
        <f t="shared" si="3505"/>
        <v>2.9259509113001214</v>
      </c>
      <c r="Y372" s="28">
        <f t="shared" si="3270"/>
        <v>40950</v>
      </c>
      <c r="Z372" s="6">
        <f t="shared" ref="Z372" si="3562">Z$5/Y372+Z$6</f>
        <v>2.4855146520146523</v>
      </c>
      <c r="AA372" s="6">
        <f t="shared" si="3507"/>
        <v>2.7735275946275948</v>
      </c>
      <c r="AB372" s="28">
        <f t="shared" si="3355"/>
        <v>130000</v>
      </c>
      <c r="AC372" s="6">
        <f t="shared" ref="AC372" si="3563">AC$5/AB372+AC$6</f>
        <v>2.2370076923076927</v>
      </c>
      <c r="AD372" s="6">
        <f t="shared" si="3509"/>
        <v>2.496376923076923</v>
      </c>
      <c r="AE372" s="28">
        <f t="shared" si="3438"/>
        <v>262000</v>
      </c>
      <c r="AF372" s="6">
        <f t="shared" si="3492"/>
        <v>1.9311885496183205</v>
      </c>
      <c r="AG372" s="6">
        <f t="shared" si="3510"/>
        <v>2.156164885496183</v>
      </c>
      <c r="AH372" s="28">
        <f t="shared" si="3439"/>
        <v>262000</v>
      </c>
      <c r="AI372" s="6">
        <f t="shared" si="3493"/>
        <v>1.4645885496183206</v>
      </c>
      <c r="AJ372" s="6">
        <f t="shared" si="3511"/>
        <v>1.6348648854961834</v>
      </c>
      <c r="AK372" s="28">
        <f t="shared" si="3440"/>
        <v>262000</v>
      </c>
      <c r="AL372" s="6">
        <f t="shared" si="3494"/>
        <v>0.76448854961832058</v>
      </c>
      <c r="AM372" s="6">
        <f t="shared" si="3512"/>
        <v>0.76959744994665802</v>
      </c>
      <c r="AN372" s="28">
        <f t="shared" si="3441"/>
        <v>262000</v>
      </c>
      <c r="AO372" s="6">
        <f t="shared" si="3495"/>
        <v>0.46368854961832062</v>
      </c>
      <c r="AP372" s="6">
        <f t="shared" si="3513"/>
        <v>0.46716488549618318</v>
      </c>
      <c r="AQ372" s="28">
        <f t="shared" si="3274"/>
        <v>40950</v>
      </c>
      <c r="AR372" s="6">
        <f t="shared" si="3187"/>
        <v>1.4532146520146521</v>
      </c>
      <c r="AS372" s="6">
        <f t="shared" si="3188"/>
        <v>1.6201416488159983</v>
      </c>
      <c r="AT372" s="28">
        <f t="shared" si="3357"/>
        <v>130000</v>
      </c>
      <c r="AU372" s="6">
        <f t="shared" si="3189"/>
        <v>1.2187076923076923</v>
      </c>
      <c r="AV372" s="6">
        <f t="shared" si="3190"/>
        <v>1.3587121637942008</v>
      </c>
      <c r="AW372" s="28">
        <f t="shared" si="3442"/>
        <v>262000</v>
      </c>
      <c r="AX372" s="6">
        <f t="shared" si="3191"/>
        <v>1.1968885496183206</v>
      </c>
      <c r="AY372" s="6">
        <f t="shared" si="3192"/>
        <v>1.3358001262134611</v>
      </c>
      <c r="AZ372" s="28">
        <f t="shared" si="3443"/>
        <v>262000</v>
      </c>
      <c r="BA372" s="6">
        <f t="shared" si="3193"/>
        <v>1.1968885496183206</v>
      </c>
      <c r="BB372" s="21">
        <f t="shared" si="3194"/>
        <v>1.3358001262134611</v>
      </c>
    </row>
    <row r="373" spans="4:54" x14ac:dyDescent="0.25">
      <c r="D373" s="28">
        <v>364</v>
      </c>
      <c r="F373" s="20"/>
      <c r="G373" s="29">
        <f t="shared" si="3205"/>
        <v>182.5</v>
      </c>
      <c r="H373" s="4">
        <f t="shared" ref="H373" si="3564">H$5/G373+H$6</f>
        <v>4.1049479452054793</v>
      </c>
      <c r="I373" s="4">
        <f t="shared" si="3196"/>
        <v>5.8856095890410964</v>
      </c>
      <c r="J373" s="28">
        <v>364</v>
      </c>
      <c r="K373" s="4">
        <f t="shared" ref="K373" si="3565">K$5/J373+K$6</f>
        <v>4.1052791208791204</v>
      </c>
      <c r="L373" s="4">
        <f t="shared" si="3198"/>
        <v>5.8860934065934067</v>
      </c>
      <c r="M373" s="28">
        <f t="shared" si="3516"/>
        <v>892</v>
      </c>
      <c r="N373" s="6">
        <f t="shared" ref="N373" si="3566">N$5/M373+N$6</f>
        <v>3.8073286995515696</v>
      </c>
      <c r="O373" s="6">
        <f t="shared" si="3499"/>
        <v>5.3305183856502243</v>
      </c>
      <c r="P373" s="28">
        <f t="shared" si="3518"/>
        <v>8020</v>
      </c>
      <c r="Q373" s="6">
        <f t="shared" ref="Q373" si="3567">Q$5/P373+Q$6</f>
        <v>3.7121798004987534</v>
      </c>
      <c r="R373" s="6">
        <f t="shared" si="3501"/>
        <v>5.2269007481296761</v>
      </c>
      <c r="S373" s="28">
        <f t="shared" si="3266"/>
        <v>10860</v>
      </c>
      <c r="T373" s="6">
        <f t="shared" ref="T373" si="3568">T$5/S373+T$6</f>
        <v>2.7225561694290978</v>
      </c>
      <c r="U373" s="6">
        <f t="shared" si="3503"/>
        <v>3.0359839779005524</v>
      </c>
      <c r="V373" s="28">
        <f t="shared" si="3268"/>
        <v>20700</v>
      </c>
      <c r="W373" s="6">
        <f t="shared" ref="W373" si="3569">W$5/V373+W$6</f>
        <v>2.6226729468599035</v>
      </c>
      <c r="X373" s="6">
        <f t="shared" si="3505"/>
        <v>2.9254995169082125</v>
      </c>
      <c r="Y373" s="28">
        <f t="shared" si="3270"/>
        <v>41200</v>
      </c>
      <c r="Z373" s="6">
        <f t="shared" ref="Z373" si="3570">Z$5/Y373+Z$6</f>
        <v>2.4851990291262136</v>
      </c>
      <c r="AA373" s="6">
        <f t="shared" si="3507"/>
        <v>2.7731961165048546</v>
      </c>
      <c r="AB373" s="28">
        <f t="shared" si="3355"/>
        <v>132000</v>
      </c>
      <c r="AC373" s="6">
        <f t="shared" ref="AC373" si="3571">AC$5/AB373+AC$6</f>
        <v>2.2363515151515152</v>
      </c>
      <c r="AD373" s="6">
        <f t="shared" si="3509"/>
        <v>2.4956878787878787</v>
      </c>
      <c r="AE373" s="28">
        <f t="shared" si="3438"/>
        <v>265000</v>
      </c>
      <c r="AF373" s="6">
        <f t="shared" si="3492"/>
        <v>1.9309452830188678</v>
      </c>
      <c r="AG373" s="6">
        <f t="shared" si="3510"/>
        <v>2.1559094339622642</v>
      </c>
      <c r="AH373" s="28">
        <f t="shared" si="3439"/>
        <v>265000</v>
      </c>
      <c r="AI373" s="6">
        <f t="shared" si="3493"/>
        <v>1.4643452830188679</v>
      </c>
      <c r="AJ373" s="6">
        <f t="shared" si="3511"/>
        <v>1.6346094339622643</v>
      </c>
      <c r="AK373" s="28">
        <f t="shared" si="3440"/>
        <v>265000</v>
      </c>
      <c r="AL373" s="6">
        <f t="shared" si="3494"/>
        <v>0.76424528301886796</v>
      </c>
      <c r="AM373" s="6">
        <f t="shared" si="3512"/>
        <v>0.76934199841273898</v>
      </c>
      <c r="AN373" s="28">
        <f t="shared" si="3441"/>
        <v>265000</v>
      </c>
      <c r="AO373" s="6">
        <f t="shared" si="3495"/>
        <v>0.46344528301886789</v>
      </c>
      <c r="AP373" s="6">
        <f t="shared" si="3513"/>
        <v>0.46690943396226414</v>
      </c>
      <c r="AQ373" s="28">
        <f t="shared" si="3274"/>
        <v>41200</v>
      </c>
      <c r="AR373" s="6">
        <f t="shared" si="3187"/>
        <v>1.4528990291262136</v>
      </c>
      <c r="AS373" s="6">
        <f t="shared" si="3188"/>
        <v>1.6198101706932579</v>
      </c>
      <c r="AT373" s="28">
        <f t="shared" si="3357"/>
        <v>132000</v>
      </c>
      <c r="AU373" s="6">
        <f t="shared" si="3189"/>
        <v>1.2180515151515152</v>
      </c>
      <c r="AV373" s="6">
        <f t="shared" si="3190"/>
        <v>1.3580231195051566</v>
      </c>
      <c r="AW373" s="28">
        <f t="shared" si="3442"/>
        <v>265000</v>
      </c>
      <c r="AX373" s="6">
        <f t="shared" si="3191"/>
        <v>1.1966452830188679</v>
      </c>
      <c r="AY373" s="6">
        <f t="shared" si="3192"/>
        <v>1.3355446746795421</v>
      </c>
      <c r="AZ373" s="28">
        <f t="shared" si="3443"/>
        <v>265000</v>
      </c>
      <c r="BA373" s="6">
        <f t="shared" si="3193"/>
        <v>1.1966452830188679</v>
      </c>
      <c r="BB373" s="21">
        <f t="shared" si="3194"/>
        <v>1.3355446746795421</v>
      </c>
    </row>
    <row r="374" spans="4:54" x14ac:dyDescent="0.25">
      <c r="D374" s="28">
        <v>365</v>
      </c>
      <c r="F374" s="20"/>
      <c r="G374" s="29">
        <f t="shared" si="3205"/>
        <v>183</v>
      </c>
      <c r="H374" s="4">
        <f t="shared" ref="H374" si="3572">H$5/G374+H$6</f>
        <v>4.1046185792349723</v>
      </c>
      <c r="I374" s="4">
        <f t="shared" si="3196"/>
        <v>5.8851284153005468</v>
      </c>
      <c r="J374" s="28">
        <v>365</v>
      </c>
      <c r="K374" s="4">
        <f t="shared" ref="K374" si="3573">K$5/J374+K$6</f>
        <v>4.1049479452054793</v>
      </c>
      <c r="L374" s="4">
        <f t="shared" si="3198"/>
        <v>5.8856095890410964</v>
      </c>
      <c r="M374" s="28">
        <f t="shared" si="3516"/>
        <v>895</v>
      </c>
      <c r="N374" s="6">
        <f t="shared" ref="N374" si="3574">N$5/M374+N$6</f>
        <v>3.8069491620111733</v>
      </c>
      <c r="O374" s="6">
        <f t="shared" si="3499"/>
        <v>5.3301050279329614</v>
      </c>
      <c r="P374" s="28">
        <f t="shared" si="3518"/>
        <v>8050</v>
      </c>
      <c r="Q374" s="6">
        <f t="shared" ref="Q374" si="3575">Q$5/P374+Q$6</f>
        <v>3.7121124223602484</v>
      </c>
      <c r="R374" s="6">
        <f t="shared" si="3501"/>
        <v>5.2268273291925471</v>
      </c>
      <c r="S374" s="28">
        <f t="shared" si="3266"/>
        <v>10925</v>
      </c>
      <c r="T374" s="6">
        <f t="shared" ref="T374" si="3576">T$5/S374+T$6</f>
        <v>2.7220411899313501</v>
      </c>
      <c r="U374" s="6">
        <f t="shared" si="3503"/>
        <v>3.0354432494279178</v>
      </c>
      <c r="V374" s="28">
        <f t="shared" si="3268"/>
        <v>20825</v>
      </c>
      <c r="W374" s="6">
        <f t="shared" ref="W374" si="3577">W$5/V374+W$6</f>
        <v>2.622248139255702</v>
      </c>
      <c r="X374" s="6">
        <f t="shared" si="3505"/>
        <v>2.9250535414165664</v>
      </c>
      <c r="Y374" s="28">
        <f t="shared" si="3270"/>
        <v>41450</v>
      </c>
      <c r="Z374" s="6">
        <f t="shared" ref="Z374" si="3578">Z$5/Y374+Z$6</f>
        <v>2.4848872135102535</v>
      </c>
      <c r="AA374" s="6">
        <f t="shared" si="3507"/>
        <v>2.7728686369119422</v>
      </c>
      <c r="AB374" s="28">
        <f t="shared" si="3355"/>
        <v>134000</v>
      </c>
      <c r="AC374" s="6">
        <f t="shared" ref="AC374" si="3579">AC$5/AB374+AC$6</f>
        <v>2.2357149253731348</v>
      </c>
      <c r="AD374" s="6">
        <f t="shared" si="3509"/>
        <v>2.4950194029850743</v>
      </c>
      <c r="AE374" s="28">
        <f t="shared" si="3438"/>
        <v>268000</v>
      </c>
      <c r="AF374" s="6">
        <f t="shared" si="3492"/>
        <v>1.9307074626865672</v>
      </c>
      <c r="AG374" s="6">
        <f t="shared" si="3510"/>
        <v>2.1556597014925374</v>
      </c>
      <c r="AH374" s="28">
        <f t="shared" si="3439"/>
        <v>268000</v>
      </c>
      <c r="AI374" s="6">
        <f t="shared" si="3493"/>
        <v>1.4641074626865673</v>
      </c>
      <c r="AJ374" s="6">
        <f t="shared" si="3511"/>
        <v>1.6343597014925373</v>
      </c>
      <c r="AK374" s="28">
        <f t="shared" si="3440"/>
        <v>268000</v>
      </c>
      <c r="AL374" s="6">
        <f t="shared" si="3494"/>
        <v>0.76400746268656716</v>
      </c>
      <c r="AM374" s="6">
        <f t="shared" si="3512"/>
        <v>0.76909226594301217</v>
      </c>
      <c r="AN374" s="28">
        <f t="shared" si="3441"/>
        <v>268000</v>
      </c>
      <c r="AO374" s="6">
        <f t="shared" si="3495"/>
        <v>0.46320746268656715</v>
      </c>
      <c r="AP374" s="6">
        <f t="shared" si="3513"/>
        <v>0.46665970149253733</v>
      </c>
      <c r="AQ374" s="28">
        <f t="shared" si="3274"/>
        <v>41450</v>
      </c>
      <c r="AR374" s="6">
        <f t="shared" si="3187"/>
        <v>1.4525872135102533</v>
      </c>
      <c r="AS374" s="6">
        <f t="shared" si="3188"/>
        <v>1.6194826911003457</v>
      </c>
      <c r="AT374" s="28">
        <f t="shared" si="3357"/>
        <v>134000</v>
      </c>
      <c r="AU374" s="6">
        <f t="shared" si="3189"/>
        <v>1.2174149253731343</v>
      </c>
      <c r="AV374" s="6">
        <f t="shared" si="3190"/>
        <v>1.3573546437023525</v>
      </c>
      <c r="AW374" s="28">
        <f t="shared" si="3442"/>
        <v>268000</v>
      </c>
      <c r="AX374" s="6">
        <f t="shared" si="3191"/>
        <v>1.1964074626865673</v>
      </c>
      <c r="AY374" s="6">
        <f t="shared" si="3192"/>
        <v>1.335294942209815</v>
      </c>
      <c r="AZ374" s="28">
        <f t="shared" si="3443"/>
        <v>268000</v>
      </c>
      <c r="BA374" s="6">
        <f t="shared" si="3193"/>
        <v>1.1964074626865673</v>
      </c>
      <c r="BB374" s="21">
        <f t="shared" si="3194"/>
        <v>1.335294942209815</v>
      </c>
    </row>
    <row r="375" spans="4:54" x14ac:dyDescent="0.25">
      <c r="D375" s="28">
        <v>366</v>
      </c>
      <c r="F375" s="20"/>
      <c r="G375" s="29">
        <f t="shared" si="3205"/>
        <v>183.5</v>
      </c>
      <c r="H375" s="4">
        <f t="shared" ref="H375" si="3580">H$5/G375+H$6</f>
        <v>4.1042910081743873</v>
      </c>
      <c r="I375" s="4">
        <f t="shared" si="3196"/>
        <v>5.8846498637602185</v>
      </c>
      <c r="J375" s="28">
        <v>366</v>
      </c>
      <c r="K375" s="4">
        <f t="shared" ref="K375" si="3581">K$5/J375+K$6</f>
        <v>4.1046185792349723</v>
      </c>
      <c r="L375" s="4">
        <f t="shared" si="3198"/>
        <v>5.8851284153005468</v>
      </c>
      <c r="M375" s="28">
        <f t="shared" si="3516"/>
        <v>898</v>
      </c>
      <c r="N375" s="6">
        <f t="shared" ref="N375" si="3582">N$5/M375+N$6</f>
        <v>3.8065721603563474</v>
      </c>
      <c r="O375" s="6">
        <f t="shared" si="3499"/>
        <v>5.3296944320712694</v>
      </c>
      <c r="P375" s="28">
        <f t="shared" si="3518"/>
        <v>8080</v>
      </c>
      <c r="Q375" s="6">
        <f t="shared" ref="Q375" si="3583">Q$5/P375+Q$6</f>
        <v>3.7120455445544556</v>
      </c>
      <c r="R375" s="6">
        <f t="shared" si="3501"/>
        <v>5.226754455445545</v>
      </c>
      <c r="S375" s="28">
        <f t="shared" si="3266"/>
        <v>10990</v>
      </c>
      <c r="T375" s="6">
        <f t="shared" ref="T375" si="3584">T$5/S375+T$6</f>
        <v>2.7215323020928119</v>
      </c>
      <c r="U375" s="6">
        <f t="shared" si="3503"/>
        <v>3.0349089171974524</v>
      </c>
      <c r="V375" s="28">
        <f t="shared" si="3268"/>
        <v>20950</v>
      </c>
      <c r="W375" s="6">
        <f t="shared" ref="W375" si="3585">W$5/V375+W$6</f>
        <v>2.6218284009546537</v>
      </c>
      <c r="X375" s="6">
        <f t="shared" si="3505"/>
        <v>2.9246128878281623</v>
      </c>
      <c r="Y375" s="28">
        <f t="shared" si="3270"/>
        <v>41700</v>
      </c>
      <c r="Z375" s="6">
        <f t="shared" ref="Z375" si="3586">Z$5/Y375+Z$6</f>
        <v>2.4845791366906478</v>
      </c>
      <c r="AA375" s="6">
        <f t="shared" si="3507"/>
        <v>2.7725450839328536</v>
      </c>
      <c r="AB375" s="28">
        <f t="shared" si="3355"/>
        <v>136000</v>
      </c>
      <c r="AC375" s="6">
        <f t="shared" ref="AC375" si="3587">AC$5/AB375+AC$6</f>
        <v>2.2350970588235297</v>
      </c>
      <c r="AD375" s="6">
        <f t="shared" si="3509"/>
        <v>2.4943705882352938</v>
      </c>
      <c r="AE375" s="28">
        <f t="shared" si="3438"/>
        <v>271000</v>
      </c>
      <c r="AF375" s="6">
        <f t="shared" si="3492"/>
        <v>1.9304749077490775</v>
      </c>
      <c r="AG375" s="6">
        <f t="shared" si="3510"/>
        <v>2.1554154981549813</v>
      </c>
      <c r="AH375" s="28">
        <f t="shared" si="3439"/>
        <v>271000</v>
      </c>
      <c r="AI375" s="6">
        <f t="shared" si="3493"/>
        <v>1.4638749077490776</v>
      </c>
      <c r="AJ375" s="6">
        <f t="shared" si="3511"/>
        <v>1.6341154981549817</v>
      </c>
      <c r="AK375" s="28">
        <f t="shared" si="3440"/>
        <v>271000</v>
      </c>
      <c r="AL375" s="6">
        <f t="shared" si="3494"/>
        <v>0.76377490774907753</v>
      </c>
      <c r="AM375" s="6">
        <f t="shared" si="3512"/>
        <v>0.76884806260545635</v>
      </c>
      <c r="AN375" s="28">
        <f t="shared" si="3441"/>
        <v>271000</v>
      </c>
      <c r="AO375" s="6">
        <f t="shared" si="3495"/>
        <v>0.46297490774907746</v>
      </c>
      <c r="AP375" s="6">
        <f t="shared" si="3513"/>
        <v>0.46641549815498157</v>
      </c>
      <c r="AQ375" s="28">
        <f t="shared" si="3274"/>
        <v>41700</v>
      </c>
      <c r="AR375" s="6">
        <f t="shared" si="3187"/>
        <v>1.4522791366906476</v>
      </c>
      <c r="AS375" s="6">
        <f t="shared" si="3188"/>
        <v>1.6191591381212573</v>
      </c>
      <c r="AT375" s="28">
        <f t="shared" si="3357"/>
        <v>136000</v>
      </c>
      <c r="AU375" s="6">
        <f t="shared" si="3189"/>
        <v>1.2167970588235295</v>
      </c>
      <c r="AV375" s="6">
        <f t="shared" si="3190"/>
        <v>1.356705828952572</v>
      </c>
      <c r="AW375" s="28">
        <f t="shared" si="3442"/>
        <v>271000</v>
      </c>
      <c r="AX375" s="6">
        <f t="shared" si="3191"/>
        <v>1.1961749077490775</v>
      </c>
      <c r="AY375" s="6">
        <f t="shared" si="3192"/>
        <v>1.3350507388722594</v>
      </c>
      <c r="AZ375" s="28">
        <f t="shared" si="3443"/>
        <v>271000</v>
      </c>
      <c r="BA375" s="6">
        <f t="shared" si="3193"/>
        <v>1.1961749077490775</v>
      </c>
      <c r="BB375" s="21">
        <f t="shared" si="3194"/>
        <v>1.3350507388722594</v>
      </c>
    </row>
    <row r="376" spans="4:54" x14ac:dyDescent="0.25">
      <c r="D376" s="28">
        <v>367</v>
      </c>
      <c r="F376" s="20"/>
      <c r="G376" s="29">
        <f t="shared" si="3205"/>
        <v>184</v>
      </c>
      <c r="H376" s="4">
        <f t="shared" ref="H376" si="3588">H$5/G376+H$6</f>
        <v>4.1039652173913046</v>
      </c>
      <c r="I376" s="4">
        <f t="shared" si="3196"/>
        <v>5.8841739130434787</v>
      </c>
      <c r="J376" s="28">
        <v>367</v>
      </c>
      <c r="K376" s="4">
        <f t="shared" ref="K376" si="3589">K$5/J376+K$6</f>
        <v>4.1042910081743873</v>
      </c>
      <c r="L376" s="4">
        <f t="shared" si="3198"/>
        <v>5.8846498637602185</v>
      </c>
      <c r="M376" s="28">
        <f t="shared" si="3516"/>
        <v>901</v>
      </c>
      <c r="N376" s="6">
        <f t="shared" ref="N376" si="3590">N$5/M376+N$6</f>
        <v>3.8061976692563819</v>
      </c>
      <c r="O376" s="6">
        <f t="shared" si="3499"/>
        <v>5.3292865704772474</v>
      </c>
      <c r="P376" s="28">
        <f t="shared" si="3518"/>
        <v>8110</v>
      </c>
      <c r="Q376" s="6">
        <f t="shared" ref="Q376" si="3591">Q$5/P376+Q$6</f>
        <v>3.7119791615289768</v>
      </c>
      <c r="R376" s="6">
        <f t="shared" si="3501"/>
        <v>5.2266821208384711</v>
      </c>
      <c r="S376" s="28">
        <f t="shared" si="3266"/>
        <v>11055</v>
      </c>
      <c r="T376" s="6">
        <f t="shared" ref="T376" si="3592">T$5/S376+T$6</f>
        <v>2.7210293984622345</v>
      </c>
      <c r="U376" s="6">
        <f t="shared" si="3503"/>
        <v>3.0343808683853459</v>
      </c>
      <c r="V376" s="28">
        <f t="shared" si="3268"/>
        <v>21075</v>
      </c>
      <c r="W376" s="6">
        <f t="shared" ref="W376" si="3593">W$5/V376+W$6</f>
        <v>2.6214136417556344</v>
      </c>
      <c r="X376" s="6">
        <f t="shared" si="3505"/>
        <v>2.9241774614472122</v>
      </c>
      <c r="Y376" s="28">
        <f t="shared" si="3270"/>
        <v>41950</v>
      </c>
      <c r="Z376" s="6">
        <f t="shared" ref="Z376" si="3594">Z$5/Y376+Z$6</f>
        <v>2.4842747318235996</v>
      </c>
      <c r="AA376" s="6">
        <f t="shared" si="3507"/>
        <v>2.772225387365912</v>
      </c>
      <c r="AB376" s="28">
        <f t="shared" si="3355"/>
        <v>138000</v>
      </c>
      <c r="AC376" s="6">
        <f t="shared" ref="AC376" si="3595">AC$5/AB376+AC$6</f>
        <v>2.2344971014492754</v>
      </c>
      <c r="AD376" s="6">
        <f t="shared" si="3509"/>
        <v>2.4937405797101446</v>
      </c>
      <c r="AE376" s="28">
        <f t="shared" si="3438"/>
        <v>274000</v>
      </c>
      <c r="AF376" s="6">
        <f t="shared" si="3492"/>
        <v>1.9302474452554743</v>
      </c>
      <c r="AG376" s="6">
        <f t="shared" si="3510"/>
        <v>2.1551766423357663</v>
      </c>
      <c r="AH376" s="28">
        <f t="shared" si="3439"/>
        <v>274000</v>
      </c>
      <c r="AI376" s="6">
        <f t="shared" si="3493"/>
        <v>1.4636474452554744</v>
      </c>
      <c r="AJ376" s="6">
        <f t="shared" si="3511"/>
        <v>1.6338766423357665</v>
      </c>
      <c r="AK376" s="28">
        <f t="shared" si="3440"/>
        <v>274000</v>
      </c>
      <c r="AL376" s="6">
        <f t="shared" si="3494"/>
        <v>0.76354744525547447</v>
      </c>
      <c r="AM376" s="6">
        <f t="shared" si="3512"/>
        <v>0.76860920678624123</v>
      </c>
      <c r="AN376" s="28">
        <f t="shared" si="3441"/>
        <v>274000</v>
      </c>
      <c r="AO376" s="6">
        <f t="shared" si="3495"/>
        <v>0.46274744525547445</v>
      </c>
      <c r="AP376" s="6">
        <f t="shared" si="3513"/>
        <v>0.46617664233576639</v>
      </c>
      <c r="AQ376" s="28">
        <f t="shared" si="3274"/>
        <v>41950</v>
      </c>
      <c r="AR376" s="6">
        <f t="shared" si="3187"/>
        <v>1.4519747318235996</v>
      </c>
      <c r="AS376" s="6">
        <f t="shared" si="3188"/>
        <v>1.6188394415543155</v>
      </c>
      <c r="AT376" s="28">
        <f t="shared" si="3357"/>
        <v>138000</v>
      </c>
      <c r="AU376" s="6">
        <f t="shared" si="3189"/>
        <v>1.2161971014492754</v>
      </c>
      <c r="AV376" s="6">
        <f t="shared" si="3190"/>
        <v>1.3560758204274228</v>
      </c>
      <c r="AW376" s="28">
        <f t="shared" si="3442"/>
        <v>274000</v>
      </c>
      <c r="AX376" s="6">
        <f t="shared" si="3191"/>
        <v>1.1959474452554744</v>
      </c>
      <c r="AY376" s="6">
        <f t="shared" si="3192"/>
        <v>1.3348118830530442</v>
      </c>
      <c r="AZ376" s="28">
        <f t="shared" si="3443"/>
        <v>274000</v>
      </c>
      <c r="BA376" s="6">
        <f t="shared" si="3193"/>
        <v>1.1959474452554744</v>
      </c>
      <c r="BB376" s="21">
        <f t="shared" si="3194"/>
        <v>1.3348118830530442</v>
      </c>
    </row>
    <row r="377" spans="4:54" x14ac:dyDescent="0.25">
      <c r="D377" s="28">
        <v>368</v>
      </c>
      <c r="F377" s="20"/>
      <c r="G377" s="29">
        <f t="shared" si="3205"/>
        <v>184.5</v>
      </c>
      <c r="H377" s="4">
        <f t="shared" ref="H377" si="3596">H$5/G377+H$6</f>
        <v>4.1036411924119243</v>
      </c>
      <c r="I377" s="4">
        <f t="shared" si="3196"/>
        <v>5.8837005420054203</v>
      </c>
      <c r="J377" s="28">
        <v>368</v>
      </c>
      <c r="K377" s="4">
        <f t="shared" ref="K377" si="3597">K$5/J377+K$6</f>
        <v>4.1039652173913046</v>
      </c>
      <c r="L377" s="4">
        <f t="shared" si="3198"/>
        <v>5.8841739130434787</v>
      </c>
      <c r="M377" s="28">
        <f t="shared" si="3516"/>
        <v>904</v>
      </c>
      <c r="N377" s="6">
        <f t="shared" ref="N377" si="3598">N$5/M377+N$6</f>
        <v>3.8058256637168144</v>
      </c>
      <c r="O377" s="6">
        <f t="shared" si="3499"/>
        <v>5.3288814159292039</v>
      </c>
      <c r="P377" s="28">
        <f t="shared" si="3518"/>
        <v>8140</v>
      </c>
      <c r="Q377" s="6">
        <f t="shared" ref="Q377" si="3599">Q$5/P377+Q$6</f>
        <v>3.711913267813268</v>
      </c>
      <c r="R377" s="6">
        <f t="shared" si="3501"/>
        <v>5.2266103194103195</v>
      </c>
      <c r="S377" s="28">
        <f t="shared" si="3266"/>
        <v>11120</v>
      </c>
      <c r="T377" s="6">
        <f t="shared" ref="T377" si="3600">T$5/S377+T$6</f>
        <v>2.7205323741007197</v>
      </c>
      <c r="U377" s="6">
        <f t="shared" si="3503"/>
        <v>3.0338589928057553</v>
      </c>
      <c r="V377" s="28">
        <f t="shared" si="3268"/>
        <v>21200</v>
      </c>
      <c r="W377" s="6">
        <f t="shared" ref="W377" si="3601">W$5/V377+W$6</f>
        <v>2.6210037735849054</v>
      </c>
      <c r="X377" s="6">
        <f t="shared" si="3505"/>
        <v>2.9237471698113207</v>
      </c>
      <c r="Y377" s="28">
        <f t="shared" si="3270"/>
        <v>42200</v>
      </c>
      <c r="Z377" s="6">
        <f t="shared" ref="Z377" si="3602">Z$5/Y377+Z$6</f>
        <v>2.4839739336492892</v>
      </c>
      <c r="AA377" s="6">
        <f t="shared" si="3507"/>
        <v>2.7719094786729861</v>
      </c>
      <c r="AB377" s="28">
        <f t="shared" si="3355"/>
        <v>140000</v>
      </c>
      <c r="AC377" s="6">
        <f t="shared" ref="AC377" si="3603">AC$5/AB377+AC$6</f>
        <v>2.233914285714286</v>
      </c>
      <c r="AD377" s="6">
        <f t="shared" si="3509"/>
        <v>2.4931285714285711</v>
      </c>
      <c r="AE377" s="28">
        <f t="shared" si="3438"/>
        <v>277000</v>
      </c>
      <c r="AF377" s="6">
        <f t="shared" si="3492"/>
        <v>1.9300249097472923</v>
      </c>
      <c r="AG377" s="6">
        <f t="shared" si="3510"/>
        <v>2.1549429602888086</v>
      </c>
      <c r="AH377" s="28">
        <f t="shared" si="3439"/>
        <v>277000</v>
      </c>
      <c r="AI377" s="6">
        <f t="shared" si="3493"/>
        <v>1.4634249097472924</v>
      </c>
      <c r="AJ377" s="6">
        <f t="shared" si="3511"/>
        <v>1.6336429602888087</v>
      </c>
      <c r="AK377" s="28">
        <f t="shared" si="3440"/>
        <v>277000</v>
      </c>
      <c r="AL377" s="6">
        <f t="shared" si="3494"/>
        <v>0.76332490974729239</v>
      </c>
      <c r="AM377" s="6">
        <f t="shared" si="3512"/>
        <v>0.7683755247392835</v>
      </c>
      <c r="AN377" s="28">
        <f t="shared" si="3441"/>
        <v>277000</v>
      </c>
      <c r="AO377" s="6">
        <f t="shared" si="3495"/>
        <v>0.46252490974729243</v>
      </c>
      <c r="AP377" s="6">
        <f t="shared" si="3513"/>
        <v>0.46594296028880866</v>
      </c>
      <c r="AQ377" s="28">
        <f t="shared" si="3274"/>
        <v>42200</v>
      </c>
      <c r="AR377" s="6">
        <f t="shared" si="3187"/>
        <v>1.4516739336492892</v>
      </c>
      <c r="AS377" s="6">
        <f t="shared" si="3188"/>
        <v>1.6185235328613894</v>
      </c>
      <c r="AT377" s="28">
        <f t="shared" si="3357"/>
        <v>140000</v>
      </c>
      <c r="AU377" s="6">
        <f t="shared" si="3189"/>
        <v>1.2156142857142858</v>
      </c>
      <c r="AV377" s="6">
        <f t="shared" si="3190"/>
        <v>1.3554638121458493</v>
      </c>
      <c r="AW377" s="28">
        <f t="shared" si="3442"/>
        <v>277000</v>
      </c>
      <c r="AX377" s="6">
        <f t="shared" si="3191"/>
        <v>1.1957249097472924</v>
      </c>
      <c r="AY377" s="6">
        <f t="shared" si="3192"/>
        <v>1.3345782010060865</v>
      </c>
      <c r="AZ377" s="28">
        <f t="shared" si="3443"/>
        <v>277000</v>
      </c>
      <c r="BA377" s="6">
        <f t="shared" si="3193"/>
        <v>1.1957249097472924</v>
      </c>
      <c r="BB377" s="21">
        <f t="shared" si="3194"/>
        <v>1.3345782010060865</v>
      </c>
    </row>
    <row r="378" spans="4:54" x14ac:dyDescent="0.25">
      <c r="D378" s="28">
        <v>369</v>
      </c>
      <c r="F378" s="20"/>
      <c r="G378" s="29">
        <f t="shared" si="3205"/>
        <v>185</v>
      </c>
      <c r="H378" s="4">
        <f t="shared" ref="H378" si="3604">H$5/G378+H$6</f>
        <v>4.1033189189189185</v>
      </c>
      <c r="I378" s="4">
        <f t="shared" si="3196"/>
        <v>5.88322972972973</v>
      </c>
      <c r="J378" s="28">
        <v>369</v>
      </c>
      <c r="K378" s="4">
        <f t="shared" ref="K378" si="3605">K$5/J378+K$6</f>
        <v>4.1036411924119243</v>
      </c>
      <c r="L378" s="4">
        <f t="shared" si="3198"/>
        <v>5.8837005420054203</v>
      </c>
      <c r="M378" s="28">
        <f t="shared" si="3516"/>
        <v>907</v>
      </c>
      <c r="N378" s="6">
        <f t="shared" ref="N378" si="3606">N$5/M378+N$6</f>
        <v>3.8054561190738703</v>
      </c>
      <c r="O378" s="6">
        <f t="shared" si="3499"/>
        <v>5.3284789415656011</v>
      </c>
      <c r="P378" s="28">
        <f t="shared" si="3518"/>
        <v>8170</v>
      </c>
      <c r="Q378" s="6">
        <f t="shared" ref="Q378" si="3607">Q$5/P378+Q$6</f>
        <v>3.7118478580171361</v>
      </c>
      <c r="R378" s="6">
        <f t="shared" si="3501"/>
        <v>5.2265390452876384</v>
      </c>
      <c r="S378" s="28">
        <f t="shared" si="3266"/>
        <v>11185</v>
      </c>
      <c r="T378" s="6">
        <f t="shared" ref="T378" si="3608">T$5/S378+T$6</f>
        <v>2.720041126508717</v>
      </c>
      <c r="U378" s="6">
        <f t="shared" si="3503"/>
        <v>3.0333431828341531</v>
      </c>
      <c r="V378" s="28">
        <f t="shared" si="3268"/>
        <v>21325</v>
      </c>
      <c r="W378" s="6">
        <f t="shared" ref="W378" si="3609">W$5/V378+W$6</f>
        <v>2.6205987104337631</v>
      </c>
      <c r="X378" s="6">
        <f t="shared" si="3505"/>
        <v>2.9233219226260259</v>
      </c>
      <c r="Y378" s="28">
        <f t="shared" si="3270"/>
        <v>42450</v>
      </c>
      <c r="Z378" s="6">
        <f t="shared" ref="Z378" si="3610">Z$5/Y378+Z$6</f>
        <v>2.4836766784452298</v>
      </c>
      <c r="AA378" s="6">
        <f t="shared" si="3507"/>
        <v>2.7715972909305067</v>
      </c>
      <c r="AB378" s="28">
        <f t="shared" si="3355"/>
        <v>142000</v>
      </c>
      <c r="AC378" s="6">
        <f t="shared" ref="AC378" si="3611">AC$5/AB378+AC$6</f>
        <v>2.2333478873239438</v>
      </c>
      <c r="AD378" s="6">
        <f t="shared" si="3509"/>
        <v>2.4925338028169013</v>
      </c>
      <c r="AE378" s="28">
        <f t="shared" si="3438"/>
        <v>280000</v>
      </c>
      <c r="AF378" s="6">
        <f t="shared" si="3492"/>
        <v>1.9298071428571428</v>
      </c>
      <c r="AG378" s="6">
        <f t="shared" si="3510"/>
        <v>2.1547142857142858</v>
      </c>
      <c r="AH378" s="28">
        <f t="shared" si="3439"/>
        <v>280000</v>
      </c>
      <c r="AI378" s="6">
        <f t="shared" si="3493"/>
        <v>1.4632071428571429</v>
      </c>
      <c r="AJ378" s="6">
        <f t="shared" si="3511"/>
        <v>1.6334142857142857</v>
      </c>
      <c r="AK378" s="28">
        <f t="shared" si="3440"/>
        <v>280000</v>
      </c>
      <c r="AL378" s="6">
        <f t="shared" si="3494"/>
        <v>0.76310714285714287</v>
      </c>
      <c r="AM378" s="6">
        <f t="shared" si="3512"/>
        <v>0.76814685016476059</v>
      </c>
      <c r="AN378" s="28">
        <f t="shared" si="3441"/>
        <v>280000</v>
      </c>
      <c r="AO378" s="6">
        <f t="shared" si="3495"/>
        <v>0.46230714285714286</v>
      </c>
      <c r="AP378" s="6">
        <f t="shared" si="3513"/>
        <v>0.46571428571428569</v>
      </c>
      <c r="AQ378" s="28">
        <f t="shared" si="3274"/>
        <v>42450</v>
      </c>
      <c r="AR378" s="6">
        <f t="shared" si="3187"/>
        <v>1.4513766784452298</v>
      </c>
      <c r="AS378" s="6">
        <f t="shared" si="3188"/>
        <v>1.6182113451189102</v>
      </c>
      <c r="AT378" s="28">
        <f t="shared" si="3357"/>
        <v>142000</v>
      </c>
      <c r="AU378" s="6">
        <f t="shared" si="3189"/>
        <v>1.2150478873239436</v>
      </c>
      <c r="AV378" s="6">
        <f t="shared" si="3190"/>
        <v>1.3548690435341793</v>
      </c>
      <c r="AW378" s="28">
        <f t="shared" si="3442"/>
        <v>280000</v>
      </c>
      <c r="AX378" s="6">
        <f t="shared" si="3191"/>
        <v>1.1955071428571429</v>
      </c>
      <c r="AY378" s="6">
        <f t="shared" si="3192"/>
        <v>1.3343495264315635</v>
      </c>
      <c r="AZ378" s="28">
        <f t="shared" si="3443"/>
        <v>280000</v>
      </c>
      <c r="BA378" s="6">
        <f t="shared" si="3193"/>
        <v>1.1955071428571429</v>
      </c>
      <c r="BB378" s="21">
        <f t="shared" si="3194"/>
        <v>1.3343495264315635</v>
      </c>
    </row>
    <row r="379" spans="4:54" x14ac:dyDescent="0.25">
      <c r="D379" s="28">
        <v>370</v>
      </c>
      <c r="F379" s="20"/>
      <c r="G379" s="29">
        <f t="shared" si="3205"/>
        <v>185.5</v>
      </c>
      <c r="H379" s="4">
        <f t="shared" ref="H379" si="3612">H$5/G379+H$6</f>
        <v>4.1029983827493259</v>
      </c>
      <c r="I379" s="4">
        <f t="shared" si="3196"/>
        <v>5.8827614555256069</v>
      </c>
      <c r="J379" s="28">
        <v>370</v>
      </c>
      <c r="K379" s="4">
        <f t="shared" ref="K379" si="3613">K$5/J379+K$6</f>
        <v>4.1033189189189185</v>
      </c>
      <c r="L379" s="4">
        <f t="shared" si="3198"/>
        <v>5.88322972972973</v>
      </c>
      <c r="M379" s="28">
        <f t="shared" si="3516"/>
        <v>910</v>
      </c>
      <c r="N379" s="6">
        <f t="shared" ref="N379" si="3614">N$5/M379+N$6</f>
        <v>3.8050890109890112</v>
      </c>
      <c r="O379" s="6">
        <f t="shared" si="3499"/>
        <v>5.3280791208791207</v>
      </c>
      <c r="P379" s="28">
        <f t="shared" si="3518"/>
        <v>8200</v>
      </c>
      <c r="Q379" s="6">
        <f t="shared" ref="Q379" si="3615">Q$5/P379+Q$6</f>
        <v>3.7117829268292684</v>
      </c>
      <c r="R379" s="6">
        <f t="shared" si="3501"/>
        <v>5.2264682926829273</v>
      </c>
      <c r="S379" s="28">
        <f t="shared" si="3266"/>
        <v>11250</v>
      </c>
      <c r="T379" s="6">
        <f t="shared" ref="T379" si="3616">T$5/S379+T$6</f>
        <v>2.7195555555555555</v>
      </c>
      <c r="U379" s="6">
        <f t="shared" si="3503"/>
        <v>3.0328333333333335</v>
      </c>
      <c r="V379" s="28">
        <f t="shared" si="3268"/>
        <v>21450</v>
      </c>
      <c r="W379" s="6">
        <f t="shared" ref="W379" si="3617">W$5/V379+W$6</f>
        <v>2.6201983682983681</v>
      </c>
      <c r="X379" s="6">
        <f t="shared" si="3505"/>
        <v>2.9229016317016319</v>
      </c>
      <c r="Y379" s="28">
        <f t="shared" si="3270"/>
        <v>42700</v>
      </c>
      <c r="Z379" s="6">
        <f t="shared" ref="Z379" si="3618">Z$5/Y379+Z$6</f>
        <v>2.4833829039812647</v>
      </c>
      <c r="AA379" s="6">
        <f t="shared" si="3507"/>
        <v>2.7712887587822017</v>
      </c>
      <c r="AB379" s="28">
        <f t="shared" si="3355"/>
        <v>144000</v>
      </c>
      <c r="AC379" s="6">
        <f t="shared" ref="AC379" si="3619">AC$5/AB379+AC$6</f>
        <v>2.2327972222222225</v>
      </c>
      <c r="AD379" s="6">
        <f t="shared" si="3509"/>
        <v>2.4919555555555553</v>
      </c>
      <c r="AE379" s="28">
        <f t="shared" si="3438"/>
        <v>283000</v>
      </c>
      <c r="AF379" s="6">
        <f t="shared" si="3492"/>
        <v>1.929593992932862</v>
      </c>
      <c r="AG379" s="6">
        <f t="shared" si="3510"/>
        <v>2.1544904593639576</v>
      </c>
      <c r="AH379" s="28">
        <f t="shared" si="3439"/>
        <v>283000</v>
      </c>
      <c r="AI379" s="6">
        <f t="shared" si="3493"/>
        <v>1.4629939929328621</v>
      </c>
      <c r="AJ379" s="6">
        <f t="shared" si="3511"/>
        <v>1.6331904593639577</v>
      </c>
      <c r="AK379" s="28">
        <f t="shared" si="3440"/>
        <v>283000</v>
      </c>
      <c r="AL379" s="6">
        <f t="shared" si="3494"/>
        <v>0.7628939929328622</v>
      </c>
      <c r="AM379" s="6">
        <f t="shared" si="3512"/>
        <v>0.76792302381443245</v>
      </c>
      <c r="AN379" s="28">
        <f t="shared" si="3441"/>
        <v>283000</v>
      </c>
      <c r="AO379" s="6">
        <f t="shared" si="3495"/>
        <v>0.46209399293286219</v>
      </c>
      <c r="AP379" s="6">
        <f t="shared" si="3513"/>
        <v>0.46549045936395761</v>
      </c>
      <c r="AQ379" s="28">
        <f t="shared" si="3274"/>
        <v>42700</v>
      </c>
      <c r="AR379" s="6">
        <f t="shared" si="3187"/>
        <v>1.4510829039812647</v>
      </c>
      <c r="AS379" s="6">
        <f t="shared" si="3188"/>
        <v>1.617902812970605</v>
      </c>
      <c r="AT379" s="28">
        <f t="shared" si="3357"/>
        <v>144000</v>
      </c>
      <c r="AU379" s="6">
        <f t="shared" si="3189"/>
        <v>1.2144972222222223</v>
      </c>
      <c r="AV379" s="6">
        <f t="shared" si="3190"/>
        <v>1.3542907962728334</v>
      </c>
      <c r="AW379" s="28">
        <f t="shared" si="3442"/>
        <v>283000</v>
      </c>
      <c r="AX379" s="6">
        <f t="shared" si="3191"/>
        <v>1.1952939929328621</v>
      </c>
      <c r="AY379" s="6">
        <f t="shared" si="3192"/>
        <v>1.3341257000812354</v>
      </c>
      <c r="AZ379" s="28">
        <f t="shared" si="3443"/>
        <v>283000</v>
      </c>
      <c r="BA379" s="6">
        <f t="shared" si="3193"/>
        <v>1.1952939929328621</v>
      </c>
      <c r="BB379" s="21">
        <f t="shared" si="3194"/>
        <v>1.3341257000812354</v>
      </c>
    </row>
    <row r="380" spans="4:54" x14ac:dyDescent="0.25">
      <c r="D380" s="28">
        <v>371</v>
      </c>
      <c r="F380" s="20"/>
      <c r="G380" s="29">
        <f t="shared" si="3205"/>
        <v>186</v>
      </c>
      <c r="H380" s="4">
        <f t="shared" ref="H380" si="3620">H$5/G380+H$6</f>
        <v>4.102679569892473</v>
      </c>
      <c r="I380" s="4">
        <f t="shared" si="3196"/>
        <v>5.8822956989247315</v>
      </c>
      <c r="J380" s="28">
        <v>371</v>
      </c>
      <c r="K380" s="4">
        <f t="shared" ref="K380" si="3621">K$5/J380+K$6</f>
        <v>4.1029983827493259</v>
      </c>
      <c r="L380" s="4">
        <f t="shared" si="3198"/>
        <v>5.8827614555256069</v>
      </c>
      <c r="M380" s="28">
        <f t="shared" si="3516"/>
        <v>913</v>
      </c>
      <c r="N380" s="6">
        <f t="shared" ref="N380" si="3622">N$5/M380+N$6</f>
        <v>3.8047243154435928</v>
      </c>
      <c r="O380" s="6">
        <f t="shared" si="3499"/>
        <v>5.3276819277108434</v>
      </c>
      <c r="P380" s="28">
        <f t="shared" si="3518"/>
        <v>8230</v>
      </c>
      <c r="Q380" s="6">
        <f t="shared" ref="Q380" si="3623">Q$5/P380+Q$6</f>
        <v>3.7117184690157958</v>
      </c>
      <c r="R380" s="6">
        <f t="shared" si="3501"/>
        <v>5.2263980558930747</v>
      </c>
      <c r="S380" s="28">
        <f t="shared" si="3266"/>
        <v>11315</v>
      </c>
      <c r="T380" s="6">
        <f t="shared" ref="T380" si="3624">T$5/S380+T$6</f>
        <v>2.7190755634114008</v>
      </c>
      <c r="U380" s="6">
        <f t="shared" si="3503"/>
        <v>3.032329341581971</v>
      </c>
      <c r="V380" s="28">
        <f t="shared" si="3268"/>
        <v>21575</v>
      </c>
      <c r="W380" s="6">
        <f t="shared" ref="W380" si="3625">W$5/V380+W$6</f>
        <v>2.6198026651216684</v>
      </c>
      <c r="X380" s="6">
        <f t="shared" si="3505"/>
        <v>2.9224862108922363</v>
      </c>
      <c r="Y380" s="28">
        <f t="shared" si="3270"/>
        <v>42950</v>
      </c>
      <c r="Z380" s="6">
        <f t="shared" ref="Z380" si="3626">Z$5/Y380+Z$6</f>
        <v>2.4830925494761353</v>
      </c>
      <c r="AA380" s="6">
        <f t="shared" si="3507"/>
        <v>2.7709838183934807</v>
      </c>
      <c r="AB380" s="28">
        <f t="shared" si="3355"/>
        <v>146000</v>
      </c>
      <c r="AC380" s="6">
        <f t="shared" ref="AC380" si="3627">AC$5/AB380+AC$6</f>
        <v>2.2322616438356166</v>
      </c>
      <c r="AD380" s="6">
        <f t="shared" si="3509"/>
        <v>2.4913931506849312</v>
      </c>
      <c r="AE380" s="28">
        <f t="shared" si="3438"/>
        <v>286000</v>
      </c>
      <c r="AF380" s="6">
        <f t="shared" si="3492"/>
        <v>1.9293853146853146</v>
      </c>
      <c r="AG380" s="6">
        <f t="shared" si="3510"/>
        <v>2.1542713286713284</v>
      </c>
      <c r="AH380" s="28">
        <f t="shared" si="3439"/>
        <v>286000</v>
      </c>
      <c r="AI380" s="6">
        <f t="shared" si="3493"/>
        <v>1.4627853146853147</v>
      </c>
      <c r="AJ380" s="6">
        <f t="shared" si="3511"/>
        <v>1.6329713286713288</v>
      </c>
      <c r="AK380" s="28">
        <f t="shared" si="3440"/>
        <v>286000</v>
      </c>
      <c r="AL380" s="6">
        <f t="shared" si="3494"/>
        <v>0.76268531468531464</v>
      </c>
      <c r="AM380" s="6">
        <f t="shared" si="3512"/>
        <v>0.76770389312180354</v>
      </c>
      <c r="AN380" s="28">
        <f t="shared" si="3441"/>
        <v>286000</v>
      </c>
      <c r="AO380" s="6">
        <f t="shared" si="3495"/>
        <v>0.46188531468531469</v>
      </c>
      <c r="AP380" s="6">
        <f t="shared" si="3513"/>
        <v>0.46527132867132864</v>
      </c>
      <c r="AQ380" s="28">
        <f t="shared" si="3274"/>
        <v>42950</v>
      </c>
      <c r="AR380" s="6">
        <f t="shared" si="3187"/>
        <v>1.4507925494761351</v>
      </c>
      <c r="AS380" s="6">
        <f t="shared" si="3188"/>
        <v>1.6175978725818845</v>
      </c>
      <c r="AT380" s="28">
        <f t="shared" si="3357"/>
        <v>146000</v>
      </c>
      <c r="AU380" s="6">
        <f t="shared" si="3189"/>
        <v>1.2139616438356164</v>
      </c>
      <c r="AV380" s="6">
        <f t="shared" si="3190"/>
        <v>1.3537283914022094</v>
      </c>
      <c r="AW380" s="28">
        <f t="shared" si="3442"/>
        <v>286000</v>
      </c>
      <c r="AX380" s="6">
        <f t="shared" si="3191"/>
        <v>1.1950853146853146</v>
      </c>
      <c r="AY380" s="6">
        <f t="shared" si="3192"/>
        <v>1.3339065693886065</v>
      </c>
      <c r="AZ380" s="28">
        <f t="shared" si="3443"/>
        <v>286000</v>
      </c>
      <c r="BA380" s="6">
        <f t="shared" si="3193"/>
        <v>1.1950853146853146</v>
      </c>
      <c r="BB380" s="21">
        <f t="shared" si="3194"/>
        <v>1.3339065693886065</v>
      </c>
    </row>
    <row r="381" spans="4:54" x14ac:dyDescent="0.25">
      <c r="D381" s="28">
        <v>372</v>
      </c>
      <c r="F381" s="20"/>
      <c r="G381" s="29">
        <f t="shared" si="3205"/>
        <v>186.5</v>
      </c>
      <c r="H381" s="4">
        <f t="shared" ref="H381" si="3628">H$5/G381+H$6</f>
        <v>4.1023624664879357</v>
      </c>
      <c r="I381" s="4">
        <f t="shared" si="3196"/>
        <v>5.8818324396782842</v>
      </c>
      <c r="J381" s="28">
        <v>372</v>
      </c>
      <c r="K381" s="4">
        <f t="shared" ref="K381" si="3629">K$5/J381+K$6</f>
        <v>4.102679569892473</v>
      </c>
      <c r="L381" s="4">
        <f t="shared" si="3198"/>
        <v>5.8822956989247315</v>
      </c>
      <c r="M381" s="28">
        <f t="shared" si="3516"/>
        <v>916</v>
      </c>
      <c r="N381" s="6">
        <f t="shared" ref="N381" si="3630">N$5/M381+N$6</f>
        <v>3.8043620087336247</v>
      </c>
      <c r="O381" s="6">
        <f t="shared" si="3499"/>
        <v>5.3272873362445416</v>
      </c>
      <c r="P381" s="28">
        <f t="shared" si="3518"/>
        <v>8260</v>
      </c>
      <c r="Q381" s="6">
        <f t="shared" ref="Q381" si="3631">Q$5/P381+Q$6</f>
        <v>3.7116544794188862</v>
      </c>
      <c r="R381" s="6">
        <f t="shared" si="3501"/>
        <v>5.2263283292978215</v>
      </c>
      <c r="S381" s="28">
        <f t="shared" si="3266"/>
        <v>11380</v>
      </c>
      <c r="T381" s="6">
        <f t="shared" ref="T381" si="3632">T$5/S381+T$6</f>
        <v>2.7186010544815469</v>
      </c>
      <c r="U381" s="6">
        <f t="shared" si="3503"/>
        <v>3.0318311072056239</v>
      </c>
      <c r="V381" s="28">
        <f t="shared" si="3268"/>
        <v>21700</v>
      </c>
      <c r="W381" s="6">
        <f t="shared" ref="W381" si="3633">W$5/V381+W$6</f>
        <v>2.619411520737327</v>
      </c>
      <c r="X381" s="6">
        <f t="shared" si="3505"/>
        <v>2.9220755760368662</v>
      </c>
      <c r="Y381" s="28">
        <f t="shared" si="3270"/>
        <v>43200</v>
      </c>
      <c r="Z381" s="6">
        <f t="shared" ref="Z381" si="3634">Z$5/Y381+Z$6</f>
        <v>2.4828055555555557</v>
      </c>
      <c r="AA381" s="6">
        <f t="shared" si="3507"/>
        <v>2.7706824074074077</v>
      </c>
      <c r="AB381" s="28">
        <f t="shared" si="3355"/>
        <v>148000</v>
      </c>
      <c r="AC381" s="6">
        <f t="shared" ref="AC381" si="3635">AC$5/AB381+AC$6</f>
        <v>2.2317405405405406</v>
      </c>
      <c r="AD381" s="6">
        <f t="shared" si="3509"/>
        <v>2.4908459459459458</v>
      </c>
      <c r="AE381" s="28">
        <f t="shared" si="3438"/>
        <v>289000</v>
      </c>
      <c r="AF381" s="6">
        <f t="shared" si="3492"/>
        <v>1.9291809688581314</v>
      </c>
      <c r="AG381" s="6">
        <f t="shared" si="3510"/>
        <v>2.1540567474048444</v>
      </c>
      <c r="AH381" s="28">
        <f t="shared" si="3439"/>
        <v>289000</v>
      </c>
      <c r="AI381" s="6">
        <f t="shared" si="3493"/>
        <v>1.4625809688581315</v>
      </c>
      <c r="AJ381" s="6">
        <f t="shared" si="3511"/>
        <v>1.6327567474048443</v>
      </c>
      <c r="AK381" s="28">
        <f t="shared" si="3440"/>
        <v>289000</v>
      </c>
      <c r="AL381" s="6">
        <f t="shared" si="3494"/>
        <v>0.76248096885813155</v>
      </c>
      <c r="AM381" s="6">
        <f t="shared" si="3512"/>
        <v>0.7674893118553191</v>
      </c>
      <c r="AN381" s="28">
        <f t="shared" si="3441"/>
        <v>289000</v>
      </c>
      <c r="AO381" s="6">
        <f t="shared" si="3495"/>
        <v>0.46168096885813148</v>
      </c>
      <c r="AP381" s="6">
        <f t="shared" si="3513"/>
        <v>0.46505674740484426</v>
      </c>
      <c r="AQ381" s="28">
        <f t="shared" si="3274"/>
        <v>43200</v>
      </c>
      <c r="AR381" s="6">
        <f t="shared" si="3187"/>
        <v>1.4505055555555557</v>
      </c>
      <c r="AS381" s="6">
        <f t="shared" si="3188"/>
        <v>1.617296461595811</v>
      </c>
      <c r="AT381" s="28">
        <f t="shared" si="3357"/>
        <v>148000</v>
      </c>
      <c r="AU381" s="6">
        <f t="shared" si="3189"/>
        <v>1.2134405405405406</v>
      </c>
      <c r="AV381" s="6">
        <f t="shared" si="3190"/>
        <v>1.3531811866632237</v>
      </c>
      <c r="AW381" s="28">
        <f t="shared" si="3442"/>
        <v>289000</v>
      </c>
      <c r="AX381" s="6">
        <f t="shared" si="3191"/>
        <v>1.1948809688581314</v>
      </c>
      <c r="AY381" s="6">
        <f t="shared" si="3192"/>
        <v>1.3336919881221221</v>
      </c>
      <c r="AZ381" s="28">
        <f t="shared" si="3443"/>
        <v>289000</v>
      </c>
      <c r="BA381" s="6">
        <f t="shared" si="3193"/>
        <v>1.1948809688581314</v>
      </c>
      <c r="BB381" s="21">
        <f t="shared" si="3194"/>
        <v>1.3336919881221221</v>
      </c>
    </row>
    <row r="382" spans="4:54" x14ac:dyDescent="0.25">
      <c r="D382" s="28">
        <v>373</v>
      </c>
      <c r="F382" s="20"/>
      <c r="G382" s="29">
        <f t="shared" si="3205"/>
        <v>187</v>
      </c>
      <c r="H382" s="4">
        <f t="shared" ref="H382" si="3636">H$5/G382+H$6</f>
        <v>4.1020470588235289</v>
      </c>
      <c r="I382" s="4">
        <f t="shared" si="3196"/>
        <v>5.8813716577540109</v>
      </c>
      <c r="J382" s="28">
        <v>373</v>
      </c>
      <c r="K382" s="4">
        <f t="shared" ref="K382" si="3637">K$5/J382+K$6</f>
        <v>4.1023624664879357</v>
      </c>
      <c r="L382" s="4">
        <f t="shared" si="3198"/>
        <v>5.8818324396782842</v>
      </c>
      <c r="M382" s="28">
        <f t="shared" si="3516"/>
        <v>919</v>
      </c>
      <c r="N382" s="6">
        <f t="shared" ref="N382" si="3638">N$5/M382+N$6</f>
        <v>3.8040020674646358</v>
      </c>
      <c r="O382" s="6">
        <f t="shared" si="3499"/>
        <v>5.3268953210010883</v>
      </c>
      <c r="P382" s="28">
        <f t="shared" si="3518"/>
        <v>8290</v>
      </c>
      <c r="Q382" s="6">
        <f t="shared" ref="Q382" si="3639">Q$5/P382+Q$6</f>
        <v>3.7115909529553681</v>
      </c>
      <c r="R382" s="6">
        <f t="shared" si="3501"/>
        <v>5.2262591073582634</v>
      </c>
      <c r="S382" s="28">
        <f t="shared" si="3266"/>
        <v>11445</v>
      </c>
      <c r="T382" s="6">
        <f t="shared" ref="T382" si="3640">T$5/S382+T$6</f>
        <v>2.7181319353429445</v>
      </c>
      <c r="U382" s="6">
        <f t="shared" si="3503"/>
        <v>3.0313385321100919</v>
      </c>
      <c r="V382" s="28">
        <f t="shared" si="3268"/>
        <v>21825</v>
      </c>
      <c r="W382" s="6">
        <f t="shared" ref="W382" si="3641">W$5/V382+W$6</f>
        <v>2.6190248568155785</v>
      </c>
      <c r="X382" s="6">
        <f t="shared" si="3505"/>
        <v>2.9216696449026345</v>
      </c>
      <c r="Y382" s="28">
        <f t="shared" si="3270"/>
        <v>43450</v>
      </c>
      <c r="Z382" s="6">
        <f t="shared" ref="Z382" si="3642">Z$5/Y382+Z$6</f>
        <v>2.4825218642117379</v>
      </c>
      <c r="AA382" s="6">
        <f t="shared" si="3507"/>
        <v>2.7703844649021865</v>
      </c>
      <c r="AB382" s="28">
        <f t="shared" si="3355"/>
        <v>150000</v>
      </c>
      <c r="AC382" s="6">
        <f t="shared" ref="AC382" si="3643">AC$5/AB382+AC$6</f>
        <v>2.2312333333333334</v>
      </c>
      <c r="AD382" s="6">
        <f t="shared" si="3509"/>
        <v>2.4903133333333334</v>
      </c>
      <c r="AE382" s="28">
        <f t="shared" si="3438"/>
        <v>292000</v>
      </c>
      <c r="AF382" s="6">
        <f t="shared" si="3492"/>
        <v>1.9289808219178082</v>
      </c>
      <c r="AG382" s="6">
        <f t="shared" si="3510"/>
        <v>2.1538465753424658</v>
      </c>
      <c r="AH382" s="28">
        <f t="shared" si="3439"/>
        <v>292000</v>
      </c>
      <c r="AI382" s="6">
        <f t="shared" si="3493"/>
        <v>1.4623808219178083</v>
      </c>
      <c r="AJ382" s="6">
        <f t="shared" si="3511"/>
        <v>1.6325465753424657</v>
      </c>
      <c r="AK382" s="28">
        <f t="shared" si="3440"/>
        <v>292000</v>
      </c>
      <c r="AL382" s="6">
        <f t="shared" si="3494"/>
        <v>0.76228082191780822</v>
      </c>
      <c r="AM382" s="6">
        <f t="shared" si="3512"/>
        <v>0.7672791397929406</v>
      </c>
      <c r="AN382" s="28">
        <f t="shared" si="3441"/>
        <v>292000</v>
      </c>
      <c r="AO382" s="6">
        <f t="shared" si="3495"/>
        <v>0.4614808219178082</v>
      </c>
      <c r="AP382" s="6">
        <f t="shared" si="3513"/>
        <v>0.46484657534246576</v>
      </c>
      <c r="AQ382" s="28">
        <f t="shared" si="3274"/>
        <v>43450</v>
      </c>
      <c r="AR382" s="6">
        <f t="shared" si="3187"/>
        <v>1.4502218642117377</v>
      </c>
      <c r="AS382" s="6">
        <f t="shared" si="3188"/>
        <v>1.61699851909059</v>
      </c>
      <c r="AT382" s="28">
        <f t="shared" si="3357"/>
        <v>150000</v>
      </c>
      <c r="AU382" s="6">
        <f t="shared" si="3189"/>
        <v>1.2129333333333334</v>
      </c>
      <c r="AV382" s="6">
        <f t="shared" si="3190"/>
        <v>1.3526485740506111</v>
      </c>
      <c r="AW382" s="28">
        <f t="shared" si="3442"/>
        <v>292000</v>
      </c>
      <c r="AX382" s="6">
        <f t="shared" si="3191"/>
        <v>1.1946808219178082</v>
      </c>
      <c r="AY382" s="6">
        <f t="shared" si="3192"/>
        <v>1.3334818160597435</v>
      </c>
      <c r="AZ382" s="28">
        <f t="shared" si="3443"/>
        <v>292000</v>
      </c>
      <c r="BA382" s="6">
        <f t="shared" si="3193"/>
        <v>1.1946808219178082</v>
      </c>
      <c r="BB382" s="21">
        <f t="shared" si="3194"/>
        <v>1.3334818160597435</v>
      </c>
    </row>
    <row r="383" spans="4:54" x14ac:dyDescent="0.25">
      <c r="D383" s="28">
        <v>374</v>
      </c>
      <c r="F383" s="20"/>
      <c r="G383" s="29">
        <f t="shared" si="3205"/>
        <v>187.5</v>
      </c>
      <c r="H383" s="4">
        <f t="shared" ref="H383" si="3644">H$5/G383+H$6</f>
        <v>4.1017333333333337</v>
      </c>
      <c r="I383" s="4">
        <f t="shared" si="3196"/>
        <v>5.8809133333333339</v>
      </c>
      <c r="J383" s="28">
        <v>374</v>
      </c>
      <c r="K383" s="4">
        <f t="shared" ref="K383" si="3645">K$5/J383+K$6</f>
        <v>4.1020470588235289</v>
      </c>
      <c r="L383" s="4">
        <f t="shared" si="3198"/>
        <v>5.8813716577540109</v>
      </c>
      <c r="M383" s="28">
        <f t="shared" si="3516"/>
        <v>922</v>
      </c>
      <c r="N383" s="6">
        <f t="shared" ref="N383" si="3646">N$5/M383+N$6</f>
        <v>3.8036444685466377</v>
      </c>
      <c r="O383" s="6">
        <f t="shared" si="3499"/>
        <v>5.3265058568329717</v>
      </c>
      <c r="P383" s="28">
        <f t="shared" si="3518"/>
        <v>8320</v>
      </c>
      <c r="Q383" s="6">
        <f t="shared" ref="Q383" si="3647">Q$5/P383+Q$6</f>
        <v>3.7115278846153847</v>
      </c>
      <c r="R383" s="6">
        <f t="shared" si="3501"/>
        <v>5.2261903846153848</v>
      </c>
      <c r="S383" s="28">
        <f t="shared" si="3266"/>
        <v>11510</v>
      </c>
      <c r="T383" s="6">
        <f t="shared" ref="T383" si="3648">T$5/S383+T$6</f>
        <v>2.7176681146828847</v>
      </c>
      <c r="U383" s="6">
        <f t="shared" si="3503"/>
        <v>3.0308515204170288</v>
      </c>
      <c r="V383" s="28">
        <f t="shared" si="3268"/>
        <v>21950</v>
      </c>
      <c r="W383" s="6">
        <f t="shared" ref="W383" si="3649">W$5/V383+W$6</f>
        <v>2.6186425968109339</v>
      </c>
      <c r="X383" s="6">
        <f t="shared" si="3505"/>
        <v>2.9212683371298405</v>
      </c>
      <c r="Y383" s="28">
        <f t="shared" si="3270"/>
        <v>43700</v>
      </c>
      <c r="Z383" s="6">
        <f t="shared" ref="Z383" si="3650">Z$5/Y383+Z$6</f>
        <v>2.482241418764302</v>
      </c>
      <c r="AA383" s="6">
        <f t="shared" si="3507"/>
        <v>2.7700899313501144</v>
      </c>
      <c r="AB383" s="28">
        <f t="shared" si="3355"/>
        <v>152000</v>
      </c>
      <c r="AC383" s="6">
        <f t="shared" ref="AC383" si="3651">AC$5/AB383+AC$6</f>
        <v>2.2307394736842108</v>
      </c>
      <c r="AD383" s="6">
        <f t="shared" si="3509"/>
        <v>2.4897947368421049</v>
      </c>
      <c r="AE383" s="28">
        <f t="shared" si="3438"/>
        <v>295000</v>
      </c>
      <c r="AF383" s="6">
        <f t="shared" si="3492"/>
        <v>1.9287847457627119</v>
      </c>
      <c r="AG383" s="6">
        <f t="shared" si="3510"/>
        <v>2.1536406779661017</v>
      </c>
      <c r="AH383" s="28">
        <f t="shared" si="3439"/>
        <v>295000</v>
      </c>
      <c r="AI383" s="6">
        <f t="shared" si="3493"/>
        <v>1.462184745762712</v>
      </c>
      <c r="AJ383" s="6">
        <f t="shared" si="3511"/>
        <v>1.6323406779661018</v>
      </c>
      <c r="AK383" s="28">
        <f t="shared" si="3440"/>
        <v>295000</v>
      </c>
      <c r="AL383" s="6">
        <f t="shared" si="3494"/>
        <v>0.7620847457627119</v>
      </c>
      <c r="AM383" s="6">
        <f t="shared" si="3512"/>
        <v>0.76707324241657648</v>
      </c>
      <c r="AN383" s="28">
        <f t="shared" si="3441"/>
        <v>295000</v>
      </c>
      <c r="AO383" s="6">
        <f t="shared" si="3495"/>
        <v>0.46128474576271183</v>
      </c>
      <c r="AP383" s="6">
        <f t="shared" si="3513"/>
        <v>0.4646406779661017</v>
      </c>
      <c r="AQ383" s="28">
        <f t="shared" si="3274"/>
        <v>43700</v>
      </c>
      <c r="AR383" s="6">
        <f t="shared" si="3187"/>
        <v>1.449941418764302</v>
      </c>
      <c r="AS383" s="6">
        <f t="shared" si="3188"/>
        <v>1.6167039855385181</v>
      </c>
      <c r="AT383" s="28">
        <f t="shared" si="3357"/>
        <v>152000</v>
      </c>
      <c r="AU383" s="6">
        <f t="shared" si="3189"/>
        <v>1.2124394736842106</v>
      </c>
      <c r="AV383" s="6">
        <f t="shared" si="3190"/>
        <v>1.3521299775593831</v>
      </c>
      <c r="AW383" s="28">
        <f t="shared" si="3442"/>
        <v>295000</v>
      </c>
      <c r="AX383" s="6">
        <f t="shared" si="3191"/>
        <v>1.1944847457627119</v>
      </c>
      <c r="AY383" s="6">
        <f t="shared" si="3192"/>
        <v>1.3332759186833796</v>
      </c>
      <c r="AZ383" s="28">
        <f t="shared" si="3443"/>
        <v>295000</v>
      </c>
      <c r="BA383" s="6">
        <f t="shared" si="3193"/>
        <v>1.1944847457627119</v>
      </c>
      <c r="BB383" s="21">
        <f t="shared" si="3194"/>
        <v>1.3332759186833796</v>
      </c>
    </row>
    <row r="384" spans="4:54" x14ac:dyDescent="0.25">
      <c r="D384" s="28">
        <v>375</v>
      </c>
      <c r="F384" s="20"/>
      <c r="G384" s="29">
        <f t="shared" si="3205"/>
        <v>188</v>
      </c>
      <c r="H384" s="4">
        <f t="shared" ref="H384" si="3652">H$5/G384+H$6</f>
        <v>4.1014212765957447</v>
      </c>
      <c r="I384" s="4">
        <f t="shared" si="3196"/>
        <v>5.8804574468085109</v>
      </c>
      <c r="J384" s="28">
        <v>375</v>
      </c>
      <c r="K384" s="4">
        <f t="shared" ref="K384" si="3653">K$5/J384+K$6</f>
        <v>4.1017333333333337</v>
      </c>
      <c r="L384" s="4">
        <f t="shared" si="3198"/>
        <v>5.8809133333333339</v>
      </c>
      <c r="M384" s="28">
        <f t="shared" si="3516"/>
        <v>925</v>
      </c>
      <c r="N384" s="6">
        <f t="shared" ref="N384" si="3654">N$5/M384+N$6</f>
        <v>3.8032891891891891</v>
      </c>
      <c r="O384" s="6">
        <f t="shared" si="3499"/>
        <v>5.3261189189189189</v>
      </c>
      <c r="P384" s="28">
        <f t="shared" si="3518"/>
        <v>8350</v>
      </c>
      <c r="Q384" s="6">
        <f t="shared" ref="Q384" si="3655">Q$5/P384+Q$6</f>
        <v>3.7114652694610779</v>
      </c>
      <c r="R384" s="6">
        <f t="shared" si="3501"/>
        <v>5.226122155688623</v>
      </c>
      <c r="S384" s="28">
        <f t="shared" si="3266"/>
        <v>11575</v>
      </c>
      <c r="T384" s="6">
        <f t="shared" ref="T384" si="3656">T$5/S384+T$6</f>
        <v>2.717209503239741</v>
      </c>
      <c r="U384" s="6">
        <f t="shared" si="3503"/>
        <v>3.0303699784017279</v>
      </c>
      <c r="V384" s="28">
        <f t="shared" si="3268"/>
        <v>22075</v>
      </c>
      <c r="W384" s="6">
        <f t="shared" ref="W384" si="3657">W$5/V384+W$6</f>
        <v>2.6182646659116648</v>
      </c>
      <c r="X384" s="6">
        <f t="shared" si="3505"/>
        <v>2.9208715741789355</v>
      </c>
      <c r="Y384" s="28">
        <f t="shared" si="3270"/>
        <v>43950</v>
      </c>
      <c r="Z384" s="6">
        <f t="shared" ref="Z384" si="3658">Z$5/Y384+Z$6</f>
        <v>2.4819641638225258</v>
      </c>
      <c r="AA384" s="6">
        <f t="shared" si="3507"/>
        <v>2.7697987485779296</v>
      </c>
      <c r="AB384" s="28">
        <f t="shared" si="3355"/>
        <v>154000</v>
      </c>
      <c r="AC384" s="6">
        <f t="shared" ref="AC384" si="3659">AC$5/AB384+AC$6</f>
        <v>2.2302584415584419</v>
      </c>
      <c r="AD384" s="6">
        <f t="shared" si="3509"/>
        <v>2.4892896103896103</v>
      </c>
      <c r="AE384" s="28">
        <f t="shared" si="3438"/>
        <v>298000</v>
      </c>
      <c r="AF384" s="6">
        <f t="shared" si="3492"/>
        <v>1.9285926174496644</v>
      </c>
      <c r="AG384" s="6">
        <f t="shared" si="3510"/>
        <v>2.1534389261744966</v>
      </c>
      <c r="AH384" s="28">
        <f t="shared" si="3439"/>
        <v>298000</v>
      </c>
      <c r="AI384" s="6">
        <f t="shared" si="3493"/>
        <v>1.4619926174496645</v>
      </c>
      <c r="AJ384" s="6">
        <f t="shared" si="3511"/>
        <v>1.6321389261744967</v>
      </c>
      <c r="AK384" s="28">
        <f t="shared" si="3440"/>
        <v>298000</v>
      </c>
      <c r="AL384" s="6">
        <f t="shared" si="3494"/>
        <v>0.76189261744966441</v>
      </c>
      <c r="AM384" s="6">
        <f t="shared" si="3512"/>
        <v>0.76687149062497151</v>
      </c>
      <c r="AN384" s="28">
        <f t="shared" si="3441"/>
        <v>298000</v>
      </c>
      <c r="AO384" s="6">
        <f t="shared" si="3495"/>
        <v>0.4610926174496644</v>
      </c>
      <c r="AP384" s="6">
        <f t="shared" si="3513"/>
        <v>0.46443892617449661</v>
      </c>
      <c r="AQ384" s="28">
        <f t="shared" si="3274"/>
        <v>43950</v>
      </c>
      <c r="AR384" s="6">
        <f t="shared" si="3187"/>
        <v>1.4496641638225256</v>
      </c>
      <c r="AS384" s="6">
        <f t="shared" si="3188"/>
        <v>1.6164128027663331</v>
      </c>
      <c r="AT384" s="28">
        <f t="shared" si="3357"/>
        <v>154000</v>
      </c>
      <c r="AU384" s="6">
        <f t="shared" si="3189"/>
        <v>1.2119584415584417</v>
      </c>
      <c r="AV384" s="6">
        <f t="shared" si="3190"/>
        <v>1.3516248511068882</v>
      </c>
      <c r="AW384" s="28">
        <f t="shared" si="3442"/>
        <v>298000</v>
      </c>
      <c r="AX384" s="6">
        <f t="shared" si="3191"/>
        <v>1.1942926174496644</v>
      </c>
      <c r="AY384" s="6">
        <f t="shared" si="3192"/>
        <v>1.3330741668917745</v>
      </c>
      <c r="AZ384" s="28">
        <f t="shared" si="3443"/>
        <v>298000</v>
      </c>
      <c r="BA384" s="6">
        <f t="shared" si="3193"/>
        <v>1.1942926174496644</v>
      </c>
      <c r="BB384" s="21">
        <f t="shared" si="3194"/>
        <v>1.3330741668917745</v>
      </c>
    </row>
    <row r="385" spans="4:54" x14ac:dyDescent="0.25">
      <c r="D385" s="28">
        <v>376</v>
      </c>
      <c r="F385" s="20"/>
      <c r="G385" s="29">
        <f t="shared" si="3205"/>
        <v>188.5</v>
      </c>
      <c r="H385" s="4">
        <f t="shared" ref="H385" si="3660">H$5/G385+H$6</f>
        <v>4.1011108753315648</v>
      </c>
      <c r="I385" s="4">
        <f t="shared" si="3196"/>
        <v>5.8800039787798415</v>
      </c>
      <c r="J385" s="28">
        <v>376</v>
      </c>
      <c r="K385" s="4">
        <f t="shared" ref="K385" si="3661">K$5/J385+K$6</f>
        <v>4.1014212765957447</v>
      </c>
      <c r="L385" s="4">
        <f t="shared" si="3198"/>
        <v>5.8804574468085109</v>
      </c>
      <c r="M385" s="28">
        <f t="shared" si="3516"/>
        <v>928</v>
      </c>
      <c r="N385" s="6">
        <f t="shared" ref="N385" si="3662">N$5/M385+N$6</f>
        <v>3.8029362068965518</v>
      </c>
      <c r="O385" s="6">
        <f t="shared" si="3499"/>
        <v>5.3257344827586213</v>
      </c>
      <c r="P385" s="28">
        <f t="shared" si="3518"/>
        <v>8380</v>
      </c>
      <c r="Q385" s="6">
        <f t="shared" ref="Q385" si="3663">Q$5/P385+Q$6</f>
        <v>3.7114031026252987</v>
      </c>
      <c r="R385" s="6">
        <f t="shared" si="3501"/>
        <v>5.2260544152744632</v>
      </c>
      <c r="S385" s="28">
        <f t="shared" si="3266"/>
        <v>11640</v>
      </c>
      <c r="T385" s="6">
        <f t="shared" ref="T385" si="3664">T$5/S385+T$6</f>
        <v>2.7167560137457047</v>
      </c>
      <c r="U385" s="6">
        <f t="shared" si="3503"/>
        <v>3.0298938144329899</v>
      </c>
      <c r="V385" s="28">
        <f t="shared" si="3268"/>
        <v>22200</v>
      </c>
      <c r="W385" s="6">
        <f t="shared" ref="W385" si="3665">W$5/V385+W$6</f>
        <v>2.6178909909909907</v>
      </c>
      <c r="X385" s="6">
        <f t="shared" si="3505"/>
        <v>2.9204792792792791</v>
      </c>
      <c r="Y385" s="28">
        <f t="shared" si="3270"/>
        <v>44200</v>
      </c>
      <c r="Z385" s="6">
        <f t="shared" ref="Z385" si="3666">Z$5/Y385+Z$6</f>
        <v>2.481690045248869</v>
      </c>
      <c r="AA385" s="6">
        <f t="shared" si="3507"/>
        <v>2.769510859728507</v>
      </c>
      <c r="AB385" s="28">
        <f t="shared" si="3355"/>
        <v>156000</v>
      </c>
      <c r="AC385" s="6">
        <f t="shared" ref="AC385" si="3667">AC$5/AB385+AC$6</f>
        <v>2.2297897435897438</v>
      </c>
      <c r="AD385" s="6">
        <f t="shared" si="3509"/>
        <v>2.4887974358974359</v>
      </c>
      <c r="AE385" s="28">
        <f t="shared" si="3438"/>
        <v>301000</v>
      </c>
      <c r="AF385" s="6">
        <f t="shared" si="3492"/>
        <v>1.9284043189368771</v>
      </c>
      <c r="AG385" s="6">
        <f t="shared" si="3510"/>
        <v>2.1532411960132891</v>
      </c>
      <c r="AH385" s="28">
        <f t="shared" si="3439"/>
        <v>301000</v>
      </c>
      <c r="AI385" s="6">
        <f t="shared" si="3493"/>
        <v>1.4618043189368772</v>
      </c>
      <c r="AJ385" s="6">
        <f t="shared" si="3511"/>
        <v>1.631941196013289</v>
      </c>
      <c r="AK385" s="28">
        <f t="shared" si="3440"/>
        <v>301000</v>
      </c>
      <c r="AL385" s="6">
        <f t="shared" si="3494"/>
        <v>0.76170431893687707</v>
      </c>
      <c r="AM385" s="6">
        <f t="shared" si="3512"/>
        <v>0.7666737604637639</v>
      </c>
      <c r="AN385" s="28">
        <f t="shared" si="3441"/>
        <v>301000</v>
      </c>
      <c r="AO385" s="6">
        <f t="shared" si="3495"/>
        <v>0.46090431893687706</v>
      </c>
      <c r="AP385" s="6">
        <f t="shared" si="3513"/>
        <v>0.46424119601328906</v>
      </c>
      <c r="AQ385" s="28">
        <f t="shared" si="3274"/>
        <v>44200</v>
      </c>
      <c r="AR385" s="6">
        <f t="shared" si="3187"/>
        <v>1.4493900452488688</v>
      </c>
      <c r="AS385" s="6">
        <f t="shared" si="3188"/>
        <v>1.6161249139169105</v>
      </c>
      <c r="AT385" s="28">
        <f t="shared" si="3357"/>
        <v>156000</v>
      </c>
      <c r="AU385" s="6">
        <f t="shared" si="3189"/>
        <v>1.2114897435897436</v>
      </c>
      <c r="AV385" s="6">
        <f t="shared" si="3190"/>
        <v>1.3511326766147138</v>
      </c>
      <c r="AW385" s="28">
        <f t="shared" si="3442"/>
        <v>301000</v>
      </c>
      <c r="AX385" s="6">
        <f t="shared" si="3191"/>
        <v>1.1941043189368772</v>
      </c>
      <c r="AY385" s="6">
        <f t="shared" si="3192"/>
        <v>1.3328764367305668</v>
      </c>
      <c r="AZ385" s="28">
        <f t="shared" si="3443"/>
        <v>301000</v>
      </c>
      <c r="BA385" s="6">
        <f t="shared" si="3193"/>
        <v>1.1941043189368772</v>
      </c>
      <c r="BB385" s="21">
        <f t="shared" si="3194"/>
        <v>1.3328764367305668</v>
      </c>
    </row>
    <row r="386" spans="4:54" x14ac:dyDescent="0.25">
      <c r="D386" s="28">
        <v>377</v>
      </c>
      <c r="F386" s="20"/>
      <c r="G386" s="29">
        <f t="shared" si="3205"/>
        <v>189</v>
      </c>
      <c r="H386" s="4">
        <f t="shared" ref="H386" si="3668">H$5/G386+H$6</f>
        <v>4.1008021164021162</v>
      </c>
      <c r="I386" s="4">
        <f t="shared" si="3196"/>
        <v>5.8795529100529107</v>
      </c>
      <c r="J386" s="28">
        <v>377</v>
      </c>
      <c r="K386" s="4">
        <f t="shared" ref="K386" si="3669">K$5/J386+K$6</f>
        <v>4.1011108753315648</v>
      </c>
      <c r="L386" s="4">
        <f t="shared" si="3198"/>
        <v>5.8800039787798415</v>
      </c>
      <c r="M386" s="28">
        <f t="shared" si="3516"/>
        <v>931</v>
      </c>
      <c r="N386" s="6">
        <f t="shared" ref="N386" si="3670">N$5/M386+N$6</f>
        <v>3.8025854994629431</v>
      </c>
      <c r="O386" s="6">
        <f t="shared" si="3499"/>
        <v>5.3253525241675623</v>
      </c>
      <c r="P386" s="28">
        <f t="shared" si="3518"/>
        <v>8410</v>
      </c>
      <c r="Q386" s="6">
        <f t="shared" ref="Q386" si="3671">Q$5/P386+Q$6</f>
        <v>3.7113413793103449</v>
      </c>
      <c r="R386" s="6">
        <f t="shared" si="3501"/>
        <v>5.2259871581450659</v>
      </c>
      <c r="S386" s="28">
        <f t="shared" si="3266"/>
        <v>11705</v>
      </c>
      <c r="T386" s="6">
        <f t="shared" ref="T386" si="3672">T$5/S386+T$6</f>
        <v>2.7163075608714227</v>
      </c>
      <c r="U386" s="6">
        <f t="shared" si="3503"/>
        <v>3.0294229389149936</v>
      </c>
      <c r="V386" s="28">
        <f t="shared" si="3268"/>
        <v>22325</v>
      </c>
      <c r="W386" s="6">
        <f t="shared" ref="W386" si="3673">W$5/V386+W$6</f>
        <v>2.6175215005599104</v>
      </c>
      <c r="X386" s="6">
        <f t="shared" si="3505"/>
        <v>2.9200913773796193</v>
      </c>
      <c r="Y386" s="28">
        <f t="shared" si="3270"/>
        <v>44450</v>
      </c>
      <c r="Z386" s="6">
        <f t="shared" ref="Z386" si="3674">Z$5/Y386+Z$6</f>
        <v>2.4814190101237346</v>
      </c>
      <c r="AA386" s="6">
        <f t="shared" si="3507"/>
        <v>2.7692262092238473</v>
      </c>
      <c r="AB386" s="28">
        <f t="shared" si="3355"/>
        <v>158000</v>
      </c>
      <c r="AC386" s="6">
        <f t="shared" ref="AC386" si="3675">AC$5/AB386+AC$6</f>
        <v>2.2293329113924054</v>
      </c>
      <c r="AD386" s="6">
        <f t="shared" si="3509"/>
        <v>2.4883177215189871</v>
      </c>
      <c r="AE386" s="28">
        <f t="shared" si="3438"/>
        <v>304000</v>
      </c>
      <c r="AF386" s="6">
        <f t="shared" si="3492"/>
        <v>1.9282197368421052</v>
      </c>
      <c r="AG386" s="6">
        <f t="shared" si="3510"/>
        <v>2.1530473684210527</v>
      </c>
      <c r="AH386" s="28">
        <f t="shared" si="3439"/>
        <v>304000</v>
      </c>
      <c r="AI386" s="6">
        <f t="shared" si="3493"/>
        <v>1.4616197368421053</v>
      </c>
      <c r="AJ386" s="6">
        <f t="shared" si="3511"/>
        <v>1.6317473684210526</v>
      </c>
      <c r="AK386" s="28">
        <f t="shared" si="3440"/>
        <v>304000</v>
      </c>
      <c r="AL386" s="6">
        <f t="shared" si="3494"/>
        <v>0.76151973684210528</v>
      </c>
      <c r="AM386" s="6">
        <f t="shared" si="3512"/>
        <v>0.76647993287152749</v>
      </c>
      <c r="AN386" s="28">
        <f t="shared" si="3441"/>
        <v>304000</v>
      </c>
      <c r="AO386" s="6">
        <f t="shared" si="3495"/>
        <v>0.46071973684210527</v>
      </c>
      <c r="AP386" s="6">
        <f t="shared" si="3513"/>
        <v>0.46404736842105265</v>
      </c>
      <c r="AQ386" s="28">
        <f t="shared" si="3274"/>
        <v>44450</v>
      </c>
      <c r="AR386" s="6">
        <f t="shared" si="3187"/>
        <v>1.4491190101237346</v>
      </c>
      <c r="AS386" s="6">
        <f t="shared" si="3188"/>
        <v>1.6158402634122506</v>
      </c>
      <c r="AT386" s="28">
        <f t="shared" si="3357"/>
        <v>158000</v>
      </c>
      <c r="AU386" s="6">
        <f t="shared" si="3189"/>
        <v>1.211032911392405</v>
      </c>
      <c r="AV386" s="6">
        <f t="shared" si="3190"/>
        <v>1.3506529622362651</v>
      </c>
      <c r="AW386" s="28">
        <f t="shared" si="3442"/>
        <v>304000</v>
      </c>
      <c r="AX386" s="6">
        <f t="shared" si="3191"/>
        <v>1.1939197368421053</v>
      </c>
      <c r="AY386" s="6">
        <f t="shared" si="3192"/>
        <v>1.3326826091383304</v>
      </c>
      <c r="AZ386" s="28">
        <f t="shared" si="3443"/>
        <v>304000</v>
      </c>
      <c r="BA386" s="6">
        <f t="shared" si="3193"/>
        <v>1.1939197368421053</v>
      </c>
      <c r="BB386" s="21">
        <f t="shared" si="3194"/>
        <v>1.3326826091383304</v>
      </c>
    </row>
    <row r="387" spans="4:54" x14ac:dyDescent="0.25">
      <c r="D387" s="28">
        <v>378</v>
      </c>
      <c r="F387" s="20"/>
      <c r="G387" s="29">
        <f t="shared" si="3205"/>
        <v>189.5</v>
      </c>
      <c r="H387" s="4">
        <f t="shared" ref="H387" si="3676">H$5/G387+H$6</f>
        <v>4.1004949868073881</v>
      </c>
      <c r="I387" s="4">
        <f t="shared" si="3196"/>
        <v>5.8791042216358838</v>
      </c>
      <c r="J387" s="28">
        <v>378</v>
      </c>
      <c r="K387" s="4">
        <f t="shared" ref="K387" si="3677">K$5/J387+K$6</f>
        <v>4.1008021164021162</v>
      </c>
      <c r="L387" s="4">
        <f t="shared" si="3198"/>
        <v>5.8795529100529107</v>
      </c>
      <c r="M387" s="28">
        <f t="shared" si="3516"/>
        <v>934</v>
      </c>
      <c r="N387" s="6">
        <f t="shared" ref="N387" si="3678">N$5/M387+N$6</f>
        <v>3.8022370449678804</v>
      </c>
      <c r="O387" s="6">
        <f t="shared" si="3499"/>
        <v>5.3249730192719493</v>
      </c>
      <c r="P387" s="28">
        <f t="shared" si="3518"/>
        <v>8440</v>
      </c>
      <c r="Q387" s="6">
        <f t="shared" ref="Q387" si="3679">Q$5/P387+Q$6</f>
        <v>3.7112800947867299</v>
      </c>
      <c r="R387" s="6">
        <f t="shared" si="3501"/>
        <v>5.2259203791469195</v>
      </c>
      <c r="S387" s="28">
        <f t="shared" si="3266"/>
        <v>11770</v>
      </c>
      <c r="T387" s="6">
        <f t="shared" ref="T387" si="3680">T$5/S387+T$6</f>
        <v>2.7158640611724727</v>
      </c>
      <c r="U387" s="6">
        <f t="shared" si="3503"/>
        <v>3.0289572642310962</v>
      </c>
      <c r="V387" s="28">
        <f t="shared" si="3268"/>
        <v>22450</v>
      </c>
      <c r="W387" s="6">
        <f t="shared" ref="W387" si="3681">W$5/V387+W$6</f>
        <v>2.6171561247216033</v>
      </c>
      <c r="X387" s="6">
        <f t="shared" si="3505"/>
        <v>2.9197077951002228</v>
      </c>
      <c r="Y387" s="28">
        <f t="shared" si="3270"/>
        <v>44700</v>
      </c>
      <c r="Z387" s="6">
        <f t="shared" ref="Z387" si="3682">Z$5/Y387+Z$6</f>
        <v>2.4811510067114093</v>
      </c>
      <c r="AA387" s="6">
        <f t="shared" si="3507"/>
        <v>2.7689447427293068</v>
      </c>
      <c r="AB387" s="28">
        <f t="shared" si="3355"/>
        <v>160000</v>
      </c>
      <c r="AC387" s="6">
        <f t="shared" ref="AC387" si="3683">AC$5/AB387+AC$6</f>
        <v>2.2288875000000004</v>
      </c>
      <c r="AD387" s="6">
        <f t="shared" si="3509"/>
        <v>2.4878499999999999</v>
      </c>
      <c r="AE387" s="28">
        <f t="shared" si="3438"/>
        <v>307000</v>
      </c>
      <c r="AF387" s="6">
        <f t="shared" si="3492"/>
        <v>1.9280387622149837</v>
      </c>
      <c r="AG387" s="6">
        <f t="shared" si="3510"/>
        <v>2.152857328990228</v>
      </c>
      <c r="AH387" s="28">
        <f t="shared" si="3439"/>
        <v>307000</v>
      </c>
      <c r="AI387" s="6">
        <f t="shared" si="3493"/>
        <v>1.4614387622149838</v>
      </c>
      <c r="AJ387" s="6">
        <f t="shared" si="3511"/>
        <v>1.6315573289902281</v>
      </c>
      <c r="AK387" s="28">
        <f t="shared" si="3440"/>
        <v>307000</v>
      </c>
      <c r="AL387" s="6">
        <f t="shared" si="3494"/>
        <v>0.76133876221498376</v>
      </c>
      <c r="AM387" s="6">
        <f t="shared" si="3512"/>
        <v>0.76628989344070286</v>
      </c>
      <c r="AN387" s="28">
        <f t="shared" si="3441"/>
        <v>307000</v>
      </c>
      <c r="AO387" s="6">
        <f t="shared" si="3495"/>
        <v>0.46053876221498369</v>
      </c>
      <c r="AP387" s="6">
        <f t="shared" si="3513"/>
        <v>0.46385732899022802</v>
      </c>
      <c r="AQ387" s="28">
        <f t="shared" si="3274"/>
        <v>44700</v>
      </c>
      <c r="AR387" s="6">
        <f t="shared" si="3187"/>
        <v>1.4488510067114095</v>
      </c>
      <c r="AS387" s="6">
        <f t="shared" si="3188"/>
        <v>1.6155587969177101</v>
      </c>
      <c r="AT387" s="28">
        <f t="shared" si="3357"/>
        <v>160000</v>
      </c>
      <c r="AU387" s="6">
        <f t="shared" si="3189"/>
        <v>1.2105874999999999</v>
      </c>
      <c r="AV387" s="6">
        <f t="shared" si="3190"/>
        <v>1.3501852407172779</v>
      </c>
      <c r="AW387" s="28">
        <f t="shared" si="3442"/>
        <v>307000</v>
      </c>
      <c r="AX387" s="6">
        <f t="shared" si="3191"/>
        <v>1.1937387622149838</v>
      </c>
      <c r="AY387" s="6">
        <f t="shared" si="3192"/>
        <v>1.3324925697075058</v>
      </c>
      <c r="AZ387" s="28">
        <f t="shared" si="3443"/>
        <v>307000</v>
      </c>
      <c r="BA387" s="6">
        <f t="shared" si="3193"/>
        <v>1.1937387622149838</v>
      </c>
      <c r="BB387" s="21">
        <f t="shared" si="3194"/>
        <v>1.3324925697075058</v>
      </c>
    </row>
    <row r="388" spans="4:54" x14ac:dyDescent="0.25">
      <c r="D388" s="28">
        <v>379</v>
      </c>
      <c r="F388" s="20"/>
      <c r="G388" s="29">
        <f t="shared" si="3205"/>
        <v>190</v>
      </c>
      <c r="H388" s="4">
        <f t="shared" ref="H388" si="3684">H$5/G388+H$6</f>
        <v>4.1001894736842104</v>
      </c>
      <c r="I388" s="4">
        <f t="shared" si="3196"/>
        <v>5.8786578947368424</v>
      </c>
      <c r="J388" s="28">
        <v>379</v>
      </c>
      <c r="K388" s="4">
        <f t="shared" ref="K388" si="3685">K$5/J388+K$6</f>
        <v>4.1004949868073881</v>
      </c>
      <c r="L388" s="4">
        <f t="shared" si="3198"/>
        <v>5.8791042216358838</v>
      </c>
      <c r="M388" s="28">
        <f t="shared" si="3516"/>
        <v>937</v>
      </c>
      <c r="N388" s="6">
        <f t="shared" ref="N388" si="3686">N$5/M388+N$6</f>
        <v>3.8018908217716119</v>
      </c>
      <c r="O388" s="6">
        <f t="shared" si="3499"/>
        <v>5.3245959445037352</v>
      </c>
      <c r="P388" s="28">
        <f t="shared" si="3518"/>
        <v>8470</v>
      </c>
      <c r="Q388" s="6">
        <f t="shared" ref="Q388" si="3687">Q$5/P388+Q$6</f>
        <v>3.7112192443919718</v>
      </c>
      <c r="R388" s="6">
        <f t="shared" si="3501"/>
        <v>5.2258540731995282</v>
      </c>
      <c r="S388" s="28">
        <f t="shared" si="3266"/>
        <v>11835</v>
      </c>
      <c r="T388" s="6">
        <f t="shared" ref="T388" si="3688">T$5/S388+T$6</f>
        <v>2.7154254330376006</v>
      </c>
      <c r="U388" s="6">
        <f t="shared" si="3503"/>
        <v>3.0284967046894806</v>
      </c>
      <c r="V388" s="28">
        <f t="shared" si="3268"/>
        <v>22575</v>
      </c>
      <c r="W388" s="6">
        <f t="shared" ref="W388" si="3689">W$5/V388+W$6</f>
        <v>2.6167947951273534</v>
      </c>
      <c r="X388" s="6">
        <f t="shared" si="3505"/>
        <v>2.9193284606866001</v>
      </c>
      <c r="Y388" s="28">
        <f t="shared" si="3270"/>
        <v>44950</v>
      </c>
      <c r="Z388" s="6">
        <f t="shared" ref="Z388" si="3690">Z$5/Y388+Z$6</f>
        <v>2.4808859844271414</v>
      </c>
      <c r="AA388" s="6">
        <f t="shared" si="3507"/>
        <v>2.7686664071190212</v>
      </c>
      <c r="AB388" s="28">
        <f t="shared" si="3355"/>
        <v>162000</v>
      </c>
      <c r="AC388" s="6">
        <f t="shared" ref="AC388" si="3691">AC$5/AB388+AC$6</f>
        <v>2.2284530864197531</v>
      </c>
      <c r="AD388" s="6">
        <f t="shared" si="3509"/>
        <v>2.4873938271604938</v>
      </c>
      <c r="AE388" s="28">
        <f t="shared" si="3438"/>
        <v>310000</v>
      </c>
      <c r="AF388" s="6">
        <f t="shared" si="3492"/>
        <v>1.9278612903225807</v>
      </c>
      <c r="AG388" s="6">
        <f t="shared" si="3510"/>
        <v>2.1526709677419356</v>
      </c>
      <c r="AH388" s="28">
        <f t="shared" si="3439"/>
        <v>310000</v>
      </c>
      <c r="AI388" s="6">
        <f t="shared" si="3493"/>
        <v>1.4612612903225808</v>
      </c>
      <c r="AJ388" s="6">
        <f t="shared" si="3511"/>
        <v>1.6313709677419355</v>
      </c>
      <c r="AK388" s="28">
        <f t="shared" si="3440"/>
        <v>310000</v>
      </c>
      <c r="AL388" s="6">
        <f t="shared" si="3494"/>
        <v>0.76116129032258062</v>
      </c>
      <c r="AM388" s="6">
        <f t="shared" si="3512"/>
        <v>0.76610353219241034</v>
      </c>
      <c r="AN388" s="28">
        <f t="shared" si="3441"/>
        <v>310000</v>
      </c>
      <c r="AO388" s="6">
        <f t="shared" si="3495"/>
        <v>0.46036129032258066</v>
      </c>
      <c r="AP388" s="6">
        <f t="shared" si="3513"/>
        <v>0.4636709677419355</v>
      </c>
      <c r="AQ388" s="28">
        <f t="shared" si="3274"/>
        <v>44950</v>
      </c>
      <c r="AR388" s="6">
        <f t="shared" si="3187"/>
        <v>1.4485859844271414</v>
      </c>
      <c r="AS388" s="6">
        <f t="shared" si="3188"/>
        <v>1.6152804613074248</v>
      </c>
      <c r="AT388" s="28">
        <f t="shared" si="3357"/>
        <v>162000</v>
      </c>
      <c r="AU388" s="6">
        <f t="shared" si="3189"/>
        <v>1.2101530864197532</v>
      </c>
      <c r="AV388" s="6">
        <f t="shared" si="3190"/>
        <v>1.3497290678777716</v>
      </c>
      <c r="AW388" s="28">
        <f t="shared" si="3442"/>
        <v>310000</v>
      </c>
      <c r="AX388" s="6">
        <f t="shared" si="3191"/>
        <v>1.1935612903225807</v>
      </c>
      <c r="AY388" s="6">
        <f t="shared" si="3192"/>
        <v>1.3323062084592132</v>
      </c>
      <c r="AZ388" s="28">
        <f t="shared" si="3443"/>
        <v>310000</v>
      </c>
      <c r="BA388" s="6">
        <f t="shared" si="3193"/>
        <v>1.1935612903225807</v>
      </c>
      <c r="BB388" s="21">
        <f t="shared" si="3194"/>
        <v>1.3323062084592132</v>
      </c>
    </row>
    <row r="389" spans="4:54" x14ac:dyDescent="0.25">
      <c r="D389" s="28">
        <v>380</v>
      </c>
      <c r="F389" s="20"/>
      <c r="G389" s="29">
        <f t="shared" si="3205"/>
        <v>190.5</v>
      </c>
      <c r="H389" s="4">
        <f t="shared" ref="H389" si="3692">H$5/G389+H$6</f>
        <v>4.0998855643044623</v>
      </c>
      <c r="I389" s="4">
        <f t="shared" si="3196"/>
        <v>5.8782139107611551</v>
      </c>
      <c r="J389" s="28">
        <v>380</v>
      </c>
      <c r="K389" s="4">
        <f t="shared" ref="K389" si="3693">K$5/J389+K$6</f>
        <v>4.1001894736842104</v>
      </c>
      <c r="L389" s="4">
        <f t="shared" si="3198"/>
        <v>5.8786578947368424</v>
      </c>
      <c r="M389" s="28">
        <f t="shared" si="3516"/>
        <v>940</v>
      </c>
      <c r="N389" s="6">
        <f t="shared" ref="N389" si="3694">N$5/M389+N$6</f>
        <v>3.8015468085106385</v>
      </c>
      <c r="O389" s="6">
        <f t="shared" si="3499"/>
        <v>5.3242212765957451</v>
      </c>
      <c r="P389" s="28">
        <f t="shared" si="3518"/>
        <v>8500</v>
      </c>
      <c r="Q389" s="6">
        <f t="shared" ref="Q389" si="3695">Q$5/P389+Q$6</f>
        <v>3.711158823529412</v>
      </c>
      <c r="R389" s="6">
        <f t="shared" si="3501"/>
        <v>5.2257882352941181</v>
      </c>
      <c r="S389" s="28">
        <f t="shared" si="3266"/>
        <v>11900</v>
      </c>
      <c r="T389" s="6">
        <f t="shared" ref="T389" si="3696">T$5/S389+T$6</f>
        <v>2.7149915966386557</v>
      </c>
      <c r="U389" s="6">
        <f t="shared" si="3503"/>
        <v>3.0280411764705883</v>
      </c>
      <c r="V389" s="28">
        <f t="shared" si="3268"/>
        <v>22700</v>
      </c>
      <c r="W389" s="6">
        <f t="shared" ref="W389" si="3697">W$5/V389+W$6</f>
        <v>2.6164374449339207</v>
      </c>
      <c r="X389" s="6">
        <f t="shared" si="3505"/>
        <v>2.9189533039647575</v>
      </c>
      <c r="Y389" s="28">
        <f t="shared" si="3270"/>
        <v>45200</v>
      </c>
      <c r="Z389" s="6">
        <f t="shared" ref="Z389" si="3698">Z$5/Y389+Z$6</f>
        <v>2.4806238938053098</v>
      </c>
      <c r="AA389" s="6">
        <f t="shared" si="3507"/>
        <v>2.7683911504424779</v>
      </c>
      <c r="AB389" s="28">
        <f t="shared" si="3355"/>
        <v>164000</v>
      </c>
      <c r="AC389" s="6">
        <f t="shared" ref="AC389" si="3699">AC$5/AB389+AC$6</f>
        <v>2.228029268292683</v>
      </c>
      <c r="AD389" s="6">
        <f t="shared" si="3509"/>
        <v>2.4869487804878045</v>
      </c>
      <c r="AE389" s="28">
        <f t="shared" si="3438"/>
        <v>313000</v>
      </c>
      <c r="AF389" s="6">
        <f t="shared" si="3492"/>
        <v>1.9276872204472844</v>
      </c>
      <c r="AG389" s="6">
        <f t="shared" si="3510"/>
        <v>2.152488178913738</v>
      </c>
      <c r="AH389" s="28">
        <f t="shared" si="3439"/>
        <v>313000</v>
      </c>
      <c r="AI389" s="6">
        <f t="shared" si="3493"/>
        <v>1.4610872204472845</v>
      </c>
      <c r="AJ389" s="6">
        <f t="shared" si="3511"/>
        <v>1.6311881789137381</v>
      </c>
      <c r="AK389" s="28">
        <f t="shared" si="3440"/>
        <v>313000</v>
      </c>
      <c r="AL389" s="6">
        <f t="shared" si="3494"/>
        <v>0.7609872204472844</v>
      </c>
      <c r="AM389" s="6">
        <f t="shared" si="3512"/>
        <v>0.7659207433642129</v>
      </c>
      <c r="AN389" s="28">
        <f t="shared" si="3441"/>
        <v>313000</v>
      </c>
      <c r="AO389" s="6">
        <f t="shared" si="3495"/>
        <v>0.46018722044728433</v>
      </c>
      <c r="AP389" s="6">
        <f t="shared" si="3513"/>
        <v>0.463488178913738</v>
      </c>
      <c r="AQ389" s="28">
        <f t="shared" si="3274"/>
        <v>45200</v>
      </c>
      <c r="AR389" s="6">
        <f t="shared" si="3187"/>
        <v>1.4483238938053098</v>
      </c>
      <c r="AS389" s="6">
        <f t="shared" si="3188"/>
        <v>1.6150052046308816</v>
      </c>
      <c r="AT389" s="28">
        <f t="shared" si="3357"/>
        <v>164000</v>
      </c>
      <c r="AU389" s="6">
        <f t="shared" si="3189"/>
        <v>1.209729268292683</v>
      </c>
      <c r="AV389" s="6">
        <f t="shared" si="3190"/>
        <v>1.3492840212050827</v>
      </c>
      <c r="AW389" s="28">
        <f t="shared" si="3442"/>
        <v>313000</v>
      </c>
      <c r="AX389" s="6">
        <f t="shared" si="3191"/>
        <v>1.1933872204472844</v>
      </c>
      <c r="AY389" s="6">
        <f t="shared" si="3192"/>
        <v>1.3321234196310159</v>
      </c>
      <c r="AZ389" s="28">
        <f t="shared" si="3443"/>
        <v>313000</v>
      </c>
      <c r="BA389" s="6">
        <f t="shared" si="3193"/>
        <v>1.1933872204472844</v>
      </c>
      <c r="BB389" s="21">
        <f t="shared" si="3194"/>
        <v>1.3321234196310159</v>
      </c>
    </row>
    <row r="390" spans="4:54" x14ac:dyDescent="0.25">
      <c r="D390" s="28">
        <v>381</v>
      </c>
      <c r="F390" s="20"/>
      <c r="G390" s="29">
        <f t="shared" si="3205"/>
        <v>191</v>
      </c>
      <c r="H390" s="4">
        <f t="shared" ref="H390" si="3700">H$5/G390+H$6</f>
        <v>4.0995832460732986</v>
      </c>
      <c r="I390" s="4">
        <f t="shared" si="3196"/>
        <v>5.877772251308901</v>
      </c>
      <c r="J390" s="28">
        <v>381</v>
      </c>
      <c r="K390" s="4">
        <f t="shared" ref="K390" si="3701">K$5/J390+K$6</f>
        <v>4.0998855643044623</v>
      </c>
      <c r="L390" s="4">
        <f t="shared" si="3198"/>
        <v>5.8782139107611551</v>
      </c>
      <c r="M390" s="28">
        <f t="shared" si="3516"/>
        <v>943</v>
      </c>
      <c r="N390" s="6">
        <f t="shared" ref="N390" si="3702">N$5/M390+N$6</f>
        <v>3.8012049840933195</v>
      </c>
      <c r="O390" s="6">
        <f t="shared" si="3499"/>
        <v>5.3238489925768828</v>
      </c>
      <c r="P390" s="28">
        <f t="shared" si="3518"/>
        <v>8530</v>
      </c>
      <c r="Q390" s="6">
        <f t="shared" ref="Q390" si="3703">Q$5/P390+Q$6</f>
        <v>3.7110988276670578</v>
      </c>
      <c r="R390" s="6">
        <f t="shared" si="3501"/>
        <v>5.2257228604923798</v>
      </c>
      <c r="S390" s="28">
        <f t="shared" si="3266"/>
        <v>11965</v>
      </c>
      <c r="T390" s="6">
        <f t="shared" ref="T390" si="3704">T$5/S390+T$6</f>
        <v>2.7145624738821565</v>
      </c>
      <c r="U390" s="6">
        <f t="shared" si="3503"/>
        <v>3.027590597576264</v>
      </c>
      <c r="V390" s="28">
        <f t="shared" si="3268"/>
        <v>22825</v>
      </c>
      <c r="W390" s="6">
        <f t="shared" ref="W390" si="3705">W$5/V390+W$6</f>
        <v>2.6160840087623218</v>
      </c>
      <c r="X390" s="6">
        <f t="shared" si="3505"/>
        <v>2.9185822562979191</v>
      </c>
      <c r="Y390" s="28">
        <f t="shared" si="3270"/>
        <v>45450</v>
      </c>
      <c r="Z390" s="6">
        <f t="shared" ref="Z390" si="3706">Z$5/Y390+Z$6</f>
        <v>2.4803646864686471</v>
      </c>
      <c r="AA390" s="6">
        <f t="shared" si="3507"/>
        <v>2.7681189218921891</v>
      </c>
      <c r="AB390" s="28">
        <f t="shared" si="3355"/>
        <v>166000</v>
      </c>
      <c r="AC390" s="6">
        <f t="shared" ref="AC390" si="3707">AC$5/AB390+AC$6</f>
        <v>2.2276156626506025</v>
      </c>
      <c r="AD390" s="6">
        <f t="shared" si="3509"/>
        <v>2.486514457831325</v>
      </c>
      <c r="AE390" s="28">
        <f t="shared" si="3438"/>
        <v>316000</v>
      </c>
      <c r="AF390" s="6">
        <f t="shared" si="3492"/>
        <v>1.9275164556962026</v>
      </c>
      <c r="AG390" s="6">
        <f t="shared" si="3510"/>
        <v>2.1523088607594936</v>
      </c>
      <c r="AH390" s="28">
        <f t="shared" si="3439"/>
        <v>316000</v>
      </c>
      <c r="AI390" s="6">
        <f t="shared" si="3493"/>
        <v>1.4609164556962027</v>
      </c>
      <c r="AJ390" s="6">
        <f t="shared" si="3511"/>
        <v>1.6310088607594937</v>
      </c>
      <c r="AK390" s="28">
        <f t="shared" si="3440"/>
        <v>316000</v>
      </c>
      <c r="AL390" s="6">
        <f t="shared" si="3494"/>
        <v>0.76081645569620249</v>
      </c>
      <c r="AM390" s="6">
        <f t="shared" si="3512"/>
        <v>0.76574142520996846</v>
      </c>
      <c r="AN390" s="28">
        <f t="shared" si="3441"/>
        <v>316000</v>
      </c>
      <c r="AO390" s="6">
        <f t="shared" si="3495"/>
        <v>0.46001645569620253</v>
      </c>
      <c r="AP390" s="6">
        <f t="shared" si="3513"/>
        <v>0.46330886075949368</v>
      </c>
      <c r="AQ390" s="28">
        <f t="shared" si="3274"/>
        <v>45450</v>
      </c>
      <c r="AR390" s="6">
        <f t="shared" si="3187"/>
        <v>1.4480646864686471</v>
      </c>
      <c r="AS390" s="6">
        <f t="shared" si="3188"/>
        <v>1.6147329760805929</v>
      </c>
      <c r="AT390" s="28">
        <f t="shared" si="3357"/>
        <v>166000</v>
      </c>
      <c r="AU390" s="6">
        <f t="shared" si="3189"/>
        <v>1.2093156626506025</v>
      </c>
      <c r="AV390" s="6">
        <f t="shared" si="3190"/>
        <v>1.3488496985486031</v>
      </c>
      <c r="AW390" s="28">
        <f t="shared" si="3442"/>
        <v>316000</v>
      </c>
      <c r="AX390" s="6">
        <f t="shared" si="3191"/>
        <v>1.1932164556962026</v>
      </c>
      <c r="AY390" s="6">
        <f t="shared" si="3192"/>
        <v>1.3319441014767714</v>
      </c>
      <c r="AZ390" s="28">
        <f t="shared" si="3443"/>
        <v>316000</v>
      </c>
      <c r="BA390" s="6">
        <f t="shared" si="3193"/>
        <v>1.1932164556962026</v>
      </c>
      <c r="BB390" s="21">
        <f t="shared" si="3194"/>
        <v>1.3319441014767714</v>
      </c>
    </row>
    <row r="391" spans="4:54" x14ac:dyDescent="0.25">
      <c r="D391" s="28">
        <v>382</v>
      </c>
      <c r="F391" s="20"/>
      <c r="G391" s="29">
        <f t="shared" si="3205"/>
        <v>191.5</v>
      </c>
      <c r="H391" s="4">
        <f t="shared" ref="H391" si="3708">H$5/G391+H$6</f>
        <v>4.0992825065274152</v>
      </c>
      <c r="I391" s="4">
        <f t="shared" si="3196"/>
        <v>5.8773328981723241</v>
      </c>
      <c r="J391" s="28">
        <v>382</v>
      </c>
      <c r="K391" s="4">
        <f t="shared" ref="K391" si="3709">K$5/J391+K$6</f>
        <v>4.0995832460732986</v>
      </c>
      <c r="L391" s="4">
        <f t="shared" si="3198"/>
        <v>5.877772251308901</v>
      </c>
      <c r="M391" s="28">
        <f t="shared" si="3516"/>
        <v>946</v>
      </c>
      <c r="N391" s="6">
        <f t="shared" ref="N391" si="3710">N$5/M391+N$6</f>
        <v>3.8008653276955604</v>
      </c>
      <c r="O391" s="6">
        <f t="shared" si="3499"/>
        <v>5.3234790697674423</v>
      </c>
      <c r="P391" s="28">
        <f t="shared" si="3518"/>
        <v>8560</v>
      </c>
      <c r="Q391" s="6">
        <f t="shared" ref="Q391" si="3711">Q$5/P391+Q$6</f>
        <v>3.7110392523364486</v>
      </c>
      <c r="R391" s="6">
        <f t="shared" si="3501"/>
        <v>5.225657943925234</v>
      </c>
      <c r="S391" s="28">
        <f t="shared" si="3266"/>
        <v>12030</v>
      </c>
      <c r="T391" s="6">
        <f t="shared" ref="T391" si="3712">T$5/S391+T$6</f>
        <v>2.7141379883624275</v>
      </c>
      <c r="U391" s="6">
        <f t="shared" si="3503"/>
        <v>3.0271448877805485</v>
      </c>
      <c r="V391" s="28">
        <f t="shared" si="3268"/>
        <v>22950</v>
      </c>
      <c r="W391" s="6">
        <f t="shared" ref="W391" si="3713">W$5/V391+W$6</f>
        <v>2.615734422657952</v>
      </c>
      <c r="X391" s="6">
        <f t="shared" si="3505"/>
        <v>2.9182152505446624</v>
      </c>
      <c r="Y391" s="28">
        <f t="shared" si="3270"/>
        <v>45700</v>
      </c>
      <c r="Z391" s="6">
        <f t="shared" ref="Z391" si="3714">Z$5/Y391+Z$6</f>
        <v>2.4801083150984682</v>
      </c>
      <c r="AA391" s="6">
        <f t="shared" si="3507"/>
        <v>2.7678496717724288</v>
      </c>
      <c r="AB391" s="28">
        <f t="shared" si="3355"/>
        <v>168000</v>
      </c>
      <c r="AC391" s="6">
        <f t="shared" ref="AC391" si="3715">AC$5/AB391+AC$6</f>
        <v>2.227211904761905</v>
      </c>
      <c r="AD391" s="6">
        <f t="shared" si="3509"/>
        <v>2.4860904761904759</v>
      </c>
      <c r="AE391" s="28">
        <f t="shared" si="3438"/>
        <v>319000</v>
      </c>
      <c r="AF391" s="6">
        <f t="shared" si="3492"/>
        <v>1.9273489028213167</v>
      </c>
      <c r="AG391" s="6">
        <f t="shared" si="3510"/>
        <v>2.1521329153605016</v>
      </c>
      <c r="AH391" s="28">
        <f t="shared" si="3439"/>
        <v>319000</v>
      </c>
      <c r="AI391" s="6">
        <f t="shared" si="3493"/>
        <v>1.4607489028213168</v>
      </c>
      <c r="AJ391" s="6">
        <f t="shared" si="3511"/>
        <v>1.6308329153605017</v>
      </c>
      <c r="AK391" s="28">
        <f t="shared" si="3440"/>
        <v>319000</v>
      </c>
      <c r="AL391" s="6">
        <f t="shared" si="3494"/>
        <v>0.76064890282131659</v>
      </c>
      <c r="AM391" s="6">
        <f t="shared" si="3512"/>
        <v>0.76556547981097645</v>
      </c>
      <c r="AN391" s="28">
        <f t="shared" si="3441"/>
        <v>319000</v>
      </c>
      <c r="AO391" s="6">
        <f t="shared" si="3495"/>
        <v>0.45984890282131663</v>
      </c>
      <c r="AP391" s="6">
        <f t="shared" si="3513"/>
        <v>0.46313291536050155</v>
      </c>
      <c r="AQ391" s="28">
        <f t="shared" si="3274"/>
        <v>45700</v>
      </c>
      <c r="AR391" s="6">
        <f t="shared" si="3187"/>
        <v>1.4478083150984684</v>
      </c>
      <c r="AS391" s="6">
        <f t="shared" si="3188"/>
        <v>1.6144637259608325</v>
      </c>
      <c r="AT391" s="28">
        <f t="shared" si="3357"/>
        <v>168000</v>
      </c>
      <c r="AU391" s="6">
        <f t="shared" si="3189"/>
        <v>1.2089119047619048</v>
      </c>
      <c r="AV391" s="6">
        <f t="shared" si="3190"/>
        <v>1.348425716907754</v>
      </c>
      <c r="AW391" s="28">
        <f t="shared" si="3442"/>
        <v>319000</v>
      </c>
      <c r="AX391" s="6">
        <f t="shared" si="3191"/>
        <v>1.1930489028213167</v>
      </c>
      <c r="AY391" s="6">
        <f t="shared" si="3192"/>
        <v>1.3317681560777794</v>
      </c>
      <c r="AZ391" s="28">
        <f t="shared" si="3443"/>
        <v>319000</v>
      </c>
      <c r="BA391" s="6">
        <f t="shared" si="3193"/>
        <v>1.1930489028213167</v>
      </c>
      <c r="BB391" s="21">
        <f t="shared" si="3194"/>
        <v>1.3317681560777794</v>
      </c>
    </row>
    <row r="392" spans="4:54" x14ac:dyDescent="0.25">
      <c r="D392" s="28">
        <v>383</v>
      </c>
      <c r="F392" s="20"/>
      <c r="G392" s="29">
        <f t="shared" si="3205"/>
        <v>192</v>
      </c>
      <c r="H392" s="4">
        <f t="shared" ref="H392" si="3716">H$5/G392+H$6</f>
        <v>4.098983333333333</v>
      </c>
      <c r="I392" s="4">
        <f t="shared" si="3196"/>
        <v>5.8768958333333332</v>
      </c>
      <c r="J392" s="28">
        <v>383</v>
      </c>
      <c r="K392" s="4">
        <f t="shared" ref="K392" si="3717">K$5/J392+K$6</f>
        <v>4.0992825065274152</v>
      </c>
      <c r="L392" s="4">
        <f t="shared" si="3198"/>
        <v>5.8773328981723241</v>
      </c>
      <c r="M392" s="28">
        <f t="shared" si="3516"/>
        <v>949</v>
      </c>
      <c r="N392" s="6">
        <f t="shared" ref="N392" si="3718">N$5/M392+N$6</f>
        <v>3.8005278187565859</v>
      </c>
      <c r="O392" s="6">
        <f t="shared" si="3499"/>
        <v>5.3231114857744997</v>
      </c>
      <c r="P392" s="28">
        <f t="shared" si="3518"/>
        <v>8590</v>
      </c>
      <c r="Q392" s="6">
        <f t="shared" ref="Q392" si="3719">Q$5/P392+Q$6</f>
        <v>3.7109800931315484</v>
      </c>
      <c r="R392" s="6">
        <f t="shared" si="3501"/>
        <v>5.225593480791618</v>
      </c>
      <c r="S392" s="28">
        <f t="shared" si="3266"/>
        <v>12095</v>
      </c>
      <c r="T392" s="6">
        <f t="shared" ref="T392" si="3720">T$5/S392+T$6</f>
        <v>2.7137180653162467</v>
      </c>
      <c r="U392" s="6">
        <f t="shared" si="3503"/>
        <v>3.0267039685820589</v>
      </c>
      <c r="V392" s="28">
        <f t="shared" si="3268"/>
        <v>23075</v>
      </c>
      <c r="W392" s="6">
        <f t="shared" ref="W392" si="3721">W$5/V392+W$6</f>
        <v>2.6153886240520041</v>
      </c>
      <c r="X392" s="6">
        <f t="shared" si="3505"/>
        <v>2.9178522210184181</v>
      </c>
      <c r="Y392" s="28">
        <f t="shared" si="3270"/>
        <v>45950</v>
      </c>
      <c r="Z392" s="6">
        <f t="shared" ref="Z392" si="3722">Z$5/Y392+Z$6</f>
        <v>2.479854733405876</v>
      </c>
      <c r="AA392" s="6">
        <f t="shared" si="3507"/>
        <v>2.7675833514689883</v>
      </c>
      <c r="AB392" s="28">
        <f t="shared" si="3355"/>
        <v>170000</v>
      </c>
      <c r="AC392" s="6">
        <f t="shared" ref="AC392" si="3723">AC$5/AB392+AC$6</f>
        <v>2.2268176470588239</v>
      </c>
      <c r="AD392" s="6">
        <f t="shared" si="3509"/>
        <v>2.4856764705882353</v>
      </c>
      <c r="AE392" s="28">
        <f t="shared" si="3438"/>
        <v>322000</v>
      </c>
      <c r="AF392" s="6">
        <f t="shared" si="3492"/>
        <v>1.9271844720496893</v>
      </c>
      <c r="AG392" s="6">
        <f t="shared" si="3510"/>
        <v>2.1519602484472049</v>
      </c>
      <c r="AH392" s="28">
        <f t="shared" si="3439"/>
        <v>322000</v>
      </c>
      <c r="AI392" s="6">
        <f t="shared" si="3493"/>
        <v>1.4605844720496894</v>
      </c>
      <c r="AJ392" s="6">
        <f t="shared" si="3511"/>
        <v>1.630660248447205</v>
      </c>
      <c r="AK392" s="28">
        <f t="shared" si="3440"/>
        <v>322000</v>
      </c>
      <c r="AL392" s="6">
        <f t="shared" si="3494"/>
        <v>0.7604844720496895</v>
      </c>
      <c r="AM392" s="6">
        <f t="shared" si="3512"/>
        <v>0.7653928128976798</v>
      </c>
      <c r="AN392" s="28">
        <f t="shared" si="3441"/>
        <v>322000</v>
      </c>
      <c r="AO392" s="6">
        <f t="shared" si="3495"/>
        <v>0.45968447204968943</v>
      </c>
      <c r="AP392" s="6">
        <f t="shared" si="3513"/>
        <v>0.46296024844720496</v>
      </c>
      <c r="AQ392" s="28">
        <f t="shared" si="3274"/>
        <v>45950</v>
      </c>
      <c r="AR392" s="6">
        <f t="shared" si="3187"/>
        <v>1.447554733405876</v>
      </c>
      <c r="AS392" s="6">
        <f t="shared" si="3188"/>
        <v>1.6141974056573916</v>
      </c>
      <c r="AT392" s="28">
        <f t="shared" si="3357"/>
        <v>170000</v>
      </c>
      <c r="AU392" s="6">
        <f t="shared" si="3189"/>
        <v>1.2085176470588235</v>
      </c>
      <c r="AV392" s="6">
        <f t="shared" si="3190"/>
        <v>1.3480117113055132</v>
      </c>
      <c r="AW392" s="28">
        <f t="shared" si="3442"/>
        <v>322000</v>
      </c>
      <c r="AX392" s="6">
        <f t="shared" si="3191"/>
        <v>1.1928844720496894</v>
      </c>
      <c r="AY392" s="6">
        <f t="shared" si="3192"/>
        <v>1.3315954891644828</v>
      </c>
      <c r="AZ392" s="28">
        <f t="shared" si="3443"/>
        <v>322000</v>
      </c>
      <c r="BA392" s="6">
        <f t="shared" si="3193"/>
        <v>1.1928844720496894</v>
      </c>
      <c r="BB392" s="21">
        <f t="shared" si="3194"/>
        <v>1.3315954891644828</v>
      </c>
    </row>
    <row r="393" spans="4:54" x14ac:dyDescent="0.25">
      <c r="D393" s="28">
        <v>384</v>
      </c>
      <c r="F393" s="20"/>
      <c r="G393" s="29">
        <f t="shared" si="3205"/>
        <v>192.5</v>
      </c>
      <c r="H393" s="4">
        <f t="shared" ref="H393" si="3724">H$5/G393+H$6</f>
        <v>4.0986857142857138</v>
      </c>
      <c r="I393" s="4">
        <f t="shared" si="3196"/>
        <v>5.8764610389610397</v>
      </c>
      <c r="J393" s="28">
        <v>384</v>
      </c>
      <c r="K393" s="4">
        <f t="shared" ref="K393" si="3725">K$5/J393+K$6</f>
        <v>4.098983333333333</v>
      </c>
      <c r="L393" s="4">
        <f t="shared" si="3198"/>
        <v>5.8768958333333332</v>
      </c>
      <c r="M393" s="28">
        <f t="shared" si="3516"/>
        <v>952</v>
      </c>
      <c r="N393" s="6">
        <f t="shared" ref="N393" si="3726">N$5/M393+N$6</f>
        <v>3.8001924369747901</v>
      </c>
      <c r="O393" s="6">
        <f t="shared" si="3499"/>
        <v>5.3227462184873948</v>
      </c>
      <c r="P393" s="28">
        <f t="shared" si="3518"/>
        <v>8620</v>
      </c>
      <c r="Q393" s="6">
        <f t="shared" ref="Q393" si="3727">Q$5/P393+Q$6</f>
        <v>3.7109213457076566</v>
      </c>
      <c r="R393" s="6">
        <f t="shared" si="3501"/>
        <v>5.2255294663573091</v>
      </c>
      <c r="S393" s="28">
        <f t="shared" si="3266"/>
        <v>12160</v>
      </c>
      <c r="T393" s="6">
        <f t="shared" ref="T393" si="3728">T$5/S393+T$6</f>
        <v>2.7133026315789475</v>
      </c>
      <c r="U393" s="6">
        <f t="shared" si="3503"/>
        <v>3.0262677631578949</v>
      </c>
      <c r="V393" s="28">
        <f t="shared" si="3268"/>
        <v>23200</v>
      </c>
      <c r="W393" s="6">
        <f t="shared" ref="W393" si="3729">W$5/V393+W$6</f>
        <v>2.6150465517241379</v>
      </c>
      <c r="X393" s="6">
        <f t="shared" si="3505"/>
        <v>2.9174931034482756</v>
      </c>
      <c r="Y393" s="28">
        <f t="shared" si="3270"/>
        <v>46200</v>
      </c>
      <c r="Z393" s="6">
        <f t="shared" ref="Z393" si="3730">Z$5/Y393+Z$6</f>
        <v>2.479603896103896</v>
      </c>
      <c r="AA393" s="6">
        <f t="shared" si="3507"/>
        <v>2.7673199134199136</v>
      </c>
      <c r="AB393" s="28">
        <f t="shared" si="3355"/>
        <v>172000</v>
      </c>
      <c r="AC393" s="6">
        <f t="shared" ref="AC393" si="3731">AC$5/AB393+AC$6</f>
        <v>2.226432558139535</v>
      </c>
      <c r="AD393" s="6">
        <f t="shared" si="3509"/>
        <v>2.4852720930232555</v>
      </c>
      <c r="AE393" s="28">
        <f t="shared" si="3438"/>
        <v>325000</v>
      </c>
      <c r="AF393" s="6">
        <f t="shared" si="3492"/>
        <v>1.9270230769230769</v>
      </c>
      <c r="AG393" s="6">
        <f t="shared" si="3510"/>
        <v>2.151790769230769</v>
      </c>
      <c r="AH393" s="28">
        <f t="shared" si="3439"/>
        <v>325000</v>
      </c>
      <c r="AI393" s="6">
        <f t="shared" si="3493"/>
        <v>1.460423076923077</v>
      </c>
      <c r="AJ393" s="6">
        <f t="shared" si="3511"/>
        <v>1.6304907692307693</v>
      </c>
      <c r="AK393" s="28">
        <f t="shared" si="3440"/>
        <v>325000</v>
      </c>
      <c r="AL393" s="6">
        <f t="shared" si="3494"/>
        <v>0.76032307692307688</v>
      </c>
      <c r="AM393" s="6">
        <f t="shared" si="3512"/>
        <v>0.76522333368124407</v>
      </c>
      <c r="AN393" s="28">
        <f t="shared" si="3441"/>
        <v>325000</v>
      </c>
      <c r="AO393" s="6">
        <f t="shared" si="3495"/>
        <v>0.45952307692307692</v>
      </c>
      <c r="AP393" s="6">
        <f t="shared" si="3513"/>
        <v>0.46279076923076923</v>
      </c>
      <c r="AQ393" s="28">
        <f t="shared" si="3274"/>
        <v>46200</v>
      </c>
      <c r="AR393" s="6">
        <f t="shared" si="3187"/>
        <v>1.4473038961038962</v>
      </c>
      <c r="AS393" s="6">
        <f t="shared" si="3188"/>
        <v>1.6139339676083171</v>
      </c>
      <c r="AT393" s="28">
        <f t="shared" si="3357"/>
        <v>172000</v>
      </c>
      <c r="AU393" s="6">
        <f t="shared" si="3189"/>
        <v>1.2081325581395348</v>
      </c>
      <c r="AV393" s="6">
        <f t="shared" si="3190"/>
        <v>1.3476073337405337</v>
      </c>
      <c r="AW393" s="28">
        <f t="shared" si="3442"/>
        <v>325000</v>
      </c>
      <c r="AX393" s="6">
        <f t="shared" si="3191"/>
        <v>1.192723076923077</v>
      </c>
      <c r="AY393" s="6">
        <f t="shared" si="3192"/>
        <v>1.3314260099480471</v>
      </c>
      <c r="AZ393" s="28">
        <f t="shared" si="3443"/>
        <v>325000</v>
      </c>
      <c r="BA393" s="6">
        <f t="shared" si="3193"/>
        <v>1.192723076923077</v>
      </c>
      <c r="BB393" s="21">
        <f t="shared" si="3194"/>
        <v>1.3314260099480471</v>
      </c>
    </row>
    <row r="394" spans="4:54" x14ac:dyDescent="0.25">
      <c r="D394" s="28">
        <v>385</v>
      </c>
      <c r="F394" s="20"/>
      <c r="G394" s="29">
        <f t="shared" si="3205"/>
        <v>193</v>
      </c>
      <c r="H394" s="4">
        <f t="shared" ref="H394" si="3732">H$5/G394+H$6</f>
        <v>4.0983896373056998</v>
      </c>
      <c r="I394" s="4">
        <f t="shared" si="3196"/>
        <v>5.8760284974093269</v>
      </c>
      <c r="J394" s="28">
        <v>385</v>
      </c>
      <c r="K394" s="4">
        <f t="shared" ref="K394" si="3733">K$5/J394+K$6</f>
        <v>4.0986857142857138</v>
      </c>
      <c r="L394" s="4">
        <f t="shared" si="3198"/>
        <v>5.8764610389610397</v>
      </c>
      <c r="M394" s="28">
        <f t="shared" si="3516"/>
        <v>955</v>
      </c>
      <c r="N394" s="6">
        <f t="shared" ref="N394" si="3734">N$5/M394+N$6</f>
        <v>3.7998591623036653</v>
      </c>
      <c r="O394" s="6">
        <f t="shared" si="3499"/>
        <v>5.3223832460732989</v>
      </c>
      <c r="P394" s="28">
        <f t="shared" si="3518"/>
        <v>8650</v>
      </c>
      <c r="Q394" s="6">
        <f t="shared" ref="Q394" si="3735">Q$5/P394+Q$6</f>
        <v>3.7108630057803471</v>
      </c>
      <c r="R394" s="6">
        <f t="shared" si="3501"/>
        <v>5.2254658959537572</v>
      </c>
      <c r="S394" s="28">
        <f t="shared" si="3266"/>
        <v>12225</v>
      </c>
      <c r="T394" s="6">
        <f t="shared" ref="T394" si="3736">T$5/S394+T$6</f>
        <v>2.7128916155419223</v>
      </c>
      <c r="U394" s="6">
        <f t="shared" si="3503"/>
        <v>3.0258361963190183</v>
      </c>
      <c r="V394" s="28">
        <f t="shared" si="3268"/>
        <v>23325</v>
      </c>
      <c r="W394" s="6">
        <f t="shared" ref="W394" si="3737">W$5/V394+W$6</f>
        <v>2.614708145766345</v>
      </c>
      <c r="X394" s="6">
        <f t="shared" si="3505"/>
        <v>2.9171378349410504</v>
      </c>
      <c r="Y394" s="28">
        <f t="shared" si="3270"/>
        <v>46450</v>
      </c>
      <c r="Z394" s="6">
        <f t="shared" ref="Z394" si="3738">Z$5/Y394+Z$6</f>
        <v>2.4793557588805166</v>
      </c>
      <c r="AA394" s="6">
        <f t="shared" si="3507"/>
        <v>2.7670593110871908</v>
      </c>
      <c r="AB394" s="28">
        <f t="shared" si="3355"/>
        <v>174000</v>
      </c>
      <c r="AC394" s="6">
        <f t="shared" ref="AC394" si="3739">AC$5/AB394+AC$6</f>
        <v>2.2260563218390805</v>
      </c>
      <c r="AD394" s="6">
        <f t="shared" si="3509"/>
        <v>2.4848770114942527</v>
      </c>
      <c r="AE394" s="28">
        <f t="shared" si="3438"/>
        <v>328000</v>
      </c>
      <c r="AF394" s="6">
        <f t="shared" si="3492"/>
        <v>1.9268646341463413</v>
      </c>
      <c r="AG394" s="6">
        <f t="shared" si="3510"/>
        <v>2.1516243902439025</v>
      </c>
      <c r="AH394" s="28">
        <f t="shared" si="3439"/>
        <v>328000</v>
      </c>
      <c r="AI394" s="6">
        <f t="shared" si="3493"/>
        <v>1.4602646341463414</v>
      </c>
      <c r="AJ394" s="6">
        <f t="shared" si="3511"/>
        <v>1.6303243902439024</v>
      </c>
      <c r="AK394" s="28">
        <f t="shared" si="3440"/>
        <v>328000</v>
      </c>
      <c r="AL394" s="6">
        <f t="shared" si="3494"/>
        <v>0.7601646341463415</v>
      </c>
      <c r="AM394" s="6">
        <f t="shared" si="3512"/>
        <v>0.76505695469437729</v>
      </c>
      <c r="AN394" s="28">
        <f t="shared" si="3441"/>
        <v>328000</v>
      </c>
      <c r="AO394" s="6">
        <f t="shared" si="3495"/>
        <v>0.45936463414634143</v>
      </c>
      <c r="AP394" s="6">
        <f t="shared" si="3513"/>
        <v>0.46262439024390245</v>
      </c>
      <c r="AQ394" s="28">
        <f t="shared" si="3274"/>
        <v>46450</v>
      </c>
      <c r="AR394" s="6">
        <f t="shared" ref="AR394:AR457" si="3740">AR$5/AQ394+AR$6</f>
        <v>1.4470557588805169</v>
      </c>
      <c r="AS394" s="6">
        <f t="shared" ref="AS394:AS457" si="3741">AS$5/AQ394+AS$6</f>
        <v>1.6136733652755941</v>
      </c>
      <c r="AT394" s="28">
        <f t="shared" si="3357"/>
        <v>174000</v>
      </c>
      <c r="AU394" s="6">
        <f t="shared" ref="AU394:AU457" si="3742">AU$5/AT394+AU$6</f>
        <v>1.2077563218390805</v>
      </c>
      <c r="AV394" s="6">
        <f t="shared" ref="AV394:AV457" si="3743">AV$5/AT394+AV$6</f>
        <v>1.3472122522115306</v>
      </c>
      <c r="AW394" s="28">
        <f t="shared" si="3442"/>
        <v>328000</v>
      </c>
      <c r="AX394" s="6">
        <f t="shared" ref="AX394:AX457" si="3744">AX$5/AW394+AX$6</f>
        <v>1.1925646341463414</v>
      </c>
      <c r="AY394" s="6">
        <f t="shared" ref="AY394:AY457" si="3745">AY$5/AW394+AY$6</f>
        <v>1.3312596309611802</v>
      </c>
      <c r="AZ394" s="28">
        <f t="shared" si="3443"/>
        <v>328000</v>
      </c>
      <c r="BA394" s="6">
        <f t="shared" ref="BA394:BA457" si="3746">BA$5/AZ394+BA$6</f>
        <v>1.1925646341463414</v>
      </c>
      <c r="BB394" s="21">
        <f t="shared" ref="BB394:BB457" si="3747">BB$5/AZ394+BB$6</f>
        <v>1.3312596309611802</v>
      </c>
    </row>
    <row r="395" spans="4:54" x14ac:dyDescent="0.25">
      <c r="D395" s="28">
        <v>386</v>
      </c>
      <c r="F395" s="20"/>
      <c r="G395" s="29">
        <f t="shared" si="3205"/>
        <v>193.5</v>
      </c>
      <c r="H395" s="4">
        <f t="shared" ref="H395" si="3748">H$5/G395+H$6</f>
        <v>4.0980950904392763</v>
      </c>
      <c r="I395" s="4">
        <f t="shared" ref="I395:I458" si="3749">I$5/G395+I$6</f>
        <v>5.8755981912144701</v>
      </c>
      <c r="J395" s="28">
        <v>386</v>
      </c>
      <c r="K395" s="4">
        <f t="shared" ref="K395" si="3750">K$5/J395+K$6</f>
        <v>4.0983896373056998</v>
      </c>
      <c r="L395" s="4">
        <f t="shared" ref="L395:L458" si="3751">L$5/J395+L$6</f>
        <v>5.8760284974093269</v>
      </c>
      <c r="M395" s="28">
        <f t="shared" si="3516"/>
        <v>958</v>
      </c>
      <c r="N395" s="6">
        <f t="shared" ref="N395" si="3752">N$5/M395+N$6</f>
        <v>3.7995279749478081</v>
      </c>
      <c r="O395" s="6">
        <f t="shared" si="3499"/>
        <v>5.3220225469728604</v>
      </c>
      <c r="P395" s="28">
        <f t="shared" si="3518"/>
        <v>8680</v>
      </c>
      <c r="Q395" s="6">
        <f t="shared" ref="Q395" si="3753">Q$5/P395+Q$6</f>
        <v>3.7108050691244241</v>
      </c>
      <c r="R395" s="6">
        <f t="shared" si="3501"/>
        <v>5.225402764976959</v>
      </c>
      <c r="S395" s="28">
        <f t="shared" si="3266"/>
        <v>12290</v>
      </c>
      <c r="T395" s="6">
        <f t="shared" ref="T395" si="3754">T$5/S395+T$6</f>
        <v>2.7124849471114727</v>
      </c>
      <c r="U395" s="6">
        <f t="shared" si="3503"/>
        <v>3.0254091944670463</v>
      </c>
      <c r="V395" s="28">
        <f t="shared" si="3268"/>
        <v>23450</v>
      </c>
      <c r="W395" s="6">
        <f t="shared" ref="W395" si="3755">W$5/V395+W$6</f>
        <v>2.6143733475479745</v>
      </c>
      <c r="X395" s="6">
        <f t="shared" si="3505"/>
        <v>2.9167863539445626</v>
      </c>
      <c r="Y395" s="28">
        <f t="shared" si="3270"/>
        <v>46700</v>
      </c>
      <c r="Z395" s="6">
        <f t="shared" ref="Z395" si="3756">Z$5/Y395+Z$6</f>
        <v>2.4791102783725911</v>
      </c>
      <c r="AA395" s="6">
        <f t="shared" si="3507"/>
        <v>2.7668014989293361</v>
      </c>
      <c r="AB395" s="28">
        <f t="shared" si="3355"/>
        <v>176000</v>
      </c>
      <c r="AC395" s="6">
        <f t="shared" ref="AC395" si="3757">AC$5/AB395+AC$6</f>
        <v>2.2256886363636368</v>
      </c>
      <c r="AD395" s="6">
        <f t="shared" si="3509"/>
        <v>2.4844909090909089</v>
      </c>
      <c r="AE395" s="28">
        <f t="shared" si="3438"/>
        <v>331000</v>
      </c>
      <c r="AF395" s="6">
        <f t="shared" si="3492"/>
        <v>1.9267090634441086</v>
      </c>
      <c r="AG395" s="6">
        <f t="shared" si="3510"/>
        <v>2.1514610271903321</v>
      </c>
      <c r="AH395" s="28">
        <f t="shared" si="3439"/>
        <v>331000</v>
      </c>
      <c r="AI395" s="6">
        <f t="shared" si="3493"/>
        <v>1.4601090634441087</v>
      </c>
      <c r="AJ395" s="6">
        <f t="shared" si="3511"/>
        <v>1.6301610271903324</v>
      </c>
      <c r="AK395" s="28">
        <f t="shared" si="3440"/>
        <v>331000</v>
      </c>
      <c r="AL395" s="6">
        <f t="shared" si="3494"/>
        <v>0.76000906344410879</v>
      </c>
      <c r="AM395" s="6">
        <f t="shared" si="3512"/>
        <v>0.76489359164080717</v>
      </c>
      <c r="AN395" s="28">
        <f t="shared" si="3441"/>
        <v>331000</v>
      </c>
      <c r="AO395" s="6">
        <f t="shared" si="3495"/>
        <v>0.45920906344410872</v>
      </c>
      <c r="AP395" s="6">
        <f t="shared" si="3513"/>
        <v>0.46246102719033233</v>
      </c>
      <c r="AQ395" s="28">
        <f t="shared" si="3274"/>
        <v>46700</v>
      </c>
      <c r="AR395" s="6">
        <f t="shared" si="3740"/>
        <v>1.4468102783725911</v>
      </c>
      <c r="AS395" s="6">
        <f t="shared" si="3741"/>
        <v>1.6134155531177399</v>
      </c>
      <c r="AT395" s="28">
        <f t="shared" si="3357"/>
        <v>176000</v>
      </c>
      <c r="AU395" s="6">
        <f t="shared" si="3742"/>
        <v>1.2073886363636364</v>
      </c>
      <c r="AV395" s="6">
        <f t="shared" si="3743"/>
        <v>1.3468261498081868</v>
      </c>
      <c r="AW395" s="28">
        <f t="shared" si="3442"/>
        <v>331000</v>
      </c>
      <c r="AX395" s="6">
        <f t="shared" si="3744"/>
        <v>1.1924090634441087</v>
      </c>
      <c r="AY395" s="6">
        <f t="shared" si="3745"/>
        <v>1.3310962679076102</v>
      </c>
      <c r="AZ395" s="28">
        <f t="shared" si="3443"/>
        <v>331000</v>
      </c>
      <c r="BA395" s="6">
        <f t="shared" si="3746"/>
        <v>1.1924090634441087</v>
      </c>
      <c r="BB395" s="21">
        <f t="shared" si="3747"/>
        <v>1.3310962679076102</v>
      </c>
    </row>
    <row r="396" spans="4:54" x14ac:dyDescent="0.25">
      <c r="D396" s="28">
        <v>387</v>
      </c>
      <c r="F396" s="20"/>
      <c r="G396" s="29">
        <f t="shared" ref="G396:G459" si="3758">+G395+0.5</f>
        <v>194</v>
      </c>
      <c r="H396" s="4">
        <f t="shared" ref="H396" si="3759">H$5/G396+H$6</f>
        <v>4.0978020618556696</v>
      </c>
      <c r="I396" s="4">
        <f t="shared" si="3749"/>
        <v>5.8751701030927839</v>
      </c>
      <c r="J396" s="28">
        <v>387</v>
      </c>
      <c r="K396" s="4">
        <f t="shared" ref="K396" si="3760">K$5/J396+K$6</f>
        <v>4.0980950904392763</v>
      </c>
      <c r="L396" s="4">
        <f t="shared" si="3751"/>
        <v>5.8755981912144701</v>
      </c>
      <c r="M396" s="28">
        <f t="shared" si="3516"/>
        <v>961</v>
      </c>
      <c r="N396" s="6">
        <f t="shared" ref="N396" si="3761">N$5/M396+N$6</f>
        <v>3.799198855359001</v>
      </c>
      <c r="O396" s="6">
        <f t="shared" si="3499"/>
        <v>5.3216640998959424</v>
      </c>
      <c r="P396" s="28">
        <f t="shared" si="3518"/>
        <v>8710</v>
      </c>
      <c r="Q396" s="6">
        <f t="shared" ref="Q396" si="3762">Q$5/P396+Q$6</f>
        <v>3.7107475315729048</v>
      </c>
      <c r="R396" s="6">
        <f t="shared" si="3501"/>
        <v>5.2253400688863376</v>
      </c>
      <c r="S396" s="28">
        <f t="shared" si="3266"/>
        <v>12355</v>
      </c>
      <c r="T396" s="6">
        <f t="shared" ref="T396" si="3763">T$5/S396+T$6</f>
        <v>2.71208255766896</v>
      </c>
      <c r="U396" s="6">
        <f t="shared" si="3503"/>
        <v>3.0249866855524079</v>
      </c>
      <c r="V396" s="28">
        <f t="shared" si="3268"/>
        <v>23575</v>
      </c>
      <c r="W396" s="6">
        <f t="shared" ref="W396" si="3764">W$5/V396+W$6</f>
        <v>2.6140420996818663</v>
      </c>
      <c r="X396" s="6">
        <f t="shared" si="3505"/>
        <v>2.9164386002120892</v>
      </c>
      <c r="Y396" s="28">
        <f t="shared" si="3270"/>
        <v>46950</v>
      </c>
      <c r="Z396" s="6">
        <f t="shared" ref="Z396" si="3765">Z$5/Y396+Z$6</f>
        <v>2.4788674121405752</v>
      </c>
      <c r="AA396" s="6">
        <f t="shared" si="3507"/>
        <v>2.766546432374867</v>
      </c>
      <c r="AB396" s="28">
        <f t="shared" si="3355"/>
        <v>178000</v>
      </c>
      <c r="AC396" s="6">
        <f t="shared" ref="AC396" si="3766">AC$5/AB396+AC$6</f>
        <v>2.2253292134831462</v>
      </c>
      <c r="AD396" s="6">
        <f t="shared" si="3509"/>
        <v>2.4841134831460674</v>
      </c>
      <c r="AE396" s="28">
        <f t="shared" si="3438"/>
        <v>334000</v>
      </c>
      <c r="AF396" s="6">
        <f t="shared" si="3492"/>
        <v>1.9265562874251496</v>
      </c>
      <c r="AG396" s="6">
        <f t="shared" si="3510"/>
        <v>2.1513005988023952</v>
      </c>
      <c r="AH396" s="28">
        <f t="shared" si="3439"/>
        <v>334000</v>
      </c>
      <c r="AI396" s="6">
        <f t="shared" si="3493"/>
        <v>1.4599562874251497</v>
      </c>
      <c r="AJ396" s="6">
        <f t="shared" si="3511"/>
        <v>1.6300005988023953</v>
      </c>
      <c r="AK396" s="28">
        <f t="shared" si="3440"/>
        <v>334000</v>
      </c>
      <c r="AL396" s="6">
        <f t="shared" si="3494"/>
        <v>0.75985628742514966</v>
      </c>
      <c r="AM396" s="6">
        <f t="shared" si="3512"/>
        <v>0.76473316325287</v>
      </c>
      <c r="AN396" s="28">
        <f t="shared" si="3441"/>
        <v>334000</v>
      </c>
      <c r="AO396" s="6">
        <f t="shared" si="3495"/>
        <v>0.4590562874251497</v>
      </c>
      <c r="AP396" s="6">
        <f t="shared" si="3513"/>
        <v>0.46230059880239521</v>
      </c>
      <c r="AQ396" s="28">
        <f t="shared" si="3274"/>
        <v>46950</v>
      </c>
      <c r="AR396" s="6">
        <f t="shared" si="3740"/>
        <v>1.4465674121405752</v>
      </c>
      <c r="AS396" s="6">
        <f t="shared" si="3741"/>
        <v>1.6131604865632705</v>
      </c>
      <c r="AT396" s="28">
        <f t="shared" si="3357"/>
        <v>178000</v>
      </c>
      <c r="AU396" s="6">
        <f t="shared" si="3742"/>
        <v>1.2070292134831462</v>
      </c>
      <c r="AV396" s="6">
        <f t="shared" si="3743"/>
        <v>1.3464487238633451</v>
      </c>
      <c r="AW396" s="28">
        <f t="shared" si="3442"/>
        <v>334000</v>
      </c>
      <c r="AX396" s="6">
        <f t="shared" si="3744"/>
        <v>1.1922562874251497</v>
      </c>
      <c r="AY396" s="6">
        <f t="shared" si="3745"/>
        <v>1.3309358395196731</v>
      </c>
      <c r="AZ396" s="28">
        <f t="shared" si="3443"/>
        <v>334000</v>
      </c>
      <c r="BA396" s="6">
        <f t="shared" si="3746"/>
        <v>1.1922562874251497</v>
      </c>
      <c r="BB396" s="21">
        <f t="shared" si="3747"/>
        <v>1.3309358395196731</v>
      </c>
    </row>
    <row r="397" spans="4:54" x14ac:dyDescent="0.25">
      <c r="D397" s="28">
        <v>388</v>
      </c>
      <c r="F397" s="20"/>
      <c r="G397" s="29">
        <f t="shared" si="3758"/>
        <v>194.5</v>
      </c>
      <c r="H397" s="4">
        <f t="shared" ref="H397" si="3767">H$5/G397+H$6</f>
        <v>4.0975105398457581</v>
      </c>
      <c r="I397" s="4">
        <f t="shared" si="3749"/>
        <v>5.8747442159383034</v>
      </c>
      <c r="J397" s="28">
        <v>388</v>
      </c>
      <c r="K397" s="4">
        <f t="shared" ref="K397" si="3768">K$5/J397+K$6</f>
        <v>4.0978020618556696</v>
      </c>
      <c r="L397" s="4">
        <f t="shared" si="3751"/>
        <v>5.8751701030927839</v>
      </c>
      <c r="M397" s="28">
        <f t="shared" si="3516"/>
        <v>964</v>
      </c>
      <c r="N397" s="6">
        <f t="shared" ref="N397" si="3769">N$5/M397+N$6</f>
        <v>3.7988717842323654</v>
      </c>
      <c r="O397" s="6">
        <f t="shared" si="3499"/>
        <v>5.3213078838174273</v>
      </c>
      <c r="P397" s="28">
        <f t="shared" si="3518"/>
        <v>8740</v>
      </c>
      <c r="Q397" s="6">
        <f t="shared" ref="Q397" si="3770">Q$5/P397+Q$6</f>
        <v>3.7106903890160186</v>
      </c>
      <c r="R397" s="6">
        <f t="shared" si="3501"/>
        <v>5.225277803203662</v>
      </c>
      <c r="S397" s="28">
        <f t="shared" si="3266"/>
        <v>12420</v>
      </c>
      <c r="T397" s="6">
        <f t="shared" ref="T397" si="3771">T$5/S397+T$6</f>
        <v>2.7116843800322061</v>
      </c>
      <c r="U397" s="6">
        <f t="shared" si="3503"/>
        <v>3.0245685990338167</v>
      </c>
      <c r="V397" s="28">
        <f t="shared" si="3268"/>
        <v>23700</v>
      </c>
      <c r="W397" s="6">
        <f t="shared" ref="W397" si="3772">W$5/V397+W$6</f>
        <v>2.613714345991561</v>
      </c>
      <c r="X397" s="6">
        <f t="shared" si="3505"/>
        <v>2.9160945147679325</v>
      </c>
      <c r="Y397" s="28">
        <f t="shared" si="3270"/>
        <v>47200</v>
      </c>
      <c r="Z397" s="6">
        <f t="shared" ref="Z397" si="3773">Z$5/Y397+Z$6</f>
        <v>2.4786271186440678</v>
      </c>
      <c r="AA397" s="6">
        <f t="shared" si="3507"/>
        <v>2.7662940677966104</v>
      </c>
      <c r="AB397" s="28">
        <f t="shared" si="3355"/>
        <v>180000</v>
      </c>
      <c r="AC397" s="6">
        <f t="shared" ref="AC397" si="3774">AC$5/AB397+AC$6</f>
        <v>2.2249777777777782</v>
      </c>
      <c r="AD397" s="6">
        <f t="shared" si="3509"/>
        <v>2.4837444444444441</v>
      </c>
      <c r="AE397" s="28">
        <f t="shared" si="3438"/>
        <v>337000</v>
      </c>
      <c r="AF397" s="6">
        <f t="shared" si="3492"/>
        <v>1.9264062314540058</v>
      </c>
      <c r="AG397" s="6">
        <f t="shared" si="3510"/>
        <v>2.1511430267062313</v>
      </c>
      <c r="AH397" s="28">
        <f t="shared" si="3439"/>
        <v>337000</v>
      </c>
      <c r="AI397" s="6">
        <f t="shared" si="3493"/>
        <v>1.4598062314540059</v>
      </c>
      <c r="AJ397" s="6">
        <f t="shared" si="3511"/>
        <v>1.6298430267062316</v>
      </c>
      <c r="AK397" s="28">
        <f t="shared" si="3440"/>
        <v>337000</v>
      </c>
      <c r="AL397" s="6">
        <f t="shared" si="3494"/>
        <v>0.75970623145400595</v>
      </c>
      <c r="AM397" s="6">
        <f t="shared" si="3512"/>
        <v>0.76457559115670626</v>
      </c>
      <c r="AN397" s="28">
        <f t="shared" si="3441"/>
        <v>337000</v>
      </c>
      <c r="AO397" s="6">
        <f t="shared" si="3495"/>
        <v>0.45890623145400594</v>
      </c>
      <c r="AP397" s="6">
        <f t="shared" si="3513"/>
        <v>0.46214302670623147</v>
      </c>
      <c r="AQ397" s="28">
        <f t="shared" si="3274"/>
        <v>47200</v>
      </c>
      <c r="AR397" s="6">
        <f t="shared" si="3740"/>
        <v>1.4463271186440678</v>
      </c>
      <c r="AS397" s="6">
        <f t="shared" si="3741"/>
        <v>1.6129081219850139</v>
      </c>
      <c r="AT397" s="28">
        <f t="shared" si="3357"/>
        <v>180000</v>
      </c>
      <c r="AU397" s="6">
        <f t="shared" si="3742"/>
        <v>1.2066777777777777</v>
      </c>
      <c r="AV397" s="6">
        <f t="shared" si="3743"/>
        <v>1.3460796851617223</v>
      </c>
      <c r="AW397" s="28">
        <f t="shared" si="3442"/>
        <v>337000</v>
      </c>
      <c r="AX397" s="6">
        <f t="shared" si="3744"/>
        <v>1.1921062314540058</v>
      </c>
      <c r="AY397" s="6">
        <f t="shared" si="3745"/>
        <v>1.3307782674235094</v>
      </c>
      <c r="AZ397" s="28">
        <f t="shared" si="3443"/>
        <v>337000</v>
      </c>
      <c r="BA397" s="6">
        <f t="shared" si="3746"/>
        <v>1.1921062314540058</v>
      </c>
      <c r="BB397" s="21">
        <f t="shared" si="3747"/>
        <v>1.3307782674235094</v>
      </c>
    </row>
    <row r="398" spans="4:54" x14ac:dyDescent="0.25">
      <c r="D398" s="28">
        <v>389</v>
      </c>
      <c r="F398" s="20"/>
      <c r="G398" s="29">
        <f t="shared" si="3758"/>
        <v>195</v>
      </c>
      <c r="H398" s="4">
        <f t="shared" ref="H398" si="3775">H$5/G398+H$6</f>
        <v>4.0972205128205124</v>
      </c>
      <c r="I398" s="4">
        <f t="shared" si="3749"/>
        <v>5.8743205128205132</v>
      </c>
      <c r="J398" s="28">
        <v>389</v>
      </c>
      <c r="K398" s="4">
        <f t="shared" ref="K398" si="3776">K$5/J398+K$6</f>
        <v>4.0975105398457581</v>
      </c>
      <c r="L398" s="4">
        <f t="shared" si="3751"/>
        <v>5.8747442159383034</v>
      </c>
      <c r="M398" s="28">
        <f t="shared" si="3516"/>
        <v>967</v>
      </c>
      <c r="N398" s="6">
        <f t="shared" ref="N398" si="3777">N$5/M398+N$6</f>
        <v>3.7985467425025856</v>
      </c>
      <c r="O398" s="6">
        <f t="shared" si="3499"/>
        <v>5.3209538779731131</v>
      </c>
      <c r="P398" s="28">
        <f t="shared" si="3518"/>
        <v>8770</v>
      </c>
      <c r="Q398" s="6">
        <f t="shared" ref="Q398" si="3778">Q$5/P398+Q$6</f>
        <v>3.7106336374002282</v>
      </c>
      <c r="R398" s="6">
        <f t="shared" si="3501"/>
        <v>5.2252159635119728</v>
      </c>
      <c r="S398" s="28">
        <f t="shared" si="3266"/>
        <v>12485</v>
      </c>
      <c r="T398" s="6">
        <f t="shared" ref="T398" si="3779">T$5/S398+T$6</f>
        <v>2.7112903484181019</v>
      </c>
      <c r="U398" s="6">
        <f t="shared" si="3503"/>
        <v>3.0241548658390069</v>
      </c>
      <c r="V398" s="28">
        <f t="shared" si="3268"/>
        <v>23825</v>
      </c>
      <c r="W398" s="6">
        <f t="shared" ref="W398" si="3780">W$5/V398+W$6</f>
        <v>2.613390031479538</v>
      </c>
      <c r="X398" s="6">
        <f t="shared" si="3505"/>
        <v>2.915754039874082</v>
      </c>
      <c r="Y398" s="28">
        <f t="shared" si="3270"/>
        <v>47450</v>
      </c>
      <c r="Z398" s="6">
        <f t="shared" ref="Z398" si="3781">Z$5/Y398+Z$6</f>
        <v>2.4783893572181244</v>
      </c>
      <c r="AA398" s="6">
        <f t="shared" si="3507"/>
        <v>2.7660443624868285</v>
      </c>
      <c r="AB398" s="28">
        <f t="shared" si="3355"/>
        <v>182000</v>
      </c>
      <c r="AC398" s="6">
        <f t="shared" ref="AC398" si="3782">AC$5/AB398+AC$6</f>
        <v>2.2246340659340662</v>
      </c>
      <c r="AD398" s="6">
        <f t="shared" si="3509"/>
        <v>2.4833835164835163</v>
      </c>
      <c r="AE398" s="28">
        <f t="shared" si="3438"/>
        <v>340000</v>
      </c>
      <c r="AF398" s="6">
        <f t="shared" si="3492"/>
        <v>1.9262588235294118</v>
      </c>
      <c r="AG398" s="6">
        <f t="shared" si="3510"/>
        <v>2.1509882352941174</v>
      </c>
      <c r="AH398" s="28">
        <f t="shared" si="3439"/>
        <v>340000</v>
      </c>
      <c r="AI398" s="6">
        <f t="shared" si="3493"/>
        <v>1.4596588235294119</v>
      </c>
      <c r="AJ398" s="6">
        <f t="shared" si="3511"/>
        <v>1.6296882352941178</v>
      </c>
      <c r="AK398" s="28">
        <f t="shared" si="3440"/>
        <v>340000</v>
      </c>
      <c r="AL398" s="6">
        <f t="shared" si="3494"/>
        <v>0.75955882352941173</v>
      </c>
      <c r="AM398" s="6">
        <f t="shared" si="3512"/>
        <v>0.76442079974459243</v>
      </c>
      <c r="AN398" s="28">
        <f t="shared" si="3441"/>
        <v>340000</v>
      </c>
      <c r="AO398" s="6">
        <f t="shared" si="3495"/>
        <v>0.45875882352941177</v>
      </c>
      <c r="AP398" s="6">
        <f t="shared" si="3513"/>
        <v>0.46198823529411764</v>
      </c>
      <c r="AQ398" s="28">
        <f t="shared" si="3274"/>
        <v>47450</v>
      </c>
      <c r="AR398" s="6">
        <f t="shared" si="3740"/>
        <v>1.4460893572181244</v>
      </c>
      <c r="AS398" s="6">
        <f t="shared" si="3741"/>
        <v>1.6126584166752318</v>
      </c>
      <c r="AT398" s="28">
        <f t="shared" si="3357"/>
        <v>182000</v>
      </c>
      <c r="AU398" s="6">
        <f t="shared" si="3742"/>
        <v>1.206334065934066</v>
      </c>
      <c r="AV398" s="6">
        <f t="shared" si="3743"/>
        <v>1.3457187572007943</v>
      </c>
      <c r="AW398" s="28">
        <f t="shared" si="3442"/>
        <v>340000</v>
      </c>
      <c r="AX398" s="6">
        <f t="shared" si="3744"/>
        <v>1.1919588235294118</v>
      </c>
      <c r="AY398" s="6">
        <f t="shared" si="3745"/>
        <v>1.3306234760113955</v>
      </c>
      <c r="AZ398" s="28">
        <f t="shared" si="3443"/>
        <v>340000</v>
      </c>
      <c r="BA398" s="6">
        <f t="shared" si="3746"/>
        <v>1.1919588235294118</v>
      </c>
      <c r="BB398" s="21">
        <f t="shared" si="3747"/>
        <v>1.3306234760113955</v>
      </c>
    </row>
    <row r="399" spans="4:54" x14ac:dyDescent="0.25">
      <c r="D399" s="28">
        <v>390</v>
      </c>
      <c r="F399" s="20"/>
      <c r="G399" s="29">
        <f t="shared" si="3758"/>
        <v>195.5</v>
      </c>
      <c r="H399" s="4">
        <f t="shared" ref="H399" si="3783">H$5/G399+H$6</f>
        <v>4.0969319693094626</v>
      </c>
      <c r="I399" s="4">
        <f t="shared" si="3749"/>
        <v>5.8738989769820975</v>
      </c>
      <c r="J399" s="28">
        <v>390</v>
      </c>
      <c r="K399" s="4">
        <f t="shared" ref="K399" si="3784">K$5/J399+K$6</f>
        <v>4.0972205128205124</v>
      </c>
      <c r="L399" s="4">
        <f t="shared" si="3751"/>
        <v>5.8743205128205132</v>
      </c>
      <c r="M399" s="28">
        <f t="shared" si="3516"/>
        <v>970</v>
      </c>
      <c r="N399" s="6">
        <f t="shared" ref="N399" si="3785">N$5/M399+N$6</f>
        <v>3.7982237113402064</v>
      </c>
      <c r="O399" s="6">
        <f t="shared" si="3499"/>
        <v>5.32060206185567</v>
      </c>
      <c r="P399" s="28">
        <f t="shared" si="3518"/>
        <v>8800</v>
      </c>
      <c r="Q399" s="6">
        <f t="shared" ref="Q399" si="3786">Q$5/P399+Q$6</f>
        <v>3.710577272727273</v>
      </c>
      <c r="R399" s="6">
        <f t="shared" si="3501"/>
        <v>5.2251545454545454</v>
      </c>
      <c r="S399" s="28">
        <f t="shared" si="3266"/>
        <v>12550</v>
      </c>
      <c r="T399" s="6">
        <f t="shared" ref="T399" si="3787">T$5/S399+T$6</f>
        <v>2.7109003984063746</v>
      </c>
      <c r="U399" s="6">
        <f t="shared" si="3503"/>
        <v>3.0237454183266932</v>
      </c>
      <c r="V399" s="28">
        <f t="shared" si="3268"/>
        <v>23950</v>
      </c>
      <c r="W399" s="6">
        <f t="shared" ref="W399" si="3788">W$5/V399+W$6</f>
        <v>2.6130691022964507</v>
      </c>
      <c r="X399" s="6">
        <f t="shared" si="3505"/>
        <v>2.9154171189979121</v>
      </c>
      <c r="Y399" s="28">
        <f t="shared" si="3270"/>
        <v>47700</v>
      </c>
      <c r="Z399" s="6">
        <f t="shared" ref="Z399" si="3789">Z$5/Y399+Z$6</f>
        <v>2.4781540880503146</v>
      </c>
      <c r="AA399" s="6">
        <f t="shared" si="3507"/>
        <v>2.7657972746331239</v>
      </c>
      <c r="AB399" s="28">
        <f t="shared" si="3355"/>
        <v>184000</v>
      </c>
      <c r="AC399" s="6">
        <f t="shared" ref="AC399" si="3790">AC$5/AB399+AC$6</f>
        <v>2.2242978260869566</v>
      </c>
      <c r="AD399" s="6">
        <f t="shared" si="3509"/>
        <v>2.4830304347826084</v>
      </c>
      <c r="AE399" s="28">
        <f t="shared" si="3438"/>
        <v>343000</v>
      </c>
      <c r="AF399" s="6">
        <f t="shared" si="3492"/>
        <v>1.9261139941690961</v>
      </c>
      <c r="AG399" s="6">
        <f t="shared" si="3510"/>
        <v>2.1508361516034986</v>
      </c>
      <c r="AH399" s="28">
        <f t="shared" si="3439"/>
        <v>343000</v>
      </c>
      <c r="AI399" s="6">
        <f t="shared" si="3493"/>
        <v>1.4595139941690962</v>
      </c>
      <c r="AJ399" s="6">
        <f t="shared" si="3511"/>
        <v>1.6295361516034985</v>
      </c>
      <c r="AK399" s="28">
        <f t="shared" si="3440"/>
        <v>343000</v>
      </c>
      <c r="AL399" s="6">
        <f t="shared" si="3494"/>
        <v>0.75941399416909616</v>
      </c>
      <c r="AM399" s="6">
        <f t="shared" si="3512"/>
        <v>0.7642687160539734</v>
      </c>
      <c r="AN399" s="28">
        <f t="shared" si="3441"/>
        <v>343000</v>
      </c>
      <c r="AO399" s="6">
        <f t="shared" si="3495"/>
        <v>0.45861399416909621</v>
      </c>
      <c r="AP399" s="6">
        <f t="shared" si="3513"/>
        <v>0.46183615160349856</v>
      </c>
      <c r="AQ399" s="28">
        <f t="shared" si="3274"/>
        <v>47700</v>
      </c>
      <c r="AR399" s="6">
        <f t="shared" si="3740"/>
        <v>1.4458540880503146</v>
      </c>
      <c r="AS399" s="6">
        <f t="shared" si="3741"/>
        <v>1.6124113288215274</v>
      </c>
      <c r="AT399" s="28">
        <f t="shared" si="3357"/>
        <v>184000</v>
      </c>
      <c r="AU399" s="6">
        <f t="shared" si="3742"/>
        <v>1.2059978260869566</v>
      </c>
      <c r="AV399" s="6">
        <f t="shared" si="3743"/>
        <v>1.3453656754998866</v>
      </c>
      <c r="AW399" s="28">
        <f t="shared" si="3442"/>
        <v>343000</v>
      </c>
      <c r="AX399" s="6">
        <f t="shared" si="3744"/>
        <v>1.1918139941690962</v>
      </c>
      <c r="AY399" s="6">
        <f t="shared" si="3745"/>
        <v>1.3304713923207763</v>
      </c>
      <c r="AZ399" s="28">
        <f t="shared" si="3443"/>
        <v>343000</v>
      </c>
      <c r="BA399" s="6">
        <f t="shared" si="3746"/>
        <v>1.1918139941690962</v>
      </c>
      <c r="BB399" s="21">
        <f t="shared" si="3747"/>
        <v>1.3304713923207763</v>
      </c>
    </row>
    <row r="400" spans="4:54" x14ac:dyDescent="0.25">
      <c r="D400" s="28">
        <v>391</v>
      </c>
      <c r="F400" s="20"/>
      <c r="G400" s="29">
        <f t="shared" si="3758"/>
        <v>196</v>
      </c>
      <c r="H400" s="4">
        <f t="shared" ref="H400" si="3791">H$5/G400+H$6</f>
        <v>4.0966448979591839</v>
      </c>
      <c r="I400" s="4">
        <f t="shared" si="3749"/>
        <v>5.8734795918367348</v>
      </c>
      <c r="J400" s="28">
        <v>391</v>
      </c>
      <c r="K400" s="4">
        <f t="shared" ref="K400" si="3792">K$5/J400+K$6</f>
        <v>4.0969319693094626</v>
      </c>
      <c r="L400" s="4">
        <f t="shared" si="3751"/>
        <v>5.8738989769820975</v>
      </c>
      <c r="M400" s="28">
        <f t="shared" si="3516"/>
        <v>973</v>
      </c>
      <c r="N400" s="6">
        <f t="shared" ref="N400" si="3793">N$5/M400+N$6</f>
        <v>3.797902672147996</v>
      </c>
      <c r="O400" s="6">
        <f t="shared" si="3499"/>
        <v>5.3202524152106889</v>
      </c>
      <c r="P400" s="28">
        <f t="shared" si="3518"/>
        <v>8830</v>
      </c>
      <c r="Q400" s="6">
        <f t="shared" ref="Q400" si="3794">Q$5/P400+Q$6</f>
        <v>3.7105212910532277</v>
      </c>
      <c r="R400" s="6">
        <f t="shared" si="3501"/>
        <v>5.2250935447338618</v>
      </c>
      <c r="S400" s="28">
        <f t="shared" si="3266"/>
        <v>12615</v>
      </c>
      <c r="T400" s="6">
        <f t="shared" ref="T400" si="3795">T$5/S400+T$6</f>
        <v>2.7105144669044789</v>
      </c>
      <c r="U400" s="6">
        <f t="shared" si="3503"/>
        <v>3.0233401902497028</v>
      </c>
      <c r="V400" s="28">
        <f t="shared" si="3268"/>
        <v>24075</v>
      </c>
      <c r="W400" s="6">
        <f t="shared" ref="W400" si="3796">W$5/V400+W$6</f>
        <v>2.6127515057113189</v>
      </c>
      <c r="X400" s="6">
        <f t="shared" si="3505"/>
        <v>2.9150836967808931</v>
      </c>
      <c r="Y400" s="28">
        <f t="shared" si="3270"/>
        <v>47950</v>
      </c>
      <c r="Z400" s="6">
        <f t="shared" ref="Z400" si="3797">Z$5/Y400+Z$6</f>
        <v>2.4779212721584987</v>
      </c>
      <c r="AA400" s="6">
        <f t="shared" si="3507"/>
        <v>2.7655527632950991</v>
      </c>
      <c r="AB400" s="28">
        <f t="shared" si="3355"/>
        <v>186000</v>
      </c>
      <c r="AC400" s="6">
        <f t="shared" ref="AC400" si="3798">AC$5/AB400+AC$6</f>
        <v>2.2239688172043013</v>
      </c>
      <c r="AD400" s="6">
        <f t="shared" si="3509"/>
        <v>2.4826849462365592</v>
      </c>
      <c r="AE400" s="28">
        <f t="shared" si="3438"/>
        <v>346000</v>
      </c>
      <c r="AF400" s="6">
        <f t="shared" si="3492"/>
        <v>1.9259716763005781</v>
      </c>
      <c r="AG400" s="6">
        <f t="shared" si="3510"/>
        <v>2.150686705202312</v>
      </c>
      <c r="AH400" s="28">
        <f t="shared" si="3439"/>
        <v>346000</v>
      </c>
      <c r="AI400" s="6">
        <f t="shared" si="3493"/>
        <v>1.4593716763005782</v>
      </c>
      <c r="AJ400" s="6">
        <f t="shared" si="3511"/>
        <v>1.6293867052023121</v>
      </c>
      <c r="AK400" s="28">
        <f t="shared" si="3440"/>
        <v>346000</v>
      </c>
      <c r="AL400" s="6">
        <f t="shared" si="3494"/>
        <v>0.75927167630057801</v>
      </c>
      <c r="AM400" s="6">
        <f t="shared" si="3512"/>
        <v>0.76411926965278698</v>
      </c>
      <c r="AN400" s="28">
        <f t="shared" si="3441"/>
        <v>346000</v>
      </c>
      <c r="AO400" s="6">
        <f t="shared" si="3495"/>
        <v>0.458471676300578</v>
      </c>
      <c r="AP400" s="6">
        <f t="shared" si="3513"/>
        <v>0.46168670520231214</v>
      </c>
      <c r="AQ400" s="28">
        <f t="shared" si="3274"/>
        <v>47950</v>
      </c>
      <c r="AR400" s="6">
        <f t="shared" si="3740"/>
        <v>1.4456212721584984</v>
      </c>
      <c r="AS400" s="6">
        <f t="shared" si="3741"/>
        <v>1.6121668174835027</v>
      </c>
      <c r="AT400" s="28">
        <f t="shared" si="3357"/>
        <v>186000</v>
      </c>
      <c r="AU400" s="6">
        <f t="shared" si="3742"/>
        <v>1.2056688172043011</v>
      </c>
      <c r="AV400" s="6">
        <f t="shared" si="3743"/>
        <v>1.345020186953837</v>
      </c>
      <c r="AW400" s="28">
        <f t="shared" si="3442"/>
        <v>346000</v>
      </c>
      <c r="AX400" s="6">
        <f t="shared" si="3744"/>
        <v>1.1916716763005781</v>
      </c>
      <c r="AY400" s="6">
        <f t="shared" si="3745"/>
        <v>1.3303219459195899</v>
      </c>
      <c r="AZ400" s="28">
        <f t="shared" si="3443"/>
        <v>346000</v>
      </c>
      <c r="BA400" s="6">
        <f t="shared" si="3746"/>
        <v>1.1916716763005781</v>
      </c>
      <c r="BB400" s="21">
        <f t="shared" si="3747"/>
        <v>1.3303219459195899</v>
      </c>
    </row>
    <row r="401" spans="4:54" x14ac:dyDescent="0.25">
      <c r="D401" s="28">
        <v>392</v>
      </c>
      <c r="F401" s="20"/>
      <c r="G401" s="29">
        <f t="shared" si="3758"/>
        <v>196.5</v>
      </c>
      <c r="H401" s="4">
        <f t="shared" ref="H401" si="3799">H$5/G401+H$6</f>
        <v>4.0963592875318069</v>
      </c>
      <c r="I401" s="4">
        <f t="shared" si="3749"/>
        <v>5.8730623409669214</v>
      </c>
      <c r="J401" s="28">
        <v>392</v>
      </c>
      <c r="K401" s="4">
        <f t="shared" ref="K401" si="3800">K$5/J401+K$6</f>
        <v>4.0966448979591839</v>
      </c>
      <c r="L401" s="4">
        <f t="shared" si="3751"/>
        <v>5.8734795918367348</v>
      </c>
      <c r="M401" s="28">
        <f t="shared" si="3516"/>
        <v>976</v>
      </c>
      <c r="N401" s="6">
        <f t="shared" ref="N401" si="3801">N$5/M401+N$6</f>
        <v>3.7975836065573771</v>
      </c>
      <c r="O401" s="6">
        <f t="shared" si="3499"/>
        <v>5.3199049180327869</v>
      </c>
      <c r="P401" s="28">
        <f t="shared" si="3518"/>
        <v>8860</v>
      </c>
      <c r="Q401" s="6">
        <f t="shared" ref="Q401" si="3802">Q$5/P401+Q$6</f>
        <v>3.7104656884875848</v>
      </c>
      <c r="R401" s="6">
        <f t="shared" si="3501"/>
        <v>5.22503295711061</v>
      </c>
      <c r="S401" s="28">
        <f t="shared" si="3266"/>
        <v>12680</v>
      </c>
      <c r="T401" s="6">
        <f t="shared" ref="T401" si="3803">T$5/S401+T$6</f>
        <v>2.7101324921135648</v>
      </c>
      <c r="U401" s="6">
        <f t="shared" si="3503"/>
        <v>3.0229391167192428</v>
      </c>
      <c r="V401" s="28">
        <f t="shared" si="3268"/>
        <v>24200</v>
      </c>
      <c r="W401" s="6">
        <f t="shared" ref="W401" si="3804">W$5/V401+W$6</f>
        <v>2.6124371900826446</v>
      </c>
      <c r="X401" s="6">
        <f t="shared" si="3505"/>
        <v>2.9147537190082646</v>
      </c>
      <c r="Y401" s="28">
        <f t="shared" si="3270"/>
        <v>48200</v>
      </c>
      <c r="Z401" s="6">
        <f t="shared" ref="Z401" si="3805">Z$5/Y401+Z$6</f>
        <v>2.4776908713692949</v>
      </c>
      <c r="AA401" s="6">
        <f t="shared" si="3507"/>
        <v>2.7653107883817429</v>
      </c>
      <c r="AB401" s="28">
        <f t="shared" si="3355"/>
        <v>188000</v>
      </c>
      <c r="AC401" s="6">
        <f t="shared" ref="AC401" si="3806">AC$5/AB401+AC$6</f>
        <v>2.2236468085106385</v>
      </c>
      <c r="AD401" s="6">
        <f t="shared" si="3509"/>
        <v>2.4823468085106382</v>
      </c>
      <c r="AE401" s="28">
        <f t="shared" si="3438"/>
        <v>349000</v>
      </c>
      <c r="AF401" s="6">
        <f t="shared" si="3492"/>
        <v>1.9258318051575931</v>
      </c>
      <c r="AG401" s="6">
        <f t="shared" si="3510"/>
        <v>2.150539828080229</v>
      </c>
      <c r="AH401" s="28">
        <f t="shared" si="3439"/>
        <v>349000</v>
      </c>
      <c r="AI401" s="6">
        <f t="shared" si="3493"/>
        <v>1.4592318051575932</v>
      </c>
      <c r="AJ401" s="6">
        <f t="shared" si="3511"/>
        <v>1.6292398280802294</v>
      </c>
      <c r="AK401" s="28">
        <f t="shared" si="3440"/>
        <v>349000</v>
      </c>
      <c r="AL401" s="6">
        <f t="shared" si="3494"/>
        <v>0.75913180515759315</v>
      </c>
      <c r="AM401" s="6">
        <f t="shared" si="3512"/>
        <v>0.76397239253070404</v>
      </c>
      <c r="AN401" s="28">
        <f t="shared" si="3441"/>
        <v>349000</v>
      </c>
      <c r="AO401" s="6">
        <f t="shared" si="3495"/>
        <v>0.45833180515759309</v>
      </c>
      <c r="AP401" s="6">
        <f t="shared" si="3513"/>
        <v>0.4615398280802292</v>
      </c>
      <c r="AQ401" s="28">
        <f t="shared" si="3274"/>
        <v>48200</v>
      </c>
      <c r="AR401" s="6">
        <f t="shared" si="3740"/>
        <v>1.4453908713692947</v>
      </c>
      <c r="AS401" s="6">
        <f t="shared" si="3741"/>
        <v>1.6119248425701465</v>
      </c>
      <c r="AT401" s="28">
        <f t="shared" si="3357"/>
        <v>188000</v>
      </c>
      <c r="AU401" s="6">
        <f t="shared" si="3742"/>
        <v>1.2053468085106382</v>
      </c>
      <c r="AV401" s="6">
        <f t="shared" si="3743"/>
        <v>1.3446820492279161</v>
      </c>
      <c r="AW401" s="28">
        <f t="shared" si="3442"/>
        <v>349000</v>
      </c>
      <c r="AX401" s="6">
        <f t="shared" si="3744"/>
        <v>1.1915318051575932</v>
      </c>
      <c r="AY401" s="6">
        <f t="shared" si="3745"/>
        <v>1.3301750687975071</v>
      </c>
      <c r="AZ401" s="28">
        <f t="shared" si="3443"/>
        <v>349000</v>
      </c>
      <c r="BA401" s="6">
        <f t="shared" si="3746"/>
        <v>1.1915318051575932</v>
      </c>
      <c r="BB401" s="21">
        <f t="shared" si="3747"/>
        <v>1.3301750687975071</v>
      </c>
    </row>
    <row r="402" spans="4:54" x14ac:dyDescent="0.25">
      <c r="D402" s="28">
        <v>393</v>
      </c>
      <c r="F402" s="20"/>
      <c r="G402" s="29">
        <f t="shared" si="3758"/>
        <v>197</v>
      </c>
      <c r="H402" s="4">
        <f t="shared" ref="H402" si="3807">H$5/G402+H$6</f>
        <v>4.0960751269035534</v>
      </c>
      <c r="I402" s="4">
        <f t="shared" si="3749"/>
        <v>5.8726472081218279</v>
      </c>
      <c r="J402" s="28">
        <v>393</v>
      </c>
      <c r="K402" s="4">
        <f t="shared" ref="K402" si="3808">K$5/J402+K$6</f>
        <v>4.0963592875318069</v>
      </c>
      <c r="L402" s="4">
        <f t="shared" si="3751"/>
        <v>5.8730623409669214</v>
      </c>
      <c r="M402" s="28">
        <f t="shared" si="3516"/>
        <v>979</v>
      </c>
      <c r="N402" s="6">
        <f t="shared" ref="N402" si="3809">N$5/M402+N$6</f>
        <v>3.7972664964249234</v>
      </c>
      <c r="O402" s="6">
        <f t="shared" si="3499"/>
        <v>5.3195595505617979</v>
      </c>
      <c r="P402" s="28">
        <f t="shared" si="3518"/>
        <v>8890</v>
      </c>
      <c r="Q402" s="6">
        <f t="shared" ref="Q402" si="3810">Q$5/P402+Q$6</f>
        <v>3.710410461192351</v>
      </c>
      <c r="R402" s="6">
        <f t="shared" si="3501"/>
        <v>5.2249727784026998</v>
      </c>
      <c r="S402" s="28">
        <f t="shared" si="3266"/>
        <v>12745</v>
      </c>
      <c r="T402" s="6">
        <f t="shared" ref="T402" si="3811">T$5/S402+T$6</f>
        <v>2.7097544134954887</v>
      </c>
      <c r="U402" s="6">
        <f t="shared" si="3503"/>
        <v>3.022542134170263</v>
      </c>
      <c r="V402" s="28">
        <f t="shared" si="3268"/>
        <v>24325</v>
      </c>
      <c r="W402" s="6">
        <f t="shared" ref="W402" si="3812">W$5/V402+W$6</f>
        <v>2.6121261048304212</v>
      </c>
      <c r="X402" s="6">
        <f t="shared" si="3505"/>
        <v>2.9144271325796507</v>
      </c>
      <c r="Y402" s="28">
        <f t="shared" si="3270"/>
        <v>48450</v>
      </c>
      <c r="Z402" s="6">
        <f t="shared" ref="Z402" si="3813">Z$5/Y402+Z$6</f>
        <v>2.4774628482972139</v>
      </c>
      <c r="AA402" s="6">
        <f t="shared" si="3507"/>
        <v>2.7650713106295148</v>
      </c>
      <c r="AB402" s="28">
        <f t="shared" si="3355"/>
        <v>190000</v>
      </c>
      <c r="AC402" s="6">
        <f t="shared" ref="AC402" si="3814">AC$5/AB402+AC$6</f>
        <v>2.2233315789473687</v>
      </c>
      <c r="AD402" s="6">
        <f t="shared" si="3509"/>
        <v>2.4820157894736843</v>
      </c>
      <c r="AE402" s="28">
        <f t="shared" si="3438"/>
        <v>352000</v>
      </c>
      <c r="AF402" s="6">
        <f t="shared" si="3492"/>
        <v>1.9256943181818182</v>
      </c>
      <c r="AG402" s="6">
        <f t="shared" si="3510"/>
        <v>2.1503954545454547</v>
      </c>
      <c r="AH402" s="28">
        <f t="shared" si="3439"/>
        <v>352000</v>
      </c>
      <c r="AI402" s="6">
        <f t="shared" si="3493"/>
        <v>1.4590943181818183</v>
      </c>
      <c r="AJ402" s="6">
        <f t="shared" si="3511"/>
        <v>1.6290954545454546</v>
      </c>
      <c r="AK402" s="28">
        <f t="shared" si="3440"/>
        <v>352000</v>
      </c>
      <c r="AL402" s="6">
        <f t="shared" si="3494"/>
        <v>0.75899431818181817</v>
      </c>
      <c r="AM402" s="6">
        <f t="shared" si="3512"/>
        <v>0.76382801899592934</v>
      </c>
      <c r="AN402" s="28">
        <f t="shared" si="3441"/>
        <v>352000</v>
      </c>
      <c r="AO402" s="6">
        <f t="shared" si="3495"/>
        <v>0.45819431818181816</v>
      </c>
      <c r="AP402" s="6">
        <f t="shared" si="3513"/>
        <v>0.46139545454545455</v>
      </c>
      <c r="AQ402" s="28">
        <f t="shared" si="3274"/>
        <v>48450</v>
      </c>
      <c r="AR402" s="6">
        <f t="shared" si="3740"/>
        <v>1.4451628482972136</v>
      </c>
      <c r="AS402" s="6">
        <f t="shared" si="3741"/>
        <v>1.6116853648179186</v>
      </c>
      <c r="AT402" s="28">
        <f t="shared" si="3357"/>
        <v>190000</v>
      </c>
      <c r="AU402" s="6">
        <f t="shared" si="3742"/>
        <v>1.2050315789473685</v>
      </c>
      <c r="AV402" s="6">
        <f t="shared" si="3743"/>
        <v>1.344351030190962</v>
      </c>
      <c r="AW402" s="28">
        <f t="shared" si="3442"/>
        <v>352000</v>
      </c>
      <c r="AX402" s="6">
        <f t="shared" si="3744"/>
        <v>1.1913943181818183</v>
      </c>
      <c r="AY402" s="6">
        <f t="shared" si="3745"/>
        <v>1.3300306952627323</v>
      </c>
      <c r="AZ402" s="28">
        <f t="shared" si="3443"/>
        <v>352000</v>
      </c>
      <c r="BA402" s="6">
        <f t="shared" si="3746"/>
        <v>1.1913943181818183</v>
      </c>
      <c r="BB402" s="21">
        <f t="shared" si="3747"/>
        <v>1.3300306952627323</v>
      </c>
    </row>
    <row r="403" spans="4:54" x14ac:dyDescent="0.25">
      <c r="D403" s="28">
        <v>394</v>
      </c>
      <c r="F403" s="20"/>
      <c r="G403" s="29">
        <f t="shared" si="3758"/>
        <v>197.5</v>
      </c>
      <c r="H403" s="4">
        <f t="shared" ref="H403" si="3815">H$5/G403+H$6</f>
        <v>4.0957924050632908</v>
      </c>
      <c r="I403" s="4">
        <f t="shared" si="3749"/>
        <v>5.8722341772151898</v>
      </c>
      <c r="J403" s="28">
        <v>394</v>
      </c>
      <c r="K403" s="4">
        <f t="shared" ref="K403" si="3816">K$5/J403+K$6</f>
        <v>4.0960751269035534</v>
      </c>
      <c r="L403" s="4">
        <f t="shared" si="3751"/>
        <v>5.8726472081218279</v>
      </c>
      <c r="M403" s="28">
        <f t="shared" si="3516"/>
        <v>982</v>
      </c>
      <c r="N403" s="6">
        <f t="shared" ref="N403" si="3817">N$5/M403+N$6</f>
        <v>3.7969513238289205</v>
      </c>
      <c r="O403" s="6">
        <f t="shared" si="3499"/>
        <v>5.3192162932790223</v>
      </c>
      <c r="P403" s="28">
        <f t="shared" si="3518"/>
        <v>8920</v>
      </c>
      <c r="Q403" s="6">
        <f t="shared" ref="Q403" si="3818">Q$5/P403+Q$6</f>
        <v>3.7103556053811659</v>
      </c>
      <c r="R403" s="6">
        <f t="shared" si="3501"/>
        <v>5.2249130044843053</v>
      </c>
      <c r="S403" s="28">
        <f t="shared" ref="S403:S466" si="3819">S402+65</f>
        <v>12810</v>
      </c>
      <c r="T403" s="6">
        <f t="shared" ref="T403" si="3820">T$5/S403+T$6</f>
        <v>2.7093801717408277</v>
      </c>
      <c r="U403" s="6">
        <f t="shared" si="3503"/>
        <v>3.0221491803278688</v>
      </c>
      <c r="V403" s="28">
        <f t="shared" ref="V403:V466" si="3821">V402+125</f>
        <v>24450</v>
      </c>
      <c r="W403" s="6">
        <f t="shared" ref="W403" si="3822">W$5/V403+W$6</f>
        <v>2.6118182004089978</v>
      </c>
      <c r="X403" s="6">
        <f t="shared" si="3505"/>
        <v>2.9141038854805728</v>
      </c>
      <c r="Y403" s="28">
        <f t="shared" ref="Y403:Y466" si="3823">Y402+250</f>
        <v>48700</v>
      </c>
      <c r="Z403" s="6">
        <f t="shared" ref="Z403" si="3824">Z$5/Y403+Z$6</f>
        <v>2.4772371663244352</v>
      </c>
      <c r="AA403" s="6">
        <f t="shared" si="3507"/>
        <v>2.764834291581109</v>
      </c>
      <c r="AB403" s="28">
        <f t="shared" si="3355"/>
        <v>192000</v>
      </c>
      <c r="AC403" s="6">
        <f t="shared" ref="AC403" si="3825">AC$5/AB403+AC$6</f>
        <v>2.2230229166666668</v>
      </c>
      <c r="AD403" s="6">
        <f t="shared" si="3509"/>
        <v>2.4816916666666664</v>
      </c>
      <c r="AE403" s="28">
        <f t="shared" si="3438"/>
        <v>355000</v>
      </c>
      <c r="AF403" s="6">
        <f t="shared" si="3492"/>
        <v>1.9255591549295774</v>
      </c>
      <c r="AG403" s="6">
        <f t="shared" si="3510"/>
        <v>2.1502535211267606</v>
      </c>
      <c r="AH403" s="28">
        <f t="shared" si="3439"/>
        <v>355000</v>
      </c>
      <c r="AI403" s="6">
        <f t="shared" si="3493"/>
        <v>1.4589591549295775</v>
      </c>
      <c r="AJ403" s="6">
        <f t="shared" si="3511"/>
        <v>1.6289535211267607</v>
      </c>
      <c r="AK403" s="28">
        <f t="shared" si="3440"/>
        <v>355000</v>
      </c>
      <c r="AL403" s="6">
        <f t="shared" si="3494"/>
        <v>0.75885915492957745</v>
      </c>
      <c r="AM403" s="6">
        <f t="shared" si="3512"/>
        <v>0.76368608557723539</v>
      </c>
      <c r="AN403" s="28">
        <f t="shared" si="3441"/>
        <v>355000</v>
      </c>
      <c r="AO403" s="6">
        <f t="shared" si="3495"/>
        <v>0.45805915492957744</v>
      </c>
      <c r="AP403" s="6">
        <f t="shared" si="3513"/>
        <v>0.46125352112676055</v>
      </c>
      <c r="AQ403" s="28">
        <f t="shared" ref="AQ403:AQ466" si="3826">AQ402+250</f>
        <v>48700</v>
      </c>
      <c r="AR403" s="6">
        <f t="shared" si="3740"/>
        <v>1.4449371663244355</v>
      </c>
      <c r="AS403" s="6">
        <f t="shared" si="3741"/>
        <v>1.6114483457695123</v>
      </c>
      <c r="AT403" s="28">
        <f t="shared" si="3357"/>
        <v>192000</v>
      </c>
      <c r="AU403" s="6">
        <f t="shared" si="3742"/>
        <v>1.2047229166666666</v>
      </c>
      <c r="AV403" s="6">
        <f t="shared" si="3743"/>
        <v>1.3440269073839446</v>
      </c>
      <c r="AW403" s="28">
        <f t="shared" si="3442"/>
        <v>355000</v>
      </c>
      <c r="AX403" s="6">
        <f t="shared" si="3744"/>
        <v>1.1912591549295775</v>
      </c>
      <c r="AY403" s="6">
        <f t="shared" si="3745"/>
        <v>1.3298887618440385</v>
      </c>
      <c r="AZ403" s="28">
        <f t="shared" si="3443"/>
        <v>355000</v>
      </c>
      <c r="BA403" s="6">
        <f t="shared" si="3746"/>
        <v>1.1912591549295775</v>
      </c>
      <c r="BB403" s="21">
        <f t="shared" si="3747"/>
        <v>1.3298887618440385</v>
      </c>
    </row>
    <row r="404" spans="4:54" x14ac:dyDescent="0.25">
      <c r="D404" s="28">
        <v>395</v>
      </c>
      <c r="F404" s="20"/>
      <c r="G404" s="29">
        <f t="shared" si="3758"/>
        <v>198</v>
      </c>
      <c r="H404" s="4">
        <f t="shared" ref="H404" si="3827">H$5/G404+H$6</f>
        <v>4.0955111111111107</v>
      </c>
      <c r="I404" s="4">
        <f t="shared" si="3749"/>
        <v>5.8718232323232327</v>
      </c>
      <c r="J404" s="28">
        <v>395</v>
      </c>
      <c r="K404" s="4">
        <f t="shared" ref="K404" si="3828">K$5/J404+K$6</f>
        <v>4.0957924050632908</v>
      </c>
      <c r="L404" s="4">
        <f t="shared" si="3751"/>
        <v>5.8722341772151898</v>
      </c>
      <c r="M404" s="28">
        <f t="shared" si="3516"/>
        <v>985</v>
      </c>
      <c r="N404" s="6">
        <f t="shared" ref="N404" si="3829">N$5/M404+N$6</f>
        <v>3.7966380710659902</v>
      </c>
      <c r="O404" s="6">
        <f t="shared" si="3499"/>
        <v>5.3188751269035537</v>
      </c>
      <c r="P404" s="28">
        <f t="shared" si="3518"/>
        <v>8950</v>
      </c>
      <c r="Q404" s="6">
        <f t="shared" ref="Q404" si="3830">Q$5/P404+Q$6</f>
        <v>3.7103011173184357</v>
      </c>
      <c r="R404" s="6">
        <f t="shared" si="3501"/>
        <v>5.2248536312849163</v>
      </c>
      <c r="S404" s="28">
        <f t="shared" si="3819"/>
        <v>12875</v>
      </c>
      <c r="T404" s="6">
        <f t="shared" ref="T404" si="3831">T$5/S404+T$6</f>
        <v>2.7090097087378644</v>
      </c>
      <c r="U404" s="6">
        <f t="shared" si="3503"/>
        <v>3.0217601941747572</v>
      </c>
      <c r="V404" s="28">
        <f t="shared" si="3821"/>
        <v>24575</v>
      </c>
      <c r="W404" s="6">
        <f t="shared" ref="W404" si="3832">W$5/V404+W$6</f>
        <v>2.611513428280773</v>
      </c>
      <c r="X404" s="6">
        <f t="shared" si="3505"/>
        <v>2.913783926754832</v>
      </c>
      <c r="Y404" s="28">
        <f t="shared" si="3823"/>
        <v>48950</v>
      </c>
      <c r="Z404" s="6">
        <f t="shared" ref="Z404" si="3833">Z$5/Y404+Z$6</f>
        <v>2.4770137895812052</v>
      </c>
      <c r="AA404" s="6">
        <f t="shared" si="3507"/>
        <v>2.764599693564862</v>
      </c>
      <c r="AB404" s="28">
        <f t="shared" si="3355"/>
        <v>194000</v>
      </c>
      <c r="AC404" s="6">
        <f t="shared" ref="AC404" si="3834">AC$5/AB404+AC$6</f>
        <v>2.2227206185567012</v>
      </c>
      <c r="AD404" s="6">
        <f t="shared" si="3509"/>
        <v>2.4813742268041237</v>
      </c>
      <c r="AE404" s="28">
        <f t="shared" si="3438"/>
        <v>358000</v>
      </c>
      <c r="AF404" s="6">
        <f t="shared" si="3492"/>
        <v>1.9254262569832401</v>
      </c>
      <c r="AG404" s="6">
        <f t="shared" si="3510"/>
        <v>2.1501139664804469</v>
      </c>
      <c r="AH404" s="28">
        <f t="shared" si="3439"/>
        <v>358000</v>
      </c>
      <c r="AI404" s="6">
        <f t="shared" si="3493"/>
        <v>1.4588262569832402</v>
      </c>
      <c r="AJ404" s="6">
        <f t="shared" si="3511"/>
        <v>1.6288139664804471</v>
      </c>
      <c r="AK404" s="28">
        <f t="shared" si="3440"/>
        <v>358000</v>
      </c>
      <c r="AL404" s="6">
        <f t="shared" si="3494"/>
        <v>0.75872625698324025</v>
      </c>
      <c r="AM404" s="6">
        <f t="shared" si="3512"/>
        <v>0.76354653093092173</v>
      </c>
      <c r="AN404" s="28">
        <f t="shared" si="3441"/>
        <v>358000</v>
      </c>
      <c r="AO404" s="6">
        <f t="shared" si="3495"/>
        <v>0.45792625698324019</v>
      </c>
      <c r="AP404" s="6">
        <f t="shared" si="3513"/>
        <v>0.46111396648044695</v>
      </c>
      <c r="AQ404" s="28">
        <f t="shared" si="3826"/>
        <v>48950</v>
      </c>
      <c r="AR404" s="6">
        <f t="shared" si="3740"/>
        <v>1.4447137895812054</v>
      </c>
      <c r="AS404" s="6">
        <f t="shared" si="3741"/>
        <v>1.6112137477532658</v>
      </c>
      <c r="AT404" s="28">
        <f t="shared" si="3357"/>
        <v>194000</v>
      </c>
      <c r="AU404" s="6">
        <f t="shared" si="3742"/>
        <v>1.204420618556701</v>
      </c>
      <c r="AV404" s="6">
        <f t="shared" si="3743"/>
        <v>1.3437094675214016</v>
      </c>
      <c r="AW404" s="28">
        <f t="shared" si="3442"/>
        <v>358000</v>
      </c>
      <c r="AX404" s="6">
        <f t="shared" si="3744"/>
        <v>1.1911262569832402</v>
      </c>
      <c r="AY404" s="6">
        <f t="shared" si="3745"/>
        <v>1.3297492071977248</v>
      </c>
      <c r="AZ404" s="28">
        <f t="shared" si="3443"/>
        <v>358000</v>
      </c>
      <c r="BA404" s="6">
        <f t="shared" si="3746"/>
        <v>1.1911262569832402</v>
      </c>
      <c r="BB404" s="21">
        <f t="shared" si="3747"/>
        <v>1.3297492071977248</v>
      </c>
    </row>
    <row r="405" spans="4:54" x14ac:dyDescent="0.25">
      <c r="D405" s="28">
        <v>396</v>
      </c>
      <c r="F405" s="20"/>
      <c r="G405" s="29">
        <f t="shared" si="3758"/>
        <v>198.5</v>
      </c>
      <c r="H405" s="4">
        <f t="shared" ref="H405" si="3835">H$5/G405+H$6</f>
        <v>4.0952312342569268</v>
      </c>
      <c r="I405" s="4">
        <f t="shared" si="3749"/>
        <v>5.8714143576826201</v>
      </c>
      <c r="J405" s="28">
        <v>396</v>
      </c>
      <c r="K405" s="4">
        <f t="shared" ref="K405" si="3836">K$5/J405+K$6</f>
        <v>4.0955111111111107</v>
      </c>
      <c r="L405" s="4">
        <f t="shared" si="3751"/>
        <v>5.8718232323232327</v>
      </c>
      <c r="M405" s="28">
        <f t="shared" si="3516"/>
        <v>988</v>
      </c>
      <c r="N405" s="6">
        <f t="shared" ref="N405" si="3837">N$5/M405+N$6</f>
        <v>3.7963267206477735</v>
      </c>
      <c r="O405" s="6">
        <f t="shared" si="3499"/>
        <v>5.3185360323886641</v>
      </c>
      <c r="P405" s="28">
        <f t="shared" si="3518"/>
        <v>8980</v>
      </c>
      <c r="Q405" s="6">
        <f t="shared" ref="Q405" si="3838">Q$5/P405+Q$6</f>
        <v>3.7102469933184858</v>
      </c>
      <c r="R405" s="6">
        <f t="shared" si="3501"/>
        <v>5.2247946547884192</v>
      </c>
      <c r="S405" s="28">
        <f t="shared" si="3819"/>
        <v>12940</v>
      </c>
      <c r="T405" s="6">
        <f t="shared" ref="T405" si="3839">T$5/S405+T$6</f>
        <v>2.7086429675425041</v>
      </c>
      <c r="U405" s="6">
        <f t="shared" si="3503"/>
        <v>3.0213751159196289</v>
      </c>
      <c r="V405" s="28">
        <f t="shared" si="3821"/>
        <v>24700</v>
      </c>
      <c r="W405" s="6">
        <f t="shared" ref="W405" si="3840">W$5/V405+W$6</f>
        <v>2.6112117408906883</v>
      </c>
      <c r="X405" s="6">
        <f t="shared" si="3505"/>
        <v>2.9134672064777329</v>
      </c>
      <c r="Y405" s="28">
        <f t="shared" si="3823"/>
        <v>49200</v>
      </c>
      <c r="Z405" s="6">
        <f t="shared" ref="Z405" si="3841">Z$5/Y405+Z$6</f>
        <v>2.4767926829268294</v>
      </c>
      <c r="AA405" s="6">
        <f t="shared" si="3507"/>
        <v>2.7643674796747968</v>
      </c>
      <c r="AB405" s="28">
        <f t="shared" si="3355"/>
        <v>196000</v>
      </c>
      <c r="AC405" s="6">
        <f t="shared" ref="AC405" si="3842">AC$5/AB405+AC$6</f>
        <v>2.2224244897959187</v>
      </c>
      <c r="AD405" s="6">
        <f t="shared" si="3509"/>
        <v>2.4810632653061222</v>
      </c>
      <c r="AE405" s="28">
        <f t="shared" si="3438"/>
        <v>361000</v>
      </c>
      <c r="AF405" s="6">
        <f t="shared" si="3492"/>
        <v>1.925295567867036</v>
      </c>
      <c r="AG405" s="6">
        <f t="shared" si="3510"/>
        <v>2.1499767313019391</v>
      </c>
      <c r="AH405" s="28">
        <f t="shared" si="3439"/>
        <v>361000</v>
      </c>
      <c r="AI405" s="6">
        <f t="shared" si="3493"/>
        <v>1.4586955678670361</v>
      </c>
      <c r="AJ405" s="6">
        <f t="shared" si="3511"/>
        <v>1.628676731301939</v>
      </c>
      <c r="AK405" s="28">
        <f t="shared" si="3440"/>
        <v>361000</v>
      </c>
      <c r="AL405" s="6">
        <f t="shared" si="3494"/>
        <v>0.75859556786703597</v>
      </c>
      <c r="AM405" s="6">
        <f t="shared" si="3512"/>
        <v>0.7634092957524139</v>
      </c>
      <c r="AN405" s="28">
        <f t="shared" si="3441"/>
        <v>361000</v>
      </c>
      <c r="AO405" s="6">
        <f t="shared" si="3495"/>
        <v>0.45779556786703601</v>
      </c>
      <c r="AP405" s="6">
        <f t="shared" si="3513"/>
        <v>0.46097673130193906</v>
      </c>
      <c r="AQ405" s="28">
        <f t="shared" si="3826"/>
        <v>49200</v>
      </c>
      <c r="AR405" s="6">
        <f t="shared" si="3740"/>
        <v>1.4444926829268294</v>
      </c>
      <c r="AS405" s="6">
        <f t="shared" si="3741"/>
        <v>1.6109815338632003</v>
      </c>
      <c r="AT405" s="28">
        <f t="shared" si="3357"/>
        <v>196000</v>
      </c>
      <c r="AU405" s="6">
        <f t="shared" si="3742"/>
        <v>1.2041244897959185</v>
      </c>
      <c r="AV405" s="6">
        <f t="shared" si="3743"/>
        <v>1.3433985060234002</v>
      </c>
      <c r="AW405" s="28">
        <f t="shared" si="3442"/>
        <v>361000</v>
      </c>
      <c r="AX405" s="6">
        <f t="shared" si="3744"/>
        <v>1.1909955678670361</v>
      </c>
      <c r="AY405" s="6">
        <f t="shared" si="3745"/>
        <v>1.3296119720192168</v>
      </c>
      <c r="AZ405" s="28">
        <f t="shared" si="3443"/>
        <v>361000</v>
      </c>
      <c r="BA405" s="6">
        <f t="shared" si="3746"/>
        <v>1.1909955678670361</v>
      </c>
      <c r="BB405" s="21">
        <f t="shared" si="3747"/>
        <v>1.3296119720192168</v>
      </c>
    </row>
    <row r="406" spans="4:54" x14ac:dyDescent="0.25">
      <c r="D406" s="28">
        <v>397</v>
      </c>
      <c r="F406" s="20"/>
      <c r="G406" s="29">
        <f t="shared" si="3758"/>
        <v>199</v>
      </c>
      <c r="H406" s="4">
        <f t="shared" ref="H406" si="3843">H$5/G406+H$6</f>
        <v>4.0949527638190952</v>
      </c>
      <c r="I406" s="4">
        <f t="shared" si="3749"/>
        <v>5.8710075376884427</v>
      </c>
      <c r="J406" s="28">
        <v>397</v>
      </c>
      <c r="K406" s="4">
        <f t="shared" ref="K406" si="3844">K$5/J406+K$6</f>
        <v>4.0952312342569268</v>
      </c>
      <c r="L406" s="4">
        <f t="shared" si="3751"/>
        <v>5.8714143576826201</v>
      </c>
      <c r="M406" s="28">
        <f t="shared" si="3516"/>
        <v>991</v>
      </c>
      <c r="N406" s="6">
        <f t="shared" ref="N406" si="3845">N$5/M406+N$6</f>
        <v>3.7960172552976794</v>
      </c>
      <c r="O406" s="6">
        <f t="shared" si="3499"/>
        <v>5.3181989909182645</v>
      </c>
      <c r="P406" s="28">
        <f t="shared" si="3518"/>
        <v>9010</v>
      </c>
      <c r="Q406" s="6">
        <f t="shared" ref="Q406" si="3846">Q$5/P406+Q$6</f>
        <v>3.7101932297447284</v>
      </c>
      <c r="R406" s="6">
        <f t="shared" si="3501"/>
        <v>5.2247360710321864</v>
      </c>
      <c r="S406" s="28">
        <f t="shared" si="3819"/>
        <v>13005</v>
      </c>
      <c r="T406" s="6">
        <f t="shared" ref="T406" si="3847">T$5/S406+T$6</f>
        <v>2.7082798923490965</v>
      </c>
      <c r="U406" s="6">
        <f t="shared" si="3503"/>
        <v>3.0209938869665516</v>
      </c>
      <c r="V406" s="28">
        <f t="shared" si="3821"/>
        <v>24825</v>
      </c>
      <c r="W406" s="6">
        <f t="shared" ref="W406" si="3848">W$5/V406+W$6</f>
        <v>2.6109130916414904</v>
      </c>
      <c r="X406" s="6">
        <f t="shared" si="3505"/>
        <v>2.9131536757301109</v>
      </c>
      <c r="Y406" s="28">
        <f t="shared" si="3823"/>
        <v>49450</v>
      </c>
      <c r="Z406" s="6">
        <f t="shared" ref="Z406" si="3849">Z$5/Y406+Z$6</f>
        <v>2.4765738119312437</v>
      </c>
      <c r="AA406" s="6">
        <f t="shared" si="3507"/>
        <v>2.7641376137512639</v>
      </c>
      <c r="AB406" s="28">
        <f t="shared" si="3355"/>
        <v>198000</v>
      </c>
      <c r="AC406" s="6">
        <f t="shared" ref="AC406" si="3850">AC$5/AB406+AC$6</f>
        <v>2.2221343434343437</v>
      </c>
      <c r="AD406" s="6">
        <f t="shared" si="3509"/>
        <v>2.4807585858585859</v>
      </c>
      <c r="AE406" s="28">
        <f t="shared" si="3438"/>
        <v>364000</v>
      </c>
      <c r="AF406" s="6">
        <f t="shared" si="3492"/>
        <v>1.925167032967033</v>
      </c>
      <c r="AG406" s="6">
        <f t="shared" si="3510"/>
        <v>2.1498417582417582</v>
      </c>
      <c r="AH406" s="28">
        <f t="shared" si="3439"/>
        <v>364000</v>
      </c>
      <c r="AI406" s="6">
        <f t="shared" si="3493"/>
        <v>1.4585670329670331</v>
      </c>
      <c r="AJ406" s="6">
        <f t="shared" si="3511"/>
        <v>1.6285417582417583</v>
      </c>
      <c r="AK406" s="28">
        <f t="shared" si="3440"/>
        <v>364000</v>
      </c>
      <c r="AL406" s="6">
        <f t="shared" si="3494"/>
        <v>0.75846703296703299</v>
      </c>
      <c r="AM406" s="6">
        <f t="shared" si="3512"/>
        <v>0.76327432269223305</v>
      </c>
      <c r="AN406" s="28">
        <f t="shared" si="3441"/>
        <v>364000</v>
      </c>
      <c r="AO406" s="6">
        <f t="shared" si="3495"/>
        <v>0.45766703296703298</v>
      </c>
      <c r="AP406" s="6">
        <f t="shared" si="3513"/>
        <v>0.46084175824175821</v>
      </c>
      <c r="AQ406" s="28">
        <f t="shared" si="3826"/>
        <v>49450</v>
      </c>
      <c r="AR406" s="6">
        <f t="shared" si="3740"/>
        <v>1.4442738119312437</v>
      </c>
      <c r="AS406" s="6">
        <f t="shared" si="3741"/>
        <v>1.6107516679396676</v>
      </c>
      <c r="AT406" s="28">
        <f t="shared" si="3357"/>
        <v>198000</v>
      </c>
      <c r="AU406" s="6">
        <f t="shared" si="3742"/>
        <v>1.2038343434343435</v>
      </c>
      <c r="AV406" s="6">
        <f t="shared" si="3743"/>
        <v>1.3430938265758636</v>
      </c>
      <c r="AW406" s="28">
        <f t="shared" si="3442"/>
        <v>364000</v>
      </c>
      <c r="AX406" s="6">
        <f t="shared" si="3744"/>
        <v>1.190867032967033</v>
      </c>
      <c r="AY406" s="6">
        <f t="shared" si="3745"/>
        <v>1.329476998959036</v>
      </c>
      <c r="AZ406" s="28">
        <f t="shared" si="3443"/>
        <v>364000</v>
      </c>
      <c r="BA406" s="6">
        <f t="shared" si="3746"/>
        <v>1.190867032967033</v>
      </c>
      <c r="BB406" s="21">
        <f t="shared" si="3747"/>
        <v>1.329476998959036</v>
      </c>
    </row>
    <row r="407" spans="4:54" x14ac:dyDescent="0.25">
      <c r="D407" s="28">
        <v>398</v>
      </c>
      <c r="F407" s="20"/>
      <c r="G407" s="29">
        <f t="shared" si="3758"/>
        <v>199.5</v>
      </c>
      <c r="H407" s="4">
        <f t="shared" ref="H407" si="3851">H$5/G407+H$6</f>
        <v>4.0946756892230578</v>
      </c>
      <c r="I407" s="4">
        <f t="shared" si="3749"/>
        <v>5.8706027568922305</v>
      </c>
      <c r="J407" s="28">
        <v>398</v>
      </c>
      <c r="K407" s="4">
        <f t="shared" ref="K407" si="3852">K$5/J407+K$6</f>
        <v>4.0949527638190952</v>
      </c>
      <c r="L407" s="4">
        <f t="shared" si="3751"/>
        <v>5.8710075376884427</v>
      </c>
      <c r="M407" s="28">
        <f t="shared" si="3516"/>
        <v>994</v>
      </c>
      <c r="N407" s="6">
        <f t="shared" ref="N407" si="3853">N$5/M407+N$6</f>
        <v>3.7957096579476861</v>
      </c>
      <c r="O407" s="6">
        <f t="shared" si="3499"/>
        <v>5.317863983903421</v>
      </c>
      <c r="P407" s="28">
        <f t="shared" si="3518"/>
        <v>9040</v>
      </c>
      <c r="Q407" s="6">
        <f t="shared" ref="Q407" si="3854">Q$5/P407+Q$6</f>
        <v>3.7101398230088498</v>
      </c>
      <c r="R407" s="6">
        <f t="shared" si="3501"/>
        <v>5.2246778761061954</v>
      </c>
      <c r="S407" s="28">
        <f t="shared" si="3819"/>
        <v>13070</v>
      </c>
      <c r="T407" s="6">
        <f t="shared" ref="T407" si="3855">T$5/S407+T$6</f>
        <v>2.7079204284621272</v>
      </c>
      <c r="U407" s="6">
        <f t="shared" si="3503"/>
        <v>3.0206164498852335</v>
      </c>
      <c r="V407" s="28">
        <f t="shared" si="3821"/>
        <v>24950</v>
      </c>
      <c r="W407" s="6">
        <f t="shared" ref="W407" si="3856">W$5/V407+W$6</f>
        <v>2.6106174348697393</v>
      </c>
      <c r="X407" s="6">
        <f t="shared" si="3505"/>
        <v>2.9128432865731462</v>
      </c>
      <c r="Y407" s="28">
        <f t="shared" si="3823"/>
        <v>49700</v>
      </c>
      <c r="Z407" s="6">
        <f t="shared" ref="Z407" si="3857">Z$5/Y407+Z$6</f>
        <v>2.4763571428571431</v>
      </c>
      <c r="AA407" s="6">
        <f t="shared" si="3507"/>
        <v>2.7639100603621731</v>
      </c>
      <c r="AB407" s="28">
        <f t="shared" si="3355"/>
        <v>200000</v>
      </c>
      <c r="AC407" s="6">
        <f t="shared" ref="AC407" si="3858">AC$5/AB407+AC$6</f>
        <v>2.2218500000000003</v>
      </c>
      <c r="AD407" s="6">
        <f t="shared" si="3509"/>
        <v>2.4804599999999999</v>
      </c>
      <c r="AE407" s="28">
        <f t="shared" si="3438"/>
        <v>367000</v>
      </c>
      <c r="AF407" s="6">
        <f t="shared" si="3492"/>
        <v>1.9250405994550408</v>
      </c>
      <c r="AG407" s="6">
        <f t="shared" si="3510"/>
        <v>2.1497089918256131</v>
      </c>
      <c r="AH407" s="28">
        <f t="shared" si="3439"/>
        <v>367000</v>
      </c>
      <c r="AI407" s="6">
        <f t="shared" si="3493"/>
        <v>1.4584405994550409</v>
      </c>
      <c r="AJ407" s="6">
        <f t="shared" si="3511"/>
        <v>1.6284089918256131</v>
      </c>
      <c r="AK407" s="28">
        <f t="shared" si="3440"/>
        <v>367000</v>
      </c>
      <c r="AL407" s="6">
        <f t="shared" si="3494"/>
        <v>0.75834059945504084</v>
      </c>
      <c r="AM407" s="6">
        <f t="shared" si="3512"/>
        <v>0.76314155627608793</v>
      </c>
      <c r="AN407" s="28">
        <f t="shared" si="3441"/>
        <v>367000</v>
      </c>
      <c r="AO407" s="6">
        <f t="shared" si="3495"/>
        <v>0.45754059945504089</v>
      </c>
      <c r="AP407" s="6">
        <f t="shared" si="3513"/>
        <v>0.46070899182561309</v>
      </c>
      <c r="AQ407" s="28">
        <f t="shared" si="3826"/>
        <v>49700</v>
      </c>
      <c r="AR407" s="6">
        <f t="shared" si="3740"/>
        <v>1.4440571428571429</v>
      </c>
      <c r="AS407" s="6">
        <f t="shared" si="3741"/>
        <v>1.6105241145505766</v>
      </c>
      <c r="AT407" s="28">
        <f t="shared" si="3357"/>
        <v>200000</v>
      </c>
      <c r="AU407" s="6">
        <f t="shared" si="3742"/>
        <v>1.2035500000000001</v>
      </c>
      <c r="AV407" s="6">
        <f t="shared" si="3743"/>
        <v>1.3427952407172778</v>
      </c>
      <c r="AW407" s="28">
        <f t="shared" si="3442"/>
        <v>367000</v>
      </c>
      <c r="AX407" s="6">
        <f t="shared" si="3744"/>
        <v>1.1907405994550408</v>
      </c>
      <c r="AY407" s="6">
        <f t="shared" si="3745"/>
        <v>1.3293442325428908</v>
      </c>
      <c r="AZ407" s="28">
        <f t="shared" si="3443"/>
        <v>367000</v>
      </c>
      <c r="BA407" s="6">
        <f t="shared" si="3746"/>
        <v>1.1907405994550408</v>
      </c>
      <c r="BB407" s="21">
        <f t="shared" si="3747"/>
        <v>1.3293442325428908</v>
      </c>
    </row>
    <row r="408" spans="4:54" x14ac:dyDescent="0.25">
      <c r="D408" s="28">
        <v>399</v>
      </c>
      <c r="F408" s="20"/>
      <c r="G408" s="29">
        <f t="shared" si="3758"/>
        <v>200</v>
      </c>
      <c r="H408" s="4">
        <f t="shared" ref="H408" si="3859">H$5/G408+H$6</f>
        <v>4.0944000000000003</v>
      </c>
      <c r="I408" s="4">
        <f t="shared" si="3749"/>
        <v>5.8702000000000005</v>
      </c>
      <c r="J408" s="28">
        <v>399</v>
      </c>
      <c r="K408" s="4">
        <f t="shared" ref="K408" si="3860">K$5/J408+K$6</f>
        <v>4.0946756892230578</v>
      </c>
      <c r="L408" s="4">
        <f t="shared" si="3751"/>
        <v>5.8706027568922305</v>
      </c>
      <c r="M408" s="28">
        <f t="shared" si="3516"/>
        <v>997</v>
      </c>
      <c r="N408" s="6">
        <f t="shared" ref="N408" si="3861">N$5/M408+N$6</f>
        <v>3.7954039117352059</v>
      </c>
      <c r="O408" s="6">
        <f t="shared" si="3499"/>
        <v>5.3175309929789369</v>
      </c>
      <c r="P408" s="28">
        <f t="shared" si="3518"/>
        <v>9070</v>
      </c>
      <c r="Q408" s="6">
        <f t="shared" ref="Q408" si="3862">Q$5/P408+Q$6</f>
        <v>3.7100867695700113</v>
      </c>
      <c r="R408" s="6">
        <f t="shared" si="3501"/>
        <v>5.2246200661521502</v>
      </c>
      <c r="S408" s="28">
        <f t="shared" si="3819"/>
        <v>13135</v>
      </c>
      <c r="T408" s="6">
        <f t="shared" ref="T408" si="3863">T$5/S408+T$6</f>
        <v>2.7075645222687479</v>
      </c>
      <c r="U408" s="6">
        <f t="shared" si="3503"/>
        <v>3.0202427483821852</v>
      </c>
      <c r="V408" s="28">
        <f t="shared" si="3821"/>
        <v>25075</v>
      </c>
      <c r="W408" s="6">
        <f t="shared" ref="W408" si="3864">W$5/V408+W$6</f>
        <v>2.6103247258225322</v>
      </c>
      <c r="X408" s="6">
        <f t="shared" si="3505"/>
        <v>2.912535992023928</v>
      </c>
      <c r="Y408" s="28">
        <f t="shared" si="3823"/>
        <v>49950</v>
      </c>
      <c r="Z408" s="6">
        <f t="shared" ref="Z408" si="3865">Z$5/Y408+Z$6</f>
        <v>2.4761426426426425</v>
      </c>
      <c r="AA408" s="6">
        <f t="shared" si="3507"/>
        <v>2.7636847847847847</v>
      </c>
      <c r="AB408" s="28">
        <f t="shared" si="3355"/>
        <v>202000</v>
      </c>
      <c r="AC408" s="6">
        <f t="shared" ref="AC408" si="3866">AC$5/AB408+AC$6</f>
        <v>2.2215712871287132</v>
      </c>
      <c r="AD408" s="6">
        <f t="shared" si="3509"/>
        <v>2.4801673267326731</v>
      </c>
      <c r="AE408" s="28">
        <f t="shared" si="3438"/>
        <v>370000</v>
      </c>
      <c r="AF408" s="6">
        <f t="shared" si="3492"/>
        <v>1.9249162162162161</v>
      </c>
      <c r="AG408" s="6">
        <f t="shared" si="3510"/>
        <v>2.1495783783783784</v>
      </c>
      <c r="AH408" s="28">
        <f t="shared" si="3439"/>
        <v>370000</v>
      </c>
      <c r="AI408" s="6">
        <f t="shared" si="3493"/>
        <v>1.4583162162162162</v>
      </c>
      <c r="AJ408" s="6">
        <f t="shared" si="3511"/>
        <v>1.6282783783783785</v>
      </c>
      <c r="AK408" s="28">
        <f t="shared" si="3440"/>
        <v>370000</v>
      </c>
      <c r="AL408" s="6">
        <f t="shared" si="3494"/>
        <v>0.75821621621621627</v>
      </c>
      <c r="AM408" s="6">
        <f t="shared" si="3512"/>
        <v>0.76301094282885318</v>
      </c>
      <c r="AN408" s="28">
        <f t="shared" si="3441"/>
        <v>370000</v>
      </c>
      <c r="AO408" s="6">
        <f t="shared" si="3495"/>
        <v>0.4574162162162162</v>
      </c>
      <c r="AP408" s="6">
        <f t="shared" si="3513"/>
        <v>0.46057837837837839</v>
      </c>
      <c r="AQ408" s="28">
        <f t="shared" si="3826"/>
        <v>49950</v>
      </c>
      <c r="AR408" s="6">
        <f t="shared" si="3740"/>
        <v>1.4438426426426427</v>
      </c>
      <c r="AS408" s="6">
        <f t="shared" si="3741"/>
        <v>1.6102988389731885</v>
      </c>
      <c r="AT408" s="28">
        <f t="shared" si="3357"/>
        <v>202000</v>
      </c>
      <c r="AU408" s="6">
        <f t="shared" si="3742"/>
        <v>1.2032712871287128</v>
      </c>
      <c r="AV408" s="6">
        <f t="shared" si="3743"/>
        <v>1.3425025674499511</v>
      </c>
      <c r="AW408" s="28">
        <f t="shared" si="3442"/>
        <v>370000</v>
      </c>
      <c r="AX408" s="6">
        <f t="shared" si="3744"/>
        <v>1.1906162162162162</v>
      </c>
      <c r="AY408" s="6">
        <f t="shared" si="3745"/>
        <v>1.3292136190956563</v>
      </c>
      <c r="AZ408" s="28">
        <f t="shared" si="3443"/>
        <v>370000</v>
      </c>
      <c r="BA408" s="6">
        <f t="shared" si="3746"/>
        <v>1.1906162162162162</v>
      </c>
      <c r="BB408" s="21">
        <f t="shared" si="3747"/>
        <v>1.3292136190956563</v>
      </c>
    </row>
    <row r="409" spans="4:54" x14ac:dyDescent="0.25">
      <c r="D409" s="28">
        <v>400</v>
      </c>
      <c r="F409" s="20"/>
      <c r="G409" s="29">
        <f t="shared" si="3758"/>
        <v>200.5</v>
      </c>
      <c r="H409" s="4">
        <f t="shared" ref="H409" si="3867">H$5/G409+H$6</f>
        <v>4.0941256857855359</v>
      </c>
      <c r="I409" s="4">
        <f t="shared" si="3749"/>
        <v>5.8697992518703241</v>
      </c>
      <c r="J409" s="28">
        <v>400</v>
      </c>
      <c r="K409" s="4">
        <f t="shared" ref="K409" si="3868">K$5/J409+K$6</f>
        <v>4.0944000000000003</v>
      </c>
      <c r="L409" s="4">
        <f t="shared" si="3751"/>
        <v>5.8702000000000005</v>
      </c>
      <c r="M409" s="28">
        <f t="shared" si="3516"/>
        <v>1000</v>
      </c>
      <c r="N409" s="6">
        <f t="shared" ref="N409" si="3869">N$5/M409+N$6</f>
        <v>3.7951000000000001</v>
      </c>
      <c r="O409" s="6">
        <f t="shared" si="3499"/>
        <v>5.3172000000000006</v>
      </c>
      <c r="P409" s="28">
        <f t="shared" si="3518"/>
        <v>9100</v>
      </c>
      <c r="Q409" s="6">
        <f t="shared" ref="Q409" si="3870">Q$5/P409+Q$6</f>
        <v>3.710034065934066</v>
      </c>
      <c r="R409" s="6">
        <f t="shared" si="3501"/>
        <v>5.2245626373626379</v>
      </c>
      <c r="S409" s="28">
        <f t="shared" si="3819"/>
        <v>13200</v>
      </c>
      <c r="T409" s="6">
        <f t="shared" ref="T409" si="3871">T$5/S409+T$6</f>
        <v>2.7072121212121214</v>
      </c>
      <c r="U409" s="6">
        <f t="shared" si="3503"/>
        <v>3.0198727272727273</v>
      </c>
      <c r="V409" s="28">
        <f t="shared" si="3821"/>
        <v>25200</v>
      </c>
      <c r="W409" s="6">
        <f t="shared" ref="W409" si="3872">W$5/V409+W$6</f>
        <v>2.6100349206349205</v>
      </c>
      <c r="X409" s="6">
        <f t="shared" si="3505"/>
        <v>2.9122317460317459</v>
      </c>
      <c r="Y409" s="28">
        <f t="shared" si="3823"/>
        <v>50200</v>
      </c>
      <c r="Z409" s="6">
        <f t="shared" ref="Z409" si="3873">Z$5/Y409+Z$6</f>
        <v>2.4759302788844622</v>
      </c>
      <c r="AA409" s="6">
        <f t="shared" si="3507"/>
        <v>2.7634617529880479</v>
      </c>
      <c r="AB409" s="28">
        <f t="shared" si="3355"/>
        <v>204000</v>
      </c>
      <c r="AC409" s="6">
        <f t="shared" ref="AC409" si="3874">AC$5/AB409+AC$6</f>
        <v>2.2212980392156867</v>
      </c>
      <c r="AD409" s="6">
        <f t="shared" si="3509"/>
        <v>2.4798803921568626</v>
      </c>
      <c r="AE409" s="28">
        <f t="shared" si="3438"/>
        <v>373000</v>
      </c>
      <c r="AF409" s="6">
        <f t="shared" si="3492"/>
        <v>1.9247938337801609</v>
      </c>
      <c r="AG409" s="6">
        <f t="shared" si="3510"/>
        <v>2.1494498659517425</v>
      </c>
      <c r="AH409" s="28">
        <f t="shared" si="3439"/>
        <v>373000</v>
      </c>
      <c r="AI409" s="6">
        <f t="shared" si="3493"/>
        <v>1.458193833780161</v>
      </c>
      <c r="AJ409" s="6">
        <f t="shared" si="3511"/>
        <v>1.6281498659517426</v>
      </c>
      <c r="AK409" s="28">
        <f t="shared" si="3440"/>
        <v>373000</v>
      </c>
      <c r="AL409" s="6">
        <f t="shared" si="3494"/>
        <v>0.75809383378016082</v>
      </c>
      <c r="AM409" s="6">
        <f t="shared" si="3512"/>
        <v>0.76288243040221748</v>
      </c>
      <c r="AN409" s="28">
        <f t="shared" si="3441"/>
        <v>373000</v>
      </c>
      <c r="AO409" s="6">
        <f t="shared" si="3495"/>
        <v>0.45729383378016086</v>
      </c>
      <c r="AP409" s="6">
        <f t="shared" si="3513"/>
        <v>0.46044986595174264</v>
      </c>
      <c r="AQ409" s="28">
        <f t="shared" si="3826"/>
        <v>50200</v>
      </c>
      <c r="AR409" s="6">
        <f t="shared" si="3740"/>
        <v>1.4436302788844622</v>
      </c>
      <c r="AS409" s="6">
        <f t="shared" si="3741"/>
        <v>1.6100758071764514</v>
      </c>
      <c r="AT409" s="28">
        <f t="shared" si="3357"/>
        <v>204000</v>
      </c>
      <c r="AU409" s="6">
        <f t="shared" si="3742"/>
        <v>1.2029980392156863</v>
      </c>
      <c r="AV409" s="6">
        <f t="shared" si="3743"/>
        <v>1.3422156328741406</v>
      </c>
      <c r="AW409" s="28">
        <f t="shared" si="3442"/>
        <v>373000</v>
      </c>
      <c r="AX409" s="6">
        <f t="shared" si="3744"/>
        <v>1.1904938337801609</v>
      </c>
      <c r="AY409" s="6">
        <f t="shared" si="3745"/>
        <v>1.3290851066690204</v>
      </c>
      <c r="AZ409" s="28">
        <f t="shared" si="3443"/>
        <v>373000</v>
      </c>
      <c r="BA409" s="6">
        <f t="shared" si="3746"/>
        <v>1.1904938337801609</v>
      </c>
      <c r="BB409" s="21">
        <f t="shared" si="3747"/>
        <v>1.3290851066690204</v>
      </c>
    </row>
    <row r="410" spans="4:54" x14ac:dyDescent="0.25">
      <c r="D410" s="28">
        <v>401</v>
      </c>
      <c r="F410" s="20"/>
      <c r="G410" s="29">
        <f t="shared" si="3758"/>
        <v>201</v>
      </c>
      <c r="H410" s="4">
        <f t="shared" ref="H410" si="3875">H$5/G410+H$6</f>
        <v>4.0938527363184081</v>
      </c>
      <c r="I410" s="4">
        <f t="shared" si="3749"/>
        <v>5.8694004975124381</v>
      </c>
      <c r="J410" s="28">
        <v>401</v>
      </c>
      <c r="K410" s="4">
        <f t="shared" ref="K410" si="3876">K$5/J410+K$6</f>
        <v>4.0941256857855359</v>
      </c>
      <c r="L410" s="4">
        <f t="shared" si="3751"/>
        <v>5.8697992518703241</v>
      </c>
      <c r="M410" s="28">
        <f t="shared" si="3516"/>
        <v>1003</v>
      </c>
      <c r="N410" s="6">
        <f t="shared" ref="N410" si="3877">N$5/M410+N$6</f>
        <v>3.7947979062811568</v>
      </c>
      <c r="O410" s="6">
        <f t="shared" si="3499"/>
        <v>5.3168709870388833</v>
      </c>
      <c r="P410" s="28">
        <f t="shared" si="3518"/>
        <v>9130</v>
      </c>
      <c r="Q410" s="6">
        <f t="shared" ref="Q410" si="3878">Q$5/P410+Q$6</f>
        <v>3.7099817086527933</v>
      </c>
      <c r="R410" s="6">
        <f t="shared" si="3501"/>
        <v>5.2245055859802854</v>
      </c>
      <c r="S410" s="28">
        <f t="shared" si="3819"/>
        <v>13265</v>
      </c>
      <c r="T410" s="6">
        <f t="shared" ref="T410" si="3879">T$5/S410+T$6</f>
        <v>2.7068631737655484</v>
      </c>
      <c r="U410" s="6">
        <f t="shared" si="3503"/>
        <v>3.019506332453826</v>
      </c>
      <c r="V410" s="28">
        <f t="shared" si="3821"/>
        <v>25325</v>
      </c>
      <c r="W410" s="6">
        <f t="shared" ref="W410" si="3880">W$5/V410+W$6</f>
        <v>2.6097479763079958</v>
      </c>
      <c r="X410" s="6">
        <f t="shared" si="3505"/>
        <v>2.9119305034550838</v>
      </c>
      <c r="Y410" s="28">
        <f t="shared" si="3823"/>
        <v>50450</v>
      </c>
      <c r="Z410" s="6">
        <f t="shared" ref="Z410" si="3881">Z$5/Y410+Z$6</f>
        <v>2.4757200198216056</v>
      </c>
      <c r="AA410" s="6">
        <f t="shared" si="3507"/>
        <v>2.7632409316154609</v>
      </c>
      <c r="AB410" s="28">
        <f t="shared" si="3355"/>
        <v>206000</v>
      </c>
      <c r="AC410" s="6">
        <f t="shared" ref="AC410" si="3882">AC$5/AB410+AC$6</f>
        <v>2.2210300970873789</v>
      </c>
      <c r="AD410" s="6">
        <f t="shared" si="3509"/>
        <v>2.4795990291262133</v>
      </c>
      <c r="AE410" s="28">
        <f t="shared" si="3438"/>
        <v>376000</v>
      </c>
      <c r="AF410" s="6">
        <f t="shared" si="3492"/>
        <v>1.9246734042553191</v>
      </c>
      <c r="AG410" s="6">
        <f t="shared" si="3510"/>
        <v>2.1493234042553189</v>
      </c>
      <c r="AH410" s="28">
        <f t="shared" si="3439"/>
        <v>376000</v>
      </c>
      <c r="AI410" s="6">
        <f t="shared" si="3493"/>
        <v>1.4580734042553192</v>
      </c>
      <c r="AJ410" s="6">
        <f t="shared" si="3511"/>
        <v>1.6280234042553192</v>
      </c>
      <c r="AK410" s="28">
        <f t="shared" si="3440"/>
        <v>376000</v>
      </c>
      <c r="AL410" s="6">
        <f t="shared" si="3494"/>
        <v>0.75797340425531912</v>
      </c>
      <c r="AM410" s="6">
        <f t="shared" si="3512"/>
        <v>0.76275596870579399</v>
      </c>
      <c r="AN410" s="28">
        <f t="shared" si="3441"/>
        <v>376000</v>
      </c>
      <c r="AO410" s="6">
        <f t="shared" si="3495"/>
        <v>0.45717340425531916</v>
      </c>
      <c r="AP410" s="6">
        <f t="shared" si="3513"/>
        <v>0.46032340425531915</v>
      </c>
      <c r="AQ410" s="28">
        <f t="shared" si="3826"/>
        <v>50450</v>
      </c>
      <c r="AR410" s="6">
        <f t="shared" si="3740"/>
        <v>1.4434200198216056</v>
      </c>
      <c r="AS410" s="6">
        <f t="shared" si="3741"/>
        <v>1.6098549858038644</v>
      </c>
      <c r="AT410" s="28">
        <f t="shared" si="3357"/>
        <v>206000</v>
      </c>
      <c r="AU410" s="6">
        <f t="shared" si="3742"/>
        <v>1.2027300970873787</v>
      </c>
      <c r="AV410" s="6">
        <f t="shared" si="3743"/>
        <v>1.3419342698434915</v>
      </c>
      <c r="AW410" s="28">
        <f t="shared" si="3442"/>
        <v>376000</v>
      </c>
      <c r="AX410" s="6">
        <f t="shared" si="3744"/>
        <v>1.1903734042553191</v>
      </c>
      <c r="AY410" s="6">
        <f t="shared" si="3745"/>
        <v>1.328958644972597</v>
      </c>
      <c r="AZ410" s="28">
        <f t="shared" si="3443"/>
        <v>376000</v>
      </c>
      <c r="BA410" s="6">
        <f t="shared" si="3746"/>
        <v>1.1903734042553191</v>
      </c>
      <c r="BB410" s="21">
        <f t="shared" si="3747"/>
        <v>1.328958644972597</v>
      </c>
    </row>
    <row r="411" spans="4:54" x14ac:dyDescent="0.25">
      <c r="D411" s="28">
        <v>402</v>
      </c>
      <c r="F411" s="20"/>
      <c r="G411" s="29">
        <f t="shared" si="3758"/>
        <v>201.5</v>
      </c>
      <c r="H411" s="4">
        <f t="shared" ref="H411" si="3883">H$5/G411+H$6</f>
        <v>4.0935811414392056</v>
      </c>
      <c r="I411" s="4">
        <f t="shared" si="3749"/>
        <v>5.8690037220843676</v>
      </c>
      <c r="J411" s="28">
        <v>402</v>
      </c>
      <c r="K411" s="4">
        <f t="shared" ref="K411" si="3884">K$5/J411+K$6</f>
        <v>4.0938527363184081</v>
      </c>
      <c r="L411" s="4">
        <f t="shared" si="3751"/>
        <v>5.8694004975124381</v>
      </c>
      <c r="M411" s="28">
        <f t="shared" si="3516"/>
        <v>1006</v>
      </c>
      <c r="N411" s="6">
        <f t="shared" ref="N411" si="3885">N$5/M411+N$6</f>
        <v>3.7944976143141154</v>
      </c>
      <c r="O411" s="6">
        <f t="shared" si="3499"/>
        <v>5.3165439363817102</v>
      </c>
      <c r="P411" s="28">
        <f t="shared" si="3518"/>
        <v>9160</v>
      </c>
      <c r="Q411" s="6">
        <f t="shared" ref="Q411" si="3886">Q$5/P411+Q$6</f>
        <v>3.7099296943231441</v>
      </c>
      <c r="R411" s="6">
        <f t="shared" si="3501"/>
        <v>5.2244489082969432</v>
      </c>
      <c r="S411" s="28">
        <f t="shared" si="3819"/>
        <v>13330</v>
      </c>
      <c r="T411" s="6">
        <f t="shared" ref="T411" si="3887">T$5/S411+T$6</f>
        <v>2.7065176294073519</v>
      </c>
      <c r="U411" s="6">
        <f t="shared" si="3503"/>
        <v>3.0191435108777194</v>
      </c>
      <c r="V411" s="28">
        <f t="shared" si="3821"/>
        <v>25450</v>
      </c>
      <c r="W411" s="6">
        <f t="shared" ref="W411" si="3888">W$5/V411+W$6</f>
        <v>2.6094638506876229</v>
      </c>
      <c r="X411" s="6">
        <f t="shared" si="3505"/>
        <v>2.9116322200392926</v>
      </c>
      <c r="Y411" s="28">
        <f t="shared" si="3823"/>
        <v>50700</v>
      </c>
      <c r="Z411" s="6">
        <f t="shared" ref="Z411" si="3889">Z$5/Y411+Z$6</f>
        <v>2.4755118343195268</v>
      </c>
      <c r="AA411" s="6">
        <f t="shared" si="3507"/>
        <v>2.7630222879684418</v>
      </c>
      <c r="AB411" s="28">
        <f t="shared" si="3355"/>
        <v>208000</v>
      </c>
      <c r="AC411" s="6">
        <f t="shared" ref="AC411" si="3890">AC$5/AB411+AC$6</f>
        <v>2.220767307692308</v>
      </c>
      <c r="AD411" s="6">
        <f t="shared" si="3509"/>
        <v>2.4793230769230767</v>
      </c>
      <c r="AE411" s="28">
        <f t="shared" si="3438"/>
        <v>379000</v>
      </c>
      <c r="AF411" s="6">
        <f t="shared" si="3492"/>
        <v>1.9245548812664908</v>
      </c>
      <c r="AG411" s="6">
        <f t="shared" si="3510"/>
        <v>2.1491989445910291</v>
      </c>
      <c r="AH411" s="28">
        <f t="shared" si="3439"/>
        <v>379000</v>
      </c>
      <c r="AI411" s="6">
        <f t="shared" si="3493"/>
        <v>1.4579548812664909</v>
      </c>
      <c r="AJ411" s="6">
        <f t="shared" si="3511"/>
        <v>1.627898944591029</v>
      </c>
      <c r="AK411" s="28">
        <f t="shared" si="3440"/>
        <v>379000</v>
      </c>
      <c r="AL411" s="6">
        <f t="shared" si="3494"/>
        <v>0.75785488126649081</v>
      </c>
      <c r="AM411" s="6">
        <f t="shared" si="3512"/>
        <v>0.7626315090415039</v>
      </c>
      <c r="AN411" s="28">
        <f t="shared" si="3441"/>
        <v>379000</v>
      </c>
      <c r="AO411" s="6">
        <f t="shared" si="3495"/>
        <v>0.45705488126649074</v>
      </c>
      <c r="AP411" s="6">
        <f t="shared" si="3513"/>
        <v>0.460198944591029</v>
      </c>
      <c r="AQ411" s="28">
        <f t="shared" si="3826"/>
        <v>50700</v>
      </c>
      <c r="AR411" s="6">
        <f t="shared" si="3740"/>
        <v>1.4432118343195266</v>
      </c>
      <c r="AS411" s="6">
        <f t="shared" si="3741"/>
        <v>1.6096363421568454</v>
      </c>
      <c r="AT411" s="28">
        <f t="shared" si="3357"/>
        <v>208000</v>
      </c>
      <c r="AU411" s="6">
        <f t="shared" si="3742"/>
        <v>1.2024673076923078</v>
      </c>
      <c r="AV411" s="6">
        <f t="shared" si="3743"/>
        <v>1.3416583176403547</v>
      </c>
      <c r="AW411" s="28">
        <f t="shared" si="3442"/>
        <v>379000</v>
      </c>
      <c r="AX411" s="6">
        <f t="shared" si="3744"/>
        <v>1.1902548812664908</v>
      </c>
      <c r="AY411" s="6">
        <f t="shared" si="3745"/>
        <v>1.3288341853083068</v>
      </c>
      <c r="AZ411" s="28">
        <f t="shared" si="3443"/>
        <v>379000</v>
      </c>
      <c r="BA411" s="6">
        <f t="shared" si="3746"/>
        <v>1.1902548812664908</v>
      </c>
      <c r="BB411" s="21">
        <f t="shared" si="3747"/>
        <v>1.3288341853083068</v>
      </c>
    </row>
    <row r="412" spans="4:54" x14ac:dyDescent="0.25">
      <c r="D412" s="28">
        <v>403</v>
      </c>
      <c r="F412" s="20"/>
      <c r="G412" s="29">
        <f t="shared" si="3758"/>
        <v>202</v>
      </c>
      <c r="H412" s="4">
        <f t="shared" ref="H412" si="3891">H$5/G412+H$6</f>
        <v>4.0933108910891089</v>
      </c>
      <c r="I412" s="4">
        <f t="shared" si="3749"/>
        <v>5.8686089108910897</v>
      </c>
      <c r="J412" s="28">
        <v>403</v>
      </c>
      <c r="K412" s="4">
        <f t="shared" ref="K412" si="3892">K$5/J412+K$6</f>
        <v>4.0935811414392056</v>
      </c>
      <c r="L412" s="4">
        <f t="shared" si="3751"/>
        <v>5.8690037220843676</v>
      </c>
      <c r="M412" s="28">
        <f t="shared" si="3516"/>
        <v>1009</v>
      </c>
      <c r="N412" s="6">
        <f t="shared" ref="N412" si="3893">N$5/M412+N$6</f>
        <v>3.7941991080277502</v>
      </c>
      <c r="O412" s="6">
        <f t="shared" si="3499"/>
        <v>5.3162188305252727</v>
      </c>
      <c r="P412" s="28">
        <f t="shared" si="3518"/>
        <v>9190</v>
      </c>
      <c r="Q412" s="6">
        <f t="shared" ref="Q412" si="3894">Q$5/P412+Q$6</f>
        <v>3.7098780195865073</v>
      </c>
      <c r="R412" s="6">
        <f t="shared" si="3501"/>
        <v>5.2243926006528838</v>
      </c>
      <c r="S412" s="28">
        <f t="shared" si="3819"/>
        <v>13395</v>
      </c>
      <c r="T412" s="6">
        <f t="shared" ref="T412" si="3895">T$5/S412+T$6</f>
        <v>2.7061754385964916</v>
      </c>
      <c r="U412" s="6">
        <f t="shared" si="3503"/>
        <v>3.0187842105263156</v>
      </c>
      <c r="V412" s="28">
        <f t="shared" si="3821"/>
        <v>25575</v>
      </c>
      <c r="W412" s="6">
        <f t="shared" ref="W412" si="3896">W$5/V412+W$6</f>
        <v>2.6091825024437925</v>
      </c>
      <c r="X412" s="6">
        <f t="shared" si="3505"/>
        <v>2.9113368523949168</v>
      </c>
      <c r="Y412" s="28">
        <f t="shared" si="3823"/>
        <v>50950</v>
      </c>
      <c r="Z412" s="6">
        <f t="shared" ref="Z412" si="3897">Z$5/Y412+Z$6</f>
        <v>2.4753056918547598</v>
      </c>
      <c r="AA412" s="6">
        <f t="shared" si="3507"/>
        <v>2.7628057899901863</v>
      </c>
      <c r="AB412" s="28">
        <f t="shared" si="3355"/>
        <v>210000</v>
      </c>
      <c r="AC412" s="6">
        <f t="shared" ref="AC412" si="3898">AC$5/AB412+AC$6</f>
        <v>2.220509523809524</v>
      </c>
      <c r="AD412" s="6">
        <f t="shared" si="3509"/>
        <v>2.479052380952381</v>
      </c>
      <c r="AE412" s="28">
        <f t="shared" si="3438"/>
        <v>382000</v>
      </c>
      <c r="AF412" s="6">
        <f t="shared" si="3492"/>
        <v>1.9244382198952878</v>
      </c>
      <c r="AG412" s="6">
        <f t="shared" si="3510"/>
        <v>2.1490764397905759</v>
      </c>
      <c r="AH412" s="28">
        <f t="shared" si="3439"/>
        <v>382000</v>
      </c>
      <c r="AI412" s="6">
        <f t="shared" si="3493"/>
        <v>1.4578382198952879</v>
      </c>
      <c r="AJ412" s="6">
        <f t="shared" si="3511"/>
        <v>1.6277764397905761</v>
      </c>
      <c r="AK412" s="28">
        <f t="shared" si="3440"/>
        <v>382000</v>
      </c>
      <c r="AL412" s="6">
        <f t="shared" si="3494"/>
        <v>0.757738219895288</v>
      </c>
      <c r="AM412" s="6">
        <f t="shared" si="3512"/>
        <v>0.76250900424105073</v>
      </c>
      <c r="AN412" s="28">
        <f t="shared" si="3441"/>
        <v>382000</v>
      </c>
      <c r="AO412" s="6">
        <f t="shared" si="3495"/>
        <v>0.45693821989528793</v>
      </c>
      <c r="AP412" s="6">
        <f t="shared" si="3513"/>
        <v>0.46007643979057589</v>
      </c>
      <c r="AQ412" s="28">
        <f t="shared" si="3826"/>
        <v>50950</v>
      </c>
      <c r="AR412" s="6">
        <f t="shared" si="3740"/>
        <v>1.4430056918547596</v>
      </c>
      <c r="AS412" s="6">
        <f t="shared" si="3741"/>
        <v>1.6094198441785901</v>
      </c>
      <c r="AT412" s="28">
        <f t="shared" si="3357"/>
        <v>210000</v>
      </c>
      <c r="AU412" s="6">
        <f t="shared" si="3742"/>
        <v>1.2022095238095238</v>
      </c>
      <c r="AV412" s="6">
        <f t="shared" si="3743"/>
        <v>1.3413876216696587</v>
      </c>
      <c r="AW412" s="28">
        <f t="shared" si="3442"/>
        <v>382000</v>
      </c>
      <c r="AX412" s="6">
        <f t="shared" si="3744"/>
        <v>1.1901382198952879</v>
      </c>
      <c r="AY412" s="6">
        <f t="shared" si="3745"/>
        <v>1.3287116805078538</v>
      </c>
      <c r="AZ412" s="28">
        <f t="shared" si="3443"/>
        <v>382000</v>
      </c>
      <c r="BA412" s="6">
        <f t="shared" si="3746"/>
        <v>1.1901382198952879</v>
      </c>
      <c r="BB412" s="21">
        <f t="shared" si="3747"/>
        <v>1.3287116805078538</v>
      </c>
    </row>
    <row r="413" spans="4:54" x14ac:dyDescent="0.25">
      <c r="D413" s="28">
        <v>404</v>
      </c>
      <c r="F413" s="20"/>
      <c r="G413" s="29">
        <f t="shared" si="3758"/>
        <v>202.5</v>
      </c>
      <c r="H413" s="4">
        <f t="shared" ref="H413" si="3899">H$5/G413+H$6</f>
        <v>4.0930419753086422</v>
      </c>
      <c r="I413" s="4">
        <f t="shared" si="3749"/>
        <v>5.868216049382716</v>
      </c>
      <c r="J413" s="28">
        <v>404</v>
      </c>
      <c r="K413" s="4">
        <f t="shared" ref="K413" si="3900">K$5/J413+K$6</f>
        <v>4.0933108910891089</v>
      </c>
      <c r="L413" s="4">
        <f t="shared" si="3751"/>
        <v>5.8686089108910897</v>
      </c>
      <c r="M413" s="28">
        <f t="shared" si="3516"/>
        <v>1012</v>
      </c>
      <c r="N413" s="6">
        <f t="shared" ref="N413" si="3901">N$5/M413+N$6</f>
        <v>3.7939023715415021</v>
      </c>
      <c r="O413" s="6">
        <f t="shared" si="3499"/>
        <v>5.3158956521739134</v>
      </c>
      <c r="P413" s="28">
        <f t="shared" si="3518"/>
        <v>9220</v>
      </c>
      <c r="Q413" s="6">
        <f t="shared" ref="Q413" si="3902">Q$5/P413+Q$6</f>
        <v>3.709826681127983</v>
      </c>
      <c r="R413" s="6">
        <f t="shared" si="3501"/>
        <v>5.224336659436009</v>
      </c>
      <c r="S413" s="28">
        <f t="shared" si="3819"/>
        <v>13460</v>
      </c>
      <c r="T413" s="6">
        <f t="shared" ref="T413" si="3903">T$5/S413+T$6</f>
        <v>2.7058365527488859</v>
      </c>
      <c r="U413" s="6">
        <f t="shared" si="3503"/>
        <v>3.0184283803863301</v>
      </c>
      <c r="V413" s="28">
        <f t="shared" si="3821"/>
        <v>25700</v>
      </c>
      <c r="W413" s="6">
        <f t="shared" ref="W413" si="3904">W$5/V413+W$6</f>
        <v>2.6089038910505837</v>
      </c>
      <c r="X413" s="6">
        <f t="shared" si="3505"/>
        <v>2.9110443579766536</v>
      </c>
      <c r="Y413" s="28">
        <f t="shared" si="3823"/>
        <v>51200</v>
      </c>
      <c r="Z413" s="6">
        <f t="shared" ref="Z413" si="3905">Z$5/Y413+Z$6</f>
        <v>2.4751015624999999</v>
      </c>
      <c r="AA413" s="6">
        <f t="shared" si="3507"/>
        <v>2.7625914062499999</v>
      </c>
      <c r="AB413" s="28">
        <f t="shared" ref="AB413:AB476" si="3906">+AB412+2000</f>
        <v>212000</v>
      </c>
      <c r="AC413" s="6">
        <f t="shared" ref="AC413" si="3907">AC$5/AB413+AC$6</f>
        <v>2.2202566037735849</v>
      </c>
      <c r="AD413" s="6">
        <f t="shared" si="3509"/>
        <v>2.47878679245283</v>
      </c>
      <c r="AE413" s="28">
        <f t="shared" si="3438"/>
        <v>385000</v>
      </c>
      <c r="AF413" s="6">
        <f t="shared" si="3492"/>
        <v>1.9243233766233765</v>
      </c>
      <c r="AG413" s="6">
        <f t="shared" si="3510"/>
        <v>2.1489558441558443</v>
      </c>
      <c r="AH413" s="28">
        <f t="shared" si="3439"/>
        <v>385000</v>
      </c>
      <c r="AI413" s="6">
        <f t="shared" si="3493"/>
        <v>1.4577233766233766</v>
      </c>
      <c r="AJ413" s="6">
        <f t="shared" si="3511"/>
        <v>1.6276558441558442</v>
      </c>
      <c r="AK413" s="28">
        <f t="shared" si="3440"/>
        <v>385000</v>
      </c>
      <c r="AL413" s="6">
        <f t="shared" si="3494"/>
        <v>0.75762337662337664</v>
      </c>
      <c r="AM413" s="6">
        <f t="shared" si="3512"/>
        <v>0.76238840860631896</v>
      </c>
      <c r="AN413" s="28">
        <f t="shared" si="3441"/>
        <v>385000</v>
      </c>
      <c r="AO413" s="6">
        <f t="shared" si="3495"/>
        <v>0.45682337662337663</v>
      </c>
      <c r="AP413" s="6">
        <f t="shared" si="3513"/>
        <v>0.45995584415584417</v>
      </c>
      <c r="AQ413" s="28">
        <f t="shared" si="3826"/>
        <v>51200</v>
      </c>
      <c r="AR413" s="6">
        <f t="shared" si="3740"/>
        <v>1.4428015625000001</v>
      </c>
      <c r="AS413" s="6">
        <f t="shared" si="3741"/>
        <v>1.6092054604384036</v>
      </c>
      <c r="AT413" s="28">
        <f t="shared" ref="AT413:AT476" si="3908">+AT412+2000</f>
        <v>212000</v>
      </c>
      <c r="AU413" s="6">
        <f t="shared" si="3742"/>
        <v>1.2019566037735849</v>
      </c>
      <c r="AV413" s="6">
        <f t="shared" si="3743"/>
        <v>1.3411220331701079</v>
      </c>
      <c r="AW413" s="28">
        <f t="shared" si="3442"/>
        <v>385000</v>
      </c>
      <c r="AX413" s="6">
        <f t="shared" si="3744"/>
        <v>1.1900233766233765</v>
      </c>
      <c r="AY413" s="6">
        <f t="shared" si="3745"/>
        <v>1.3285910848731219</v>
      </c>
      <c r="AZ413" s="28">
        <f t="shared" si="3443"/>
        <v>385000</v>
      </c>
      <c r="BA413" s="6">
        <f t="shared" si="3746"/>
        <v>1.1900233766233765</v>
      </c>
      <c r="BB413" s="21">
        <f t="shared" si="3747"/>
        <v>1.3285910848731219</v>
      </c>
    </row>
    <row r="414" spans="4:54" x14ac:dyDescent="0.25">
      <c r="D414" s="28">
        <v>405</v>
      </c>
      <c r="F414" s="20"/>
      <c r="G414" s="29">
        <f t="shared" si="3758"/>
        <v>203</v>
      </c>
      <c r="H414" s="4">
        <f t="shared" ref="H414" si="3909">H$5/G414+H$6</f>
        <v>4.0927743842364528</v>
      </c>
      <c r="I414" s="4">
        <f t="shared" si="3749"/>
        <v>5.8678251231527092</v>
      </c>
      <c r="J414" s="28">
        <v>405</v>
      </c>
      <c r="K414" s="4">
        <f t="shared" ref="K414" si="3910">K$5/J414+K$6</f>
        <v>4.0930419753086422</v>
      </c>
      <c r="L414" s="4">
        <f t="shared" si="3751"/>
        <v>5.868216049382716</v>
      </c>
      <c r="M414" s="28">
        <f t="shared" si="3516"/>
        <v>1015</v>
      </c>
      <c r="N414" s="6">
        <f t="shared" ref="N414" si="3911">N$5/M414+N$6</f>
        <v>3.7936073891625619</v>
      </c>
      <c r="O414" s="6">
        <f t="shared" si="3499"/>
        <v>5.3155743842364531</v>
      </c>
      <c r="P414" s="28">
        <f t="shared" si="3518"/>
        <v>9250</v>
      </c>
      <c r="Q414" s="6">
        <f t="shared" ref="Q414" si="3912">Q$5/P414+Q$6</f>
        <v>3.7097756756756759</v>
      </c>
      <c r="R414" s="6">
        <f t="shared" si="3501"/>
        <v>5.2242810810810809</v>
      </c>
      <c r="S414" s="28">
        <f t="shared" si="3819"/>
        <v>13525</v>
      </c>
      <c r="T414" s="6">
        <f t="shared" ref="T414" si="3913">T$5/S414+T$6</f>
        <v>2.7055009242144177</v>
      </c>
      <c r="U414" s="6">
        <f t="shared" si="3503"/>
        <v>3.0180759704251385</v>
      </c>
      <c r="V414" s="28">
        <f t="shared" si="3821"/>
        <v>25825</v>
      </c>
      <c r="W414" s="6">
        <f t="shared" ref="W414" si="3914">W$5/V414+W$6</f>
        <v>2.6086279767666989</v>
      </c>
      <c r="X414" s="6">
        <f t="shared" si="3505"/>
        <v>2.9107546950629235</v>
      </c>
      <c r="Y414" s="28">
        <f t="shared" si="3823"/>
        <v>51450</v>
      </c>
      <c r="Z414" s="6">
        <f t="shared" ref="Z414" si="3915">Z$5/Y414+Z$6</f>
        <v>2.4748994169096212</v>
      </c>
      <c r="AA414" s="6">
        <f t="shared" si="3507"/>
        <v>2.7623791059280856</v>
      </c>
      <c r="AB414" s="28">
        <f t="shared" si="3906"/>
        <v>214000</v>
      </c>
      <c r="AC414" s="6">
        <f t="shared" ref="AC414" si="3916">AC$5/AB414+AC$6</f>
        <v>2.2200084112149536</v>
      </c>
      <c r="AD414" s="6">
        <f t="shared" si="3509"/>
        <v>2.4785261682242989</v>
      </c>
      <c r="AE414" s="28">
        <f t="shared" si="3438"/>
        <v>388000</v>
      </c>
      <c r="AF414" s="6">
        <f t="shared" si="3492"/>
        <v>1.9242103092783505</v>
      </c>
      <c r="AG414" s="6">
        <f t="shared" si="3510"/>
        <v>2.1488371134020618</v>
      </c>
      <c r="AH414" s="28">
        <f t="shared" si="3439"/>
        <v>388000</v>
      </c>
      <c r="AI414" s="6">
        <f t="shared" si="3493"/>
        <v>1.4576103092783506</v>
      </c>
      <c r="AJ414" s="6">
        <f t="shared" si="3511"/>
        <v>1.627537113402062</v>
      </c>
      <c r="AK414" s="28">
        <f t="shared" si="3440"/>
        <v>388000</v>
      </c>
      <c r="AL414" s="6">
        <f t="shared" si="3494"/>
        <v>0.7575103092783505</v>
      </c>
      <c r="AM414" s="6">
        <f t="shared" si="3512"/>
        <v>0.76226967785253674</v>
      </c>
      <c r="AN414" s="28">
        <f t="shared" si="3441"/>
        <v>388000</v>
      </c>
      <c r="AO414" s="6">
        <f t="shared" si="3495"/>
        <v>0.45671030927835049</v>
      </c>
      <c r="AP414" s="6">
        <f t="shared" si="3513"/>
        <v>0.45983711340206185</v>
      </c>
      <c r="AQ414" s="28">
        <f t="shared" si="3826"/>
        <v>51450</v>
      </c>
      <c r="AR414" s="6">
        <f t="shared" si="3740"/>
        <v>1.442599416909621</v>
      </c>
      <c r="AS414" s="6">
        <f t="shared" si="3741"/>
        <v>1.6089931601164891</v>
      </c>
      <c r="AT414" s="28">
        <f t="shared" si="3908"/>
        <v>214000</v>
      </c>
      <c r="AU414" s="6">
        <f t="shared" si="3742"/>
        <v>1.2017084112149532</v>
      </c>
      <c r="AV414" s="6">
        <f t="shared" si="3743"/>
        <v>1.3408614089415769</v>
      </c>
      <c r="AW414" s="28">
        <f t="shared" si="3442"/>
        <v>388000</v>
      </c>
      <c r="AX414" s="6">
        <f t="shared" si="3744"/>
        <v>1.1899103092783505</v>
      </c>
      <c r="AY414" s="6">
        <f t="shared" si="3745"/>
        <v>1.3284723541193397</v>
      </c>
      <c r="AZ414" s="28">
        <f t="shared" si="3443"/>
        <v>388000</v>
      </c>
      <c r="BA414" s="6">
        <f t="shared" si="3746"/>
        <v>1.1899103092783505</v>
      </c>
      <c r="BB414" s="21">
        <f t="shared" si="3747"/>
        <v>1.3284723541193397</v>
      </c>
    </row>
    <row r="415" spans="4:54" x14ac:dyDescent="0.25">
      <c r="D415" s="28">
        <v>406</v>
      </c>
      <c r="F415" s="20"/>
      <c r="G415" s="29">
        <f t="shared" si="3758"/>
        <v>203.5</v>
      </c>
      <c r="H415" s="4">
        <f t="shared" ref="H415" si="3917">H$5/G415+H$6</f>
        <v>4.0925081081081078</v>
      </c>
      <c r="I415" s="4">
        <f t="shared" si="3749"/>
        <v>5.8674361179361183</v>
      </c>
      <c r="J415" s="28">
        <v>406</v>
      </c>
      <c r="K415" s="4">
        <f t="shared" ref="K415" si="3918">K$5/J415+K$6</f>
        <v>4.0927743842364528</v>
      </c>
      <c r="L415" s="4">
        <f t="shared" si="3751"/>
        <v>5.8678251231527092</v>
      </c>
      <c r="M415" s="28">
        <f t="shared" si="3516"/>
        <v>1018</v>
      </c>
      <c r="N415" s="6">
        <f t="shared" ref="N415" si="3919">N$5/M415+N$6</f>
        <v>3.7933141453831043</v>
      </c>
      <c r="O415" s="6">
        <f t="shared" si="3499"/>
        <v>5.3152550098231828</v>
      </c>
      <c r="P415" s="28">
        <f t="shared" si="3518"/>
        <v>9280</v>
      </c>
      <c r="Q415" s="6">
        <f t="shared" ref="Q415" si="3920">Q$5/P415+Q$6</f>
        <v>3.7097250000000002</v>
      </c>
      <c r="R415" s="6">
        <f t="shared" si="3501"/>
        <v>5.2242258620689661</v>
      </c>
      <c r="S415" s="28">
        <f t="shared" si="3819"/>
        <v>13590</v>
      </c>
      <c r="T415" s="6">
        <f t="shared" ref="T415" si="3921">T$5/S415+T$6</f>
        <v>2.7051685062545991</v>
      </c>
      <c r="U415" s="6">
        <f t="shared" si="3503"/>
        <v>3.0177269315673287</v>
      </c>
      <c r="V415" s="28">
        <f t="shared" si="3821"/>
        <v>25950</v>
      </c>
      <c r="W415" s="6">
        <f t="shared" ref="W415" si="3922">W$5/V415+W$6</f>
        <v>2.6083547206165703</v>
      </c>
      <c r="X415" s="6">
        <f t="shared" si="3505"/>
        <v>2.910467822736031</v>
      </c>
      <c r="Y415" s="28">
        <f t="shared" si="3823"/>
        <v>51700</v>
      </c>
      <c r="Z415" s="6">
        <f t="shared" ref="Z415" si="3923">Z$5/Y415+Z$6</f>
        <v>2.4746992263056096</v>
      </c>
      <c r="AA415" s="6">
        <f t="shared" si="3507"/>
        <v>2.762168858800774</v>
      </c>
      <c r="AB415" s="28">
        <f t="shared" si="3906"/>
        <v>216000</v>
      </c>
      <c r="AC415" s="6">
        <f t="shared" ref="AC415" si="3924">AC$5/AB415+AC$6</f>
        <v>2.2197648148148152</v>
      </c>
      <c r="AD415" s="6">
        <f t="shared" si="3509"/>
        <v>2.4782703703703701</v>
      </c>
      <c r="AE415" s="28">
        <f t="shared" si="3438"/>
        <v>391000</v>
      </c>
      <c r="AF415" s="6">
        <f t="shared" si="3492"/>
        <v>1.9240989769820971</v>
      </c>
      <c r="AG415" s="6">
        <f t="shared" si="3510"/>
        <v>2.1487202046035807</v>
      </c>
      <c r="AH415" s="28">
        <f t="shared" si="3439"/>
        <v>391000</v>
      </c>
      <c r="AI415" s="6">
        <f t="shared" si="3493"/>
        <v>1.4574989769820972</v>
      </c>
      <c r="AJ415" s="6">
        <f t="shared" si="3511"/>
        <v>1.6274202046035806</v>
      </c>
      <c r="AK415" s="28">
        <f t="shared" si="3440"/>
        <v>391000</v>
      </c>
      <c r="AL415" s="6">
        <f t="shared" si="3494"/>
        <v>0.75739897698209724</v>
      </c>
      <c r="AM415" s="6">
        <f t="shared" si="3512"/>
        <v>0.76215276905405538</v>
      </c>
      <c r="AN415" s="28">
        <f t="shared" si="3441"/>
        <v>391000</v>
      </c>
      <c r="AO415" s="6">
        <f t="shared" si="3495"/>
        <v>0.45659897698209717</v>
      </c>
      <c r="AP415" s="6">
        <f t="shared" si="3513"/>
        <v>0.45972020460358054</v>
      </c>
      <c r="AQ415" s="28">
        <f t="shared" si="3826"/>
        <v>51700</v>
      </c>
      <c r="AR415" s="6">
        <f t="shared" si="3740"/>
        <v>1.4423992263056093</v>
      </c>
      <c r="AS415" s="6">
        <f t="shared" si="3741"/>
        <v>1.6087829129891773</v>
      </c>
      <c r="AT415" s="28">
        <f t="shared" si="3908"/>
        <v>216000</v>
      </c>
      <c r="AU415" s="6">
        <f t="shared" si="3742"/>
        <v>1.2014648148148148</v>
      </c>
      <c r="AV415" s="6">
        <f t="shared" si="3743"/>
        <v>1.3406056110876481</v>
      </c>
      <c r="AW415" s="28">
        <f t="shared" si="3442"/>
        <v>391000</v>
      </c>
      <c r="AX415" s="6">
        <f t="shared" si="3744"/>
        <v>1.1897989769820971</v>
      </c>
      <c r="AY415" s="6">
        <f t="shared" si="3745"/>
        <v>1.3283554453208584</v>
      </c>
      <c r="AZ415" s="28">
        <f t="shared" si="3443"/>
        <v>391000</v>
      </c>
      <c r="BA415" s="6">
        <f t="shared" si="3746"/>
        <v>1.1897989769820971</v>
      </c>
      <c r="BB415" s="21">
        <f t="shared" si="3747"/>
        <v>1.3283554453208584</v>
      </c>
    </row>
    <row r="416" spans="4:54" x14ac:dyDescent="0.25">
      <c r="D416" s="28">
        <v>407</v>
      </c>
      <c r="F416" s="20"/>
      <c r="G416" s="29">
        <f t="shared" si="3758"/>
        <v>204</v>
      </c>
      <c r="H416" s="4">
        <f t="shared" ref="H416" si="3925">H$5/G416+H$6</f>
        <v>4.0922431372549015</v>
      </c>
      <c r="I416" s="4">
        <f t="shared" si="3749"/>
        <v>5.8670490196078431</v>
      </c>
      <c r="J416" s="28">
        <v>407</v>
      </c>
      <c r="K416" s="4">
        <f t="shared" ref="K416" si="3926">K$5/J416+K$6</f>
        <v>4.0925081081081078</v>
      </c>
      <c r="L416" s="4">
        <f t="shared" si="3751"/>
        <v>5.8674361179361183</v>
      </c>
      <c r="M416" s="28">
        <f t="shared" si="3516"/>
        <v>1021</v>
      </c>
      <c r="N416" s="6">
        <f t="shared" ref="N416" si="3927">N$5/M416+N$6</f>
        <v>3.7930226248775711</v>
      </c>
      <c r="O416" s="6">
        <f t="shared" si="3499"/>
        <v>5.3149375122428992</v>
      </c>
      <c r="P416" s="28">
        <f t="shared" si="3518"/>
        <v>9310</v>
      </c>
      <c r="Q416" s="6">
        <f t="shared" ref="Q416" si="3928">Q$5/P416+Q$6</f>
        <v>3.709674650912997</v>
      </c>
      <c r="R416" s="6">
        <f t="shared" si="3501"/>
        <v>5.224170998925886</v>
      </c>
      <c r="S416" s="28">
        <f t="shared" si="3819"/>
        <v>13655</v>
      </c>
      <c r="T416" s="6">
        <f t="shared" ref="T416" si="3929">T$5/S416+T$6</f>
        <v>2.7048392530208716</v>
      </c>
      <c r="U416" s="6">
        <f t="shared" si="3503"/>
        <v>3.0173812156719153</v>
      </c>
      <c r="V416" s="28">
        <f t="shared" si="3821"/>
        <v>26075</v>
      </c>
      <c r="W416" s="6">
        <f t="shared" ref="W416" si="3930">W$5/V416+W$6</f>
        <v>2.6080840843720039</v>
      </c>
      <c r="X416" s="6">
        <f t="shared" si="3505"/>
        <v>2.9101837008628952</v>
      </c>
      <c r="Y416" s="28">
        <f t="shared" si="3823"/>
        <v>51950</v>
      </c>
      <c r="Z416" s="6">
        <f t="shared" ref="Z416" si="3931">Z$5/Y416+Z$6</f>
        <v>2.4745009624639076</v>
      </c>
      <c r="AA416" s="6">
        <f t="shared" si="3507"/>
        <v>2.761960635226179</v>
      </c>
      <c r="AB416" s="28">
        <f t="shared" si="3906"/>
        <v>218000</v>
      </c>
      <c r="AC416" s="6">
        <f t="shared" ref="AC416" si="3932">AC$5/AB416+AC$6</f>
        <v>2.2195256880733947</v>
      </c>
      <c r="AD416" s="6">
        <f t="shared" si="3509"/>
        <v>2.4780192660550457</v>
      </c>
      <c r="AE416" s="28">
        <f t="shared" si="3438"/>
        <v>394000</v>
      </c>
      <c r="AF416" s="6">
        <f t="shared" si="3492"/>
        <v>1.9239893401015229</v>
      </c>
      <c r="AG416" s="6">
        <f t="shared" si="3510"/>
        <v>2.148605076142132</v>
      </c>
      <c r="AH416" s="28">
        <f t="shared" si="3439"/>
        <v>394000</v>
      </c>
      <c r="AI416" s="6">
        <f t="shared" si="3493"/>
        <v>1.457389340101523</v>
      </c>
      <c r="AJ416" s="6">
        <f t="shared" si="3511"/>
        <v>1.6273050761421319</v>
      </c>
      <c r="AK416" s="28">
        <f t="shared" si="3440"/>
        <v>394000</v>
      </c>
      <c r="AL416" s="6">
        <f t="shared" si="3494"/>
        <v>0.75728934010152282</v>
      </c>
      <c r="AM416" s="6">
        <f t="shared" si="3512"/>
        <v>0.76203764059260681</v>
      </c>
      <c r="AN416" s="28">
        <f t="shared" si="3441"/>
        <v>394000</v>
      </c>
      <c r="AO416" s="6">
        <f t="shared" si="3495"/>
        <v>0.45648934010152281</v>
      </c>
      <c r="AP416" s="6">
        <f t="shared" si="3513"/>
        <v>0.45960507614213197</v>
      </c>
      <c r="AQ416" s="28">
        <f t="shared" si="3826"/>
        <v>51950</v>
      </c>
      <c r="AR416" s="6">
        <f t="shared" si="3740"/>
        <v>1.4422009624639076</v>
      </c>
      <c r="AS416" s="6">
        <f t="shared" si="3741"/>
        <v>1.6085746894145827</v>
      </c>
      <c r="AT416" s="28">
        <f t="shared" si="3908"/>
        <v>218000</v>
      </c>
      <c r="AU416" s="6">
        <f t="shared" si="3742"/>
        <v>1.2012256880733945</v>
      </c>
      <c r="AV416" s="6">
        <f t="shared" si="3743"/>
        <v>1.3403545067723237</v>
      </c>
      <c r="AW416" s="28">
        <f t="shared" si="3442"/>
        <v>394000</v>
      </c>
      <c r="AX416" s="6">
        <f t="shared" si="3744"/>
        <v>1.1896893401015229</v>
      </c>
      <c r="AY416" s="6">
        <f t="shared" si="3745"/>
        <v>1.3282403168594099</v>
      </c>
      <c r="AZ416" s="28">
        <f t="shared" si="3443"/>
        <v>394000</v>
      </c>
      <c r="BA416" s="6">
        <f t="shared" si="3746"/>
        <v>1.1896893401015229</v>
      </c>
      <c r="BB416" s="21">
        <f t="shared" si="3747"/>
        <v>1.3282403168594099</v>
      </c>
    </row>
    <row r="417" spans="4:54" x14ac:dyDescent="0.25">
      <c r="D417" s="28">
        <v>408</v>
      </c>
      <c r="F417" s="20"/>
      <c r="G417" s="29">
        <f t="shared" si="3758"/>
        <v>204.5</v>
      </c>
      <c r="H417" s="4">
        <f t="shared" ref="H417" si="3933">H$5/G417+H$6</f>
        <v>4.0919794621026897</v>
      </c>
      <c r="I417" s="4">
        <f t="shared" si="3749"/>
        <v>5.8666638141809297</v>
      </c>
      <c r="J417" s="28">
        <v>408</v>
      </c>
      <c r="K417" s="4">
        <f t="shared" ref="K417" si="3934">K$5/J417+K$6</f>
        <v>4.0922431372549015</v>
      </c>
      <c r="L417" s="4">
        <f t="shared" si="3751"/>
        <v>5.8670490196078431</v>
      </c>
      <c r="M417" s="28">
        <f t="shared" si="3516"/>
        <v>1024</v>
      </c>
      <c r="N417" s="6">
        <f t="shared" ref="N417" si="3935">N$5/M417+N$6</f>
        <v>3.7927328125000002</v>
      </c>
      <c r="O417" s="6">
        <f t="shared" si="3499"/>
        <v>5.3146218750000003</v>
      </c>
      <c r="P417" s="28">
        <f t="shared" si="3518"/>
        <v>9340</v>
      </c>
      <c r="Q417" s="6">
        <f t="shared" ref="Q417" si="3936">Q$5/P417+Q$6</f>
        <v>3.7096246252676659</v>
      </c>
      <c r="R417" s="6">
        <f t="shared" si="3501"/>
        <v>5.2241164882226983</v>
      </c>
      <c r="S417" s="28">
        <f t="shared" si="3819"/>
        <v>13720</v>
      </c>
      <c r="T417" s="6">
        <f t="shared" ref="T417" si="3937">T$5/S417+T$6</f>
        <v>2.7045131195335279</v>
      </c>
      <c r="U417" s="6">
        <f t="shared" si="3503"/>
        <v>3.0170387755102039</v>
      </c>
      <c r="V417" s="28">
        <f t="shared" si="3821"/>
        <v>26200</v>
      </c>
      <c r="W417" s="6">
        <f t="shared" ref="W417" si="3938">W$5/V417+W$6</f>
        <v>2.6078160305343512</v>
      </c>
      <c r="X417" s="6">
        <f t="shared" si="3505"/>
        <v>2.9099022900763361</v>
      </c>
      <c r="Y417" s="28">
        <f t="shared" si="3823"/>
        <v>52200</v>
      </c>
      <c r="Z417" s="6">
        <f t="shared" ref="Z417" si="3939">Z$5/Y417+Z$6</f>
        <v>2.4743045977011495</v>
      </c>
      <c r="AA417" s="6">
        <f t="shared" si="3507"/>
        <v>2.7617544061302683</v>
      </c>
      <c r="AB417" s="28">
        <f t="shared" si="3906"/>
        <v>220000</v>
      </c>
      <c r="AC417" s="6">
        <f t="shared" ref="AC417" si="3940">AC$5/AB417+AC$6</f>
        <v>2.2192909090909092</v>
      </c>
      <c r="AD417" s="6">
        <f t="shared" si="3509"/>
        <v>2.4777727272727272</v>
      </c>
      <c r="AE417" s="28">
        <f t="shared" si="3438"/>
        <v>397000</v>
      </c>
      <c r="AF417" s="6">
        <f t="shared" si="3492"/>
        <v>1.9238813602015112</v>
      </c>
      <c r="AG417" s="6">
        <f t="shared" si="3510"/>
        <v>2.1484916876574305</v>
      </c>
      <c r="AH417" s="28">
        <f t="shared" si="3439"/>
        <v>397000</v>
      </c>
      <c r="AI417" s="6">
        <f t="shared" si="3493"/>
        <v>1.4572813602015113</v>
      </c>
      <c r="AJ417" s="6">
        <f t="shared" si="3511"/>
        <v>1.6271916876574308</v>
      </c>
      <c r="AK417" s="28">
        <f t="shared" si="3440"/>
        <v>397000</v>
      </c>
      <c r="AL417" s="6">
        <f t="shared" si="3494"/>
        <v>0.75718136020151139</v>
      </c>
      <c r="AM417" s="6">
        <f t="shared" si="3512"/>
        <v>0.7619242521079056</v>
      </c>
      <c r="AN417" s="28">
        <f t="shared" si="3441"/>
        <v>397000</v>
      </c>
      <c r="AO417" s="6">
        <f t="shared" si="3495"/>
        <v>0.45638136020151132</v>
      </c>
      <c r="AP417" s="6">
        <f t="shared" si="3513"/>
        <v>0.4594916876574307</v>
      </c>
      <c r="AQ417" s="28">
        <f t="shared" si="3826"/>
        <v>52200</v>
      </c>
      <c r="AR417" s="6">
        <f t="shared" si="3740"/>
        <v>1.4420045977011495</v>
      </c>
      <c r="AS417" s="6">
        <f t="shared" si="3741"/>
        <v>1.6083684603186719</v>
      </c>
      <c r="AT417" s="28">
        <f t="shared" si="3908"/>
        <v>220000</v>
      </c>
      <c r="AU417" s="6">
        <f t="shared" si="3742"/>
        <v>1.200990909090909</v>
      </c>
      <c r="AV417" s="6">
        <f t="shared" si="3743"/>
        <v>1.3401079679900052</v>
      </c>
      <c r="AW417" s="28">
        <f t="shared" si="3442"/>
        <v>397000</v>
      </c>
      <c r="AX417" s="6">
        <f t="shared" si="3744"/>
        <v>1.1895813602015113</v>
      </c>
      <c r="AY417" s="6">
        <f t="shared" si="3745"/>
        <v>1.3281269283747086</v>
      </c>
      <c r="AZ417" s="28">
        <f t="shared" si="3443"/>
        <v>397000</v>
      </c>
      <c r="BA417" s="6">
        <f t="shared" si="3746"/>
        <v>1.1895813602015113</v>
      </c>
      <c r="BB417" s="21">
        <f t="shared" si="3747"/>
        <v>1.3281269283747086</v>
      </c>
    </row>
    <row r="418" spans="4:54" x14ac:dyDescent="0.25">
      <c r="D418" s="28">
        <v>409</v>
      </c>
      <c r="F418" s="20"/>
      <c r="G418" s="29">
        <f t="shared" si="3758"/>
        <v>205</v>
      </c>
      <c r="H418" s="4">
        <f t="shared" ref="H418" si="3941">H$5/G418+H$6</f>
        <v>4.0917170731707317</v>
      </c>
      <c r="I418" s="4">
        <f t="shared" si="3749"/>
        <v>5.866280487804878</v>
      </c>
      <c r="J418" s="28">
        <v>409</v>
      </c>
      <c r="K418" s="4">
        <f t="shared" ref="K418" si="3942">K$5/J418+K$6</f>
        <v>4.0919794621026897</v>
      </c>
      <c r="L418" s="4">
        <f t="shared" si="3751"/>
        <v>5.8666638141809297</v>
      </c>
      <c r="M418" s="28">
        <f t="shared" si="3516"/>
        <v>1027</v>
      </c>
      <c r="N418" s="6">
        <f t="shared" ref="N418" si="3943">N$5/M418+N$6</f>
        <v>3.7924446932814022</v>
      </c>
      <c r="O418" s="6">
        <f t="shared" si="3499"/>
        <v>5.3143080817916264</v>
      </c>
      <c r="P418" s="28">
        <f t="shared" si="3518"/>
        <v>9370</v>
      </c>
      <c r="Q418" s="6">
        <f t="shared" ref="Q418" si="3944">Q$5/P418+Q$6</f>
        <v>3.7095749199573107</v>
      </c>
      <c r="R418" s="6">
        <f t="shared" si="3501"/>
        <v>5.224062326574173</v>
      </c>
      <c r="S418" s="28">
        <f t="shared" si="3819"/>
        <v>13785</v>
      </c>
      <c r="T418" s="6">
        <f t="shared" ref="T418" si="3945">T$5/S418+T$6</f>
        <v>2.704190061661226</v>
      </c>
      <c r="U418" s="6">
        <f t="shared" si="3503"/>
        <v>3.0166995647442874</v>
      </c>
      <c r="V418" s="28">
        <f t="shared" si="3821"/>
        <v>26325</v>
      </c>
      <c r="W418" s="6">
        <f t="shared" ref="W418" si="3946">W$5/V418+W$6</f>
        <v>2.6075505223171889</v>
      </c>
      <c r="X418" s="6">
        <f t="shared" si="3505"/>
        <v>2.9096235517568849</v>
      </c>
      <c r="Y418" s="28">
        <f t="shared" si="3823"/>
        <v>52450</v>
      </c>
      <c r="Z418" s="6">
        <f t="shared" ref="Z418" si="3947">Z$5/Y418+Z$6</f>
        <v>2.4741101048617731</v>
      </c>
      <c r="AA418" s="6">
        <f t="shared" si="3507"/>
        <v>2.7615501429933271</v>
      </c>
      <c r="AB418" s="28">
        <f t="shared" si="3906"/>
        <v>222000</v>
      </c>
      <c r="AC418" s="6">
        <f t="shared" ref="AC418" si="3948">AC$5/AB418+AC$6</f>
        <v>2.2190603603603605</v>
      </c>
      <c r="AD418" s="6">
        <f t="shared" si="3509"/>
        <v>2.4775306306306306</v>
      </c>
      <c r="AE418" s="28">
        <f t="shared" si="3438"/>
        <v>400000</v>
      </c>
      <c r="AF418" s="6">
        <f t="shared" si="3492"/>
        <v>1.923775</v>
      </c>
      <c r="AG418" s="6">
        <f t="shared" si="3510"/>
        <v>2.14838</v>
      </c>
      <c r="AH418" s="28">
        <f t="shared" si="3439"/>
        <v>400000</v>
      </c>
      <c r="AI418" s="6">
        <f t="shared" si="3493"/>
        <v>1.4571750000000001</v>
      </c>
      <c r="AJ418" s="6">
        <f t="shared" si="3511"/>
        <v>1.6270800000000001</v>
      </c>
      <c r="AK418" s="28">
        <f t="shared" si="3440"/>
        <v>400000</v>
      </c>
      <c r="AL418" s="6">
        <f t="shared" si="3494"/>
        <v>0.75707500000000005</v>
      </c>
      <c r="AM418" s="6">
        <f t="shared" si="3512"/>
        <v>0.76181256445047485</v>
      </c>
      <c r="AN418" s="28">
        <f t="shared" si="3441"/>
        <v>400000</v>
      </c>
      <c r="AO418" s="6">
        <f t="shared" si="3495"/>
        <v>0.45627499999999999</v>
      </c>
      <c r="AP418" s="6">
        <f t="shared" si="3513"/>
        <v>0.45938000000000001</v>
      </c>
      <c r="AQ418" s="28">
        <f t="shared" si="3826"/>
        <v>52450</v>
      </c>
      <c r="AR418" s="6">
        <f t="shared" si="3740"/>
        <v>1.4418101048617733</v>
      </c>
      <c r="AS418" s="6">
        <f t="shared" si="3741"/>
        <v>1.6081641971817306</v>
      </c>
      <c r="AT418" s="28">
        <f t="shared" si="3908"/>
        <v>222000</v>
      </c>
      <c r="AU418" s="6">
        <f t="shared" si="3742"/>
        <v>1.2007603603603603</v>
      </c>
      <c r="AV418" s="6">
        <f t="shared" si="3743"/>
        <v>1.3398658713479084</v>
      </c>
      <c r="AW418" s="28">
        <f t="shared" si="3442"/>
        <v>400000</v>
      </c>
      <c r="AX418" s="6">
        <f t="shared" si="3744"/>
        <v>1.1894750000000001</v>
      </c>
      <c r="AY418" s="6">
        <f t="shared" si="3745"/>
        <v>1.3280152407172778</v>
      </c>
      <c r="AZ418" s="28">
        <f t="shared" si="3443"/>
        <v>400000</v>
      </c>
      <c r="BA418" s="6">
        <f t="shared" si="3746"/>
        <v>1.1894750000000001</v>
      </c>
      <c r="BB418" s="21">
        <f t="shared" si="3747"/>
        <v>1.3280152407172778</v>
      </c>
    </row>
    <row r="419" spans="4:54" x14ac:dyDescent="0.25">
      <c r="D419" s="28">
        <v>410</v>
      </c>
      <c r="F419" s="20"/>
      <c r="G419" s="29">
        <f t="shared" si="3758"/>
        <v>205.5</v>
      </c>
      <c r="H419" s="4">
        <f t="shared" ref="H419" si="3949">H$5/G419+H$6</f>
        <v>4.0914559610705599</v>
      </c>
      <c r="I419" s="4">
        <f t="shared" si="3749"/>
        <v>5.8658990267639908</v>
      </c>
      <c r="J419" s="28">
        <v>410</v>
      </c>
      <c r="K419" s="4">
        <f t="shared" ref="K419" si="3950">K$5/J419+K$6</f>
        <v>4.0917170731707317</v>
      </c>
      <c r="L419" s="4">
        <f t="shared" si="3751"/>
        <v>5.866280487804878</v>
      </c>
      <c r="M419" s="28">
        <f t="shared" si="3516"/>
        <v>1030</v>
      </c>
      <c r="N419" s="6">
        <f t="shared" ref="N419" si="3951">N$5/M419+N$6</f>
        <v>3.7921582524271846</v>
      </c>
      <c r="O419" s="6">
        <f t="shared" si="3499"/>
        <v>5.313996116504855</v>
      </c>
      <c r="P419" s="28">
        <f t="shared" si="3518"/>
        <v>9400</v>
      </c>
      <c r="Q419" s="6">
        <f t="shared" ref="Q419" si="3952">Q$5/P419+Q$6</f>
        <v>3.7095255319148936</v>
      </c>
      <c r="R419" s="6">
        <f t="shared" si="3501"/>
        <v>5.2240085106382983</v>
      </c>
      <c r="S419" s="28">
        <f t="shared" si="3819"/>
        <v>13850</v>
      </c>
      <c r="T419" s="6">
        <f t="shared" ref="T419" si="3953">T$5/S419+T$6</f>
        <v>2.7038700361010832</v>
      </c>
      <c r="U419" s="6">
        <f t="shared" si="3503"/>
        <v>3.0163635379061371</v>
      </c>
      <c r="V419" s="28">
        <f t="shared" si="3821"/>
        <v>26450</v>
      </c>
      <c r="W419" s="6">
        <f t="shared" ref="W419" si="3954">W$5/V419+W$6</f>
        <v>2.6072875236294895</v>
      </c>
      <c r="X419" s="6">
        <f t="shared" si="3505"/>
        <v>2.9093474480151227</v>
      </c>
      <c r="Y419" s="28">
        <f t="shared" si="3823"/>
        <v>52700</v>
      </c>
      <c r="Z419" s="6">
        <f t="shared" ref="Z419" si="3955">Z$5/Y419+Z$6</f>
        <v>2.4739174573055029</v>
      </c>
      <c r="AA419" s="6">
        <f t="shared" si="3507"/>
        <v>2.7613478178368123</v>
      </c>
      <c r="AB419" s="28">
        <f t="shared" si="3906"/>
        <v>224000</v>
      </c>
      <c r="AC419" s="6">
        <f t="shared" ref="AC419" si="3956">AC$5/AB419+AC$6</f>
        <v>2.2188339285714287</v>
      </c>
      <c r="AD419" s="6">
        <f t="shared" si="3509"/>
        <v>2.477292857142857</v>
      </c>
      <c r="AE419" s="28">
        <f t="shared" si="3438"/>
        <v>403000</v>
      </c>
      <c r="AF419" s="6">
        <f t="shared" si="3492"/>
        <v>1.923670223325062</v>
      </c>
      <c r="AG419" s="6">
        <f t="shared" si="3510"/>
        <v>2.1482699751861043</v>
      </c>
      <c r="AH419" s="28">
        <f t="shared" si="3439"/>
        <v>403000</v>
      </c>
      <c r="AI419" s="6">
        <f t="shared" si="3493"/>
        <v>1.4570702233250621</v>
      </c>
      <c r="AJ419" s="6">
        <f t="shared" si="3511"/>
        <v>1.6269699751861042</v>
      </c>
      <c r="AK419" s="28">
        <f t="shared" si="3440"/>
        <v>403000</v>
      </c>
      <c r="AL419" s="6">
        <f t="shared" si="3494"/>
        <v>0.75697022332506203</v>
      </c>
      <c r="AM419" s="6">
        <f t="shared" si="3512"/>
        <v>0.76170253963657908</v>
      </c>
      <c r="AN419" s="28">
        <f t="shared" si="3441"/>
        <v>403000</v>
      </c>
      <c r="AO419" s="6">
        <f t="shared" si="3495"/>
        <v>0.45617022332506202</v>
      </c>
      <c r="AP419" s="6">
        <f t="shared" si="3513"/>
        <v>0.45926997518610424</v>
      </c>
      <c r="AQ419" s="28">
        <f t="shared" si="3826"/>
        <v>52700</v>
      </c>
      <c r="AR419" s="6">
        <f t="shared" si="3740"/>
        <v>1.4416174573055029</v>
      </c>
      <c r="AS419" s="6">
        <f t="shared" si="3741"/>
        <v>1.6079618720252158</v>
      </c>
      <c r="AT419" s="28">
        <f t="shared" si="3908"/>
        <v>224000</v>
      </c>
      <c r="AU419" s="6">
        <f t="shared" si="3742"/>
        <v>1.2005339285714285</v>
      </c>
      <c r="AV419" s="6">
        <f t="shared" si="3743"/>
        <v>1.3396280978601349</v>
      </c>
      <c r="AW419" s="28">
        <f t="shared" si="3442"/>
        <v>403000</v>
      </c>
      <c r="AX419" s="6">
        <f t="shared" si="3744"/>
        <v>1.189370223325062</v>
      </c>
      <c r="AY419" s="6">
        <f t="shared" si="3745"/>
        <v>1.327905215903382</v>
      </c>
      <c r="AZ419" s="28">
        <f t="shared" si="3443"/>
        <v>403000</v>
      </c>
      <c r="BA419" s="6">
        <f t="shared" si="3746"/>
        <v>1.189370223325062</v>
      </c>
      <c r="BB419" s="21">
        <f t="shared" si="3747"/>
        <v>1.327905215903382</v>
      </c>
    </row>
    <row r="420" spans="4:54" x14ac:dyDescent="0.25">
      <c r="D420" s="28">
        <v>411</v>
      </c>
      <c r="F420" s="20"/>
      <c r="G420" s="29">
        <f t="shared" si="3758"/>
        <v>206</v>
      </c>
      <c r="H420" s="4">
        <f t="shared" ref="H420" si="3957">H$5/G420+H$6</f>
        <v>4.0911961165048547</v>
      </c>
      <c r="I420" s="4">
        <f t="shared" si="3749"/>
        <v>5.8655194174757286</v>
      </c>
      <c r="J420" s="28">
        <v>411</v>
      </c>
      <c r="K420" s="4">
        <f t="shared" ref="K420" si="3958">K$5/J420+K$6</f>
        <v>4.0914559610705599</v>
      </c>
      <c r="L420" s="4">
        <f t="shared" si="3751"/>
        <v>5.8658990267639908</v>
      </c>
      <c r="M420" s="28">
        <f t="shared" si="3516"/>
        <v>1033</v>
      </c>
      <c r="N420" s="6">
        <f t="shared" ref="N420" si="3959">N$5/M420+N$6</f>
        <v>3.7918734753146177</v>
      </c>
      <c r="O420" s="6">
        <f t="shared" si="3499"/>
        <v>5.3136859632139402</v>
      </c>
      <c r="P420" s="28">
        <f t="shared" si="3518"/>
        <v>9430</v>
      </c>
      <c r="Q420" s="6">
        <f t="shared" ref="Q420" si="3960">Q$5/P420+Q$6</f>
        <v>3.7094764581124076</v>
      </c>
      <c r="R420" s="6">
        <f t="shared" si="3501"/>
        <v>5.223955037115589</v>
      </c>
      <c r="S420" s="28">
        <f t="shared" si="3819"/>
        <v>13915</v>
      </c>
      <c r="T420" s="6">
        <f t="shared" ref="T420" si="3961">T$5/S420+T$6</f>
        <v>2.7035530003593244</v>
      </c>
      <c r="U420" s="6">
        <f t="shared" si="3503"/>
        <v>3.0160306503772909</v>
      </c>
      <c r="V420" s="28">
        <f t="shared" si="3821"/>
        <v>26575</v>
      </c>
      <c r="W420" s="6">
        <f t="shared" ref="W420" si="3962">W$5/V420+W$6</f>
        <v>2.6070269990592663</v>
      </c>
      <c r="X420" s="6">
        <f t="shared" si="3505"/>
        <v>2.9090739416745062</v>
      </c>
      <c r="Y420" s="28">
        <f t="shared" si="3823"/>
        <v>52950</v>
      </c>
      <c r="Z420" s="6">
        <f t="shared" ref="Z420" si="3963">Z$5/Y420+Z$6</f>
        <v>2.473726628895184</v>
      </c>
      <c r="AA420" s="6">
        <f t="shared" si="3507"/>
        <v>2.7611474032105763</v>
      </c>
      <c r="AB420" s="28">
        <f t="shared" si="3906"/>
        <v>226000</v>
      </c>
      <c r="AC420" s="6">
        <f t="shared" ref="AC420" si="3964">AC$5/AB420+AC$6</f>
        <v>2.2186115044247789</v>
      </c>
      <c r="AD420" s="6">
        <f t="shared" si="3509"/>
        <v>2.4770592920353982</v>
      </c>
      <c r="AE420" s="28">
        <f t="shared" si="3438"/>
        <v>406000</v>
      </c>
      <c r="AF420" s="6">
        <f t="shared" si="3492"/>
        <v>1.9235669950738916</v>
      </c>
      <c r="AG420" s="6">
        <f t="shared" si="3510"/>
        <v>2.1481615763546795</v>
      </c>
      <c r="AH420" s="28">
        <f t="shared" si="3439"/>
        <v>406000</v>
      </c>
      <c r="AI420" s="6">
        <f t="shared" si="3493"/>
        <v>1.4569669950738917</v>
      </c>
      <c r="AJ420" s="6">
        <f t="shared" si="3511"/>
        <v>1.6268615763546799</v>
      </c>
      <c r="AK420" s="28">
        <f t="shared" si="3440"/>
        <v>406000</v>
      </c>
      <c r="AL420" s="6">
        <f t="shared" si="3494"/>
        <v>0.75686699507389166</v>
      </c>
      <c r="AM420" s="6">
        <f t="shared" si="3512"/>
        <v>0.76159414080515464</v>
      </c>
      <c r="AN420" s="28">
        <f t="shared" si="3441"/>
        <v>406000</v>
      </c>
      <c r="AO420" s="6">
        <f t="shared" si="3495"/>
        <v>0.45606699507389159</v>
      </c>
      <c r="AP420" s="6">
        <f t="shared" si="3513"/>
        <v>0.4591615763546798</v>
      </c>
      <c r="AQ420" s="28">
        <f t="shared" si="3826"/>
        <v>52950</v>
      </c>
      <c r="AR420" s="6">
        <f t="shared" si="3740"/>
        <v>1.4414266288951842</v>
      </c>
      <c r="AS420" s="6">
        <f t="shared" si="3741"/>
        <v>1.6077614573989796</v>
      </c>
      <c r="AT420" s="28">
        <f t="shared" si="3908"/>
        <v>226000</v>
      </c>
      <c r="AU420" s="6">
        <f t="shared" si="3742"/>
        <v>1.2003115044247787</v>
      </c>
      <c r="AV420" s="6">
        <f t="shared" si="3743"/>
        <v>1.3393945327526759</v>
      </c>
      <c r="AW420" s="28">
        <f t="shared" si="3442"/>
        <v>406000</v>
      </c>
      <c r="AX420" s="6">
        <f t="shared" si="3744"/>
        <v>1.1892669950738917</v>
      </c>
      <c r="AY420" s="6">
        <f t="shared" si="3745"/>
        <v>1.3277968170719576</v>
      </c>
      <c r="AZ420" s="28">
        <f t="shared" si="3443"/>
        <v>406000</v>
      </c>
      <c r="BA420" s="6">
        <f t="shared" si="3746"/>
        <v>1.1892669950738917</v>
      </c>
      <c r="BB420" s="21">
        <f t="shared" si="3747"/>
        <v>1.3277968170719576</v>
      </c>
    </row>
    <row r="421" spans="4:54" x14ac:dyDescent="0.25">
      <c r="D421" s="28">
        <v>412</v>
      </c>
      <c r="F421" s="20"/>
      <c r="G421" s="29">
        <f t="shared" si="3758"/>
        <v>206.5</v>
      </c>
      <c r="H421" s="4">
        <f t="shared" ref="H421" si="3965">H$5/G421+H$6</f>
        <v>4.090937530266344</v>
      </c>
      <c r="I421" s="4">
        <f t="shared" si="3749"/>
        <v>5.8651416464891044</v>
      </c>
      <c r="J421" s="28">
        <v>412</v>
      </c>
      <c r="K421" s="4">
        <f t="shared" ref="K421" si="3966">K$5/J421+K$6</f>
        <v>4.0911961165048547</v>
      </c>
      <c r="L421" s="4">
        <f t="shared" si="3751"/>
        <v>5.8655194174757286</v>
      </c>
      <c r="M421" s="28">
        <f t="shared" si="3516"/>
        <v>1036</v>
      </c>
      <c r="N421" s="6">
        <f t="shared" ref="N421" si="3967">N$5/M421+N$6</f>
        <v>3.7915903474903478</v>
      </c>
      <c r="O421" s="6">
        <f t="shared" si="3499"/>
        <v>5.3133776061776068</v>
      </c>
      <c r="P421" s="28">
        <f t="shared" si="3518"/>
        <v>9460</v>
      </c>
      <c r="Q421" s="6">
        <f t="shared" ref="Q421" si="3968">Q$5/P421+Q$6</f>
        <v>3.7094276955602536</v>
      </c>
      <c r="R421" s="6">
        <f t="shared" si="3501"/>
        <v>5.2239019027484144</v>
      </c>
      <c r="S421" s="28">
        <f t="shared" si="3819"/>
        <v>13980</v>
      </c>
      <c r="T421" s="6">
        <f t="shared" ref="T421" si="3969">T$5/S421+T$6</f>
        <v>2.7032389127324752</v>
      </c>
      <c r="U421" s="6">
        <f t="shared" si="3503"/>
        <v>3.0157008583690987</v>
      </c>
      <c r="V421" s="28">
        <f t="shared" si="3821"/>
        <v>26700</v>
      </c>
      <c r="W421" s="6">
        <f t="shared" ref="W421" si="3970">W$5/V421+W$6</f>
        <v>2.6067689138576777</v>
      </c>
      <c r="X421" s="6">
        <f t="shared" si="3505"/>
        <v>2.9088029962546815</v>
      </c>
      <c r="Y421" s="28">
        <f t="shared" si="3823"/>
        <v>53200</v>
      </c>
      <c r="Z421" s="6">
        <f t="shared" ref="Z421" si="3971">Z$5/Y421+Z$6</f>
        <v>2.4735375939849624</v>
      </c>
      <c r="AA421" s="6">
        <f t="shared" si="3507"/>
        <v>2.7609488721804514</v>
      </c>
      <c r="AB421" s="28">
        <f t="shared" si="3906"/>
        <v>228000</v>
      </c>
      <c r="AC421" s="6">
        <f t="shared" ref="AC421" si="3972">AC$5/AB421+AC$6</f>
        <v>2.2183929824561406</v>
      </c>
      <c r="AD421" s="6">
        <f t="shared" si="3509"/>
        <v>2.4768298245614035</v>
      </c>
      <c r="AE421" s="28">
        <f t="shared" si="3438"/>
        <v>409000</v>
      </c>
      <c r="AF421" s="6">
        <f t="shared" si="3492"/>
        <v>1.9234652811735942</v>
      </c>
      <c r="AG421" s="6">
        <f t="shared" si="3510"/>
        <v>2.1480547677261614</v>
      </c>
      <c r="AH421" s="28">
        <f t="shared" si="3439"/>
        <v>409000</v>
      </c>
      <c r="AI421" s="6">
        <f t="shared" si="3493"/>
        <v>1.4568652811735943</v>
      </c>
      <c r="AJ421" s="6">
        <f t="shared" si="3511"/>
        <v>1.6267547677261613</v>
      </c>
      <c r="AK421" s="28">
        <f t="shared" si="3440"/>
        <v>409000</v>
      </c>
      <c r="AL421" s="6">
        <f t="shared" si="3494"/>
        <v>0.7567652811735941</v>
      </c>
      <c r="AM421" s="6">
        <f t="shared" si="3512"/>
        <v>0.76148733217663622</v>
      </c>
      <c r="AN421" s="28">
        <f t="shared" si="3441"/>
        <v>409000</v>
      </c>
      <c r="AO421" s="6">
        <f t="shared" si="3495"/>
        <v>0.45596528117359414</v>
      </c>
      <c r="AP421" s="6">
        <f t="shared" si="3513"/>
        <v>0.45905476772616138</v>
      </c>
      <c r="AQ421" s="28">
        <f t="shared" si="3826"/>
        <v>53200</v>
      </c>
      <c r="AR421" s="6">
        <f t="shared" si="3740"/>
        <v>1.4412375939849624</v>
      </c>
      <c r="AS421" s="6">
        <f t="shared" si="3741"/>
        <v>1.6075629263688547</v>
      </c>
      <c r="AT421" s="28">
        <f t="shared" si="3908"/>
        <v>228000</v>
      </c>
      <c r="AU421" s="6">
        <f t="shared" si="3742"/>
        <v>1.2000929824561404</v>
      </c>
      <c r="AV421" s="6">
        <f t="shared" si="3743"/>
        <v>1.3391650652786813</v>
      </c>
      <c r="AW421" s="28">
        <f t="shared" si="3442"/>
        <v>409000</v>
      </c>
      <c r="AX421" s="6">
        <f t="shared" si="3744"/>
        <v>1.1891652811735942</v>
      </c>
      <c r="AY421" s="6">
        <f t="shared" si="3745"/>
        <v>1.3276900084434391</v>
      </c>
      <c r="AZ421" s="28">
        <f t="shared" si="3443"/>
        <v>409000</v>
      </c>
      <c r="BA421" s="6">
        <f t="shared" si="3746"/>
        <v>1.1891652811735942</v>
      </c>
      <c r="BB421" s="21">
        <f t="shared" si="3747"/>
        <v>1.3276900084434391</v>
      </c>
    </row>
    <row r="422" spans="4:54" x14ac:dyDescent="0.25">
      <c r="D422" s="28">
        <v>413</v>
      </c>
      <c r="F422" s="20"/>
      <c r="G422" s="29">
        <f t="shared" si="3758"/>
        <v>207</v>
      </c>
      <c r="H422" s="4">
        <f t="shared" ref="H422" si="3973">H$5/G422+H$6</f>
        <v>4.0906801932367145</v>
      </c>
      <c r="I422" s="4">
        <f t="shared" si="3749"/>
        <v>5.8647657004830922</v>
      </c>
      <c r="J422" s="28">
        <v>413</v>
      </c>
      <c r="K422" s="4">
        <f t="shared" ref="K422" si="3974">K$5/J422+K$6</f>
        <v>4.090937530266344</v>
      </c>
      <c r="L422" s="4">
        <f t="shared" si="3751"/>
        <v>5.8651416464891044</v>
      </c>
      <c r="M422" s="28">
        <f t="shared" si="3516"/>
        <v>1039</v>
      </c>
      <c r="N422" s="6">
        <f t="shared" ref="N422" si="3975">N$5/M422+N$6</f>
        <v>3.7913088546679501</v>
      </c>
      <c r="O422" s="6">
        <f t="shared" si="3499"/>
        <v>5.3130710298363812</v>
      </c>
      <c r="P422" s="28">
        <f t="shared" si="3518"/>
        <v>9490</v>
      </c>
      <c r="Q422" s="6">
        <f t="shared" ref="Q422" si="3976">Q$5/P422+Q$6</f>
        <v>3.7093792413066389</v>
      </c>
      <c r="R422" s="6">
        <f t="shared" si="3501"/>
        <v>5.2238491043203377</v>
      </c>
      <c r="S422" s="28">
        <f t="shared" si="3819"/>
        <v>14045</v>
      </c>
      <c r="T422" s="6">
        <f t="shared" ref="T422" si="3977">T$5/S422+T$6</f>
        <v>2.702927732289071</v>
      </c>
      <c r="U422" s="6">
        <f t="shared" si="3503"/>
        <v>3.0153741189035244</v>
      </c>
      <c r="V422" s="28">
        <f t="shared" si="3821"/>
        <v>26825</v>
      </c>
      <c r="W422" s="6">
        <f t="shared" ref="W422" si="3978">W$5/V422+W$6</f>
        <v>2.6065132339235788</v>
      </c>
      <c r="X422" s="6">
        <f t="shared" si="3505"/>
        <v>2.9085345759552657</v>
      </c>
      <c r="Y422" s="28">
        <f t="shared" si="3823"/>
        <v>53450</v>
      </c>
      <c r="Z422" s="6">
        <f t="shared" ref="Z422" si="3979">Z$5/Y422+Z$6</f>
        <v>2.4733503274087933</v>
      </c>
      <c r="AA422" s="6">
        <f t="shared" si="3507"/>
        <v>2.7607521983161836</v>
      </c>
      <c r="AB422" s="28">
        <f t="shared" si="3906"/>
        <v>230000</v>
      </c>
      <c r="AC422" s="6">
        <f t="shared" ref="AC422" si="3980">AC$5/AB422+AC$6</f>
        <v>2.2181782608695655</v>
      </c>
      <c r="AD422" s="6">
        <f t="shared" si="3509"/>
        <v>2.4766043478260866</v>
      </c>
      <c r="AE422" s="28">
        <f t="shared" si="3438"/>
        <v>412000</v>
      </c>
      <c r="AF422" s="6">
        <f t="shared" si="3492"/>
        <v>1.9233650485436893</v>
      </c>
      <c r="AG422" s="6">
        <f t="shared" si="3510"/>
        <v>2.1479495145631069</v>
      </c>
      <c r="AH422" s="28">
        <f t="shared" si="3439"/>
        <v>412000</v>
      </c>
      <c r="AI422" s="6">
        <f t="shared" si="3493"/>
        <v>1.4567650485436894</v>
      </c>
      <c r="AJ422" s="6">
        <f t="shared" si="3511"/>
        <v>1.6266495145631068</v>
      </c>
      <c r="AK422" s="28">
        <f t="shared" si="3440"/>
        <v>412000</v>
      </c>
      <c r="AL422" s="6">
        <f t="shared" si="3494"/>
        <v>0.75666504854368932</v>
      </c>
      <c r="AM422" s="6">
        <f t="shared" si="3512"/>
        <v>0.76138207901358168</v>
      </c>
      <c r="AN422" s="28">
        <f t="shared" si="3441"/>
        <v>412000</v>
      </c>
      <c r="AO422" s="6">
        <f t="shared" si="3495"/>
        <v>0.45586504854368931</v>
      </c>
      <c r="AP422" s="6">
        <f t="shared" si="3513"/>
        <v>0.45894951456310679</v>
      </c>
      <c r="AQ422" s="28">
        <f t="shared" si="3826"/>
        <v>53450</v>
      </c>
      <c r="AR422" s="6">
        <f t="shared" si="3740"/>
        <v>1.4410503274087934</v>
      </c>
      <c r="AS422" s="6">
        <f t="shared" si="3741"/>
        <v>1.6073662525045869</v>
      </c>
      <c r="AT422" s="28">
        <f t="shared" si="3908"/>
        <v>230000</v>
      </c>
      <c r="AU422" s="6">
        <f t="shared" si="3742"/>
        <v>1.1998782608695653</v>
      </c>
      <c r="AV422" s="6">
        <f t="shared" si="3743"/>
        <v>1.3389395885433648</v>
      </c>
      <c r="AW422" s="28">
        <f t="shared" si="3442"/>
        <v>412000</v>
      </c>
      <c r="AX422" s="6">
        <f t="shared" si="3744"/>
        <v>1.1890650485436893</v>
      </c>
      <c r="AY422" s="6">
        <f t="shared" si="3745"/>
        <v>1.3275847552803846</v>
      </c>
      <c r="AZ422" s="28">
        <f t="shared" si="3443"/>
        <v>412000</v>
      </c>
      <c r="BA422" s="6">
        <f t="shared" si="3746"/>
        <v>1.1890650485436893</v>
      </c>
      <c r="BB422" s="21">
        <f t="shared" si="3747"/>
        <v>1.3275847552803846</v>
      </c>
    </row>
    <row r="423" spans="4:54" x14ac:dyDescent="0.25">
      <c r="D423" s="28">
        <v>414</v>
      </c>
      <c r="F423" s="20"/>
      <c r="G423" s="29">
        <f t="shared" si="3758"/>
        <v>207.5</v>
      </c>
      <c r="H423" s="4">
        <f t="shared" ref="H423" si="3981">H$5/G423+H$6</f>
        <v>4.0904240963855418</v>
      </c>
      <c r="I423" s="4">
        <f t="shared" si="3749"/>
        <v>5.8643915662650601</v>
      </c>
      <c r="J423" s="28">
        <v>414</v>
      </c>
      <c r="K423" s="4">
        <f t="shared" ref="K423" si="3982">K$5/J423+K$6</f>
        <v>4.0906801932367145</v>
      </c>
      <c r="L423" s="4">
        <f t="shared" si="3751"/>
        <v>5.8647657004830922</v>
      </c>
      <c r="M423" s="28">
        <f t="shared" si="3516"/>
        <v>1042</v>
      </c>
      <c r="N423" s="6">
        <f t="shared" ref="N423" si="3983">N$5/M423+N$6</f>
        <v>3.7910289827255279</v>
      </c>
      <c r="O423" s="6">
        <f t="shared" si="3499"/>
        <v>5.3127662188099807</v>
      </c>
      <c r="P423" s="28">
        <f t="shared" si="3518"/>
        <v>9520</v>
      </c>
      <c r="Q423" s="6">
        <f t="shared" ref="Q423" si="3984">Q$5/P423+Q$6</f>
        <v>3.7093310924369751</v>
      </c>
      <c r="R423" s="6">
        <f t="shared" si="3501"/>
        <v>5.2237966386554628</v>
      </c>
      <c r="S423" s="28">
        <f t="shared" si="3819"/>
        <v>14110</v>
      </c>
      <c r="T423" s="6">
        <f t="shared" ref="T423" si="3985">T$5/S423+T$6</f>
        <v>2.7026194188518784</v>
      </c>
      <c r="U423" s="6">
        <f t="shared" si="3503"/>
        <v>3.0150503897944723</v>
      </c>
      <c r="V423" s="28">
        <f t="shared" si="3821"/>
        <v>26950</v>
      </c>
      <c r="W423" s="6">
        <f t="shared" ref="W423" si="3986">W$5/V423+W$6</f>
        <v>2.6062599257884971</v>
      </c>
      <c r="X423" s="6">
        <f t="shared" si="3505"/>
        <v>2.9082686456400744</v>
      </c>
      <c r="Y423" s="28">
        <f t="shared" si="3823"/>
        <v>53700</v>
      </c>
      <c r="Z423" s="6">
        <f t="shared" ref="Z423" si="3987">Z$5/Y423+Z$6</f>
        <v>2.473164804469274</v>
      </c>
      <c r="AA423" s="6">
        <f t="shared" si="3507"/>
        <v>2.7605573556797021</v>
      </c>
      <c r="AB423" s="28">
        <f t="shared" si="3906"/>
        <v>232000</v>
      </c>
      <c r="AC423" s="6">
        <f t="shared" ref="AC423" si="3988">AC$5/AB423+AC$6</f>
        <v>2.2179672413793106</v>
      </c>
      <c r="AD423" s="6">
        <f t="shared" si="3509"/>
        <v>2.4763827586206895</v>
      </c>
      <c r="AE423" s="28">
        <f t="shared" ref="AE423:AE486" si="3989">+AE422+3000</f>
        <v>415000</v>
      </c>
      <c r="AF423" s="6">
        <f t="shared" si="3492"/>
        <v>1.923266265060241</v>
      </c>
      <c r="AG423" s="6">
        <f t="shared" si="3510"/>
        <v>2.1478457831325302</v>
      </c>
      <c r="AH423" s="28">
        <f t="shared" ref="AH423:AH486" si="3990">+AH422+3000</f>
        <v>415000</v>
      </c>
      <c r="AI423" s="6">
        <f t="shared" si="3493"/>
        <v>1.4566662650602411</v>
      </c>
      <c r="AJ423" s="6">
        <f t="shared" si="3511"/>
        <v>1.6265457831325303</v>
      </c>
      <c r="AK423" s="28">
        <f t="shared" ref="AK423:AK486" si="3991">+AK422+3000</f>
        <v>415000</v>
      </c>
      <c r="AL423" s="6">
        <f t="shared" si="3494"/>
        <v>0.75656626506024094</v>
      </c>
      <c r="AM423" s="6">
        <f t="shared" si="3512"/>
        <v>0.76127834758300494</v>
      </c>
      <c r="AN423" s="28">
        <f t="shared" ref="AN423:AN486" si="3992">+AN422+3000</f>
        <v>415000</v>
      </c>
      <c r="AO423" s="6">
        <f t="shared" si="3495"/>
        <v>0.45576626506024093</v>
      </c>
      <c r="AP423" s="6">
        <f t="shared" si="3513"/>
        <v>0.45884578313253011</v>
      </c>
      <c r="AQ423" s="28">
        <f t="shared" si="3826"/>
        <v>53700</v>
      </c>
      <c r="AR423" s="6">
        <f t="shared" si="3740"/>
        <v>1.4408648044692738</v>
      </c>
      <c r="AS423" s="6">
        <f t="shared" si="3741"/>
        <v>1.6071714098681056</v>
      </c>
      <c r="AT423" s="28">
        <f t="shared" si="3908"/>
        <v>232000</v>
      </c>
      <c r="AU423" s="6">
        <f t="shared" si="3742"/>
        <v>1.1996672413793104</v>
      </c>
      <c r="AV423" s="6">
        <f t="shared" si="3743"/>
        <v>1.3387179993379674</v>
      </c>
      <c r="AW423" s="28">
        <f t="shared" ref="AW423:AW486" si="3993">+AW422+3000</f>
        <v>415000</v>
      </c>
      <c r="AX423" s="6">
        <f t="shared" si="3744"/>
        <v>1.1889662650602411</v>
      </c>
      <c r="AY423" s="6">
        <f t="shared" si="3745"/>
        <v>1.327481023849808</v>
      </c>
      <c r="AZ423" s="28">
        <f t="shared" ref="AZ423:AZ486" si="3994">+AZ422+3000</f>
        <v>415000</v>
      </c>
      <c r="BA423" s="6">
        <f t="shared" si="3746"/>
        <v>1.1889662650602411</v>
      </c>
      <c r="BB423" s="21">
        <f t="shared" si="3747"/>
        <v>1.327481023849808</v>
      </c>
    </row>
    <row r="424" spans="4:54" x14ac:dyDescent="0.25">
      <c r="D424" s="28">
        <v>415</v>
      </c>
      <c r="F424" s="20"/>
      <c r="G424" s="29">
        <f t="shared" si="3758"/>
        <v>208</v>
      </c>
      <c r="H424" s="4">
        <f t="shared" ref="H424" si="3995">H$5/G424+H$6</f>
        <v>4.0901692307692308</v>
      </c>
      <c r="I424" s="4">
        <f t="shared" si="3749"/>
        <v>5.8640192307692312</v>
      </c>
      <c r="J424" s="28">
        <v>415</v>
      </c>
      <c r="K424" s="4">
        <f t="shared" ref="K424" si="3996">K$5/J424+K$6</f>
        <v>4.0904240963855418</v>
      </c>
      <c r="L424" s="4">
        <f t="shared" si="3751"/>
        <v>5.8643915662650601</v>
      </c>
      <c r="M424" s="28">
        <f t="shared" si="3516"/>
        <v>1045</v>
      </c>
      <c r="N424" s="6">
        <f t="shared" ref="N424" si="3997">N$5/M424+N$6</f>
        <v>3.7907507177033493</v>
      </c>
      <c r="O424" s="6">
        <f t="shared" si="3499"/>
        <v>5.3124631578947374</v>
      </c>
      <c r="P424" s="28">
        <f t="shared" si="3518"/>
        <v>9550</v>
      </c>
      <c r="Q424" s="6">
        <f t="shared" ref="Q424" si="3998">Q$5/P424+Q$6</f>
        <v>3.7092832460732987</v>
      </c>
      <c r="R424" s="6">
        <f t="shared" si="3501"/>
        <v>5.2237445026178015</v>
      </c>
      <c r="S424" s="28">
        <f t="shared" si="3819"/>
        <v>14175</v>
      </c>
      <c r="T424" s="6">
        <f t="shared" ref="T424" si="3999">T$5/S424+T$6</f>
        <v>2.7023139329805996</v>
      </c>
      <c r="U424" s="6">
        <f t="shared" si="3503"/>
        <v>3.0147296296296298</v>
      </c>
      <c r="V424" s="28">
        <f t="shared" si="3821"/>
        <v>27075</v>
      </c>
      <c r="W424" s="6">
        <f t="shared" ref="W424" si="4000">W$5/V424+W$6</f>
        <v>2.6060089566020315</v>
      </c>
      <c r="X424" s="6">
        <f t="shared" si="3505"/>
        <v>2.9080051708217911</v>
      </c>
      <c r="Y424" s="28">
        <f t="shared" si="3823"/>
        <v>53950</v>
      </c>
      <c r="Z424" s="6">
        <f t="shared" ref="Z424" si="4001">Z$5/Y424+Z$6</f>
        <v>2.4729810009267843</v>
      </c>
      <c r="AA424" s="6">
        <f t="shared" si="3507"/>
        <v>2.7603643188137164</v>
      </c>
      <c r="AB424" s="28">
        <f t="shared" si="3906"/>
        <v>234000</v>
      </c>
      <c r="AC424" s="6">
        <f t="shared" ref="AC424" si="4002">AC$5/AB424+AC$6</f>
        <v>2.2177598290598293</v>
      </c>
      <c r="AD424" s="6">
        <f t="shared" si="3509"/>
        <v>2.4761649572649573</v>
      </c>
      <c r="AE424" s="28">
        <f t="shared" si="3989"/>
        <v>418000</v>
      </c>
      <c r="AF424" s="6">
        <f t="shared" si="3492"/>
        <v>1.923168899521531</v>
      </c>
      <c r="AG424" s="6">
        <f t="shared" si="3510"/>
        <v>2.1477435406698566</v>
      </c>
      <c r="AH424" s="28">
        <f t="shared" si="3990"/>
        <v>418000</v>
      </c>
      <c r="AI424" s="6">
        <f t="shared" si="3493"/>
        <v>1.4565688995215311</v>
      </c>
      <c r="AJ424" s="6">
        <f t="shared" si="3511"/>
        <v>1.6264435406698565</v>
      </c>
      <c r="AK424" s="28">
        <f t="shared" si="3991"/>
        <v>418000</v>
      </c>
      <c r="AL424" s="6">
        <f t="shared" si="3494"/>
        <v>0.75646889952153107</v>
      </c>
      <c r="AM424" s="6">
        <f t="shared" si="3512"/>
        <v>0.76117610512033129</v>
      </c>
      <c r="AN424" s="28">
        <f t="shared" si="3992"/>
        <v>418000</v>
      </c>
      <c r="AO424" s="6">
        <f t="shared" si="3495"/>
        <v>0.45566889952153111</v>
      </c>
      <c r="AP424" s="6">
        <f t="shared" si="3513"/>
        <v>0.45874354066985645</v>
      </c>
      <c r="AQ424" s="28">
        <f t="shared" si="3826"/>
        <v>53950</v>
      </c>
      <c r="AR424" s="6">
        <f t="shared" si="3740"/>
        <v>1.4406810009267841</v>
      </c>
      <c r="AS424" s="6">
        <f t="shared" si="3741"/>
        <v>1.6069783730021201</v>
      </c>
      <c r="AT424" s="28">
        <f t="shared" si="3908"/>
        <v>234000</v>
      </c>
      <c r="AU424" s="6">
        <f t="shared" si="3742"/>
        <v>1.1994598290598291</v>
      </c>
      <c r="AV424" s="6">
        <f t="shared" si="3743"/>
        <v>1.3385001979822351</v>
      </c>
      <c r="AW424" s="28">
        <f t="shared" si="3993"/>
        <v>418000</v>
      </c>
      <c r="AX424" s="6">
        <f t="shared" si="3744"/>
        <v>1.1888688995215311</v>
      </c>
      <c r="AY424" s="6">
        <f t="shared" si="3745"/>
        <v>1.3273787813871343</v>
      </c>
      <c r="AZ424" s="28">
        <f t="shared" si="3994"/>
        <v>418000</v>
      </c>
      <c r="BA424" s="6">
        <f t="shared" si="3746"/>
        <v>1.1888688995215311</v>
      </c>
      <c r="BB424" s="21">
        <f t="shared" si="3747"/>
        <v>1.3273787813871343</v>
      </c>
    </row>
    <row r="425" spans="4:54" x14ac:dyDescent="0.25">
      <c r="D425" s="28">
        <v>416</v>
      </c>
      <c r="F425" s="20"/>
      <c r="G425" s="29">
        <f t="shared" si="3758"/>
        <v>208.5</v>
      </c>
      <c r="H425" s="4">
        <f t="shared" ref="H425" si="4003">H$5/G425+H$6</f>
        <v>4.0899155875299762</v>
      </c>
      <c r="I425" s="4">
        <f t="shared" si="3749"/>
        <v>5.8636486810551558</v>
      </c>
      <c r="J425" s="28">
        <v>416</v>
      </c>
      <c r="K425" s="4">
        <f t="shared" ref="K425" si="4004">K$5/J425+K$6</f>
        <v>4.0901692307692308</v>
      </c>
      <c r="L425" s="4">
        <f t="shared" si="3751"/>
        <v>5.8640192307692312</v>
      </c>
      <c r="M425" s="28">
        <f t="shared" si="3516"/>
        <v>1048</v>
      </c>
      <c r="N425" s="6">
        <f t="shared" ref="N425" si="4005">N$5/M425+N$6</f>
        <v>3.7904740458015267</v>
      </c>
      <c r="O425" s="6">
        <f t="shared" si="3499"/>
        <v>5.3121618320610686</v>
      </c>
      <c r="P425" s="28">
        <f t="shared" si="3518"/>
        <v>9580</v>
      </c>
      <c r="Q425" s="6">
        <f t="shared" ref="Q425" si="4006">Q$5/P425+Q$6</f>
        <v>3.7092356993736955</v>
      </c>
      <c r="R425" s="6">
        <f t="shared" si="3501"/>
        <v>5.2236926931106478</v>
      </c>
      <c r="S425" s="28">
        <f t="shared" si="3819"/>
        <v>14240</v>
      </c>
      <c r="T425" s="6">
        <f t="shared" ref="T425" si="4007">T$5/S425+T$6</f>
        <v>2.7020112359550561</v>
      </c>
      <c r="U425" s="6">
        <f t="shared" si="3503"/>
        <v>3.0144117977528091</v>
      </c>
      <c r="V425" s="28">
        <f t="shared" si="3821"/>
        <v>27200</v>
      </c>
      <c r="W425" s="6">
        <f t="shared" ref="W425" si="4008">W$5/V425+W$6</f>
        <v>2.6057602941176468</v>
      </c>
      <c r="X425" s="6">
        <f t="shared" si="3505"/>
        <v>2.9077441176470589</v>
      </c>
      <c r="Y425" s="28">
        <f t="shared" si="3823"/>
        <v>54200</v>
      </c>
      <c r="Z425" s="6">
        <f t="shared" ref="Z425" si="4009">Z$5/Y425+Z$6</f>
        <v>2.47279889298893</v>
      </c>
      <c r="AA425" s="6">
        <f t="shared" si="3507"/>
        <v>2.7601730627306273</v>
      </c>
      <c r="AB425" s="28">
        <f t="shared" si="3906"/>
        <v>236000</v>
      </c>
      <c r="AC425" s="6">
        <f t="shared" ref="AC425" si="4010">AC$5/AB425+AC$6</f>
        <v>2.21755593220339</v>
      </c>
      <c r="AD425" s="6">
        <f t="shared" si="3509"/>
        <v>2.4759508474576268</v>
      </c>
      <c r="AE425" s="28">
        <f t="shared" si="3989"/>
        <v>421000</v>
      </c>
      <c r="AF425" s="6">
        <f t="shared" si="3492"/>
        <v>1.9230729216152018</v>
      </c>
      <c r="AG425" s="6">
        <f t="shared" si="3510"/>
        <v>2.147642755344418</v>
      </c>
      <c r="AH425" s="28">
        <f t="shared" si="3990"/>
        <v>421000</v>
      </c>
      <c r="AI425" s="6">
        <f t="shared" si="3493"/>
        <v>1.4564729216152019</v>
      </c>
      <c r="AJ425" s="6">
        <f t="shared" si="3511"/>
        <v>1.6263427553444181</v>
      </c>
      <c r="AK425" s="28">
        <f t="shared" si="3991"/>
        <v>421000</v>
      </c>
      <c r="AL425" s="6">
        <f t="shared" si="3494"/>
        <v>0.75637292161520187</v>
      </c>
      <c r="AM425" s="6">
        <f t="shared" si="3512"/>
        <v>0.76107531979489285</v>
      </c>
      <c r="AN425" s="28">
        <f t="shared" si="3992"/>
        <v>421000</v>
      </c>
      <c r="AO425" s="6">
        <f t="shared" si="3495"/>
        <v>0.45557292161520191</v>
      </c>
      <c r="AP425" s="6">
        <f t="shared" si="3513"/>
        <v>0.45864275534441806</v>
      </c>
      <c r="AQ425" s="28">
        <f t="shared" si="3826"/>
        <v>54200</v>
      </c>
      <c r="AR425" s="6">
        <f t="shared" si="3740"/>
        <v>1.44049889298893</v>
      </c>
      <c r="AS425" s="6">
        <f t="shared" si="3741"/>
        <v>1.6067871169190309</v>
      </c>
      <c r="AT425" s="28">
        <f t="shared" si="3908"/>
        <v>236000</v>
      </c>
      <c r="AU425" s="6">
        <f t="shared" si="3742"/>
        <v>1.1992559322033898</v>
      </c>
      <c r="AV425" s="6">
        <f t="shared" si="3743"/>
        <v>1.338286088174905</v>
      </c>
      <c r="AW425" s="28">
        <f t="shared" si="3993"/>
        <v>421000</v>
      </c>
      <c r="AX425" s="6">
        <f t="shared" si="3744"/>
        <v>1.1887729216152019</v>
      </c>
      <c r="AY425" s="6">
        <f t="shared" si="3745"/>
        <v>1.3272779960616958</v>
      </c>
      <c r="AZ425" s="28">
        <f t="shared" si="3994"/>
        <v>421000</v>
      </c>
      <c r="BA425" s="6">
        <f t="shared" si="3746"/>
        <v>1.1887729216152019</v>
      </c>
      <c r="BB425" s="21">
        <f t="shared" si="3747"/>
        <v>1.3272779960616958</v>
      </c>
    </row>
    <row r="426" spans="4:54" x14ac:dyDescent="0.25">
      <c r="D426" s="28">
        <v>417</v>
      </c>
      <c r="F426" s="20"/>
      <c r="G426" s="29">
        <f t="shared" si="3758"/>
        <v>209</v>
      </c>
      <c r="H426" s="4">
        <f t="shared" ref="H426" si="4011">H$5/G426+H$6</f>
        <v>4.0896631578947371</v>
      </c>
      <c r="I426" s="4">
        <f t="shared" si="3749"/>
        <v>5.8632799043062205</v>
      </c>
      <c r="J426" s="28">
        <v>417</v>
      </c>
      <c r="K426" s="4">
        <f t="shared" ref="K426" si="4012">K$5/J426+K$6</f>
        <v>4.0899155875299762</v>
      </c>
      <c r="L426" s="4">
        <f t="shared" si="3751"/>
        <v>5.8636486810551558</v>
      </c>
      <c r="M426" s="28">
        <f t="shared" si="3516"/>
        <v>1051</v>
      </c>
      <c r="N426" s="6">
        <f t="shared" ref="N426" si="4013">N$5/M426+N$6</f>
        <v>3.7901989533777356</v>
      </c>
      <c r="O426" s="6">
        <f t="shared" si="3499"/>
        <v>5.3118622264509989</v>
      </c>
      <c r="P426" s="28">
        <f t="shared" si="3518"/>
        <v>9610</v>
      </c>
      <c r="Q426" s="6">
        <f t="shared" ref="Q426" si="4014">Q$5/P426+Q$6</f>
        <v>3.7091884495317378</v>
      </c>
      <c r="R426" s="6">
        <f t="shared" si="3501"/>
        <v>5.2236412070759632</v>
      </c>
      <c r="S426" s="28">
        <f t="shared" si="3819"/>
        <v>14305</v>
      </c>
      <c r="T426" s="6">
        <f t="shared" ref="T426" si="4015">T$5/S426+T$6</f>
        <v>2.7017112897588258</v>
      </c>
      <c r="U426" s="6">
        <f t="shared" si="3503"/>
        <v>3.014096854246767</v>
      </c>
      <c r="V426" s="28">
        <f t="shared" si="3821"/>
        <v>27325</v>
      </c>
      <c r="W426" s="6">
        <f t="shared" ref="W426" si="4016">W$5/V426+W$6</f>
        <v>2.6055139066788655</v>
      </c>
      <c r="X426" s="6">
        <f t="shared" si="3505"/>
        <v>2.9074854528819762</v>
      </c>
      <c r="Y426" s="28">
        <f t="shared" si="3823"/>
        <v>54450</v>
      </c>
      <c r="Z426" s="6">
        <f t="shared" ref="Z426" si="4017">Z$5/Y426+Z$6</f>
        <v>2.4726184573002756</v>
      </c>
      <c r="AA426" s="6">
        <f t="shared" si="3507"/>
        <v>2.7599835629017448</v>
      </c>
      <c r="AB426" s="28">
        <f t="shared" si="3906"/>
        <v>238000</v>
      </c>
      <c r="AC426" s="6">
        <f t="shared" ref="AC426" si="4018">AC$5/AB426+AC$6</f>
        <v>2.2173554621848743</v>
      </c>
      <c r="AD426" s="6">
        <f t="shared" si="3509"/>
        <v>2.4757403361344537</v>
      </c>
      <c r="AE426" s="28">
        <f t="shared" si="3989"/>
        <v>424000</v>
      </c>
      <c r="AF426" s="6">
        <f t="shared" si="3492"/>
        <v>1.9229783018867923</v>
      </c>
      <c r="AG426" s="6">
        <f t="shared" si="3510"/>
        <v>2.147543396226415</v>
      </c>
      <c r="AH426" s="28">
        <f t="shared" si="3990"/>
        <v>424000</v>
      </c>
      <c r="AI426" s="6">
        <f t="shared" si="3493"/>
        <v>1.4563783018867924</v>
      </c>
      <c r="AJ426" s="6">
        <f t="shared" si="3511"/>
        <v>1.6262433962264151</v>
      </c>
      <c r="AK426" s="28">
        <f t="shared" si="3991"/>
        <v>424000</v>
      </c>
      <c r="AL426" s="6">
        <f t="shared" si="3494"/>
        <v>0.75627830188679246</v>
      </c>
      <c r="AM426" s="6">
        <f t="shared" si="3512"/>
        <v>0.76097596067688988</v>
      </c>
      <c r="AN426" s="28">
        <f t="shared" si="3992"/>
        <v>424000</v>
      </c>
      <c r="AO426" s="6">
        <f t="shared" si="3495"/>
        <v>0.45547830188679245</v>
      </c>
      <c r="AP426" s="6">
        <f t="shared" si="3513"/>
        <v>0.4585433962264151</v>
      </c>
      <c r="AQ426" s="28">
        <f t="shared" si="3826"/>
        <v>54450</v>
      </c>
      <c r="AR426" s="6">
        <f t="shared" si="3740"/>
        <v>1.4403184573002756</v>
      </c>
      <c r="AS426" s="6">
        <f t="shared" si="3741"/>
        <v>1.6065976170901484</v>
      </c>
      <c r="AT426" s="28">
        <f t="shared" si="3908"/>
        <v>238000</v>
      </c>
      <c r="AU426" s="6">
        <f t="shared" si="3742"/>
        <v>1.1990554621848739</v>
      </c>
      <c r="AV426" s="6">
        <f t="shared" si="3743"/>
        <v>1.3380755768517316</v>
      </c>
      <c r="AW426" s="28">
        <f t="shared" si="3993"/>
        <v>424000</v>
      </c>
      <c r="AX426" s="6">
        <f t="shared" si="3744"/>
        <v>1.1886783018867924</v>
      </c>
      <c r="AY426" s="6">
        <f t="shared" si="3745"/>
        <v>1.3271786369436929</v>
      </c>
      <c r="AZ426" s="28">
        <f t="shared" si="3994"/>
        <v>424000</v>
      </c>
      <c r="BA426" s="6">
        <f t="shared" si="3746"/>
        <v>1.1886783018867924</v>
      </c>
      <c r="BB426" s="21">
        <f t="shared" si="3747"/>
        <v>1.3271786369436929</v>
      </c>
    </row>
    <row r="427" spans="4:54" x14ac:dyDescent="0.25">
      <c r="D427" s="28">
        <v>418</v>
      </c>
      <c r="F427" s="20"/>
      <c r="G427" s="29">
        <f t="shared" si="3758"/>
        <v>209.5</v>
      </c>
      <c r="H427" s="4">
        <f t="shared" ref="H427" si="4019">H$5/G427+H$6</f>
        <v>4.0894119331742242</v>
      </c>
      <c r="I427" s="4">
        <f t="shared" si="3749"/>
        <v>5.8629128878281627</v>
      </c>
      <c r="J427" s="28">
        <v>418</v>
      </c>
      <c r="K427" s="4">
        <f t="shared" ref="K427" si="4020">K$5/J427+K$6</f>
        <v>4.0896631578947371</v>
      </c>
      <c r="L427" s="4">
        <f t="shared" si="3751"/>
        <v>5.8632799043062205</v>
      </c>
      <c r="M427" s="28">
        <f t="shared" si="3516"/>
        <v>1054</v>
      </c>
      <c r="N427" s="6">
        <f t="shared" ref="N427" si="4021">N$5/M427+N$6</f>
        <v>3.7899254269449716</v>
      </c>
      <c r="O427" s="6">
        <f t="shared" si="3499"/>
        <v>5.311564326375712</v>
      </c>
      <c r="P427" s="28">
        <f t="shared" si="3518"/>
        <v>9640</v>
      </c>
      <c r="Q427" s="6">
        <f t="shared" ref="Q427" si="4022">Q$5/P427+Q$6</f>
        <v>3.7091414937759337</v>
      </c>
      <c r="R427" s="6">
        <f t="shared" si="3501"/>
        <v>5.2235900414937761</v>
      </c>
      <c r="S427" s="28">
        <f t="shared" si="3819"/>
        <v>14370</v>
      </c>
      <c r="T427" s="6">
        <f t="shared" ref="T427" si="4023">T$5/S427+T$6</f>
        <v>2.7014140570633263</v>
      </c>
      <c r="U427" s="6">
        <f t="shared" si="3503"/>
        <v>3.0137847599164926</v>
      </c>
      <c r="V427" s="28">
        <f t="shared" si="3821"/>
        <v>27450</v>
      </c>
      <c r="W427" s="6">
        <f t="shared" ref="W427" si="4024">W$5/V427+W$6</f>
        <v>2.6052697632058286</v>
      </c>
      <c r="X427" s="6">
        <f t="shared" si="3505"/>
        <v>2.9072291438979962</v>
      </c>
      <c r="Y427" s="28">
        <f t="shared" si="3823"/>
        <v>54700</v>
      </c>
      <c r="Z427" s="6">
        <f t="shared" ref="Z427" si="4025">Z$5/Y427+Z$6</f>
        <v>2.4724396709323582</v>
      </c>
      <c r="AA427" s="6">
        <f t="shared" si="3507"/>
        <v>2.7597957952468009</v>
      </c>
      <c r="AB427" s="28">
        <f t="shared" si="3906"/>
        <v>240000</v>
      </c>
      <c r="AC427" s="6">
        <f t="shared" ref="AC427" si="4026">AC$5/AB427+AC$6</f>
        <v>2.2171583333333333</v>
      </c>
      <c r="AD427" s="6">
        <f t="shared" si="3509"/>
        <v>2.4755333333333334</v>
      </c>
      <c r="AE427" s="28">
        <f t="shared" si="3989"/>
        <v>427000</v>
      </c>
      <c r="AF427" s="6">
        <f t="shared" si="3492"/>
        <v>1.9228850117096019</v>
      </c>
      <c r="AG427" s="6">
        <f t="shared" si="3510"/>
        <v>2.1474454332552693</v>
      </c>
      <c r="AH427" s="28">
        <f t="shared" si="3990"/>
        <v>427000</v>
      </c>
      <c r="AI427" s="6">
        <f t="shared" si="3493"/>
        <v>1.456285011709602</v>
      </c>
      <c r="AJ427" s="6">
        <f t="shared" si="3511"/>
        <v>1.6261454332552694</v>
      </c>
      <c r="AK427" s="28">
        <f t="shared" si="3991"/>
        <v>427000</v>
      </c>
      <c r="AL427" s="6">
        <f t="shared" si="3494"/>
        <v>0.75618501170960184</v>
      </c>
      <c r="AM427" s="6">
        <f t="shared" si="3512"/>
        <v>0.76087799770574416</v>
      </c>
      <c r="AN427" s="28">
        <f t="shared" si="3992"/>
        <v>427000</v>
      </c>
      <c r="AO427" s="6">
        <f t="shared" si="3495"/>
        <v>0.45538501170960188</v>
      </c>
      <c r="AP427" s="6">
        <f t="shared" si="3513"/>
        <v>0.45844543325526932</v>
      </c>
      <c r="AQ427" s="28">
        <f t="shared" si="3826"/>
        <v>54700</v>
      </c>
      <c r="AR427" s="6">
        <f t="shared" si="3740"/>
        <v>1.4401396709323584</v>
      </c>
      <c r="AS427" s="6">
        <f t="shared" si="3741"/>
        <v>1.6064098494352044</v>
      </c>
      <c r="AT427" s="28">
        <f t="shared" si="3908"/>
        <v>240000</v>
      </c>
      <c r="AU427" s="6">
        <f t="shared" si="3742"/>
        <v>1.1988583333333334</v>
      </c>
      <c r="AV427" s="6">
        <f t="shared" si="3743"/>
        <v>1.3378685740506111</v>
      </c>
      <c r="AW427" s="28">
        <f t="shared" si="3993"/>
        <v>427000</v>
      </c>
      <c r="AX427" s="6">
        <f t="shared" si="3744"/>
        <v>1.188585011709602</v>
      </c>
      <c r="AY427" s="6">
        <f t="shared" si="3745"/>
        <v>1.3270806739725471</v>
      </c>
      <c r="AZ427" s="28">
        <f t="shared" si="3994"/>
        <v>427000</v>
      </c>
      <c r="BA427" s="6">
        <f t="shared" si="3746"/>
        <v>1.188585011709602</v>
      </c>
      <c r="BB427" s="21">
        <f t="shared" si="3747"/>
        <v>1.3270806739725471</v>
      </c>
    </row>
    <row r="428" spans="4:54" x14ac:dyDescent="0.25">
      <c r="D428" s="28">
        <v>419</v>
      </c>
      <c r="F428" s="20"/>
      <c r="G428" s="29">
        <f t="shared" si="3758"/>
        <v>210</v>
      </c>
      <c r="H428" s="4">
        <f t="shared" ref="H428" si="4027">H$5/G428+H$6</f>
        <v>4.0891619047619043</v>
      </c>
      <c r="I428" s="4">
        <f t="shared" si="3749"/>
        <v>5.8625476190476196</v>
      </c>
      <c r="J428" s="28">
        <v>419</v>
      </c>
      <c r="K428" s="4">
        <f t="shared" ref="K428" si="4028">K$5/J428+K$6</f>
        <v>4.0894119331742242</v>
      </c>
      <c r="L428" s="4">
        <f t="shared" si="3751"/>
        <v>5.8629128878281627</v>
      </c>
      <c r="M428" s="28">
        <f t="shared" si="3516"/>
        <v>1057</v>
      </c>
      <c r="N428" s="6">
        <f t="shared" ref="N428" si="4029">N$5/M428+N$6</f>
        <v>3.7896534531693473</v>
      </c>
      <c r="O428" s="6">
        <f t="shared" si="3499"/>
        <v>5.3112681173131504</v>
      </c>
      <c r="P428" s="28">
        <f t="shared" si="3518"/>
        <v>9670</v>
      </c>
      <c r="Q428" s="6">
        <f t="shared" ref="Q428" si="4030">Q$5/P428+Q$6</f>
        <v>3.709094829369183</v>
      </c>
      <c r="R428" s="6">
        <f t="shared" si="3501"/>
        <v>5.2235391933815931</v>
      </c>
      <c r="S428" s="28">
        <f t="shared" si="3819"/>
        <v>14435</v>
      </c>
      <c r="T428" s="6">
        <f t="shared" ref="T428" si="4031">T$5/S428+T$6</f>
        <v>2.7011195012123315</v>
      </c>
      <c r="U428" s="6">
        <f t="shared" si="3503"/>
        <v>3.0134754762729479</v>
      </c>
      <c r="V428" s="28">
        <f t="shared" si="3821"/>
        <v>27575</v>
      </c>
      <c r="W428" s="6">
        <f t="shared" ref="W428" si="4032">W$5/V428+W$6</f>
        <v>2.6050278331822301</v>
      </c>
      <c r="X428" s="6">
        <f t="shared" si="3505"/>
        <v>2.9069751586582049</v>
      </c>
      <c r="Y428" s="28">
        <f t="shared" si="3823"/>
        <v>54950</v>
      </c>
      <c r="Z428" s="6">
        <f t="shared" ref="Z428" si="4033">Z$5/Y428+Z$6</f>
        <v>2.4722625113739762</v>
      </c>
      <c r="AA428" s="6">
        <f t="shared" si="3507"/>
        <v>2.7596097361237488</v>
      </c>
      <c r="AB428" s="28">
        <f t="shared" si="3906"/>
        <v>242000</v>
      </c>
      <c r="AC428" s="6">
        <f t="shared" ref="AC428" si="4034">AC$5/AB428+AC$6</f>
        <v>2.2169644628099174</v>
      </c>
      <c r="AD428" s="6">
        <f t="shared" si="3509"/>
        <v>2.4753297520661155</v>
      </c>
      <c r="AE428" s="28">
        <f t="shared" si="3989"/>
        <v>430000</v>
      </c>
      <c r="AF428" s="6">
        <f t="shared" si="3492"/>
        <v>1.9227930232558139</v>
      </c>
      <c r="AG428" s="6">
        <f t="shared" si="3510"/>
        <v>2.1473488372093024</v>
      </c>
      <c r="AH428" s="28">
        <f t="shared" si="3990"/>
        <v>430000</v>
      </c>
      <c r="AI428" s="6">
        <f t="shared" si="3493"/>
        <v>1.456193023255814</v>
      </c>
      <c r="AJ428" s="6">
        <f t="shared" si="3511"/>
        <v>1.6260488372093025</v>
      </c>
      <c r="AK428" s="28">
        <f t="shared" si="3991"/>
        <v>430000</v>
      </c>
      <c r="AL428" s="6">
        <f t="shared" si="3494"/>
        <v>0.75609302325581396</v>
      </c>
      <c r="AM428" s="6">
        <f t="shared" si="3512"/>
        <v>0.76078140165977715</v>
      </c>
      <c r="AN428" s="28">
        <f t="shared" si="3992"/>
        <v>430000</v>
      </c>
      <c r="AO428" s="6">
        <f t="shared" si="3495"/>
        <v>0.45529302325581394</v>
      </c>
      <c r="AP428" s="6">
        <f t="shared" si="3513"/>
        <v>0.45834883720930231</v>
      </c>
      <c r="AQ428" s="28">
        <f t="shared" si="3826"/>
        <v>54950</v>
      </c>
      <c r="AR428" s="6">
        <f t="shared" si="3740"/>
        <v>1.4399625113739765</v>
      </c>
      <c r="AS428" s="6">
        <f t="shared" si="3741"/>
        <v>1.6062237903121526</v>
      </c>
      <c r="AT428" s="28">
        <f t="shared" si="3908"/>
        <v>242000</v>
      </c>
      <c r="AU428" s="6">
        <f t="shared" si="3742"/>
        <v>1.1986644628099175</v>
      </c>
      <c r="AV428" s="6">
        <f t="shared" si="3743"/>
        <v>1.3376649927833935</v>
      </c>
      <c r="AW428" s="28">
        <f t="shared" si="3993"/>
        <v>430000</v>
      </c>
      <c r="AX428" s="6">
        <f t="shared" si="3744"/>
        <v>1.188493023255814</v>
      </c>
      <c r="AY428" s="6">
        <f t="shared" si="3745"/>
        <v>1.3269840779265802</v>
      </c>
      <c r="AZ428" s="28">
        <f t="shared" si="3994"/>
        <v>430000</v>
      </c>
      <c r="BA428" s="6">
        <f t="shared" si="3746"/>
        <v>1.188493023255814</v>
      </c>
      <c r="BB428" s="21">
        <f t="shared" si="3747"/>
        <v>1.3269840779265802</v>
      </c>
    </row>
    <row r="429" spans="4:54" x14ac:dyDescent="0.25">
      <c r="D429" s="28">
        <v>420</v>
      </c>
      <c r="F429" s="20"/>
      <c r="G429" s="29">
        <f t="shared" si="3758"/>
        <v>210.5</v>
      </c>
      <c r="H429" s="4">
        <f t="shared" ref="H429" si="4035">H$5/G429+H$6</f>
        <v>4.0889130641330169</v>
      </c>
      <c r="I429" s="4">
        <f t="shared" si="3749"/>
        <v>5.8621840855106893</v>
      </c>
      <c r="J429" s="28">
        <v>420</v>
      </c>
      <c r="K429" s="4">
        <f t="shared" ref="K429" si="4036">K$5/J429+K$6</f>
        <v>4.0891619047619043</v>
      </c>
      <c r="L429" s="4">
        <f t="shared" si="3751"/>
        <v>5.8625476190476196</v>
      </c>
      <c r="M429" s="28">
        <f t="shared" si="3516"/>
        <v>1060</v>
      </c>
      <c r="N429" s="6">
        <f t="shared" ref="N429" si="4037">N$5/M429+N$6</f>
        <v>3.7893830188679245</v>
      </c>
      <c r="O429" s="6">
        <f t="shared" si="3499"/>
        <v>5.3109735849056605</v>
      </c>
      <c r="P429" s="28">
        <f t="shared" si="3518"/>
        <v>9700</v>
      </c>
      <c r="Q429" s="6">
        <f t="shared" ref="Q429" si="4038">Q$5/P429+Q$6</f>
        <v>3.7090484536082475</v>
      </c>
      <c r="R429" s="6">
        <f t="shared" si="3501"/>
        <v>5.2234886597938148</v>
      </c>
      <c r="S429" s="28">
        <f t="shared" si="3819"/>
        <v>14500</v>
      </c>
      <c r="T429" s="6">
        <f t="shared" ref="T429" si="4039">T$5/S429+T$6</f>
        <v>2.7008275862068967</v>
      </c>
      <c r="U429" s="6">
        <f t="shared" si="3503"/>
        <v>3.0131689655172416</v>
      </c>
      <c r="V429" s="28">
        <f t="shared" si="3821"/>
        <v>27700</v>
      </c>
      <c r="W429" s="6">
        <f t="shared" ref="W429" si="4040">W$5/V429+W$6</f>
        <v>2.604788086642599</v>
      </c>
      <c r="X429" s="6">
        <f t="shared" si="3505"/>
        <v>2.9067234657039709</v>
      </c>
      <c r="Y429" s="28">
        <f t="shared" si="3823"/>
        <v>55200</v>
      </c>
      <c r="Z429" s="6">
        <f t="shared" ref="Z429" si="4041">Z$5/Y429+Z$6</f>
        <v>2.4720869565217392</v>
      </c>
      <c r="AA429" s="6">
        <f t="shared" si="3507"/>
        <v>2.7594253623188405</v>
      </c>
      <c r="AB429" s="28">
        <f t="shared" si="3906"/>
        <v>244000</v>
      </c>
      <c r="AC429" s="6">
        <f t="shared" ref="AC429" si="4042">AC$5/AB429+AC$6</f>
        <v>2.2167737704918036</v>
      </c>
      <c r="AD429" s="6">
        <f t="shared" si="3509"/>
        <v>2.4751295081967211</v>
      </c>
      <c r="AE429" s="28">
        <f t="shared" si="3989"/>
        <v>433000</v>
      </c>
      <c r="AF429" s="6">
        <f t="shared" ref="AF429:AF492" si="4043">AF$5/AE429+AF$6</f>
        <v>1.922702309468822</v>
      </c>
      <c r="AG429" s="6">
        <f t="shared" si="3510"/>
        <v>2.1472535796766743</v>
      </c>
      <c r="AH429" s="28">
        <f t="shared" si="3990"/>
        <v>433000</v>
      </c>
      <c r="AI429" s="6">
        <f t="shared" ref="AI429:AI492" si="4044">AI$5/AH429+AI$6</f>
        <v>1.4561023094688221</v>
      </c>
      <c r="AJ429" s="6">
        <f t="shared" si="3511"/>
        <v>1.6259535796766744</v>
      </c>
      <c r="AK429" s="28">
        <f t="shared" si="3991"/>
        <v>433000</v>
      </c>
      <c r="AL429" s="6">
        <f t="shared" ref="AL429:AL492" si="4045">AL$5/AK429+AL$6</f>
        <v>0.75600230946882219</v>
      </c>
      <c r="AM429" s="6">
        <f t="shared" si="3512"/>
        <v>0.76068614412714919</v>
      </c>
      <c r="AN429" s="28">
        <f t="shared" si="3992"/>
        <v>433000</v>
      </c>
      <c r="AO429" s="6">
        <f t="shared" ref="AO429:AO492" si="4046">AO$5/AN429+AO$6</f>
        <v>0.45520230946882217</v>
      </c>
      <c r="AP429" s="6">
        <f t="shared" si="3513"/>
        <v>0.45825357967667435</v>
      </c>
      <c r="AQ429" s="28">
        <f t="shared" si="3826"/>
        <v>55200</v>
      </c>
      <c r="AR429" s="6">
        <f t="shared" si="3740"/>
        <v>1.4397869565217392</v>
      </c>
      <c r="AS429" s="6">
        <f t="shared" si="3741"/>
        <v>1.6060394165072442</v>
      </c>
      <c r="AT429" s="28">
        <f t="shared" si="3908"/>
        <v>244000</v>
      </c>
      <c r="AU429" s="6">
        <f t="shared" si="3742"/>
        <v>1.1984737704918034</v>
      </c>
      <c r="AV429" s="6">
        <f t="shared" si="3743"/>
        <v>1.337464748913999</v>
      </c>
      <c r="AW429" s="28">
        <f t="shared" si="3993"/>
        <v>433000</v>
      </c>
      <c r="AX429" s="6">
        <f t="shared" si="3744"/>
        <v>1.1884023094688221</v>
      </c>
      <c r="AY429" s="6">
        <f t="shared" si="3745"/>
        <v>1.3268888203939522</v>
      </c>
      <c r="AZ429" s="28">
        <f t="shared" si="3994"/>
        <v>433000</v>
      </c>
      <c r="BA429" s="6">
        <f t="shared" si="3746"/>
        <v>1.1884023094688221</v>
      </c>
      <c r="BB429" s="21">
        <f t="shared" si="3747"/>
        <v>1.3268888203939522</v>
      </c>
    </row>
    <row r="430" spans="4:54" x14ac:dyDescent="0.25">
      <c r="D430" s="28">
        <v>421</v>
      </c>
      <c r="F430" s="20"/>
      <c r="G430" s="29">
        <f t="shared" si="3758"/>
        <v>211</v>
      </c>
      <c r="H430" s="4">
        <f t="shared" ref="H430" si="4047">H$5/G430+H$6</f>
        <v>4.0886654028436018</v>
      </c>
      <c r="I430" s="4">
        <f t="shared" si="3749"/>
        <v>5.8618222748815167</v>
      </c>
      <c r="J430" s="28">
        <v>421</v>
      </c>
      <c r="K430" s="4">
        <f t="shared" ref="K430" si="4048">K$5/J430+K$6</f>
        <v>4.0889130641330169</v>
      </c>
      <c r="L430" s="4">
        <f t="shared" si="3751"/>
        <v>5.8621840855106893</v>
      </c>
      <c r="M430" s="28">
        <f t="shared" si="3516"/>
        <v>1063</v>
      </c>
      <c r="N430" s="6">
        <f t="shared" ref="N430" si="4049">N$5/M430+N$6</f>
        <v>3.7891141110065854</v>
      </c>
      <c r="O430" s="6">
        <f t="shared" ref="O430:O493" si="4050">O$5/M430+O$6</f>
        <v>5.3106807149576669</v>
      </c>
      <c r="P430" s="28">
        <f t="shared" si="3518"/>
        <v>9730</v>
      </c>
      <c r="Q430" s="6">
        <f t="shared" ref="Q430" si="4051">Q$5/P430+Q$6</f>
        <v>3.7090023638232275</v>
      </c>
      <c r="R430" s="6">
        <f t="shared" ref="R430:R493" si="4052">R$5/P430+R$6</f>
        <v>5.223438437821172</v>
      </c>
      <c r="S430" s="28">
        <f t="shared" si="3819"/>
        <v>14565</v>
      </c>
      <c r="T430" s="6">
        <f t="shared" ref="T430" si="4053">T$5/S430+T$6</f>
        <v>2.7005382766906969</v>
      </c>
      <c r="U430" s="6">
        <f t="shared" ref="U430:U493" si="4054">U$5/S430+U$6</f>
        <v>3.0128651905252317</v>
      </c>
      <c r="V430" s="28">
        <f t="shared" si="3821"/>
        <v>27825</v>
      </c>
      <c r="W430" s="6">
        <f t="shared" ref="W430" si="4055">W$5/V430+W$6</f>
        <v>2.6045504941599278</v>
      </c>
      <c r="X430" s="6">
        <f t="shared" ref="X430:X493" si="4056">X$5/V430+X$6</f>
        <v>2.9064740341419588</v>
      </c>
      <c r="Y430" s="28">
        <f t="shared" si="3823"/>
        <v>55450</v>
      </c>
      <c r="Z430" s="6">
        <f t="shared" ref="Z430" si="4057">Z$5/Y430+Z$6</f>
        <v>2.4719129846708747</v>
      </c>
      <c r="AA430" s="6">
        <f t="shared" ref="AA430:AA493" si="4058">AA$5/Y430+AA$6</f>
        <v>2.7592426510369705</v>
      </c>
      <c r="AB430" s="28">
        <f t="shared" si="3906"/>
        <v>246000</v>
      </c>
      <c r="AC430" s="6">
        <f t="shared" ref="AC430" si="4059">AC$5/AB430+AC$6</f>
        <v>2.2165861788617889</v>
      </c>
      <c r="AD430" s="6">
        <f t="shared" ref="AD430:AD493" si="4060">AD$5/AB430+AD$6</f>
        <v>2.4749325203252033</v>
      </c>
      <c r="AE430" s="28">
        <f t="shared" si="3989"/>
        <v>436000</v>
      </c>
      <c r="AF430" s="6">
        <f t="shared" si="4043"/>
        <v>1.9226128440366972</v>
      </c>
      <c r="AG430" s="6">
        <f t="shared" ref="AG430:AG493" si="4061">AG$5/AE430+AG$6</f>
        <v>2.1471596330275227</v>
      </c>
      <c r="AH430" s="28">
        <f t="shared" si="3990"/>
        <v>436000</v>
      </c>
      <c r="AI430" s="6">
        <f t="shared" si="4044"/>
        <v>1.4560128440366973</v>
      </c>
      <c r="AJ430" s="6">
        <f t="shared" ref="AJ430:AJ493" si="4062">AJ$5/AH430+AJ$6</f>
        <v>1.625859633027523</v>
      </c>
      <c r="AK430" s="28">
        <f t="shared" si="3991"/>
        <v>436000</v>
      </c>
      <c r="AL430" s="6">
        <f t="shared" si="4045"/>
        <v>0.75591284403669723</v>
      </c>
      <c r="AM430" s="6">
        <f t="shared" ref="AM430:AM493" si="4063">AM$5/AK430+AM$6</f>
        <v>0.76059219747799778</v>
      </c>
      <c r="AN430" s="28">
        <f t="shared" si="3992"/>
        <v>436000</v>
      </c>
      <c r="AO430" s="6">
        <f t="shared" si="4046"/>
        <v>0.45511284403669722</v>
      </c>
      <c r="AP430" s="6">
        <f t="shared" ref="AP430:AP493" si="4064">AP$5/AN430+AP$6</f>
        <v>0.45815963302752294</v>
      </c>
      <c r="AQ430" s="28">
        <f t="shared" si="3826"/>
        <v>55450</v>
      </c>
      <c r="AR430" s="6">
        <f t="shared" si="3740"/>
        <v>1.4396129846708747</v>
      </c>
      <c r="AS430" s="6">
        <f t="shared" si="3741"/>
        <v>1.6058567052253738</v>
      </c>
      <c r="AT430" s="28">
        <f t="shared" si="3908"/>
        <v>246000</v>
      </c>
      <c r="AU430" s="6">
        <f t="shared" si="3742"/>
        <v>1.1982861788617887</v>
      </c>
      <c r="AV430" s="6">
        <f t="shared" si="3743"/>
        <v>1.337267761042481</v>
      </c>
      <c r="AW430" s="28">
        <f t="shared" si="3993"/>
        <v>436000</v>
      </c>
      <c r="AX430" s="6">
        <f t="shared" si="3744"/>
        <v>1.1883128440366972</v>
      </c>
      <c r="AY430" s="6">
        <f t="shared" si="3745"/>
        <v>1.3267948737448008</v>
      </c>
      <c r="AZ430" s="28">
        <f t="shared" si="3994"/>
        <v>436000</v>
      </c>
      <c r="BA430" s="6">
        <f t="shared" si="3746"/>
        <v>1.1883128440366972</v>
      </c>
      <c r="BB430" s="21">
        <f t="shared" si="3747"/>
        <v>1.3267948737448008</v>
      </c>
    </row>
    <row r="431" spans="4:54" x14ac:dyDescent="0.25">
      <c r="D431" s="28">
        <v>422</v>
      </c>
      <c r="F431" s="20"/>
      <c r="G431" s="29">
        <f t="shared" si="3758"/>
        <v>211.5</v>
      </c>
      <c r="H431" s="4">
        <f t="shared" ref="H431" si="4065">H$5/G431+H$6</f>
        <v>4.0884189125295505</v>
      </c>
      <c r="I431" s="4">
        <f t="shared" si="3749"/>
        <v>5.8614621749408986</v>
      </c>
      <c r="J431" s="28">
        <v>422</v>
      </c>
      <c r="K431" s="4">
        <f t="shared" ref="K431" si="4066">K$5/J431+K$6</f>
        <v>4.0886654028436018</v>
      </c>
      <c r="L431" s="4">
        <f t="shared" si="3751"/>
        <v>5.8618222748815167</v>
      </c>
      <c r="M431" s="28">
        <f t="shared" ref="M431:M494" si="4067">+M430+3</f>
        <v>1066</v>
      </c>
      <c r="N431" s="6">
        <f t="shared" ref="N431" si="4068">N$5/M431+N$6</f>
        <v>3.7888467166979365</v>
      </c>
      <c r="O431" s="6">
        <f t="shared" si="4050"/>
        <v>5.3103894934333962</v>
      </c>
      <c r="P431" s="28">
        <f t="shared" ref="P431:P494" si="4069">P430+30</f>
        <v>9760</v>
      </c>
      <c r="Q431" s="6">
        <f t="shared" ref="Q431" si="4070">Q$5/P431+Q$6</f>
        <v>3.7089565573770495</v>
      </c>
      <c r="R431" s="6">
        <f t="shared" si="4052"/>
        <v>5.2233885245901641</v>
      </c>
      <c r="S431" s="28">
        <f t="shared" si="3819"/>
        <v>14630</v>
      </c>
      <c r="T431" s="6">
        <f t="shared" ref="T431" si="4071">T$5/S431+T$6</f>
        <v>2.7002515379357486</v>
      </c>
      <c r="U431" s="6">
        <f t="shared" si="4054"/>
        <v>3.0125641148325357</v>
      </c>
      <c r="V431" s="28">
        <f t="shared" si="3821"/>
        <v>27950</v>
      </c>
      <c r="W431" s="6">
        <f t="shared" ref="W431" si="4072">W$5/V431+W$6</f>
        <v>2.6043150268336315</v>
      </c>
      <c r="X431" s="6">
        <f t="shared" si="4056"/>
        <v>2.9062268336314849</v>
      </c>
      <c r="Y431" s="28">
        <f t="shared" si="3823"/>
        <v>55700</v>
      </c>
      <c r="Z431" s="6">
        <f t="shared" ref="Z431" si="4073">Z$5/Y431+Z$6</f>
        <v>2.4717405745062839</v>
      </c>
      <c r="AA431" s="6">
        <f t="shared" si="4058"/>
        <v>2.75906157989228</v>
      </c>
      <c r="AB431" s="28">
        <f t="shared" si="3906"/>
        <v>248000</v>
      </c>
      <c r="AC431" s="6">
        <f t="shared" ref="AC431" si="4074">AC$5/AB431+AC$6</f>
        <v>2.2164016129032262</v>
      </c>
      <c r="AD431" s="6">
        <f t="shared" si="4060"/>
        <v>2.4747387096774194</v>
      </c>
      <c r="AE431" s="28">
        <f t="shared" si="3989"/>
        <v>439000</v>
      </c>
      <c r="AF431" s="6">
        <f t="shared" si="4043"/>
        <v>1.9225246013667425</v>
      </c>
      <c r="AG431" s="6">
        <f t="shared" si="4061"/>
        <v>2.1470669703872436</v>
      </c>
      <c r="AH431" s="28">
        <f t="shared" si="3990"/>
        <v>439000</v>
      </c>
      <c r="AI431" s="6">
        <f t="shared" si="4044"/>
        <v>1.4559246013667426</v>
      </c>
      <c r="AJ431" s="6">
        <f t="shared" si="4062"/>
        <v>1.6257669703872437</v>
      </c>
      <c r="AK431" s="28">
        <f t="shared" si="3991"/>
        <v>439000</v>
      </c>
      <c r="AL431" s="6">
        <f t="shared" si="4045"/>
        <v>0.75582460136674257</v>
      </c>
      <c r="AM431" s="6">
        <f t="shared" si="4063"/>
        <v>0.76049953483771859</v>
      </c>
      <c r="AN431" s="28">
        <f t="shared" si="3992"/>
        <v>439000</v>
      </c>
      <c r="AO431" s="6">
        <f t="shared" si="4046"/>
        <v>0.45502460136674261</v>
      </c>
      <c r="AP431" s="6">
        <f t="shared" si="4064"/>
        <v>0.45806697038724375</v>
      </c>
      <c r="AQ431" s="28">
        <f t="shared" si="3826"/>
        <v>55700</v>
      </c>
      <c r="AR431" s="6">
        <f t="shared" si="3740"/>
        <v>1.4394405745062837</v>
      </c>
      <c r="AS431" s="6">
        <f t="shared" si="3741"/>
        <v>1.6056756340806837</v>
      </c>
      <c r="AT431" s="28">
        <f t="shared" si="3908"/>
        <v>248000</v>
      </c>
      <c r="AU431" s="6">
        <f t="shared" si="3742"/>
        <v>1.1981016129032258</v>
      </c>
      <c r="AV431" s="6">
        <f t="shared" si="3743"/>
        <v>1.3370739503946971</v>
      </c>
      <c r="AW431" s="28">
        <f t="shared" si="3993"/>
        <v>439000</v>
      </c>
      <c r="AX431" s="6">
        <f t="shared" si="3744"/>
        <v>1.1882246013667426</v>
      </c>
      <c r="AY431" s="6">
        <f t="shared" si="3745"/>
        <v>1.3267022111045215</v>
      </c>
      <c r="AZ431" s="28">
        <f t="shared" si="3994"/>
        <v>439000</v>
      </c>
      <c r="BA431" s="6">
        <f t="shared" si="3746"/>
        <v>1.1882246013667426</v>
      </c>
      <c r="BB431" s="21">
        <f t="shared" si="3747"/>
        <v>1.3267022111045215</v>
      </c>
    </row>
    <row r="432" spans="4:54" x14ac:dyDescent="0.25">
      <c r="D432" s="28">
        <v>423</v>
      </c>
      <c r="F432" s="20"/>
      <c r="G432" s="29">
        <f t="shared" si="3758"/>
        <v>212</v>
      </c>
      <c r="H432" s="4">
        <f t="shared" ref="H432" si="4075">H$5/G432+H$6</f>
        <v>4.0881735849056602</v>
      </c>
      <c r="I432" s="4">
        <f t="shared" si="3749"/>
        <v>5.8611037735849063</v>
      </c>
      <c r="J432" s="28">
        <v>423</v>
      </c>
      <c r="K432" s="4">
        <f t="shared" ref="K432" si="4076">K$5/J432+K$6</f>
        <v>4.0884189125295505</v>
      </c>
      <c r="L432" s="4">
        <f t="shared" si="3751"/>
        <v>5.8614621749408986</v>
      </c>
      <c r="M432" s="28">
        <f t="shared" si="4067"/>
        <v>1069</v>
      </c>
      <c r="N432" s="6">
        <f t="shared" ref="N432" si="4077">N$5/M432+N$6</f>
        <v>3.7885808231992519</v>
      </c>
      <c r="O432" s="6">
        <f t="shared" si="4050"/>
        <v>5.3100999064546306</v>
      </c>
      <c r="P432" s="28">
        <f t="shared" si="4069"/>
        <v>9790</v>
      </c>
      <c r="Q432" s="6">
        <f t="shared" ref="Q432" si="4078">Q$5/P432+Q$6</f>
        <v>3.7089110316649645</v>
      </c>
      <c r="R432" s="6">
        <f t="shared" si="4052"/>
        <v>5.2233389172625131</v>
      </c>
      <c r="S432" s="28">
        <f t="shared" si="3819"/>
        <v>14695</v>
      </c>
      <c r="T432" s="6">
        <f t="shared" ref="T432" si="4079">T$5/S432+T$6</f>
        <v>2.6999673358285134</v>
      </c>
      <c r="U432" s="6">
        <f t="shared" si="4054"/>
        <v>3.0122657026199389</v>
      </c>
      <c r="V432" s="28">
        <f t="shared" si="3821"/>
        <v>28075</v>
      </c>
      <c r="W432" s="6">
        <f t="shared" ref="W432" si="4080">W$5/V432+W$6</f>
        <v>2.6040816562778271</v>
      </c>
      <c r="X432" s="6">
        <f t="shared" si="4056"/>
        <v>2.9059818343722172</v>
      </c>
      <c r="Y432" s="28">
        <f t="shared" si="3823"/>
        <v>55950</v>
      </c>
      <c r="Z432" s="6">
        <f t="shared" ref="Z432" si="4081">Z$5/Y432+Z$6</f>
        <v>2.4715697050938337</v>
      </c>
      <c r="AA432" s="6">
        <f t="shared" si="4058"/>
        <v>2.7588821268990169</v>
      </c>
      <c r="AB432" s="28">
        <f t="shared" si="3906"/>
        <v>250000</v>
      </c>
      <c r="AC432" s="6">
        <f t="shared" ref="AC432" si="4082">AC$5/AB432+AC$6</f>
        <v>2.2162200000000003</v>
      </c>
      <c r="AD432" s="6">
        <f t="shared" si="4060"/>
        <v>2.474548</v>
      </c>
      <c r="AE432" s="28">
        <f t="shared" si="3989"/>
        <v>442000</v>
      </c>
      <c r="AF432" s="6">
        <f t="shared" si="4043"/>
        <v>1.9224375565610858</v>
      </c>
      <c r="AG432" s="6">
        <f t="shared" si="4061"/>
        <v>2.1469755656108598</v>
      </c>
      <c r="AH432" s="28">
        <f t="shared" si="3990"/>
        <v>442000</v>
      </c>
      <c r="AI432" s="6">
        <f t="shared" si="4044"/>
        <v>1.4558375565610859</v>
      </c>
      <c r="AJ432" s="6">
        <f t="shared" si="4062"/>
        <v>1.6256755656108597</v>
      </c>
      <c r="AK432" s="28">
        <f t="shared" si="3991"/>
        <v>442000</v>
      </c>
      <c r="AL432" s="6">
        <f t="shared" si="4045"/>
        <v>0.75573755656108599</v>
      </c>
      <c r="AM432" s="6">
        <f t="shared" si="4063"/>
        <v>0.76040813006133456</v>
      </c>
      <c r="AN432" s="28">
        <f t="shared" si="3992"/>
        <v>442000</v>
      </c>
      <c r="AO432" s="6">
        <f t="shared" si="4046"/>
        <v>0.45493755656108598</v>
      </c>
      <c r="AP432" s="6">
        <f t="shared" si="4064"/>
        <v>0.45797556561085973</v>
      </c>
      <c r="AQ432" s="28">
        <f t="shared" si="3826"/>
        <v>55950</v>
      </c>
      <c r="AR432" s="6">
        <f t="shared" si="3740"/>
        <v>1.4392697050938339</v>
      </c>
      <c r="AS432" s="6">
        <f t="shared" si="3741"/>
        <v>1.6054961810874206</v>
      </c>
      <c r="AT432" s="28">
        <f t="shared" si="3908"/>
        <v>250000</v>
      </c>
      <c r="AU432" s="6">
        <f t="shared" si="3742"/>
        <v>1.1979200000000001</v>
      </c>
      <c r="AV432" s="6">
        <f t="shared" si="3743"/>
        <v>1.3368832407172777</v>
      </c>
      <c r="AW432" s="28">
        <f t="shared" si="3993"/>
        <v>442000</v>
      </c>
      <c r="AX432" s="6">
        <f t="shared" si="3744"/>
        <v>1.1881375565610859</v>
      </c>
      <c r="AY432" s="6">
        <f t="shared" si="3745"/>
        <v>1.3266108063281374</v>
      </c>
      <c r="AZ432" s="28">
        <f t="shared" si="3994"/>
        <v>442000</v>
      </c>
      <c r="BA432" s="6">
        <f t="shared" si="3746"/>
        <v>1.1881375565610859</v>
      </c>
      <c r="BB432" s="21">
        <f t="shared" si="3747"/>
        <v>1.3266108063281374</v>
      </c>
    </row>
    <row r="433" spans="4:54" x14ac:dyDescent="0.25">
      <c r="D433" s="28">
        <v>424</v>
      </c>
      <c r="F433" s="20"/>
      <c r="G433" s="29">
        <f t="shared" si="3758"/>
        <v>212.5</v>
      </c>
      <c r="H433" s="4">
        <f t="shared" ref="H433" si="4083">H$5/G433+H$6</f>
        <v>4.0879294117647058</v>
      </c>
      <c r="I433" s="4">
        <f t="shared" si="3749"/>
        <v>5.86074705882353</v>
      </c>
      <c r="J433" s="28">
        <v>424</v>
      </c>
      <c r="K433" s="4">
        <f t="shared" ref="K433" si="4084">K$5/J433+K$6</f>
        <v>4.0881735849056602</v>
      </c>
      <c r="L433" s="4">
        <f t="shared" si="3751"/>
        <v>5.8611037735849063</v>
      </c>
      <c r="M433" s="28">
        <f t="shared" si="4067"/>
        <v>1072</v>
      </c>
      <c r="N433" s="6">
        <f t="shared" ref="N433" si="4085">N$5/M433+N$6</f>
        <v>3.788316417910448</v>
      </c>
      <c r="O433" s="6">
        <f t="shared" si="4050"/>
        <v>5.3098119402985073</v>
      </c>
      <c r="P433" s="28">
        <f t="shared" si="4069"/>
        <v>9820</v>
      </c>
      <c r="Q433" s="6">
        <f t="shared" ref="Q433" si="4086">Q$5/P433+Q$6</f>
        <v>3.7088657841140531</v>
      </c>
      <c r="R433" s="6">
        <f t="shared" si="4052"/>
        <v>5.2232896130346234</v>
      </c>
      <c r="S433" s="28">
        <f t="shared" si="3819"/>
        <v>14760</v>
      </c>
      <c r="T433" s="6">
        <f t="shared" ref="T433" si="4087">T$5/S433+T$6</f>
        <v>2.6996856368563686</v>
      </c>
      <c r="U433" s="6">
        <f t="shared" si="4054"/>
        <v>3.0119699186991871</v>
      </c>
      <c r="V433" s="28">
        <f t="shared" si="3821"/>
        <v>28200</v>
      </c>
      <c r="W433" s="6">
        <f t="shared" ref="W433" si="4088">W$5/V433+W$6</f>
        <v>2.603850354609929</v>
      </c>
      <c r="X433" s="6">
        <f t="shared" si="4056"/>
        <v>2.9057390070921985</v>
      </c>
      <c r="Y433" s="28">
        <f t="shared" si="3823"/>
        <v>56200</v>
      </c>
      <c r="Z433" s="6">
        <f t="shared" ref="Z433" si="4089">Z$5/Y433+Z$6</f>
        <v>2.4714003558718862</v>
      </c>
      <c r="AA433" s="6">
        <f t="shared" si="4058"/>
        <v>2.7587042704626334</v>
      </c>
      <c r="AB433" s="28">
        <f t="shared" si="3906"/>
        <v>252000</v>
      </c>
      <c r="AC433" s="6">
        <f t="shared" ref="AC433" si="4090">AC$5/AB433+AC$6</f>
        <v>2.2160412698412699</v>
      </c>
      <c r="AD433" s="6">
        <f t="shared" si="4060"/>
        <v>2.4743603174603175</v>
      </c>
      <c r="AE433" s="28">
        <f t="shared" si="3989"/>
        <v>445000</v>
      </c>
      <c r="AF433" s="6">
        <f t="shared" si="4043"/>
        <v>1.9223516853932583</v>
      </c>
      <c r="AG433" s="6">
        <f t="shared" si="4061"/>
        <v>2.1468853932584269</v>
      </c>
      <c r="AH433" s="28">
        <f t="shared" si="3990"/>
        <v>445000</v>
      </c>
      <c r="AI433" s="6">
        <f t="shared" si="4044"/>
        <v>1.4557516853932584</v>
      </c>
      <c r="AJ433" s="6">
        <f t="shared" si="4062"/>
        <v>1.625585393258427</v>
      </c>
      <c r="AK433" s="28">
        <f t="shared" si="3991"/>
        <v>445000</v>
      </c>
      <c r="AL433" s="6">
        <f t="shared" si="4045"/>
        <v>0.75565168539325844</v>
      </c>
      <c r="AM433" s="6">
        <f t="shared" si="4063"/>
        <v>0.76031795770890176</v>
      </c>
      <c r="AN433" s="28">
        <f t="shared" si="3992"/>
        <v>445000</v>
      </c>
      <c r="AO433" s="6">
        <f t="shared" si="4046"/>
        <v>0.45485168539325843</v>
      </c>
      <c r="AP433" s="6">
        <f t="shared" si="4064"/>
        <v>0.45788539325842698</v>
      </c>
      <c r="AQ433" s="28">
        <f t="shared" si="3826"/>
        <v>56200</v>
      </c>
      <c r="AR433" s="6">
        <f t="shared" si="3740"/>
        <v>1.4391003558718862</v>
      </c>
      <c r="AS433" s="6">
        <f t="shared" si="3741"/>
        <v>1.605318324651037</v>
      </c>
      <c r="AT433" s="28">
        <f t="shared" si="3908"/>
        <v>252000</v>
      </c>
      <c r="AU433" s="6">
        <f t="shared" si="3742"/>
        <v>1.1977412698412699</v>
      </c>
      <c r="AV433" s="6">
        <f t="shared" si="3743"/>
        <v>1.3366955581775952</v>
      </c>
      <c r="AW433" s="28">
        <f t="shared" si="3993"/>
        <v>445000</v>
      </c>
      <c r="AX433" s="6">
        <f t="shared" si="3744"/>
        <v>1.1880516853932583</v>
      </c>
      <c r="AY433" s="6">
        <f t="shared" si="3745"/>
        <v>1.3265206339757047</v>
      </c>
      <c r="AZ433" s="28">
        <f t="shared" si="3994"/>
        <v>445000</v>
      </c>
      <c r="BA433" s="6">
        <f t="shared" si="3746"/>
        <v>1.1880516853932583</v>
      </c>
      <c r="BB433" s="21">
        <f t="shared" si="3747"/>
        <v>1.3265206339757047</v>
      </c>
    </row>
    <row r="434" spans="4:54" x14ac:dyDescent="0.25">
      <c r="D434" s="28">
        <v>425</v>
      </c>
      <c r="F434" s="20"/>
      <c r="G434" s="29">
        <f t="shared" si="3758"/>
        <v>213</v>
      </c>
      <c r="H434" s="4">
        <f t="shared" ref="H434" si="4091">H$5/G434+H$6</f>
        <v>4.0876863849765259</v>
      </c>
      <c r="I434" s="4">
        <f t="shared" si="3749"/>
        <v>5.8603920187793426</v>
      </c>
      <c r="J434" s="28">
        <v>425</v>
      </c>
      <c r="K434" s="4">
        <f t="shared" ref="K434" si="4092">K$5/J434+K$6</f>
        <v>4.0879294117647058</v>
      </c>
      <c r="L434" s="4">
        <f t="shared" si="3751"/>
        <v>5.86074705882353</v>
      </c>
      <c r="M434" s="28">
        <f t="shared" si="4067"/>
        <v>1075</v>
      </c>
      <c r="N434" s="6">
        <f t="shared" ref="N434" si="4093">N$5/M434+N$6</f>
        <v>3.7880534883720931</v>
      </c>
      <c r="O434" s="6">
        <f t="shared" si="4050"/>
        <v>5.3095255813953495</v>
      </c>
      <c r="P434" s="28">
        <f t="shared" si="4069"/>
        <v>9850</v>
      </c>
      <c r="Q434" s="6">
        <f t="shared" ref="Q434" si="4094">Q$5/P434+Q$6</f>
        <v>3.7088208121827413</v>
      </c>
      <c r="R434" s="6">
        <f t="shared" si="4052"/>
        <v>5.223240609137056</v>
      </c>
      <c r="S434" s="28">
        <f t="shared" si="3819"/>
        <v>14825</v>
      </c>
      <c r="T434" s="6">
        <f t="shared" ref="T434" si="4095">T$5/S434+T$6</f>
        <v>2.6994064080944353</v>
      </c>
      <c r="U434" s="6">
        <f t="shared" si="4054"/>
        <v>3.011676728499157</v>
      </c>
      <c r="V434" s="28">
        <f t="shared" si="3821"/>
        <v>28325</v>
      </c>
      <c r="W434" s="6">
        <f t="shared" ref="W434" si="4096">W$5/V434+W$6</f>
        <v>2.603621094439541</v>
      </c>
      <c r="X434" s="6">
        <f t="shared" si="4056"/>
        <v>2.9054983230361873</v>
      </c>
      <c r="Y434" s="28">
        <f t="shared" si="3823"/>
        <v>56450</v>
      </c>
      <c r="Z434" s="6">
        <f t="shared" ref="Z434" si="4097">Z$5/Y434+Z$6</f>
        <v>2.4712325066430472</v>
      </c>
      <c r="AA434" s="6">
        <f t="shared" si="4058"/>
        <v>2.758527989371125</v>
      </c>
      <c r="AB434" s="28">
        <f t="shared" si="3906"/>
        <v>254000</v>
      </c>
      <c r="AC434" s="6">
        <f t="shared" ref="AC434" si="4098">AC$5/AB434+AC$6</f>
        <v>2.2158653543307087</v>
      </c>
      <c r="AD434" s="6">
        <f t="shared" si="4060"/>
        <v>2.4741755905511811</v>
      </c>
      <c r="AE434" s="28">
        <f t="shared" si="3989"/>
        <v>448000</v>
      </c>
      <c r="AF434" s="6">
        <f t="shared" si="4043"/>
        <v>1.9222669642857142</v>
      </c>
      <c r="AG434" s="6">
        <f t="shared" si="4061"/>
        <v>2.1467964285714287</v>
      </c>
      <c r="AH434" s="28">
        <f t="shared" si="3990"/>
        <v>448000</v>
      </c>
      <c r="AI434" s="6">
        <f t="shared" si="4044"/>
        <v>1.4556669642857143</v>
      </c>
      <c r="AJ434" s="6">
        <f t="shared" si="4062"/>
        <v>1.6254964285714286</v>
      </c>
      <c r="AK434" s="28">
        <f t="shared" si="3991"/>
        <v>448000</v>
      </c>
      <c r="AL434" s="6">
        <f t="shared" si="4045"/>
        <v>0.75556696428571424</v>
      </c>
      <c r="AM434" s="6">
        <f t="shared" si="4063"/>
        <v>0.76022899302190339</v>
      </c>
      <c r="AN434" s="28">
        <f t="shared" si="3992"/>
        <v>448000</v>
      </c>
      <c r="AO434" s="6">
        <f t="shared" si="4046"/>
        <v>0.45476696428571428</v>
      </c>
      <c r="AP434" s="6">
        <f t="shared" si="4064"/>
        <v>0.45779642857142855</v>
      </c>
      <c r="AQ434" s="28">
        <f t="shared" si="3826"/>
        <v>56450</v>
      </c>
      <c r="AR434" s="6">
        <f t="shared" si="3740"/>
        <v>1.4389325066430469</v>
      </c>
      <c r="AS434" s="6">
        <f t="shared" si="3741"/>
        <v>1.6051420435595285</v>
      </c>
      <c r="AT434" s="28">
        <f t="shared" si="3908"/>
        <v>254000</v>
      </c>
      <c r="AU434" s="6">
        <f t="shared" si="3742"/>
        <v>1.1975653543307088</v>
      </c>
      <c r="AV434" s="6">
        <f t="shared" si="3743"/>
        <v>1.3365108312684588</v>
      </c>
      <c r="AW434" s="28">
        <f t="shared" si="3993"/>
        <v>448000</v>
      </c>
      <c r="AX434" s="6">
        <f t="shared" si="3744"/>
        <v>1.1879669642857142</v>
      </c>
      <c r="AY434" s="6">
        <f t="shared" si="3745"/>
        <v>1.3264316692887064</v>
      </c>
      <c r="AZ434" s="28">
        <f t="shared" si="3994"/>
        <v>448000</v>
      </c>
      <c r="BA434" s="6">
        <f t="shared" si="3746"/>
        <v>1.1879669642857142</v>
      </c>
      <c r="BB434" s="21">
        <f t="shared" si="3747"/>
        <v>1.3264316692887064</v>
      </c>
    </row>
    <row r="435" spans="4:54" x14ac:dyDescent="0.25">
      <c r="D435" s="28">
        <v>426</v>
      </c>
      <c r="F435" s="20"/>
      <c r="G435" s="29">
        <f t="shared" si="3758"/>
        <v>213.5</v>
      </c>
      <c r="H435" s="4">
        <f t="shared" ref="H435" si="4099">H$5/G435+H$6</f>
        <v>4.0874444964871195</v>
      </c>
      <c r="I435" s="4">
        <f t="shared" si="3749"/>
        <v>5.8600386416861827</v>
      </c>
      <c r="J435" s="28">
        <v>426</v>
      </c>
      <c r="K435" s="4">
        <f t="shared" ref="K435" si="4100">K$5/J435+K$6</f>
        <v>4.0876863849765259</v>
      </c>
      <c r="L435" s="4">
        <f t="shared" si="3751"/>
        <v>5.8603920187793426</v>
      </c>
      <c r="M435" s="28">
        <f t="shared" si="4067"/>
        <v>1078</v>
      </c>
      <c r="N435" s="6">
        <f t="shared" ref="N435" si="4101">N$5/M435+N$6</f>
        <v>3.7877920222634511</v>
      </c>
      <c r="O435" s="6">
        <f t="shared" si="4050"/>
        <v>5.3092408163265308</v>
      </c>
      <c r="P435" s="28">
        <f t="shared" si="4069"/>
        <v>9880</v>
      </c>
      <c r="Q435" s="6">
        <f t="shared" ref="Q435" si="4102">Q$5/P435+Q$6</f>
        <v>3.7087761133603241</v>
      </c>
      <c r="R435" s="6">
        <f t="shared" si="4052"/>
        <v>5.2231919028340084</v>
      </c>
      <c r="S435" s="28">
        <f t="shared" si="3819"/>
        <v>14890</v>
      </c>
      <c r="T435" s="6">
        <f t="shared" ref="T435" si="4103">T$5/S435+T$6</f>
        <v>2.6991296171927468</v>
      </c>
      <c r="U435" s="6">
        <f t="shared" si="4054"/>
        <v>3.0113860980523843</v>
      </c>
      <c r="V435" s="28">
        <f t="shared" si="3821"/>
        <v>28450</v>
      </c>
      <c r="W435" s="6">
        <f t="shared" ref="W435" si="4104">W$5/V435+W$6</f>
        <v>2.6033938488576447</v>
      </c>
      <c r="X435" s="6">
        <f t="shared" si="4056"/>
        <v>2.9052597539543057</v>
      </c>
      <c r="Y435" s="28">
        <f t="shared" si="3823"/>
        <v>56700</v>
      </c>
      <c r="Z435" s="6">
        <f t="shared" ref="Z435" si="4105">Z$5/Y435+Z$6</f>
        <v>2.4710661375661376</v>
      </c>
      <c r="AA435" s="6">
        <f t="shared" si="4058"/>
        <v>2.7583532627865961</v>
      </c>
      <c r="AB435" s="28">
        <f t="shared" si="3906"/>
        <v>256000</v>
      </c>
      <c r="AC435" s="6">
        <f t="shared" ref="AC435" si="4106">AC$5/AB435+AC$6</f>
        <v>2.2156921875000002</v>
      </c>
      <c r="AD435" s="6">
        <f t="shared" si="4060"/>
        <v>2.47399375</v>
      </c>
      <c r="AE435" s="28">
        <f t="shared" si="3989"/>
        <v>451000</v>
      </c>
      <c r="AF435" s="6">
        <f t="shared" si="4043"/>
        <v>1.9221833702882483</v>
      </c>
      <c r="AG435" s="6">
        <f t="shared" si="4061"/>
        <v>2.1467086474501107</v>
      </c>
      <c r="AH435" s="28">
        <f t="shared" si="3990"/>
        <v>451000</v>
      </c>
      <c r="AI435" s="6">
        <f t="shared" si="4044"/>
        <v>1.4555833702882484</v>
      </c>
      <c r="AJ435" s="6">
        <f t="shared" si="4062"/>
        <v>1.6254086474501108</v>
      </c>
      <c r="AK435" s="28">
        <f t="shared" si="3991"/>
        <v>451000</v>
      </c>
      <c r="AL435" s="6">
        <f t="shared" si="4045"/>
        <v>0.7554833702882483</v>
      </c>
      <c r="AM435" s="6">
        <f t="shared" si="4063"/>
        <v>0.7601412119005857</v>
      </c>
      <c r="AN435" s="28">
        <f t="shared" si="3992"/>
        <v>451000</v>
      </c>
      <c r="AO435" s="6">
        <f t="shared" si="4046"/>
        <v>0.45468337028824835</v>
      </c>
      <c r="AP435" s="6">
        <f t="shared" si="4064"/>
        <v>0.45770864745011086</v>
      </c>
      <c r="AQ435" s="28">
        <f t="shared" si="3826"/>
        <v>56700</v>
      </c>
      <c r="AR435" s="6">
        <f t="shared" si="3740"/>
        <v>1.4387661375661376</v>
      </c>
      <c r="AS435" s="6">
        <f t="shared" si="3741"/>
        <v>1.6049673169749998</v>
      </c>
      <c r="AT435" s="28">
        <f t="shared" si="3908"/>
        <v>256000</v>
      </c>
      <c r="AU435" s="6">
        <f t="shared" si="3742"/>
        <v>1.1973921875</v>
      </c>
      <c r="AV435" s="6">
        <f t="shared" si="3743"/>
        <v>1.3363289907172777</v>
      </c>
      <c r="AW435" s="28">
        <f t="shared" si="3993"/>
        <v>451000</v>
      </c>
      <c r="AX435" s="6">
        <f t="shared" si="3744"/>
        <v>1.1878833702882483</v>
      </c>
      <c r="AY435" s="6">
        <f t="shared" si="3745"/>
        <v>1.3263438881673886</v>
      </c>
      <c r="AZ435" s="28">
        <f t="shared" si="3994"/>
        <v>451000</v>
      </c>
      <c r="BA435" s="6">
        <f t="shared" si="3746"/>
        <v>1.1878833702882483</v>
      </c>
      <c r="BB435" s="21">
        <f t="shared" si="3747"/>
        <v>1.3263438881673886</v>
      </c>
    </row>
    <row r="436" spans="4:54" x14ac:dyDescent="0.25">
      <c r="D436" s="28">
        <v>427</v>
      </c>
      <c r="F436" s="20"/>
      <c r="G436" s="29">
        <f t="shared" si="3758"/>
        <v>214</v>
      </c>
      <c r="H436" s="4">
        <f t="shared" ref="H436" si="4107">H$5/G436+H$6</f>
        <v>4.0872037383177569</v>
      </c>
      <c r="I436" s="4">
        <f t="shared" si="3749"/>
        <v>5.8596869158878508</v>
      </c>
      <c r="J436" s="28">
        <v>427</v>
      </c>
      <c r="K436" s="4">
        <f t="shared" ref="K436" si="4108">K$5/J436+K$6</f>
        <v>4.0874444964871195</v>
      </c>
      <c r="L436" s="4">
        <f t="shared" si="3751"/>
        <v>5.8600386416861827</v>
      </c>
      <c r="M436" s="28">
        <f t="shared" si="4067"/>
        <v>1081</v>
      </c>
      <c r="N436" s="6">
        <f t="shared" ref="N436" si="4109">N$5/M436+N$6</f>
        <v>3.7875320074005554</v>
      </c>
      <c r="O436" s="6">
        <f t="shared" si="4050"/>
        <v>5.3089576318223868</v>
      </c>
      <c r="P436" s="28">
        <f t="shared" si="4069"/>
        <v>9910</v>
      </c>
      <c r="Q436" s="6">
        <f t="shared" ref="Q436" si="4110">Q$5/P436+Q$6</f>
        <v>3.7087316851664989</v>
      </c>
      <c r="R436" s="6">
        <f t="shared" si="4052"/>
        <v>5.2231434914228059</v>
      </c>
      <c r="S436" s="28">
        <f t="shared" si="3819"/>
        <v>14955</v>
      </c>
      <c r="T436" s="6">
        <f t="shared" ref="T436" si="4111">T$5/S436+T$6</f>
        <v>2.698855232363758</v>
      </c>
      <c r="U436" s="6">
        <f t="shared" si="4054"/>
        <v>3.011097993981946</v>
      </c>
      <c r="V436" s="28">
        <f t="shared" si="3821"/>
        <v>28575</v>
      </c>
      <c r="W436" s="6">
        <f t="shared" ref="W436" si="4112">W$5/V436+W$6</f>
        <v>2.6031685914260718</v>
      </c>
      <c r="X436" s="6">
        <f t="shared" si="4056"/>
        <v>2.9050232720909888</v>
      </c>
      <c r="Y436" s="28">
        <f t="shared" si="3823"/>
        <v>56950</v>
      </c>
      <c r="Z436" s="6">
        <f t="shared" ref="Z436" si="4113">Z$5/Y436+Z$6</f>
        <v>2.4709012291483758</v>
      </c>
      <c r="AA436" s="6">
        <f t="shared" si="4058"/>
        <v>2.7581800702370503</v>
      </c>
      <c r="AB436" s="28">
        <f t="shared" si="3906"/>
        <v>258000</v>
      </c>
      <c r="AC436" s="6">
        <f t="shared" ref="AC436" si="4114">AC$5/AB436+AC$6</f>
        <v>2.2155217054263567</v>
      </c>
      <c r="AD436" s="6">
        <f t="shared" si="4060"/>
        <v>2.4738147286821706</v>
      </c>
      <c r="AE436" s="28">
        <f t="shared" si="3989"/>
        <v>454000</v>
      </c>
      <c r="AF436" s="6">
        <f t="shared" si="4043"/>
        <v>1.9221008810572686</v>
      </c>
      <c r="AG436" s="6">
        <f t="shared" si="4061"/>
        <v>2.146622026431718</v>
      </c>
      <c r="AH436" s="28">
        <f t="shared" si="3990"/>
        <v>454000</v>
      </c>
      <c r="AI436" s="6">
        <f t="shared" si="4044"/>
        <v>1.4555008810572687</v>
      </c>
      <c r="AJ436" s="6">
        <f t="shared" si="4062"/>
        <v>1.6253220264317181</v>
      </c>
      <c r="AK436" s="28">
        <f t="shared" si="3991"/>
        <v>454000</v>
      </c>
      <c r="AL436" s="6">
        <f t="shared" si="4045"/>
        <v>0.75540088105726877</v>
      </c>
      <c r="AM436" s="6">
        <f t="shared" si="4063"/>
        <v>0.76005459088219285</v>
      </c>
      <c r="AN436" s="28">
        <f t="shared" si="3992"/>
        <v>454000</v>
      </c>
      <c r="AO436" s="6">
        <f t="shared" si="4046"/>
        <v>0.4546008810572687</v>
      </c>
      <c r="AP436" s="6">
        <f t="shared" si="4064"/>
        <v>0.45762202643171807</v>
      </c>
      <c r="AQ436" s="28">
        <f t="shared" si="3826"/>
        <v>56950</v>
      </c>
      <c r="AR436" s="6">
        <f t="shared" si="3740"/>
        <v>1.4386012291483758</v>
      </c>
      <c r="AS436" s="6">
        <f t="shared" si="3741"/>
        <v>1.6047941244254535</v>
      </c>
      <c r="AT436" s="28">
        <f t="shared" si="3908"/>
        <v>258000</v>
      </c>
      <c r="AU436" s="6">
        <f t="shared" si="3742"/>
        <v>1.1972217054263565</v>
      </c>
      <c r="AV436" s="6">
        <f t="shared" si="3743"/>
        <v>1.3361499693994483</v>
      </c>
      <c r="AW436" s="28">
        <f t="shared" si="3993"/>
        <v>454000</v>
      </c>
      <c r="AX436" s="6">
        <f t="shared" si="3744"/>
        <v>1.1878008810572687</v>
      </c>
      <c r="AY436" s="6">
        <f t="shared" si="3745"/>
        <v>1.3262572671489958</v>
      </c>
      <c r="AZ436" s="28">
        <f t="shared" si="3994"/>
        <v>454000</v>
      </c>
      <c r="BA436" s="6">
        <f t="shared" si="3746"/>
        <v>1.1878008810572687</v>
      </c>
      <c r="BB436" s="21">
        <f t="shared" si="3747"/>
        <v>1.3262572671489958</v>
      </c>
    </row>
    <row r="437" spans="4:54" x14ac:dyDescent="0.25">
      <c r="D437" s="28">
        <v>428</v>
      </c>
      <c r="F437" s="20"/>
      <c r="G437" s="29">
        <f t="shared" si="3758"/>
        <v>214.5</v>
      </c>
      <c r="H437" s="4">
        <f t="shared" ref="H437" si="4115">H$5/G437+H$6</f>
        <v>4.0869641025641021</v>
      </c>
      <c r="I437" s="4">
        <f t="shared" si="3749"/>
        <v>5.8593368298368302</v>
      </c>
      <c r="J437" s="28">
        <v>428</v>
      </c>
      <c r="K437" s="4">
        <f t="shared" ref="K437" si="4116">K$5/J437+K$6</f>
        <v>4.0872037383177569</v>
      </c>
      <c r="L437" s="4">
        <f t="shared" si="3751"/>
        <v>5.8596869158878508</v>
      </c>
      <c r="M437" s="28">
        <f t="shared" si="4067"/>
        <v>1084</v>
      </c>
      <c r="N437" s="6">
        <f t="shared" ref="N437" si="4117">N$5/M437+N$6</f>
        <v>3.7872734317343175</v>
      </c>
      <c r="O437" s="6">
        <f t="shared" si="4050"/>
        <v>5.3086760147601479</v>
      </c>
      <c r="P437" s="28">
        <f t="shared" si="4069"/>
        <v>9940</v>
      </c>
      <c r="Q437" s="6">
        <f t="shared" ref="Q437" si="4118">Q$5/P437+Q$6</f>
        <v>3.7086875251509057</v>
      </c>
      <c r="R437" s="6">
        <f t="shared" si="4052"/>
        <v>5.2230953722334004</v>
      </c>
      <c r="S437" s="28">
        <f t="shared" si="3819"/>
        <v>15020</v>
      </c>
      <c r="T437" s="6">
        <f t="shared" ref="T437" si="4119">T$5/S437+T$6</f>
        <v>2.6985832223701731</v>
      </c>
      <c r="U437" s="6">
        <f t="shared" si="4054"/>
        <v>3.0108123834886817</v>
      </c>
      <c r="V437" s="28">
        <f t="shared" si="3821"/>
        <v>28700</v>
      </c>
      <c r="W437" s="6">
        <f t="shared" ref="W437" si="4120">W$5/V437+W$6</f>
        <v>2.6029452961672472</v>
      </c>
      <c r="X437" s="6">
        <f t="shared" si="4056"/>
        <v>2.9047888501742158</v>
      </c>
      <c r="Y437" s="28">
        <f t="shared" si="3823"/>
        <v>57200</v>
      </c>
      <c r="Z437" s="6">
        <f t="shared" ref="Z437" si="4121">Z$5/Y437+Z$6</f>
        <v>2.4707377622377624</v>
      </c>
      <c r="AA437" s="6">
        <f t="shared" si="4058"/>
        <v>2.7580083916083917</v>
      </c>
      <c r="AB437" s="28">
        <f t="shared" si="3906"/>
        <v>260000</v>
      </c>
      <c r="AC437" s="6">
        <f t="shared" ref="AC437" si="4122">AC$5/AB437+AC$6</f>
        <v>2.2153538461538465</v>
      </c>
      <c r="AD437" s="6">
        <f t="shared" si="4060"/>
        <v>2.4736384615384615</v>
      </c>
      <c r="AE437" s="28">
        <f t="shared" si="3989"/>
        <v>457000</v>
      </c>
      <c r="AF437" s="6">
        <f t="shared" si="4043"/>
        <v>1.9220194748358861</v>
      </c>
      <c r="AG437" s="6">
        <f t="shared" si="4061"/>
        <v>2.1465365426695842</v>
      </c>
      <c r="AH437" s="28">
        <f t="shared" si="3990"/>
        <v>457000</v>
      </c>
      <c r="AI437" s="6">
        <f t="shared" si="4044"/>
        <v>1.4554194748358862</v>
      </c>
      <c r="AJ437" s="6">
        <f t="shared" si="4062"/>
        <v>1.6252365426695843</v>
      </c>
      <c r="AK437" s="28">
        <f t="shared" si="3991"/>
        <v>457000</v>
      </c>
      <c r="AL437" s="6">
        <f t="shared" si="4045"/>
        <v>0.75531947483588624</v>
      </c>
      <c r="AM437" s="6">
        <f t="shared" si="4063"/>
        <v>0.75996910712005905</v>
      </c>
      <c r="AN437" s="28">
        <f t="shared" si="3992"/>
        <v>457000</v>
      </c>
      <c r="AO437" s="6">
        <f t="shared" si="4046"/>
        <v>0.45451947483588623</v>
      </c>
      <c r="AP437" s="6">
        <f t="shared" si="4064"/>
        <v>0.45753654266958421</v>
      </c>
      <c r="AQ437" s="28">
        <f t="shared" si="3826"/>
        <v>57200</v>
      </c>
      <c r="AR437" s="6">
        <f t="shared" si="3740"/>
        <v>1.4384377622377622</v>
      </c>
      <c r="AS437" s="6">
        <f t="shared" si="3741"/>
        <v>1.6046224457967952</v>
      </c>
      <c r="AT437" s="28">
        <f t="shared" si="3908"/>
        <v>260000</v>
      </c>
      <c r="AU437" s="6">
        <f t="shared" si="3742"/>
        <v>1.1970538461538462</v>
      </c>
      <c r="AV437" s="6">
        <f t="shared" si="3743"/>
        <v>1.3359737022557394</v>
      </c>
      <c r="AW437" s="28">
        <f t="shared" si="3993"/>
        <v>457000</v>
      </c>
      <c r="AX437" s="6">
        <f t="shared" si="3744"/>
        <v>1.1877194748358861</v>
      </c>
      <c r="AY437" s="6">
        <f t="shared" si="3745"/>
        <v>1.326171783386862</v>
      </c>
      <c r="AZ437" s="28">
        <f t="shared" si="3994"/>
        <v>457000</v>
      </c>
      <c r="BA437" s="6">
        <f t="shared" si="3746"/>
        <v>1.1877194748358861</v>
      </c>
      <c r="BB437" s="21">
        <f t="shared" si="3747"/>
        <v>1.326171783386862</v>
      </c>
    </row>
    <row r="438" spans="4:54" x14ac:dyDescent="0.25">
      <c r="D438" s="28">
        <v>429</v>
      </c>
      <c r="F438" s="20"/>
      <c r="G438" s="29">
        <f t="shared" si="3758"/>
        <v>215</v>
      </c>
      <c r="H438" s="4">
        <f t="shared" ref="H438" si="4123">H$5/G438+H$6</f>
        <v>4.0867255813953491</v>
      </c>
      <c r="I438" s="4">
        <f t="shared" si="3749"/>
        <v>5.8589883720930231</v>
      </c>
      <c r="J438" s="28">
        <v>429</v>
      </c>
      <c r="K438" s="4">
        <f t="shared" ref="K438" si="4124">K$5/J438+K$6</f>
        <v>4.0869641025641021</v>
      </c>
      <c r="L438" s="4">
        <f t="shared" si="3751"/>
        <v>5.8593368298368302</v>
      </c>
      <c r="M438" s="28">
        <f t="shared" si="4067"/>
        <v>1087</v>
      </c>
      <c r="N438" s="6">
        <f t="shared" ref="N438" si="4125">N$5/M438+N$6</f>
        <v>3.7870162833486662</v>
      </c>
      <c r="O438" s="6">
        <f t="shared" si="4050"/>
        <v>5.3083959521619137</v>
      </c>
      <c r="P438" s="28">
        <f t="shared" si="4069"/>
        <v>9970</v>
      </c>
      <c r="Q438" s="6">
        <f t="shared" ref="Q438" si="4126">Q$5/P438+Q$6</f>
        <v>3.708643630892678</v>
      </c>
      <c r="R438" s="6">
        <f t="shared" si="4052"/>
        <v>5.2230475426278842</v>
      </c>
      <c r="S438" s="28">
        <f t="shared" si="3819"/>
        <v>15085</v>
      </c>
      <c r="T438" s="6">
        <f t="shared" ref="T438" si="4127">T$5/S438+T$6</f>
        <v>2.6983135565130927</v>
      </c>
      <c r="U438" s="6">
        <f t="shared" si="4054"/>
        <v>3.0105292343387471</v>
      </c>
      <c r="V438" s="28">
        <f t="shared" si="3821"/>
        <v>28825</v>
      </c>
      <c r="W438" s="6">
        <f t="shared" ref="W438" si="4128">W$5/V438+W$6</f>
        <v>2.6027239375542064</v>
      </c>
      <c r="X438" s="6">
        <f t="shared" si="4056"/>
        <v>2.9045564614050301</v>
      </c>
      <c r="Y438" s="28">
        <f t="shared" si="3823"/>
        <v>57450</v>
      </c>
      <c r="Z438" s="6">
        <f t="shared" ref="Z438" si="4129">Z$5/Y438+Z$6</f>
        <v>2.4705757180156658</v>
      </c>
      <c r="AA438" s="6">
        <f t="shared" si="4058"/>
        <v>2.7578382071366407</v>
      </c>
      <c r="AB438" s="28">
        <f t="shared" si="3906"/>
        <v>262000</v>
      </c>
      <c r="AC438" s="6">
        <f t="shared" ref="AC438" si="4130">AC$5/AB438+AC$6</f>
        <v>2.215188549618321</v>
      </c>
      <c r="AD438" s="6">
        <f t="shared" si="4060"/>
        <v>2.4734648854961829</v>
      </c>
      <c r="AE438" s="28">
        <f t="shared" si="3989"/>
        <v>460000</v>
      </c>
      <c r="AF438" s="6">
        <f t="shared" si="4043"/>
        <v>1.9219391304347826</v>
      </c>
      <c r="AG438" s="6">
        <f t="shared" si="4061"/>
        <v>2.1464521739130435</v>
      </c>
      <c r="AH438" s="28">
        <f t="shared" si="3990"/>
        <v>460000</v>
      </c>
      <c r="AI438" s="6">
        <f t="shared" si="4044"/>
        <v>1.4553391304347827</v>
      </c>
      <c r="AJ438" s="6">
        <f t="shared" si="4062"/>
        <v>1.6251521739130435</v>
      </c>
      <c r="AK438" s="28">
        <f t="shared" si="3991"/>
        <v>460000</v>
      </c>
      <c r="AL438" s="6">
        <f t="shared" si="4045"/>
        <v>0.75523913043478264</v>
      </c>
      <c r="AM438" s="6">
        <f t="shared" si="4063"/>
        <v>0.75988473836351833</v>
      </c>
      <c r="AN438" s="28">
        <f t="shared" si="3992"/>
        <v>460000</v>
      </c>
      <c r="AO438" s="6">
        <f t="shared" si="4046"/>
        <v>0.45443913043478262</v>
      </c>
      <c r="AP438" s="6">
        <f t="shared" si="4064"/>
        <v>0.45745217391304349</v>
      </c>
      <c r="AQ438" s="28">
        <f t="shared" si="3826"/>
        <v>57450</v>
      </c>
      <c r="AR438" s="6">
        <f t="shared" si="3740"/>
        <v>1.4382757180156658</v>
      </c>
      <c r="AS438" s="6">
        <f t="shared" si="3741"/>
        <v>1.6044522613250443</v>
      </c>
      <c r="AT438" s="28">
        <f t="shared" si="3908"/>
        <v>262000</v>
      </c>
      <c r="AU438" s="6">
        <f t="shared" si="3742"/>
        <v>1.1968885496183206</v>
      </c>
      <c r="AV438" s="6">
        <f t="shared" si="3743"/>
        <v>1.3358001262134611</v>
      </c>
      <c r="AW438" s="28">
        <f t="shared" si="3993"/>
        <v>460000</v>
      </c>
      <c r="AX438" s="6">
        <f t="shared" si="3744"/>
        <v>1.1876391304347826</v>
      </c>
      <c r="AY438" s="6">
        <f t="shared" si="3745"/>
        <v>1.3260874146303212</v>
      </c>
      <c r="AZ438" s="28">
        <f t="shared" si="3994"/>
        <v>460000</v>
      </c>
      <c r="BA438" s="6">
        <f t="shared" si="3746"/>
        <v>1.1876391304347826</v>
      </c>
      <c r="BB438" s="21">
        <f t="shared" si="3747"/>
        <v>1.3260874146303212</v>
      </c>
    </row>
    <row r="439" spans="4:54" x14ac:dyDescent="0.25">
      <c r="D439" s="28">
        <v>430</v>
      </c>
      <c r="F439" s="20"/>
      <c r="G439" s="29">
        <f t="shared" si="3758"/>
        <v>215.5</v>
      </c>
      <c r="H439" s="4">
        <f t="shared" ref="H439" si="4131">H$5/G439+H$6</f>
        <v>4.0864881670533642</v>
      </c>
      <c r="I439" s="4">
        <f t="shared" si="3749"/>
        <v>5.8586415313225064</v>
      </c>
      <c r="J439" s="28">
        <v>430</v>
      </c>
      <c r="K439" s="4">
        <f t="shared" ref="K439" si="4132">K$5/J439+K$6</f>
        <v>4.0867255813953491</v>
      </c>
      <c r="L439" s="4">
        <f t="shared" si="3751"/>
        <v>5.8589883720930231</v>
      </c>
      <c r="M439" s="28">
        <f t="shared" si="4067"/>
        <v>1090</v>
      </c>
      <c r="N439" s="6">
        <f t="shared" ref="N439" si="4133">N$5/M439+N$6</f>
        <v>3.7867605504587156</v>
      </c>
      <c r="O439" s="6">
        <f t="shared" si="4050"/>
        <v>5.3081174311926604</v>
      </c>
      <c r="P439" s="28">
        <f t="shared" si="4069"/>
        <v>10000</v>
      </c>
      <c r="Q439" s="6">
        <f t="shared" ref="Q439" si="4134">Q$5/P439+Q$6</f>
        <v>3.7086000000000001</v>
      </c>
      <c r="R439" s="6">
        <f t="shared" si="4052"/>
        <v>5.2229999999999999</v>
      </c>
      <c r="S439" s="28">
        <f t="shared" si="3819"/>
        <v>15150</v>
      </c>
      <c r="T439" s="6">
        <f t="shared" ref="T439" si="4135">T$5/S439+T$6</f>
        <v>2.6980462046204621</v>
      </c>
      <c r="U439" s="6">
        <f t="shared" si="4054"/>
        <v>3.0102485148514853</v>
      </c>
      <c r="V439" s="28">
        <f t="shared" si="3821"/>
        <v>28950</v>
      </c>
      <c r="W439" s="6">
        <f t="shared" ref="W439" si="4136">W$5/V439+W$6</f>
        <v>2.6025044905008636</v>
      </c>
      <c r="X439" s="6">
        <f t="shared" si="4056"/>
        <v>2.9043260794473231</v>
      </c>
      <c r="Y439" s="28">
        <f t="shared" si="3823"/>
        <v>57700</v>
      </c>
      <c r="Z439" s="6">
        <f t="shared" ref="Z439" si="4137">Z$5/Y439+Z$6</f>
        <v>2.4704150779896015</v>
      </c>
      <c r="AA439" s="6">
        <f t="shared" si="4058"/>
        <v>2.7576694974003466</v>
      </c>
      <c r="AB439" s="28">
        <f t="shared" si="3906"/>
        <v>264000</v>
      </c>
      <c r="AC439" s="6">
        <f t="shared" ref="AC439" si="4138">AC$5/AB439+AC$6</f>
        <v>2.2150257575757579</v>
      </c>
      <c r="AD439" s="6">
        <f t="shared" si="4060"/>
        <v>2.473293939393939</v>
      </c>
      <c r="AE439" s="28">
        <f t="shared" si="3989"/>
        <v>463000</v>
      </c>
      <c r="AF439" s="6">
        <f t="shared" si="4043"/>
        <v>1.9218598272138228</v>
      </c>
      <c r="AG439" s="6">
        <f t="shared" si="4061"/>
        <v>2.1463688984881211</v>
      </c>
      <c r="AH439" s="28">
        <f t="shared" si="3990"/>
        <v>463000</v>
      </c>
      <c r="AI439" s="6">
        <f t="shared" si="4044"/>
        <v>1.4552598272138229</v>
      </c>
      <c r="AJ439" s="6">
        <f t="shared" si="4062"/>
        <v>1.625068898488121</v>
      </c>
      <c r="AK439" s="28">
        <f t="shared" si="3991"/>
        <v>463000</v>
      </c>
      <c r="AL439" s="6">
        <f t="shared" si="4045"/>
        <v>0.75515982721382291</v>
      </c>
      <c r="AM439" s="6">
        <f t="shared" si="4063"/>
        <v>0.75980146293859574</v>
      </c>
      <c r="AN439" s="28">
        <f t="shared" si="3992"/>
        <v>463000</v>
      </c>
      <c r="AO439" s="6">
        <f t="shared" si="4046"/>
        <v>0.4543598272138229</v>
      </c>
      <c r="AP439" s="6">
        <f t="shared" si="4064"/>
        <v>0.45736889848812096</v>
      </c>
      <c r="AQ439" s="28">
        <f t="shared" si="3826"/>
        <v>57700</v>
      </c>
      <c r="AR439" s="6">
        <f t="shared" si="3740"/>
        <v>1.4381150779896015</v>
      </c>
      <c r="AS439" s="6">
        <f t="shared" si="3741"/>
        <v>1.6042835515887501</v>
      </c>
      <c r="AT439" s="28">
        <f t="shared" si="3908"/>
        <v>264000</v>
      </c>
      <c r="AU439" s="6">
        <f t="shared" si="3742"/>
        <v>1.1967257575757575</v>
      </c>
      <c r="AV439" s="6">
        <f t="shared" si="3743"/>
        <v>1.3356291801112172</v>
      </c>
      <c r="AW439" s="28">
        <f t="shared" si="3993"/>
        <v>463000</v>
      </c>
      <c r="AX439" s="6">
        <f t="shared" si="3744"/>
        <v>1.1875598272138228</v>
      </c>
      <c r="AY439" s="6">
        <f t="shared" si="3745"/>
        <v>1.3260041392053987</v>
      </c>
      <c r="AZ439" s="28">
        <f t="shared" si="3994"/>
        <v>463000</v>
      </c>
      <c r="BA439" s="6">
        <f t="shared" si="3746"/>
        <v>1.1875598272138228</v>
      </c>
      <c r="BB439" s="21">
        <f t="shared" si="3747"/>
        <v>1.3260041392053987</v>
      </c>
    </row>
    <row r="440" spans="4:54" x14ac:dyDescent="0.25">
      <c r="D440" s="28">
        <v>431</v>
      </c>
      <c r="F440" s="20"/>
      <c r="G440" s="29">
        <f t="shared" si="3758"/>
        <v>216</v>
      </c>
      <c r="H440" s="4">
        <f t="shared" ref="H440" si="4139">H$5/G440+H$6</f>
        <v>4.086251851851852</v>
      </c>
      <c r="I440" s="4">
        <f t="shared" si="3749"/>
        <v>5.8582962962962961</v>
      </c>
      <c r="J440" s="28">
        <v>431</v>
      </c>
      <c r="K440" s="4">
        <f t="shared" ref="K440" si="4140">K$5/J440+K$6</f>
        <v>4.0864881670533642</v>
      </c>
      <c r="L440" s="4">
        <f t="shared" si="3751"/>
        <v>5.8586415313225064</v>
      </c>
      <c r="M440" s="28">
        <f t="shared" si="4067"/>
        <v>1093</v>
      </c>
      <c r="N440" s="6">
        <f t="shared" ref="N440" si="4141">N$5/M440+N$6</f>
        <v>3.7865062214089664</v>
      </c>
      <c r="O440" s="6">
        <f t="shared" si="4050"/>
        <v>5.3078404391582801</v>
      </c>
      <c r="P440" s="28">
        <f t="shared" si="4069"/>
        <v>10030</v>
      </c>
      <c r="Q440" s="6">
        <f t="shared" ref="Q440" si="4142">Q$5/P440+Q$6</f>
        <v>3.7085566301096713</v>
      </c>
      <c r="R440" s="6">
        <f t="shared" si="4052"/>
        <v>5.2229527417746766</v>
      </c>
      <c r="S440" s="28">
        <f t="shared" si="3819"/>
        <v>15215</v>
      </c>
      <c r="T440" s="6">
        <f t="shared" ref="T440" si="4143">T$5/S440+T$6</f>
        <v>2.69778113703582</v>
      </c>
      <c r="U440" s="6">
        <f t="shared" si="4054"/>
        <v>3.0099701938876109</v>
      </c>
      <c r="V440" s="28">
        <f t="shared" si="3821"/>
        <v>29075</v>
      </c>
      <c r="W440" s="6">
        <f t="shared" ref="W440" si="4144">W$5/V440+W$6</f>
        <v>2.6022869303525362</v>
      </c>
      <c r="X440" s="6">
        <f t="shared" si="4056"/>
        <v>2.9040976784178847</v>
      </c>
      <c r="Y440" s="28">
        <f t="shared" si="3823"/>
        <v>57950</v>
      </c>
      <c r="Z440" s="6">
        <f t="shared" ref="Z440" si="4145">Z$5/Y440+Z$6</f>
        <v>2.4702558239861951</v>
      </c>
      <c r="AA440" s="6">
        <f t="shared" si="4058"/>
        <v>2.7575022433132013</v>
      </c>
      <c r="AB440" s="28">
        <f t="shared" si="3906"/>
        <v>266000</v>
      </c>
      <c r="AC440" s="6">
        <f t="shared" ref="AC440" si="4146">AC$5/AB440+AC$6</f>
        <v>2.2148654135338348</v>
      </c>
      <c r="AD440" s="6">
        <f t="shared" si="4060"/>
        <v>2.4731255639097744</v>
      </c>
      <c r="AE440" s="28">
        <f t="shared" si="3989"/>
        <v>466000</v>
      </c>
      <c r="AF440" s="6">
        <f t="shared" si="4043"/>
        <v>1.9217815450643776</v>
      </c>
      <c r="AG440" s="6">
        <f t="shared" si="4061"/>
        <v>2.1462866952789699</v>
      </c>
      <c r="AH440" s="28">
        <f t="shared" si="3990"/>
        <v>466000</v>
      </c>
      <c r="AI440" s="6">
        <f t="shared" si="4044"/>
        <v>1.4551815450643777</v>
      </c>
      <c r="AJ440" s="6">
        <f t="shared" si="4062"/>
        <v>1.62498669527897</v>
      </c>
      <c r="AK440" s="28">
        <f t="shared" si="3991"/>
        <v>466000</v>
      </c>
      <c r="AL440" s="6">
        <f t="shared" si="4045"/>
        <v>0.75508154506437763</v>
      </c>
      <c r="AM440" s="6">
        <f t="shared" si="4063"/>
        <v>0.75971925972944476</v>
      </c>
      <c r="AN440" s="28">
        <f t="shared" si="3992"/>
        <v>466000</v>
      </c>
      <c r="AO440" s="6">
        <f t="shared" si="4046"/>
        <v>0.45428154506437768</v>
      </c>
      <c r="AP440" s="6">
        <f t="shared" si="4064"/>
        <v>0.45728669527896998</v>
      </c>
      <c r="AQ440" s="28">
        <f t="shared" si="3826"/>
        <v>57950</v>
      </c>
      <c r="AR440" s="6">
        <f t="shared" si="3740"/>
        <v>1.4379558239861951</v>
      </c>
      <c r="AS440" s="6">
        <f t="shared" si="3741"/>
        <v>1.6041162975016046</v>
      </c>
      <c r="AT440" s="28">
        <f t="shared" si="3908"/>
        <v>266000</v>
      </c>
      <c r="AU440" s="6">
        <f t="shared" si="3742"/>
        <v>1.1965654135338346</v>
      </c>
      <c r="AV440" s="6">
        <f t="shared" si="3743"/>
        <v>1.3354608046270522</v>
      </c>
      <c r="AW440" s="28">
        <f t="shared" si="3993"/>
        <v>466000</v>
      </c>
      <c r="AX440" s="6">
        <f t="shared" si="3744"/>
        <v>1.1874815450643776</v>
      </c>
      <c r="AY440" s="6">
        <f t="shared" si="3745"/>
        <v>1.3259219359962477</v>
      </c>
      <c r="AZ440" s="28">
        <f t="shared" si="3994"/>
        <v>466000</v>
      </c>
      <c r="BA440" s="6">
        <f t="shared" si="3746"/>
        <v>1.1874815450643776</v>
      </c>
      <c r="BB440" s="21">
        <f t="shared" si="3747"/>
        <v>1.3259219359962477</v>
      </c>
    </row>
    <row r="441" spans="4:54" x14ac:dyDescent="0.25">
      <c r="D441" s="28">
        <v>432</v>
      </c>
      <c r="F441" s="20"/>
      <c r="G441" s="29">
        <f t="shared" si="3758"/>
        <v>216.5</v>
      </c>
      <c r="H441" s="4">
        <f t="shared" ref="H441" si="4147">H$5/G441+H$6</f>
        <v>4.0860166281755195</v>
      </c>
      <c r="I441" s="4">
        <f t="shared" si="3749"/>
        <v>5.8579526558891457</v>
      </c>
      <c r="J441" s="28">
        <v>432</v>
      </c>
      <c r="K441" s="4">
        <f t="shared" ref="K441" si="4148">K$5/J441+K$6</f>
        <v>4.086251851851852</v>
      </c>
      <c r="L441" s="4">
        <f t="shared" si="3751"/>
        <v>5.8582962962962961</v>
      </c>
      <c r="M441" s="28">
        <f t="shared" si="4067"/>
        <v>1096</v>
      </c>
      <c r="N441" s="6">
        <f t="shared" ref="N441" si="4149">N$5/M441+N$6</f>
        <v>3.7862532846715329</v>
      </c>
      <c r="O441" s="6">
        <f t="shared" si="4050"/>
        <v>5.3075649635036495</v>
      </c>
      <c r="P441" s="28">
        <f t="shared" si="4069"/>
        <v>10060</v>
      </c>
      <c r="Q441" s="6">
        <f t="shared" ref="Q441" si="4150">Q$5/P441+Q$6</f>
        <v>3.7085135188866802</v>
      </c>
      <c r="R441" s="6">
        <f t="shared" si="4052"/>
        <v>5.222905765407555</v>
      </c>
      <c r="S441" s="28">
        <f t="shared" si="3819"/>
        <v>15280</v>
      </c>
      <c r="T441" s="6">
        <f t="shared" ref="T441" si="4151">T$5/S441+T$6</f>
        <v>2.69751832460733</v>
      </c>
      <c r="U441" s="6">
        <f t="shared" si="4054"/>
        <v>3.0096942408376965</v>
      </c>
      <c r="V441" s="28">
        <f t="shared" si="3821"/>
        <v>29200</v>
      </c>
      <c r="W441" s="6">
        <f t="shared" ref="W441" si="4152">W$5/V441+W$6</f>
        <v>2.6020712328767122</v>
      </c>
      <c r="X441" s="6">
        <f t="shared" si="4056"/>
        <v>2.9038712328767122</v>
      </c>
      <c r="Y441" s="28">
        <f t="shared" si="3823"/>
        <v>58200</v>
      </c>
      <c r="Z441" s="6">
        <f t="shared" ref="Z441" si="4153">Z$5/Y441+Z$6</f>
        <v>2.4700979381443298</v>
      </c>
      <c r="AA441" s="6">
        <f t="shared" si="4058"/>
        <v>2.7573364261168387</v>
      </c>
      <c r="AB441" s="28">
        <f t="shared" si="3906"/>
        <v>268000</v>
      </c>
      <c r="AC441" s="6">
        <f t="shared" ref="AC441" si="4154">AC$5/AB441+AC$6</f>
        <v>2.2147074626865675</v>
      </c>
      <c r="AD441" s="6">
        <f t="shared" si="4060"/>
        <v>2.4729597014925373</v>
      </c>
      <c r="AE441" s="28">
        <f t="shared" si="3989"/>
        <v>469000</v>
      </c>
      <c r="AF441" s="6">
        <f t="shared" si="4043"/>
        <v>1.9217042643923241</v>
      </c>
      <c r="AG441" s="6">
        <f t="shared" si="4061"/>
        <v>2.1462055437100211</v>
      </c>
      <c r="AH441" s="28">
        <f t="shared" si="3990"/>
        <v>469000</v>
      </c>
      <c r="AI441" s="6">
        <f t="shared" si="4044"/>
        <v>1.4551042643923242</v>
      </c>
      <c r="AJ441" s="6">
        <f t="shared" si="4062"/>
        <v>1.6249055437100215</v>
      </c>
      <c r="AK441" s="28">
        <f t="shared" si="3991"/>
        <v>469000</v>
      </c>
      <c r="AL441" s="6">
        <f t="shared" si="4045"/>
        <v>0.75500426439232404</v>
      </c>
      <c r="AM441" s="6">
        <f t="shared" si="4063"/>
        <v>0.75963810816049615</v>
      </c>
      <c r="AN441" s="28">
        <f t="shared" si="3992"/>
        <v>469000</v>
      </c>
      <c r="AO441" s="6">
        <f t="shared" si="4046"/>
        <v>0.45420426439232409</v>
      </c>
      <c r="AP441" s="6">
        <f t="shared" si="4064"/>
        <v>0.45720554371002131</v>
      </c>
      <c r="AQ441" s="28">
        <f t="shared" si="3826"/>
        <v>58200</v>
      </c>
      <c r="AR441" s="6">
        <f t="shared" si="3740"/>
        <v>1.43779793814433</v>
      </c>
      <c r="AS441" s="6">
        <f t="shared" si="3741"/>
        <v>1.603950480305242</v>
      </c>
      <c r="AT441" s="28">
        <f t="shared" si="3908"/>
        <v>268000</v>
      </c>
      <c r="AU441" s="6">
        <f t="shared" si="3742"/>
        <v>1.1964074626865673</v>
      </c>
      <c r="AV441" s="6">
        <f t="shared" si="3743"/>
        <v>1.335294942209815</v>
      </c>
      <c r="AW441" s="28">
        <f t="shared" si="3993"/>
        <v>469000</v>
      </c>
      <c r="AX441" s="6">
        <f t="shared" si="3744"/>
        <v>1.1874042643923242</v>
      </c>
      <c r="AY441" s="6">
        <f t="shared" si="3745"/>
        <v>1.3258407844272992</v>
      </c>
      <c r="AZ441" s="28">
        <f t="shared" si="3994"/>
        <v>469000</v>
      </c>
      <c r="BA441" s="6">
        <f t="shared" si="3746"/>
        <v>1.1874042643923242</v>
      </c>
      <c r="BB441" s="21">
        <f t="shared" si="3747"/>
        <v>1.3258407844272992</v>
      </c>
    </row>
    <row r="442" spans="4:54" x14ac:dyDescent="0.25">
      <c r="D442" s="28">
        <v>433</v>
      </c>
      <c r="F442" s="20"/>
      <c r="G442" s="29">
        <f t="shared" si="3758"/>
        <v>217</v>
      </c>
      <c r="H442" s="4">
        <f t="shared" ref="H442" si="4155">H$5/G442+H$6</f>
        <v>4.0857824884792624</v>
      </c>
      <c r="I442" s="4">
        <f t="shared" si="3749"/>
        <v>5.8576105990783409</v>
      </c>
      <c r="J442" s="28">
        <v>433</v>
      </c>
      <c r="K442" s="4">
        <f t="shared" ref="K442" si="4156">K$5/J442+K$6</f>
        <v>4.0860166281755195</v>
      </c>
      <c r="L442" s="4">
        <f t="shared" si="3751"/>
        <v>5.8579526558891457</v>
      </c>
      <c r="M442" s="28">
        <f t="shared" si="4067"/>
        <v>1099</v>
      </c>
      <c r="N442" s="6">
        <f t="shared" ref="N442" si="4157">N$5/M442+N$6</f>
        <v>3.7860017288444041</v>
      </c>
      <c r="O442" s="6">
        <f t="shared" si="4050"/>
        <v>5.3072909918107376</v>
      </c>
      <c r="P442" s="28">
        <f t="shared" si="4069"/>
        <v>10090</v>
      </c>
      <c r="Q442" s="6">
        <f t="shared" ref="Q442" si="4158">Q$5/P442+Q$6</f>
        <v>3.7084706640237859</v>
      </c>
      <c r="R442" s="6">
        <f t="shared" si="4052"/>
        <v>5.2228590683845395</v>
      </c>
      <c r="S442" s="28">
        <f t="shared" si="3819"/>
        <v>15345</v>
      </c>
      <c r="T442" s="6">
        <f t="shared" ref="T442" si="4159">T$5/S442+T$6</f>
        <v>2.6972577386770937</v>
      </c>
      <c r="U442" s="6">
        <f t="shared" si="4054"/>
        <v>3.0094206256109484</v>
      </c>
      <c r="V442" s="28">
        <f t="shared" si="3821"/>
        <v>29325</v>
      </c>
      <c r="W442" s="6">
        <f t="shared" ref="W442" si="4160">W$5/V442+W$6</f>
        <v>2.6018573742540494</v>
      </c>
      <c r="X442" s="6">
        <f t="shared" si="4056"/>
        <v>2.9036467178175616</v>
      </c>
      <c r="Y442" s="28">
        <f t="shared" si="3823"/>
        <v>58450</v>
      </c>
      <c r="Z442" s="6">
        <f t="shared" ref="Z442" si="4161">Z$5/Y442+Z$6</f>
        <v>2.4699414029084688</v>
      </c>
      <c r="AA442" s="6">
        <f t="shared" si="4058"/>
        <v>2.7571720273738238</v>
      </c>
      <c r="AB442" s="28">
        <f t="shared" si="3906"/>
        <v>270000</v>
      </c>
      <c r="AC442" s="6">
        <f t="shared" ref="AC442" si="4162">AC$5/AB442+AC$6</f>
        <v>2.2145518518518519</v>
      </c>
      <c r="AD442" s="6">
        <f t="shared" si="4060"/>
        <v>2.4727962962962962</v>
      </c>
      <c r="AE442" s="28">
        <f t="shared" si="3989"/>
        <v>472000</v>
      </c>
      <c r="AF442" s="6">
        <f t="shared" si="4043"/>
        <v>1.9216279661016948</v>
      </c>
      <c r="AG442" s="6">
        <f t="shared" si="4061"/>
        <v>2.1461254237288134</v>
      </c>
      <c r="AH442" s="28">
        <f t="shared" si="3990"/>
        <v>472000</v>
      </c>
      <c r="AI442" s="6">
        <f t="shared" si="4044"/>
        <v>1.4550279661016949</v>
      </c>
      <c r="AJ442" s="6">
        <f t="shared" si="4062"/>
        <v>1.6248254237288136</v>
      </c>
      <c r="AK442" s="28">
        <f t="shared" si="3991"/>
        <v>472000</v>
      </c>
      <c r="AL442" s="6">
        <f t="shared" si="4045"/>
        <v>0.75492796610169488</v>
      </c>
      <c r="AM442" s="6">
        <f t="shared" si="4063"/>
        <v>0.75955798817928843</v>
      </c>
      <c r="AN442" s="28">
        <f t="shared" si="3992"/>
        <v>472000</v>
      </c>
      <c r="AO442" s="6">
        <f t="shared" si="4046"/>
        <v>0.45412796610169492</v>
      </c>
      <c r="AP442" s="6">
        <f t="shared" si="4064"/>
        <v>0.45712542372881354</v>
      </c>
      <c r="AQ442" s="28">
        <f t="shared" si="3826"/>
        <v>58450</v>
      </c>
      <c r="AR442" s="6">
        <f t="shared" si="3740"/>
        <v>1.4376414029084688</v>
      </c>
      <c r="AS442" s="6">
        <f t="shared" si="3741"/>
        <v>1.6037860815622274</v>
      </c>
      <c r="AT442" s="28">
        <f t="shared" si="3908"/>
        <v>270000</v>
      </c>
      <c r="AU442" s="6">
        <f t="shared" si="3742"/>
        <v>1.1962518518518519</v>
      </c>
      <c r="AV442" s="6">
        <f t="shared" si="3743"/>
        <v>1.3351315370135741</v>
      </c>
      <c r="AW442" s="28">
        <f t="shared" si="3993"/>
        <v>472000</v>
      </c>
      <c r="AX442" s="6">
        <f t="shared" si="3744"/>
        <v>1.1873279661016949</v>
      </c>
      <c r="AY442" s="6">
        <f t="shared" si="3745"/>
        <v>1.3257606644460913</v>
      </c>
      <c r="AZ442" s="28">
        <f t="shared" si="3994"/>
        <v>472000</v>
      </c>
      <c r="BA442" s="6">
        <f t="shared" si="3746"/>
        <v>1.1873279661016949</v>
      </c>
      <c r="BB442" s="21">
        <f t="shared" si="3747"/>
        <v>1.3257606644460913</v>
      </c>
    </row>
    <row r="443" spans="4:54" x14ac:dyDescent="0.25">
      <c r="D443" s="28">
        <v>434</v>
      </c>
      <c r="F443" s="20"/>
      <c r="G443" s="29">
        <f t="shared" si="3758"/>
        <v>217.5</v>
      </c>
      <c r="H443" s="4">
        <f t="shared" ref="H443" si="4163">H$5/G443+H$6</f>
        <v>4.0855494252873559</v>
      </c>
      <c r="I443" s="4">
        <f t="shared" si="3749"/>
        <v>5.857270114942529</v>
      </c>
      <c r="J443" s="28">
        <v>434</v>
      </c>
      <c r="K443" s="4">
        <f t="shared" ref="K443" si="4164">K$5/J443+K$6</f>
        <v>4.0857824884792624</v>
      </c>
      <c r="L443" s="4">
        <f t="shared" si="3751"/>
        <v>5.8576105990783409</v>
      </c>
      <c r="M443" s="28">
        <f t="shared" si="4067"/>
        <v>1102</v>
      </c>
      <c r="N443" s="6">
        <f t="shared" ref="N443" si="4165">N$5/M443+N$6</f>
        <v>3.7857515426497281</v>
      </c>
      <c r="O443" s="6">
        <f t="shared" si="4050"/>
        <v>5.3070185117967332</v>
      </c>
      <c r="P443" s="28">
        <f t="shared" si="4069"/>
        <v>10120</v>
      </c>
      <c r="Q443" s="6">
        <f t="shared" ref="Q443" si="4166">Q$5/P443+Q$6</f>
        <v>3.7084280632411071</v>
      </c>
      <c r="R443" s="6">
        <f t="shared" si="4052"/>
        <v>5.2228126482213444</v>
      </c>
      <c r="S443" s="28">
        <f t="shared" si="3819"/>
        <v>15410</v>
      </c>
      <c r="T443" s="6">
        <f t="shared" ref="T443" si="4167">T$5/S443+T$6</f>
        <v>2.6969993510707333</v>
      </c>
      <c r="U443" s="6">
        <f t="shared" si="4054"/>
        <v>3.0091493186242699</v>
      </c>
      <c r="V443" s="28">
        <f t="shared" si="3821"/>
        <v>29450</v>
      </c>
      <c r="W443" s="6">
        <f t="shared" ref="W443" si="4168">W$5/V443+W$6</f>
        <v>2.6016453310696095</v>
      </c>
      <c r="X443" s="6">
        <f t="shared" si="4056"/>
        <v>2.9034241086587436</v>
      </c>
      <c r="Y443" s="28">
        <f t="shared" si="3823"/>
        <v>58700</v>
      </c>
      <c r="Z443" s="6">
        <f t="shared" ref="Z443" si="4169">Z$5/Y443+Z$6</f>
        <v>2.4697862010221465</v>
      </c>
      <c r="AA443" s="6">
        <f t="shared" si="4058"/>
        <v>2.7570090289608178</v>
      </c>
      <c r="AB443" s="28">
        <f t="shared" si="3906"/>
        <v>272000</v>
      </c>
      <c r="AC443" s="6">
        <f t="shared" ref="AC443" si="4170">AC$5/AB443+AC$6</f>
        <v>2.2143985294117647</v>
      </c>
      <c r="AD443" s="6">
        <f t="shared" si="4060"/>
        <v>2.472635294117647</v>
      </c>
      <c r="AE443" s="28">
        <f t="shared" si="3989"/>
        <v>475000</v>
      </c>
      <c r="AF443" s="6">
        <f t="shared" si="4043"/>
        <v>1.9215526315789473</v>
      </c>
      <c r="AG443" s="6">
        <f t="shared" si="4061"/>
        <v>2.1460463157894738</v>
      </c>
      <c r="AH443" s="28">
        <f t="shared" si="3990"/>
        <v>475000</v>
      </c>
      <c r="AI443" s="6">
        <f t="shared" si="4044"/>
        <v>1.4549526315789474</v>
      </c>
      <c r="AJ443" s="6">
        <f t="shared" si="4062"/>
        <v>1.6247463157894737</v>
      </c>
      <c r="AK443" s="28">
        <f t="shared" si="3991"/>
        <v>475000</v>
      </c>
      <c r="AL443" s="6">
        <f t="shared" si="4045"/>
        <v>0.75485263157894733</v>
      </c>
      <c r="AM443" s="6">
        <f t="shared" si="4063"/>
        <v>0.75947888023994847</v>
      </c>
      <c r="AN443" s="28">
        <f t="shared" si="3992"/>
        <v>475000</v>
      </c>
      <c r="AO443" s="6">
        <f t="shared" si="4046"/>
        <v>0.45405263157894737</v>
      </c>
      <c r="AP443" s="6">
        <f t="shared" si="4064"/>
        <v>0.45704631578947369</v>
      </c>
      <c r="AQ443" s="28">
        <f t="shared" si="3826"/>
        <v>58700</v>
      </c>
      <c r="AR443" s="6">
        <f t="shared" si="3740"/>
        <v>1.4374862010221465</v>
      </c>
      <c r="AS443" s="6">
        <f t="shared" si="3741"/>
        <v>1.6036230831492213</v>
      </c>
      <c r="AT443" s="28">
        <f t="shared" si="3908"/>
        <v>272000</v>
      </c>
      <c r="AU443" s="6">
        <f t="shared" si="3742"/>
        <v>1.1960985294117648</v>
      </c>
      <c r="AV443" s="6">
        <f t="shared" si="3743"/>
        <v>1.3349705348349248</v>
      </c>
      <c r="AW443" s="28">
        <f t="shared" si="3993"/>
        <v>475000</v>
      </c>
      <c r="AX443" s="6">
        <f t="shared" si="3744"/>
        <v>1.1872526315789473</v>
      </c>
      <c r="AY443" s="6">
        <f t="shared" si="3745"/>
        <v>1.3256815565067515</v>
      </c>
      <c r="AZ443" s="28">
        <f t="shared" si="3994"/>
        <v>475000</v>
      </c>
      <c r="BA443" s="6">
        <f t="shared" si="3746"/>
        <v>1.1872526315789473</v>
      </c>
      <c r="BB443" s="21">
        <f t="shared" si="3747"/>
        <v>1.3256815565067515</v>
      </c>
    </row>
    <row r="444" spans="4:54" x14ac:dyDescent="0.25">
      <c r="D444" s="28">
        <v>435</v>
      </c>
      <c r="F444" s="20"/>
      <c r="G444" s="29">
        <f t="shared" si="3758"/>
        <v>218</v>
      </c>
      <c r="H444" s="4">
        <f t="shared" ref="H444" si="4171">H$5/G444+H$6</f>
        <v>4.0853174311926601</v>
      </c>
      <c r="I444" s="4">
        <f t="shared" si="3749"/>
        <v>5.856931192660551</v>
      </c>
      <c r="J444" s="28">
        <v>435</v>
      </c>
      <c r="K444" s="4">
        <f t="shared" ref="K444" si="4172">K$5/J444+K$6</f>
        <v>4.0855494252873559</v>
      </c>
      <c r="L444" s="4">
        <f t="shared" si="3751"/>
        <v>5.857270114942529</v>
      </c>
      <c r="M444" s="28">
        <f t="shared" si="4067"/>
        <v>1105</v>
      </c>
      <c r="N444" s="6">
        <f t="shared" ref="N444" si="4173">N$5/M444+N$6</f>
        <v>3.785502714932127</v>
      </c>
      <c r="O444" s="6">
        <f t="shared" si="4050"/>
        <v>5.3067475113122171</v>
      </c>
      <c r="P444" s="28">
        <f t="shared" si="4069"/>
        <v>10150</v>
      </c>
      <c r="Q444" s="6">
        <f t="shared" ref="Q444" si="4174">Q$5/P444+Q$6</f>
        <v>3.7083857142857144</v>
      </c>
      <c r="R444" s="6">
        <f t="shared" si="4052"/>
        <v>5.2227665024630543</v>
      </c>
      <c r="S444" s="28">
        <f t="shared" si="3819"/>
        <v>15475</v>
      </c>
      <c r="T444" s="6">
        <f t="shared" ref="T444" si="4175">T$5/S444+T$6</f>
        <v>2.6967431340872374</v>
      </c>
      <c r="U444" s="6">
        <f t="shared" si="4054"/>
        <v>3.0088802907915992</v>
      </c>
      <c r="V444" s="28">
        <f t="shared" si="3821"/>
        <v>29575</v>
      </c>
      <c r="W444" s="6">
        <f t="shared" ref="W444" si="4176">W$5/V444+W$6</f>
        <v>2.6014350803043111</v>
      </c>
      <c r="X444" s="6">
        <f t="shared" si="4056"/>
        <v>2.9032033812341504</v>
      </c>
      <c r="Y444" s="28">
        <f t="shared" si="3823"/>
        <v>58950</v>
      </c>
      <c r="Z444" s="6">
        <f t="shared" ref="Z444" si="4177">Z$5/Y444+Z$6</f>
        <v>2.4696323155216287</v>
      </c>
      <c r="AA444" s="6">
        <f t="shared" si="4058"/>
        <v>2.7568474130619172</v>
      </c>
      <c r="AB444" s="28">
        <f t="shared" si="3906"/>
        <v>274000</v>
      </c>
      <c r="AC444" s="6">
        <f t="shared" ref="AC444" si="4178">AC$5/AB444+AC$6</f>
        <v>2.2142474452554746</v>
      </c>
      <c r="AD444" s="6">
        <f t="shared" si="4060"/>
        <v>2.4724766423357663</v>
      </c>
      <c r="AE444" s="28">
        <f t="shared" si="3989"/>
        <v>478000</v>
      </c>
      <c r="AF444" s="6">
        <f t="shared" si="4043"/>
        <v>1.9214782426778243</v>
      </c>
      <c r="AG444" s="6">
        <f t="shared" si="4061"/>
        <v>2.1459682008368199</v>
      </c>
      <c r="AH444" s="28">
        <f t="shared" si="3990"/>
        <v>478000</v>
      </c>
      <c r="AI444" s="6">
        <f t="shared" si="4044"/>
        <v>1.4548782426778244</v>
      </c>
      <c r="AJ444" s="6">
        <f t="shared" si="4062"/>
        <v>1.6246682008368201</v>
      </c>
      <c r="AK444" s="28">
        <f t="shared" si="3991"/>
        <v>478000</v>
      </c>
      <c r="AL444" s="6">
        <f t="shared" si="4045"/>
        <v>0.75477824267782423</v>
      </c>
      <c r="AM444" s="6">
        <f t="shared" si="4063"/>
        <v>0.75940076528729494</v>
      </c>
      <c r="AN444" s="28">
        <f t="shared" si="3992"/>
        <v>478000</v>
      </c>
      <c r="AO444" s="6">
        <f t="shared" si="4046"/>
        <v>0.45397824267782427</v>
      </c>
      <c r="AP444" s="6">
        <f t="shared" si="4064"/>
        <v>0.4569682008368201</v>
      </c>
      <c r="AQ444" s="28">
        <f t="shared" si="3826"/>
        <v>58950</v>
      </c>
      <c r="AR444" s="6">
        <f t="shared" si="3740"/>
        <v>1.4373323155216287</v>
      </c>
      <c r="AS444" s="6">
        <f t="shared" si="3741"/>
        <v>1.6034614672503205</v>
      </c>
      <c r="AT444" s="28">
        <f t="shared" si="3908"/>
        <v>274000</v>
      </c>
      <c r="AU444" s="6">
        <f t="shared" si="3742"/>
        <v>1.1959474452554744</v>
      </c>
      <c r="AV444" s="6">
        <f t="shared" si="3743"/>
        <v>1.3348118830530442</v>
      </c>
      <c r="AW444" s="28">
        <f t="shared" si="3993"/>
        <v>478000</v>
      </c>
      <c r="AX444" s="6">
        <f t="shared" si="3744"/>
        <v>1.1871782426778243</v>
      </c>
      <c r="AY444" s="6">
        <f t="shared" si="3745"/>
        <v>1.3256034415540978</v>
      </c>
      <c r="AZ444" s="28">
        <f t="shared" si="3994"/>
        <v>478000</v>
      </c>
      <c r="BA444" s="6">
        <f t="shared" si="3746"/>
        <v>1.1871782426778243</v>
      </c>
      <c r="BB444" s="21">
        <f t="shared" si="3747"/>
        <v>1.3256034415540978</v>
      </c>
    </row>
    <row r="445" spans="4:54" x14ac:dyDescent="0.25">
      <c r="D445" s="28">
        <v>436</v>
      </c>
      <c r="F445" s="20"/>
      <c r="G445" s="29">
        <f t="shared" si="3758"/>
        <v>218.5</v>
      </c>
      <c r="H445" s="4">
        <f t="shared" ref="H445" si="4179">H$5/G445+H$6</f>
        <v>4.0850864988558353</v>
      </c>
      <c r="I445" s="4">
        <f t="shared" si="3749"/>
        <v>5.8565938215102982</v>
      </c>
      <c r="J445" s="28">
        <v>436</v>
      </c>
      <c r="K445" s="4">
        <f t="shared" ref="K445" si="4180">K$5/J445+K$6</f>
        <v>4.0853174311926601</v>
      </c>
      <c r="L445" s="4">
        <f t="shared" si="3751"/>
        <v>5.856931192660551</v>
      </c>
      <c r="M445" s="28">
        <f t="shared" si="4067"/>
        <v>1108</v>
      </c>
      <c r="N445" s="6">
        <f t="shared" ref="N445" si="4181">N$5/M445+N$6</f>
        <v>3.7852552346570398</v>
      </c>
      <c r="O445" s="6">
        <f t="shared" si="4050"/>
        <v>5.3064779783393501</v>
      </c>
      <c r="P445" s="28">
        <f t="shared" si="4069"/>
        <v>10180</v>
      </c>
      <c r="Q445" s="6">
        <f t="shared" ref="Q445" si="4182">Q$5/P445+Q$6</f>
        <v>3.7083436149312381</v>
      </c>
      <c r="R445" s="6">
        <f t="shared" si="4052"/>
        <v>5.2227206286836934</v>
      </c>
      <c r="S445" s="28">
        <f t="shared" si="3819"/>
        <v>15540</v>
      </c>
      <c r="T445" s="6">
        <f t="shared" ref="T445" si="4183">T$5/S445+T$6</f>
        <v>2.6964890604890606</v>
      </c>
      <c r="U445" s="6">
        <f t="shared" si="4054"/>
        <v>3.0086135135135135</v>
      </c>
      <c r="V445" s="28">
        <f t="shared" si="3821"/>
        <v>29700</v>
      </c>
      <c r="W445" s="6">
        <f t="shared" ref="W445" si="4184">W$5/V445+W$6</f>
        <v>2.6012265993265991</v>
      </c>
      <c r="X445" s="6">
        <f t="shared" si="4056"/>
        <v>2.9029845117845117</v>
      </c>
      <c r="Y445" s="28">
        <f t="shared" si="3823"/>
        <v>59200</v>
      </c>
      <c r="Z445" s="6">
        <f t="shared" ref="Z445" si="4185">Z$5/Y445+Z$6</f>
        <v>2.4694797297297297</v>
      </c>
      <c r="AA445" s="6">
        <f t="shared" si="4058"/>
        <v>2.7566871621621623</v>
      </c>
      <c r="AB445" s="28">
        <f t="shared" si="3906"/>
        <v>276000</v>
      </c>
      <c r="AC445" s="6">
        <f t="shared" ref="AC445" si="4186">AC$5/AB445+AC$6</f>
        <v>2.2140985507246378</v>
      </c>
      <c r="AD445" s="6">
        <f t="shared" si="4060"/>
        <v>2.4723202898550722</v>
      </c>
      <c r="AE445" s="28">
        <f t="shared" si="3989"/>
        <v>481000</v>
      </c>
      <c r="AF445" s="6">
        <f t="shared" si="4043"/>
        <v>1.9214047817047817</v>
      </c>
      <c r="AG445" s="6">
        <f t="shared" si="4061"/>
        <v>2.1458910602910604</v>
      </c>
      <c r="AH445" s="28">
        <f t="shared" si="3990"/>
        <v>481000</v>
      </c>
      <c r="AI445" s="6">
        <f t="shared" si="4044"/>
        <v>1.4548047817047818</v>
      </c>
      <c r="AJ445" s="6">
        <f t="shared" si="4062"/>
        <v>1.6245910602910603</v>
      </c>
      <c r="AK445" s="28">
        <f t="shared" si="3991"/>
        <v>481000</v>
      </c>
      <c r="AL445" s="6">
        <f t="shared" si="4045"/>
        <v>0.75470478170478172</v>
      </c>
      <c r="AM445" s="6">
        <f t="shared" si="4063"/>
        <v>0.75932362474153514</v>
      </c>
      <c r="AN445" s="28">
        <f t="shared" si="3992"/>
        <v>481000</v>
      </c>
      <c r="AO445" s="6">
        <f t="shared" si="4046"/>
        <v>0.45390478170478171</v>
      </c>
      <c r="AP445" s="6">
        <f t="shared" si="4064"/>
        <v>0.4568910602910603</v>
      </c>
      <c r="AQ445" s="28">
        <f t="shared" si="3826"/>
        <v>59200</v>
      </c>
      <c r="AR445" s="6">
        <f t="shared" si="3740"/>
        <v>1.4371797297297297</v>
      </c>
      <c r="AS445" s="6">
        <f t="shared" si="3741"/>
        <v>1.6033012163505658</v>
      </c>
      <c r="AT445" s="28">
        <f t="shared" si="3908"/>
        <v>276000</v>
      </c>
      <c r="AU445" s="6">
        <f t="shared" si="3742"/>
        <v>1.1957985507246376</v>
      </c>
      <c r="AV445" s="6">
        <f t="shared" si="3743"/>
        <v>1.3346555305723502</v>
      </c>
      <c r="AW445" s="28">
        <f t="shared" si="3993"/>
        <v>481000</v>
      </c>
      <c r="AX445" s="6">
        <f t="shared" si="3744"/>
        <v>1.1871047817047817</v>
      </c>
      <c r="AY445" s="6">
        <f t="shared" si="3745"/>
        <v>1.325526301008338</v>
      </c>
      <c r="AZ445" s="28">
        <f t="shared" si="3994"/>
        <v>481000</v>
      </c>
      <c r="BA445" s="6">
        <f t="shared" si="3746"/>
        <v>1.1871047817047817</v>
      </c>
      <c r="BB445" s="21">
        <f t="shared" si="3747"/>
        <v>1.325526301008338</v>
      </c>
    </row>
    <row r="446" spans="4:54" x14ac:dyDescent="0.25">
      <c r="D446" s="28">
        <v>437</v>
      </c>
      <c r="F446" s="20"/>
      <c r="G446" s="29">
        <f t="shared" si="3758"/>
        <v>219</v>
      </c>
      <c r="H446" s="4">
        <f t="shared" ref="H446" si="4187">H$5/G446+H$6</f>
        <v>4.0848566210045663</v>
      </c>
      <c r="I446" s="4">
        <f t="shared" si="3749"/>
        <v>5.8562579908675803</v>
      </c>
      <c r="J446" s="28">
        <v>437</v>
      </c>
      <c r="K446" s="4">
        <f t="shared" ref="K446" si="4188">K$5/J446+K$6</f>
        <v>4.0850864988558353</v>
      </c>
      <c r="L446" s="4">
        <f t="shared" si="3751"/>
        <v>5.8565938215102982</v>
      </c>
      <c r="M446" s="28">
        <f t="shared" si="4067"/>
        <v>1111</v>
      </c>
      <c r="N446" s="6">
        <f t="shared" ref="N446" si="4189">N$5/M446+N$6</f>
        <v>3.785009090909091</v>
      </c>
      <c r="O446" s="6">
        <f t="shared" si="4050"/>
        <v>5.3062099009900994</v>
      </c>
      <c r="P446" s="28">
        <f t="shared" si="4069"/>
        <v>10210</v>
      </c>
      <c r="Q446" s="6">
        <f t="shared" ref="Q446" si="4190">Q$5/P446+Q$6</f>
        <v>3.7083017629774733</v>
      </c>
      <c r="R446" s="6">
        <f t="shared" si="4052"/>
        <v>5.2226750244857989</v>
      </c>
      <c r="S446" s="28">
        <f t="shared" si="3819"/>
        <v>15605</v>
      </c>
      <c r="T446" s="6">
        <f t="shared" ref="T446" si="4191">T$5/S446+T$6</f>
        <v>2.6962371034924706</v>
      </c>
      <c r="U446" s="6">
        <f t="shared" si="4054"/>
        <v>3.008348958667094</v>
      </c>
      <c r="V446" s="28">
        <f t="shared" si="3821"/>
        <v>29825</v>
      </c>
      <c r="W446" s="6">
        <f t="shared" ref="W446" si="4192">W$5/V446+W$6</f>
        <v>2.6010198658843251</v>
      </c>
      <c r="X446" s="6">
        <f t="shared" si="4056"/>
        <v>2.9027674769488683</v>
      </c>
      <c r="Y446" s="28">
        <f t="shared" si="3823"/>
        <v>59450</v>
      </c>
      <c r="Z446" s="6">
        <f t="shared" ref="Z446" si="4193">Z$5/Y446+Z$6</f>
        <v>2.4693284272497897</v>
      </c>
      <c r="AA446" s="6">
        <f t="shared" si="4058"/>
        <v>2.756528259041211</v>
      </c>
      <c r="AB446" s="28">
        <f t="shared" si="3906"/>
        <v>278000</v>
      </c>
      <c r="AC446" s="6">
        <f t="shared" ref="AC446" si="4194">AC$5/AB446+AC$6</f>
        <v>2.2139517985611512</v>
      </c>
      <c r="AD446" s="6">
        <f t="shared" si="4060"/>
        <v>2.4721661870503597</v>
      </c>
      <c r="AE446" s="28">
        <f t="shared" si="3989"/>
        <v>484000</v>
      </c>
      <c r="AF446" s="6">
        <f t="shared" si="4043"/>
        <v>1.9213322314049586</v>
      </c>
      <c r="AG446" s="6">
        <f t="shared" si="4061"/>
        <v>2.1458148760330578</v>
      </c>
      <c r="AH446" s="28">
        <f t="shared" si="3990"/>
        <v>484000</v>
      </c>
      <c r="AI446" s="6">
        <f t="shared" si="4044"/>
        <v>1.4547322314049587</v>
      </c>
      <c r="AJ446" s="6">
        <f t="shared" si="4062"/>
        <v>1.6245148760330579</v>
      </c>
      <c r="AK446" s="28">
        <f t="shared" si="3991"/>
        <v>484000</v>
      </c>
      <c r="AL446" s="6">
        <f t="shared" si="4045"/>
        <v>0.75463223140495872</v>
      </c>
      <c r="AM446" s="6">
        <f t="shared" si="4063"/>
        <v>0.75924744048353265</v>
      </c>
      <c r="AN446" s="28">
        <f t="shared" si="3992"/>
        <v>484000</v>
      </c>
      <c r="AO446" s="6">
        <f t="shared" si="4046"/>
        <v>0.45383223140495865</v>
      </c>
      <c r="AP446" s="6">
        <f t="shared" si="4064"/>
        <v>0.45681487603305787</v>
      </c>
      <c r="AQ446" s="28">
        <f t="shared" si="3826"/>
        <v>59450</v>
      </c>
      <c r="AR446" s="6">
        <f t="shared" si="3740"/>
        <v>1.4370284272497897</v>
      </c>
      <c r="AS446" s="6">
        <f t="shared" si="3741"/>
        <v>1.6031423132296148</v>
      </c>
      <c r="AT446" s="28">
        <f t="shared" si="3908"/>
        <v>278000</v>
      </c>
      <c r="AU446" s="6">
        <f t="shared" si="3742"/>
        <v>1.195651798561151</v>
      </c>
      <c r="AV446" s="6">
        <f t="shared" si="3743"/>
        <v>1.3345014277676375</v>
      </c>
      <c r="AW446" s="28">
        <f t="shared" si="3993"/>
        <v>484000</v>
      </c>
      <c r="AX446" s="6">
        <f t="shared" si="3744"/>
        <v>1.1870322314049586</v>
      </c>
      <c r="AY446" s="6">
        <f t="shared" si="3745"/>
        <v>1.3254501167503356</v>
      </c>
      <c r="AZ446" s="28">
        <f t="shared" si="3994"/>
        <v>484000</v>
      </c>
      <c r="BA446" s="6">
        <f t="shared" si="3746"/>
        <v>1.1870322314049586</v>
      </c>
      <c r="BB446" s="21">
        <f t="shared" si="3747"/>
        <v>1.3254501167503356</v>
      </c>
    </row>
    <row r="447" spans="4:54" x14ac:dyDescent="0.25">
      <c r="D447" s="28">
        <v>438</v>
      </c>
      <c r="F447" s="20"/>
      <c r="G447" s="29">
        <f t="shared" si="3758"/>
        <v>219.5</v>
      </c>
      <c r="H447" s="4">
        <f t="shared" ref="H447" si="4195">H$5/G447+H$6</f>
        <v>4.0846277904328021</v>
      </c>
      <c r="I447" s="4">
        <f t="shared" si="3749"/>
        <v>5.855923690205012</v>
      </c>
      <c r="J447" s="28">
        <v>438</v>
      </c>
      <c r="K447" s="4">
        <f t="shared" ref="K447" si="4196">K$5/J447+K$6</f>
        <v>4.0848566210045663</v>
      </c>
      <c r="L447" s="4">
        <f t="shared" si="3751"/>
        <v>5.8562579908675803</v>
      </c>
      <c r="M447" s="28">
        <f t="shared" si="4067"/>
        <v>1114</v>
      </c>
      <c r="N447" s="6">
        <f t="shared" ref="N447" si="4197">N$5/M447+N$6</f>
        <v>3.7847642728904849</v>
      </c>
      <c r="O447" s="6">
        <f t="shared" si="4050"/>
        <v>5.3059432675044889</v>
      </c>
      <c r="P447" s="28">
        <f t="shared" si="4069"/>
        <v>10240</v>
      </c>
      <c r="Q447" s="6">
        <f t="shared" ref="Q447" si="4198">Q$5/P447+Q$6</f>
        <v>3.7082601562500002</v>
      </c>
      <c r="R447" s="6">
        <f t="shared" si="4052"/>
        <v>5.2226296875000005</v>
      </c>
      <c r="S447" s="28">
        <f t="shared" si="3819"/>
        <v>15670</v>
      </c>
      <c r="T447" s="6">
        <f t="shared" ref="T447" si="4199">T$5/S447+T$6</f>
        <v>2.6959872367581368</v>
      </c>
      <c r="U447" s="6">
        <f t="shared" si="4054"/>
        <v>3.0080865985960434</v>
      </c>
      <c r="V447" s="28">
        <f t="shared" si="3821"/>
        <v>29950</v>
      </c>
      <c r="W447" s="6">
        <f t="shared" ref="W447" si="4200">W$5/V447+W$6</f>
        <v>2.600814858096828</v>
      </c>
      <c r="X447" s="6">
        <f t="shared" si="4056"/>
        <v>2.9025522537562605</v>
      </c>
      <c r="Y447" s="28">
        <f t="shared" si="3823"/>
        <v>59700</v>
      </c>
      <c r="Z447" s="6">
        <f t="shared" ref="Z447" si="4201">Z$5/Y447+Z$6</f>
        <v>2.4691783919597992</v>
      </c>
      <c r="AA447" s="6">
        <f t="shared" si="4058"/>
        <v>2.7563706867671693</v>
      </c>
      <c r="AB447" s="28">
        <f t="shared" si="3906"/>
        <v>280000</v>
      </c>
      <c r="AC447" s="6">
        <f t="shared" ref="AC447" si="4202">AC$5/AB447+AC$6</f>
        <v>2.2138071428571431</v>
      </c>
      <c r="AD447" s="6">
        <f t="shared" si="4060"/>
        <v>2.4720142857142857</v>
      </c>
      <c r="AE447" s="28">
        <f t="shared" si="3989"/>
        <v>487000</v>
      </c>
      <c r="AF447" s="6">
        <f t="shared" si="4043"/>
        <v>1.9212605749486653</v>
      </c>
      <c r="AG447" s="6">
        <f t="shared" si="4061"/>
        <v>2.1457396303901435</v>
      </c>
      <c r="AH447" s="28">
        <f t="shared" si="3990"/>
        <v>487000</v>
      </c>
      <c r="AI447" s="6">
        <f t="shared" si="4044"/>
        <v>1.4546605749486654</v>
      </c>
      <c r="AJ447" s="6">
        <f t="shared" si="4062"/>
        <v>1.6244396303901438</v>
      </c>
      <c r="AK447" s="28">
        <f t="shared" si="3991"/>
        <v>487000</v>
      </c>
      <c r="AL447" s="6">
        <f t="shared" si="4045"/>
        <v>0.75456057494866524</v>
      </c>
      <c r="AM447" s="6">
        <f t="shared" si="4063"/>
        <v>0.7591721948406186</v>
      </c>
      <c r="AN447" s="28">
        <f t="shared" si="3992"/>
        <v>487000</v>
      </c>
      <c r="AO447" s="6">
        <f t="shared" si="4046"/>
        <v>0.45376057494866529</v>
      </c>
      <c r="AP447" s="6">
        <f t="shared" si="4064"/>
        <v>0.45673963039014376</v>
      </c>
      <c r="AQ447" s="28">
        <f t="shared" si="3826"/>
        <v>59700</v>
      </c>
      <c r="AR447" s="6">
        <f t="shared" si="3740"/>
        <v>1.4368783919597992</v>
      </c>
      <c r="AS447" s="6">
        <f t="shared" si="3741"/>
        <v>1.6029847409555729</v>
      </c>
      <c r="AT447" s="28">
        <f t="shared" si="3908"/>
        <v>280000</v>
      </c>
      <c r="AU447" s="6">
        <f t="shared" si="3742"/>
        <v>1.1955071428571429</v>
      </c>
      <c r="AV447" s="6">
        <f t="shared" si="3743"/>
        <v>1.3343495264315635</v>
      </c>
      <c r="AW447" s="28">
        <f t="shared" si="3993"/>
        <v>487000</v>
      </c>
      <c r="AX447" s="6">
        <f t="shared" si="3744"/>
        <v>1.1869605749486654</v>
      </c>
      <c r="AY447" s="6">
        <f t="shared" si="3745"/>
        <v>1.3253748711074216</v>
      </c>
      <c r="AZ447" s="28">
        <f t="shared" si="3994"/>
        <v>487000</v>
      </c>
      <c r="BA447" s="6">
        <f t="shared" si="3746"/>
        <v>1.1869605749486654</v>
      </c>
      <c r="BB447" s="21">
        <f t="shared" si="3747"/>
        <v>1.3253748711074216</v>
      </c>
    </row>
    <row r="448" spans="4:54" x14ac:dyDescent="0.25">
      <c r="D448" s="28">
        <v>439</v>
      </c>
      <c r="F448" s="20"/>
      <c r="G448" s="29">
        <f t="shared" si="3758"/>
        <v>220</v>
      </c>
      <c r="H448" s="4">
        <f t="shared" ref="H448" si="4203">H$5/G448+H$6</f>
        <v>4.0843999999999996</v>
      </c>
      <c r="I448" s="4">
        <f t="shared" si="3749"/>
        <v>5.8555909090909095</v>
      </c>
      <c r="J448" s="28">
        <v>439</v>
      </c>
      <c r="K448" s="4">
        <f t="shared" ref="K448" si="4204">K$5/J448+K$6</f>
        <v>4.0846277904328021</v>
      </c>
      <c r="L448" s="4">
        <f t="shared" si="3751"/>
        <v>5.855923690205012</v>
      </c>
      <c r="M448" s="28">
        <f t="shared" si="4067"/>
        <v>1117</v>
      </c>
      <c r="N448" s="6">
        <f t="shared" ref="N448" si="4205">N$5/M448+N$6</f>
        <v>3.784520769919427</v>
      </c>
      <c r="O448" s="6">
        <f t="shared" si="4050"/>
        <v>5.3056780662488814</v>
      </c>
      <c r="P448" s="28">
        <f t="shared" si="4069"/>
        <v>10270</v>
      </c>
      <c r="Q448" s="6">
        <f t="shared" ref="Q448" si="4206">Q$5/P448+Q$6</f>
        <v>3.7082187925998054</v>
      </c>
      <c r="R448" s="6">
        <f t="shared" si="4052"/>
        <v>5.2225846153846156</v>
      </c>
      <c r="S448" s="28">
        <f t="shared" si="3819"/>
        <v>15735</v>
      </c>
      <c r="T448" s="6">
        <f t="shared" ref="T448" si="4207">T$5/S448+T$6</f>
        <v>2.6957394343819514</v>
      </c>
      <c r="U448" s="6">
        <f t="shared" si="4054"/>
        <v>3.0078264061010485</v>
      </c>
      <c r="V448" s="28">
        <f t="shared" si="3821"/>
        <v>30075</v>
      </c>
      <c r="W448" s="6">
        <f t="shared" ref="W448" si="4208">W$5/V448+W$6</f>
        <v>2.600611554447215</v>
      </c>
      <c r="X448" s="6">
        <f t="shared" si="4056"/>
        <v>2.9023388196176225</v>
      </c>
      <c r="Y448" s="28">
        <f t="shared" si="3823"/>
        <v>59950</v>
      </c>
      <c r="Z448" s="6">
        <f t="shared" ref="Z448" si="4209">Z$5/Y448+Z$6</f>
        <v>2.4690296080066725</v>
      </c>
      <c r="AA448" s="6">
        <f t="shared" si="4058"/>
        <v>2.7562144286905754</v>
      </c>
      <c r="AB448" s="28">
        <f t="shared" si="3906"/>
        <v>282000</v>
      </c>
      <c r="AC448" s="6">
        <f t="shared" ref="AC448" si="4210">AC$5/AB448+AC$6</f>
        <v>2.2136645390070924</v>
      </c>
      <c r="AD448" s="6">
        <f t="shared" si="4060"/>
        <v>2.4718645390070919</v>
      </c>
      <c r="AE448" s="28">
        <f t="shared" si="3989"/>
        <v>490000</v>
      </c>
      <c r="AF448" s="6">
        <f t="shared" si="4043"/>
        <v>1.9211897959183672</v>
      </c>
      <c r="AG448" s="6">
        <f t="shared" si="4061"/>
        <v>2.1456653061224489</v>
      </c>
      <c r="AH448" s="28">
        <f t="shared" si="3990"/>
        <v>490000</v>
      </c>
      <c r="AI448" s="6">
        <f t="shared" si="4044"/>
        <v>1.4545897959183673</v>
      </c>
      <c r="AJ448" s="6">
        <f t="shared" si="4062"/>
        <v>1.624365306122449</v>
      </c>
      <c r="AK448" s="28">
        <f t="shared" si="3991"/>
        <v>490000</v>
      </c>
      <c r="AL448" s="6">
        <f t="shared" si="4045"/>
        <v>0.7544897959183674</v>
      </c>
      <c r="AM448" s="6">
        <f t="shared" si="4063"/>
        <v>0.75909787057292377</v>
      </c>
      <c r="AN448" s="28">
        <f t="shared" si="3992"/>
        <v>490000</v>
      </c>
      <c r="AO448" s="6">
        <f t="shared" si="4046"/>
        <v>0.45368979591836733</v>
      </c>
      <c r="AP448" s="6">
        <f t="shared" si="4064"/>
        <v>0.45666530612244899</v>
      </c>
      <c r="AQ448" s="28">
        <f t="shared" si="3826"/>
        <v>59950</v>
      </c>
      <c r="AR448" s="6">
        <f t="shared" si="3740"/>
        <v>1.4367296080066723</v>
      </c>
      <c r="AS448" s="6">
        <f t="shared" si="3741"/>
        <v>1.6028284828789792</v>
      </c>
      <c r="AT448" s="28">
        <f t="shared" si="3908"/>
        <v>282000</v>
      </c>
      <c r="AU448" s="6">
        <f t="shared" si="3742"/>
        <v>1.1953645390070922</v>
      </c>
      <c r="AV448" s="6">
        <f t="shared" si="3743"/>
        <v>1.3341997797243701</v>
      </c>
      <c r="AW448" s="28">
        <f t="shared" si="3993"/>
        <v>490000</v>
      </c>
      <c r="AX448" s="6">
        <f t="shared" si="3744"/>
        <v>1.1868897959183673</v>
      </c>
      <c r="AY448" s="6">
        <f t="shared" si="3745"/>
        <v>1.3253005468397268</v>
      </c>
      <c r="AZ448" s="28">
        <f t="shared" si="3994"/>
        <v>490000</v>
      </c>
      <c r="BA448" s="6">
        <f t="shared" si="3746"/>
        <v>1.1868897959183673</v>
      </c>
      <c r="BB448" s="21">
        <f t="shared" si="3747"/>
        <v>1.3253005468397268</v>
      </c>
    </row>
    <row r="449" spans="4:54" x14ac:dyDescent="0.25">
      <c r="D449" s="28">
        <v>440</v>
      </c>
      <c r="F449" s="20"/>
      <c r="G449" s="29">
        <f t="shared" si="3758"/>
        <v>220.5</v>
      </c>
      <c r="H449" s="4">
        <f t="shared" ref="H449" si="4211">H$5/G449+H$6</f>
        <v>4.0841732426303858</v>
      </c>
      <c r="I449" s="4">
        <f t="shared" si="3749"/>
        <v>5.8552596371882091</v>
      </c>
      <c r="J449" s="28">
        <v>440</v>
      </c>
      <c r="K449" s="4">
        <f t="shared" ref="K449" si="4212">K$5/J449+K$6</f>
        <v>4.0843999999999996</v>
      </c>
      <c r="L449" s="4">
        <f t="shared" si="3751"/>
        <v>5.8555909090909095</v>
      </c>
      <c r="M449" s="28">
        <f t="shared" si="4067"/>
        <v>1120</v>
      </c>
      <c r="N449" s="6">
        <f t="shared" ref="N449" si="4213">N$5/M449+N$6</f>
        <v>3.7842785714285716</v>
      </c>
      <c r="O449" s="6">
        <f t="shared" si="4050"/>
        <v>5.3054142857142859</v>
      </c>
      <c r="P449" s="28">
        <f t="shared" si="4069"/>
        <v>10300</v>
      </c>
      <c r="Q449" s="6">
        <f t="shared" ref="Q449" si="4214">Q$5/P449+Q$6</f>
        <v>3.7081776699029128</v>
      </c>
      <c r="R449" s="6">
        <f t="shared" si="4052"/>
        <v>5.2225398058252432</v>
      </c>
      <c r="S449" s="28">
        <f t="shared" si="3819"/>
        <v>15800</v>
      </c>
      <c r="T449" s="6">
        <f t="shared" ref="T449" si="4215">T$5/S449+T$6</f>
        <v>2.6954936708860759</v>
      </c>
      <c r="U449" s="6">
        <f t="shared" si="4054"/>
        <v>3.0075683544303797</v>
      </c>
      <c r="V449" s="28">
        <f t="shared" si="3821"/>
        <v>30200</v>
      </c>
      <c r="W449" s="6">
        <f t="shared" ref="W449" si="4216">W$5/V449+W$6</f>
        <v>2.6004099337748343</v>
      </c>
      <c r="X449" s="6">
        <f t="shared" si="4056"/>
        <v>2.9021271523178807</v>
      </c>
      <c r="Y449" s="28">
        <f t="shared" si="3823"/>
        <v>60200</v>
      </c>
      <c r="Z449" s="6">
        <f t="shared" ref="Z449" si="4217">Z$5/Y449+Z$6</f>
        <v>2.4688820598006647</v>
      </c>
      <c r="AA449" s="6">
        <f t="shared" si="4058"/>
        <v>2.7560594684385382</v>
      </c>
      <c r="AB449" s="28">
        <f t="shared" si="3906"/>
        <v>284000</v>
      </c>
      <c r="AC449" s="6">
        <f t="shared" ref="AC449" si="4218">AC$5/AB449+AC$6</f>
        <v>2.213523943661972</v>
      </c>
      <c r="AD449" s="6">
        <f t="shared" si="4060"/>
        <v>2.4717169014084504</v>
      </c>
      <c r="AE449" s="28">
        <f t="shared" si="3989"/>
        <v>493000</v>
      </c>
      <c r="AF449" s="6">
        <f t="shared" si="4043"/>
        <v>1.9211198782961461</v>
      </c>
      <c r="AG449" s="6">
        <f t="shared" si="4061"/>
        <v>2.1455918864097363</v>
      </c>
      <c r="AH449" s="28">
        <f t="shared" si="3990"/>
        <v>493000</v>
      </c>
      <c r="AI449" s="6">
        <f t="shared" si="4044"/>
        <v>1.4545198782961462</v>
      </c>
      <c r="AJ449" s="6">
        <f t="shared" si="4062"/>
        <v>1.6242918864097364</v>
      </c>
      <c r="AK449" s="28">
        <f t="shared" si="3991"/>
        <v>493000</v>
      </c>
      <c r="AL449" s="6">
        <f t="shared" si="4045"/>
        <v>0.7544198782961461</v>
      </c>
      <c r="AM449" s="6">
        <f t="shared" si="4063"/>
        <v>0.75902445086021109</v>
      </c>
      <c r="AN449" s="28">
        <f t="shared" si="3992"/>
        <v>493000</v>
      </c>
      <c r="AO449" s="6">
        <f t="shared" si="4046"/>
        <v>0.45361987829614603</v>
      </c>
      <c r="AP449" s="6">
        <f t="shared" si="4064"/>
        <v>0.4565918864097363</v>
      </c>
      <c r="AQ449" s="28">
        <f t="shared" si="3826"/>
        <v>60200</v>
      </c>
      <c r="AR449" s="6">
        <f t="shared" si="3740"/>
        <v>1.4365820598006644</v>
      </c>
      <c r="AS449" s="6">
        <f t="shared" si="3741"/>
        <v>1.6026735226269417</v>
      </c>
      <c r="AT449" s="28">
        <f t="shared" si="3908"/>
        <v>284000</v>
      </c>
      <c r="AU449" s="6">
        <f t="shared" si="3742"/>
        <v>1.1952239436619718</v>
      </c>
      <c r="AV449" s="6">
        <f t="shared" si="3743"/>
        <v>1.3340521421257285</v>
      </c>
      <c r="AW449" s="28">
        <f t="shared" si="3993"/>
        <v>493000</v>
      </c>
      <c r="AX449" s="6">
        <f t="shared" si="3744"/>
        <v>1.1868198782961461</v>
      </c>
      <c r="AY449" s="6">
        <f t="shared" si="3745"/>
        <v>1.3252271271270142</v>
      </c>
      <c r="AZ449" s="28">
        <f t="shared" si="3994"/>
        <v>493000</v>
      </c>
      <c r="BA449" s="6">
        <f t="shared" si="3746"/>
        <v>1.1868198782961461</v>
      </c>
      <c r="BB449" s="21">
        <f t="shared" si="3747"/>
        <v>1.3252271271270142</v>
      </c>
    </row>
    <row r="450" spans="4:54" x14ac:dyDescent="0.25">
      <c r="D450" s="28">
        <v>441</v>
      </c>
      <c r="F450" s="20"/>
      <c r="G450" s="29">
        <f t="shared" si="3758"/>
        <v>221</v>
      </c>
      <c r="H450" s="4">
        <f t="shared" ref="H450" si="4219">H$5/G450+H$6</f>
        <v>4.0839475113122168</v>
      </c>
      <c r="I450" s="4">
        <f t="shared" si="3749"/>
        <v>5.8549298642533936</v>
      </c>
      <c r="J450" s="28">
        <v>441</v>
      </c>
      <c r="K450" s="4">
        <f t="shared" ref="K450" si="4220">K$5/J450+K$6</f>
        <v>4.0841732426303858</v>
      </c>
      <c r="L450" s="4">
        <f t="shared" si="3751"/>
        <v>5.8552596371882091</v>
      </c>
      <c r="M450" s="28">
        <f t="shared" si="4067"/>
        <v>1123</v>
      </c>
      <c r="N450" s="6">
        <f t="shared" ref="N450" si="4221">N$5/M450+N$6</f>
        <v>3.7840376669634908</v>
      </c>
      <c r="O450" s="6">
        <f t="shared" si="4050"/>
        <v>5.3051519145146928</v>
      </c>
      <c r="P450" s="28">
        <f t="shared" si="4069"/>
        <v>10330</v>
      </c>
      <c r="Q450" s="6">
        <f t="shared" ref="Q450" si="4222">Q$5/P450+Q$6</f>
        <v>3.7081367860600194</v>
      </c>
      <c r="R450" s="6">
        <f t="shared" si="4052"/>
        <v>5.2224952565343665</v>
      </c>
      <c r="S450" s="28">
        <f t="shared" si="3819"/>
        <v>15865</v>
      </c>
      <c r="T450" s="6">
        <f t="shared" ref="T450" si="4223">T$5/S450+T$6</f>
        <v>2.6952499212102112</v>
      </c>
      <c r="U450" s="6">
        <f t="shared" si="4054"/>
        <v>3.0073124172707217</v>
      </c>
      <c r="V450" s="28">
        <f t="shared" si="3821"/>
        <v>30325</v>
      </c>
      <c r="W450" s="6">
        <f t="shared" ref="W450" si="4224">W$5/V450+W$6</f>
        <v>2.6002099752679304</v>
      </c>
      <c r="X450" s="6">
        <f t="shared" si="4056"/>
        <v>2.9019172300082441</v>
      </c>
      <c r="Y450" s="28">
        <f t="shared" si="3823"/>
        <v>60450</v>
      </c>
      <c r="Z450" s="6">
        <f t="shared" ref="Z450" si="4225">Z$5/Y450+Z$6</f>
        <v>2.4687357320099257</v>
      </c>
      <c r="AA450" s="6">
        <f t="shared" si="4058"/>
        <v>2.7559057899090158</v>
      </c>
      <c r="AB450" s="28">
        <f t="shared" si="3906"/>
        <v>286000</v>
      </c>
      <c r="AC450" s="6">
        <f t="shared" ref="AC450" si="4226">AC$5/AB450+AC$6</f>
        <v>2.2133853146853149</v>
      </c>
      <c r="AD450" s="6">
        <f t="shared" si="4060"/>
        <v>2.4715713286713283</v>
      </c>
      <c r="AE450" s="28">
        <f t="shared" si="3989"/>
        <v>496000</v>
      </c>
      <c r="AF450" s="6">
        <f t="shared" si="4043"/>
        <v>1.921050806451613</v>
      </c>
      <c r="AG450" s="6">
        <f t="shared" si="4061"/>
        <v>2.1455193548387097</v>
      </c>
      <c r="AH450" s="28">
        <f t="shared" si="3990"/>
        <v>496000</v>
      </c>
      <c r="AI450" s="6">
        <f t="shared" si="4044"/>
        <v>1.4544508064516131</v>
      </c>
      <c r="AJ450" s="6">
        <f t="shared" si="4062"/>
        <v>1.6242193548387098</v>
      </c>
      <c r="AK450" s="28">
        <f t="shared" si="3991"/>
        <v>496000</v>
      </c>
      <c r="AL450" s="6">
        <f t="shared" si="4045"/>
        <v>0.7543508064516129</v>
      </c>
      <c r="AM450" s="6">
        <f t="shared" si="4063"/>
        <v>0.75895191928918448</v>
      </c>
      <c r="AN450" s="28">
        <f t="shared" si="3992"/>
        <v>496000</v>
      </c>
      <c r="AO450" s="6">
        <f t="shared" si="4046"/>
        <v>0.45355080645161289</v>
      </c>
      <c r="AP450" s="6">
        <f t="shared" si="4064"/>
        <v>0.45651935483870965</v>
      </c>
      <c r="AQ450" s="28">
        <f t="shared" si="3826"/>
        <v>60450</v>
      </c>
      <c r="AR450" s="6">
        <f t="shared" si="3740"/>
        <v>1.4364357320099257</v>
      </c>
      <c r="AS450" s="6">
        <f t="shared" si="3741"/>
        <v>1.6025198440974193</v>
      </c>
      <c r="AT450" s="28">
        <f t="shared" si="3908"/>
        <v>286000</v>
      </c>
      <c r="AU450" s="6">
        <f t="shared" si="3742"/>
        <v>1.1950853146853146</v>
      </c>
      <c r="AV450" s="6">
        <f t="shared" si="3743"/>
        <v>1.3339065693886065</v>
      </c>
      <c r="AW450" s="28">
        <f t="shared" si="3993"/>
        <v>496000</v>
      </c>
      <c r="AX450" s="6">
        <f t="shared" si="3744"/>
        <v>1.186750806451613</v>
      </c>
      <c r="AY450" s="6">
        <f t="shared" si="3745"/>
        <v>1.3251545955559876</v>
      </c>
      <c r="AZ450" s="28">
        <f t="shared" si="3994"/>
        <v>496000</v>
      </c>
      <c r="BA450" s="6">
        <f t="shared" si="3746"/>
        <v>1.186750806451613</v>
      </c>
      <c r="BB450" s="21">
        <f t="shared" si="3747"/>
        <v>1.3251545955559876</v>
      </c>
    </row>
    <row r="451" spans="4:54" x14ac:dyDescent="0.25">
      <c r="D451" s="28">
        <v>442</v>
      </c>
      <c r="F451" s="20"/>
      <c r="G451" s="29">
        <f t="shared" si="3758"/>
        <v>221.5</v>
      </c>
      <c r="H451" s="4">
        <f t="shared" ref="H451" si="4227">H$5/G451+H$6</f>
        <v>4.0837227990970657</v>
      </c>
      <c r="I451" s="4">
        <f t="shared" si="3749"/>
        <v>5.8546015801354407</v>
      </c>
      <c r="J451" s="28">
        <v>442</v>
      </c>
      <c r="K451" s="4">
        <f t="shared" ref="K451" si="4228">K$5/J451+K$6</f>
        <v>4.0839475113122168</v>
      </c>
      <c r="L451" s="4">
        <f t="shared" si="3751"/>
        <v>5.8549298642533936</v>
      </c>
      <c r="M451" s="28">
        <f t="shared" si="4067"/>
        <v>1126</v>
      </c>
      <c r="N451" s="6">
        <f t="shared" ref="N451" si="4229">N$5/M451+N$6</f>
        <v>3.7837980461811727</v>
      </c>
      <c r="O451" s="6">
        <f t="shared" si="4050"/>
        <v>5.3048909413854357</v>
      </c>
      <c r="P451" s="28">
        <f t="shared" si="4069"/>
        <v>10360</v>
      </c>
      <c r="Q451" s="6">
        <f t="shared" ref="Q451" si="4230">Q$5/P451+Q$6</f>
        <v>3.7080961389961393</v>
      </c>
      <c r="R451" s="6">
        <f t="shared" si="4052"/>
        <v>5.2224509652509656</v>
      </c>
      <c r="S451" s="28">
        <f t="shared" si="3819"/>
        <v>15930</v>
      </c>
      <c r="T451" s="6">
        <f t="shared" ref="T451" si="4231">T$5/S451+T$6</f>
        <v>2.6950081607030762</v>
      </c>
      <c r="U451" s="6">
        <f t="shared" si="4054"/>
        <v>3.0070585687382296</v>
      </c>
      <c r="V451" s="28">
        <f t="shared" si="3821"/>
        <v>30450</v>
      </c>
      <c r="W451" s="6">
        <f t="shared" ref="W451" si="4232">W$5/V451+W$6</f>
        <v>2.6000116584564861</v>
      </c>
      <c r="X451" s="6">
        <f t="shared" si="4056"/>
        <v>2.9017090311986862</v>
      </c>
      <c r="Y451" s="28">
        <f t="shared" si="3823"/>
        <v>60700</v>
      </c>
      <c r="Z451" s="6">
        <f t="shared" ref="Z451" si="4233">Z$5/Y451+Z$6</f>
        <v>2.4685906095551897</v>
      </c>
      <c r="AA451" s="6">
        <f t="shared" si="4058"/>
        <v>2.7557533772652389</v>
      </c>
      <c r="AB451" s="28">
        <f t="shared" si="3906"/>
        <v>288000</v>
      </c>
      <c r="AC451" s="6">
        <f t="shared" ref="AC451" si="4234">AC$5/AB451+AC$6</f>
        <v>2.2132486111111112</v>
      </c>
      <c r="AD451" s="6">
        <f t="shared" si="4060"/>
        <v>2.4714277777777776</v>
      </c>
      <c r="AE451" s="28">
        <f t="shared" si="3989"/>
        <v>499000</v>
      </c>
      <c r="AF451" s="6">
        <f t="shared" si="4043"/>
        <v>1.9209825651302606</v>
      </c>
      <c r="AG451" s="6">
        <f t="shared" si="4061"/>
        <v>2.1454476953907813</v>
      </c>
      <c r="AH451" s="28">
        <f t="shared" si="3990"/>
        <v>499000</v>
      </c>
      <c r="AI451" s="6">
        <f t="shared" si="4044"/>
        <v>1.4543825651302607</v>
      </c>
      <c r="AJ451" s="6">
        <f t="shared" si="4062"/>
        <v>1.6241476953907816</v>
      </c>
      <c r="AK451" s="28">
        <f t="shared" si="3991"/>
        <v>499000</v>
      </c>
      <c r="AL451" s="6">
        <f t="shared" si="4045"/>
        <v>0.75428256513026049</v>
      </c>
      <c r="AM451" s="6">
        <f t="shared" si="4063"/>
        <v>0.7588802598412564</v>
      </c>
      <c r="AN451" s="28">
        <f t="shared" si="3992"/>
        <v>499000</v>
      </c>
      <c r="AO451" s="6">
        <f t="shared" si="4046"/>
        <v>0.45348256513026053</v>
      </c>
      <c r="AP451" s="6">
        <f t="shared" si="4064"/>
        <v>0.45644769539078156</v>
      </c>
      <c r="AQ451" s="28">
        <f t="shared" si="3826"/>
        <v>60700</v>
      </c>
      <c r="AR451" s="6">
        <f t="shared" si="3740"/>
        <v>1.4362906095551895</v>
      </c>
      <c r="AS451" s="6">
        <f t="shared" si="3741"/>
        <v>1.6023674314536425</v>
      </c>
      <c r="AT451" s="28">
        <f t="shared" si="3908"/>
        <v>288000</v>
      </c>
      <c r="AU451" s="6">
        <f t="shared" si="3742"/>
        <v>1.1949486111111112</v>
      </c>
      <c r="AV451" s="6">
        <f t="shared" si="3743"/>
        <v>1.3337630184950555</v>
      </c>
      <c r="AW451" s="28">
        <f t="shared" si="3993"/>
        <v>499000</v>
      </c>
      <c r="AX451" s="6">
        <f t="shared" si="3744"/>
        <v>1.1866825651302606</v>
      </c>
      <c r="AY451" s="6">
        <f t="shared" si="3745"/>
        <v>1.3250829361080594</v>
      </c>
      <c r="AZ451" s="28">
        <f t="shared" si="3994"/>
        <v>499000</v>
      </c>
      <c r="BA451" s="6">
        <f t="shared" si="3746"/>
        <v>1.1866825651302606</v>
      </c>
      <c r="BB451" s="21">
        <f t="shared" si="3747"/>
        <v>1.3250829361080594</v>
      </c>
    </row>
    <row r="452" spans="4:54" x14ac:dyDescent="0.25">
      <c r="D452" s="28">
        <v>443</v>
      </c>
      <c r="F452" s="20"/>
      <c r="G452" s="29">
        <f t="shared" si="3758"/>
        <v>222</v>
      </c>
      <c r="H452" s="4">
        <f t="shared" ref="H452" si="4235">H$5/G452+H$6</f>
        <v>4.0834990990990994</v>
      </c>
      <c r="I452" s="4">
        <f t="shared" si="3749"/>
        <v>5.8542747747747752</v>
      </c>
      <c r="J452" s="28">
        <v>443</v>
      </c>
      <c r="K452" s="4">
        <f t="shared" ref="K452" si="4236">K$5/J452+K$6</f>
        <v>4.0837227990970657</v>
      </c>
      <c r="L452" s="4">
        <f t="shared" si="3751"/>
        <v>5.8546015801354407</v>
      </c>
      <c r="M452" s="28">
        <f t="shared" si="4067"/>
        <v>1129</v>
      </c>
      <c r="N452" s="6">
        <f t="shared" ref="N452" si="4237">N$5/M452+N$6</f>
        <v>3.7835596988485385</v>
      </c>
      <c r="O452" s="6">
        <f t="shared" si="4050"/>
        <v>5.3046313551815771</v>
      </c>
      <c r="P452" s="28">
        <f t="shared" si="4069"/>
        <v>10390</v>
      </c>
      <c r="Q452" s="6">
        <f t="shared" ref="Q452" si="4238">Q$5/P452+Q$6</f>
        <v>3.7080557266602505</v>
      </c>
      <c r="R452" s="6">
        <f t="shared" si="4052"/>
        <v>5.222406929740135</v>
      </c>
      <c r="S452" s="28">
        <f t="shared" si="3819"/>
        <v>15995</v>
      </c>
      <c r="T452" s="6">
        <f t="shared" ref="T452" si="4239">T$5/S452+T$6</f>
        <v>2.6947683651140983</v>
      </c>
      <c r="U452" s="6">
        <f t="shared" si="4054"/>
        <v>3.0068067833698029</v>
      </c>
      <c r="V452" s="28">
        <f t="shared" si="3821"/>
        <v>30575</v>
      </c>
      <c r="W452" s="6">
        <f t="shared" ref="W452" si="4240">W$5/V452+W$6</f>
        <v>2.5998149632052328</v>
      </c>
      <c r="X452" s="6">
        <f t="shared" si="4056"/>
        <v>2.9015025347506134</v>
      </c>
      <c r="Y452" s="28">
        <f t="shared" si="3823"/>
        <v>60950</v>
      </c>
      <c r="Z452" s="6">
        <f t="shared" ref="Z452" si="4241">Z$5/Y452+Z$6</f>
        <v>2.4684466776045939</v>
      </c>
      <c r="AA452" s="6">
        <f t="shared" si="4058"/>
        <v>2.755602214930271</v>
      </c>
      <c r="AB452" s="28">
        <f t="shared" si="3906"/>
        <v>290000</v>
      </c>
      <c r="AC452" s="6">
        <f t="shared" ref="AC452" si="4242">AC$5/AB452+AC$6</f>
        <v>2.2131137931034486</v>
      </c>
      <c r="AD452" s="6">
        <f t="shared" si="4060"/>
        <v>2.4712862068965515</v>
      </c>
      <c r="AE452" s="28">
        <f t="shared" si="3989"/>
        <v>502000</v>
      </c>
      <c r="AF452" s="6">
        <f t="shared" si="4043"/>
        <v>1.920915139442231</v>
      </c>
      <c r="AG452" s="6">
        <f t="shared" si="4061"/>
        <v>2.1453768924302787</v>
      </c>
      <c r="AH452" s="28">
        <f t="shared" si="3990"/>
        <v>502000</v>
      </c>
      <c r="AI452" s="6">
        <f t="shared" si="4044"/>
        <v>1.4543151394422311</v>
      </c>
      <c r="AJ452" s="6">
        <f t="shared" si="4062"/>
        <v>1.6240768924302789</v>
      </c>
      <c r="AK452" s="28">
        <f t="shared" si="3991"/>
        <v>502000</v>
      </c>
      <c r="AL452" s="6">
        <f t="shared" si="4045"/>
        <v>0.75421513944223106</v>
      </c>
      <c r="AM452" s="6">
        <f t="shared" si="4063"/>
        <v>0.75880945688075374</v>
      </c>
      <c r="AN452" s="28">
        <f t="shared" si="3992"/>
        <v>502000</v>
      </c>
      <c r="AO452" s="6">
        <f t="shared" si="4046"/>
        <v>0.45341513944223105</v>
      </c>
      <c r="AP452" s="6">
        <f t="shared" si="4064"/>
        <v>0.4563768924302789</v>
      </c>
      <c r="AQ452" s="28">
        <f t="shared" si="3826"/>
        <v>60950</v>
      </c>
      <c r="AR452" s="6">
        <f t="shared" si="3740"/>
        <v>1.4361466776045939</v>
      </c>
      <c r="AS452" s="6">
        <f t="shared" si="3741"/>
        <v>1.6022162691186743</v>
      </c>
      <c r="AT452" s="28">
        <f t="shared" si="3908"/>
        <v>290000</v>
      </c>
      <c r="AU452" s="6">
        <f t="shared" si="3742"/>
        <v>1.1948137931034484</v>
      </c>
      <c r="AV452" s="6">
        <f t="shared" si="3743"/>
        <v>1.3336214476138295</v>
      </c>
      <c r="AW452" s="28">
        <f t="shared" si="3993"/>
        <v>502000</v>
      </c>
      <c r="AX452" s="6">
        <f t="shared" si="3744"/>
        <v>1.1866151394422311</v>
      </c>
      <c r="AY452" s="6">
        <f t="shared" si="3745"/>
        <v>1.3250121331475566</v>
      </c>
      <c r="AZ452" s="28">
        <f t="shared" si="3994"/>
        <v>502000</v>
      </c>
      <c r="BA452" s="6">
        <f t="shared" si="3746"/>
        <v>1.1866151394422311</v>
      </c>
      <c r="BB452" s="21">
        <f t="shared" si="3747"/>
        <v>1.3250121331475566</v>
      </c>
    </row>
    <row r="453" spans="4:54" x14ac:dyDescent="0.25">
      <c r="D453" s="28">
        <v>444</v>
      </c>
      <c r="F453" s="20"/>
      <c r="G453" s="29">
        <f t="shared" si="3758"/>
        <v>222.5</v>
      </c>
      <c r="H453" s="4">
        <f t="shared" ref="H453" si="4243">H$5/G453+H$6</f>
        <v>4.0832764044943817</v>
      </c>
      <c r="I453" s="4">
        <f t="shared" si="3749"/>
        <v>5.8539494382022479</v>
      </c>
      <c r="J453" s="28">
        <v>444</v>
      </c>
      <c r="K453" s="4">
        <f t="shared" ref="K453" si="4244">K$5/J453+K$6</f>
        <v>4.0834990990990994</v>
      </c>
      <c r="L453" s="4">
        <f t="shared" si="3751"/>
        <v>5.8542747747747752</v>
      </c>
      <c r="M453" s="28">
        <f t="shared" si="4067"/>
        <v>1132</v>
      </c>
      <c r="N453" s="6">
        <f t="shared" ref="N453" si="4245">N$5/M453+N$6</f>
        <v>3.7833226148409898</v>
      </c>
      <c r="O453" s="6">
        <f t="shared" si="4050"/>
        <v>5.3043731448763252</v>
      </c>
      <c r="P453" s="28">
        <f t="shared" si="4069"/>
        <v>10420</v>
      </c>
      <c r="Q453" s="6">
        <f t="shared" ref="Q453" si="4246">Q$5/P453+Q$6</f>
        <v>3.7080155470249521</v>
      </c>
      <c r="R453" s="6">
        <f t="shared" si="4052"/>
        <v>5.2223631477927066</v>
      </c>
      <c r="S453" s="28">
        <f t="shared" si="3819"/>
        <v>16060</v>
      </c>
      <c r="T453" s="6">
        <f t="shared" ref="T453" si="4247">T$5/S453+T$6</f>
        <v>2.694530510585305</v>
      </c>
      <c r="U453" s="6">
        <f t="shared" si="4054"/>
        <v>3.0065570361145704</v>
      </c>
      <c r="V453" s="28">
        <f t="shared" si="3821"/>
        <v>30700</v>
      </c>
      <c r="W453" s="6">
        <f t="shared" ref="W453" si="4248">W$5/V453+W$6</f>
        <v>2.5996198697068404</v>
      </c>
      <c r="X453" s="6">
        <f t="shared" si="4056"/>
        <v>2.901297719869707</v>
      </c>
      <c r="Y453" s="28">
        <f t="shared" si="3823"/>
        <v>61200</v>
      </c>
      <c r="Z453" s="6">
        <f t="shared" ref="Z453" si="4249">Z$5/Y453+Z$6</f>
        <v>2.4683039215686273</v>
      </c>
      <c r="AA453" s="6">
        <f t="shared" si="4058"/>
        <v>2.7554522875816994</v>
      </c>
      <c r="AB453" s="28">
        <f t="shared" si="3906"/>
        <v>292000</v>
      </c>
      <c r="AC453" s="6">
        <f t="shared" ref="AC453" si="4250">AC$5/AB453+AC$6</f>
        <v>2.2129808219178084</v>
      </c>
      <c r="AD453" s="6">
        <f t="shared" si="4060"/>
        <v>2.4711465753424657</v>
      </c>
      <c r="AE453" s="28">
        <f t="shared" si="3989"/>
        <v>505000</v>
      </c>
      <c r="AF453" s="6">
        <f t="shared" si="4043"/>
        <v>1.9208485148514851</v>
      </c>
      <c r="AG453" s="6">
        <f t="shared" si="4061"/>
        <v>2.1453069306930694</v>
      </c>
      <c r="AH453" s="28">
        <f t="shared" si="3990"/>
        <v>505000</v>
      </c>
      <c r="AI453" s="6">
        <f t="shared" si="4044"/>
        <v>1.4542485148514852</v>
      </c>
      <c r="AJ453" s="6">
        <f t="shared" si="4062"/>
        <v>1.6240069306930693</v>
      </c>
      <c r="AK453" s="28">
        <f t="shared" si="3991"/>
        <v>505000</v>
      </c>
      <c r="AL453" s="6">
        <f t="shared" si="4045"/>
        <v>0.75414851485148515</v>
      </c>
      <c r="AM453" s="6">
        <f t="shared" si="4063"/>
        <v>0.75873949514354411</v>
      </c>
      <c r="AN453" s="28">
        <f t="shared" si="3992"/>
        <v>505000</v>
      </c>
      <c r="AO453" s="6">
        <f t="shared" si="4046"/>
        <v>0.45334851485148514</v>
      </c>
      <c r="AP453" s="6">
        <f t="shared" si="4064"/>
        <v>0.45630693069306932</v>
      </c>
      <c r="AQ453" s="28">
        <f t="shared" si="3826"/>
        <v>61200</v>
      </c>
      <c r="AR453" s="6">
        <f t="shared" si="3740"/>
        <v>1.4360039215686276</v>
      </c>
      <c r="AS453" s="6">
        <f t="shared" si="3741"/>
        <v>1.6020663417701029</v>
      </c>
      <c r="AT453" s="28">
        <f t="shared" si="3908"/>
        <v>292000</v>
      </c>
      <c r="AU453" s="6">
        <f t="shared" si="3742"/>
        <v>1.1946808219178082</v>
      </c>
      <c r="AV453" s="6">
        <f t="shared" si="3743"/>
        <v>1.3334818160597435</v>
      </c>
      <c r="AW453" s="28">
        <f t="shared" si="3993"/>
        <v>505000</v>
      </c>
      <c r="AX453" s="6">
        <f t="shared" si="3744"/>
        <v>1.1865485148514852</v>
      </c>
      <c r="AY453" s="6">
        <f t="shared" si="3745"/>
        <v>1.3249421714103471</v>
      </c>
      <c r="AZ453" s="28">
        <f t="shared" si="3994"/>
        <v>505000</v>
      </c>
      <c r="BA453" s="6">
        <f t="shared" si="3746"/>
        <v>1.1865485148514852</v>
      </c>
      <c r="BB453" s="21">
        <f t="shared" si="3747"/>
        <v>1.3249421714103471</v>
      </c>
    </row>
    <row r="454" spans="4:54" x14ac:dyDescent="0.25">
      <c r="D454" s="28">
        <v>445</v>
      </c>
      <c r="F454" s="20"/>
      <c r="G454" s="29">
        <f t="shared" si="3758"/>
        <v>223</v>
      </c>
      <c r="H454" s="4">
        <f t="shared" ref="H454" si="4251">H$5/G454+H$6</f>
        <v>4.0830547085201792</v>
      </c>
      <c r="I454" s="4">
        <f t="shared" si="3749"/>
        <v>5.8536255605381164</v>
      </c>
      <c r="J454" s="28">
        <v>445</v>
      </c>
      <c r="K454" s="4">
        <f t="shared" ref="K454" si="4252">K$5/J454+K$6</f>
        <v>4.0832764044943817</v>
      </c>
      <c r="L454" s="4">
        <f t="shared" si="3751"/>
        <v>5.8539494382022479</v>
      </c>
      <c r="M454" s="28">
        <f t="shared" si="4067"/>
        <v>1135</v>
      </c>
      <c r="N454" s="6">
        <f t="shared" ref="N454" si="4253">N$5/M454+N$6</f>
        <v>3.7830867841409694</v>
      </c>
      <c r="O454" s="6">
        <f t="shared" si="4050"/>
        <v>5.3041162995594719</v>
      </c>
      <c r="P454" s="28">
        <f t="shared" si="4069"/>
        <v>10450</v>
      </c>
      <c r="Q454" s="6">
        <f t="shared" ref="Q454" si="4254">Q$5/P454+Q$6</f>
        <v>3.7079755980861244</v>
      </c>
      <c r="R454" s="6">
        <f t="shared" si="4052"/>
        <v>5.2223196172248807</v>
      </c>
      <c r="S454" s="28">
        <f t="shared" si="3819"/>
        <v>16125</v>
      </c>
      <c r="T454" s="6">
        <f t="shared" ref="T454" si="4255">T$5/S454+T$6</f>
        <v>2.6942945736434112</v>
      </c>
      <c r="U454" s="6">
        <f t="shared" si="4054"/>
        <v>3.0063093023255814</v>
      </c>
      <c r="V454" s="28">
        <f t="shared" si="3821"/>
        <v>30825</v>
      </c>
      <c r="W454" s="6">
        <f t="shared" ref="W454" si="4256">W$5/V454+W$6</f>
        <v>2.5994263584752635</v>
      </c>
      <c r="X454" s="6">
        <f t="shared" si="4056"/>
        <v>2.9010945660989456</v>
      </c>
      <c r="Y454" s="28">
        <f t="shared" si="3823"/>
        <v>61450</v>
      </c>
      <c r="Z454" s="6">
        <f t="shared" ref="Z454" si="4257">Z$5/Y454+Z$6</f>
        <v>2.4681623270951993</v>
      </c>
      <c r="AA454" s="6">
        <f t="shared" si="4058"/>
        <v>2.7553035801464607</v>
      </c>
      <c r="AB454" s="28">
        <f t="shared" si="3906"/>
        <v>294000</v>
      </c>
      <c r="AC454" s="6">
        <f t="shared" ref="AC454" si="4258">AC$5/AB454+AC$6</f>
        <v>2.212849659863946</v>
      </c>
      <c r="AD454" s="6">
        <f t="shared" si="4060"/>
        <v>2.4710088435374149</v>
      </c>
      <c r="AE454" s="28">
        <f t="shared" si="3989"/>
        <v>508000</v>
      </c>
      <c r="AF454" s="6">
        <f t="shared" si="4043"/>
        <v>1.9207826771653542</v>
      </c>
      <c r="AG454" s="6">
        <f t="shared" si="4061"/>
        <v>2.1452377952755906</v>
      </c>
      <c r="AH454" s="28">
        <f t="shared" si="3990"/>
        <v>508000</v>
      </c>
      <c r="AI454" s="6">
        <f t="shared" si="4044"/>
        <v>1.4541826771653543</v>
      </c>
      <c r="AJ454" s="6">
        <f t="shared" si="4062"/>
        <v>1.6239377952755907</v>
      </c>
      <c r="AK454" s="28">
        <f t="shared" si="3991"/>
        <v>508000</v>
      </c>
      <c r="AL454" s="6">
        <f t="shared" si="4045"/>
        <v>0.75408267716535438</v>
      </c>
      <c r="AM454" s="6">
        <f t="shared" si="4063"/>
        <v>0.75867035972606534</v>
      </c>
      <c r="AN454" s="28">
        <f t="shared" si="3992"/>
        <v>508000</v>
      </c>
      <c r="AO454" s="6">
        <f t="shared" si="4046"/>
        <v>0.45328267716535431</v>
      </c>
      <c r="AP454" s="6">
        <f t="shared" si="4064"/>
        <v>0.45623779527559055</v>
      </c>
      <c r="AQ454" s="28">
        <f t="shared" si="3826"/>
        <v>61450</v>
      </c>
      <c r="AR454" s="6">
        <f t="shared" si="3740"/>
        <v>1.4358623270951993</v>
      </c>
      <c r="AS454" s="6">
        <f t="shared" si="3741"/>
        <v>1.6019176343348642</v>
      </c>
      <c r="AT454" s="28">
        <f t="shared" si="3908"/>
        <v>294000</v>
      </c>
      <c r="AU454" s="6">
        <f t="shared" si="3742"/>
        <v>1.1945496598639456</v>
      </c>
      <c r="AV454" s="6">
        <f t="shared" si="3743"/>
        <v>1.3333440842546929</v>
      </c>
      <c r="AW454" s="28">
        <f t="shared" si="3993"/>
        <v>508000</v>
      </c>
      <c r="AX454" s="6">
        <f t="shared" si="3744"/>
        <v>1.1864826771653543</v>
      </c>
      <c r="AY454" s="6">
        <f t="shared" si="3745"/>
        <v>1.3248730359928684</v>
      </c>
      <c r="AZ454" s="28">
        <f t="shared" si="3994"/>
        <v>508000</v>
      </c>
      <c r="BA454" s="6">
        <f t="shared" si="3746"/>
        <v>1.1864826771653543</v>
      </c>
      <c r="BB454" s="21">
        <f t="shared" si="3747"/>
        <v>1.3248730359928684</v>
      </c>
    </row>
    <row r="455" spans="4:54" x14ac:dyDescent="0.25">
      <c r="D455" s="28">
        <v>446</v>
      </c>
      <c r="F455" s="20"/>
      <c r="G455" s="29">
        <f t="shared" si="3758"/>
        <v>223.5</v>
      </c>
      <c r="H455" s="4">
        <f t="shared" ref="H455" si="4259">H$5/G455+H$6</f>
        <v>4.0828340044742726</v>
      </c>
      <c r="I455" s="4">
        <f t="shared" si="3749"/>
        <v>5.8533031319910513</v>
      </c>
      <c r="J455" s="28">
        <v>446</v>
      </c>
      <c r="K455" s="4">
        <f t="shared" ref="K455" si="4260">K$5/J455+K$6</f>
        <v>4.0830547085201792</v>
      </c>
      <c r="L455" s="4">
        <f t="shared" si="3751"/>
        <v>5.8536255605381164</v>
      </c>
      <c r="M455" s="28">
        <f t="shared" si="4067"/>
        <v>1138</v>
      </c>
      <c r="N455" s="6">
        <f t="shared" ref="N455" si="4261">N$5/M455+N$6</f>
        <v>3.7828521968365556</v>
      </c>
      <c r="O455" s="6">
        <f t="shared" si="4050"/>
        <v>5.3038608084358527</v>
      </c>
      <c r="P455" s="28">
        <f t="shared" si="4069"/>
        <v>10480</v>
      </c>
      <c r="Q455" s="6">
        <f t="shared" ref="Q455" si="4262">Q$5/P455+Q$6</f>
        <v>3.7079358778625955</v>
      </c>
      <c r="R455" s="6">
        <f t="shared" si="4052"/>
        <v>5.2222763358778632</v>
      </c>
      <c r="S455" s="28">
        <f t="shared" si="3819"/>
        <v>16190</v>
      </c>
      <c r="T455" s="6">
        <f t="shared" ref="T455" si="4263">T$5/S455+T$6</f>
        <v>2.6940605311920942</v>
      </c>
      <c r="U455" s="6">
        <f t="shared" si="4054"/>
        <v>3.0060635577516988</v>
      </c>
      <c r="V455" s="28">
        <f t="shared" si="3821"/>
        <v>30950</v>
      </c>
      <c r="W455" s="6">
        <f t="shared" ref="W455" si="4264">W$5/V455+W$6</f>
        <v>2.5992344103392568</v>
      </c>
      <c r="X455" s="6">
        <f t="shared" si="4056"/>
        <v>2.9008930533117931</v>
      </c>
      <c r="Y455" s="28">
        <f t="shared" si="3823"/>
        <v>61700</v>
      </c>
      <c r="Z455" s="6">
        <f t="shared" ref="Z455" si="4265">Z$5/Y455+Z$6</f>
        <v>2.4680218800648297</v>
      </c>
      <c r="AA455" s="6">
        <f t="shared" si="4058"/>
        <v>2.7551560777957862</v>
      </c>
      <c r="AB455" s="28">
        <f t="shared" si="3906"/>
        <v>296000</v>
      </c>
      <c r="AC455" s="6">
        <f t="shared" ref="AC455" si="4266">AC$5/AB455+AC$6</f>
        <v>2.2127202702702706</v>
      </c>
      <c r="AD455" s="6">
        <f t="shared" si="4060"/>
        <v>2.4708729729729728</v>
      </c>
      <c r="AE455" s="28">
        <f t="shared" si="3989"/>
        <v>511000</v>
      </c>
      <c r="AF455" s="6">
        <f t="shared" si="4043"/>
        <v>1.9207176125244618</v>
      </c>
      <c r="AG455" s="6">
        <f t="shared" si="4061"/>
        <v>2.145169471624266</v>
      </c>
      <c r="AH455" s="28">
        <f t="shared" si="3990"/>
        <v>511000</v>
      </c>
      <c r="AI455" s="6">
        <f t="shared" si="4044"/>
        <v>1.4541176125244619</v>
      </c>
      <c r="AJ455" s="6">
        <f t="shared" si="4062"/>
        <v>1.6238694716242663</v>
      </c>
      <c r="AK455" s="28">
        <f t="shared" si="3991"/>
        <v>511000</v>
      </c>
      <c r="AL455" s="6">
        <f t="shared" si="4045"/>
        <v>0.75401761252446187</v>
      </c>
      <c r="AM455" s="6">
        <f t="shared" si="4063"/>
        <v>0.75860203607474097</v>
      </c>
      <c r="AN455" s="28">
        <f t="shared" si="3992"/>
        <v>511000</v>
      </c>
      <c r="AO455" s="6">
        <f t="shared" si="4046"/>
        <v>0.4532176125244618</v>
      </c>
      <c r="AP455" s="6">
        <f t="shared" si="4064"/>
        <v>0.45616947162426613</v>
      </c>
      <c r="AQ455" s="28">
        <f t="shared" si="3826"/>
        <v>61700</v>
      </c>
      <c r="AR455" s="6">
        <f t="shared" si="3740"/>
        <v>1.4357218800648299</v>
      </c>
      <c r="AS455" s="6">
        <f t="shared" si="3741"/>
        <v>1.6017701319841897</v>
      </c>
      <c r="AT455" s="28">
        <f t="shared" si="3908"/>
        <v>296000</v>
      </c>
      <c r="AU455" s="6">
        <f t="shared" si="3742"/>
        <v>1.1944202702702702</v>
      </c>
      <c r="AV455" s="6">
        <f t="shared" si="3743"/>
        <v>1.3332082136902508</v>
      </c>
      <c r="AW455" s="28">
        <f t="shared" si="3993"/>
        <v>511000</v>
      </c>
      <c r="AX455" s="6">
        <f t="shared" si="3744"/>
        <v>1.1864176125244619</v>
      </c>
      <c r="AY455" s="6">
        <f t="shared" si="3745"/>
        <v>1.3248047123415441</v>
      </c>
      <c r="AZ455" s="28">
        <f t="shared" si="3994"/>
        <v>511000</v>
      </c>
      <c r="BA455" s="6">
        <f t="shared" si="3746"/>
        <v>1.1864176125244619</v>
      </c>
      <c r="BB455" s="21">
        <f t="shared" si="3747"/>
        <v>1.3248047123415441</v>
      </c>
    </row>
    <row r="456" spans="4:54" x14ac:dyDescent="0.25">
      <c r="D456" s="28">
        <v>447</v>
      </c>
      <c r="F456" s="20"/>
      <c r="G456" s="29">
        <f t="shared" si="3758"/>
        <v>224</v>
      </c>
      <c r="H456" s="4">
        <f t="shared" ref="H456" si="4267">H$5/G456+H$6</f>
        <v>4.0826142857142855</v>
      </c>
      <c r="I456" s="4">
        <f t="shared" si="3749"/>
        <v>5.8529821428571429</v>
      </c>
      <c r="J456" s="28">
        <v>447</v>
      </c>
      <c r="K456" s="4">
        <f t="shared" ref="K456" si="4268">K$5/J456+K$6</f>
        <v>4.0828340044742726</v>
      </c>
      <c r="L456" s="4">
        <f t="shared" si="3751"/>
        <v>5.8533031319910513</v>
      </c>
      <c r="M456" s="28">
        <f t="shared" si="4067"/>
        <v>1141</v>
      </c>
      <c r="N456" s="6">
        <f t="shared" ref="N456" si="4269">N$5/M456+N$6</f>
        <v>3.7826188431200705</v>
      </c>
      <c r="O456" s="6">
        <f t="shared" si="4050"/>
        <v>5.3036066608238386</v>
      </c>
      <c r="P456" s="28">
        <f t="shared" si="4069"/>
        <v>10510</v>
      </c>
      <c r="Q456" s="6">
        <f t="shared" ref="Q456" si="4270">Q$5/P456+Q$6</f>
        <v>3.7078963843958137</v>
      </c>
      <c r="R456" s="6">
        <f t="shared" si="4052"/>
        <v>5.2222333016175071</v>
      </c>
      <c r="S456" s="28">
        <f t="shared" si="3819"/>
        <v>16255</v>
      </c>
      <c r="T456" s="6">
        <f t="shared" ref="T456" si="4271">T$5/S456+T$6</f>
        <v>2.6938283605044604</v>
      </c>
      <c r="U456" s="6">
        <f t="shared" si="4054"/>
        <v>3.0058197785296832</v>
      </c>
      <c r="V456" s="28">
        <f t="shared" si="3821"/>
        <v>31075</v>
      </c>
      <c r="W456" s="6">
        <f t="shared" ref="W456" si="4272">W$5/V456+W$6</f>
        <v>2.5990440064360416</v>
      </c>
      <c r="X456" s="6">
        <f t="shared" si="4056"/>
        <v>2.9006931617055511</v>
      </c>
      <c r="Y456" s="28">
        <f t="shared" si="3823"/>
        <v>61950</v>
      </c>
      <c r="Z456" s="6">
        <f t="shared" ref="Z456" si="4273">Z$5/Y456+Z$6</f>
        <v>2.4678825665859563</v>
      </c>
      <c r="AA456" s="6">
        <f t="shared" si="4058"/>
        <v>2.7550097659402746</v>
      </c>
      <c r="AB456" s="28">
        <f t="shared" si="3906"/>
        <v>298000</v>
      </c>
      <c r="AC456" s="6">
        <f t="shared" ref="AC456" si="4274">AC$5/AB456+AC$6</f>
        <v>2.2125926174496646</v>
      </c>
      <c r="AD456" s="6">
        <f t="shared" si="4060"/>
        <v>2.4707389261744965</v>
      </c>
      <c r="AE456" s="28">
        <f t="shared" si="3989"/>
        <v>514000</v>
      </c>
      <c r="AF456" s="6">
        <f t="shared" si="4043"/>
        <v>1.9206533073929961</v>
      </c>
      <c r="AG456" s="6">
        <f t="shared" si="4061"/>
        <v>2.1451019455252918</v>
      </c>
      <c r="AH456" s="28">
        <f t="shared" si="3990"/>
        <v>514000</v>
      </c>
      <c r="AI456" s="6">
        <f t="shared" si="4044"/>
        <v>1.4540533073929962</v>
      </c>
      <c r="AJ456" s="6">
        <f t="shared" si="4062"/>
        <v>1.6238019455252919</v>
      </c>
      <c r="AK456" s="28">
        <f t="shared" si="3991"/>
        <v>514000</v>
      </c>
      <c r="AL456" s="6">
        <f t="shared" si="4045"/>
        <v>0.75395330739299615</v>
      </c>
      <c r="AM456" s="6">
        <f t="shared" si="4063"/>
        <v>0.75853450997576666</v>
      </c>
      <c r="AN456" s="28">
        <f t="shared" si="3992"/>
        <v>514000</v>
      </c>
      <c r="AO456" s="6">
        <f t="shared" si="4046"/>
        <v>0.45315330739299609</v>
      </c>
      <c r="AP456" s="6">
        <f t="shared" si="4064"/>
        <v>0.45610194552529182</v>
      </c>
      <c r="AQ456" s="28">
        <f t="shared" si="3826"/>
        <v>61950</v>
      </c>
      <c r="AR456" s="6">
        <f t="shared" si="3740"/>
        <v>1.4355825665859565</v>
      </c>
      <c r="AS456" s="6">
        <f t="shared" si="3741"/>
        <v>1.6016238201286781</v>
      </c>
      <c r="AT456" s="28">
        <f t="shared" si="3908"/>
        <v>298000</v>
      </c>
      <c r="AU456" s="6">
        <f t="shared" si="3742"/>
        <v>1.1942926174496644</v>
      </c>
      <c r="AV456" s="6">
        <f t="shared" si="3743"/>
        <v>1.3330741668917745</v>
      </c>
      <c r="AW456" s="28">
        <f t="shared" si="3993"/>
        <v>514000</v>
      </c>
      <c r="AX456" s="6">
        <f t="shared" si="3744"/>
        <v>1.1863533073929962</v>
      </c>
      <c r="AY456" s="6">
        <f t="shared" si="3745"/>
        <v>1.3247371862425696</v>
      </c>
      <c r="AZ456" s="28">
        <f t="shared" si="3994"/>
        <v>514000</v>
      </c>
      <c r="BA456" s="6">
        <f t="shared" si="3746"/>
        <v>1.1863533073929962</v>
      </c>
      <c r="BB456" s="21">
        <f t="shared" si="3747"/>
        <v>1.3247371862425696</v>
      </c>
    </row>
    <row r="457" spans="4:54" x14ac:dyDescent="0.25">
      <c r="D457" s="28">
        <v>448</v>
      </c>
      <c r="F457" s="20"/>
      <c r="G457" s="29">
        <f t="shared" si="3758"/>
        <v>224.5</v>
      </c>
      <c r="H457" s="4">
        <f t="shared" ref="H457" si="4275">H$5/G457+H$6</f>
        <v>4.0823955456570156</v>
      </c>
      <c r="I457" s="4">
        <f t="shared" si="3749"/>
        <v>5.8526625835189314</v>
      </c>
      <c r="J457" s="28">
        <v>448</v>
      </c>
      <c r="K457" s="4">
        <f t="shared" ref="K457" si="4276">K$5/J457+K$6</f>
        <v>4.0826142857142855</v>
      </c>
      <c r="L457" s="4">
        <f t="shared" si="3751"/>
        <v>5.8529821428571429</v>
      </c>
      <c r="M457" s="28">
        <f t="shared" si="4067"/>
        <v>1144</v>
      </c>
      <c r="N457" s="6">
        <f t="shared" ref="N457" si="4277">N$5/M457+N$6</f>
        <v>3.7823867132867135</v>
      </c>
      <c r="O457" s="6">
        <f t="shared" si="4050"/>
        <v>5.3033538461538461</v>
      </c>
      <c r="P457" s="28">
        <f t="shared" si="4069"/>
        <v>10540</v>
      </c>
      <c r="Q457" s="6">
        <f t="shared" ref="Q457" si="4278">Q$5/P457+Q$6</f>
        <v>3.7078571157495257</v>
      </c>
      <c r="R457" s="6">
        <f t="shared" si="4052"/>
        <v>5.2221905123339658</v>
      </c>
      <c r="S457" s="28">
        <f t="shared" si="3819"/>
        <v>16320</v>
      </c>
      <c r="T457" s="6">
        <f t="shared" ref="T457" si="4279">T$5/S457+T$6</f>
        <v>2.6935980392156864</v>
      </c>
      <c r="U457" s="6">
        <f t="shared" si="4054"/>
        <v>3.0055779411764707</v>
      </c>
      <c r="V457" s="28">
        <f t="shared" si="3821"/>
        <v>31200</v>
      </c>
      <c r="W457" s="6">
        <f t="shared" ref="W457" si="4280">W$5/V457+W$6</f>
        <v>2.5988551282051282</v>
      </c>
      <c r="X457" s="6">
        <f t="shared" si="4056"/>
        <v>2.900494871794872</v>
      </c>
      <c r="Y457" s="28">
        <f t="shared" si="3823"/>
        <v>62200</v>
      </c>
      <c r="Z457" s="6">
        <f t="shared" ref="Z457" si="4281">Z$5/Y457+Z$6</f>
        <v>2.4677443729903539</v>
      </c>
      <c r="AA457" s="6">
        <f t="shared" si="4058"/>
        <v>2.7548646302250805</v>
      </c>
      <c r="AB457" s="28">
        <f t="shared" si="3906"/>
        <v>300000</v>
      </c>
      <c r="AC457" s="6">
        <f t="shared" ref="AC457" si="4282">AC$5/AB457+AC$6</f>
        <v>2.2124666666666668</v>
      </c>
      <c r="AD457" s="6">
        <f t="shared" si="4060"/>
        <v>2.4706066666666664</v>
      </c>
      <c r="AE457" s="28">
        <f t="shared" si="3989"/>
        <v>517000</v>
      </c>
      <c r="AF457" s="6">
        <f t="shared" si="4043"/>
        <v>1.9205897485493231</v>
      </c>
      <c r="AG457" s="6">
        <f t="shared" si="4061"/>
        <v>2.1450352030947775</v>
      </c>
      <c r="AH457" s="28">
        <f t="shared" si="3990"/>
        <v>517000</v>
      </c>
      <c r="AI457" s="6">
        <f t="shared" si="4044"/>
        <v>1.4539897485493232</v>
      </c>
      <c r="AJ457" s="6">
        <f t="shared" si="4062"/>
        <v>1.6237352030947776</v>
      </c>
      <c r="AK457" s="28">
        <f t="shared" si="3991"/>
        <v>517000</v>
      </c>
      <c r="AL457" s="6">
        <f t="shared" si="4045"/>
        <v>0.753889748549323</v>
      </c>
      <c r="AM457" s="6">
        <f t="shared" si="4063"/>
        <v>0.75846776754525236</v>
      </c>
      <c r="AN457" s="28">
        <f t="shared" si="3992"/>
        <v>517000</v>
      </c>
      <c r="AO457" s="6">
        <f t="shared" si="4046"/>
        <v>0.45308974854932299</v>
      </c>
      <c r="AP457" s="6">
        <f t="shared" si="4064"/>
        <v>0.45603520309477757</v>
      </c>
      <c r="AQ457" s="28">
        <f t="shared" si="3826"/>
        <v>62200</v>
      </c>
      <c r="AR457" s="6">
        <f t="shared" si="3740"/>
        <v>1.4354443729903537</v>
      </c>
      <c r="AS457" s="6">
        <f t="shared" si="3741"/>
        <v>1.6014786844134841</v>
      </c>
      <c r="AT457" s="28">
        <f t="shared" si="3908"/>
        <v>300000</v>
      </c>
      <c r="AU457" s="6">
        <f t="shared" si="3742"/>
        <v>1.1941666666666666</v>
      </c>
      <c r="AV457" s="6">
        <f t="shared" si="3743"/>
        <v>1.3329419073839446</v>
      </c>
      <c r="AW457" s="28">
        <f t="shared" si="3993"/>
        <v>517000</v>
      </c>
      <c r="AX457" s="6">
        <f t="shared" si="3744"/>
        <v>1.1862897485493231</v>
      </c>
      <c r="AY457" s="6">
        <f t="shared" si="3745"/>
        <v>1.3246704438120553</v>
      </c>
      <c r="AZ457" s="28">
        <f t="shared" si="3994"/>
        <v>517000</v>
      </c>
      <c r="BA457" s="6">
        <f t="shared" si="3746"/>
        <v>1.1862897485493231</v>
      </c>
      <c r="BB457" s="21">
        <f t="shared" si="3747"/>
        <v>1.3246704438120553</v>
      </c>
    </row>
    <row r="458" spans="4:54" x14ac:dyDescent="0.25">
      <c r="D458" s="28">
        <v>449</v>
      </c>
      <c r="F458" s="20"/>
      <c r="G458" s="29">
        <f t="shared" si="3758"/>
        <v>225</v>
      </c>
      <c r="H458" s="4">
        <f t="shared" ref="H458" si="4283">H$5/G458+H$6</f>
        <v>4.0821777777777779</v>
      </c>
      <c r="I458" s="4">
        <f t="shared" si="3749"/>
        <v>5.8523444444444443</v>
      </c>
      <c r="J458" s="28">
        <v>449</v>
      </c>
      <c r="K458" s="4">
        <f t="shared" ref="K458" si="4284">K$5/J458+K$6</f>
        <v>4.0823955456570156</v>
      </c>
      <c r="L458" s="4">
        <f t="shared" si="3751"/>
        <v>5.8526625835189314</v>
      </c>
      <c r="M458" s="28">
        <f t="shared" si="4067"/>
        <v>1147</v>
      </c>
      <c r="N458" s="6">
        <f t="shared" ref="N458" si="4285">N$5/M458+N$6</f>
        <v>3.7821557977332172</v>
      </c>
      <c r="O458" s="6">
        <f t="shared" si="4050"/>
        <v>5.30310235396687</v>
      </c>
      <c r="P458" s="28">
        <f t="shared" si="4069"/>
        <v>10570</v>
      </c>
      <c r="Q458" s="6">
        <f t="shared" ref="Q458" si="4286">Q$5/P458+Q$6</f>
        <v>3.707818070009461</v>
      </c>
      <c r="R458" s="6">
        <f t="shared" si="4052"/>
        <v>5.2221479659413435</v>
      </c>
      <c r="S458" s="28">
        <f t="shared" si="3819"/>
        <v>16385</v>
      </c>
      <c r="T458" s="6">
        <f t="shared" ref="T458" si="4287">T$5/S458+T$6</f>
        <v>2.6933695453158379</v>
      </c>
      <c r="U458" s="6">
        <f t="shared" si="4054"/>
        <v>3.0053380225816295</v>
      </c>
      <c r="V458" s="28">
        <f t="shared" si="3821"/>
        <v>31325</v>
      </c>
      <c r="W458" s="6">
        <f t="shared" ref="W458" si="4288">W$5/V458+W$6</f>
        <v>2.5986677573822825</v>
      </c>
      <c r="X458" s="6">
        <f t="shared" si="4056"/>
        <v>2.9002981644054269</v>
      </c>
      <c r="Y458" s="28">
        <f t="shared" si="3823"/>
        <v>62450</v>
      </c>
      <c r="Z458" s="6">
        <f t="shared" ref="Z458" si="4289">Z$5/Y458+Z$6</f>
        <v>2.4676072858286631</v>
      </c>
      <c r="AA458" s="6">
        <f t="shared" si="4058"/>
        <v>2.7547206565252202</v>
      </c>
      <c r="AB458" s="28">
        <f t="shared" si="3906"/>
        <v>302000</v>
      </c>
      <c r="AC458" s="6">
        <f t="shared" ref="AC458" si="4290">AC$5/AB458+AC$6</f>
        <v>2.2123423841059604</v>
      </c>
      <c r="AD458" s="6">
        <f t="shared" si="4060"/>
        <v>2.4704761589403974</v>
      </c>
      <c r="AE458" s="28">
        <f t="shared" si="3989"/>
        <v>520000</v>
      </c>
      <c r="AF458" s="6">
        <f t="shared" si="4043"/>
        <v>1.9205269230769231</v>
      </c>
      <c r="AG458" s="6">
        <f t="shared" si="4061"/>
        <v>2.1449692307692305</v>
      </c>
      <c r="AH458" s="28">
        <f t="shared" si="3990"/>
        <v>520000</v>
      </c>
      <c r="AI458" s="6">
        <f t="shared" si="4044"/>
        <v>1.4539269230769232</v>
      </c>
      <c r="AJ458" s="6">
        <f t="shared" si="4062"/>
        <v>1.6236692307692309</v>
      </c>
      <c r="AK458" s="28">
        <f t="shared" si="3991"/>
        <v>520000</v>
      </c>
      <c r="AL458" s="6">
        <f t="shared" si="4045"/>
        <v>0.75382692307692312</v>
      </c>
      <c r="AM458" s="6">
        <f t="shared" si="4063"/>
        <v>0.75840179521970563</v>
      </c>
      <c r="AN458" s="28">
        <f t="shared" si="3992"/>
        <v>520000</v>
      </c>
      <c r="AO458" s="6">
        <f t="shared" si="4046"/>
        <v>0.45302692307692305</v>
      </c>
      <c r="AP458" s="6">
        <f t="shared" si="4064"/>
        <v>0.45596923076923074</v>
      </c>
      <c r="AQ458" s="28">
        <f t="shared" si="3826"/>
        <v>62450</v>
      </c>
      <c r="AR458" s="6">
        <f t="shared" ref="AR458:AR521" si="4291">AR$5/AQ458+AR$6</f>
        <v>1.4353072858286631</v>
      </c>
      <c r="AS458" s="6">
        <f t="shared" ref="AS458:AS521" si="4292">AS$5/AQ458+AS$6</f>
        <v>1.6013347107136238</v>
      </c>
      <c r="AT458" s="28">
        <f t="shared" si="3908"/>
        <v>302000</v>
      </c>
      <c r="AU458" s="6">
        <f t="shared" ref="AU458:AU521" si="4293">AU$5/AT458+AU$6</f>
        <v>1.1940423841059602</v>
      </c>
      <c r="AV458" s="6">
        <f t="shared" ref="AV458:AV521" si="4294">AV$5/AT458+AV$6</f>
        <v>1.3328113996576751</v>
      </c>
      <c r="AW458" s="28">
        <f t="shared" si="3993"/>
        <v>520000</v>
      </c>
      <c r="AX458" s="6">
        <f t="shared" ref="AX458:AX521" si="4295">AX$5/AW458+AX$6</f>
        <v>1.1862269230769231</v>
      </c>
      <c r="AY458" s="6">
        <f t="shared" ref="AY458:AY521" si="4296">AY$5/AW458+AY$6</f>
        <v>1.3246044714865086</v>
      </c>
      <c r="AZ458" s="28">
        <f t="shared" si="3994"/>
        <v>520000</v>
      </c>
      <c r="BA458" s="6">
        <f t="shared" ref="BA458:BA521" si="4297">BA$5/AZ458+BA$6</f>
        <v>1.1862269230769231</v>
      </c>
      <c r="BB458" s="21">
        <f t="shared" ref="BB458:BB521" si="4298">BB$5/AZ458+BB$6</f>
        <v>1.3246044714865086</v>
      </c>
    </row>
    <row r="459" spans="4:54" x14ac:dyDescent="0.25">
      <c r="D459" s="28">
        <v>450</v>
      </c>
      <c r="F459" s="20"/>
      <c r="G459" s="29">
        <f t="shared" si="3758"/>
        <v>225.5</v>
      </c>
      <c r="H459" s="4">
        <f t="shared" ref="H459" si="4299">H$5/G459+H$6</f>
        <v>4.0819609756097561</v>
      </c>
      <c r="I459" s="4">
        <f t="shared" ref="I459:I522" si="4300">I$5/G459+I$6</f>
        <v>5.8520277161862531</v>
      </c>
      <c r="J459" s="28">
        <v>450</v>
      </c>
      <c r="K459" s="4">
        <f t="shared" ref="K459" si="4301">K$5/J459+K$6</f>
        <v>4.0821777777777779</v>
      </c>
      <c r="L459" s="4">
        <f t="shared" ref="L459:L522" si="4302">L$5/J459+L$6</f>
        <v>5.8523444444444443</v>
      </c>
      <c r="M459" s="28">
        <f t="shared" si="4067"/>
        <v>1150</v>
      </c>
      <c r="N459" s="6">
        <f t="shared" ref="N459" si="4303">N$5/M459+N$6</f>
        <v>3.7819260869565219</v>
      </c>
      <c r="O459" s="6">
        <f t="shared" si="4050"/>
        <v>5.3028521739130436</v>
      </c>
      <c r="P459" s="28">
        <f t="shared" si="4069"/>
        <v>10600</v>
      </c>
      <c r="Q459" s="6">
        <f t="shared" ref="Q459" si="4304">Q$5/P459+Q$6</f>
        <v>3.7077792452830192</v>
      </c>
      <c r="R459" s="6">
        <f t="shared" si="4052"/>
        <v>5.222105660377359</v>
      </c>
      <c r="S459" s="28">
        <f t="shared" si="3819"/>
        <v>16450</v>
      </c>
      <c r="T459" s="6">
        <f t="shared" ref="T459" si="4305">T$5/S459+T$6</f>
        <v>2.6931428571428571</v>
      </c>
      <c r="U459" s="6">
        <f t="shared" si="4054"/>
        <v>3.0051000000000001</v>
      </c>
      <c r="V459" s="28">
        <f t="shared" si="3821"/>
        <v>31450</v>
      </c>
      <c r="W459" s="6">
        <f t="shared" ref="W459" si="4306">W$5/V459+W$6</f>
        <v>2.5984818759936408</v>
      </c>
      <c r="X459" s="6">
        <f t="shared" si="4056"/>
        <v>2.9001030206677263</v>
      </c>
      <c r="Y459" s="28">
        <f t="shared" si="3823"/>
        <v>62700</v>
      </c>
      <c r="Z459" s="6">
        <f t="shared" ref="Z459" si="4307">Z$5/Y459+Z$6</f>
        <v>2.4674712918660289</v>
      </c>
      <c r="AA459" s="6">
        <f t="shared" si="4058"/>
        <v>2.7545778309409887</v>
      </c>
      <c r="AB459" s="28">
        <f t="shared" si="3906"/>
        <v>304000</v>
      </c>
      <c r="AC459" s="6">
        <f t="shared" ref="AC459" si="4308">AC$5/AB459+AC$6</f>
        <v>2.2122197368421053</v>
      </c>
      <c r="AD459" s="6">
        <f t="shared" si="4060"/>
        <v>2.4703473684210526</v>
      </c>
      <c r="AE459" s="28">
        <f t="shared" si="3989"/>
        <v>523000</v>
      </c>
      <c r="AF459" s="6">
        <f t="shared" si="4043"/>
        <v>1.9204648183556405</v>
      </c>
      <c r="AG459" s="6">
        <f t="shared" si="4061"/>
        <v>2.1449040152963672</v>
      </c>
      <c r="AH459" s="28">
        <f t="shared" si="3990"/>
        <v>523000</v>
      </c>
      <c r="AI459" s="6">
        <f t="shared" si="4044"/>
        <v>1.4538648183556406</v>
      </c>
      <c r="AJ459" s="6">
        <f t="shared" si="4062"/>
        <v>1.6236040152963671</v>
      </c>
      <c r="AK459" s="28">
        <f t="shared" si="3991"/>
        <v>523000</v>
      </c>
      <c r="AL459" s="6">
        <f t="shared" si="4045"/>
        <v>0.75376481835564058</v>
      </c>
      <c r="AM459" s="6">
        <f t="shared" si="4063"/>
        <v>0.75833657974684199</v>
      </c>
      <c r="AN459" s="28">
        <f t="shared" si="3992"/>
        <v>523000</v>
      </c>
      <c r="AO459" s="6">
        <f t="shared" si="4046"/>
        <v>0.45296481835564051</v>
      </c>
      <c r="AP459" s="6">
        <f t="shared" si="4064"/>
        <v>0.45590401529636709</v>
      </c>
      <c r="AQ459" s="28">
        <f t="shared" si="3826"/>
        <v>62700</v>
      </c>
      <c r="AR459" s="6">
        <f t="shared" si="4291"/>
        <v>1.4351712918660289</v>
      </c>
      <c r="AS459" s="6">
        <f t="shared" si="4292"/>
        <v>1.6011918851293925</v>
      </c>
      <c r="AT459" s="28">
        <f t="shared" si="3908"/>
        <v>304000</v>
      </c>
      <c r="AU459" s="6">
        <f t="shared" si="4293"/>
        <v>1.1939197368421053</v>
      </c>
      <c r="AV459" s="6">
        <f t="shared" si="4294"/>
        <v>1.3326826091383304</v>
      </c>
      <c r="AW459" s="28">
        <f t="shared" si="3993"/>
        <v>523000</v>
      </c>
      <c r="AX459" s="6">
        <f t="shared" si="4295"/>
        <v>1.1861648183556406</v>
      </c>
      <c r="AY459" s="6">
        <f t="shared" si="4296"/>
        <v>1.3245392560136449</v>
      </c>
      <c r="AZ459" s="28">
        <f t="shared" si="3994"/>
        <v>523000</v>
      </c>
      <c r="BA459" s="6">
        <f t="shared" si="4297"/>
        <v>1.1861648183556406</v>
      </c>
      <c r="BB459" s="21">
        <f t="shared" si="4298"/>
        <v>1.3245392560136449</v>
      </c>
    </row>
    <row r="460" spans="4:54" x14ac:dyDescent="0.25">
      <c r="D460" s="28">
        <v>451</v>
      </c>
      <c r="F460" s="20"/>
      <c r="G460" s="29">
        <f t="shared" ref="G460:G523" si="4309">+G459+0.5</f>
        <v>226</v>
      </c>
      <c r="H460" s="4">
        <f t="shared" ref="H460" si="4310">H$5/G460+H$6</f>
        <v>4.0817451327433627</v>
      </c>
      <c r="I460" s="4">
        <f t="shared" si="4300"/>
        <v>5.8517123893805314</v>
      </c>
      <c r="J460" s="28">
        <v>451</v>
      </c>
      <c r="K460" s="4">
        <f t="shared" ref="K460" si="4311">K$5/J460+K$6</f>
        <v>4.0819609756097561</v>
      </c>
      <c r="L460" s="4">
        <f t="shared" si="4302"/>
        <v>5.8520277161862531</v>
      </c>
      <c r="M460" s="28">
        <f t="shared" si="4067"/>
        <v>1153</v>
      </c>
      <c r="N460" s="6">
        <f t="shared" ref="N460" si="4312">N$5/M460+N$6</f>
        <v>3.7816975715524719</v>
      </c>
      <c r="O460" s="6">
        <f t="shared" si="4050"/>
        <v>5.3026032957502167</v>
      </c>
      <c r="P460" s="28">
        <f t="shared" si="4069"/>
        <v>10630</v>
      </c>
      <c r="Q460" s="6">
        <f t="shared" ref="Q460" si="4313">Q$5/P460+Q$6</f>
        <v>3.7077406396989652</v>
      </c>
      <c r="R460" s="6">
        <f t="shared" si="4052"/>
        <v>5.2220635936030106</v>
      </c>
      <c r="S460" s="28">
        <f t="shared" si="3819"/>
        <v>16515</v>
      </c>
      <c r="T460" s="6">
        <f t="shared" ref="T460" si="4314">T$5/S460+T$6</f>
        <v>2.6929179533757193</v>
      </c>
      <c r="U460" s="6">
        <f t="shared" si="4054"/>
        <v>3.0048638510445049</v>
      </c>
      <c r="V460" s="28">
        <f t="shared" si="3821"/>
        <v>31575</v>
      </c>
      <c r="W460" s="6">
        <f t="shared" ref="W460" si="4315">W$5/V460+W$6</f>
        <v>2.5982974663499601</v>
      </c>
      <c r="X460" s="6">
        <f t="shared" si="4056"/>
        <v>2.8999094220110848</v>
      </c>
      <c r="Y460" s="28">
        <f t="shared" si="3823"/>
        <v>62950</v>
      </c>
      <c r="Z460" s="6">
        <f t="shared" ref="Z460" si="4316">Z$5/Y460+Z$6</f>
        <v>2.4673363780778397</v>
      </c>
      <c r="AA460" s="6">
        <f t="shared" si="4058"/>
        <v>2.7544361397934871</v>
      </c>
      <c r="AB460" s="28">
        <f t="shared" si="3906"/>
        <v>306000</v>
      </c>
      <c r="AC460" s="6">
        <f t="shared" ref="AC460" si="4317">AC$5/AB460+AC$6</f>
        <v>2.2120986928104576</v>
      </c>
      <c r="AD460" s="6">
        <f t="shared" si="4060"/>
        <v>2.4702202614379085</v>
      </c>
      <c r="AE460" s="28">
        <f t="shared" si="3989"/>
        <v>526000</v>
      </c>
      <c r="AF460" s="6">
        <f t="shared" si="4043"/>
        <v>1.920403422053232</v>
      </c>
      <c r="AG460" s="6">
        <f t="shared" si="4061"/>
        <v>2.1448395437262358</v>
      </c>
      <c r="AH460" s="28">
        <f t="shared" si="3990"/>
        <v>526000</v>
      </c>
      <c r="AI460" s="6">
        <f t="shared" si="4044"/>
        <v>1.4538034220532321</v>
      </c>
      <c r="AJ460" s="6">
        <f t="shared" si="4062"/>
        <v>1.6235395437262359</v>
      </c>
      <c r="AK460" s="28">
        <f t="shared" si="3991"/>
        <v>526000</v>
      </c>
      <c r="AL460" s="6">
        <f t="shared" si="4045"/>
        <v>0.75370342205323193</v>
      </c>
      <c r="AM460" s="6">
        <f t="shared" si="4063"/>
        <v>0.75827210817671054</v>
      </c>
      <c r="AN460" s="28">
        <f t="shared" si="3992"/>
        <v>526000</v>
      </c>
      <c r="AO460" s="6">
        <f t="shared" si="4046"/>
        <v>0.45290342205323192</v>
      </c>
      <c r="AP460" s="6">
        <f t="shared" si="4064"/>
        <v>0.45583954372623575</v>
      </c>
      <c r="AQ460" s="28">
        <f t="shared" si="3826"/>
        <v>62950</v>
      </c>
      <c r="AR460" s="6">
        <f t="shared" si="4291"/>
        <v>1.4350363780778397</v>
      </c>
      <c r="AS460" s="6">
        <f t="shared" si="4292"/>
        <v>1.6010501939818904</v>
      </c>
      <c r="AT460" s="28">
        <f t="shared" si="3908"/>
        <v>306000</v>
      </c>
      <c r="AU460" s="6">
        <f t="shared" si="4293"/>
        <v>1.1937986928104576</v>
      </c>
      <c r="AV460" s="6">
        <f t="shared" si="4294"/>
        <v>1.3325555021551863</v>
      </c>
      <c r="AW460" s="28">
        <f t="shared" si="3993"/>
        <v>526000</v>
      </c>
      <c r="AX460" s="6">
        <f t="shared" si="4295"/>
        <v>1.186103422053232</v>
      </c>
      <c r="AY460" s="6">
        <f t="shared" si="4296"/>
        <v>1.3244747844435136</v>
      </c>
      <c r="AZ460" s="28">
        <f t="shared" si="3994"/>
        <v>526000</v>
      </c>
      <c r="BA460" s="6">
        <f t="shared" si="4297"/>
        <v>1.186103422053232</v>
      </c>
      <c r="BB460" s="21">
        <f t="shared" si="4298"/>
        <v>1.3244747844435136</v>
      </c>
    </row>
    <row r="461" spans="4:54" x14ac:dyDescent="0.25">
      <c r="D461" s="28">
        <v>452</v>
      </c>
      <c r="F461" s="20"/>
      <c r="G461" s="29">
        <f t="shared" si="4309"/>
        <v>226.5</v>
      </c>
      <c r="H461" s="4">
        <f t="shared" ref="H461" si="4318">H$5/G461+H$6</f>
        <v>4.0815302428256066</v>
      </c>
      <c r="I461" s="4">
        <f t="shared" si="4300"/>
        <v>5.8513984547461373</v>
      </c>
      <c r="J461" s="28">
        <v>452</v>
      </c>
      <c r="K461" s="4">
        <f t="shared" ref="K461" si="4319">K$5/J461+K$6</f>
        <v>4.0817451327433627</v>
      </c>
      <c r="L461" s="4">
        <f t="shared" si="4302"/>
        <v>5.8517123893805314</v>
      </c>
      <c r="M461" s="28">
        <f t="shared" si="4067"/>
        <v>1156</v>
      </c>
      <c r="N461" s="6">
        <f t="shared" ref="N461" si="4320">N$5/M461+N$6</f>
        <v>3.781470242214533</v>
      </c>
      <c r="O461" s="6">
        <f t="shared" si="4050"/>
        <v>5.3023557093425611</v>
      </c>
      <c r="P461" s="28">
        <f t="shared" si="4069"/>
        <v>10660</v>
      </c>
      <c r="Q461" s="6">
        <f t="shared" ref="Q461" si="4321">Q$5/P461+Q$6</f>
        <v>3.7077022514071296</v>
      </c>
      <c r="R461" s="6">
        <f t="shared" si="4052"/>
        <v>5.2220217636022515</v>
      </c>
      <c r="S461" s="28">
        <f t="shared" si="3819"/>
        <v>16580</v>
      </c>
      <c r="T461" s="6">
        <f t="shared" ref="T461" si="4322">T$5/S461+T$6</f>
        <v>2.6926948130277446</v>
      </c>
      <c r="U461" s="6">
        <f t="shared" si="4054"/>
        <v>3.0046295536791314</v>
      </c>
      <c r="V461" s="28">
        <f t="shared" si="3821"/>
        <v>31700</v>
      </c>
      <c r="W461" s="6">
        <f t="shared" ref="W461" si="4323">W$5/V461+W$6</f>
        <v>2.5981145110410093</v>
      </c>
      <c r="X461" s="6">
        <f t="shared" si="4056"/>
        <v>2.8997173501577285</v>
      </c>
      <c r="Y461" s="28">
        <f t="shared" si="3823"/>
        <v>63200</v>
      </c>
      <c r="Z461" s="6">
        <f t="shared" ref="Z461" si="4324">Z$5/Y461+Z$6</f>
        <v>2.4672025316455697</v>
      </c>
      <c r="AA461" s="6">
        <f t="shared" si="4058"/>
        <v>2.7542955696202531</v>
      </c>
      <c r="AB461" s="28">
        <f t="shared" si="3906"/>
        <v>308000</v>
      </c>
      <c r="AC461" s="6">
        <f t="shared" ref="AC461" si="4325">AC$5/AB461+AC$6</f>
        <v>2.211979220779221</v>
      </c>
      <c r="AD461" s="6">
        <f t="shared" si="4060"/>
        <v>2.4700948051948051</v>
      </c>
      <c r="AE461" s="28">
        <f t="shared" si="3989"/>
        <v>529000</v>
      </c>
      <c r="AF461" s="6">
        <f t="shared" si="4043"/>
        <v>1.9203427221172022</v>
      </c>
      <c r="AG461" s="6">
        <f t="shared" si="4061"/>
        <v>2.1447758034026463</v>
      </c>
      <c r="AH461" s="28">
        <f t="shared" si="3990"/>
        <v>529000</v>
      </c>
      <c r="AI461" s="6">
        <f t="shared" si="4044"/>
        <v>1.4537427221172023</v>
      </c>
      <c r="AJ461" s="6">
        <f t="shared" si="4062"/>
        <v>1.6234758034026466</v>
      </c>
      <c r="AK461" s="28">
        <f t="shared" si="3991"/>
        <v>529000</v>
      </c>
      <c r="AL461" s="6">
        <f t="shared" si="4045"/>
        <v>0.75364272211720229</v>
      </c>
      <c r="AM461" s="6">
        <f t="shared" si="4063"/>
        <v>0.75820836785312129</v>
      </c>
      <c r="AN461" s="28">
        <f t="shared" si="3992"/>
        <v>529000</v>
      </c>
      <c r="AO461" s="6">
        <f t="shared" si="4046"/>
        <v>0.45284272211720228</v>
      </c>
      <c r="AP461" s="6">
        <f t="shared" si="4064"/>
        <v>0.45577580340264651</v>
      </c>
      <c r="AQ461" s="28">
        <f t="shared" si="3826"/>
        <v>63200</v>
      </c>
      <c r="AR461" s="6">
        <f t="shared" si="4291"/>
        <v>1.4349025316455697</v>
      </c>
      <c r="AS461" s="6">
        <f t="shared" si="4292"/>
        <v>1.6009096238086569</v>
      </c>
      <c r="AT461" s="28">
        <f t="shared" si="3908"/>
        <v>308000</v>
      </c>
      <c r="AU461" s="6">
        <f t="shared" si="4293"/>
        <v>1.1936792207792208</v>
      </c>
      <c r="AV461" s="6">
        <f t="shared" si="4294"/>
        <v>1.332430045912083</v>
      </c>
      <c r="AW461" s="28">
        <f t="shared" si="3993"/>
        <v>529000</v>
      </c>
      <c r="AX461" s="6">
        <f t="shared" si="4295"/>
        <v>1.1860427221172023</v>
      </c>
      <c r="AY461" s="6">
        <f t="shared" si="4296"/>
        <v>1.3244110441199244</v>
      </c>
      <c r="AZ461" s="28">
        <f t="shared" si="3994"/>
        <v>529000</v>
      </c>
      <c r="BA461" s="6">
        <f t="shared" si="4297"/>
        <v>1.1860427221172023</v>
      </c>
      <c r="BB461" s="21">
        <f t="shared" si="4298"/>
        <v>1.3244110441199244</v>
      </c>
    </row>
    <row r="462" spans="4:54" x14ac:dyDescent="0.25">
      <c r="D462" s="28">
        <v>453</v>
      </c>
      <c r="F462" s="20"/>
      <c r="G462" s="29">
        <f t="shared" si="4309"/>
        <v>227</v>
      </c>
      <c r="H462" s="4">
        <f t="shared" ref="H462" si="4326">H$5/G462+H$6</f>
        <v>4.0813162995594716</v>
      </c>
      <c r="I462" s="4">
        <f t="shared" si="4300"/>
        <v>5.8510859030837006</v>
      </c>
      <c r="J462" s="28">
        <v>453</v>
      </c>
      <c r="K462" s="4">
        <f t="shared" ref="K462" si="4327">K$5/J462+K$6</f>
        <v>4.0815302428256066</v>
      </c>
      <c r="L462" s="4">
        <f t="shared" si="4302"/>
        <v>5.8513984547461373</v>
      </c>
      <c r="M462" s="28">
        <f t="shared" si="4067"/>
        <v>1159</v>
      </c>
      <c r="N462" s="6">
        <f t="shared" ref="N462" si="4328">N$5/M462+N$6</f>
        <v>3.7812440897325281</v>
      </c>
      <c r="O462" s="6">
        <f t="shared" si="4050"/>
        <v>5.3021094046591895</v>
      </c>
      <c r="P462" s="28">
        <f t="shared" si="4069"/>
        <v>10690</v>
      </c>
      <c r="Q462" s="6">
        <f t="shared" ref="Q462" si="4329">Q$5/P462+Q$6</f>
        <v>3.7076640785781105</v>
      </c>
      <c r="R462" s="6">
        <f t="shared" si="4052"/>
        <v>5.2219801683816653</v>
      </c>
      <c r="S462" s="28">
        <f t="shared" si="3819"/>
        <v>16645</v>
      </c>
      <c r="T462" s="6">
        <f t="shared" ref="T462" si="4330">T$5/S462+T$6</f>
        <v>2.6924734154400722</v>
      </c>
      <c r="U462" s="6">
        <f t="shared" si="4054"/>
        <v>3.0043970862120757</v>
      </c>
      <c r="V462" s="28">
        <f t="shared" si="3821"/>
        <v>31825</v>
      </c>
      <c r="W462" s="6">
        <f t="shared" ref="W462" si="4331">W$5/V462+W$6</f>
        <v>2.5979329929300863</v>
      </c>
      <c r="X462" s="6">
        <f t="shared" si="4056"/>
        <v>2.8995267871170465</v>
      </c>
      <c r="Y462" s="28">
        <f t="shared" si="3823"/>
        <v>63450</v>
      </c>
      <c r="Z462" s="6">
        <f t="shared" ref="Z462" si="4332">Z$5/Y462+Z$6</f>
        <v>2.4670697399527186</v>
      </c>
      <c r="AA462" s="6">
        <f t="shared" si="4058"/>
        <v>2.754156107171001</v>
      </c>
      <c r="AB462" s="28">
        <f t="shared" si="3906"/>
        <v>310000</v>
      </c>
      <c r="AC462" s="6">
        <f t="shared" ref="AC462" si="4333">AC$5/AB462+AC$6</f>
        <v>2.2118612903225809</v>
      </c>
      <c r="AD462" s="6">
        <f t="shared" si="4060"/>
        <v>2.4699709677419355</v>
      </c>
      <c r="AE462" s="28">
        <f t="shared" si="3989"/>
        <v>532000</v>
      </c>
      <c r="AF462" s="6">
        <f t="shared" si="4043"/>
        <v>1.9202827067669173</v>
      </c>
      <c r="AG462" s="6">
        <f t="shared" si="4061"/>
        <v>2.1447127819548872</v>
      </c>
      <c r="AH462" s="28">
        <f t="shared" si="3990"/>
        <v>532000</v>
      </c>
      <c r="AI462" s="6">
        <f t="shared" si="4044"/>
        <v>1.4536827067669174</v>
      </c>
      <c r="AJ462" s="6">
        <f t="shared" si="4062"/>
        <v>1.6234127819548874</v>
      </c>
      <c r="AK462" s="28">
        <f t="shared" si="3991"/>
        <v>532000</v>
      </c>
      <c r="AL462" s="6">
        <f t="shared" si="4045"/>
        <v>0.7535827067669173</v>
      </c>
      <c r="AM462" s="6">
        <f t="shared" si="4063"/>
        <v>0.75814534640536202</v>
      </c>
      <c r="AN462" s="28">
        <f t="shared" si="3992"/>
        <v>532000</v>
      </c>
      <c r="AO462" s="6">
        <f t="shared" si="4046"/>
        <v>0.45278270676691729</v>
      </c>
      <c r="AP462" s="6">
        <f t="shared" si="4064"/>
        <v>0.45571278195488724</v>
      </c>
      <c r="AQ462" s="28">
        <f t="shared" si="3826"/>
        <v>63450</v>
      </c>
      <c r="AR462" s="6">
        <f t="shared" si="4291"/>
        <v>1.4347697399527188</v>
      </c>
      <c r="AS462" s="6">
        <f t="shared" si="4292"/>
        <v>1.6007701613594043</v>
      </c>
      <c r="AT462" s="28">
        <f t="shared" si="3908"/>
        <v>310000</v>
      </c>
      <c r="AU462" s="6">
        <f t="shared" si="4293"/>
        <v>1.1935612903225807</v>
      </c>
      <c r="AV462" s="6">
        <f t="shared" si="4294"/>
        <v>1.3323062084592132</v>
      </c>
      <c r="AW462" s="28">
        <f t="shared" si="3993"/>
        <v>532000</v>
      </c>
      <c r="AX462" s="6">
        <f t="shared" si="4295"/>
        <v>1.1859827067669173</v>
      </c>
      <c r="AY462" s="6">
        <f t="shared" si="4296"/>
        <v>1.3243480226721651</v>
      </c>
      <c r="AZ462" s="28">
        <f t="shared" si="3994"/>
        <v>532000</v>
      </c>
      <c r="BA462" s="6">
        <f t="shared" si="4297"/>
        <v>1.1859827067669173</v>
      </c>
      <c r="BB462" s="21">
        <f t="shared" si="4298"/>
        <v>1.3243480226721651</v>
      </c>
    </row>
    <row r="463" spans="4:54" x14ac:dyDescent="0.25">
      <c r="D463" s="28">
        <v>454</v>
      </c>
      <c r="F463" s="20"/>
      <c r="G463" s="29">
        <f t="shared" si="4309"/>
        <v>227.5</v>
      </c>
      <c r="H463" s="4">
        <f t="shared" ref="H463" si="4334">H$5/G463+H$6</f>
        <v>4.0811032967032963</v>
      </c>
      <c r="I463" s="4">
        <f t="shared" si="4300"/>
        <v>5.8507747252747251</v>
      </c>
      <c r="J463" s="28">
        <v>454</v>
      </c>
      <c r="K463" s="4">
        <f t="shared" ref="K463" si="4335">K$5/J463+K$6</f>
        <v>4.0813162995594716</v>
      </c>
      <c r="L463" s="4">
        <f t="shared" si="4302"/>
        <v>5.8510859030837006</v>
      </c>
      <c r="M463" s="28">
        <f t="shared" si="4067"/>
        <v>1162</v>
      </c>
      <c r="N463" s="6">
        <f t="shared" ref="N463" si="4336">N$5/M463+N$6</f>
        <v>3.7810191049913944</v>
      </c>
      <c r="O463" s="6">
        <f t="shared" si="4050"/>
        <v>5.3018643717728056</v>
      </c>
      <c r="P463" s="28">
        <f t="shared" si="4069"/>
        <v>10720</v>
      </c>
      <c r="Q463" s="6">
        <f t="shared" ref="Q463" si="4337">Q$5/P463+Q$6</f>
        <v>3.7076261194029851</v>
      </c>
      <c r="R463" s="6">
        <f t="shared" si="4052"/>
        <v>5.2219388059701499</v>
      </c>
      <c r="S463" s="28">
        <f t="shared" si="3819"/>
        <v>16710</v>
      </c>
      <c r="T463" s="6">
        <f t="shared" ref="T463" si="4338">T$5/S463+T$6</f>
        <v>2.6922537402752842</v>
      </c>
      <c r="U463" s="6">
        <f t="shared" si="4054"/>
        <v>3.0041664272890487</v>
      </c>
      <c r="V463" s="28">
        <f t="shared" si="3821"/>
        <v>31950</v>
      </c>
      <c r="W463" s="6">
        <f t="shared" ref="W463" si="4339">W$5/V463+W$6</f>
        <v>2.5977528951486697</v>
      </c>
      <c r="X463" s="6">
        <f t="shared" si="4056"/>
        <v>2.8993377151799686</v>
      </c>
      <c r="Y463" s="28">
        <f t="shared" si="3823"/>
        <v>63700</v>
      </c>
      <c r="Z463" s="6">
        <f t="shared" ref="Z463" si="4340">Z$5/Y463+Z$6</f>
        <v>2.4669379905808477</v>
      </c>
      <c r="AA463" s="6">
        <f t="shared" si="4058"/>
        <v>2.7540177394034537</v>
      </c>
      <c r="AB463" s="28">
        <f t="shared" si="3906"/>
        <v>312000</v>
      </c>
      <c r="AC463" s="6">
        <f t="shared" ref="AC463" si="4341">AC$5/AB463+AC$6</f>
        <v>2.2117448717948722</v>
      </c>
      <c r="AD463" s="6">
        <f t="shared" si="4060"/>
        <v>2.4698487179487176</v>
      </c>
      <c r="AE463" s="28">
        <f t="shared" si="3989"/>
        <v>535000</v>
      </c>
      <c r="AF463" s="6">
        <f t="shared" si="4043"/>
        <v>1.9202233644859812</v>
      </c>
      <c r="AG463" s="6">
        <f t="shared" si="4061"/>
        <v>2.1446504672897198</v>
      </c>
      <c r="AH463" s="28">
        <f t="shared" si="3990"/>
        <v>535000</v>
      </c>
      <c r="AI463" s="6">
        <f t="shared" si="4044"/>
        <v>1.4536233644859813</v>
      </c>
      <c r="AJ463" s="6">
        <f t="shared" si="4062"/>
        <v>1.6233504672897197</v>
      </c>
      <c r="AK463" s="28">
        <f t="shared" si="3991"/>
        <v>535000</v>
      </c>
      <c r="AL463" s="6">
        <f t="shared" si="4045"/>
        <v>0.75352336448598134</v>
      </c>
      <c r="AM463" s="6">
        <f t="shared" si="4063"/>
        <v>0.75808303174019442</v>
      </c>
      <c r="AN463" s="28">
        <f t="shared" si="3992"/>
        <v>535000</v>
      </c>
      <c r="AO463" s="6">
        <f t="shared" si="4046"/>
        <v>0.45272336448598127</v>
      </c>
      <c r="AP463" s="6">
        <f t="shared" si="4064"/>
        <v>0.45565046728971964</v>
      </c>
      <c r="AQ463" s="28">
        <f t="shared" si="3826"/>
        <v>63700</v>
      </c>
      <c r="AR463" s="6">
        <f t="shared" si="4291"/>
        <v>1.4346379905808477</v>
      </c>
      <c r="AS463" s="6">
        <f t="shared" si="4292"/>
        <v>1.6006317935918573</v>
      </c>
      <c r="AT463" s="28">
        <f t="shared" si="3908"/>
        <v>312000</v>
      </c>
      <c r="AU463" s="6">
        <f t="shared" si="4293"/>
        <v>1.1934448717948718</v>
      </c>
      <c r="AV463" s="6">
        <f t="shared" si="4294"/>
        <v>1.3321839586659958</v>
      </c>
      <c r="AW463" s="28">
        <f t="shared" si="3993"/>
        <v>535000</v>
      </c>
      <c r="AX463" s="6">
        <f t="shared" si="4295"/>
        <v>1.1859233644859812</v>
      </c>
      <c r="AY463" s="6">
        <f t="shared" si="4296"/>
        <v>1.3242857080069974</v>
      </c>
      <c r="AZ463" s="28">
        <f t="shared" si="3994"/>
        <v>535000</v>
      </c>
      <c r="BA463" s="6">
        <f t="shared" si="4297"/>
        <v>1.1859233644859812</v>
      </c>
      <c r="BB463" s="21">
        <f t="shared" si="4298"/>
        <v>1.3242857080069974</v>
      </c>
    </row>
    <row r="464" spans="4:54" x14ac:dyDescent="0.25">
      <c r="D464" s="28">
        <v>455</v>
      </c>
      <c r="F464" s="20"/>
      <c r="G464" s="29">
        <f t="shared" si="4309"/>
        <v>228</v>
      </c>
      <c r="H464" s="4">
        <f t="shared" ref="H464" si="4342">H$5/G464+H$6</f>
        <v>4.0808912280701755</v>
      </c>
      <c r="I464" s="4">
        <f t="shared" si="4300"/>
        <v>5.8504649122807022</v>
      </c>
      <c r="J464" s="28">
        <v>455</v>
      </c>
      <c r="K464" s="4">
        <f t="shared" ref="K464" si="4343">K$5/J464+K$6</f>
        <v>4.0811032967032963</v>
      </c>
      <c r="L464" s="4">
        <f t="shared" si="4302"/>
        <v>5.8507747252747251</v>
      </c>
      <c r="M464" s="28">
        <f t="shared" si="4067"/>
        <v>1165</v>
      </c>
      <c r="N464" s="6">
        <f t="shared" ref="N464" si="4344">N$5/M464+N$6</f>
        <v>3.7807952789699573</v>
      </c>
      <c r="O464" s="6">
        <f t="shared" si="4050"/>
        <v>5.3016206008583691</v>
      </c>
      <c r="P464" s="28">
        <f t="shared" si="4069"/>
        <v>10750</v>
      </c>
      <c r="Q464" s="6">
        <f t="shared" ref="Q464" si="4345">Q$5/P464+Q$6</f>
        <v>3.7075883720930234</v>
      </c>
      <c r="R464" s="6">
        <f t="shared" si="4052"/>
        <v>5.2218976744186048</v>
      </c>
      <c r="S464" s="28">
        <f t="shared" si="3819"/>
        <v>16775</v>
      </c>
      <c r="T464" s="6">
        <f t="shared" ref="T464" si="4346">T$5/S464+T$6</f>
        <v>2.6920357675111775</v>
      </c>
      <c r="U464" s="6">
        <f t="shared" si="4054"/>
        <v>3.0039375558867363</v>
      </c>
      <c r="V464" s="28">
        <f t="shared" si="3821"/>
        <v>32075</v>
      </c>
      <c r="W464" s="6">
        <f t="shared" ref="W464" si="4347">W$5/V464+W$6</f>
        <v>2.5975742010911924</v>
      </c>
      <c r="X464" s="6">
        <f t="shared" si="4056"/>
        <v>2.8991501169134839</v>
      </c>
      <c r="Y464" s="28">
        <f t="shared" si="3823"/>
        <v>63950</v>
      </c>
      <c r="Z464" s="6">
        <f t="shared" ref="Z464" si="4348">Z$5/Y464+Z$6</f>
        <v>2.4668072713057074</v>
      </c>
      <c r="AA464" s="6">
        <f t="shared" si="4058"/>
        <v>2.7538804534792809</v>
      </c>
      <c r="AB464" s="28">
        <f t="shared" si="3906"/>
        <v>314000</v>
      </c>
      <c r="AC464" s="6">
        <f t="shared" ref="AC464" si="4349">AC$5/AB464+AC$6</f>
        <v>2.2116299363057328</v>
      </c>
      <c r="AD464" s="6">
        <f t="shared" si="4060"/>
        <v>2.469728025477707</v>
      </c>
      <c r="AE464" s="28">
        <f t="shared" si="3989"/>
        <v>538000</v>
      </c>
      <c r="AF464" s="6">
        <f t="shared" si="4043"/>
        <v>1.9201646840148698</v>
      </c>
      <c r="AG464" s="6">
        <f t="shared" si="4061"/>
        <v>2.144588847583643</v>
      </c>
      <c r="AH464" s="28">
        <f t="shared" si="3990"/>
        <v>538000</v>
      </c>
      <c r="AI464" s="6">
        <f t="shared" si="4044"/>
        <v>1.4535646840148699</v>
      </c>
      <c r="AJ464" s="6">
        <f t="shared" si="4062"/>
        <v>1.6232888475836431</v>
      </c>
      <c r="AK464" s="28">
        <f t="shared" si="3991"/>
        <v>538000</v>
      </c>
      <c r="AL464" s="6">
        <f t="shared" si="4045"/>
        <v>0.75346468401486988</v>
      </c>
      <c r="AM464" s="6">
        <f t="shared" si="4063"/>
        <v>0.75802141203411799</v>
      </c>
      <c r="AN464" s="28">
        <f t="shared" si="3992"/>
        <v>538000</v>
      </c>
      <c r="AO464" s="6">
        <f t="shared" si="4046"/>
        <v>0.45266468401486987</v>
      </c>
      <c r="AP464" s="6">
        <f t="shared" si="4064"/>
        <v>0.4555888475836431</v>
      </c>
      <c r="AQ464" s="28">
        <f t="shared" si="3826"/>
        <v>63950</v>
      </c>
      <c r="AR464" s="6">
        <f t="shared" si="4291"/>
        <v>1.4345072713057077</v>
      </c>
      <c r="AS464" s="6">
        <f t="shared" si="4292"/>
        <v>1.6004945076676842</v>
      </c>
      <c r="AT464" s="28">
        <f t="shared" si="3908"/>
        <v>314000</v>
      </c>
      <c r="AU464" s="6">
        <f t="shared" si="4293"/>
        <v>1.1933299363057326</v>
      </c>
      <c r="AV464" s="6">
        <f t="shared" si="4294"/>
        <v>1.3320632661949847</v>
      </c>
      <c r="AW464" s="28">
        <f t="shared" si="3993"/>
        <v>538000</v>
      </c>
      <c r="AX464" s="6">
        <f t="shared" si="4295"/>
        <v>1.1858646840148699</v>
      </c>
      <c r="AY464" s="6">
        <f t="shared" si="4296"/>
        <v>1.3242240883009209</v>
      </c>
      <c r="AZ464" s="28">
        <f t="shared" si="3994"/>
        <v>538000</v>
      </c>
      <c r="BA464" s="6">
        <f t="shared" si="4297"/>
        <v>1.1858646840148699</v>
      </c>
      <c r="BB464" s="21">
        <f t="shared" si="4298"/>
        <v>1.3242240883009209</v>
      </c>
    </row>
    <row r="465" spans="4:54" x14ac:dyDescent="0.25">
      <c r="D465" s="28">
        <v>456</v>
      </c>
      <c r="F465" s="20"/>
      <c r="G465" s="29">
        <f t="shared" si="4309"/>
        <v>228.5</v>
      </c>
      <c r="H465" s="4">
        <f t="shared" ref="H465" si="4350">H$5/G465+H$6</f>
        <v>4.0806800875273526</v>
      </c>
      <c r="I465" s="4">
        <f t="shared" si="4300"/>
        <v>5.8501564551422325</v>
      </c>
      <c r="J465" s="28">
        <v>456</v>
      </c>
      <c r="K465" s="4">
        <f t="shared" ref="K465" si="4351">K$5/J465+K$6</f>
        <v>4.0808912280701755</v>
      </c>
      <c r="L465" s="4">
        <f t="shared" si="4302"/>
        <v>5.8504649122807022</v>
      </c>
      <c r="M465" s="28">
        <f t="shared" si="4067"/>
        <v>1168</v>
      </c>
      <c r="N465" s="6">
        <f t="shared" ref="N465" si="4352">N$5/M465+N$6</f>
        <v>3.780572602739726</v>
      </c>
      <c r="O465" s="6">
        <f t="shared" si="4050"/>
        <v>5.3013780821917811</v>
      </c>
      <c r="P465" s="28">
        <f t="shared" si="4069"/>
        <v>10780</v>
      </c>
      <c r="Q465" s="6">
        <f t="shared" ref="Q465" si="4353">Q$5/P465+Q$6</f>
        <v>3.7075508348794064</v>
      </c>
      <c r="R465" s="6">
        <f t="shared" si="4052"/>
        <v>5.2218567717996294</v>
      </c>
      <c r="S465" s="28">
        <f t="shared" si="3819"/>
        <v>16840</v>
      </c>
      <c r="T465" s="6">
        <f t="shared" ref="T465" si="4354">T$5/S465+T$6</f>
        <v>2.6918194774346795</v>
      </c>
      <c r="U465" s="6">
        <f t="shared" si="4054"/>
        <v>3.0037104513064135</v>
      </c>
      <c r="V465" s="28">
        <f t="shared" si="3821"/>
        <v>32200</v>
      </c>
      <c r="W465" s="6">
        <f t="shared" ref="W465" si="4355">W$5/V465+W$6</f>
        <v>2.5973968944099379</v>
      </c>
      <c r="X465" s="6">
        <f t="shared" si="4056"/>
        <v>2.8989639751552794</v>
      </c>
      <c r="Y465" s="28">
        <f t="shared" si="3823"/>
        <v>64200</v>
      </c>
      <c r="Z465" s="6">
        <f t="shared" ref="Z465" si="4356">Z$5/Y465+Z$6</f>
        <v>2.466677570093458</v>
      </c>
      <c r="AA465" s="6">
        <f t="shared" si="4058"/>
        <v>2.7537442367601246</v>
      </c>
      <c r="AB465" s="28">
        <f t="shared" si="3906"/>
        <v>316000</v>
      </c>
      <c r="AC465" s="6">
        <f t="shared" ref="AC465" si="4357">AC$5/AB465+AC$6</f>
        <v>2.2115164556962026</v>
      </c>
      <c r="AD465" s="6">
        <f t="shared" si="4060"/>
        <v>2.4696088607594935</v>
      </c>
      <c r="AE465" s="28">
        <f t="shared" si="3989"/>
        <v>541000</v>
      </c>
      <c r="AF465" s="6">
        <f t="shared" si="4043"/>
        <v>1.9201066543438077</v>
      </c>
      <c r="AG465" s="6">
        <f t="shared" si="4061"/>
        <v>2.1445279112754156</v>
      </c>
      <c r="AH465" s="28">
        <f t="shared" si="3990"/>
        <v>541000</v>
      </c>
      <c r="AI465" s="6">
        <f t="shared" si="4044"/>
        <v>1.4535066543438078</v>
      </c>
      <c r="AJ465" s="6">
        <f t="shared" si="4062"/>
        <v>1.623227911275416</v>
      </c>
      <c r="AK465" s="28">
        <f t="shared" si="3991"/>
        <v>541000</v>
      </c>
      <c r="AL465" s="6">
        <f t="shared" si="4045"/>
        <v>0.75340665434380771</v>
      </c>
      <c r="AM465" s="6">
        <f t="shared" si="4063"/>
        <v>0.75796047572589076</v>
      </c>
      <c r="AN465" s="28">
        <f t="shared" si="3992"/>
        <v>541000</v>
      </c>
      <c r="AO465" s="6">
        <f t="shared" si="4046"/>
        <v>0.45260665434380776</v>
      </c>
      <c r="AP465" s="6">
        <f t="shared" si="4064"/>
        <v>0.45552791127541592</v>
      </c>
      <c r="AQ465" s="28">
        <f t="shared" si="3826"/>
        <v>64200</v>
      </c>
      <c r="AR465" s="6">
        <f t="shared" si="4291"/>
        <v>1.434377570093458</v>
      </c>
      <c r="AS465" s="6">
        <f t="shared" si="4292"/>
        <v>1.6003582909485283</v>
      </c>
      <c r="AT465" s="28">
        <f t="shared" si="3908"/>
        <v>316000</v>
      </c>
      <c r="AU465" s="6">
        <f t="shared" si="4293"/>
        <v>1.1932164556962026</v>
      </c>
      <c r="AV465" s="6">
        <f t="shared" si="4294"/>
        <v>1.3319441014767714</v>
      </c>
      <c r="AW465" s="28">
        <f t="shared" si="3993"/>
        <v>541000</v>
      </c>
      <c r="AX465" s="6">
        <f t="shared" si="4295"/>
        <v>1.1858066543438077</v>
      </c>
      <c r="AY465" s="6">
        <f t="shared" si="4296"/>
        <v>1.3241631519926937</v>
      </c>
      <c r="AZ465" s="28">
        <f t="shared" si="3994"/>
        <v>541000</v>
      </c>
      <c r="BA465" s="6">
        <f t="shared" si="4297"/>
        <v>1.1858066543438077</v>
      </c>
      <c r="BB465" s="21">
        <f t="shared" si="4298"/>
        <v>1.3241631519926937</v>
      </c>
    </row>
    <row r="466" spans="4:54" x14ac:dyDescent="0.25">
      <c r="D466" s="28">
        <v>457</v>
      </c>
      <c r="F466" s="20"/>
      <c r="G466" s="29">
        <f t="shared" si="4309"/>
        <v>229</v>
      </c>
      <c r="H466" s="4">
        <f t="shared" ref="H466" si="4358">H$5/G466+H$6</f>
        <v>4.0804698689956336</v>
      </c>
      <c r="I466" s="4">
        <f t="shared" si="4300"/>
        <v>5.8498493449781659</v>
      </c>
      <c r="J466" s="28">
        <v>457</v>
      </c>
      <c r="K466" s="4">
        <f t="shared" ref="K466" si="4359">K$5/J466+K$6</f>
        <v>4.0806800875273526</v>
      </c>
      <c r="L466" s="4">
        <f t="shared" si="4302"/>
        <v>5.8501564551422325</v>
      </c>
      <c r="M466" s="28">
        <f t="shared" si="4067"/>
        <v>1171</v>
      </c>
      <c r="N466" s="6">
        <f t="shared" ref="N466" si="4360">N$5/M466+N$6</f>
        <v>3.7803510674637062</v>
      </c>
      <c r="O466" s="6">
        <f t="shared" si="4050"/>
        <v>5.3011368061485911</v>
      </c>
      <c r="P466" s="28">
        <f t="shared" si="4069"/>
        <v>10810</v>
      </c>
      <c r="Q466" s="6">
        <f t="shared" ref="Q466" si="4361">Q$5/P466+Q$6</f>
        <v>3.7075135060129512</v>
      </c>
      <c r="R466" s="6">
        <f t="shared" si="4052"/>
        <v>5.221816096207216</v>
      </c>
      <c r="S466" s="28">
        <f t="shared" si="3819"/>
        <v>16905</v>
      </c>
      <c r="T466" s="6">
        <f t="shared" ref="T466" si="4362">T$5/S466+T$6</f>
        <v>2.6916048506359065</v>
      </c>
      <c r="U466" s="6">
        <f t="shared" si="4054"/>
        <v>3.003485093167702</v>
      </c>
      <c r="V466" s="28">
        <f t="shared" si="3821"/>
        <v>32325</v>
      </c>
      <c r="W466" s="6">
        <f t="shared" ref="W466" si="4363">W$5/V466+W$6</f>
        <v>2.5972209590100541</v>
      </c>
      <c r="X466" s="6">
        <f t="shared" si="4056"/>
        <v>2.8987792730085071</v>
      </c>
      <c r="Y466" s="28">
        <f t="shared" si="3823"/>
        <v>64450</v>
      </c>
      <c r="Z466" s="6">
        <f t="shared" ref="Z466" si="4364">Z$5/Y466+Z$6</f>
        <v>2.4665488750969744</v>
      </c>
      <c r="AA466" s="6">
        <f t="shared" si="4058"/>
        <v>2.7536090768037238</v>
      </c>
      <c r="AB466" s="28">
        <f t="shared" si="3906"/>
        <v>318000</v>
      </c>
      <c r="AC466" s="6">
        <f t="shared" ref="AC466" si="4365">AC$5/AB466+AC$6</f>
        <v>2.2114044025157233</v>
      </c>
      <c r="AD466" s="6">
        <f t="shared" si="4060"/>
        <v>2.4694911949685534</v>
      </c>
      <c r="AE466" s="28">
        <f t="shared" si="3989"/>
        <v>544000</v>
      </c>
      <c r="AF466" s="6">
        <f t="shared" si="4043"/>
        <v>1.9200492647058822</v>
      </c>
      <c r="AG466" s="6">
        <f t="shared" si="4061"/>
        <v>2.1444676470588235</v>
      </c>
      <c r="AH466" s="28">
        <f t="shared" si="3990"/>
        <v>544000</v>
      </c>
      <c r="AI466" s="6">
        <f t="shared" si="4044"/>
        <v>1.4534492647058823</v>
      </c>
      <c r="AJ466" s="6">
        <f t="shared" si="4062"/>
        <v>1.6231676470588237</v>
      </c>
      <c r="AK466" s="28">
        <f t="shared" si="3991"/>
        <v>544000</v>
      </c>
      <c r="AL466" s="6">
        <f t="shared" si="4045"/>
        <v>0.75334926470588237</v>
      </c>
      <c r="AM466" s="6">
        <f t="shared" si="4063"/>
        <v>0.75790021150929832</v>
      </c>
      <c r="AN466" s="28">
        <f t="shared" si="3992"/>
        <v>544000</v>
      </c>
      <c r="AO466" s="6">
        <f t="shared" si="4046"/>
        <v>0.45254926470588236</v>
      </c>
      <c r="AP466" s="6">
        <f t="shared" si="4064"/>
        <v>0.45546764705882353</v>
      </c>
      <c r="AQ466" s="28">
        <f t="shared" si="3826"/>
        <v>64450</v>
      </c>
      <c r="AR466" s="6">
        <f t="shared" si="4291"/>
        <v>1.4342488750969744</v>
      </c>
      <c r="AS466" s="6">
        <f t="shared" si="4292"/>
        <v>1.6002231309921275</v>
      </c>
      <c r="AT466" s="28">
        <f t="shared" si="3908"/>
        <v>318000</v>
      </c>
      <c r="AU466" s="6">
        <f t="shared" si="4293"/>
        <v>1.1931044025157234</v>
      </c>
      <c r="AV466" s="6">
        <f t="shared" si="4294"/>
        <v>1.3318264356858314</v>
      </c>
      <c r="AW466" s="28">
        <f t="shared" si="3993"/>
        <v>544000</v>
      </c>
      <c r="AX466" s="6">
        <f t="shared" si="4295"/>
        <v>1.1857492647058823</v>
      </c>
      <c r="AY466" s="6">
        <f t="shared" si="4296"/>
        <v>1.3241028877761014</v>
      </c>
      <c r="AZ466" s="28">
        <f t="shared" si="3994"/>
        <v>544000</v>
      </c>
      <c r="BA466" s="6">
        <f t="shared" si="4297"/>
        <v>1.1857492647058823</v>
      </c>
      <c r="BB466" s="21">
        <f t="shared" si="4298"/>
        <v>1.3241028877761014</v>
      </c>
    </row>
    <row r="467" spans="4:54" x14ac:dyDescent="0.25">
      <c r="D467" s="28">
        <v>458</v>
      </c>
      <c r="F467" s="20"/>
      <c r="G467" s="29">
        <f t="shared" si="4309"/>
        <v>229.5</v>
      </c>
      <c r="H467" s="4">
        <f t="shared" ref="H467" si="4366">H$5/G467+H$6</f>
        <v>4.0802605664488016</v>
      </c>
      <c r="I467" s="4">
        <f t="shared" si="4300"/>
        <v>5.84954357298475</v>
      </c>
      <c r="J467" s="28">
        <v>458</v>
      </c>
      <c r="K467" s="4">
        <f t="shared" ref="K467" si="4367">K$5/J467+K$6</f>
        <v>4.0804698689956336</v>
      </c>
      <c r="L467" s="4">
        <f t="shared" si="4302"/>
        <v>5.8498493449781659</v>
      </c>
      <c r="M467" s="28">
        <f t="shared" si="4067"/>
        <v>1174</v>
      </c>
      <c r="N467" s="6">
        <f t="shared" ref="N467" si="4368">N$5/M467+N$6</f>
        <v>3.7801306643952302</v>
      </c>
      <c r="O467" s="6">
        <f t="shared" si="4050"/>
        <v>5.3008967632027257</v>
      </c>
      <c r="P467" s="28">
        <f t="shared" si="4069"/>
        <v>10840</v>
      </c>
      <c r="Q467" s="6">
        <f t="shared" ref="Q467" si="4369">Q$5/P467+Q$6</f>
        <v>3.7074763837638378</v>
      </c>
      <c r="R467" s="6">
        <f t="shared" si="4052"/>
        <v>5.2217756457564581</v>
      </c>
      <c r="S467" s="28">
        <f t="shared" ref="S467:S530" si="4370">S466+65</f>
        <v>16970</v>
      </c>
      <c r="T467" s="6">
        <f t="shared" ref="T467" si="4371">T$5/S467+T$6</f>
        <v>2.6913918680023574</v>
      </c>
      <c r="U467" s="6">
        <f t="shared" si="4054"/>
        <v>3.0032614614024751</v>
      </c>
      <c r="V467" s="28">
        <f t="shared" ref="V467:V530" si="4372">V466+125</f>
        <v>32450</v>
      </c>
      <c r="W467" s="6">
        <f t="shared" ref="W467" si="4373">W$5/V467+W$6</f>
        <v>2.5970463790446838</v>
      </c>
      <c r="X467" s="6">
        <f t="shared" si="4056"/>
        <v>2.8985959938366719</v>
      </c>
      <c r="Y467" s="28">
        <f t="shared" ref="Y467:Y530" si="4374">Y466+250</f>
        <v>64700</v>
      </c>
      <c r="Z467" s="6">
        <f t="shared" ref="Z467" si="4375">Z$5/Y467+Z$6</f>
        <v>2.4664211746522411</v>
      </c>
      <c r="AA467" s="6">
        <f t="shared" si="4058"/>
        <v>2.7534749613601237</v>
      </c>
      <c r="AB467" s="28">
        <f t="shared" si="3906"/>
        <v>320000</v>
      </c>
      <c r="AC467" s="6">
        <f t="shared" ref="AC467" si="4376">AC$5/AB467+AC$6</f>
        <v>2.2112937500000003</v>
      </c>
      <c r="AD467" s="6">
        <f t="shared" si="4060"/>
        <v>2.4693749999999999</v>
      </c>
      <c r="AE467" s="28">
        <f t="shared" si="3989"/>
        <v>547000</v>
      </c>
      <c r="AF467" s="6">
        <f t="shared" si="4043"/>
        <v>1.9199925045703838</v>
      </c>
      <c r="AG467" s="6">
        <f t="shared" si="4061"/>
        <v>2.1444080438756856</v>
      </c>
      <c r="AH467" s="28">
        <f t="shared" si="3990"/>
        <v>547000</v>
      </c>
      <c r="AI467" s="6">
        <f t="shared" si="4044"/>
        <v>1.4533925045703839</v>
      </c>
      <c r="AJ467" s="6">
        <f t="shared" si="4062"/>
        <v>1.6231080438756855</v>
      </c>
      <c r="AK467" s="28">
        <f t="shared" si="3991"/>
        <v>547000</v>
      </c>
      <c r="AL467" s="6">
        <f t="shared" si="4045"/>
        <v>0.75329250457038388</v>
      </c>
      <c r="AM467" s="6">
        <f t="shared" si="4063"/>
        <v>0.7578406083261604</v>
      </c>
      <c r="AN467" s="28">
        <f t="shared" si="3992"/>
        <v>547000</v>
      </c>
      <c r="AO467" s="6">
        <f t="shared" si="4046"/>
        <v>0.45249250457038392</v>
      </c>
      <c r="AP467" s="6">
        <f t="shared" si="4064"/>
        <v>0.45540804387568556</v>
      </c>
      <c r="AQ467" s="28">
        <f t="shared" ref="AQ467:AQ530" si="4377">AQ466+250</f>
        <v>64700</v>
      </c>
      <c r="AR467" s="6">
        <f t="shared" si="4291"/>
        <v>1.4341211746522411</v>
      </c>
      <c r="AS467" s="6">
        <f t="shared" si="4292"/>
        <v>1.6000890155485272</v>
      </c>
      <c r="AT467" s="28">
        <f t="shared" si="3908"/>
        <v>320000</v>
      </c>
      <c r="AU467" s="6">
        <f t="shared" si="4293"/>
        <v>1.1929937500000001</v>
      </c>
      <c r="AV467" s="6">
        <f t="shared" si="4294"/>
        <v>1.3317102407172778</v>
      </c>
      <c r="AW467" s="28">
        <f t="shared" si="3993"/>
        <v>547000</v>
      </c>
      <c r="AX467" s="6">
        <f t="shared" si="4295"/>
        <v>1.1856925045703839</v>
      </c>
      <c r="AY467" s="6">
        <f t="shared" si="4296"/>
        <v>1.3240432845929633</v>
      </c>
      <c r="AZ467" s="28">
        <f t="shared" si="3994"/>
        <v>547000</v>
      </c>
      <c r="BA467" s="6">
        <f t="shared" si="4297"/>
        <v>1.1856925045703839</v>
      </c>
      <c r="BB467" s="21">
        <f t="shared" si="4298"/>
        <v>1.3240432845929633</v>
      </c>
    </row>
    <row r="468" spans="4:54" x14ac:dyDescent="0.25">
      <c r="D468" s="28">
        <v>459</v>
      </c>
      <c r="F468" s="20"/>
      <c r="G468" s="29">
        <f t="shared" si="4309"/>
        <v>230</v>
      </c>
      <c r="H468" s="4">
        <f t="shared" ref="H468" si="4378">H$5/G468+H$6</f>
        <v>4.0800521739130433</v>
      </c>
      <c r="I468" s="4">
        <f t="shared" si="4300"/>
        <v>5.8492391304347828</v>
      </c>
      <c r="J468" s="28">
        <v>459</v>
      </c>
      <c r="K468" s="4">
        <f t="shared" ref="K468" si="4379">K$5/J468+K$6</f>
        <v>4.0802605664488016</v>
      </c>
      <c r="L468" s="4">
        <f t="shared" si="4302"/>
        <v>5.84954357298475</v>
      </c>
      <c r="M468" s="28">
        <f t="shared" si="4067"/>
        <v>1177</v>
      </c>
      <c r="N468" s="6">
        <f t="shared" ref="N468" si="4380">N$5/M468+N$6</f>
        <v>3.7799113848768058</v>
      </c>
      <c r="O468" s="6">
        <f t="shared" si="4050"/>
        <v>5.3006579439252342</v>
      </c>
      <c r="P468" s="28">
        <f t="shared" si="4069"/>
        <v>10870</v>
      </c>
      <c r="Q468" s="6">
        <f t="shared" ref="Q468" si="4381">Q$5/P468+Q$6</f>
        <v>3.7074394664213433</v>
      </c>
      <c r="R468" s="6">
        <f t="shared" si="4052"/>
        <v>5.2217354185832567</v>
      </c>
      <c r="S468" s="28">
        <f t="shared" si="4370"/>
        <v>17035</v>
      </c>
      <c r="T468" s="6">
        <f t="shared" ref="T468" si="4382">T$5/S468+T$6</f>
        <v>2.6911805107132376</v>
      </c>
      <c r="U468" s="6">
        <f t="shared" si="4054"/>
        <v>3.0030395362488993</v>
      </c>
      <c r="V468" s="28">
        <f t="shared" si="4372"/>
        <v>32575</v>
      </c>
      <c r="W468" s="6">
        <f t="shared" ref="W468" si="4383">W$5/V468+W$6</f>
        <v>2.5968731389102069</v>
      </c>
      <c r="X468" s="6">
        <f t="shared" si="4056"/>
        <v>2.8984141212586341</v>
      </c>
      <c r="Y468" s="28">
        <f t="shared" si="4374"/>
        <v>64950</v>
      </c>
      <c r="Z468" s="6">
        <f t="shared" ref="Z468" si="4384">Z$5/Y468+Z$6</f>
        <v>2.4662944572748269</v>
      </c>
      <c r="AA468" s="6">
        <f t="shared" si="4058"/>
        <v>2.7533418783679755</v>
      </c>
      <c r="AB468" s="28">
        <f t="shared" si="3906"/>
        <v>322000</v>
      </c>
      <c r="AC468" s="6">
        <f t="shared" ref="AC468" si="4385">AC$5/AB468+AC$6</f>
        <v>2.2111844720496898</v>
      </c>
      <c r="AD468" s="6">
        <f t="shared" si="4060"/>
        <v>2.4692602484472048</v>
      </c>
      <c r="AE468" s="28">
        <f t="shared" si="3989"/>
        <v>550000</v>
      </c>
      <c r="AF468" s="6">
        <f t="shared" si="4043"/>
        <v>1.9199363636363636</v>
      </c>
      <c r="AG468" s="6">
        <f t="shared" si="4061"/>
        <v>2.144349090909091</v>
      </c>
      <c r="AH468" s="28">
        <f t="shared" si="3990"/>
        <v>550000</v>
      </c>
      <c r="AI468" s="6">
        <f t="shared" si="4044"/>
        <v>1.4533363636363636</v>
      </c>
      <c r="AJ468" s="6">
        <f t="shared" si="4062"/>
        <v>1.6230490909090909</v>
      </c>
      <c r="AK468" s="28">
        <f t="shared" si="3991"/>
        <v>550000</v>
      </c>
      <c r="AL468" s="6">
        <f t="shared" si="4045"/>
        <v>0.75323636363636359</v>
      </c>
      <c r="AM468" s="6">
        <f t="shared" si="4063"/>
        <v>0.75778165535956576</v>
      </c>
      <c r="AN468" s="28">
        <f t="shared" si="3992"/>
        <v>550000</v>
      </c>
      <c r="AO468" s="6">
        <f t="shared" si="4046"/>
        <v>0.45243636363636364</v>
      </c>
      <c r="AP468" s="6">
        <f t="shared" si="4064"/>
        <v>0.45534909090909093</v>
      </c>
      <c r="AQ468" s="28">
        <f t="shared" si="4377"/>
        <v>64950</v>
      </c>
      <c r="AR468" s="6">
        <f t="shared" si="4291"/>
        <v>1.4339944572748269</v>
      </c>
      <c r="AS468" s="6">
        <f t="shared" si="4292"/>
        <v>1.599955932556379</v>
      </c>
      <c r="AT468" s="28">
        <f t="shared" si="3908"/>
        <v>322000</v>
      </c>
      <c r="AU468" s="6">
        <f t="shared" si="4293"/>
        <v>1.1928844720496894</v>
      </c>
      <c r="AV468" s="6">
        <f t="shared" si="4294"/>
        <v>1.3315954891644828</v>
      </c>
      <c r="AW468" s="28">
        <f t="shared" si="3993"/>
        <v>550000</v>
      </c>
      <c r="AX468" s="6">
        <f t="shared" si="4295"/>
        <v>1.1856363636363636</v>
      </c>
      <c r="AY468" s="6">
        <f t="shared" si="4296"/>
        <v>1.3239843316263686</v>
      </c>
      <c r="AZ468" s="28">
        <f t="shared" si="3994"/>
        <v>550000</v>
      </c>
      <c r="BA468" s="6">
        <f t="shared" si="4297"/>
        <v>1.1856363636363636</v>
      </c>
      <c r="BB468" s="21">
        <f t="shared" si="4298"/>
        <v>1.3239843316263686</v>
      </c>
    </row>
    <row r="469" spans="4:54" x14ac:dyDescent="0.25">
      <c r="D469" s="28">
        <v>460</v>
      </c>
      <c r="F469" s="20"/>
      <c r="G469" s="29">
        <f t="shared" si="4309"/>
        <v>230.5</v>
      </c>
      <c r="H469" s="4">
        <f t="shared" ref="H469" si="4386">H$5/G469+H$6</f>
        <v>4.0798446854663775</v>
      </c>
      <c r="I469" s="4">
        <f t="shared" si="4300"/>
        <v>5.8489360086767901</v>
      </c>
      <c r="J469" s="28">
        <v>460</v>
      </c>
      <c r="K469" s="4">
        <f t="shared" ref="K469" si="4387">K$5/J469+K$6</f>
        <v>4.0800521739130433</v>
      </c>
      <c r="L469" s="4">
        <f t="shared" si="4302"/>
        <v>5.8492391304347828</v>
      </c>
      <c r="M469" s="28">
        <f t="shared" si="4067"/>
        <v>1180</v>
      </c>
      <c r="N469" s="6">
        <f t="shared" ref="N469" si="4388">N$5/M469+N$6</f>
        <v>3.779693220338983</v>
      </c>
      <c r="O469" s="6">
        <f t="shared" si="4050"/>
        <v>5.3004203389830513</v>
      </c>
      <c r="P469" s="28">
        <f t="shared" si="4069"/>
        <v>10900</v>
      </c>
      <c r="Q469" s="6">
        <f t="shared" ref="Q469" si="4389">Q$5/P469+Q$6</f>
        <v>3.7074027522935782</v>
      </c>
      <c r="R469" s="6">
        <f t="shared" si="4052"/>
        <v>5.2216954128440367</v>
      </c>
      <c r="S469" s="28">
        <f t="shared" si="4370"/>
        <v>17100</v>
      </c>
      <c r="T469" s="6">
        <f t="shared" ref="T469" si="4390">T$5/S469+T$6</f>
        <v>2.6909707602339181</v>
      </c>
      <c r="U469" s="6">
        <f t="shared" si="4054"/>
        <v>3.0028192982456141</v>
      </c>
      <c r="V469" s="28">
        <f t="shared" si="4372"/>
        <v>32700</v>
      </c>
      <c r="W469" s="6">
        <f t="shared" ref="W469" si="4391">W$5/V469+W$6</f>
        <v>2.59670122324159</v>
      </c>
      <c r="X469" s="6">
        <f t="shared" si="4056"/>
        <v>2.8982336391437307</v>
      </c>
      <c r="Y469" s="28">
        <f t="shared" si="4374"/>
        <v>65200</v>
      </c>
      <c r="Z469" s="6">
        <f t="shared" ref="Z469" si="4392">Z$5/Y469+Z$6</f>
        <v>2.4661687116564419</v>
      </c>
      <c r="AA469" s="6">
        <f t="shared" si="4058"/>
        <v>2.7532098159509202</v>
      </c>
      <c r="AB469" s="28">
        <f t="shared" si="3906"/>
        <v>324000</v>
      </c>
      <c r="AC469" s="6">
        <f t="shared" ref="AC469" si="4393">AC$5/AB469+AC$6</f>
        <v>2.2110765432098769</v>
      </c>
      <c r="AD469" s="6">
        <f t="shared" si="4060"/>
        <v>2.4691469135802468</v>
      </c>
      <c r="AE469" s="28">
        <f t="shared" si="3989"/>
        <v>553000</v>
      </c>
      <c r="AF469" s="6">
        <f t="shared" si="4043"/>
        <v>1.9198808318264013</v>
      </c>
      <c r="AG469" s="6">
        <f t="shared" si="4061"/>
        <v>2.1442907775768534</v>
      </c>
      <c r="AH469" s="28">
        <f t="shared" si="3990"/>
        <v>553000</v>
      </c>
      <c r="AI469" s="6">
        <f t="shared" si="4044"/>
        <v>1.4532808318264014</v>
      </c>
      <c r="AJ469" s="6">
        <f t="shared" si="4062"/>
        <v>1.6229907775768535</v>
      </c>
      <c r="AK469" s="28">
        <f t="shared" si="3991"/>
        <v>553000</v>
      </c>
      <c r="AL469" s="6">
        <f t="shared" si="4045"/>
        <v>0.7531808318264015</v>
      </c>
      <c r="AM469" s="6">
        <f t="shared" si="4063"/>
        <v>0.75772334202732838</v>
      </c>
      <c r="AN469" s="28">
        <f t="shared" si="3992"/>
        <v>553000</v>
      </c>
      <c r="AO469" s="6">
        <f t="shared" si="4046"/>
        <v>0.45238083182640143</v>
      </c>
      <c r="AP469" s="6">
        <f t="shared" si="4064"/>
        <v>0.45529077757685354</v>
      </c>
      <c r="AQ469" s="28">
        <f t="shared" si="4377"/>
        <v>65200</v>
      </c>
      <c r="AR469" s="6">
        <f t="shared" si="4291"/>
        <v>1.4338687116564417</v>
      </c>
      <c r="AS469" s="6">
        <f t="shared" si="4292"/>
        <v>1.5998238701393239</v>
      </c>
      <c r="AT469" s="28">
        <f t="shared" si="3908"/>
        <v>324000</v>
      </c>
      <c r="AU469" s="6">
        <f t="shared" si="4293"/>
        <v>1.1927765432098765</v>
      </c>
      <c r="AV469" s="6">
        <f t="shared" si="4294"/>
        <v>1.3314821542975248</v>
      </c>
      <c r="AW469" s="28">
        <f t="shared" si="3993"/>
        <v>553000</v>
      </c>
      <c r="AX469" s="6">
        <f t="shared" si="4295"/>
        <v>1.1855808318264014</v>
      </c>
      <c r="AY469" s="6">
        <f t="shared" si="4296"/>
        <v>1.3239260182941313</v>
      </c>
      <c r="AZ469" s="28">
        <f t="shared" si="3994"/>
        <v>553000</v>
      </c>
      <c r="BA469" s="6">
        <f t="shared" si="4297"/>
        <v>1.1855808318264014</v>
      </c>
      <c r="BB469" s="21">
        <f t="shared" si="4298"/>
        <v>1.3239260182941313</v>
      </c>
    </row>
    <row r="470" spans="4:54" x14ac:dyDescent="0.25">
      <c r="D470" s="28">
        <v>461</v>
      </c>
      <c r="F470" s="20"/>
      <c r="G470" s="29">
        <f t="shared" si="4309"/>
        <v>231</v>
      </c>
      <c r="H470" s="4">
        <f t="shared" ref="H470" si="4394">H$5/G470+H$6</f>
        <v>4.0796380952380948</v>
      </c>
      <c r="I470" s="4">
        <f t="shared" si="4300"/>
        <v>5.8486341991341995</v>
      </c>
      <c r="J470" s="28">
        <v>461</v>
      </c>
      <c r="K470" s="4">
        <f t="shared" ref="K470" si="4395">K$5/J470+K$6</f>
        <v>4.0798446854663775</v>
      </c>
      <c r="L470" s="4">
        <f t="shared" si="4302"/>
        <v>5.8489360086767901</v>
      </c>
      <c r="M470" s="28">
        <f t="shared" si="4067"/>
        <v>1183</v>
      </c>
      <c r="N470" s="6">
        <f t="shared" ref="N470" si="4396">N$5/M470+N$6</f>
        <v>3.7794761622992392</v>
      </c>
      <c r="O470" s="6">
        <f t="shared" si="4050"/>
        <v>5.3001839391377858</v>
      </c>
      <c r="P470" s="28">
        <f t="shared" si="4069"/>
        <v>10930</v>
      </c>
      <c r="Q470" s="6">
        <f t="shared" ref="Q470" si="4397">Q$5/P470+Q$6</f>
        <v>3.7073662397072278</v>
      </c>
      <c r="R470" s="6">
        <f t="shared" si="4052"/>
        <v>5.2216556267154619</v>
      </c>
      <c r="S470" s="28">
        <f t="shared" si="4370"/>
        <v>17165</v>
      </c>
      <c r="T470" s="6">
        <f t="shared" ref="T470" si="4398">T$5/S470+T$6</f>
        <v>2.6907625983105157</v>
      </c>
      <c r="U470" s="6">
        <f t="shared" si="4054"/>
        <v>3.0026007282260414</v>
      </c>
      <c r="V470" s="28">
        <f t="shared" si="4372"/>
        <v>32825</v>
      </c>
      <c r="W470" s="6">
        <f t="shared" ref="W470" si="4399">W$5/V470+W$6</f>
        <v>2.5965306169078444</v>
      </c>
      <c r="X470" s="6">
        <f t="shared" si="4056"/>
        <v>2.898054531607007</v>
      </c>
      <c r="Y470" s="28">
        <f t="shared" si="4374"/>
        <v>65450</v>
      </c>
      <c r="Z470" s="6">
        <f t="shared" ref="Z470" si="4400">Z$5/Y470+Z$6</f>
        <v>2.4660439266615737</v>
      </c>
      <c r="AA470" s="6">
        <f t="shared" si="4058"/>
        <v>2.7530787624140567</v>
      </c>
      <c r="AB470" s="28">
        <f t="shared" si="3906"/>
        <v>326000</v>
      </c>
      <c r="AC470" s="6">
        <f t="shared" ref="AC470" si="4401">AC$5/AB470+AC$6</f>
        <v>2.2109699386503068</v>
      </c>
      <c r="AD470" s="6">
        <f t="shared" si="4060"/>
        <v>2.4690349693251532</v>
      </c>
      <c r="AE470" s="28">
        <f t="shared" si="3989"/>
        <v>556000</v>
      </c>
      <c r="AF470" s="6">
        <f t="shared" si="4043"/>
        <v>1.9198258992805755</v>
      </c>
      <c r="AG470" s="6">
        <f t="shared" si="4061"/>
        <v>2.1442330935251799</v>
      </c>
      <c r="AH470" s="28">
        <f t="shared" si="3990"/>
        <v>556000</v>
      </c>
      <c r="AI470" s="6">
        <f t="shared" si="4044"/>
        <v>1.4532258992805756</v>
      </c>
      <c r="AJ470" s="6">
        <f t="shared" si="4062"/>
        <v>1.62293309352518</v>
      </c>
      <c r="AK470" s="28">
        <f t="shared" si="3991"/>
        <v>556000</v>
      </c>
      <c r="AL470" s="6">
        <f t="shared" si="4045"/>
        <v>0.75312589928057549</v>
      </c>
      <c r="AM470" s="6">
        <f t="shared" si="4063"/>
        <v>0.75766565797565466</v>
      </c>
      <c r="AN470" s="28">
        <f t="shared" si="3992"/>
        <v>556000</v>
      </c>
      <c r="AO470" s="6">
        <f t="shared" si="4046"/>
        <v>0.45232589928057554</v>
      </c>
      <c r="AP470" s="6">
        <f t="shared" si="4064"/>
        <v>0.45523309352517988</v>
      </c>
      <c r="AQ470" s="28">
        <f t="shared" si="4377"/>
        <v>65450</v>
      </c>
      <c r="AR470" s="6">
        <f t="shared" si="4291"/>
        <v>1.4337439266615737</v>
      </c>
      <c r="AS470" s="6">
        <f t="shared" si="4292"/>
        <v>1.5996928166024602</v>
      </c>
      <c r="AT470" s="28">
        <f t="shared" si="3908"/>
        <v>326000</v>
      </c>
      <c r="AU470" s="6">
        <f t="shared" si="4293"/>
        <v>1.1926699386503068</v>
      </c>
      <c r="AV470" s="6">
        <f t="shared" si="4294"/>
        <v>1.3313702100424312</v>
      </c>
      <c r="AW470" s="28">
        <f t="shared" si="3993"/>
        <v>556000</v>
      </c>
      <c r="AX470" s="6">
        <f t="shared" si="4295"/>
        <v>1.1855258992805755</v>
      </c>
      <c r="AY470" s="6">
        <f t="shared" si="4296"/>
        <v>1.3238683342424578</v>
      </c>
      <c r="AZ470" s="28">
        <f t="shared" si="3994"/>
        <v>556000</v>
      </c>
      <c r="BA470" s="6">
        <f t="shared" si="4297"/>
        <v>1.1855258992805755</v>
      </c>
      <c r="BB470" s="21">
        <f t="shared" si="4298"/>
        <v>1.3238683342424578</v>
      </c>
    </row>
    <row r="471" spans="4:54" x14ac:dyDescent="0.25">
      <c r="D471" s="28">
        <v>462</v>
      </c>
      <c r="F471" s="20"/>
      <c r="G471" s="29">
        <f t="shared" si="4309"/>
        <v>231.5</v>
      </c>
      <c r="H471" s="4">
        <f t="shared" ref="H471" si="4402">H$5/G471+H$6</f>
        <v>4.0794323974082074</v>
      </c>
      <c r="I471" s="4">
        <f t="shared" si="4300"/>
        <v>5.8483336933045358</v>
      </c>
      <c r="J471" s="28">
        <v>462</v>
      </c>
      <c r="K471" s="4">
        <f t="shared" ref="K471" si="4403">K$5/J471+K$6</f>
        <v>4.0796380952380948</v>
      </c>
      <c r="L471" s="4">
        <f t="shared" si="4302"/>
        <v>5.8486341991341995</v>
      </c>
      <c r="M471" s="28">
        <f t="shared" si="4067"/>
        <v>1186</v>
      </c>
      <c r="N471" s="6">
        <f t="shared" ref="N471" si="4404">N$5/M471+N$6</f>
        <v>3.7792602023608772</v>
      </c>
      <c r="O471" s="6">
        <f t="shared" si="4050"/>
        <v>5.29994873524452</v>
      </c>
      <c r="P471" s="28">
        <f t="shared" si="4069"/>
        <v>10960</v>
      </c>
      <c r="Q471" s="6">
        <f t="shared" ref="Q471" si="4405">Q$5/P471+Q$6</f>
        <v>3.7073299270072995</v>
      </c>
      <c r="R471" s="6">
        <f t="shared" si="4052"/>
        <v>5.2216160583941607</v>
      </c>
      <c r="S471" s="28">
        <f t="shared" si="4370"/>
        <v>17230</v>
      </c>
      <c r="T471" s="6">
        <f t="shared" ref="T471" si="4406">T$5/S471+T$6</f>
        <v>2.6905560069645968</v>
      </c>
      <c r="U471" s="6">
        <f t="shared" si="4054"/>
        <v>3.0023838073128264</v>
      </c>
      <c r="V471" s="28">
        <f t="shared" si="4372"/>
        <v>32950</v>
      </c>
      <c r="W471" s="6">
        <f t="shared" ref="W471" si="4407">W$5/V471+W$6</f>
        <v>2.5963613050075871</v>
      </c>
      <c r="X471" s="6">
        <f t="shared" si="4056"/>
        <v>2.8978767830045524</v>
      </c>
      <c r="Y471" s="28">
        <f t="shared" si="4374"/>
        <v>65700</v>
      </c>
      <c r="Z471" s="6">
        <f t="shared" ref="Z471" si="4408">Z$5/Y471+Z$6</f>
        <v>2.4659200913242008</v>
      </c>
      <c r="AA471" s="6">
        <f t="shared" si="4058"/>
        <v>2.7529487062404874</v>
      </c>
      <c r="AB471" s="28">
        <f t="shared" si="3906"/>
        <v>328000</v>
      </c>
      <c r="AC471" s="6">
        <f t="shared" ref="AC471" si="4409">AC$5/AB471+AC$6</f>
        <v>2.2108646341463416</v>
      </c>
      <c r="AD471" s="6">
        <f t="shared" si="4060"/>
        <v>2.4689243902439024</v>
      </c>
      <c r="AE471" s="28">
        <f t="shared" si="3989"/>
        <v>559000</v>
      </c>
      <c r="AF471" s="6">
        <f t="shared" si="4043"/>
        <v>1.9197715563506261</v>
      </c>
      <c r="AG471" s="6">
        <f t="shared" si="4061"/>
        <v>2.1441760286225402</v>
      </c>
      <c r="AH471" s="28">
        <f t="shared" si="3990"/>
        <v>559000</v>
      </c>
      <c r="AI471" s="6">
        <f t="shared" si="4044"/>
        <v>1.4531715563506262</v>
      </c>
      <c r="AJ471" s="6">
        <f t="shared" si="4062"/>
        <v>1.6228760286225403</v>
      </c>
      <c r="AK471" s="28">
        <f t="shared" si="3991"/>
        <v>559000</v>
      </c>
      <c r="AL471" s="6">
        <f t="shared" si="4045"/>
        <v>0.75307155635062617</v>
      </c>
      <c r="AM471" s="6">
        <f t="shared" si="4063"/>
        <v>0.75760859307301509</v>
      </c>
      <c r="AN471" s="28">
        <f t="shared" si="3992"/>
        <v>559000</v>
      </c>
      <c r="AO471" s="6">
        <f t="shared" si="4046"/>
        <v>0.4522715563506261</v>
      </c>
      <c r="AP471" s="6">
        <f t="shared" si="4064"/>
        <v>0.45517602862254025</v>
      </c>
      <c r="AQ471" s="28">
        <f t="shared" si="4377"/>
        <v>65700</v>
      </c>
      <c r="AR471" s="6">
        <f t="shared" si="4291"/>
        <v>1.433620091324201</v>
      </c>
      <c r="AS471" s="6">
        <f t="shared" si="4292"/>
        <v>1.5995627604288907</v>
      </c>
      <c r="AT471" s="28">
        <f t="shared" si="3908"/>
        <v>328000</v>
      </c>
      <c r="AU471" s="6">
        <f t="shared" si="4293"/>
        <v>1.1925646341463414</v>
      </c>
      <c r="AV471" s="6">
        <f t="shared" si="4294"/>
        <v>1.3312596309611802</v>
      </c>
      <c r="AW471" s="28">
        <f t="shared" si="3993"/>
        <v>559000</v>
      </c>
      <c r="AX471" s="6">
        <f t="shared" si="4295"/>
        <v>1.1854715563506262</v>
      </c>
      <c r="AY471" s="6">
        <f t="shared" si="4296"/>
        <v>1.3238112693398181</v>
      </c>
      <c r="AZ471" s="28">
        <f t="shared" si="3994"/>
        <v>559000</v>
      </c>
      <c r="BA471" s="6">
        <f t="shared" si="4297"/>
        <v>1.1854715563506262</v>
      </c>
      <c r="BB471" s="21">
        <f t="shared" si="4298"/>
        <v>1.3238112693398181</v>
      </c>
    </row>
    <row r="472" spans="4:54" x14ac:dyDescent="0.25">
      <c r="D472" s="28">
        <v>463</v>
      </c>
      <c r="F472" s="20"/>
      <c r="G472" s="29">
        <f t="shared" si="4309"/>
        <v>232</v>
      </c>
      <c r="H472" s="4">
        <f t="shared" ref="H472" si="4410">H$5/G472+H$6</f>
        <v>4.0792275862068967</v>
      </c>
      <c r="I472" s="4">
        <f t="shared" si="4300"/>
        <v>5.8480344827586208</v>
      </c>
      <c r="J472" s="28">
        <v>463</v>
      </c>
      <c r="K472" s="4">
        <f t="shared" ref="K472" si="4411">K$5/J472+K$6</f>
        <v>4.0794323974082074</v>
      </c>
      <c r="L472" s="4">
        <f t="shared" si="4302"/>
        <v>5.8483336933045358</v>
      </c>
      <c r="M472" s="28">
        <f t="shared" si="4067"/>
        <v>1189</v>
      </c>
      <c r="N472" s="6">
        <f t="shared" ref="N472" si="4412">N$5/M472+N$6</f>
        <v>3.7790453322119428</v>
      </c>
      <c r="O472" s="6">
        <f t="shared" si="4050"/>
        <v>5.2997147182506312</v>
      </c>
      <c r="P472" s="28">
        <f t="shared" si="4069"/>
        <v>10990</v>
      </c>
      <c r="Q472" s="6">
        <f t="shared" ref="Q472" si="4413">Q$5/P472+Q$6</f>
        <v>3.7072938125568702</v>
      </c>
      <c r="R472" s="6">
        <f t="shared" si="4052"/>
        <v>5.2215767060964513</v>
      </c>
      <c r="S472" s="28">
        <f t="shared" si="4370"/>
        <v>17295</v>
      </c>
      <c r="T472" s="6">
        <f t="shared" ref="T472" si="4414">T$5/S472+T$6</f>
        <v>2.6903509684880023</v>
      </c>
      <c r="U472" s="6">
        <f t="shared" si="4054"/>
        <v>3.0021685169124024</v>
      </c>
      <c r="V472" s="28">
        <f t="shared" si="4372"/>
        <v>33075</v>
      </c>
      <c r="W472" s="6">
        <f t="shared" ref="W472" si="4415">W$5/V472+W$6</f>
        <v>2.5961932728647015</v>
      </c>
      <c r="X472" s="6">
        <f t="shared" si="4056"/>
        <v>2.8977003779289494</v>
      </c>
      <c r="Y472" s="28">
        <f t="shared" si="4374"/>
        <v>65950</v>
      </c>
      <c r="Z472" s="6">
        <f t="shared" ref="Z472" si="4416">Z$5/Y472+Z$6</f>
        <v>2.4657971948445794</v>
      </c>
      <c r="AA472" s="6">
        <f t="shared" si="4058"/>
        <v>2.7528196360879456</v>
      </c>
      <c r="AB472" s="28">
        <f t="shared" si="3906"/>
        <v>330000</v>
      </c>
      <c r="AC472" s="6">
        <f t="shared" ref="AC472" si="4417">AC$5/AB472+AC$6</f>
        <v>2.2107606060606062</v>
      </c>
      <c r="AD472" s="6">
        <f t="shared" si="4060"/>
        <v>2.4688151515151513</v>
      </c>
      <c r="AE472" s="28">
        <f t="shared" si="3989"/>
        <v>562000</v>
      </c>
      <c r="AF472" s="6">
        <f t="shared" si="4043"/>
        <v>1.9197177935943059</v>
      </c>
      <c r="AG472" s="6">
        <f t="shared" si="4061"/>
        <v>2.1441195729537368</v>
      </c>
      <c r="AH472" s="28">
        <f t="shared" si="3990"/>
        <v>562000</v>
      </c>
      <c r="AI472" s="6">
        <f t="shared" si="4044"/>
        <v>1.453117793594306</v>
      </c>
      <c r="AJ472" s="6">
        <f t="shared" si="4062"/>
        <v>1.6228195729537367</v>
      </c>
      <c r="AK472" s="28">
        <f t="shared" si="3991"/>
        <v>562000</v>
      </c>
      <c r="AL472" s="6">
        <f t="shared" si="4045"/>
        <v>0.7530177935943061</v>
      </c>
      <c r="AM472" s="6">
        <f t="shared" si="4063"/>
        <v>0.75755213740421146</v>
      </c>
      <c r="AN472" s="28">
        <f t="shared" si="3992"/>
        <v>562000</v>
      </c>
      <c r="AO472" s="6">
        <f t="shared" si="4046"/>
        <v>0.45221779359430603</v>
      </c>
      <c r="AP472" s="6">
        <f t="shared" si="4064"/>
        <v>0.45511957295373667</v>
      </c>
      <c r="AQ472" s="28">
        <f t="shared" si="4377"/>
        <v>65950</v>
      </c>
      <c r="AR472" s="6">
        <f t="shared" si="4291"/>
        <v>1.4334971948445794</v>
      </c>
      <c r="AS472" s="6">
        <f t="shared" si="4292"/>
        <v>1.5994336902763491</v>
      </c>
      <c r="AT472" s="28">
        <f t="shared" si="3908"/>
        <v>330000</v>
      </c>
      <c r="AU472" s="6">
        <f t="shared" si="4293"/>
        <v>1.192460606060606</v>
      </c>
      <c r="AV472" s="6">
        <f t="shared" si="4294"/>
        <v>1.3311503922324293</v>
      </c>
      <c r="AW472" s="28">
        <f t="shared" si="3993"/>
        <v>562000</v>
      </c>
      <c r="AX472" s="6">
        <f t="shared" si="4295"/>
        <v>1.185417793594306</v>
      </c>
      <c r="AY472" s="6">
        <f t="shared" si="4296"/>
        <v>1.3237548136710144</v>
      </c>
      <c r="AZ472" s="28">
        <f t="shared" si="3994"/>
        <v>562000</v>
      </c>
      <c r="BA472" s="6">
        <f t="shared" si="4297"/>
        <v>1.185417793594306</v>
      </c>
      <c r="BB472" s="21">
        <f t="shared" si="4298"/>
        <v>1.3237548136710144</v>
      </c>
    </row>
    <row r="473" spans="4:54" x14ac:dyDescent="0.25">
      <c r="D473" s="28">
        <v>464</v>
      </c>
      <c r="F473" s="20"/>
      <c r="G473" s="29">
        <f t="shared" si="4309"/>
        <v>232.5</v>
      </c>
      <c r="H473" s="4">
        <f t="shared" ref="H473" si="4418">H$5/G473+H$6</f>
        <v>4.0790236559139785</v>
      </c>
      <c r="I473" s="4">
        <f t="shared" si="4300"/>
        <v>5.8477365591397854</v>
      </c>
      <c r="J473" s="28">
        <v>464</v>
      </c>
      <c r="K473" s="4">
        <f t="shared" ref="K473" si="4419">K$5/J473+K$6</f>
        <v>4.0792275862068967</v>
      </c>
      <c r="L473" s="4">
        <f t="shared" si="4302"/>
        <v>5.8480344827586208</v>
      </c>
      <c r="M473" s="28">
        <f t="shared" si="4067"/>
        <v>1192</v>
      </c>
      <c r="N473" s="6">
        <f t="shared" ref="N473" si="4420">N$5/M473+N$6</f>
        <v>3.7788315436241611</v>
      </c>
      <c r="O473" s="6">
        <f t="shared" si="4050"/>
        <v>5.299481879194631</v>
      </c>
      <c r="P473" s="28">
        <f t="shared" si="4069"/>
        <v>11020</v>
      </c>
      <c r="Q473" s="6">
        <f t="shared" ref="Q473" si="4421">Q$5/P473+Q$6</f>
        <v>3.7072578947368422</v>
      </c>
      <c r="R473" s="6">
        <f t="shared" si="4052"/>
        <v>5.2215375680580767</v>
      </c>
      <c r="S473" s="28">
        <f t="shared" si="4370"/>
        <v>17360</v>
      </c>
      <c r="T473" s="6">
        <f t="shared" ref="T473" si="4422">T$5/S473+T$6</f>
        <v>2.6901474654377879</v>
      </c>
      <c r="U473" s="6">
        <f t="shared" si="4054"/>
        <v>3.0019548387096773</v>
      </c>
      <c r="V473" s="28">
        <f t="shared" si="4372"/>
        <v>33200</v>
      </c>
      <c r="W473" s="6">
        <f t="shared" ref="W473" si="4423">W$5/V473+W$6</f>
        <v>2.5960265060240961</v>
      </c>
      <c r="X473" s="6">
        <f t="shared" si="4056"/>
        <v>2.8975253012048192</v>
      </c>
      <c r="Y473" s="28">
        <f t="shared" si="4374"/>
        <v>66200</v>
      </c>
      <c r="Z473" s="6">
        <f t="shared" ref="Z473" si="4424">Z$5/Y473+Z$6</f>
        <v>2.4656752265861028</v>
      </c>
      <c r="AA473" s="6">
        <f t="shared" si="4058"/>
        <v>2.7526915407854986</v>
      </c>
      <c r="AB473" s="28">
        <f t="shared" si="3906"/>
        <v>332000</v>
      </c>
      <c r="AC473" s="6">
        <f t="shared" ref="AC473" si="4425">AC$5/AB473+AC$6</f>
        <v>2.2106578313253014</v>
      </c>
      <c r="AD473" s="6">
        <f t="shared" si="4060"/>
        <v>2.4687072289156626</v>
      </c>
      <c r="AE473" s="28">
        <f t="shared" si="3989"/>
        <v>565000</v>
      </c>
      <c r="AF473" s="6">
        <f t="shared" si="4043"/>
        <v>1.9196646017699115</v>
      </c>
      <c r="AG473" s="6">
        <f t="shared" si="4061"/>
        <v>2.1440637168141592</v>
      </c>
      <c r="AH473" s="28">
        <f t="shared" si="3990"/>
        <v>565000</v>
      </c>
      <c r="AI473" s="6">
        <f t="shared" si="4044"/>
        <v>1.4530646017699116</v>
      </c>
      <c r="AJ473" s="6">
        <f t="shared" si="4062"/>
        <v>1.6227637168141593</v>
      </c>
      <c r="AK473" s="28">
        <f t="shared" si="3991"/>
        <v>565000</v>
      </c>
      <c r="AL473" s="6">
        <f t="shared" si="4045"/>
        <v>0.75296460176991153</v>
      </c>
      <c r="AM473" s="6">
        <f t="shared" si="4063"/>
        <v>0.75749628126463409</v>
      </c>
      <c r="AN473" s="28">
        <f t="shared" si="3992"/>
        <v>565000</v>
      </c>
      <c r="AO473" s="6">
        <f t="shared" si="4046"/>
        <v>0.45216460176991147</v>
      </c>
      <c r="AP473" s="6">
        <f t="shared" si="4064"/>
        <v>0.4550637168141593</v>
      </c>
      <c r="AQ473" s="28">
        <f t="shared" si="4377"/>
        <v>66200</v>
      </c>
      <c r="AR473" s="6">
        <f t="shared" si="4291"/>
        <v>1.4333752265861028</v>
      </c>
      <c r="AS473" s="6">
        <f t="shared" si="4292"/>
        <v>1.5993055949739021</v>
      </c>
      <c r="AT473" s="28">
        <f t="shared" si="3908"/>
        <v>332000</v>
      </c>
      <c r="AU473" s="6">
        <f t="shared" si="4293"/>
        <v>1.1923578313253012</v>
      </c>
      <c r="AV473" s="6">
        <f t="shared" si="4294"/>
        <v>1.3310424696329404</v>
      </c>
      <c r="AW473" s="28">
        <f t="shared" si="3993"/>
        <v>565000</v>
      </c>
      <c r="AX473" s="6">
        <f t="shared" si="4295"/>
        <v>1.1853646017699115</v>
      </c>
      <c r="AY473" s="6">
        <f t="shared" si="4296"/>
        <v>1.3236989575314371</v>
      </c>
      <c r="AZ473" s="28">
        <f t="shared" si="3994"/>
        <v>565000</v>
      </c>
      <c r="BA473" s="6">
        <f t="shared" si="4297"/>
        <v>1.1853646017699115</v>
      </c>
      <c r="BB473" s="21">
        <f t="shared" si="4298"/>
        <v>1.3236989575314371</v>
      </c>
    </row>
    <row r="474" spans="4:54" x14ac:dyDescent="0.25">
      <c r="D474" s="28">
        <v>465</v>
      </c>
      <c r="F474" s="20"/>
      <c r="G474" s="29">
        <f t="shared" si="4309"/>
        <v>233</v>
      </c>
      <c r="H474" s="4">
        <f t="shared" ref="H474" si="4426">H$5/G474+H$6</f>
        <v>4.0788206008583687</v>
      </c>
      <c r="I474" s="4">
        <f t="shared" si="4300"/>
        <v>5.8474399141630906</v>
      </c>
      <c r="J474" s="28">
        <v>465</v>
      </c>
      <c r="K474" s="4">
        <f t="shared" ref="K474" si="4427">K$5/J474+K$6</f>
        <v>4.0790236559139785</v>
      </c>
      <c r="L474" s="4">
        <f t="shared" si="4302"/>
        <v>5.8477365591397854</v>
      </c>
      <c r="M474" s="28">
        <f t="shared" si="4067"/>
        <v>1195</v>
      </c>
      <c r="N474" s="6">
        <f t="shared" ref="N474" si="4428">N$5/M474+N$6</f>
        <v>3.7786188284518829</v>
      </c>
      <c r="O474" s="6">
        <f t="shared" si="4050"/>
        <v>5.2992502092050211</v>
      </c>
      <c r="P474" s="28">
        <f t="shared" si="4069"/>
        <v>11050</v>
      </c>
      <c r="Q474" s="6">
        <f t="shared" ref="Q474" si="4429">Q$5/P474+Q$6</f>
        <v>3.7072221719457015</v>
      </c>
      <c r="R474" s="6">
        <f t="shared" si="4052"/>
        <v>5.2214986425339367</v>
      </c>
      <c r="S474" s="28">
        <f t="shared" si="4370"/>
        <v>17425</v>
      </c>
      <c r="T474" s="6">
        <f t="shared" ref="T474" si="4430">T$5/S474+T$6</f>
        <v>2.6899454806312768</v>
      </c>
      <c r="U474" s="6">
        <f t="shared" si="4054"/>
        <v>3.0017427546628408</v>
      </c>
      <c r="V474" s="28">
        <f t="shared" si="4372"/>
        <v>33325</v>
      </c>
      <c r="W474" s="6">
        <f t="shared" ref="W474" si="4431">W$5/V474+W$6</f>
        <v>2.5958609902475618</v>
      </c>
      <c r="X474" s="6">
        <f t="shared" si="4056"/>
        <v>2.8973515378844712</v>
      </c>
      <c r="Y474" s="28">
        <f t="shared" si="4374"/>
        <v>66450</v>
      </c>
      <c r="Z474" s="6">
        <f t="shared" ref="Z474" si="4432">Z$5/Y474+Z$6</f>
        <v>2.465554176072235</v>
      </c>
      <c r="AA474" s="6">
        <f t="shared" si="4058"/>
        <v>2.7525644093303239</v>
      </c>
      <c r="AB474" s="28">
        <f t="shared" si="3906"/>
        <v>334000</v>
      </c>
      <c r="AC474" s="6">
        <f t="shared" ref="AC474" si="4433">AC$5/AB474+AC$6</f>
        <v>2.2105562874251499</v>
      </c>
      <c r="AD474" s="6">
        <f t="shared" si="4060"/>
        <v>2.4686005988023951</v>
      </c>
      <c r="AE474" s="28">
        <f t="shared" si="3989"/>
        <v>568000</v>
      </c>
      <c r="AF474" s="6">
        <f t="shared" si="4043"/>
        <v>1.9196119718309859</v>
      </c>
      <c r="AG474" s="6">
        <f t="shared" si="4061"/>
        <v>2.1440084507042254</v>
      </c>
      <c r="AH474" s="28">
        <f t="shared" si="3990"/>
        <v>568000</v>
      </c>
      <c r="AI474" s="6">
        <f t="shared" si="4044"/>
        <v>1.453011971830986</v>
      </c>
      <c r="AJ474" s="6">
        <f t="shared" si="4062"/>
        <v>1.6227084507042253</v>
      </c>
      <c r="AK474" s="28">
        <f t="shared" si="3991"/>
        <v>568000</v>
      </c>
      <c r="AL474" s="6">
        <f t="shared" si="4045"/>
        <v>0.7529119718309859</v>
      </c>
      <c r="AM474" s="6">
        <f t="shared" si="4063"/>
        <v>0.75744101515470019</v>
      </c>
      <c r="AN474" s="28">
        <f t="shared" si="3992"/>
        <v>568000</v>
      </c>
      <c r="AO474" s="6">
        <f t="shared" si="4046"/>
        <v>0.45211197183098589</v>
      </c>
      <c r="AP474" s="6">
        <f t="shared" si="4064"/>
        <v>0.45500845070422535</v>
      </c>
      <c r="AQ474" s="28">
        <f t="shared" si="4377"/>
        <v>66450</v>
      </c>
      <c r="AR474" s="6">
        <f t="shared" si="4291"/>
        <v>1.4332541760722348</v>
      </c>
      <c r="AS474" s="6">
        <f t="shared" si="4292"/>
        <v>1.5991784635187272</v>
      </c>
      <c r="AT474" s="28">
        <f t="shared" si="3908"/>
        <v>334000</v>
      </c>
      <c r="AU474" s="6">
        <f t="shared" si="4293"/>
        <v>1.1922562874251497</v>
      </c>
      <c r="AV474" s="6">
        <f t="shared" si="4294"/>
        <v>1.3309358395196731</v>
      </c>
      <c r="AW474" s="28">
        <f t="shared" si="3993"/>
        <v>568000</v>
      </c>
      <c r="AX474" s="6">
        <f t="shared" si="4295"/>
        <v>1.1853119718309859</v>
      </c>
      <c r="AY474" s="6">
        <f t="shared" si="4296"/>
        <v>1.3236436914215031</v>
      </c>
      <c r="AZ474" s="28">
        <f t="shared" si="3994"/>
        <v>568000</v>
      </c>
      <c r="BA474" s="6">
        <f t="shared" si="4297"/>
        <v>1.1853119718309859</v>
      </c>
      <c r="BB474" s="21">
        <f t="shared" si="4298"/>
        <v>1.3236436914215031</v>
      </c>
    </row>
    <row r="475" spans="4:54" x14ac:dyDescent="0.25">
      <c r="D475" s="28">
        <v>466</v>
      </c>
      <c r="F475" s="20"/>
      <c r="G475" s="29">
        <f t="shared" si="4309"/>
        <v>233.5</v>
      </c>
      <c r="H475" s="4">
        <f t="shared" ref="H475" si="4434">H$5/G475+H$6</f>
        <v>4.0786184154175587</v>
      </c>
      <c r="I475" s="4">
        <f t="shared" si="4300"/>
        <v>5.8471445396145612</v>
      </c>
      <c r="J475" s="28">
        <v>466</v>
      </c>
      <c r="K475" s="4">
        <f t="shared" ref="K475" si="4435">K$5/J475+K$6</f>
        <v>4.0788206008583687</v>
      </c>
      <c r="L475" s="4">
        <f t="shared" si="4302"/>
        <v>5.8474399141630906</v>
      </c>
      <c r="M475" s="28">
        <f t="shared" si="4067"/>
        <v>1198</v>
      </c>
      <c r="N475" s="6">
        <f t="shared" ref="N475" si="4436">N$5/M475+N$6</f>
        <v>3.7784071786310518</v>
      </c>
      <c r="O475" s="6">
        <f t="shared" si="4050"/>
        <v>5.2990196994991656</v>
      </c>
      <c r="P475" s="28">
        <f t="shared" si="4069"/>
        <v>11080</v>
      </c>
      <c r="Q475" s="6">
        <f t="shared" ref="Q475" si="4437">Q$5/P475+Q$6</f>
        <v>3.7071866425992783</v>
      </c>
      <c r="R475" s="6">
        <f t="shared" si="4052"/>
        <v>5.2214599277978344</v>
      </c>
      <c r="S475" s="28">
        <f t="shared" si="4370"/>
        <v>17490</v>
      </c>
      <c r="T475" s="6">
        <f t="shared" ref="T475" si="4438">T$5/S475+T$6</f>
        <v>2.6897449971412235</v>
      </c>
      <c r="U475" s="6">
        <f t="shared" si="4054"/>
        <v>3.0015322469982846</v>
      </c>
      <c r="V475" s="28">
        <f t="shared" si="4372"/>
        <v>33450</v>
      </c>
      <c r="W475" s="6">
        <f t="shared" ref="W475" si="4439">W$5/V475+W$6</f>
        <v>2.5956967115097158</v>
      </c>
      <c r="X475" s="6">
        <f t="shared" si="4056"/>
        <v>2.8971790732436471</v>
      </c>
      <c r="Y475" s="28">
        <f t="shared" si="4374"/>
        <v>66700</v>
      </c>
      <c r="Z475" s="6">
        <f t="shared" ref="Z475" si="4440">Z$5/Y475+Z$6</f>
        <v>2.4654340329835085</v>
      </c>
      <c r="AA475" s="6">
        <f t="shared" si="4058"/>
        <v>2.7524382308845579</v>
      </c>
      <c r="AB475" s="28">
        <f t="shared" si="3906"/>
        <v>336000</v>
      </c>
      <c r="AC475" s="6">
        <f t="shared" ref="AC475" si="4441">AC$5/AB475+AC$6</f>
        <v>2.2104559523809524</v>
      </c>
      <c r="AD475" s="6">
        <f t="shared" si="4060"/>
        <v>2.4684952380952381</v>
      </c>
      <c r="AE475" s="28">
        <f t="shared" si="3989"/>
        <v>571000</v>
      </c>
      <c r="AF475" s="6">
        <f t="shared" si="4043"/>
        <v>1.9195598949211909</v>
      </c>
      <c r="AG475" s="6">
        <f t="shared" si="4061"/>
        <v>2.1439537653239928</v>
      </c>
      <c r="AH475" s="28">
        <f t="shared" si="3990"/>
        <v>571000</v>
      </c>
      <c r="AI475" s="6">
        <f t="shared" si="4044"/>
        <v>1.452959894921191</v>
      </c>
      <c r="AJ475" s="6">
        <f t="shared" si="4062"/>
        <v>1.622653765323993</v>
      </c>
      <c r="AK475" s="28">
        <f t="shared" si="3991"/>
        <v>571000</v>
      </c>
      <c r="AL475" s="6">
        <f t="shared" si="4045"/>
        <v>0.75285989492119088</v>
      </c>
      <c r="AM475" s="6">
        <f t="shared" si="4063"/>
        <v>0.75738632977446785</v>
      </c>
      <c r="AN475" s="28">
        <f t="shared" si="3992"/>
        <v>571000</v>
      </c>
      <c r="AO475" s="6">
        <f t="shared" si="4046"/>
        <v>0.45205989492119086</v>
      </c>
      <c r="AP475" s="6">
        <f t="shared" si="4064"/>
        <v>0.45495376532399301</v>
      </c>
      <c r="AQ475" s="28">
        <f t="shared" si="4377"/>
        <v>66700</v>
      </c>
      <c r="AR475" s="6">
        <f t="shared" si="4291"/>
        <v>1.4331340329835083</v>
      </c>
      <c r="AS475" s="6">
        <f t="shared" si="4292"/>
        <v>1.5990522850729614</v>
      </c>
      <c r="AT475" s="28">
        <f t="shared" si="3908"/>
        <v>336000</v>
      </c>
      <c r="AU475" s="6">
        <f t="shared" si="4293"/>
        <v>1.1921559523809524</v>
      </c>
      <c r="AV475" s="6">
        <f t="shared" si="4294"/>
        <v>1.3308304788125158</v>
      </c>
      <c r="AW475" s="28">
        <f t="shared" si="3993"/>
        <v>571000</v>
      </c>
      <c r="AX475" s="6">
        <f t="shared" si="4295"/>
        <v>1.185259894921191</v>
      </c>
      <c r="AY475" s="6">
        <f t="shared" si="4296"/>
        <v>1.3235890060412707</v>
      </c>
      <c r="AZ475" s="28">
        <f t="shared" si="3994"/>
        <v>571000</v>
      </c>
      <c r="BA475" s="6">
        <f t="shared" si="4297"/>
        <v>1.185259894921191</v>
      </c>
      <c r="BB475" s="21">
        <f t="shared" si="4298"/>
        <v>1.3235890060412707</v>
      </c>
    </row>
    <row r="476" spans="4:54" x14ac:dyDescent="0.25">
      <c r="D476" s="28">
        <v>467</v>
      </c>
      <c r="F476" s="20"/>
      <c r="G476" s="29">
        <f t="shared" si="4309"/>
        <v>234</v>
      </c>
      <c r="H476" s="4">
        <f t="shared" ref="H476" si="4442">H$5/G476+H$6</f>
        <v>4.0784170940170936</v>
      </c>
      <c r="I476" s="4">
        <f t="shared" si="4300"/>
        <v>5.8468504273504278</v>
      </c>
      <c r="J476" s="28">
        <v>467</v>
      </c>
      <c r="K476" s="4">
        <f t="shared" ref="K476" si="4443">K$5/J476+K$6</f>
        <v>4.0786184154175587</v>
      </c>
      <c r="L476" s="4">
        <f t="shared" si="4302"/>
        <v>5.8471445396145612</v>
      </c>
      <c r="M476" s="28">
        <f t="shared" si="4067"/>
        <v>1201</v>
      </c>
      <c r="N476" s="6">
        <f t="shared" ref="N476" si="4444">N$5/M476+N$6</f>
        <v>3.778196586178185</v>
      </c>
      <c r="O476" s="6">
        <f t="shared" si="4050"/>
        <v>5.2987903413821815</v>
      </c>
      <c r="P476" s="28">
        <f t="shared" si="4069"/>
        <v>11110</v>
      </c>
      <c r="Q476" s="6">
        <f t="shared" ref="Q476" si="4445">Q$5/P476+Q$6</f>
        <v>3.7071513051305134</v>
      </c>
      <c r="R476" s="6">
        <f t="shared" si="4052"/>
        <v>5.2214214221422148</v>
      </c>
      <c r="S476" s="28">
        <f t="shared" si="4370"/>
        <v>17555</v>
      </c>
      <c r="T476" s="6">
        <f t="shared" ref="T476" si="4446">T$5/S476+T$6</f>
        <v>2.6895459982910852</v>
      </c>
      <c r="U476" s="6">
        <f t="shared" si="4054"/>
        <v>3.0013232982056395</v>
      </c>
      <c r="V476" s="28">
        <f t="shared" si="4372"/>
        <v>33575</v>
      </c>
      <c r="W476" s="6">
        <f t="shared" ref="W476" si="4447">W$5/V476+W$6</f>
        <v>2.5955336559940432</v>
      </c>
      <c r="X476" s="6">
        <f t="shared" si="4056"/>
        <v>2.8970078927773639</v>
      </c>
      <c r="Y476" s="28">
        <f t="shared" si="4374"/>
        <v>66950</v>
      </c>
      <c r="Z476" s="6">
        <f t="shared" ref="Z476" si="4448">Z$5/Y476+Z$6</f>
        <v>2.4653147871545928</v>
      </c>
      <c r="AA476" s="6">
        <f t="shared" si="4058"/>
        <v>2.7523129947722182</v>
      </c>
      <c r="AB476" s="28">
        <f t="shared" si="3906"/>
        <v>338000</v>
      </c>
      <c r="AC476" s="6">
        <f t="shared" ref="AC476" si="4449">AC$5/AB476+AC$6</f>
        <v>2.2103568047337281</v>
      </c>
      <c r="AD476" s="6">
        <f t="shared" si="4060"/>
        <v>2.4683911242603549</v>
      </c>
      <c r="AE476" s="28">
        <f t="shared" si="3989"/>
        <v>574000</v>
      </c>
      <c r="AF476" s="6">
        <f t="shared" si="4043"/>
        <v>1.9195083623693379</v>
      </c>
      <c r="AG476" s="6">
        <f t="shared" si="4061"/>
        <v>2.1438996515679443</v>
      </c>
      <c r="AH476" s="28">
        <f t="shared" si="3990"/>
        <v>574000</v>
      </c>
      <c r="AI476" s="6">
        <f t="shared" si="4044"/>
        <v>1.452908362369338</v>
      </c>
      <c r="AJ476" s="6">
        <f t="shared" si="4062"/>
        <v>1.6225996515679444</v>
      </c>
      <c r="AK476" s="28">
        <f t="shared" si="3991"/>
        <v>574000</v>
      </c>
      <c r="AL476" s="6">
        <f t="shared" si="4045"/>
        <v>0.75280836236933801</v>
      </c>
      <c r="AM476" s="6">
        <f t="shared" si="4063"/>
        <v>0.75733221601841905</v>
      </c>
      <c r="AN476" s="28">
        <f t="shared" si="3992"/>
        <v>574000</v>
      </c>
      <c r="AO476" s="6">
        <f t="shared" si="4046"/>
        <v>0.45200836236933795</v>
      </c>
      <c r="AP476" s="6">
        <f t="shared" si="4064"/>
        <v>0.45489965156794426</v>
      </c>
      <c r="AQ476" s="28">
        <f t="shared" si="4377"/>
        <v>66950</v>
      </c>
      <c r="AR476" s="6">
        <f t="shared" si="4291"/>
        <v>1.4330147871545931</v>
      </c>
      <c r="AS476" s="6">
        <f t="shared" si="4292"/>
        <v>1.5989270489606218</v>
      </c>
      <c r="AT476" s="28">
        <f t="shared" si="3908"/>
        <v>338000</v>
      </c>
      <c r="AU476" s="6">
        <f t="shared" si="4293"/>
        <v>1.1920568047337279</v>
      </c>
      <c r="AV476" s="6">
        <f t="shared" si="4294"/>
        <v>1.3307263649776329</v>
      </c>
      <c r="AW476" s="28">
        <f t="shared" si="3993"/>
        <v>574000</v>
      </c>
      <c r="AX476" s="6">
        <f t="shared" si="4295"/>
        <v>1.1852083623693379</v>
      </c>
      <c r="AY476" s="6">
        <f t="shared" si="4296"/>
        <v>1.3235348922852221</v>
      </c>
      <c r="AZ476" s="28">
        <f t="shared" si="3994"/>
        <v>574000</v>
      </c>
      <c r="BA476" s="6">
        <f t="shared" si="4297"/>
        <v>1.1852083623693379</v>
      </c>
      <c r="BB476" s="21">
        <f t="shared" si="4298"/>
        <v>1.3235348922852221</v>
      </c>
    </row>
    <row r="477" spans="4:54" x14ac:dyDescent="0.25">
      <c r="D477" s="28">
        <v>468</v>
      </c>
      <c r="F477" s="20"/>
      <c r="G477" s="29">
        <f t="shared" si="4309"/>
        <v>234.5</v>
      </c>
      <c r="H477" s="4">
        <f t="shared" ref="H477" si="4450">H$5/G477+H$6</f>
        <v>4.0782166311300641</v>
      </c>
      <c r="I477" s="4">
        <f t="shared" si="4300"/>
        <v>5.8465575692963752</v>
      </c>
      <c r="J477" s="28">
        <v>468</v>
      </c>
      <c r="K477" s="4">
        <f t="shared" ref="K477" si="4451">K$5/J477+K$6</f>
        <v>4.0784170940170936</v>
      </c>
      <c r="L477" s="4">
        <f t="shared" si="4302"/>
        <v>5.8468504273504278</v>
      </c>
      <c r="M477" s="28">
        <f t="shared" si="4067"/>
        <v>1204</v>
      </c>
      <c r="N477" s="6">
        <f t="shared" ref="N477" si="4452">N$5/M477+N$6</f>
        <v>3.777987043189369</v>
      </c>
      <c r="O477" s="6">
        <f t="shared" si="4050"/>
        <v>5.2985621262458471</v>
      </c>
      <c r="P477" s="28">
        <f t="shared" si="4069"/>
        <v>11140</v>
      </c>
      <c r="Q477" s="6">
        <f t="shared" ref="Q477" si="4453">Q$5/P477+Q$6</f>
        <v>3.707116157989228</v>
      </c>
      <c r="R477" s="6">
        <f t="shared" si="4052"/>
        <v>5.221383123877918</v>
      </c>
      <c r="S477" s="28">
        <f t="shared" si="4370"/>
        <v>17620</v>
      </c>
      <c r="T477" s="6">
        <f t="shared" ref="T477" si="4454">T$5/S477+T$6</f>
        <v>2.6893484676503974</v>
      </c>
      <c r="U477" s="6">
        <f t="shared" si="4054"/>
        <v>3.0011158910329172</v>
      </c>
      <c r="V477" s="28">
        <f t="shared" si="4372"/>
        <v>33700</v>
      </c>
      <c r="W477" s="6">
        <f t="shared" ref="W477" si="4455">W$5/V477+W$6</f>
        <v>2.5953718100890208</v>
      </c>
      <c r="X477" s="6">
        <f t="shared" si="4056"/>
        <v>2.8968379821958457</v>
      </c>
      <c r="Y477" s="28">
        <f t="shared" si="4374"/>
        <v>67200</v>
      </c>
      <c r="Z477" s="6">
        <f t="shared" ref="Z477" si="4456">Z$5/Y477+Z$6</f>
        <v>2.4651964285714287</v>
      </c>
      <c r="AA477" s="6">
        <f t="shared" si="4058"/>
        <v>2.7521886904761907</v>
      </c>
      <c r="AB477" s="28">
        <f t="shared" ref="AB477:AB540" si="4457">+AB476+2000</f>
        <v>340000</v>
      </c>
      <c r="AC477" s="6">
        <f t="shared" ref="AC477" si="4458">AC$5/AB477+AC$6</f>
        <v>2.2102588235294118</v>
      </c>
      <c r="AD477" s="6">
        <f t="shared" si="4060"/>
        <v>2.4682882352941173</v>
      </c>
      <c r="AE477" s="28">
        <f t="shared" si="3989"/>
        <v>577000</v>
      </c>
      <c r="AF477" s="6">
        <f t="shared" si="4043"/>
        <v>1.9194573656845753</v>
      </c>
      <c r="AG477" s="6">
        <f t="shared" si="4061"/>
        <v>2.1438461005199305</v>
      </c>
      <c r="AH477" s="28">
        <f t="shared" si="3990"/>
        <v>577000</v>
      </c>
      <c r="AI477" s="6">
        <f t="shared" si="4044"/>
        <v>1.4528573656845754</v>
      </c>
      <c r="AJ477" s="6">
        <f t="shared" si="4062"/>
        <v>1.6225461005199306</v>
      </c>
      <c r="AK477" s="28">
        <f t="shared" si="3991"/>
        <v>577000</v>
      </c>
      <c r="AL477" s="6">
        <f t="shared" si="4045"/>
        <v>0.75275736568457541</v>
      </c>
      <c r="AM477" s="6">
        <f t="shared" si="4063"/>
        <v>0.75727866497040552</v>
      </c>
      <c r="AN477" s="28">
        <f t="shared" si="3992"/>
        <v>577000</v>
      </c>
      <c r="AO477" s="6">
        <f t="shared" si="4046"/>
        <v>0.4519573656845754</v>
      </c>
      <c r="AP477" s="6">
        <f t="shared" si="4064"/>
        <v>0.45484610051993069</v>
      </c>
      <c r="AQ477" s="28">
        <f t="shared" si="4377"/>
        <v>67200</v>
      </c>
      <c r="AR477" s="6">
        <f t="shared" si="4291"/>
        <v>1.4328964285714287</v>
      </c>
      <c r="AS477" s="6">
        <f t="shared" si="4292"/>
        <v>1.598802744664594</v>
      </c>
      <c r="AT477" s="28">
        <f t="shared" ref="AT477:AT540" si="4459">+AT476+2000</f>
        <v>340000</v>
      </c>
      <c r="AU477" s="6">
        <f t="shared" si="4293"/>
        <v>1.1919588235294118</v>
      </c>
      <c r="AV477" s="6">
        <f t="shared" si="4294"/>
        <v>1.3306234760113955</v>
      </c>
      <c r="AW477" s="28">
        <f t="shared" si="3993"/>
        <v>577000</v>
      </c>
      <c r="AX477" s="6">
        <f t="shared" si="4295"/>
        <v>1.1851573656845753</v>
      </c>
      <c r="AY477" s="6">
        <f t="shared" si="4296"/>
        <v>1.3234813412372084</v>
      </c>
      <c r="AZ477" s="28">
        <f t="shared" si="3994"/>
        <v>577000</v>
      </c>
      <c r="BA477" s="6">
        <f t="shared" si="4297"/>
        <v>1.1851573656845753</v>
      </c>
      <c r="BB477" s="21">
        <f t="shared" si="4298"/>
        <v>1.3234813412372084</v>
      </c>
    </row>
    <row r="478" spans="4:54" x14ac:dyDescent="0.25">
      <c r="D478" s="28">
        <v>469</v>
      </c>
      <c r="F478" s="20"/>
      <c r="G478" s="29">
        <f t="shared" si="4309"/>
        <v>235</v>
      </c>
      <c r="H478" s="4">
        <f t="shared" ref="H478" si="4460">H$5/G478+H$6</f>
        <v>4.0780170212765956</v>
      </c>
      <c r="I478" s="4">
        <f t="shared" si="4300"/>
        <v>5.8462659574468088</v>
      </c>
      <c r="J478" s="28">
        <v>469</v>
      </c>
      <c r="K478" s="4">
        <f t="shared" ref="K478" si="4461">K$5/J478+K$6</f>
        <v>4.0782166311300641</v>
      </c>
      <c r="L478" s="4">
        <f t="shared" si="4302"/>
        <v>5.8465575692963752</v>
      </c>
      <c r="M478" s="28">
        <f t="shared" si="4067"/>
        <v>1207</v>
      </c>
      <c r="N478" s="6">
        <f t="shared" ref="N478" si="4462">N$5/M478+N$6</f>
        <v>3.7777785418392709</v>
      </c>
      <c r="O478" s="6">
        <f t="shared" si="4050"/>
        <v>5.2983350455675229</v>
      </c>
      <c r="P478" s="28">
        <f t="shared" si="4069"/>
        <v>11170</v>
      </c>
      <c r="Q478" s="6">
        <f t="shared" ref="Q478" si="4463">Q$5/P478+Q$6</f>
        <v>3.7070811996418982</v>
      </c>
      <c r="R478" s="6">
        <f t="shared" si="4052"/>
        <v>5.2213450313339305</v>
      </c>
      <c r="S478" s="28">
        <f t="shared" si="4370"/>
        <v>17685</v>
      </c>
      <c r="T478" s="6">
        <f t="shared" ref="T478" si="4464">T$5/S478+T$6</f>
        <v>2.6891523890302516</v>
      </c>
      <c r="U478" s="6">
        <f t="shared" si="4054"/>
        <v>3.0009100084817644</v>
      </c>
      <c r="V478" s="28">
        <f t="shared" si="4372"/>
        <v>33825</v>
      </c>
      <c r="W478" s="6">
        <f t="shared" ref="W478" si="4465">W$5/V478+W$6</f>
        <v>2.5952111603843311</v>
      </c>
      <c r="X478" s="6">
        <f t="shared" si="4056"/>
        <v>2.8966693274205468</v>
      </c>
      <c r="Y478" s="28">
        <f t="shared" si="4374"/>
        <v>67450</v>
      </c>
      <c r="Z478" s="6">
        <f t="shared" ref="Z478" si="4466">Z$5/Y478+Z$6</f>
        <v>2.4650789473684211</v>
      </c>
      <c r="AA478" s="6">
        <f t="shared" si="4058"/>
        <v>2.7520653076352857</v>
      </c>
      <c r="AB478" s="28">
        <f t="shared" si="4457"/>
        <v>342000</v>
      </c>
      <c r="AC478" s="6">
        <f t="shared" ref="AC478" si="4467">AC$5/AB478+AC$6</f>
        <v>2.2101619883040939</v>
      </c>
      <c r="AD478" s="6">
        <f t="shared" si="4060"/>
        <v>2.4681865497076023</v>
      </c>
      <c r="AE478" s="28">
        <f t="shared" si="3989"/>
        <v>580000</v>
      </c>
      <c r="AF478" s="6">
        <f t="shared" si="4043"/>
        <v>1.9194068965517241</v>
      </c>
      <c r="AG478" s="6">
        <f t="shared" si="4061"/>
        <v>2.1437931034482758</v>
      </c>
      <c r="AH478" s="28">
        <f t="shared" si="3990"/>
        <v>580000</v>
      </c>
      <c r="AI478" s="6">
        <f t="shared" si="4044"/>
        <v>1.4528068965517242</v>
      </c>
      <c r="AJ478" s="6">
        <f t="shared" si="4062"/>
        <v>1.6224931034482759</v>
      </c>
      <c r="AK478" s="28">
        <f t="shared" si="3991"/>
        <v>580000</v>
      </c>
      <c r="AL478" s="6">
        <f t="shared" si="4045"/>
        <v>0.75270689655172418</v>
      </c>
      <c r="AM478" s="6">
        <f t="shared" si="4063"/>
        <v>0.75722566789875068</v>
      </c>
      <c r="AN478" s="28">
        <f t="shared" si="3992"/>
        <v>580000</v>
      </c>
      <c r="AO478" s="6">
        <f t="shared" si="4046"/>
        <v>0.45190689655172411</v>
      </c>
      <c r="AP478" s="6">
        <f t="shared" si="4064"/>
        <v>0.45479310344827584</v>
      </c>
      <c r="AQ478" s="28">
        <f t="shared" si="4377"/>
        <v>67450</v>
      </c>
      <c r="AR478" s="6">
        <f t="shared" si="4291"/>
        <v>1.4327789473684212</v>
      </c>
      <c r="AS478" s="6">
        <f t="shared" si="4292"/>
        <v>1.598679361823689</v>
      </c>
      <c r="AT478" s="28">
        <f t="shared" si="4459"/>
        <v>342000</v>
      </c>
      <c r="AU478" s="6">
        <f t="shared" si="4293"/>
        <v>1.1918619883040935</v>
      </c>
      <c r="AV478" s="6">
        <f t="shared" si="4294"/>
        <v>1.3305217904248801</v>
      </c>
      <c r="AW478" s="28">
        <f t="shared" si="3993"/>
        <v>580000</v>
      </c>
      <c r="AX478" s="6">
        <f t="shared" si="4295"/>
        <v>1.1851068965517242</v>
      </c>
      <c r="AY478" s="6">
        <f t="shared" si="4296"/>
        <v>1.3234283441655537</v>
      </c>
      <c r="AZ478" s="28">
        <f t="shared" si="3994"/>
        <v>580000</v>
      </c>
      <c r="BA478" s="6">
        <f t="shared" si="4297"/>
        <v>1.1851068965517242</v>
      </c>
      <c r="BB478" s="21">
        <f t="shared" si="4298"/>
        <v>1.3234283441655537</v>
      </c>
    </row>
    <row r="479" spans="4:54" x14ac:dyDescent="0.25">
      <c r="D479" s="28">
        <v>470</v>
      </c>
      <c r="F479" s="20"/>
      <c r="G479" s="29">
        <f t="shared" si="4309"/>
        <v>235.5</v>
      </c>
      <c r="H479" s="4">
        <f t="shared" ref="H479" si="4468">H$5/G479+H$6</f>
        <v>4.0778182590233545</v>
      </c>
      <c r="I479" s="4">
        <f t="shared" si="4300"/>
        <v>5.845975583864119</v>
      </c>
      <c r="J479" s="28">
        <v>470</v>
      </c>
      <c r="K479" s="4">
        <f t="shared" ref="K479" si="4469">K$5/J479+K$6</f>
        <v>4.0780170212765956</v>
      </c>
      <c r="L479" s="4">
        <f t="shared" si="4302"/>
        <v>5.8462659574468088</v>
      </c>
      <c r="M479" s="28">
        <f t="shared" si="4067"/>
        <v>1210</v>
      </c>
      <c r="N479" s="6">
        <f t="shared" ref="N479" si="4470">N$5/M479+N$6</f>
        <v>3.7775710743801656</v>
      </c>
      <c r="O479" s="6">
        <f t="shared" si="4050"/>
        <v>5.2981090909090911</v>
      </c>
      <c r="P479" s="28">
        <f t="shared" si="4069"/>
        <v>11200</v>
      </c>
      <c r="Q479" s="6">
        <f t="shared" ref="Q479" si="4471">Q$5/P479+Q$6</f>
        <v>3.7070464285714286</v>
      </c>
      <c r="R479" s="6">
        <f t="shared" si="4052"/>
        <v>5.2213071428571434</v>
      </c>
      <c r="S479" s="28">
        <f t="shared" si="4370"/>
        <v>17750</v>
      </c>
      <c r="T479" s="6">
        <f t="shared" ref="T479" si="4472">T$5/S479+T$6</f>
        <v>2.6889577464788732</v>
      </c>
      <c r="U479" s="6">
        <f t="shared" si="4054"/>
        <v>3.0007056338028169</v>
      </c>
      <c r="V479" s="28">
        <f t="shared" si="4372"/>
        <v>33950</v>
      </c>
      <c r="W479" s="6">
        <f t="shared" ref="W479" si="4473">W$5/V479+W$6</f>
        <v>2.5950516936671573</v>
      </c>
      <c r="X479" s="6">
        <f t="shared" si="4056"/>
        <v>2.8965019145802651</v>
      </c>
      <c r="Y479" s="28">
        <f t="shared" si="4374"/>
        <v>67700</v>
      </c>
      <c r="Z479" s="6">
        <f t="shared" ref="Z479" si="4474">Z$5/Y479+Z$6</f>
        <v>2.4649623338257016</v>
      </c>
      <c r="AA479" s="6">
        <f t="shared" si="4058"/>
        <v>2.7519428360413589</v>
      </c>
      <c r="AB479" s="28">
        <f t="shared" si="4457"/>
        <v>344000</v>
      </c>
      <c r="AC479" s="6">
        <f t="shared" ref="AC479" si="4475">AC$5/AB479+AC$6</f>
        <v>2.2100662790697676</v>
      </c>
      <c r="AD479" s="6">
        <f t="shared" si="4060"/>
        <v>2.4680860465116279</v>
      </c>
      <c r="AE479" s="28">
        <f t="shared" si="3989"/>
        <v>583000</v>
      </c>
      <c r="AF479" s="6">
        <f t="shared" si="4043"/>
        <v>1.9193569468267582</v>
      </c>
      <c r="AG479" s="6">
        <f t="shared" si="4061"/>
        <v>2.1437406518010289</v>
      </c>
      <c r="AH479" s="28">
        <f t="shared" si="3990"/>
        <v>583000</v>
      </c>
      <c r="AI479" s="6">
        <f t="shared" si="4044"/>
        <v>1.4527569468267583</v>
      </c>
      <c r="AJ479" s="6">
        <f t="shared" si="4062"/>
        <v>1.6224406518010293</v>
      </c>
      <c r="AK479" s="28">
        <f t="shared" si="3991"/>
        <v>583000</v>
      </c>
      <c r="AL479" s="6">
        <f t="shared" si="4045"/>
        <v>0.7526569468267581</v>
      </c>
      <c r="AM479" s="6">
        <f t="shared" si="4063"/>
        <v>0.75717321625150402</v>
      </c>
      <c r="AN479" s="28">
        <f t="shared" si="3992"/>
        <v>583000</v>
      </c>
      <c r="AO479" s="6">
        <f t="shared" si="4046"/>
        <v>0.45185694682675814</v>
      </c>
      <c r="AP479" s="6">
        <f t="shared" si="4064"/>
        <v>0.45474065180102918</v>
      </c>
      <c r="AQ479" s="28">
        <f t="shared" si="4377"/>
        <v>67700</v>
      </c>
      <c r="AR479" s="6">
        <f t="shared" si="4291"/>
        <v>1.4326623338257016</v>
      </c>
      <c r="AS479" s="6">
        <f t="shared" si="4292"/>
        <v>1.5985568902297627</v>
      </c>
      <c r="AT479" s="28">
        <f t="shared" si="4459"/>
        <v>344000</v>
      </c>
      <c r="AU479" s="6">
        <f t="shared" si="4293"/>
        <v>1.1917662790697674</v>
      </c>
      <c r="AV479" s="6">
        <f t="shared" si="4294"/>
        <v>1.3304212872289056</v>
      </c>
      <c r="AW479" s="28">
        <f t="shared" si="3993"/>
        <v>583000</v>
      </c>
      <c r="AX479" s="6">
        <f t="shared" si="4295"/>
        <v>1.1850569468267582</v>
      </c>
      <c r="AY479" s="6">
        <f t="shared" si="4296"/>
        <v>1.323375892518307</v>
      </c>
      <c r="AZ479" s="28">
        <f t="shared" si="3994"/>
        <v>583000</v>
      </c>
      <c r="BA479" s="6">
        <f t="shared" si="4297"/>
        <v>1.1850569468267582</v>
      </c>
      <c r="BB479" s="21">
        <f t="shared" si="4298"/>
        <v>1.323375892518307</v>
      </c>
    </row>
    <row r="480" spans="4:54" x14ac:dyDescent="0.25">
      <c r="D480" s="28">
        <v>471</v>
      </c>
      <c r="F480" s="20"/>
      <c r="G480" s="29">
        <f t="shared" si="4309"/>
        <v>236</v>
      </c>
      <c r="H480" s="4">
        <f t="shared" ref="H480" si="4476">H$5/G480+H$6</f>
        <v>4.077620338983051</v>
      </c>
      <c r="I480" s="4">
        <f t="shared" si="4300"/>
        <v>5.8456864406779667</v>
      </c>
      <c r="J480" s="28">
        <v>471</v>
      </c>
      <c r="K480" s="4">
        <f t="shared" ref="K480" si="4477">K$5/J480+K$6</f>
        <v>4.0778182590233545</v>
      </c>
      <c r="L480" s="4">
        <f t="shared" si="4302"/>
        <v>5.845975583864119</v>
      </c>
      <c r="M480" s="28">
        <f t="shared" si="4067"/>
        <v>1213</v>
      </c>
      <c r="N480" s="6">
        <f t="shared" ref="N480" si="4478">N$5/M480+N$6</f>
        <v>3.7773646331409729</v>
      </c>
      <c r="O480" s="6">
        <f t="shared" si="4050"/>
        <v>5.2978842539159112</v>
      </c>
      <c r="P480" s="28">
        <f t="shared" si="4069"/>
        <v>11230</v>
      </c>
      <c r="Q480" s="6">
        <f t="shared" ref="Q480" si="4479">Q$5/P480+Q$6</f>
        <v>3.7070118432769368</v>
      </c>
      <c r="R480" s="6">
        <f t="shared" si="4052"/>
        <v>5.2212694568121103</v>
      </c>
      <c r="S480" s="28">
        <f t="shared" si="4370"/>
        <v>17815</v>
      </c>
      <c r="T480" s="6">
        <f t="shared" ref="T480" si="4480">T$5/S480+T$6</f>
        <v>2.6887645242772944</v>
      </c>
      <c r="U480" s="6">
        <f t="shared" si="4054"/>
        <v>3.000502750491159</v>
      </c>
      <c r="V480" s="28">
        <f t="shared" si="4372"/>
        <v>34075</v>
      </c>
      <c r="W480" s="6">
        <f t="shared" ref="W480" si="4481">W$5/V480+W$6</f>
        <v>2.5948933969185619</v>
      </c>
      <c r="X480" s="6">
        <f t="shared" si="4056"/>
        <v>2.8963357300073369</v>
      </c>
      <c r="Y480" s="28">
        <f t="shared" si="4374"/>
        <v>67950</v>
      </c>
      <c r="Z480" s="6">
        <f t="shared" ref="Z480" si="4482">Z$5/Y480+Z$6</f>
        <v>2.4648465783664459</v>
      </c>
      <c r="AA480" s="6">
        <f t="shared" si="4058"/>
        <v>2.7518212656364973</v>
      </c>
      <c r="AB480" s="28">
        <f t="shared" si="4457"/>
        <v>346000</v>
      </c>
      <c r="AC480" s="6">
        <f t="shared" ref="AC480" si="4483">AC$5/AB480+AC$6</f>
        <v>2.2099716763005781</v>
      </c>
      <c r="AD480" s="6">
        <f t="shared" si="4060"/>
        <v>2.4679867052023119</v>
      </c>
      <c r="AE480" s="28">
        <f t="shared" si="3989"/>
        <v>586000</v>
      </c>
      <c r="AF480" s="6">
        <f t="shared" si="4043"/>
        <v>1.9193075085324232</v>
      </c>
      <c r="AG480" s="6">
        <f t="shared" si="4061"/>
        <v>2.1436887372013653</v>
      </c>
      <c r="AH480" s="28">
        <f t="shared" si="3990"/>
        <v>586000</v>
      </c>
      <c r="AI480" s="6">
        <f t="shared" si="4044"/>
        <v>1.4527075085324233</v>
      </c>
      <c r="AJ480" s="6">
        <f t="shared" si="4062"/>
        <v>1.6223887372013652</v>
      </c>
      <c r="AK480" s="28">
        <f t="shared" si="3991"/>
        <v>586000</v>
      </c>
      <c r="AL480" s="6">
        <f t="shared" si="4045"/>
        <v>0.7526075085324232</v>
      </c>
      <c r="AM480" s="6">
        <f t="shared" si="4063"/>
        <v>0.75712130165184</v>
      </c>
      <c r="AN480" s="28">
        <f t="shared" si="3992"/>
        <v>586000</v>
      </c>
      <c r="AO480" s="6">
        <f t="shared" si="4046"/>
        <v>0.45180750853242319</v>
      </c>
      <c r="AP480" s="6">
        <f t="shared" si="4064"/>
        <v>0.45468873720136516</v>
      </c>
      <c r="AQ480" s="28">
        <f t="shared" si="4377"/>
        <v>67950</v>
      </c>
      <c r="AR480" s="6">
        <f t="shared" si="4291"/>
        <v>1.4325465783664459</v>
      </c>
      <c r="AS480" s="6">
        <f t="shared" si="4292"/>
        <v>1.5984353198249011</v>
      </c>
      <c r="AT480" s="28">
        <f t="shared" si="4459"/>
        <v>346000</v>
      </c>
      <c r="AU480" s="6">
        <f t="shared" si="4293"/>
        <v>1.1916716763005781</v>
      </c>
      <c r="AV480" s="6">
        <f t="shared" si="4294"/>
        <v>1.3303219459195899</v>
      </c>
      <c r="AW480" s="28">
        <f t="shared" si="3993"/>
        <v>586000</v>
      </c>
      <c r="AX480" s="6">
        <f t="shared" si="4295"/>
        <v>1.1850075085324232</v>
      </c>
      <c r="AY480" s="6">
        <f t="shared" si="4296"/>
        <v>1.323323977918643</v>
      </c>
      <c r="AZ480" s="28">
        <f t="shared" si="3994"/>
        <v>586000</v>
      </c>
      <c r="BA480" s="6">
        <f t="shared" si="4297"/>
        <v>1.1850075085324232</v>
      </c>
      <c r="BB480" s="21">
        <f t="shared" si="4298"/>
        <v>1.323323977918643</v>
      </c>
    </row>
    <row r="481" spans="4:54" x14ac:dyDescent="0.25">
      <c r="D481" s="28">
        <v>472</v>
      </c>
      <c r="F481" s="20"/>
      <c r="G481" s="29">
        <f t="shared" si="4309"/>
        <v>236.5</v>
      </c>
      <c r="H481" s="4">
        <f t="shared" ref="H481" si="4484">H$5/G481+H$6</f>
        <v>4.0774232558139536</v>
      </c>
      <c r="I481" s="4">
        <f t="shared" si="4300"/>
        <v>5.8453985200845668</v>
      </c>
      <c r="J481" s="28">
        <v>472</v>
      </c>
      <c r="K481" s="4">
        <f t="shared" ref="K481" si="4485">K$5/J481+K$6</f>
        <v>4.077620338983051</v>
      </c>
      <c r="L481" s="4">
        <f t="shared" si="4302"/>
        <v>5.8456864406779667</v>
      </c>
      <c r="M481" s="28">
        <f t="shared" si="4067"/>
        <v>1216</v>
      </c>
      <c r="N481" s="6">
        <f t="shared" ref="N481" si="4486">N$5/M481+N$6</f>
        <v>3.7771592105263161</v>
      </c>
      <c r="O481" s="6">
        <f t="shared" si="4050"/>
        <v>5.2976605263157897</v>
      </c>
      <c r="P481" s="28">
        <f t="shared" si="4069"/>
        <v>11260</v>
      </c>
      <c r="Q481" s="6">
        <f t="shared" ref="Q481" si="4487">Q$5/P481+Q$6</f>
        <v>3.7069774422735349</v>
      </c>
      <c r="R481" s="6">
        <f t="shared" si="4052"/>
        <v>5.2212319715808171</v>
      </c>
      <c r="S481" s="28">
        <f t="shared" si="4370"/>
        <v>17880</v>
      </c>
      <c r="T481" s="6">
        <f t="shared" ref="T481" si="4488">T$5/S481+T$6</f>
        <v>2.6885727069351231</v>
      </c>
      <c r="U481" s="6">
        <f t="shared" si="4054"/>
        <v>3.0003013422818792</v>
      </c>
      <c r="V481" s="28">
        <f t="shared" si="4372"/>
        <v>34200</v>
      </c>
      <c r="W481" s="6">
        <f t="shared" ref="W481" si="4489">W$5/V481+W$6</f>
        <v>2.5947362573099415</v>
      </c>
      <c r="X481" s="6">
        <f t="shared" si="4056"/>
        <v>2.8961707602339182</v>
      </c>
      <c r="Y481" s="28">
        <f t="shared" si="4374"/>
        <v>68200</v>
      </c>
      <c r="Z481" s="6">
        <f t="shared" ref="Z481" si="4490">Z$5/Y481+Z$6</f>
        <v>2.4647316715542522</v>
      </c>
      <c r="AA481" s="6">
        <f t="shared" si="4058"/>
        <v>2.7517005865102639</v>
      </c>
      <c r="AB481" s="28">
        <f t="shared" si="4457"/>
        <v>348000</v>
      </c>
      <c r="AC481" s="6">
        <f t="shared" ref="AC481" si="4491">AC$5/AB481+AC$6</f>
        <v>2.2098781609195406</v>
      </c>
      <c r="AD481" s="6">
        <f t="shared" si="4060"/>
        <v>2.4678885057471263</v>
      </c>
      <c r="AE481" s="28">
        <f t="shared" si="3989"/>
        <v>589000</v>
      </c>
      <c r="AF481" s="6">
        <f t="shared" si="4043"/>
        <v>1.9192585738539898</v>
      </c>
      <c r="AG481" s="6">
        <f t="shared" si="4061"/>
        <v>2.143637351443124</v>
      </c>
      <c r="AH481" s="28">
        <f t="shared" si="3990"/>
        <v>589000</v>
      </c>
      <c r="AI481" s="6">
        <f t="shared" si="4044"/>
        <v>1.4526585738539899</v>
      </c>
      <c r="AJ481" s="6">
        <f t="shared" si="4062"/>
        <v>1.6223373514431241</v>
      </c>
      <c r="AK481" s="28">
        <f t="shared" si="3991"/>
        <v>589000</v>
      </c>
      <c r="AL481" s="6">
        <f t="shared" si="4045"/>
        <v>0.75255857385398983</v>
      </c>
      <c r="AM481" s="6">
        <f t="shared" si="4063"/>
        <v>0.75706991589359873</v>
      </c>
      <c r="AN481" s="28">
        <f t="shared" si="3992"/>
        <v>589000</v>
      </c>
      <c r="AO481" s="6">
        <f t="shared" si="4046"/>
        <v>0.45175857385398982</v>
      </c>
      <c r="AP481" s="6">
        <f t="shared" si="4064"/>
        <v>0.45463735144312395</v>
      </c>
      <c r="AQ481" s="28">
        <f t="shared" si="4377"/>
        <v>68200</v>
      </c>
      <c r="AR481" s="6">
        <f t="shared" si="4291"/>
        <v>1.4324316715542522</v>
      </c>
      <c r="AS481" s="6">
        <f t="shared" si="4292"/>
        <v>1.5983146406986675</v>
      </c>
      <c r="AT481" s="28">
        <f t="shared" si="4459"/>
        <v>348000</v>
      </c>
      <c r="AU481" s="6">
        <f t="shared" si="4293"/>
        <v>1.1915781609195402</v>
      </c>
      <c r="AV481" s="6">
        <f t="shared" si="4294"/>
        <v>1.3302237464644042</v>
      </c>
      <c r="AW481" s="28">
        <f t="shared" si="3993"/>
        <v>589000</v>
      </c>
      <c r="AX481" s="6">
        <f t="shared" si="4295"/>
        <v>1.1849585738539898</v>
      </c>
      <c r="AY481" s="6">
        <f t="shared" si="4296"/>
        <v>1.3232725921604018</v>
      </c>
      <c r="AZ481" s="28">
        <f t="shared" si="3994"/>
        <v>589000</v>
      </c>
      <c r="BA481" s="6">
        <f t="shared" si="4297"/>
        <v>1.1849585738539898</v>
      </c>
      <c r="BB481" s="21">
        <f t="shared" si="4298"/>
        <v>1.3232725921604018</v>
      </c>
    </row>
    <row r="482" spans="4:54" x14ac:dyDescent="0.25">
      <c r="D482" s="28">
        <v>473</v>
      </c>
      <c r="F482" s="20"/>
      <c r="G482" s="29">
        <f t="shared" si="4309"/>
        <v>237</v>
      </c>
      <c r="H482" s="4">
        <f t="shared" ref="H482" si="4492">H$5/G482+H$6</f>
        <v>4.0772270042194094</v>
      </c>
      <c r="I482" s="4">
        <f t="shared" si="4300"/>
        <v>5.8451118143459917</v>
      </c>
      <c r="J482" s="28">
        <v>473</v>
      </c>
      <c r="K482" s="4">
        <f t="shared" ref="K482" si="4493">K$5/J482+K$6</f>
        <v>4.0774232558139536</v>
      </c>
      <c r="L482" s="4">
        <f t="shared" si="4302"/>
        <v>5.8453985200845668</v>
      </c>
      <c r="M482" s="28">
        <f t="shared" si="4067"/>
        <v>1219</v>
      </c>
      <c r="N482" s="6">
        <f t="shared" ref="N482" si="4494">N$5/M482+N$6</f>
        <v>3.7769547990155865</v>
      </c>
      <c r="O482" s="6">
        <f t="shared" si="4050"/>
        <v>5.2974378999179654</v>
      </c>
      <c r="P482" s="28">
        <f t="shared" si="4069"/>
        <v>11290</v>
      </c>
      <c r="Q482" s="6">
        <f t="shared" ref="Q482" si="4495">Q$5/P482+Q$6</f>
        <v>3.7069432240921172</v>
      </c>
      <c r="R482" s="6">
        <f t="shared" si="4052"/>
        <v>5.2211946855624447</v>
      </c>
      <c r="S482" s="28">
        <f t="shared" si="4370"/>
        <v>17945</v>
      </c>
      <c r="T482" s="6">
        <f t="shared" ref="T482" si="4496">T$5/S482+T$6</f>
        <v>2.6883822791864032</v>
      </c>
      <c r="U482" s="6">
        <f t="shared" si="4054"/>
        <v>3.000101393145723</v>
      </c>
      <c r="V482" s="28">
        <f t="shared" si="4372"/>
        <v>34325</v>
      </c>
      <c r="W482" s="6">
        <f t="shared" ref="W482" si="4497">W$5/V482+W$6</f>
        <v>2.5945802621995631</v>
      </c>
      <c r="X482" s="6">
        <f t="shared" si="4056"/>
        <v>2.8960069919883464</v>
      </c>
      <c r="Y482" s="28">
        <f t="shared" si="4374"/>
        <v>68450</v>
      </c>
      <c r="Z482" s="6">
        <f t="shared" ref="Z482" si="4498">Z$5/Y482+Z$6</f>
        <v>2.4646176040905772</v>
      </c>
      <c r="AA482" s="6">
        <f t="shared" si="4058"/>
        <v>2.7515807888970052</v>
      </c>
      <c r="AB482" s="28">
        <f t="shared" si="4457"/>
        <v>350000</v>
      </c>
      <c r="AC482" s="6">
        <f t="shared" ref="AC482" si="4499">AC$5/AB482+AC$6</f>
        <v>2.2097857142857147</v>
      </c>
      <c r="AD482" s="6">
        <f t="shared" si="4060"/>
        <v>2.4677914285714286</v>
      </c>
      <c r="AE482" s="28">
        <f t="shared" si="3989"/>
        <v>592000</v>
      </c>
      <c r="AF482" s="6">
        <f t="shared" si="4043"/>
        <v>1.9192101351351352</v>
      </c>
      <c r="AG482" s="6">
        <f t="shared" si="4061"/>
        <v>2.1435864864864866</v>
      </c>
      <c r="AH482" s="28">
        <f t="shared" si="3990"/>
        <v>592000</v>
      </c>
      <c r="AI482" s="6">
        <f t="shared" si="4044"/>
        <v>1.4526101351351353</v>
      </c>
      <c r="AJ482" s="6">
        <f t="shared" si="4062"/>
        <v>1.6222864864864865</v>
      </c>
      <c r="AK482" s="28">
        <f t="shared" si="3991"/>
        <v>592000</v>
      </c>
      <c r="AL482" s="6">
        <f t="shared" si="4045"/>
        <v>0.75251013513513509</v>
      </c>
      <c r="AM482" s="6">
        <f t="shared" si="4063"/>
        <v>0.75701905093696131</v>
      </c>
      <c r="AN482" s="28">
        <f t="shared" si="3992"/>
        <v>592000</v>
      </c>
      <c r="AO482" s="6">
        <f t="shared" si="4046"/>
        <v>0.45171013513513514</v>
      </c>
      <c r="AP482" s="6">
        <f t="shared" si="4064"/>
        <v>0.45458648648648647</v>
      </c>
      <c r="AQ482" s="28">
        <f t="shared" si="4377"/>
        <v>68450</v>
      </c>
      <c r="AR482" s="6">
        <f t="shared" si="4291"/>
        <v>1.4323176040905772</v>
      </c>
      <c r="AS482" s="6">
        <f t="shared" si="4292"/>
        <v>1.5981948430854087</v>
      </c>
      <c r="AT482" s="28">
        <f t="shared" si="4459"/>
        <v>350000</v>
      </c>
      <c r="AU482" s="6">
        <f t="shared" si="4293"/>
        <v>1.1914857142857143</v>
      </c>
      <c r="AV482" s="6">
        <f t="shared" si="4294"/>
        <v>1.3301266692887064</v>
      </c>
      <c r="AW482" s="28">
        <f t="shared" si="3993"/>
        <v>592000</v>
      </c>
      <c r="AX482" s="6">
        <f t="shared" si="4295"/>
        <v>1.1849101351351352</v>
      </c>
      <c r="AY482" s="6">
        <f t="shared" si="4296"/>
        <v>1.3232217272037643</v>
      </c>
      <c r="AZ482" s="28">
        <f t="shared" si="3994"/>
        <v>592000</v>
      </c>
      <c r="BA482" s="6">
        <f t="shared" si="4297"/>
        <v>1.1849101351351352</v>
      </c>
      <c r="BB482" s="21">
        <f t="shared" si="4298"/>
        <v>1.3232217272037643</v>
      </c>
    </row>
    <row r="483" spans="4:54" x14ac:dyDescent="0.25">
      <c r="D483" s="28">
        <v>474</v>
      </c>
      <c r="F483" s="20"/>
      <c r="G483" s="29">
        <f t="shared" si="4309"/>
        <v>237.5</v>
      </c>
      <c r="H483" s="4">
        <f t="shared" ref="H483" si="4500">H$5/G483+H$6</f>
        <v>4.0770315789473681</v>
      </c>
      <c r="I483" s="4">
        <f t="shared" si="4300"/>
        <v>5.844826315789474</v>
      </c>
      <c r="J483" s="28">
        <v>474</v>
      </c>
      <c r="K483" s="4">
        <f t="shared" ref="K483" si="4501">K$5/J483+K$6</f>
        <v>4.0772270042194094</v>
      </c>
      <c r="L483" s="4">
        <f t="shared" si="4302"/>
        <v>5.8451118143459917</v>
      </c>
      <c r="M483" s="28">
        <f t="shared" si="4067"/>
        <v>1222</v>
      </c>
      <c r="N483" s="6">
        <f t="shared" ref="N483" si="4502">N$5/M483+N$6</f>
        <v>3.7767513911620294</v>
      </c>
      <c r="O483" s="6">
        <f t="shared" si="4050"/>
        <v>5.2972163666121119</v>
      </c>
      <c r="P483" s="28">
        <f t="shared" si="4069"/>
        <v>11320</v>
      </c>
      <c r="Q483" s="6">
        <f t="shared" ref="Q483" si="4503">Q$5/P483+Q$6</f>
        <v>3.7069091872791522</v>
      </c>
      <c r="R483" s="6">
        <f t="shared" si="4052"/>
        <v>5.2211575971731454</v>
      </c>
      <c r="S483" s="28">
        <f t="shared" si="4370"/>
        <v>18010</v>
      </c>
      <c r="T483" s="6">
        <f t="shared" ref="T483" si="4504">T$5/S483+T$6</f>
        <v>2.6881932259855637</v>
      </c>
      <c r="U483" s="6">
        <f t="shared" si="4054"/>
        <v>2.9999028872848417</v>
      </c>
      <c r="V483" s="28">
        <f t="shared" si="4372"/>
        <v>34450</v>
      </c>
      <c r="W483" s="6">
        <f t="shared" ref="W483" si="4505">W$5/V483+W$6</f>
        <v>2.5944253991291726</v>
      </c>
      <c r="X483" s="6">
        <f t="shared" si="4056"/>
        <v>2.8958444121915821</v>
      </c>
      <c r="Y483" s="28">
        <f t="shared" si="4374"/>
        <v>68700</v>
      </c>
      <c r="Z483" s="6">
        <f t="shared" ref="Z483" si="4506">Z$5/Y483+Z$6</f>
        <v>2.4645043668122271</v>
      </c>
      <c r="AA483" s="6">
        <f t="shared" si="4058"/>
        <v>2.7514618631732168</v>
      </c>
      <c r="AB483" s="28">
        <f t="shared" si="4457"/>
        <v>352000</v>
      </c>
      <c r="AC483" s="6">
        <f t="shared" ref="AC483" si="4507">AC$5/AB483+AC$6</f>
        <v>2.2096943181818185</v>
      </c>
      <c r="AD483" s="6">
        <f t="shared" si="4060"/>
        <v>2.4676954545454546</v>
      </c>
      <c r="AE483" s="28">
        <f t="shared" si="3989"/>
        <v>595000</v>
      </c>
      <c r="AF483" s="6">
        <f t="shared" si="4043"/>
        <v>1.9191621848739495</v>
      </c>
      <c r="AG483" s="6">
        <f t="shared" si="4061"/>
        <v>2.1435361344537815</v>
      </c>
      <c r="AH483" s="28">
        <f t="shared" si="3990"/>
        <v>595000</v>
      </c>
      <c r="AI483" s="6">
        <f t="shared" si="4044"/>
        <v>1.4525621848739496</v>
      </c>
      <c r="AJ483" s="6">
        <f t="shared" si="4062"/>
        <v>1.6222361344537817</v>
      </c>
      <c r="AK483" s="28">
        <f t="shared" si="3991"/>
        <v>595000</v>
      </c>
      <c r="AL483" s="6">
        <f t="shared" si="4045"/>
        <v>0.75246218487394956</v>
      </c>
      <c r="AM483" s="6">
        <f t="shared" si="4063"/>
        <v>0.75696869890425633</v>
      </c>
      <c r="AN483" s="28">
        <f t="shared" si="3992"/>
        <v>595000</v>
      </c>
      <c r="AO483" s="6">
        <f t="shared" si="4046"/>
        <v>0.45166218487394955</v>
      </c>
      <c r="AP483" s="6">
        <f t="shared" si="4064"/>
        <v>0.45453613445378149</v>
      </c>
      <c r="AQ483" s="28">
        <f t="shared" si="4377"/>
        <v>68700</v>
      </c>
      <c r="AR483" s="6">
        <f t="shared" si="4291"/>
        <v>1.4322043668122271</v>
      </c>
      <c r="AS483" s="6">
        <f t="shared" si="4292"/>
        <v>1.5980759173616206</v>
      </c>
      <c r="AT483" s="28">
        <f t="shared" si="4459"/>
        <v>352000</v>
      </c>
      <c r="AU483" s="6">
        <f t="shared" si="4293"/>
        <v>1.1913943181818183</v>
      </c>
      <c r="AV483" s="6">
        <f t="shared" si="4294"/>
        <v>1.3300306952627323</v>
      </c>
      <c r="AW483" s="28">
        <f t="shared" si="3993"/>
        <v>595000</v>
      </c>
      <c r="AX483" s="6">
        <f t="shared" si="4295"/>
        <v>1.1848621848739496</v>
      </c>
      <c r="AY483" s="6">
        <f t="shared" si="4296"/>
        <v>1.3231713751710594</v>
      </c>
      <c r="AZ483" s="28">
        <f t="shared" si="3994"/>
        <v>595000</v>
      </c>
      <c r="BA483" s="6">
        <f t="shared" si="4297"/>
        <v>1.1848621848739496</v>
      </c>
      <c r="BB483" s="21">
        <f t="shared" si="4298"/>
        <v>1.3231713751710594</v>
      </c>
    </row>
    <row r="484" spans="4:54" x14ac:dyDescent="0.25">
      <c r="D484" s="28">
        <v>475</v>
      </c>
      <c r="F484" s="20"/>
      <c r="G484" s="29">
        <f t="shared" si="4309"/>
        <v>238</v>
      </c>
      <c r="H484" s="4">
        <f t="shared" ref="H484" si="4508">H$5/G484+H$6</f>
        <v>4.0768369747899156</v>
      </c>
      <c r="I484" s="4">
        <f t="shared" si="4300"/>
        <v>5.8445420168067228</v>
      </c>
      <c r="J484" s="28">
        <v>475</v>
      </c>
      <c r="K484" s="4">
        <f t="shared" ref="K484" si="4509">K$5/J484+K$6</f>
        <v>4.0770315789473681</v>
      </c>
      <c r="L484" s="4">
        <f t="shared" si="4302"/>
        <v>5.844826315789474</v>
      </c>
      <c r="M484" s="28">
        <f t="shared" si="4067"/>
        <v>1225</v>
      </c>
      <c r="N484" s="6">
        <f t="shared" ref="N484" si="4510">N$5/M484+N$6</f>
        <v>3.776548979591837</v>
      </c>
      <c r="O484" s="6">
        <f t="shared" si="4050"/>
        <v>5.2969959183673474</v>
      </c>
      <c r="P484" s="28">
        <f t="shared" si="4069"/>
        <v>11350</v>
      </c>
      <c r="Q484" s="6">
        <f t="shared" ref="Q484" si="4511">Q$5/P484+Q$6</f>
        <v>3.7068753303964761</v>
      </c>
      <c r="R484" s="6">
        <f t="shared" si="4052"/>
        <v>5.2211207048458155</v>
      </c>
      <c r="S484" s="28">
        <f t="shared" si="4370"/>
        <v>18075</v>
      </c>
      <c r="T484" s="6">
        <f t="shared" ref="T484" si="4512">T$5/S484+T$6</f>
        <v>2.6880055325034578</v>
      </c>
      <c r="U484" s="6">
        <f t="shared" si="4054"/>
        <v>2.9997058091286308</v>
      </c>
      <c r="V484" s="28">
        <f t="shared" si="4372"/>
        <v>34575</v>
      </c>
      <c r="W484" s="6">
        <f t="shared" ref="W484" si="4513">W$5/V484+W$6</f>
        <v>2.5942716558206795</v>
      </c>
      <c r="X484" s="6">
        <f t="shared" si="4056"/>
        <v>2.8956830079537239</v>
      </c>
      <c r="Y484" s="28">
        <f t="shared" si="4374"/>
        <v>68950</v>
      </c>
      <c r="Z484" s="6">
        <f t="shared" ref="Z484" si="4514">Z$5/Y484+Z$6</f>
        <v>2.4643919506889049</v>
      </c>
      <c r="AA484" s="6">
        <f t="shared" si="4058"/>
        <v>2.7513437998549675</v>
      </c>
      <c r="AB484" s="28">
        <f t="shared" si="4457"/>
        <v>354000</v>
      </c>
      <c r="AC484" s="6">
        <f t="shared" ref="AC484" si="4515">AC$5/AB484+AC$6</f>
        <v>2.2096039548022599</v>
      </c>
      <c r="AD484" s="6">
        <f t="shared" si="4060"/>
        <v>2.4676005649717512</v>
      </c>
      <c r="AE484" s="28">
        <f t="shared" si="3989"/>
        <v>598000</v>
      </c>
      <c r="AF484" s="6">
        <f t="shared" si="4043"/>
        <v>1.9191147157190636</v>
      </c>
      <c r="AG484" s="6">
        <f t="shared" si="4061"/>
        <v>2.1434862876254179</v>
      </c>
      <c r="AH484" s="28">
        <f t="shared" si="3990"/>
        <v>598000</v>
      </c>
      <c r="AI484" s="6">
        <f t="shared" si="4044"/>
        <v>1.4525147157190637</v>
      </c>
      <c r="AJ484" s="6">
        <f t="shared" si="4062"/>
        <v>1.6221862876254181</v>
      </c>
      <c r="AK484" s="28">
        <f t="shared" si="3991"/>
        <v>598000</v>
      </c>
      <c r="AL484" s="6">
        <f t="shared" si="4045"/>
        <v>0.75241471571906349</v>
      </c>
      <c r="AM484" s="6">
        <f t="shared" si="4063"/>
        <v>0.75691885207589293</v>
      </c>
      <c r="AN484" s="28">
        <f t="shared" si="3992"/>
        <v>598000</v>
      </c>
      <c r="AO484" s="6">
        <f t="shared" si="4046"/>
        <v>0.45161471571906353</v>
      </c>
      <c r="AP484" s="6">
        <f t="shared" si="4064"/>
        <v>0.45448628762541804</v>
      </c>
      <c r="AQ484" s="28">
        <f t="shared" si="4377"/>
        <v>68950</v>
      </c>
      <c r="AR484" s="6">
        <f t="shared" si="4291"/>
        <v>1.4320919506889052</v>
      </c>
      <c r="AS484" s="6">
        <f t="shared" si="4292"/>
        <v>1.597957854043371</v>
      </c>
      <c r="AT484" s="28">
        <f t="shared" si="4459"/>
        <v>354000</v>
      </c>
      <c r="AU484" s="6">
        <f t="shared" si="4293"/>
        <v>1.1913039548022599</v>
      </c>
      <c r="AV484" s="6">
        <f t="shared" si="4294"/>
        <v>1.3299358056890291</v>
      </c>
      <c r="AW484" s="28">
        <f t="shared" si="3993"/>
        <v>598000</v>
      </c>
      <c r="AX484" s="6">
        <f t="shared" si="4295"/>
        <v>1.1848147157190636</v>
      </c>
      <c r="AY484" s="6">
        <f t="shared" si="4296"/>
        <v>1.3231215283426958</v>
      </c>
      <c r="AZ484" s="28">
        <f t="shared" si="3994"/>
        <v>598000</v>
      </c>
      <c r="BA484" s="6">
        <f t="shared" si="4297"/>
        <v>1.1848147157190636</v>
      </c>
      <c r="BB484" s="21">
        <f t="shared" si="4298"/>
        <v>1.3231215283426958</v>
      </c>
    </row>
    <row r="485" spans="4:54" x14ac:dyDescent="0.25">
      <c r="D485" s="28">
        <v>476</v>
      </c>
      <c r="F485" s="20"/>
      <c r="G485" s="29">
        <f t="shared" si="4309"/>
        <v>238.5</v>
      </c>
      <c r="H485" s="4">
        <f t="shared" ref="H485" si="4516">H$5/G485+H$6</f>
        <v>4.0766431865828094</v>
      </c>
      <c r="I485" s="4">
        <f t="shared" si="4300"/>
        <v>5.8442589098532496</v>
      </c>
      <c r="J485" s="28">
        <v>476</v>
      </c>
      <c r="K485" s="4">
        <f t="shared" ref="K485" si="4517">K$5/J485+K$6</f>
        <v>4.0768369747899156</v>
      </c>
      <c r="L485" s="4">
        <f t="shared" si="4302"/>
        <v>5.8445420168067228</v>
      </c>
      <c r="M485" s="28">
        <f t="shared" si="4067"/>
        <v>1228</v>
      </c>
      <c r="N485" s="6">
        <f t="shared" ref="N485" si="4518">N$5/M485+N$6</f>
        <v>3.7763475570032576</v>
      </c>
      <c r="O485" s="6">
        <f t="shared" si="4050"/>
        <v>5.2967765472312704</v>
      </c>
      <c r="P485" s="28">
        <f t="shared" si="4069"/>
        <v>11380</v>
      </c>
      <c r="Q485" s="6">
        <f t="shared" ref="Q485" si="4519">Q$5/P485+Q$6</f>
        <v>3.7068416520210898</v>
      </c>
      <c r="R485" s="6">
        <f t="shared" si="4052"/>
        <v>5.2210840070298774</v>
      </c>
      <c r="S485" s="28">
        <f t="shared" si="4370"/>
        <v>18140</v>
      </c>
      <c r="T485" s="6">
        <f t="shared" ref="T485" si="4520">T$5/S485+T$6</f>
        <v>2.6878191841234842</v>
      </c>
      <c r="U485" s="6">
        <f t="shared" si="4054"/>
        <v>2.9995101433296583</v>
      </c>
      <c r="V485" s="28">
        <f t="shared" si="4372"/>
        <v>34700</v>
      </c>
      <c r="W485" s="6">
        <f t="shared" ref="W485" si="4521">W$5/V485+W$6</f>
        <v>2.5941190201729105</v>
      </c>
      <c r="X485" s="6">
        <f t="shared" si="4056"/>
        <v>2.8955227665706049</v>
      </c>
      <c r="Y485" s="28">
        <f t="shared" si="4374"/>
        <v>69200</v>
      </c>
      <c r="Z485" s="6">
        <f t="shared" ref="Z485" si="4522">Z$5/Y485+Z$6</f>
        <v>2.4642803468208094</v>
      </c>
      <c r="AA485" s="6">
        <f t="shared" si="4058"/>
        <v>2.751226589595376</v>
      </c>
      <c r="AB485" s="28">
        <f t="shared" si="4457"/>
        <v>356000</v>
      </c>
      <c r="AC485" s="6">
        <f t="shared" ref="AC485" si="4523">AC$5/AB485+AC$6</f>
        <v>2.2095146067415734</v>
      </c>
      <c r="AD485" s="6">
        <f t="shared" si="4060"/>
        <v>2.4675067415730334</v>
      </c>
      <c r="AE485" s="28">
        <f t="shared" si="3989"/>
        <v>601000</v>
      </c>
      <c r="AF485" s="6">
        <f t="shared" si="4043"/>
        <v>1.9190677204658901</v>
      </c>
      <c r="AG485" s="6">
        <f t="shared" si="4061"/>
        <v>2.14343693843594</v>
      </c>
      <c r="AH485" s="28">
        <f t="shared" si="3990"/>
        <v>601000</v>
      </c>
      <c r="AI485" s="6">
        <f t="shared" si="4044"/>
        <v>1.4524677204658902</v>
      </c>
      <c r="AJ485" s="6">
        <f t="shared" si="4062"/>
        <v>1.6221369384359401</v>
      </c>
      <c r="AK485" s="28">
        <f t="shared" si="3991"/>
        <v>601000</v>
      </c>
      <c r="AL485" s="6">
        <f t="shared" si="4045"/>
        <v>0.75236772046589018</v>
      </c>
      <c r="AM485" s="6">
        <f t="shared" si="4063"/>
        <v>0.75686950288641497</v>
      </c>
      <c r="AN485" s="28">
        <f t="shared" si="3992"/>
        <v>601000</v>
      </c>
      <c r="AO485" s="6">
        <f t="shared" si="4046"/>
        <v>0.45156772046589017</v>
      </c>
      <c r="AP485" s="6">
        <f t="shared" si="4064"/>
        <v>0.45443693843594007</v>
      </c>
      <c r="AQ485" s="28">
        <f t="shared" si="4377"/>
        <v>69200</v>
      </c>
      <c r="AR485" s="6">
        <f t="shared" si="4291"/>
        <v>1.4319803468208092</v>
      </c>
      <c r="AS485" s="6">
        <f t="shared" si="4292"/>
        <v>1.5978406437837793</v>
      </c>
      <c r="AT485" s="28">
        <f t="shared" si="4459"/>
        <v>356000</v>
      </c>
      <c r="AU485" s="6">
        <f t="shared" si="4293"/>
        <v>1.191214606741573</v>
      </c>
      <c r="AV485" s="6">
        <f t="shared" si="4294"/>
        <v>1.3298419822903116</v>
      </c>
      <c r="AW485" s="28">
        <f t="shared" si="3993"/>
        <v>601000</v>
      </c>
      <c r="AX485" s="6">
        <f t="shared" si="4295"/>
        <v>1.1847677204658902</v>
      </c>
      <c r="AY485" s="6">
        <f t="shared" si="4296"/>
        <v>1.3230721791532178</v>
      </c>
      <c r="AZ485" s="28">
        <f t="shared" si="3994"/>
        <v>601000</v>
      </c>
      <c r="BA485" s="6">
        <f t="shared" si="4297"/>
        <v>1.1847677204658902</v>
      </c>
      <c r="BB485" s="21">
        <f t="shared" si="4298"/>
        <v>1.3230721791532178</v>
      </c>
    </row>
    <row r="486" spans="4:54" x14ac:dyDescent="0.25">
      <c r="D486" s="28">
        <v>477</v>
      </c>
      <c r="F486" s="20"/>
      <c r="G486" s="29">
        <f t="shared" si="4309"/>
        <v>239</v>
      </c>
      <c r="H486" s="4">
        <f t="shared" ref="H486" si="4524">H$5/G486+H$6</f>
        <v>4.0764502092050208</v>
      </c>
      <c r="I486" s="4">
        <f t="shared" si="4300"/>
        <v>5.8439769874476992</v>
      </c>
      <c r="J486" s="28">
        <v>477</v>
      </c>
      <c r="K486" s="4">
        <f t="shared" ref="K486" si="4525">K$5/J486+K$6</f>
        <v>4.0766431865828094</v>
      </c>
      <c r="L486" s="4">
        <f t="shared" si="4302"/>
        <v>5.8442589098532496</v>
      </c>
      <c r="M486" s="28">
        <f t="shared" si="4067"/>
        <v>1231</v>
      </c>
      <c r="N486" s="6">
        <f t="shared" ref="N486" si="4526">N$5/M486+N$6</f>
        <v>3.7761471161657192</v>
      </c>
      <c r="O486" s="6">
        <f t="shared" si="4050"/>
        <v>5.2965582453290008</v>
      </c>
      <c r="P486" s="28">
        <f t="shared" si="4069"/>
        <v>11410</v>
      </c>
      <c r="Q486" s="6">
        <f t="shared" ref="Q486" si="4527">Q$5/P486+Q$6</f>
        <v>3.7068081507449606</v>
      </c>
      <c r="R486" s="6">
        <f t="shared" si="4052"/>
        <v>5.2210475021910607</v>
      </c>
      <c r="S486" s="28">
        <f t="shared" si="4370"/>
        <v>18205</v>
      </c>
      <c r="T486" s="6">
        <f t="shared" ref="T486" si="4528">T$5/S486+T$6</f>
        <v>2.6876341664377921</v>
      </c>
      <c r="U486" s="6">
        <f t="shared" si="4054"/>
        <v>2.9993158747596813</v>
      </c>
      <c r="V486" s="28">
        <f t="shared" si="4372"/>
        <v>34825</v>
      </c>
      <c r="W486" s="6">
        <f t="shared" ref="W486" si="4529">W$5/V486+W$6</f>
        <v>2.5939674802584349</v>
      </c>
      <c r="X486" s="6">
        <f t="shared" si="4056"/>
        <v>2.8953636755204593</v>
      </c>
      <c r="Y486" s="28">
        <f t="shared" si="4374"/>
        <v>69450</v>
      </c>
      <c r="Z486" s="6">
        <f t="shared" ref="Z486" si="4530">Z$5/Y486+Z$6</f>
        <v>2.4641695464362852</v>
      </c>
      <c r="AA486" s="6">
        <f t="shared" si="4058"/>
        <v>2.7511102231821454</v>
      </c>
      <c r="AB486" s="28">
        <f t="shared" si="4457"/>
        <v>358000</v>
      </c>
      <c r="AC486" s="6">
        <f t="shared" ref="AC486" si="4531">AC$5/AB486+AC$6</f>
        <v>2.2094262569832406</v>
      </c>
      <c r="AD486" s="6">
        <f t="shared" si="4060"/>
        <v>2.4674139664804469</v>
      </c>
      <c r="AE486" s="28">
        <f t="shared" si="3989"/>
        <v>604000</v>
      </c>
      <c r="AF486" s="6">
        <f t="shared" si="4043"/>
        <v>1.9190211920529801</v>
      </c>
      <c r="AG486" s="6">
        <f t="shared" si="4061"/>
        <v>2.1433880794701987</v>
      </c>
      <c r="AH486" s="28">
        <f t="shared" si="3990"/>
        <v>604000</v>
      </c>
      <c r="AI486" s="6">
        <f t="shared" si="4044"/>
        <v>1.4524211920529801</v>
      </c>
      <c r="AJ486" s="6">
        <f t="shared" si="4062"/>
        <v>1.6220880794701988</v>
      </c>
      <c r="AK486" s="28">
        <f t="shared" si="3991"/>
        <v>604000</v>
      </c>
      <c r="AL486" s="6">
        <f t="shared" si="4045"/>
        <v>0.75232119205298009</v>
      </c>
      <c r="AM486" s="6">
        <f t="shared" si="4063"/>
        <v>0.7568206439206735</v>
      </c>
      <c r="AN486" s="28">
        <f t="shared" si="3992"/>
        <v>604000</v>
      </c>
      <c r="AO486" s="6">
        <f t="shared" si="4046"/>
        <v>0.45152119205298014</v>
      </c>
      <c r="AP486" s="6">
        <f t="shared" si="4064"/>
        <v>0.45438807947019866</v>
      </c>
      <c r="AQ486" s="28">
        <f t="shared" si="4377"/>
        <v>69450</v>
      </c>
      <c r="AR486" s="6">
        <f t="shared" si="4291"/>
        <v>1.4318695464362852</v>
      </c>
      <c r="AS486" s="6">
        <f t="shared" si="4292"/>
        <v>1.5977242773705491</v>
      </c>
      <c r="AT486" s="28">
        <f t="shared" si="4459"/>
        <v>358000</v>
      </c>
      <c r="AU486" s="6">
        <f t="shared" si="4293"/>
        <v>1.1911262569832402</v>
      </c>
      <c r="AV486" s="6">
        <f t="shared" si="4294"/>
        <v>1.3297492071977248</v>
      </c>
      <c r="AW486" s="28">
        <f t="shared" si="3993"/>
        <v>604000</v>
      </c>
      <c r="AX486" s="6">
        <f t="shared" si="4295"/>
        <v>1.1847211920529801</v>
      </c>
      <c r="AY486" s="6">
        <f t="shared" si="4296"/>
        <v>1.3230233201874766</v>
      </c>
      <c r="AZ486" s="28">
        <f t="shared" si="3994"/>
        <v>604000</v>
      </c>
      <c r="BA486" s="6">
        <f t="shared" si="4297"/>
        <v>1.1847211920529801</v>
      </c>
      <c r="BB486" s="21">
        <f t="shared" si="4298"/>
        <v>1.3230233201874766</v>
      </c>
    </row>
    <row r="487" spans="4:54" x14ac:dyDescent="0.25">
      <c r="D487" s="28">
        <v>478</v>
      </c>
      <c r="F487" s="20"/>
      <c r="G487" s="29">
        <f t="shared" si="4309"/>
        <v>239.5</v>
      </c>
      <c r="H487" s="4">
        <f t="shared" ref="H487" si="4532">H$5/G487+H$6</f>
        <v>4.0762580375782882</v>
      </c>
      <c r="I487" s="4">
        <f t="shared" si="4300"/>
        <v>5.8436962421711902</v>
      </c>
      <c r="J487" s="28">
        <v>478</v>
      </c>
      <c r="K487" s="4">
        <f t="shared" ref="K487" si="4533">K$5/J487+K$6</f>
        <v>4.0764502092050208</v>
      </c>
      <c r="L487" s="4">
        <f t="shared" si="4302"/>
        <v>5.8439769874476992</v>
      </c>
      <c r="M487" s="28">
        <f t="shared" si="4067"/>
        <v>1234</v>
      </c>
      <c r="N487" s="6">
        <f t="shared" ref="N487" si="4534">N$5/M487+N$6</f>
        <v>3.775947649918963</v>
      </c>
      <c r="O487" s="6">
        <f t="shared" si="4050"/>
        <v>5.2963410048622368</v>
      </c>
      <c r="P487" s="28">
        <f t="shared" si="4069"/>
        <v>11440</v>
      </c>
      <c r="Q487" s="6">
        <f t="shared" ref="Q487" si="4535">Q$5/P487+Q$6</f>
        <v>3.7067748251748251</v>
      </c>
      <c r="R487" s="6">
        <f t="shared" si="4052"/>
        <v>5.2210111888111888</v>
      </c>
      <c r="S487" s="28">
        <f t="shared" si="4370"/>
        <v>18270</v>
      </c>
      <c r="T487" s="6">
        <f t="shared" ref="T487" si="4536">T$5/S487+T$6</f>
        <v>2.6874504652435687</v>
      </c>
      <c r="U487" s="6">
        <f t="shared" si="4054"/>
        <v>2.9991229885057473</v>
      </c>
      <c r="V487" s="28">
        <f t="shared" si="4372"/>
        <v>34950</v>
      </c>
      <c r="W487" s="6">
        <f t="shared" ref="W487" si="4537">W$5/V487+W$6</f>
        <v>2.5938170243204577</v>
      </c>
      <c r="X487" s="6">
        <f t="shared" si="4056"/>
        <v>2.8952057224606582</v>
      </c>
      <c r="Y487" s="28">
        <f t="shared" si="4374"/>
        <v>69700</v>
      </c>
      <c r="Z487" s="6">
        <f t="shared" ref="Z487" si="4538">Z$5/Y487+Z$6</f>
        <v>2.4640595408895267</v>
      </c>
      <c r="AA487" s="6">
        <f t="shared" si="4058"/>
        <v>2.7509946915351509</v>
      </c>
      <c r="AB487" s="28">
        <f t="shared" si="4457"/>
        <v>360000</v>
      </c>
      <c r="AC487" s="6">
        <f t="shared" ref="AC487" si="4539">AC$5/AB487+AC$6</f>
        <v>2.209338888888889</v>
      </c>
      <c r="AD487" s="6">
        <f t="shared" si="4060"/>
        <v>2.4673222222222222</v>
      </c>
      <c r="AE487" s="28">
        <f t="shared" ref="AE487:AE550" si="4540">+AE486+3000</f>
        <v>607000</v>
      </c>
      <c r="AF487" s="6">
        <f t="shared" si="4043"/>
        <v>1.9189751235584842</v>
      </c>
      <c r="AG487" s="6">
        <f t="shared" si="4061"/>
        <v>2.1433397034596373</v>
      </c>
      <c r="AH487" s="28">
        <f t="shared" ref="AH487:AH550" si="4541">+AH486+3000</f>
        <v>607000</v>
      </c>
      <c r="AI487" s="6">
        <f t="shared" si="4044"/>
        <v>1.4523751235584843</v>
      </c>
      <c r="AJ487" s="6">
        <f t="shared" si="4062"/>
        <v>1.6220397034596377</v>
      </c>
      <c r="AK487" s="28">
        <f t="shared" ref="AK487:AK550" si="4542">+AK486+3000</f>
        <v>607000</v>
      </c>
      <c r="AL487" s="6">
        <f t="shared" si="4045"/>
        <v>0.75227512355848436</v>
      </c>
      <c r="AM487" s="6">
        <f t="shared" si="4063"/>
        <v>0.75677226791011243</v>
      </c>
      <c r="AN487" s="28">
        <f t="shared" ref="AN487:AN550" si="4543">+AN486+3000</f>
        <v>607000</v>
      </c>
      <c r="AO487" s="6">
        <f t="shared" si="4046"/>
        <v>0.45147512355848435</v>
      </c>
      <c r="AP487" s="6">
        <f t="shared" si="4064"/>
        <v>0.45433970345963753</v>
      </c>
      <c r="AQ487" s="28">
        <f t="shared" si="4377"/>
        <v>69700</v>
      </c>
      <c r="AR487" s="6">
        <f t="shared" si="4291"/>
        <v>1.4317595408895265</v>
      </c>
      <c r="AS487" s="6">
        <f t="shared" si="4292"/>
        <v>1.5976087457235542</v>
      </c>
      <c r="AT487" s="28">
        <f t="shared" si="4459"/>
        <v>360000</v>
      </c>
      <c r="AU487" s="6">
        <f t="shared" si="4293"/>
        <v>1.191038888888889</v>
      </c>
      <c r="AV487" s="6">
        <f t="shared" si="4294"/>
        <v>1.3296574629394999</v>
      </c>
      <c r="AW487" s="28">
        <f t="shared" ref="AW487:AW550" si="4544">+AW486+3000</f>
        <v>607000</v>
      </c>
      <c r="AX487" s="6">
        <f t="shared" si="4295"/>
        <v>1.1846751235584843</v>
      </c>
      <c r="AY487" s="6">
        <f t="shared" si="4296"/>
        <v>1.3229749441769154</v>
      </c>
      <c r="AZ487" s="28">
        <f t="shared" ref="AZ487:AZ550" si="4545">+AZ486+3000</f>
        <v>607000</v>
      </c>
      <c r="BA487" s="6">
        <f t="shared" si="4297"/>
        <v>1.1846751235584843</v>
      </c>
      <c r="BB487" s="21">
        <f t="shared" si="4298"/>
        <v>1.3229749441769154</v>
      </c>
    </row>
    <row r="488" spans="4:54" x14ac:dyDescent="0.25">
      <c r="D488" s="28">
        <v>479</v>
      </c>
      <c r="F488" s="20"/>
      <c r="G488" s="29">
        <f t="shared" si="4309"/>
        <v>240</v>
      </c>
      <c r="H488" s="4">
        <f t="shared" ref="H488" si="4546">H$5/G488+H$6</f>
        <v>4.0760666666666667</v>
      </c>
      <c r="I488" s="4">
        <f t="shared" si="4300"/>
        <v>5.8434166666666671</v>
      </c>
      <c r="J488" s="28">
        <v>479</v>
      </c>
      <c r="K488" s="4">
        <f t="shared" ref="K488" si="4547">K$5/J488+K$6</f>
        <v>4.0762580375782882</v>
      </c>
      <c r="L488" s="4">
        <f t="shared" si="4302"/>
        <v>5.8436962421711902</v>
      </c>
      <c r="M488" s="28">
        <f t="shared" si="4067"/>
        <v>1237</v>
      </c>
      <c r="N488" s="6">
        <f t="shared" ref="N488" si="4548">N$5/M488+N$6</f>
        <v>3.775749151172191</v>
      </c>
      <c r="O488" s="6">
        <f t="shared" si="4050"/>
        <v>5.2961248181083267</v>
      </c>
      <c r="P488" s="28">
        <f t="shared" si="4069"/>
        <v>11470</v>
      </c>
      <c r="Q488" s="6">
        <f t="shared" ref="Q488" si="4549">Q$5/P488+Q$6</f>
        <v>3.7067416739319965</v>
      </c>
      <c r="R488" s="6">
        <f t="shared" si="4052"/>
        <v>5.220975065387969</v>
      </c>
      <c r="S488" s="28">
        <f t="shared" si="4370"/>
        <v>18335</v>
      </c>
      <c r="T488" s="6">
        <f t="shared" ref="T488" si="4550">T$5/S488+T$6</f>
        <v>2.6872680665394055</v>
      </c>
      <c r="U488" s="6">
        <f t="shared" si="4054"/>
        <v>2.9989314698663758</v>
      </c>
      <c r="V488" s="28">
        <f t="shared" si="4372"/>
        <v>35075</v>
      </c>
      <c r="W488" s="6">
        <f t="shared" ref="W488" si="4551">W$5/V488+W$6</f>
        <v>2.593667640769779</v>
      </c>
      <c r="X488" s="6">
        <f t="shared" si="4056"/>
        <v>2.895048895224519</v>
      </c>
      <c r="Y488" s="28">
        <f t="shared" si="4374"/>
        <v>69950</v>
      </c>
      <c r="Z488" s="6">
        <f t="shared" ref="Z488" si="4552">Z$5/Y488+Z$6</f>
        <v>2.4639503216583276</v>
      </c>
      <c r="AA488" s="6">
        <f t="shared" si="4058"/>
        <v>2.7508799857040742</v>
      </c>
      <c r="AB488" s="28">
        <f t="shared" si="4457"/>
        <v>362000</v>
      </c>
      <c r="AC488" s="6">
        <f t="shared" ref="AC488" si="4553">AC$5/AB488+AC$6</f>
        <v>2.2092524861878453</v>
      </c>
      <c r="AD488" s="6">
        <f t="shared" si="4060"/>
        <v>2.4672314917127069</v>
      </c>
      <c r="AE488" s="28">
        <f t="shared" si="4540"/>
        <v>610000</v>
      </c>
      <c r="AF488" s="6">
        <f t="shared" si="4043"/>
        <v>1.9189295081967213</v>
      </c>
      <c r="AG488" s="6">
        <f t="shared" si="4061"/>
        <v>2.1432918032786885</v>
      </c>
      <c r="AH488" s="28">
        <f t="shared" si="4541"/>
        <v>610000</v>
      </c>
      <c r="AI488" s="6">
        <f t="shared" si="4044"/>
        <v>1.4523295081967214</v>
      </c>
      <c r="AJ488" s="6">
        <f t="shared" si="4062"/>
        <v>1.6219918032786886</v>
      </c>
      <c r="AK488" s="28">
        <f t="shared" si="4542"/>
        <v>610000</v>
      </c>
      <c r="AL488" s="6">
        <f t="shared" si="4045"/>
        <v>0.7522295081967213</v>
      </c>
      <c r="AM488" s="6">
        <f t="shared" si="4063"/>
        <v>0.75672436772916341</v>
      </c>
      <c r="AN488" s="28">
        <f t="shared" si="4543"/>
        <v>610000</v>
      </c>
      <c r="AO488" s="6">
        <f t="shared" si="4046"/>
        <v>0.45142950819672129</v>
      </c>
      <c r="AP488" s="6">
        <f t="shared" si="4064"/>
        <v>0.45429180327868851</v>
      </c>
      <c r="AQ488" s="28">
        <f t="shared" si="4377"/>
        <v>69950</v>
      </c>
      <c r="AR488" s="6">
        <f t="shared" si="4291"/>
        <v>1.4316503216583274</v>
      </c>
      <c r="AS488" s="6">
        <f t="shared" si="4292"/>
        <v>1.597494039892478</v>
      </c>
      <c r="AT488" s="28">
        <f t="shared" si="4459"/>
        <v>362000</v>
      </c>
      <c r="AU488" s="6">
        <f t="shared" si="4293"/>
        <v>1.1909524861878453</v>
      </c>
      <c r="AV488" s="6">
        <f t="shared" si="4294"/>
        <v>1.3295667324299849</v>
      </c>
      <c r="AW488" s="28">
        <f t="shared" si="4544"/>
        <v>610000</v>
      </c>
      <c r="AX488" s="6">
        <f t="shared" si="4295"/>
        <v>1.1846295081967213</v>
      </c>
      <c r="AY488" s="6">
        <f t="shared" si="4296"/>
        <v>1.3229270439959664</v>
      </c>
      <c r="AZ488" s="28">
        <f t="shared" si="4545"/>
        <v>610000</v>
      </c>
      <c r="BA488" s="6">
        <f t="shared" si="4297"/>
        <v>1.1846295081967213</v>
      </c>
      <c r="BB488" s="21">
        <f t="shared" si="4298"/>
        <v>1.3229270439959664</v>
      </c>
    </row>
    <row r="489" spans="4:54" x14ac:dyDescent="0.25">
      <c r="D489" s="28">
        <v>480</v>
      </c>
      <c r="F489" s="20"/>
      <c r="G489" s="29">
        <f t="shared" si="4309"/>
        <v>240.5</v>
      </c>
      <c r="H489" s="4">
        <f t="shared" ref="H489" si="4554">H$5/G489+H$6</f>
        <v>4.0758760914760916</v>
      </c>
      <c r="I489" s="4">
        <f t="shared" si="4300"/>
        <v>5.8431382536382541</v>
      </c>
      <c r="J489" s="28">
        <v>480</v>
      </c>
      <c r="K489" s="4">
        <f t="shared" ref="K489" si="4555">K$5/J489+K$6</f>
        <v>4.0760666666666667</v>
      </c>
      <c r="L489" s="4">
        <f t="shared" si="4302"/>
        <v>5.8434166666666671</v>
      </c>
      <c r="M489" s="28">
        <f t="shared" si="4067"/>
        <v>1240</v>
      </c>
      <c r="N489" s="6">
        <f t="shared" ref="N489" si="4556">N$5/M489+N$6</f>
        <v>3.7755516129032261</v>
      </c>
      <c r="O489" s="6">
        <f t="shared" si="4050"/>
        <v>5.2959096774193553</v>
      </c>
      <c r="P489" s="28">
        <f t="shared" si="4069"/>
        <v>11500</v>
      </c>
      <c r="Q489" s="6">
        <f t="shared" ref="Q489" si="4557">Q$5/P489+Q$6</f>
        <v>3.706708695652174</v>
      </c>
      <c r="R489" s="6">
        <f t="shared" si="4052"/>
        <v>5.2209391304347825</v>
      </c>
      <c r="S489" s="28">
        <f t="shared" si="4370"/>
        <v>18400</v>
      </c>
      <c r="T489" s="6">
        <f t="shared" ref="T489" si="4558">T$5/S489+T$6</f>
        <v>2.6870869565217395</v>
      </c>
      <c r="U489" s="6">
        <f t="shared" si="4054"/>
        <v>2.9987413043478259</v>
      </c>
      <c r="V489" s="28">
        <f t="shared" si="4372"/>
        <v>35200</v>
      </c>
      <c r="W489" s="6">
        <f t="shared" ref="W489" si="4559">W$5/V489+W$6</f>
        <v>2.5935193181818179</v>
      </c>
      <c r="X489" s="6">
        <f t="shared" si="4056"/>
        <v>2.8948931818181816</v>
      </c>
      <c r="Y489" s="28">
        <f t="shared" si="4374"/>
        <v>70200</v>
      </c>
      <c r="Z489" s="6">
        <f t="shared" ref="Z489" si="4560">Z$5/Y489+Z$6</f>
        <v>2.4638418803418802</v>
      </c>
      <c r="AA489" s="6">
        <f t="shared" si="4058"/>
        <v>2.750766096866097</v>
      </c>
      <c r="AB489" s="28">
        <f t="shared" si="4457"/>
        <v>364000</v>
      </c>
      <c r="AC489" s="6">
        <f t="shared" ref="AC489" si="4561">AC$5/AB489+AC$6</f>
        <v>2.209167032967033</v>
      </c>
      <c r="AD489" s="6">
        <f t="shared" si="4060"/>
        <v>2.4671417582417581</v>
      </c>
      <c r="AE489" s="28">
        <f t="shared" si="4540"/>
        <v>613000</v>
      </c>
      <c r="AF489" s="6">
        <f t="shared" si="4043"/>
        <v>1.9188843393148449</v>
      </c>
      <c r="AG489" s="6">
        <f t="shared" si="4061"/>
        <v>2.1432443719412722</v>
      </c>
      <c r="AH489" s="28">
        <f t="shared" si="4541"/>
        <v>613000</v>
      </c>
      <c r="AI489" s="6">
        <f t="shared" si="4044"/>
        <v>1.452284339314845</v>
      </c>
      <c r="AJ489" s="6">
        <f t="shared" si="4062"/>
        <v>1.6219443719412725</v>
      </c>
      <c r="AK489" s="28">
        <f t="shared" si="4542"/>
        <v>613000</v>
      </c>
      <c r="AL489" s="6">
        <f t="shared" si="4045"/>
        <v>0.75218433931484507</v>
      </c>
      <c r="AM489" s="6">
        <f t="shared" si="4063"/>
        <v>0.75667693639174727</v>
      </c>
      <c r="AN489" s="28">
        <f t="shared" si="4543"/>
        <v>613000</v>
      </c>
      <c r="AO489" s="6">
        <f t="shared" si="4046"/>
        <v>0.45138433931484501</v>
      </c>
      <c r="AP489" s="6">
        <f t="shared" si="4064"/>
        <v>0.45424437194127243</v>
      </c>
      <c r="AQ489" s="28">
        <f t="shared" si="4377"/>
        <v>70200</v>
      </c>
      <c r="AR489" s="6">
        <f t="shared" si="4291"/>
        <v>1.4315418803418805</v>
      </c>
      <c r="AS489" s="6">
        <f t="shared" si="4292"/>
        <v>1.5973801510545005</v>
      </c>
      <c r="AT489" s="28">
        <f t="shared" si="4459"/>
        <v>364000</v>
      </c>
      <c r="AU489" s="6">
        <f t="shared" si="4293"/>
        <v>1.190867032967033</v>
      </c>
      <c r="AV489" s="6">
        <f t="shared" si="4294"/>
        <v>1.329476998959036</v>
      </c>
      <c r="AW489" s="28">
        <f t="shared" si="4544"/>
        <v>613000</v>
      </c>
      <c r="AX489" s="6">
        <f t="shared" si="4295"/>
        <v>1.184584339314845</v>
      </c>
      <c r="AY489" s="6">
        <f t="shared" si="4296"/>
        <v>1.3228796126585503</v>
      </c>
      <c r="AZ489" s="28">
        <f t="shared" si="4545"/>
        <v>613000</v>
      </c>
      <c r="BA489" s="6">
        <f t="shared" si="4297"/>
        <v>1.184584339314845</v>
      </c>
      <c r="BB489" s="21">
        <f t="shared" si="4298"/>
        <v>1.3228796126585503</v>
      </c>
    </row>
    <row r="490" spans="4:54" x14ac:dyDescent="0.25">
      <c r="D490" s="28">
        <v>481</v>
      </c>
      <c r="F490" s="20"/>
      <c r="G490" s="29">
        <f t="shared" si="4309"/>
        <v>241</v>
      </c>
      <c r="H490" s="4">
        <f t="shared" ref="H490" si="4562">H$5/G490+H$6</f>
        <v>4.0756863070539415</v>
      </c>
      <c r="I490" s="4">
        <f t="shared" si="4300"/>
        <v>5.8428609958506224</v>
      </c>
      <c r="J490" s="28">
        <v>481</v>
      </c>
      <c r="K490" s="4">
        <f t="shared" ref="K490" si="4563">K$5/J490+K$6</f>
        <v>4.0758760914760916</v>
      </c>
      <c r="L490" s="4">
        <f t="shared" si="4302"/>
        <v>5.8431382536382541</v>
      </c>
      <c r="M490" s="28">
        <f t="shared" si="4067"/>
        <v>1243</v>
      </c>
      <c r="N490" s="6">
        <f t="shared" ref="N490" si="4564">N$5/M490+N$6</f>
        <v>3.7753550281576831</v>
      </c>
      <c r="O490" s="6">
        <f t="shared" si="4050"/>
        <v>5.2956955752212389</v>
      </c>
      <c r="P490" s="28">
        <f t="shared" si="4069"/>
        <v>11530</v>
      </c>
      <c r="Q490" s="6">
        <f t="shared" ref="Q490" si="4565">Q$5/P490+Q$6</f>
        <v>3.7066758889852558</v>
      </c>
      <c r="R490" s="6">
        <f t="shared" si="4052"/>
        <v>5.2209033824804862</v>
      </c>
      <c r="S490" s="28">
        <f t="shared" si="4370"/>
        <v>18465</v>
      </c>
      <c r="T490" s="6">
        <f t="shared" ref="T490" si="4566">T$5/S490+T$6</f>
        <v>2.6869071215813705</v>
      </c>
      <c r="U490" s="6">
        <f t="shared" si="4054"/>
        <v>2.9985524776604389</v>
      </c>
      <c r="V490" s="28">
        <f t="shared" si="4372"/>
        <v>35325</v>
      </c>
      <c r="W490" s="6">
        <f t="shared" ref="W490" si="4567">W$5/V490+W$6</f>
        <v>2.5933720452937012</v>
      </c>
      <c r="X490" s="6">
        <f t="shared" si="4056"/>
        <v>2.8947385704175512</v>
      </c>
      <c r="Y490" s="28">
        <f t="shared" si="4374"/>
        <v>70450</v>
      </c>
      <c r="Z490" s="6">
        <f t="shared" ref="Z490" si="4568">Z$5/Y490+Z$6</f>
        <v>2.4637342086586234</v>
      </c>
      <c r="AA490" s="6">
        <f t="shared" si="4058"/>
        <v>2.7506530163236338</v>
      </c>
      <c r="AB490" s="28">
        <f t="shared" si="4457"/>
        <v>366000</v>
      </c>
      <c r="AC490" s="6">
        <f t="shared" ref="AC490" si="4569">AC$5/AB490+AC$6</f>
        <v>2.2090825136612025</v>
      </c>
      <c r="AD490" s="6">
        <f t="shared" si="4060"/>
        <v>2.4670530054644808</v>
      </c>
      <c r="AE490" s="28">
        <f t="shared" si="4540"/>
        <v>616000</v>
      </c>
      <c r="AF490" s="6">
        <f t="shared" si="4043"/>
        <v>1.9188396103896104</v>
      </c>
      <c r="AG490" s="6">
        <f t="shared" si="4061"/>
        <v>2.1431974025974023</v>
      </c>
      <c r="AH490" s="28">
        <f t="shared" si="4541"/>
        <v>616000</v>
      </c>
      <c r="AI490" s="6">
        <f t="shared" si="4044"/>
        <v>1.4522396103896105</v>
      </c>
      <c r="AJ490" s="6">
        <f t="shared" si="4062"/>
        <v>1.6218974025974027</v>
      </c>
      <c r="AK490" s="28">
        <f t="shared" si="4542"/>
        <v>616000</v>
      </c>
      <c r="AL490" s="6">
        <f t="shared" si="4045"/>
        <v>0.75213961038961041</v>
      </c>
      <c r="AM490" s="6">
        <f t="shared" si="4063"/>
        <v>0.75662996704787744</v>
      </c>
      <c r="AN490" s="28">
        <f t="shared" si="4543"/>
        <v>616000</v>
      </c>
      <c r="AO490" s="6">
        <f t="shared" si="4046"/>
        <v>0.4513396103896104</v>
      </c>
      <c r="AP490" s="6">
        <f t="shared" si="4064"/>
        <v>0.4541974025974026</v>
      </c>
      <c r="AQ490" s="28">
        <f t="shared" si="4377"/>
        <v>70450</v>
      </c>
      <c r="AR490" s="6">
        <f t="shared" si="4291"/>
        <v>1.4314342086586231</v>
      </c>
      <c r="AS490" s="6">
        <f t="shared" si="4292"/>
        <v>1.5972670705120373</v>
      </c>
      <c r="AT490" s="28">
        <f t="shared" si="4459"/>
        <v>366000</v>
      </c>
      <c r="AU490" s="6">
        <f t="shared" si="4293"/>
        <v>1.1907825136612022</v>
      </c>
      <c r="AV490" s="6">
        <f t="shared" si="4294"/>
        <v>1.3293882461817588</v>
      </c>
      <c r="AW490" s="28">
        <f t="shared" si="4544"/>
        <v>616000</v>
      </c>
      <c r="AX490" s="6">
        <f t="shared" si="4295"/>
        <v>1.1845396103896104</v>
      </c>
      <c r="AY490" s="6">
        <f t="shared" si="4296"/>
        <v>1.3228326433146804</v>
      </c>
      <c r="AZ490" s="28">
        <f t="shared" si="4545"/>
        <v>616000</v>
      </c>
      <c r="BA490" s="6">
        <f t="shared" si="4297"/>
        <v>1.1845396103896104</v>
      </c>
      <c r="BB490" s="21">
        <f t="shared" si="4298"/>
        <v>1.3228326433146804</v>
      </c>
    </row>
    <row r="491" spans="4:54" x14ac:dyDescent="0.25">
      <c r="D491" s="28">
        <v>482</v>
      </c>
      <c r="F491" s="20"/>
      <c r="G491" s="29">
        <f t="shared" si="4309"/>
        <v>241.5</v>
      </c>
      <c r="H491" s="4">
        <f t="shared" ref="H491" si="4570">H$5/G491+H$6</f>
        <v>4.0754973084886128</v>
      </c>
      <c r="I491" s="4">
        <f t="shared" si="4300"/>
        <v>5.8425848861283649</v>
      </c>
      <c r="J491" s="28">
        <v>482</v>
      </c>
      <c r="K491" s="4">
        <f t="shared" ref="K491" si="4571">K$5/J491+K$6</f>
        <v>4.0756863070539415</v>
      </c>
      <c r="L491" s="4">
        <f t="shared" si="4302"/>
        <v>5.8428609958506224</v>
      </c>
      <c r="M491" s="28">
        <f t="shared" si="4067"/>
        <v>1246</v>
      </c>
      <c r="N491" s="6">
        <f t="shared" ref="N491" si="4572">N$5/M491+N$6</f>
        <v>3.7751593900481542</v>
      </c>
      <c r="O491" s="6">
        <f t="shared" si="4050"/>
        <v>5.295482504012841</v>
      </c>
      <c r="P491" s="28">
        <f t="shared" si="4069"/>
        <v>11560</v>
      </c>
      <c r="Q491" s="6">
        <f t="shared" ref="Q491" si="4573">Q$5/P491+Q$6</f>
        <v>3.706643252595156</v>
      </c>
      <c r="R491" s="6">
        <f t="shared" si="4052"/>
        <v>5.2208678200692047</v>
      </c>
      <c r="S491" s="28">
        <f t="shared" si="4370"/>
        <v>18530</v>
      </c>
      <c r="T491" s="6">
        <f t="shared" ref="T491" si="4574">T$5/S491+T$6</f>
        <v>2.6867285483000543</v>
      </c>
      <c r="U491" s="6">
        <f t="shared" si="4054"/>
        <v>2.9983649757150568</v>
      </c>
      <c r="V491" s="28">
        <f t="shared" si="4372"/>
        <v>35450</v>
      </c>
      <c r="W491" s="6">
        <f t="shared" ref="W491" si="4575">W$5/V491+W$6</f>
        <v>2.5932258110014104</v>
      </c>
      <c r="X491" s="6">
        <f t="shared" si="4056"/>
        <v>2.8945850493653031</v>
      </c>
      <c r="Y491" s="28">
        <f t="shared" si="4374"/>
        <v>70700</v>
      </c>
      <c r="Z491" s="6">
        <f t="shared" ref="Z491" si="4576">Z$5/Y491+Z$6</f>
        <v>2.4636272984441301</v>
      </c>
      <c r="AA491" s="6">
        <f t="shared" si="4058"/>
        <v>2.7505407355021219</v>
      </c>
      <c r="AB491" s="28">
        <f t="shared" si="4457"/>
        <v>368000</v>
      </c>
      <c r="AC491" s="6">
        <f t="shared" ref="AC491" si="4577">AC$5/AB491+AC$6</f>
        <v>2.2089989130434784</v>
      </c>
      <c r="AD491" s="6">
        <f t="shared" si="4060"/>
        <v>2.4669652173913041</v>
      </c>
      <c r="AE491" s="28">
        <f t="shared" si="4540"/>
        <v>619000</v>
      </c>
      <c r="AF491" s="6">
        <f t="shared" si="4043"/>
        <v>1.9187953150242325</v>
      </c>
      <c r="AG491" s="6">
        <f t="shared" si="4061"/>
        <v>2.1431508885298869</v>
      </c>
      <c r="AH491" s="28">
        <f t="shared" si="4541"/>
        <v>619000</v>
      </c>
      <c r="AI491" s="6">
        <f t="shared" si="4044"/>
        <v>1.4521953150242326</v>
      </c>
      <c r="AJ491" s="6">
        <f t="shared" si="4062"/>
        <v>1.621850888529887</v>
      </c>
      <c r="AK491" s="28">
        <f t="shared" si="4542"/>
        <v>619000</v>
      </c>
      <c r="AL491" s="6">
        <f t="shared" si="4045"/>
        <v>0.75209531502423266</v>
      </c>
      <c r="AM491" s="6">
        <f t="shared" si="4063"/>
        <v>0.75658345298036178</v>
      </c>
      <c r="AN491" s="28">
        <f t="shared" si="4543"/>
        <v>619000</v>
      </c>
      <c r="AO491" s="6">
        <f t="shared" si="4046"/>
        <v>0.45129531502423265</v>
      </c>
      <c r="AP491" s="6">
        <f t="shared" si="4064"/>
        <v>0.45415088852988689</v>
      </c>
      <c r="AQ491" s="28">
        <f t="shared" si="4377"/>
        <v>70700</v>
      </c>
      <c r="AR491" s="6">
        <f t="shared" si="4291"/>
        <v>1.4313272984441301</v>
      </c>
      <c r="AS491" s="6">
        <f t="shared" si="4292"/>
        <v>1.5971547896905252</v>
      </c>
      <c r="AT491" s="28">
        <f t="shared" si="4459"/>
        <v>368000</v>
      </c>
      <c r="AU491" s="6">
        <f t="shared" si="4293"/>
        <v>1.1906989130434782</v>
      </c>
      <c r="AV491" s="6">
        <f t="shared" si="4294"/>
        <v>1.3293004581085821</v>
      </c>
      <c r="AW491" s="28">
        <f t="shared" si="4544"/>
        <v>619000</v>
      </c>
      <c r="AX491" s="6">
        <f t="shared" si="4295"/>
        <v>1.1844953150242326</v>
      </c>
      <c r="AY491" s="6">
        <f t="shared" si="4296"/>
        <v>1.3227861292471648</v>
      </c>
      <c r="AZ491" s="28">
        <f t="shared" si="4545"/>
        <v>619000</v>
      </c>
      <c r="BA491" s="6">
        <f t="shared" si="4297"/>
        <v>1.1844953150242326</v>
      </c>
      <c r="BB491" s="21">
        <f t="shared" si="4298"/>
        <v>1.3227861292471648</v>
      </c>
    </row>
    <row r="492" spans="4:54" x14ac:dyDescent="0.25">
      <c r="D492" s="28">
        <v>483</v>
      </c>
      <c r="F492" s="20"/>
      <c r="G492" s="29">
        <f t="shared" si="4309"/>
        <v>242</v>
      </c>
      <c r="H492" s="4">
        <f t="shared" ref="H492" si="4578">H$5/G492+H$6</f>
        <v>4.0753090909090908</v>
      </c>
      <c r="I492" s="4">
        <f t="shared" si="4300"/>
        <v>5.8423099173553723</v>
      </c>
      <c r="J492" s="28">
        <v>483</v>
      </c>
      <c r="K492" s="4">
        <f t="shared" ref="K492" si="4579">K$5/J492+K$6</f>
        <v>4.0754973084886128</v>
      </c>
      <c r="L492" s="4">
        <f t="shared" si="4302"/>
        <v>5.8425848861283649</v>
      </c>
      <c r="M492" s="28">
        <f t="shared" si="4067"/>
        <v>1249</v>
      </c>
      <c r="N492" s="6">
        <f t="shared" ref="N492" si="4580">N$5/M492+N$6</f>
        <v>3.7749646917534028</v>
      </c>
      <c r="O492" s="6">
        <f t="shared" si="4050"/>
        <v>5.2952704563650927</v>
      </c>
      <c r="P492" s="28">
        <f t="shared" si="4069"/>
        <v>11590</v>
      </c>
      <c r="Q492" s="6">
        <f t="shared" ref="Q492" si="4581">Q$5/P492+Q$6</f>
        <v>3.7066107851596204</v>
      </c>
      <c r="R492" s="6">
        <f t="shared" si="4052"/>
        <v>5.2208324417601384</v>
      </c>
      <c r="S492" s="28">
        <f t="shared" si="4370"/>
        <v>18595</v>
      </c>
      <c r="T492" s="6">
        <f t="shared" ref="T492" si="4582">T$5/S492+T$6</f>
        <v>2.6865512234471631</v>
      </c>
      <c r="U492" s="6">
        <f t="shared" si="4054"/>
        <v>2.9981787846195216</v>
      </c>
      <c r="V492" s="28">
        <f t="shared" si="4372"/>
        <v>35575</v>
      </c>
      <c r="W492" s="6">
        <f t="shared" ref="W492" si="4583">W$5/V492+W$6</f>
        <v>2.5930806043569921</v>
      </c>
      <c r="X492" s="6">
        <f t="shared" si="4056"/>
        <v>2.8944326071679551</v>
      </c>
      <c r="Y492" s="28">
        <f t="shared" si="4374"/>
        <v>70950</v>
      </c>
      <c r="Z492" s="6">
        <f t="shared" ref="Z492" si="4584">Z$5/Y492+Z$6</f>
        <v>2.4635211416490486</v>
      </c>
      <c r="AA492" s="6">
        <f t="shared" si="4058"/>
        <v>2.7504292459478505</v>
      </c>
      <c r="AB492" s="28">
        <f t="shared" si="4457"/>
        <v>370000</v>
      </c>
      <c r="AC492" s="6">
        <f t="shared" ref="AC492" si="4585">AC$5/AB492+AC$6</f>
        <v>2.2089162162162164</v>
      </c>
      <c r="AD492" s="6">
        <f t="shared" si="4060"/>
        <v>2.4668783783783783</v>
      </c>
      <c r="AE492" s="28">
        <f t="shared" si="4540"/>
        <v>622000</v>
      </c>
      <c r="AF492" s="6">
        <f t="shared" si="4043"/>
        <v>1.9187514469453375</v>
      </c>
      <c r="AG492" s="6">
        <f t="shared" si="4061"/>
        <v>2.1431048231511252</v>
      </c>
      <c r="AH492" s="28">
        <f t="shared" si="4541"/>
        <v>622000</v>
      </c>
      <c r="AI492" s="6">
        <f t="shared" si="4044"/>
        <v>1.4521514469453376</v>
      </c>
      <c r="AJ492" s="6">
        <f t="shared" si="4062"/>
        <v>1.6218048231511255</v>
      </c>
      <c r="AK492" s="28">
        <f t="shared" si="4542"/>
        <v>622000</v>
      </c>
      <c r="AL492" s="6">
        <f t="shared" si="4045"/>
        <v>0.75205144694533765</v>
      </c>
      <c r="AM492" s="6">
        <f t="shared" si="4063"/>
        <v>0.75653738760160028</v>
      </c>
      <c r="AN492" s="28">
        <f t="shared" si="4543"/>
        <v>622000</v>
      </c>
      <c r="AO492" s="6">
        <f t="shared" si="4046"/>
        <v>0.45125144694533759</v>
      </c>
      <c r="AP492" s="6">
        <f t="shared" si="4064"/>
        <v>0.45410482315112538</v>
      </c>
      <c r="AQ492" s="28">
        <f t="shared" si="4377"/>
        <v>70950</v>
      </c>
      <c r="AR492" s="6">
        <f t="shared" si="4291"/>
        <v>1.4312211416490488</v>
      </c>
      <c r="AS492" s="6">
        <f t="shared" si="4292"/>
        <v>1.5970433001362543</v>
      </c>
      <c r="AT492" s="28">
        <f t="shared" si="4459"/>
        <v>370000</v>
      </c>
      <c r="AU492" s="6">
        <f t="shared" si="4293"/>
        <v>1.1906162162162162</v>
      </c>
      <c r="AV492" s="6">
        <f t="shared" si="4294"/>
        <v>1.3292136190956563</v>
      </c>
      <c r="AW492" s="28">
        <f t="shared" si="4544"/>
        <v>622000</v>
      </c>
      <c r="AX492" s="6">
        <f t="shared" si="4295"/>
        <v>1.1844514469453375</v>
      </c>
      <c r="AY492" s="6">
        <f t="shared" si="4296"/>
        <v>1.3227400638684033</v>
      </c>
      <c r="AZ492" s="28">
        <f t="shared" si="4545"/>
        <v>622000</v>
      </c>
      <c r="BA492" s="6">
        <f t="shared" si="4297"/>
        <v>1.1844514469453375</v>
      </c>
      <c r="BB492" s="21">
        <f t="shared" si="4298"/>
        <v>1.3227400638684033</v>
      </c>
    </row>
    <row r="493" spans="4:54" x14ac:dyDescent="0.25">
      <c r="D493" s="28">
        <v>484</v>
      </c>
      <c r="F493" s="20"/>
      <c r="G493" s="29">
        <f t="shared" si="4309"/>
        <v>242.5</v>
      </c>
      <c r="H493" s="4">
        <f t="shared" ref="H493" si="4586">H$5/G493+H$6</f>
        <v>4.0751216494845357</v>
      </c>
      <c r="I493" s="4">
        <f t="shared" si="4300"/>
        <v>5.8420360824742268</v>
      </c>
      <c r="J493" s="28">
        <v>484</v>
      </c>
      <c r="K493" s="4">
        <f t="shared" ref="K493" si="4587">K$5/J493+K$6</f>
        <v>4.0753090909090908</v>
      </c>
      <c r="L493" s="4">
        <f t="shared" si="4302"/>
        <v>5.8423099173553723</v>
      </c>
      <c r="M493" s="28">
        <f t="shared" si="4067"/>
        <v>1252</v>
      </c>
      <c r="N493" s="6">
        <f t="shared" ref="N493" si="4588">N$5/M493+N$6</f>
        <v>3.7747709265175722</v>
      </c>
      <c r="O493" s="6">
        <f t="shared" si="4050"/>
        <v>5.2950594249201277</v>
      </c>
      <c r="P493" s="28">
        <f t="shared" si="4069"/>
        <v>11620</v>
      </c>
      <c r="Q493" s="6">
        <f t="shared" ref="Q493" si="4589">Q$5/P493+Q$6</f>
        <v>3.7065784853700516</v>
      </c>
      <c r="R493" s="6">
        <f t="shared" si="4052"/>
        <v>5.2207972461273666</v>
      </c>
      <c r="S493" s="28">
        <f t="shared" si="4370"/>
        <v>18660</v>
      </c>
      <c r="T493" s="6">
        <f t="shared" ref="T493" si="4590">T$5/S493+T$6</f>
        <v>2.6863751339764201</v>
      </c>
      <c r="U493" s="6">
        <f t="shared" si="4054"/>
        <v>2.9979938906752412</v>
      </c>
      <c r="V493" s="28">
        <f t="shared" si="4372"/>
        <v>35700</v>
      </c>
      <c r="W493" s="6">
        <f t="shared" ref="W493" si="4591">W$5/V493+W$6</f>
        <v>2.592936414565826</v>
      </c>
      <c r="X493" s="6">
        <f t="shared" si="4056"/>
        <v>2.8942812324929972</v>
      </c>
      <c r="Y493" s="28">
        <f t="shared" si="4374"/>
        <v>71200</v>
      </c>
      <c r="Z493" s="6">
        <f t="shared" ref="Z493" si="4592">Z$5/Y493+Z$6</f>
        <v>2.4634157303370787</v>
      </c>
      <c r="AA493" s="6">
        <f t="shared" si="4058"/>
        <v>2.7503185393258427</v>
      </c>
      <c r="AB493" s="28">
        <f t="shared" si="4457"/>
        <v>372000</v>
      </c>
      <c r="AC493" s="6">
        <f t="shared" ref="AC493" si="4593">AC$5/AB493+AC$6</f>
        <v>2.2088344086021507</v>
      </c>
      <c r="AD493" s="6">
        <f t="shared" si="4060"/>
        <v>2.4667924731182795</v>
      </c>
      <c r="AE493" s="28">
        <f t="shared" si="4540"/>
        <v>625000</v>
      </c>
      <c r="AF493" s="6">
        <f t="shared" ref="AF493:AF556" si="4594">AF$5/AE493+AF$6</f>
        <v>1.9187079999999999</v>
      </c>
      <c r="AG493" s="6">
        <f t="shared" si="4061"/>
        <v>2.1430591999999997</v>
      </c>
      <c r="AH493" s="28">
        <f t="shared" si="4541"/>
        <v>625000</v>
      </c>
      <c r="AI493" s="6">
        <f t="shared" ref="AI493:AI556" si="4595">AI$5/AH493+AI$6</f>
        <v>1.452108</v>
      </c>
      <c r="AJ493" s="6">
        <f t="shared" si="4062"/>
        <v>1.6217592000000001</v>
      </c>
      <c r="AK493" s="28">
        <f t="shared" si="4542"/>
        <v>625000</v>
      </c>
      <c r="AL493" s="6">
        <f t="shared" ref="AL493:AL556" si="4596">AL$5/AK493+AL$6</f>
        <v>0.75200800000000001</v>
      </c>
      <c r="AM493" s="6">
        <f t="shared" si="4063"/>
        <v>0.75649176445047484</v>
      </c>
      <c r="AN493" s="28">
        <f t="shared" si="4543"/>
        <v>625000</v>
      </c>
      <c r="AO493" s="6">
        <f t="shared" ref="AO493:AO556" si="4597">AO$5/AN493+AO$6</f>
        <v>0.451208</v>
      </c>
      <c r="AP493" s="6">
        <f t="shared" si="4064"/>
        <v>0.4540592</v>
      </c>
      <c r="AQ493" s="28">
        <f t="shared" si="4377"/>
        <v>71200</v>
      </c>
      <c r="AR493" s="6">
        <f t="shared" si="4291"/>
        <v>1.4311157303370787</v>
      </c>
      <c r="AS493" s="6">
        <f t="shared" si="4292"/>
        <v>1.5969325935142462</v>
      </c>
      <c r="AT493" s="28">
        <f t="shared" si="4459"/>
        <v>372000</v>
      </c>
      <c r="AU493" s="6">
        <f t="shared" si="4293"/>
        <v>1.1905344086021505</v>
      </c>
      <c r="AV493" s="6">
        <f t="shared" si="4294"/>
        <v>1.3291277138355575</v>
      </c>
      <c r="AW493" s="28">
        <f t="shared" si="4544"/>
        <v>625000</v>
      </c>
      <c r="AX493" s="6">
        <f t="shared" si="4295"/>
        <v>1.1844079999999999</v>
      </c>
      <c r="AY493" s="6">
        <f t="shared" si="4296"/>
        <v>1.3226944407172778</v>
      </c>
      <c r="AZ493" s="28">
        <f t="shared" si="4545"/>
        <v>625000</v>
      </c>
      <c r="BA493" s="6">
        <f t="shared" si="4297"/>
        <v>1.1844079999999999</v>
      </c>
      <c r="BB493" s="21">
        <f t="shared" si="4298"/>
        <v>1.3226944407172778</v>
      </c>
    </row>
    <row r="494" spans="4:54" x14ac:dyDescent="0.25">
      <c r="D494" s="28">
        <v>485</v>
      </c>
      <c r="F494" s="20"/>
      <c r="G494" s="29">
        <f t="shared" si="4309"/>
        <v>243</v>
      </c>
      <c r="H494" s="4">
        <f t="shared" ref="H494" si="4598">H$5/G494+H$6</f>
        <v>4.0749349794238681</v>
      </c>
      <c r="I494" s="4">
        <f t="shared" si="4300"/>
        <v>5.8417633744855966</v>
      </c>
      <c r="J494" s="28">
        <v>485</v>
      </c>
      <c r="K494" s="4">
        <f t="shared" ref="K494" si="4599">K$5/J494+K$6</f>
        <v>4.0751216494845357</v>
      </c>
      <c r="L494" s="4">
        <f t="shared" si="4302"/>
        <v>5.8420360824742268</v>
      </c>
      <c r="M494" s="28">
        <f t="shared" si="4067"/>
        <v>1255</v>
      </c>
      <c r="N494" s="6">
        <f t="shared" ref="N494" si="4600">N$5/M494+N$6</f>
        <v>3.7745780876494024</v>
      </c>
      <c r="O494" s="6">
        <f t="shared" ref="O494:O557" si="4601">O$5/M494+O$6</f>
        <v>5.2948494023904384</v>
      </c>
      <c r="P494" s="28">
        <f t="shared" si="4069"/>
        <v>11650</v>
      </c>
      <c r="Q494" s="6">
        <f t="shared" ref="Q494" si="4602">Q$5/P494+Q$6</f>
        <v>3.7065463519313306</v>
      </c>
      <c r="R494" s="6">
        <f t="shared" ref="R494:R557" si="4603">R$5/P494+R$6</f>
        <v>5.2207622317596574</v>
      </c>
      <c r="S494" s="28">
        <f t="shared" si="4370"/>
        <v>18725</v>
      </c>
      <c r="T494" s="6">
        <f t="shared" ref="T494" si="4604">T$5/S494+T$6</f>
        <v>2.6862002670226972</v>
      </c>
      <c r="U494" s="6">
        <f t="shared" ref="U494:U557" si="4605">U$5/S494+U$6</f>
        <v>2.997810280373832</v>
      </c>
      <c r="V494" s="28">
        <f t="shared" si="4372"/>
        <v>35825</v>
      </c>
      <c r="W494" s="6">
        <f t="shared" ref="W494" si="4606">W$5/V494+W$6</f>
        <v>2.5927932309839496</v>
      </c>
      <c r="X494" s="6">
        <f t="shared" ref="X494:X557" si="4607">X$5/V494+X$6</f>
        <v>2.8941309141660851</v>
      </c>
      <c r="Y494" s="28">
        <f t="shared" si="4374"/>
        <v>71450</v>
      </c>
      <c r="Z494" s="6">
        <f t="shared" ref="Z494" si="4608">Z$5/Y494+Z$6</f>
        <v>2.4633110566829952</v>
      </c>
      <c r="AA494" s="6">
        <f t="shared" ref="AA494:AA557" si="4609">AA$5/Y494+AA$6</f>
        <v>2.750208607417775</v>
      </c>
      <c r="AB494" s="28">
        <f t="shared" si="4457"/>
        <v>374000</v>
      </c>
      <c r="AC494" s="6">
        <f t="shared" ref="AC494" si="4610">AC$5/AB494+AC$6</f>
        <v>2.2087534759358292</v>
      </c>
      <c r="AD494" s="6">
        <f t="shared" ref="AD494:AD557" si="4611">AD$5/AB494+AD$6</f>
        <v>2.4667074866310159</v>
      </c>
      <c r="AE494" s="28">
        <f t="shared" si="4540"/>
        <v>628000</v>
      </c>
      <c r="AF494" s="6">
        <f t="shared" si="4594"/>
        <v>1.9186649681528662</v>
      </c>
      <c r="AG494" s="6">
        <f t="shared" ref="AG494:AG557" si="4612">AG$5/AE494+AG$6</f>
        <v>2.1430140127388535</v>
      </c>
      <c r="AH494" s="28">
        <f t="shared" si="4541"/>
        <v>628000</v>
      </c>
      <c r="AI494" s="6">
        <f t="shared" si="4595"/>
        <v>1.4520649681528663</v>
      </c>
      <c r="AJ494" s="6">
        <f t="shared" ref="AJ494:AJ557" si="4613">AJ$5/AH494+AJ$6</f>
        <v>1.6217140127388536</v>
      </c>
      <c r="AK494" s="28">
        <f t="shared" si="4542"/>
        <v>628000</v>
      </c>
      <c r="AL494" s="6">
        <f t="shared" si="4596"/>
        <v>0.75196496815286629</v>
      </c>
      <c r="AM494" s="6">
        <f t="shared" ref="AM494:AM557" si="4614">AM$5/AK494+AM$6</f>
        <v>0.75644657718932828</v>
      </c>
      <c r="AN494" s="28">
        <f t="shared" si="4543"/>
        <v>628000</v>
      </c>
      <c r="AO494" s="6">
        <f t="shared" si="4597"/>
        <v>0.45116496815286622</v>
      </c>
      <c r="AP494" s="6">
        <f t="shared" ref="AP494:AP557" si="4615">AP$5/AN494+AP$6</f>
        <v>0.4540140127388535</v>
      </c>
      <c r="AQ494" s="28">
        <f t="shared" si="4377"/>
        <v>71450</v>
      </c>
      <c r="AR494" s="6">
        <f t="shared" si="4291"/>
        <v>1.4310110566829952</v>
      </c>
      <c r="AS494" s="6">
        <f t="shared" si="4292"/>
        <v>1.5968226616061783</v>
      </c>
      <c r="AT494" s="28">
        <f t="shared" si="4459"/>
        <v>374000</v>
      </c>
      <c r="AU494" s="6">
        <f t="shared" si="4293"/>
        <v>1.190453475935829</v>
      </c>
      <c r="AV494" s="6">
        <f t="shared" si="4294"/>
        <v>1.3290427273482939</v>
      </c>
      <c r="AW494" s="28">
        <f t="shared" si="4544"/>
        <v>628000</v>
      </c>
      <c r="AX494" s="6">
        <f t="shared" si="4295"/>
        <v>1.1843649681528663</v>
      </c>
      <c r="AY494" s="6">
        <f t="shared" si="4296"/>
        <v>1.3226492534561314</v>
      </c>
      <c r="AZ494" s="28">
        <f t="shared" si="4545"/>
        <v>628000</v>
      </c>
      <c r="BA494" s="6">
        <f t="shared" si="4297"/>
        <v>1.1843649681528663</v>
      </c>
      <c r="BB494" s="21">
        <f t="shared" si="4298"/>
        <v>1.3226492534561314</v>
      </c>
    </row>
    <row r="495" spans="4:54" x14ac:dyDescent="0.25">
      <c r="D495" s="28">
        <v>486</v>
      </c>
      <c r="F495" s="20"/>
      <c r="G495" s="29">
        <f t="shared" si="4309"/>
        <v>243.5</v>
      </c>
      <c r="H495" s="4">
        <f t="shared" ref="H495" si="4616">H$5/G495+H$6</f>
        <v>4.0747490759753591</v>
      </c>
      <c r="I495" s="4">
        <f t="shared" si="4300"/>
        <v>5.841491786447639</v>
      </c>
      <c r="J495" s="28">
        <v>486</v>
      </c>
      <c r="K495" s="4">
        <f t="shared" ref="K495" si="4617">K$5/J495+K$6</f>
        <v>4.0749349794238681</v>
      </c>
      <c r="L495" s="4">
        <f t="shared" si="4302"/>
        <v>5.8417633744855966</v>
      </c>
      <c r="M495" s="28">
        <f t="shared" ref="M495:M558" si="4618">+M494+3</f>
        <v>1258</v>
      </c>
      <c r="N495" s="6">
        <f t="shared" ref="N495" si="4619">N$5/M495+N$6</f>
        <v>3.7743861685214628</v>
      </c>
      <c r="O495" s="6">
        <f t="shared" si="4601"/>
        <v>5.294640381558029</v>
      </c>
      <c r="P495" s="28">
        <f t="shared" ref="P495:P558" si="4620">P494+30</f>
        <v>11680</v>
      </c>
      <c r="Q495" s="6">
        <f t="shared" ref="Q495" si="4621">Q$5/P495+Q$6</f>
        <v>3.7065143835616441</v>
      </c>
      <c r="R495" s="6">
        <f t="shared" si="4603"/>
        <v>5.2207273972602746</v>
      </c>
      <c r="S495" s="28">
        <f t="shared" si="4370"/>
        <v>18790</v>
      </c>
      <c r="T495" s="6">
        <f t="shared" ref="T495" si="4622">T$5/S495+T$6</f>
        <v>2.6860266098988825</v>
      </c>
      <c r="U495" s="6">
        <f t="shared" si="4605"/>
        <v>2.9976279403938264</v>
      </c>
      <c r="V495" s="28">
        <f t="shared" si="4372"/>
        <v>35950</v>
      </c>
      <c r="W495" s="6">
        <f t="shared" ref="W495" si="4623">W$5/V495+W$6</f>
        <v>2.5926510431154379</v>
      </c>
      <c r="X495" s="6">
        <f t="shared" si="4607"/>
        <v>2.8939816411682893</v>
      </c>
      <c r="Y495" s="28">
        <f t="shared" si="4374"/>
        <v>71700</v>
      </c>
      <c r="Z495" s="6">
        <f t="shared" ref="Z495" si="4624">Z$5/Y495+Z$6</f>
        <v>2.4632071129707112</v>
      </c>
      <c r="AA495" s="6">
        <f t="shared" si="4609"/>
        <v>2.7500994421199443</v>
      </c>
      <c r="AB495" s="28">
        <f t="shared" si="4457"/>
        <v>376000</v>
      </c>
      <c r="AC495" s="6">
        <f t="shared" ref="AC495" si="4625">AC$5/AB495+AC$6</f>
        <v>2.2086734042553196</v>
      </c>
      <c r="AD495" s="6">
        <f t="shared" si="4611"/>
        <v>2.4666234042553188</v>
      </c>
      <c r="AE495" s="28">
        <f t="shared" si="4540"/>
        <v>631000</v>
      </c>
      <c r="AF495" s="6">
        <f t="shared" si="4594"/>
        <v>1.9186223454833597</v>
      </c>
      <c r="AG495" s="6">
        <f t="shared" si="4612"/>
        <v>2.1429692551505548</v>
      </c>
      <c r="AH495" s="28">
        <f t="shared" si="4541"/>
        <v>631000</v>
      </c>
      <c r="AI495" s="6">
        <f t="shared" si="4595"/>
        <v>1.4520223454833598</v>
      </c>
      <c r="AJ495" s="6">
        <f t="shared" si="4613"/>
        <v>1.6216692551505547</v>
      </c>
      <c r="AK495" s="28">
        <f t="shared" si="4542"/>
        <v>631000</v>
      </c>
      <c r="AL495" s="6">
        <f t="shared" si="4596"/>
        <v>0.75192234548335979</v>
      </c>
      <c r="AM495" s="6">
        <f t="shared" si="4614"/>
        <v>0.75640181960102948</v>
      </c>
      <c r="AN495" s="28">
        <f t="shared" si="4543"/>
        <v>631000</v>
      </c>
      <c r="AO495" s="6">
        <f t="shared" si="4597"/>
        <v>0.45112234548335972</v>
      </c>
      <c r="AP495" s="6">
        <f t="shared" si="4615"/>
        <v>0.4539692551505547</v>
      </c>
      <c r="AQ495" s="28">
        <f t="shared" si="4377"/>
        <v>71700</v>
      </c>
      <c r="AR495" s="6">
        <f t="shared" si="4291"/>
        <v>1.4309071129707114</v>
      </c>
      <c r="AS495" s="6">
        <f t="shared" si="4292"/>
        <v>1.5967134963083478</v>
      </c>
      <c r="AT495" s="28">
        <f t="shared" si="4459"/>
        <v>376000</v>
      </c>
      <c r="AU495" s="6">
        <f t="shared" si="4293"/>
        <v>1.1903734042553191</v>
      </c>
      <c r="AV495" s="6">
        <f t="shared" si="4294"/>
        <v>1.328958644972597</v>
      </c>
      <c r="AW495" s="28">
        <f t="shared" si="4544"/>
        <v>631000</v>
      </c>
      <c r="AX495" s="6">
        <f t="shared" si="4295"/>
        <v>1.1843223454833598</v>
      </c>
      <c r="AY495" s="6">
        <f t="shared" si="4296"/>
        <v>1.3226044958678325</v>
      </c>
      <c r="AZ495" s="28">
        <f t="shared" si="4545"/>
        <v>631000</v>
      </c>
      <c r="BA495" s="6">
        <f t="shared" si="4297"/>
        <v>1.1843223454833598</v>
      </c>
      <c r="BB495" s="21">
        <f t="shared" si="4298"/>
        <v>1.3226044958678325</v>
      </c>
    </row>
    <row r="496" spans="4:54" x14ac:dyDescent="0.25">
      <c r="D496" s="28">
        <v>487</v>
      </c>
      <c r="F496" s="20"/>
      <c r="G496" s="29">
        <f t="shared" si="4309"/>
        <v>244</v>
      </c>
      <c r="H496" s="4">
        <f t="shared" ref="H496" si="4626">H$5/G496+H$6</f>
        <v>4.0745639344262292</v>
      </c>
      <c r="I496" s="4">
        <f t="shared" si="4300"/>
        <v>5.8412213114754099</v>
      </c>
      <c r="J496" s="28">
        <v>487</v>
      </c>
      <c r="K496" s="4">
        <f t="shared" ref="K496" si="4627">K$5/J496+K$6</f>
        <v>4.0747490759753591</v>
      </c>
      <c r="L496" s="4">
        <f t="shared" si="4302"/>
        <v>5.841491786447639</v>
      </c>
      <c r="M496" s="28">
        <f t="shared" si="4618"/>
        <v>1261</v>
      </c>
      <c r="N496" s="6">
        <f t="shared" ref="N496" si="4628">N$5/M496+N$6</f>
        <v>3.7741951625693897</v>
      </c>
      <c r="O496" s="6">
        <f t="shared" si="4601"/>
        <v>5.2944323552735923</v>
      </c>
      <c r="P496" s="28">
        <f t="shared" si="4620"/>
        <v>11710</v>
      </c>
      <c r="Q496" s="6">
        <f t="shared" ref="Q496" si="4629">Q$5/P496+Q$6</f>
        <v>3.7064825789923144</v>
      </c>
      <c r="R496" s="6">
        <f t="shared" si="4603"/>
        <v>5.2206927412467978</v>
      </c>
      <c r="S496" s="28">
        <f t="shared" si="4370"/>
        <v>18855</v>
      </c>
      <c r="T496" s="6">
        <f t="shared" ref="T496" si="4630">T$5/S496+T$6</f>
        <v>2.6858541500928137</v>
      </c>
      <c r="U496" s="6">
        <f t="shared" si="4605"/>
        <v>2.9974468575974544</v>
      </c>
      <c r="V496" s="28">
        <f t="shared" si="4372"/>
        <v>36075</v>
      </c>
      <c r="W496" s="6">
        <f t="shared" ref="W496" si="4631">W$5/V496+W$6</f>
        <v>2.5925098406098406</v>
      </c>
      <c r="X496" s="6">
        <f t="shared" si="4607"/>
        <v>2.8938334026334025</v>
      </c>
      <c r="Y496" s="28">
        <f t="shared" si="4374"/>
        <v>71950</v>
      </c>
      <c r="Z496" s="6">
        <f t="shared" ref="Z496" si="4632">Z$5/Y496+Z$6</f>
        <v>2.4631038915913828</v>
      </c>
      <c r="AA496" s="6">
        <f t="shared" si="4609"/>
        <v>2.7499910354412789</v>
      </c>
      <c r="AB496" s="28">
        <f t="shared" si="4457"/>
        <v>378000</v>
      </c>
      <c r="AC496" s="6">
        <f t="shared" ref="AC496" si="4633">AC$5/AB496+AC$6</f>
        <v>2.2085941798941802</v>
      </c>
      <c r="AD496" s="6">
        <f t="shared" si="4611"/>
        <v>2.4665402116402113</v>
      </c>
      <c r="AE496" s="28">
        <f t="shared" si="4540"/>
        <v>634000</v>
      </c>
      <c r="AF496" s="6">
        <f t="shared" si="4594"/>
        <v>1.9185801261829654</v>
      </c>
      <c r="AG496" s="6">
        <f t="shared" si="4612"/>
        <v>2.1429249211356467</v>
      </c>
      <c r="AH496" s="28">
        <f t="shared" si="4541"/>
        <v>634000</v>
      </c>
      <c r="AI496" s="6">
        <f t="shared" si="4595"/>
        <v>1.4519801261829655</v>
      </c>
      <c r="AJ496" s="6">
        <f t="shared" si="4613"/>
        <v>1.6216249211356468</v>
      </c>
      <c r="AK496" s="28">
        <f t="shared" si="4542"/>
        <v>634000</v>
      </c>
      <c r="AL496" s="6">
        <f t="shared" si="4596"/>
        <v>0.75188012618296529</v>
      </c>
      <c r="AM496" s="6">
        <f t="shared" si="4614"/>
        <v>0.75635748558612148</v>
      </c>
      <c r="AN496" s="28">
        <f t="shared" si="4543"/>
        <v>634000</v>
      </c>
      <c r="AO496" s="6">
        <f t="shared" si="4597"/>
        <v>0.45108012618296528</v>
      </c>
      <c r="AP496" s="6">
        <f t="shared" si="4615"/>
        <v>0.4539249211356467</v>
      </c>
      <c r="AQ496" s="28">
        <f t="shared" si="4377"/>
        <v>71950</v>
      </c>
      <c r="AR496" s="6">
        <f t="shared" si="4291"/>
        <v>1.430803891591383</v>
      </c>
      <c r="AS496" s="6">
        <f t="shared" si="4292"/>
        <v>1.5966050896296822</v>
      </c>
      <c r="AT496" s="28">
        <f t="shared" si="4459"/>
        <v>378000</v>
      </c>
      <c r="AU496" s="6">
        <f t="shared" si="4293"/>
        <v>1.19029417989418</v>
      </c>
      <c r="AV496" s="6">
        <f t="shared" si="4294"/>
        <v>1.3288754523574895</v>
      </c>
      <c r="AW496" s="28">
        <f t="shared" si="4544"/>
        <v>634000</v>
      </c>
      <c r="AX496" s="6">
        <f t="shared" si="4295"/>
        <v>1.1842801261829654</v>
      </c>
      <c r="AY496" s="6">
        <f t="shared" si="4296"/>
        <v>1.3225601618529246</v>
      </c>
      <c r="AZ496" s="28">
        <f t="shared" si="4545"/>
        <v>634000</v>
      </c>
      <c r="BA496" s="6">
        <f t="shared" si="4297"/>
        <v>1.1842801261829654</v>
      </c>
      <c r="BB496" s="21">
        <f t="shared" si="4298"/>
        <v>1.3225601618529246</v>
      </c>
    </row>
    <row r="497" spans="4:54" x14ac:dyDescent="0.25">
      <c r="D497" s="28">
        <v>488</v>
      </c>
      <c r="F497" s="20"/>
      <c r="G497" s="29">
        <f t="shared" si="4309"/>
        <v>244.5</v>
      </c>
      <c r="H497" s="4">
        <f t="shared" ref="H497" si="4634">H$5/G497+H$6</f>
        <v>4.0743795501022495</v>
      </c>
      <c r="I497" s="4">
        <f t="shared" si="4300"/>
        <v>5.8409519427402863</v>
      </c>
      <c r="J497" s="28">
        <v>488</v>
      </c>
      <c r="K497" s="4">
        <f t="shared" ref="K497" si="4635">K$5/J497+K$6</f>
        <v>4.0745639344262292</v>
      </c>
      <c r="L497" s="4">
        <f t="shared" si="4302"/>
        <v>5.8412213114754099</v>
      </c>
      <c r="M497" s="28">
        <f t="shared" si="4618"/>
        <v>1264</v>
      </c>
      <c r="N497" s="6">
        <f t="shared" ref="N497" si="4636">N$5/M497+N$6</f>
        <v>3.7740050632911393</v>
      </c>
      <c r="O497" s="6">
        <f t="shared" si="4601"/>
        <v>5.2942253164556963</v>
      </c>
      <c r="P497" s="28">
        <f t="shared" si="4620"/>
        <v>11740</v>
      </c>
      <c r="Q497" s="6">
        <f t="shared" ref="Q497" si="4637">Q$5/P497+Q$6</f>
        <v>3.7064509369676322</v>
      </c>
      <c r="R497" s="6">
        <f t="shared" si="4603"/>
        <v>5.2206582623509377</v>
      </c>
      <c r="S497" s="28">
        <f t="shared" si="4370"/>
        <v>18920</v>
      </c>
      <c r="T497" s="6">
        <f t="shared" ref="T497" si="4638">T$5/S497+T$6</f>
        <v>2.6856828752642707</v>
      </c>
      <c r="U497" s="6">
        <f t="shared" si="4605"/>
        <v>2.9972670190274844</v>
      </c>
      <c r="V497" s="28">
        <f t="shared" si="4372"/>
        <v>36200</v>
      </c>
      <c r="W497" s="6">
        <f t="shared" ref="W497" si="4639">W$5/V497+W$6</f>
        <v>2.5923696132596685</v>
      </c>
      <c r="X497" s="6">
        <f t="shared" si="4607"/>
        <v>2.893686187845304</v>
      </c>
      <c r="Y497" s="28">
        <f t="shared" si="4374"/>
        <v>72200</v>
      </c>
      <c r="Z497" s="6">
        <f t="shared" ref="Z497" si="4640">Z$5/Y497+Z$6</f>
        <v>2.4630013850415513</v>
      </c>
      <c r="AA497" s="6">
        <f t="shared" si="4609"/>
        <v>2.7498833795013851</v>
      </c>
      <c r="AB497" s="28">
        <f t="shared" si="4457"/>
        <v>380000</v>
      </c>
      <c r="AC497" s="6">
        <f t="shared" ref="AC497" si="4641">AC$5/AB497+AC$6</f>
        <v>2.2085157894736844</v>
      </c>
      <c r="AD497" s="6">
        <f t="shared" si="4611"/>
        <v>2.4664578947368421</v>
      </c>
      <c r="AE497" s="28">
        <f t="shared" si="4540"/>
        <v>637000</v>
      </c>
      <c r="AF497" s="6">
        <f t="shared" si="4594"/>
        <v>1.9185383045525901</v>
      </c>
      <c r="AG497" s="6">
        <f t="shared" si="4612"/>
        <v>2.1428810047095759</v>
      </c>
      <c r="AH497" s="28">
        <f t="shared" si="4541"/>
        <v>637000</v>
      </c>
      <c r="AI497" s="6">
        <f t="shared" si="4595"/>
        <v>1.4519383045525904</v>
      </c>
      <c r="AJ497" s="6">
        <f t="shared" si="4613"/>
        <v>1.6215810047095762</v>
      </c>
      <c r="AK497" s="28">
        <f t="shared" si="4542"/>
        <v>637000</v>
      </c>
      <c r="AL497" s="6">
        <f t="shared" si="4596"/>
        <v>0.75183830455259026</v>
      </c>
      <c r="AM497" s="6">
        <f t="shared" si="4614"/>
        <v>0.75631356916005099</v>
      </c>
      <c r="AN497" s="28">
        <f t="shared" si="4543"/>
        <v>637000</v>
      </c>
      <c r="AO497" s="6">
        <f t="shared" si="4597"/>
        <v>0.45103830455259025</v>
      </c>
      <c r="AP497" s="6">
        <f t="shared" si="4615"/>
        <v>0.45388100470957615</v>
      </c>
      <c r="AQ497" s="28">
        <f t="shared" si="4377"/>
        <v>72200</v>
      </c>
      <c r="AR497" s="6">
        <f t="shared" si="4291"/>
        <v>1.4307013850415513</v>
      </c>
      <c r="AS497" s="6">
        <f t="shared" si="4292"/>
        <v>1.5964974336897886</v>
      </c>
      <c r="AT497" s="28">
        <f t="shared" si="4459"/>
        <v>380000</v>
      </c>
      <c r="AU497" s="6">
        <f t="shared" si="4293"/>
        <v>1.1902157894736842</v>
      </c>
      <c r="AV497" s="6">
        <f t="shared" si="4294"/>
        <v>1.32879313545412</v>
      </c>
      <c r="AW497" s="28">
        <f t="shared" si="4544"/>
        <v>637000</v>
      </c>
      <c r="AX497" s="6">
        <f t="shared" si="4295"/>
        <v>1.1842383045525904</v>
      </c>
      <c r="AY497" s="6">
        <f t="shared" si="4296"/>
        <v>1.322516245426854</v>
      </c>
      <c r="AZ497" s="28">
        <f t="shared" si="4545"/>
        <v>637000</v>
      </c>
      <c r="BA497" s="6">
        <f t="shared" si="4297"/>
        <v>1.1842383045525904</v>
      </c>
      <c r="BB497" s="21">
        <f t="shared" si="4298"/>
        <v>1.322516245426854</v>
      </c>
    </row>
    <row r="498" spans="4:54" x14ac:dyDescent="0.25">
      <c r="D498" s="28">
        <v>489</v>
      </c>
      <c r="F498" s="20"/>
      <c r="G498" s="29">
        <f t="shared" si="4309"/>
        <v>245</v>
      </c>
      <c r="H498" s="4">
        <f t="shared" ref="H498" si="4642">H$5/G498+H$6</f>
        <v>4.0741959183673471</v>
      </c>
      <c r="I498" s="4">
        <f t="shared" si="4300"/>
        <v>5.8406836734693881</v>
      </c>
      <c r="J498" s="28">
        <v>489</v>
      </c>
      <c r="K498" s="4">
        <f t="shared" ref="K498" si="4643">K$5/J498+K$6</f>
        <v>4.0743795501022495</v>
      </c>
      <c r="L498" s="4">
        <f t="shared" si="4302"/>
        <v>5.8409519427402863</v>
      </c>
      <c r="M498" s="28">
        <f t="shared" si="4618"/>
        <v>1267</v>
      </c>
      <c r="N498" s="6">
        <f t="shared" ref="N498" si="4644">N$5/M498+N$6</f>
        <v>3.7738158642462509</v>
      </c>
      <c r="O498" s="6">
        <f t="shared" si="4601"/>
        <v>5.2940192580899765</v>
      </c>
      <c r="P498" s="28">
        <f t="shared" si="4620"/>
        <v>11770</v>
      </c>
      <c r="Q498" s="6">
        <f t="shared" ref="Q498" si="4645">Q$5/P498+Q$6</f>
        <v>3.7064194562446899</v>
      </c>
      <c r="R498" s="6">
        <f t="shared" si="4603"/>
        <v>5.2206239592183517</v>
      </c>
      <c r="S498" s="28">
        <f t="shared" si="4370"/>
        <v>18985</v>
      </c>
      <c r="T498" s="6">
        <f t="shared" ref="T498" si="4646">T$5/S498+T$6</f>
        <v>2.6855127732420332</v>
      </c>
      <c r="U498" s="6">
        <f t="shared" si="4605"/>
        <v>2.997088411904135</v>
      </c>
      <c r="V498" s="28">
        <f t="shared" si="4372"/>
        <v>36325</v>
      </c>
      <c r="W498" s="6">
        <f t="shared" ref="W498" si="4647">W$5/V498+W$6</f>
        <v>2.592230350997935</v>
      </c>
      <c r="X498" s="6">
        <f t="shared" si="4607"/>
        <v>2.8935399862353752</v>
      </c>
      <c r="Y498" s="28">
        <f t="shared" si="4374"/>
        <v>72450</v>
      </c>
      <c r="Z498" s="6">
        <f t="shared" ref="Z498" si="4648">Z$5/Y498+Z$6</f>
        <v>2.462899585921325</v>
      </c>
      <c r="AA498" s="6">
        <f t="shared" si="4609"/>
        <v>2.7497764665286404</v>
      </c>
      <c r="AB498" s="28">
        <f t="shared" si="4457"/>
        <v>382000</v>
      </c>
      <c r="AC498" s="6">
        <f t="shared" ref="AC498" si="4649">AC$5/AB498+AC$6</f>
        <v>2.2084382198952883</v>
      </c>
      <c r="AD498" s="6">
        <f t="shared" si="4611"/>
        <v>2.4663764397905759</v>
      </c>
      <c r="AE498" s="28">
        <f t="shared" si="4540"/>
        <v>640000</v>
      </c>
      <c r="AF498" s="6">
        <f t="shared" si="4594"/>
        <v>1.918496875</v>
      </c>
      <c r="AG498" s="6">
        <f t="shared" si="4612"/>
        <v>2.1428374999999997</v>
      </c>
      <c r="AH498" s="28">
        <f t="shared" si="4541"/>
        <v>640000</v>
      </c>
      <c r="AI498" s="6">
        <f t="shared" si="4595"/>
        <v>1.4518968750000001</v>
      </c>
      <c r="AJ498" s="6">
        <f t="shared" si="4613"/>
        <v>1.6215375000000001</v>
      </c>
      <c r="AK498" s="28">
        <f t="shared" si="4542"/>
        <v>640000</v>
      </c>
      <c r="AL498" s="6">
        <f t="shared" si="4596"/>
        <v>0.75179687500000003</v>
      </c>
      <c r="AM498" s="6">
        <f t="shared" si="4614"/>
        <v>0.75627006445047484</v>
      </c>
      <c r="AN498" s="28">
        <f t="shared" si="4543"/>
        <v>640000</v>
      </c>
      <c r="AO498" s="6">
        <f t="shared" si="4597"/>
        <v>0.45099687499999996</v>
      </c>
      <c r="AP498" s="6">
        <f t="shared" si="4615"/>
        <v>0.4538375</v>
      </c>
      <c r="AQ498" s="28">
        <f t="shared" si="4377"/>
        <v>72450</v>
      </c>
      <c r="AR498" s="6">
        <f t="shared" si="4291"/>
        <v>1.4305995859213252</v>
      </c>
      <c r="AS498" s="6">
        <f t="shared" si="4292"/>
        <v>1.5963905207170441</v>
      </c>
      <c r="AT498" s="28">
        <f t="shared" si="4459"/>
        <v>382000</v>
      </c>
      <c r="AU498" s="6">
        <f t="shared" si="4293"/>
        <v>1.1901382198952879</v>
      </c>
      <c r="AV498" s="6">
        <f t="shared" si="4294"/>
        <v>1.3287116805078538</v>
      </c>
      <c r="AW498" s="28">
        <f t="shared" si="4544"/>
        <v>640000</v>
      </c>
      <c r="AX498" s="6">
        <f t="shared" si="4295"/>
        <v>1.184196875</v>
      </c>
      <c r="AY498" s="6">
        <f t="shared" si="4296"/>
        <v>1.3224727407172778</v>
      </c>
      <c r="AZ498" s="28">
        <f t="shared" si="4545"/>
        <v>640000</v>
      </c>
      <c r="BA498" s="6">
        <f t="shared" si="4297"/>
        <v>1.184196875</v>
      </c>
      <c r="BB498" s="21">
        <f t="shared" si="4298"/>
        <v>1.3224727407172778</v>
      </c>
    </row>
    <row r="499" spans="4:54" x14ac:dyDescent="0.25">
      <c r="D499" s="28">
        <v>490</v>
      </c>
      <c r="F499" s="20"/>
      <c r="G499" s="29">
        <f t="shared" si="4309"/>
        <v>245.5</v>
      </c>
      <c r="H499" s="4">
        <f t="shared" ref="H499" si="4650">H$5/G499+H$6</f>
        <v>4.074013034623218</v>
      </c>
      <c r="I499" s="4">
        <f t="shared" si="4300"/>
        <v>5.8404164969450107</v>
      </c>
      <c r="J499" s="28">
        <v>490</v>
      </c>
      <c r="K499" s="4">
        <f t="shared" ref="K499" si="4651">K$5/J499+K$6</f>
        <v>4.0741959183673471</v>
      </c>
      <c r="L499" s="4">
        <f t="shared" si="4302"/>
        <v>5.8406836734693881</v>
      </c>
      <c r="M499" s="28">
        <f t="shared" si="4618"/>
        <v>1270</v>
      </c>
      <c r="N499" s="6">
        <f t="shared" ref="N499" si="4652">N$5/M499+N$6</f>
        <v>3.773627559055118</v>
      </c>
      <c r="O499" s="6">
        <f t="shared" si="4601"/>
        <v>5.2938141732283466</v>
      </c>
      <c r="P499" s="28">
        <f t="shared" si="4620"/>
        <v>11800</v>
      </c>
      <c r="Q499" s="6">
        <f t="shared" ref="Q499" si="4653">Q$5/P499+Q$6</f>
        <v>3.7063881355932207</v>
      </c>
      <c r="R499" s="6">
        <f t="shared" si="4603"/>
        <v>5.2205898305084748</v>
      </c>
      <c r="S499" s="28">
        <f t="shared" si="4370"/>
        <v>19050</v>
      </c>
      <c r="T499" s="6">
        <f t="shared" ref="T499" si="4654">T$5/S499+T$6</f>
        <v>2.6853438320209975</v>
      </c>
      <c r="U499" s="6">
        <f t="shared" si="4605"/>
        <v>2.9969110236220473</v>
      </c>
      <c r="V499" s="28">
        <f t="shared" si="4372"/>
        <v>36450</v>
      </c>
      <c r="W499" s="6">
        <f t="shared" ref="W499" si="4655">W$5/V499+W$6</f>
        <v>2.5920920438957475</v>
      </c>
      <c r="X499" s="6">
        <f t="shared" si="4607"/>
        <v>2.8933947873799726</v>
      </c>
      <c r="Y499" s="28">
        <f t="shared" si="4374"/>
        <v>72700</v>
      </c>
      <c r="Z499" s="6">
        <f t="shared" ref="Z499" si="4656">Z$5/Y499+Z$6</f>
        <v>2.4627984869325998</v>
      </c>
      <c r="AA499" s="6">
        <f t="shared" si="4609"/>
        <v>2.7496702888583218</v>
      </c>
      <c r="AB499" s="28">
        <f t="shared" si="4457"/>
        <v>384000</v>
      </c>
      <c r="AC499" s="6">
        <f t="shared" ref="AC499" si="4657">AC$5/AB499+AC$6</f>
        <v>2.2083614583333335</v>
      </c>
      <c r="AD499" s="6">
        <f t="shared" si="4611"/>
        <v>2.4662958333333331</v>
      </c>
      <c r="AE499" s="28">
        <f t="shared" si="4540"/>
        <v>643000</v>
      </c>
      <c r="AF499" s="6">
        <f t="shared" si="4594"/>
        <v>1.9184558320373251</v>
      </c>
      <c r="AG499" s="6">
        <f t="shared" si="4612"/>
        <v>2.142794401244168</v>
      </c>
      <c r="AH499" s="28">
        <f t="shared" si="4541"/>
        <v>643000</v>
      </c>
      <c r="AI499" s="6">
        <f t="shared" si="4595"/>
        <v>1.4518558320373252</v>
      </c>
      <c r="AJ499" s="6">
        <f t="shared" si="4613"/>
        <v>1.6214944012441681</v>
      </c>
      <c r="AK499" s="28">
        <f t="shared" si="4542"/>
        <v>643000</v>
      </c>
      <c r="AL499" s="6">
        <f t="shared" si="4596"/>
        <v>0.75175583203732499</v>
      </c>
      <c r="AM499" s="6">
        <f t="shared" si="4614"/>
        <v>0.75622696569464276</v>
      </c>
      <c r="AN499" s="28">
        <f t="shared" si="4543"/>
        <v>643000</v>
      </c>
      <c r="AO499" s="6">
        <f t="shared" si="4597"/>
        <v>0.45095583203732503</v>
      </c>
      <c r="AP499" s="6">
        <f t="shared" si="4615"/>
        <v>0.45379440124416798</v>
      </c>
      <c r="AQ499" s="28">
        <f t="shared" si="4377"/>
        <v>72700</v>
      </c>
      <c r="AR499" s="6">
        <f t="shared" si="4291"/>
        <v>1.4304984869325998</v>
      </c>
      <c r="AS499" s="6">
        <f t="shared" si="4292"/>
        <v>1.5962843430467255</v>
      </c>
      <c r="AT499" s="28">
        <f t="shared" si="4459"/>
        <v>384000</v>
      </c>
      <c r="AU499" s="6">
        <f t="shared" si="4293"/>
        <v>1.1900614583333333</v>
      </c>
      <c r="AV499" s="6">
        <f t="shared" si="4294"/>
        <v>1.3286310740506111</v>
      </c>
      <c r="AW499" s="28">
        <f t="shared" si="4544"/>
        <v>643000</v>
      </c>
      <c r="AX499" s="6">
        <f t="shared" si="4295"/>
        <v>1.1841558320373251</v>
      </c>
      <c r="AY499" s="6">
        <f t="shared" si="4296"/>
        <v>1.3224296419614459</v>
      </c>
      <c r="AZ499" s="28">
        <f t="shared" si="4545"/>
        <v>643000</v>
      </c>
      <c r="BA499" s="6">
        <f t="shared" si="4297"/>
        <v>1.1841558320373251</v>
      </c>
      <c r="BB499" s="21">
        <f t="shared" si="4298"/>
        <v>1.3224296419614459</v>
      </c>
    </row>
    <row r="500" spans="4:54" x14ac:dyDescent="0.25">
      <c r="D500" s="28">
        <v>491</v>
      </c>
      <c r="F500" s="20"/>
      <c r="G500" s="29">
        <f t="shared" si="4309"/>
        <v>246</v>
      </c>
      <c r="H500" s="4">
        <f t="shared" ref="H500" si="4658">H$5/G500+H$6</f>
        <v>4.0738308943089434</v>
      </c>
      <c r="I500" s="4">
        <f t="shared" si="4300"/>
        <v>5.8401504065040655</v>
      </c>
      <c r="J500" s="28">
        <v>491</v>
      </c>
      <c r="K500" s="4">
        <f t="shared" ref="K500" si="4659">K$5/J500+K$6</f>
        <v>4.074013034623218</v>
      </c>
      <c r="L500" s="4">
        <f t="shared" si="4302"/>
        <v>5.8404164969450107</v>
      </c>
      <c r="M500" s="28">
        <f t="shared" si="4618"/>
        <v>1273</v>
      </c>
      <c r="N500" s="6">
        <f t="shared" ref="N500" si="4660">N$5/M500+N$6</f>
        <v>3.7734401413982721</v>
      </c>
      <c r="O500" s="6">
        <f t="shared" si="4601"/>
        <v>5.2936100549882168</v>
      </c>
      <c r="P500" s="28">
        <f t="shared" si="4620"/>
        <v>11830</v>
      </c>
      <c r="Q500" s="6">
        <f t="shared" ref="Q500" si="4661">Q$5/P500+Q$6</f>
        <v>3.7063569737954354</v>
      </c>
      <c r="R500" s="6">
        <f t="shared" si="4603"/>
        <v>5.2205558748943366</v>
      </c>
      <c r="S500" s="28">
        <f t="shared" si="4370"/>
        <v>19115</v>
      </c>
      <c r="T500" s="6">
        <f t="shared" ref="T500" si="4662">T$5/S500+T$6</f>
        <v>2.6851760397593516</v>
      </c>
      <c r="U500" s="6">
        <f t="shared" si="4605"/>
        <v>2.996734841747319</v>
      </c>
      <c r="V500" s="28">
        <f t="shared" si="4372"/>
        <v>36575</v>
      </c>
      <c r="W500" s="6">
        <f t="shared" ref="W500" si="4663">W$5/V500+W$6</f>
        <v>2.5919546821599453</v>
      </c>
      <c r="X500" s="6">
        <f t="shared" si="4607"/>
        <v>2.8932505809979494</v>
      </c>
      <c r="Y500" s="28">
        <f t="shared" si="4374"/>
        <v>72950</v>
      </c>
      <c r="Z500" s="6">
        <f t="shared" ref="Z500" si="4664">Z$5/Y500+Z$6</f>
        <v>2.4626980808773133</v>
      </c>
      <c r="AA500" s="6">
        <f t="shared" si="4609"/>
        <v>2.7495648389307745</v>
      </c>
      <c r="AB500" s="28">
        <f t="shared" si="4457"/>
        <v>386000</v>
      </c>
      <c r="AC500" s="6">
        <f t="shared" ref="AC500" si="4665">AC$5/AB500+AC$6</f>
        <v>2.2082854922279793</v>
      </c>
      <c r="AD500" s="6">
        <f t="shared" si="4611"/>
        <v>2.4662160621761657</v>
      </c>
      <c r="AE500" s="28">
        <f t="shared" si="4540"/>
        <v>646000</v>
      </c>
      <c r="AF500" s="6">
        <f t="shared" si="4594"/>
        <v>1.9184151702786378</v>
      </c>
      <c r="AG500" s="6">
        <f t="shared" si="4612"/>
        <v>2.1427517027863776</v>
      </c>
      <c r="AH500" s="28">
        <f t="shared" si="4541"/>
        <v>646000</v>
      </c>
      <c r="AI500" s="6">
        <f t="shared" si="4595"/>
        <v>1.4518151702786379</v>
      </c>
      <c r="AJ500" s="6">
        <f t="shared" si="4613"/>
        <v>1.6214517027863777</v>
      </c>
      <c r="AK500" s="28">
        <f t="shared" si="4542"/>
        <v>646000</v>
      </c>
      <c r="AL500" s="6">
        <f t="shared" si="4596"/>
        <v>0.75171517027863777</v>
      </c>
      <c r="AM500" s="6">
        <f t="shared" si="4614"/>
        <v>0.7561842672368525</v>
      </c>
      <c r="AN500" s="28">
        <f t="shared" si="4543"/>
        <v>646000</v>
      </c>
      <c r="AO500" s="6">
        <f t="shared" si="4597"/>
        <v>0.45091517027863776</v>
      </c>
      <c r="AP500" s="6">
        <f t="shared" si="4615"/>
        <v>0.45375170278637772</v>
      </c>
      <c r="AQ500" s="28">
        <f t="shared" si="4377"/>
        <v>72950</v>
      </c>
      <c r="AR500" s="6">
        <f t="shared" si="4291"/>
        <v>1.4303980808773133</v>
      </c>
      <c r="AS500" s="6">
        <f t="shared" si="4292"/>
        <v>1.596178893119178</v>
      </c>
      <c r="AT500" s="28">
        <f t="shared" si="4459"/>
        <v>386000</v>
      </c>
      <c r="AU500" s="6">
        <f t="shared" si="4293"/>
        <v>1.1899854922279793</v>
      </c>
      <c r="AV500" s="6">
        <f t="shared" si="4294"/>
        <v>1.3285513028934437</v>
      </c>
      <c r="AW500" s="28">
        <f t="shared" si="4544"/>
        <v>646000</v>
      </c>
      <c r="AX500" s="6">
        <f t="shared" si="4295"/>
        <v>1.1841151702786379</v>
      </c>
      <c r="AY500" s="6">
        <f t="shared" si="4296"/>
        <v>1.3223869435036555</v>
      </c>
      <c r="AZ500" s="28">
        <f t="shared" si="4545"/>
        <v>646000</v>
      </c>
      <c r="BA500" s="6">
        <f t="shared" si="4297"/>
        <v>1.1841151702786379</v>
      </c>
      <c r="BB500" s="21">
        <f t="shared" si="4298"/>
        <v>1.3223869435036555</v>
      </c>
    </row>
    <row r="501" spans="4:54" x14ac:dyDescent="0.25">
      <c r="D501" s="28">
        <v>492</v>
      </c>
      <c r="F501" s="20"/>
      <c r="G501" s="29">
        <f t="shared" si="4309"/>
        <v>246.5</v>
      </c>
      <c r="H501" s="4">
        <f t="shared" ref="H501" si="4666">H$5/G501+H$6</f>
        <v>4.0736494929006088</v>
      </c>
      <c r="I501" s="4">
        <f t="shared" si="4300"/>
        <v>5.8398853955375252</v>
      </c>
      <c r="J501" s="28">
        <v>492</v>
      </c>
      <c r="K501" s="4">
        <f t="shared" ref="K501" si="4667">K$5/J501+K$6</f>
        <v>4.0738308943089434</v>
      </c>
      <c r="L501" s="4">
        <f t="shared" si="4302"/>
        <v>5.8401504065040655</v>
      </c>
      <c r="M501" s="28">
        <f t="shared" si="4618"/>
        <v>1276</v>
      </c>
      <c r="N501" s="6">
        <f t="shared" ref="N501" si="4668">N$5/M501+N$6</f>
        <v>3.773253605015674</v>
      </c>
      <c r="O501" s="6">
        <f t="shared" si="4601"/>
        <v>5.2934068965517245</v>
      </c>
      <c r="P501" s="28">
        <f t="shared" si="4620"/>
        <v>11860</v>
      </c>
      <c r="Q501" s="6">
        <f t="shared" ref="Q501" si="4669">Q$5/P501+Q$6</f>
        <v>3.7063259696458686</v>
      </c>
      <c r="R501" s="6">
        <f t="shared" si="4603"/>
        <v>5.2205220910623948</v>
      </c>
      <c r="S501" s="28">
        <f t="shared" si="4370"/>
        <v>19180</v>
      </c>
      <c r="T501" s="6">
        <f t="shared" ref="T501" si="4670">T$5/S501+T$6</f>
        <v>2.6850093847758081</v>
      </c>
      <c r="U501" s="6">
        <f t="shared" si="4605"/>
        <v>2.9965598540145986</v>
      </c>
      <c r="V501" s="28">
        <f t="shared" si="4372"/>
        <v>36700</v>
      </c>
      <c r="W501" s="6">
        <f t="shared" ref="W501" si="4671">W$5/V501+W$6</f>
        <v>2.5918182561307899</v>
      </c>
      <c r="X501" s="6">
        <f t="shared" si="4607"/>
        <v>2.8931073569482288</v>
      </c>
      <c r="Y501" s="28">
        <f t="shared" si="4374"/>
        <v>73200</v>
      </c>
      <c r="Z501" s="6">
        <f t="shared" ref="Z501" si="4672">Z$5/Y501+Z$6</f>
        <v>2.4625983606557376</v>
      </c>
      <c r="AA501" s="6">
        <f t="shared" si="4609"/>
        <v>2.7494601092896174</v>
      </c>
      <c r="AB501" s="28">
        <f t="shared" si="4457"/>
        <v>388000</v>
      </c>
      <c r="AC501" s="6">
        <f t="shared" ref="AC501" si="4673">AC$5/AB501+AC$6</f>
        <v>2.2082103092783507</v>
      </c>
      <c r="AD501" s="6">
        <f t="shared" si="4611"/>
        <v>2.4661371134020618</v>
      </c>
      <c r="AE501" s="28">
        <f t="shared" si="4540"/>
        <v>649000</v>
      </c>
      <c r="AF501" s="6">
        <f t="shared" si="4594"/>
        <v>1.9183748844375963</v>
      </c>
      <c r="AG501" s="6">
        <f t="shared" si="4612"/>
        <v>2.1427093990755006</v>
      </c>
      <c r="AH501" s="28">
        <f t="shared" si="4541"/>
        <v>649000</v>
      </c>
      <c r="AI501" s="6">
        <f t="shared" si="4595"/>
        <v>1.4517748844375964</v>
      </c>
      <c r="AJ501" s="6">
        <f t="shared" si="4613"/>
        <v>1.6214093990755007</v>
      </c>
      <c r="AK501" s="28">
        <f t="shared" si="4542"/>
        <v>649000</v>
      </c>
      <c r="AL501" s="6">
        <f t="shared" si="4596"/>
        <v>0.75167488443759634</v>
      </c>
      <c r="AM501" s="6">
        <f t="shared" si="4614"/>
        <v>0.75614196352597562</v>
      </c>
      <c r="AN501" s="28">
        <f t="shared" si="4543"/>
        <v>649000</v>
      </c>
      <c r="AO501" s="6">
        <f t="shared" si="4597"/>
        <v>0.45087488443759627</v>
      </c>
      <c r="AP501" s="6">
        <f t="shared" si="4615"/>
        <v>0.45370939907550079</v>
      </c>
      <c r="AQ501" s="28">
        <f t="shared" si="4377"/>
        <v>73200</v>
      </c>
      <c r="AR501" s="6">
        <f t="shared" si="4291"/>
        <v>1.4302983606557378</v>
      </c>
      <c r="AS501" s="6">
        <f t="shared" si="4292"/>
        <v>1.5960741634780211</v>
      </c>
      <c r="AT501" s="28">
        <f t="shared" si="4459"/>
        <v>388000</v>
      </c>
      <c r="AU501" s="6">
        <f t="shared" si="4293"/>
        <v>1.1899103092783505</v>
      </c>
      <c r="AV501" s="6">
        <f t="shared" si="4294"/>
        <v>1.3284723541193397</v>
      </c>
      <c r="AW501" s="28">
        <f t="shared" si="4544"/>
        <v>649000</v>
      </c>
      <c r="AX501" s="6">
        <f t="shared" si="4295"/>
        <v>1.1840748844375963</v>
      </c>
      <c r="AY501" s="6">
        <f t="shared" si="4296"/>
        <v>1.3223446397927785</v>
      </c>
      <c r="AZ501" s="28">
        <f t="shared" si="4545"/>
        <v>649000</v>
      </c>
      <c r="BA501" s="6">
        <f t="shared" si="4297"/>
        <v>1.1840748844375963</v>
      </c>
      <c r="BB501" s="21">
        <f t="shared" si="4298"/>
        <v>1.3223446397927785</v>
      </c>
    </row>
    <row r="502" spans="4:54" x14ac:dyDescent="0.25">
      <c r="D502" s="28">
        <v>493</v>
      </c>
      <c r="F502" s="20"/>
      <c r="G502" s="29">
        <f t="shared" si="4309"/>
        <v>247</v>
      </c>
      <c r="H502" s="4">
        <f t="shared" ref="H502" si="4674">H$5/G502+H$6</f>
        <v>4.0734688259109308</v>
      </c>
      <c r="I502" s="4">
        <f t="shared" si="4300"/>
        <v>5.839621457489879</v>
      </c>
      <c r="J502" s="28">
        <v>493</v>
      </c>
      <c r="K502" s="4">
        <f t="shared" ref="K502" si="4675">K$5/J502+K$6</f>
        <v>4.0736494929006088</v>
      </c>
      <c r="L502" s="4">
        <f t="shared" si="4302"/>
        <v>5.8398853955375252</v>
      </c>
      <c r="M502" s="28">
        <f t="shared" si="4618"/>
        <v>1279</v>
      </c>
      <c r="N502" s="6">
        <f t="shared" ref="N502" si="4676">N$5/M502+N$6</f>
        <v>3.7730679437060206</v>
      </c>
      <c r="O502" s="6">
        <f t="shared" si="4601"/>
        <v>5.2932046911649726</v>
      </c>
      <c r="P502" s="28">
        <f t="shared" si="4620"/>
        <v>11890</v>
      </c>
      <c r="Q502" s="6">
        <f t="shared" ref="Q502" si="4677">Q$5/P502+Q$6</f>
        <v>3.7062951219512197</v>
      </c>
      <c r="R502" s="6">
        <f t="shared" si="4603"/>
        <v>5.2204884777123635</v>
      </c>
      <c r="S502" s="28">
        <f t="shared" si="4370"/>
        <v>19245</v>
      </c>
      <c r="T502" s="6">
        <f t="shared" ref="T502" si="4678">T$5/S502+T$6</f>
        <v>2.6848438555468954</v>
      </c>
      <c r="U502" s="6">
        <f t="shared" si="4605"/>
        <v>2.9963860483242399</v>
      </c>
      <c r="V502" s="28">
        <f t="shared" si="4372"/>
        <v>36825</v>
      </c>
      <c r="W502" s="6">
        <f t="shared" ref="W502" si="4679">W$5/V502+W$6</f>
        <v>2.5916827562797011</v>
      </c>
      <c r="X502" s="6">
        <f t="shared" si="4607"/>
        <v>2.892965105227427</v>
      </c>
      <c r="Y502" s="28">
        <f t="shared" si="4374"/>
        <v>73450</v>
      </c>
      <c r="Z502" s="6">
        <f t="shared" ref="Z502" si="4680">Z$5/Y502+Z$6</f>
        <v>2.4624993192648059</v>
      </c>
      <c r="AA502" s="6">
        <f t="shared" si="4609"/>
        <v>2.7493560925799865</v>
      </c>
      <c r="AB502" s="28">
        <f t="shared" si="4457"/>
        <v>390000</v>
      </c>
      <c r="AC502" s="6">
        <f t="shared" ref="AC502" si="4681">AC$5/AB502+AC$6</f>
        <v>2.2081358974358976</v>
      </c>
      <c r="AD502" s="6">
        <f t="shared" si="4611"/>
        <v>2.4660589743589743</v>
      </c>
      <c r="AE502" s="28">
        <f t="shared" si="4540"/>
        <v>652000</v>
      </c>
      <c r="AF502" s="6">
        <f t="shared" si="4594"/>
        <v>1.9183349693251532</v>
      </c>
      <c r="AG502" s="6">
        <f t="shared" si="4612"/>
        <v>2.1426674846625766</v>
      </c>
      <c r="AH502" s="28">
        <f t="shared" si="4541"/>
        <v>652000</v>
      </c>
      <c r="AI502" s="6">
        <f t="shared" si="4595"/>
        <v>1.4517349693251533</v>
      </c>
      <c r="AJ502" s="6">
        <f t="shared" si="4613"/>
        <v>1.6213674846625767</v>
      </c>
      <c r="AK502" s="28">
        <f t="shared" si="4542"/>
        <v>652000</v>
      </c>
      <c r="AL502" s="6">
        <f t="shared" si="4596"/>
        <v>0.75163496932515339</v>
      </c>
      <c r="AM502" s="6">
        <f t="shared" si="4614"/>
        <v>0.75610004911305151</v>
      </c>
      <c r="AN502" s="28">
        <f t="shared" si="4543"/>
        <v>652000</v>
      </c>
      <c r="AO502" s="6">
        <f t="shared" si="4597"/>
        <v>0.45083496932515338</v>
      </c>
      <c r="AP502" s="6">
        <f t="shared" si="4615"/>
        <v>0.45366748466257667</v>
      </c>
      <c r="AQ502" s="28">
        <f t="shared" si="4377"/>
        <v>73450</v>
      </c>
      <c r="AR502" s="6">
        <f t="shared" si="4291"/>
        <v>1.4301993192648061</v>
      </c>
      <c r="AS502" s="6">
        <f t="shared" si="4292"/>
        <v>1.59597014676839</v>
      </c>
      <c r="AT502" s="28">
        <f t="shared" si="4459"/>
        <v>390000</v>
      </c>
      <c r="AU502" s="6">
        <f t="shared" si="4293"/>
        <v>1.1898358974358973</v>
      </c>
      <c r="AV502" s="6">
        <f t="shared" si="4294"/>
        <v>1.3283942150762522</v>
      </c>
      <c r="AW502" s="28">
        <f t="shared" si="4544"/>
        <v>652000</v>
      </c>
      <c r="AX502" s="6">
        <f t="shared" si="4295"/>
        <v>1.1840349693251533</v>
      </c>
      <c r="AY502" s="6">
        <f t="shared" si="4296"/>
        <v>1.3223027253798545</v>
      </c>
      <c r="AZ502" s="28">
        <f t="shared" si="4545"/>
        <v>652000</v>
      </c>
      <c r="BA502" s="6">
        <f t="shared" si="4297"/>
        <v>1.1840349693251533</v>
      </c>
      <c r="BB502" s="21">
        <f t="shared" si="4298"/>
        <v>1.3223027253798545</v>
      </c>
    </row>
    <row r="503" spans="4:54" x14ac:dyDescent="0.25">
      <c r="D503" s="28">
        <v>494</v>
      </c>
      <c r="F503" s="20"/>
      <c r="G503" s="29">
        <f t="shared" si="4309"/>
        <v>247.5</v>
      </c>
      <c r="H503" s="4">
        <f t="shared" ref="H503" si="4682">H$5/G503+H$6</f>
        <v>4.0732888888888885</v>
      </c>
      <c r="I503" s="4">
        <f t="shared" si="4300"/>
        <v>5.8393585858585864</v>
      </c>
      <c r="J503" s="28">
        <v>494</v>
      </c>
      <c r="K503" s="4">
        <f t="shared" ref="K503" si="4683">K$5/J503+K$6</f>
        <v>4.0734688259109308</v>
      </c>
      <c r="L503" s="4">
        <f t="shared" si="4302"/>
        <v>5.839621457489879</v>
      </c>
      <c r="M503" s="28">
        <f t="shared" si="4618"/>
        <v>1282</v>
      </c>
      <c r="N503" s="6">
        <f t="shared" ref="N503" si="4684">N$5/M503+N$6</f>
        <v>3.7728831513260532</v>
      </c>
      <c r="O503" s="6">
        <f t="shared" si="4601"/>
        <v>5.2930034321372856</v>
      </c>
      <c r="P503" s="28">
        <f t="shared" si="4620"/>
        <v>11920</v>
      </c>
      <c r="Q503" s="6">
        <f t="shared" ref="Q503" si="4685">Q$5/P503+Q$6</f>
        <v>3.7062644295302016</v>
      </c>
      <c r="R503" s="6">
        <f t="shared" si="4603"/>
        <v>5.2204550335570472</v>
      </c>
      <c r="S503" s="28">
        <f t="shared" si="4370"/>
        <v>19310</v>
      </c>
      <c r="T503" s="6">
        <f t="shared" ref="T503" si="4686">T$5/S503+T$6</f>
        <v>2.6846794407042984</v>
      </c>
      <c r="U503" s="6">
        <f t="shared" si="4605"/>
        <v>2.9962134127395132</v>
      </c>
      <c r="V503" s="28">
        <f t="shared" si="4372"/>
        <v>36950</v>
      </c>
      <c r="W503" s="6">
        <f t="shared" ref="W503" si="4687">W$5/V503+W$6</f>
        <v>2.5915481732070362</v>
      </c>
      <c r="X503" s="6">
        <f t="shared" si="4607"/>
        <v>2.8928238159675237</v>
      </c>
      <c r="Y503" s="28">
        <f t="shared" si="4374"/>
        <v>73700</v>
      </c>
      <c r="Z503" s="6">
        <f t="shared" ref="Z503" si="4688">Z$5/Y503+Z$6</f>
        <v>2.4624009497964723</v>
      </c>
      <c r="AA503" s="6">
        <f t="shared" si="4609"/>
        <v>2.7492527815468115</v>
      </c>
      <c r="AB503" s="28">
        <f t="shared" si="4457"/>
        <v>392000</v>
      </c>
      <c r="AC503" s="6">
        <f t="shared" ref="AC503" si="4689">AC$5/AB503+AC$6</f>
        <v>2.2080622448979592</v>
      </c>
      <c r="AD503" s="6">
        <f t="shared" si="4611"/>
        <v>2.4659816326530613</v>
      </c>
      <c r="AE503" s="28">
        <f t="shared" si="4540"/>
        <v>655000</v>
      </c>
      <c r="AF503" s="6">
        <f t="shared" si="4594"/>
        <v>1.9182954198473281</v>
      </c>
      <c r="AG503" s="6">
        <f t="shared" si="4612"/>
        <v>2.1426259541984733</v>
      </c>
      <c r="AH503" s="28">
        <f t="shared" si="4541"/>
        <v>655000</v>
      </c>
      <c r="AI503" s="6">
        <f t="shared" si="4595"/>
        <v>1.4516954198473282</v>
      </c>
      <c r="AJ503" s="6">
        <f t="shared" si="4613"/>
        <v>1.6213259541984733</v>
      </c>
      <c r="AK503" s="28">
        <f t="shared" si="4542"/>
        <v>655000</v>
      </c>
      <c r="AL503" s="6">
        <f t="shared" si="4596"/>
        <v>0.75159541984732825</v>
      </c>
      <c r="AM503" s="6">
        <f t="shared" si="4614"/>
        <v>0.75605851864894813</v>
      </c>
      <c r="AN503" s="28">
        <f t="shared" si="4543"/>
        <v>655000</v>
      </c>
      <c r="AO503" s="6">
        <f t="shared" si="4597"/>
        <v>0.45079541984732824</v>
      </c>
      <c r="AP503" s="6">
        <f t="shared" si="4615"/>
        <v>0.45362595419847329</v>
      </c>
      <c r="AQ503" s="28">
        <f t="shared" si="4377"/>
        <v>73700</v>
      </c>
      <c r="AR503" s="6">
        <f t="shared" si="4291"/>
        <v>1.4301009497964723</v>
      </c>
      <c r="AS503" s="6">
        <f t="shared" si="4292"/>
        <v>1.595866835735215</v>
      </c>
      <c r="AT503" s="28">
        <f t="shared" si="4459"/>
        <v>392000</v>
      </c>
      <c r="AU503" s="6">
        <f t="shared" si="4293"/>
        <v>1.1897622448979592</v>
      </c>
      <c r="AV503" s="6">
        <f t="shared" si="4294"/>
        <v>1.328316873370339</v>
      </c>
      <c r="AW503" s="28">
        <f t="shared" si="4544"/>
        <v>655000</v>
      </c>
      <c r="AX503" s="6">
        <f t="shared" si="4295"/>
        <v>1.1839954198473281</v>
      </c>
      <c r="AY503" s="6">
        <f t="shared" si="4296"/>
        <v>1.322261194915751</v>
      </c>
      <c r="AZ503" s="28">
        <f t="shared" si="4545"/>
        <v>655000</v>
      </c>
      <c r="BA503" s="6">
        <f t="shared" si="4297"/>
        <v>1.1839954198473281</v>
      </c>
      <c r="BB503" s="21">
        <f t="shared" si="4298"/>
        <v>1.322261194915751</v>
      </c>
    </row>
    <row r="504" spans="4:54" x14ac:dyDescent="0.25">
      <c r="D504" s="28">
        <v>495</v>
      </c>
      <c r="F504" s="20"/>
      <c r="G504" s="29">
        <f t="shared" si="4309"/>
        <v>248</v>
      </c>
      <c r="H504" s="4">
        <f t="shared" ref="H504" si="4690">H$5/G504+H$6</f>
        <v>4.0731096774193549</v>
      </c>
      <c r="I504" s="4">
        <f t="shared" si="4300"/>
        <v>5.8390967741935489</v>
      </c>
      <c r="J504" s="28">
        <v>495</v>
      </c>
      <c r="K504" s="4">
        <f t="shared" ref="K504" si="4691">K$5/J504+K$6</f>
        <v>4.0732888888888885</v>
      </c>
      <c r="L504" s="4">
        <f t="shared" si="4302"/>
        <v>5.8393585858585864</v>
      </c>
      <c r="M504" s="28">
        <f t="shared" si="4618"/>
        <v>1285</v>
      </c>
      <c r="N504" s="6">
        <f t="shared" ref="N504" si="4692">N$5/M504+N$6</f>
        <v>3.7726992217898836</v>
      </c>
      <c r="O504" s="6">
        <f t="shared" si="4601"/>
        <v>5.2928031128404669</v>
      </c>
      <c r="P504" s="28">
        <f t="shared" si="4620"/>
        <v>11950</v>
      </c>
      <c r="Q504" s="6">
        <f t="shared" ref="Q504" si="4693">Q$5/P504+Q$6</f>
        <v>3.7062338912133894</v>
      </c>
      <c r="R504" s="6">
        <f t="shared" si="4603"/>
        <v>5.2204217573221756</v>
      </c>
      <c r="S504" s="28">
        <f t="shared" si="4370"/>
        <v>19375</v>
      </c>
      <c r="T504" s="6">
        <f t="shared" ref="T504" si="4694">T$5/S504+T$6</f>
        <v>2.6845161290322581</v>
      </c>
      <c r="U504" s="6">
        <f t="shared" si="4605"/>
        <v>2.9960419354838712</v>
      </c>
      <c r="V504" s="28">
        <f t="shared" si="4372"/>
        <v>37075</v>
      </c>
      <c r="W504" s="6">
        <f t="shared" ref="W504" si="4695">W$5/V504+W$6</f>
        <v>2.5914144976399189</v>
      </c>
      <c r="X504" s="6">
        <f t="shared" si="4607"/>
        <v>2.8926834794335807</v>
      </c>
      <c r="Y504" s="28">
        <f t="shared" si="4374"/>
        <v>73950</v>
      </c>
      <c r="Z504" s="6">
        <f t="shared" ref="Z504" si="4696">Z$5/Y504+Z$6</f>
        <v>2.4623032454361056</v>
      </c>
      <c r="AA504" s="6">
        <f t="shared" si="4609"/>
        <v>2.7491501690331308</v>
      </c>
      <c r="AB504" s="28">
        <f t="shared" si="4457"/>
        <v>394000</v>
      </c>
      <c r="AC504" s="6">
        <f t="shared" ref="AC504" si="4697">AC$5/AB504+AC$6</f>
        <v>2.2079893401015229</v>
      </c>
      <c r="AD504" s="6">
        <f t="shared" si="4611"/>
        <v>2.4659050761421319</v>
      </c>
      <c r="AE504" s="28">
        <f t="shared" si="4540"/>
        <v>658000</v>
      </c>
      <c r="AF504" s="6">
        <f t="shared" si="4594"/>
        <v>1.9182562310030395</v>
      </c>
      <c r="AG504" s="6">
        <f t="shared" si="4612"/>
        <v>2.1425848024316108</v>
      </c>
      <c r="AH504" s="28">
        <f t="shared" si="4541"/>
        <v>658000</v>
      </c>
      <c r="AI504" s="6">
        <f t="shared" si="4595"/>
        <v>1.4516562310030396</v>
      </c>
      <c r="AJ504" s="6">
        <f t="shared" si="4613"/>
        <v>1.6212848024316111</v>
      </c>
      <c r="AK504" s="28">
        <f t="shared" si="4542"/>
        <v>658000</v>
      </c>
      <c r="AL504" s="6">
        <f t="shared" si="4596"/>
        <v>0.75155623100303948</v>
      </c>
      <c r="AM504" s="6">
        <f t="shared" si="4614"/>
        <v>0.75601736688208576</v>
      </c>
      <c r="AN504" s="28">
        <f t="shared" si="4543"/>
        <v>658000</v>
      </c>
      <c r="AO504" s="6">
        <f t="shared" si="4597"/>
        <v>0.45075623100303952</v>
      </c>
      <c r="AP504" s="6">
        <f t="shared" si="4615"/>
        <v>0.45358480243161092</v>
      </c>
      <c r="AQ504" s="28">
        <f t="shared" si="4377"/>
        <v>73950</v>
      </c>
      <c r="AR504" s="6">
        <f t="shared" si="4291"/>
        <v>1.4300032454361056</v>
      </c>
      <c r="AS504" s="6">
        <f t="shared" si="4292"/>
        <v>1.5957642232215341</v>
      </c>
      <c r="AT504" s="28">
        <f t="shared" si="4459"/>
        <v>394000</v>
      </c>
      <c r="AU504" s="6">
        <f t="shared" si="4293"/>
        <v>1.1896893401015229</v>
      </c>
      <c r="AV504" s="6">
        <f t="shared" si="4294"/>
        <v>1.3282403168594099</v>
      </c>
      <c r="AW504" s="28">
        <f t="shared" si="4544"/>
        <v>658000</v>
      </c>
      <c r="AX504" s="6">
        <f t="shared" si="4295"/>
        <v>1.1839562310030396</v>
      </c>
      <c r="AY504" s="6">
        <f t="shared" si="4296"/>
        <v>1.3222200431488889</v>
      </c>
      <c r="AZ504" s="28">
        <f t="shared" si="4545"/>
        <v>658000</v>
      </c>
      <c r="BA504" s="6">
        <f t="shared" si="4297"/>
        <v>1.1839562310030396</v>
      </c>
      <c r="BB504" s="21">
        <f t="shared" si="4298"/>
        <v>1.3222200431488889</v>
      </c>
    </row>
    <row r="505" spans="4:54" x14ac:dyDescent="0.25">
      <c r="D505" s="28">
        <v>496</v>
      </c>
      <c r="F505" s="20"/>
      <c r="G505" s="29">
        <f t="shared" si="4309"/>
        <v>248.5</v>
      </c>
      <c r="H505" s="4">
        <f t="shared" ref="H505" si="4698">H$5/G505+H$6</f>
        <v>4.0729311871227365</v>
      </c>
      <c r="I505" s="4">
        <f t="shared" si="4300"/>
        <v>5.8388360160965798</v>
      </c>
      <c r="J505" s="28">
        <v>496</v>
      </c>
      <c r="K505" s="4">
        <f t="shared" ref="K505" si="4699">K$5/J505+K$6</f>
        <v>4.0731096774193549</v>
      </c>
      <c r="L505" s="4">
        <f t="shared" si="4302"/>
        <v>5.8390967741935489</v>
      </c>
      <c r="M505" s="28">
        <f t="shared" si="4618"/>
        <v>1288</v>
      </c>
      <c r="N505" s="6">
        <f t="shared" ref="N505" si="4700">N$5/M505+N$6</f>
        <v>3.772516149068323</v>
      </c>
      <c r="O505" s="6">
        <f t="shared" si="4601"/>
        <v>5.2926037267080748</v>
      </c>
      <c r="P505" s="28">
        <f t="shared" si="4620"/>
        <v>11980</v>
      </c>
      <c r="Q505" s="6">
        <f t="shared" ref="Q505" si="4701">Q$5/P505+Q$6</f>
        <v>3.7062035058430718</v>
      </c>
      <c r="R505" s="6">
        <f t="shared" si="4603"/>
        <v>5.220388647746244</v>
      </c>
      <c r="S505" s="28">
        <f t="shared" si="4370"/>
        <v>19440</v>
      </c>
      <c r="T505" s="6">
        <f t="shared" ref="T505" si="4702">T$5/S505+T$6</f>
        <v>2.6843539094650208</v>
      </c>
      <c r="U505" s="6">
        <f t="shared" si="4605"/>
        <v>2.9958716049382716</v>
      </c>
      <c r="V505" s="28">
        <f t="shared" si="4372"/>
        <v>37200</v>
      </c>
      <c r="W505" s="6">
        <f t="shared" ref="W505" si="4703">W$5/V505+W$6</f>
        <v>2.5912817204301075</v>
      </c>
      <c r="X505" s="6">
        <f t="shared" si="4607"/>
        <v>2.8925440860215055</v>
      </c>
      <c r="Y505" s="28">
        <f t="shared" si="4374"/>
        <v>74200</v>
      </c>
      <c r="Z505" s="6">
        <f t="shared" ref="Z505" si="4704">Z$5/Y505+Z$6</f>
        <v>2.4622061994609163</v>
      </c>
      <c r="AA505" s="6">
        <f t="shared" si="4609"/>
        <v>2.7490482479784366</v>
      </c>
      <c r="AB505" s="28">
        <f t="shared" si="4457"/>
        <v>396000</v>
      </c>
      <c r="AC505" s="6">
        <f t="shared" ref="AC505" si="4705">AC$5/AB505+AC$6</f>
        <v>2.2079171717171717</v>
      </c>
      <c r="AD505" s="6">
        <f t="shared" si="4611"/>
        <v>2.4658292929292926</v>
      </c>
      <c r="AE505" s="28">
        <f t="shared" si="4540"/>
        <v>661000</v>
      </c>
      <c r="AF505" s="6">
        <f t="shared" si="4594"/>
        <v>1.918217397881997</v>
      </c>
      <c r="AG505" s="6">
        <f t="shared" si="4612"/>
        <v>2.142544024205749</v>
      </c>
      <c r="AH505" s="28">
        <f t="shared" si="4541"/>
        <v>661000</v>
      </c>
      <c r="AI505" s="6">
        <f t="shared" si="4595"/>
        <v>1.4516173978819971</v>
      </c>
      <c r="AJ505" s="6">
        <f t="shared" si="4613"/>
        <v>1.6212440242057489</v>
      </c>
      <c r="AK505" s="28">
        <f t="shared" si="4542"/>
        <v>661000</v>
      </c>
      <c r="AL505" s="6">
        <f t="shared" si="4596"/>
        <v>0.75151739788199701</v>
      </c>
      <c r="AM505" s="6">
        <f t="shared" si="4614"/>
        <v>0.75597658865622375</v>
      </c>
      <c r="AN505" s="28">
        <f t="shared" si="4543"/>
        <v>661000</v>
      </c>
      <c r="AO505" s="6">
        <f t="shared" si="4597"/>
        <v>0.45071739788199694</v>
      </c>
      <c r="AP505" s="6">
        <f t="shared" si="4615"/>
        <v>0.45354402420574885</v>
      </c>
      <c r="AQ505" s="28">
        <f t="shared" si="4377"/>
        <v>74200</v>
      </c>
      <c r="AR505" s="6">
        <f t="shared" si="4291"/>
        <v>1.4299061994609166</v>
      </c>
      <c r="AS505" s="6">
        <f t="shared" si="4292"/>
        <v>1.5956623021668404</v>
      </c>
      <c r="AT505" s="28">
        <f t="shared" si="4459"/>
        <v>396000</v>
      </c>
      <c r="AU505" s="6">
        <f t="shared" si="4293"/>
        <v>1.1896171717171717</v>
      </c>
      <c r="AV505" s="6">
        <f t="shared" si="4294"/>
        <v>1.3281645336465708</v>
      </c>
      <c r="AW505" s="28">
        <f t="shared" si="4544"/>
        <v>661000</v>
      </c>
      <c r="AX505" s="6">
        <f t="shared" si="4295"/>
        <v>1.183917397881997</v>
      </c>
      <c r="AY505" s="6">
        <f t="shared" si="4296"/>
        <v>1.3221792649230266</v>
      </c>
      <c r="AZ505" s="28">
        <f t="shared" si="4545"/>
        <v>661000</v>
      </c>
      <c r="BA505" s="6">
        <f t="shared" si="4297"/>
        <v>1.183917397881997</v>
      </c>
      <c r="BB505" s="21">
        <f t="shared" si="4298"/>
        <v>1.3221792649230266</v>
      </c>
    </row>
    <row r="506" spans="4:54" x14ac:dyDescent="0.25">
      <c r="D506" s="28">
        <v>497</v>
      </c>
      <c r="F506" s="20"/>
      <c r="G506" s="29">
        <f t="shared" si="4309"/>
        <v>249</v>
      </c>
      <c r="H506" s="4">
        <f t="shared" ref="H506" si="4706">H$5/G506+H$6</f>
        <v>4.0727534136546186</v>
      </c>
      <c r="I506" s="4">
        <f t="shared" si="4300"/>
        <v>5.8385763052208839</v>
      </c>
      <c r="J506" s="28">
        <v>497</v>
      </c>
      <c r="K506" s="4">
        <f t="shared" ref="K506" si="4707">K$5/J506+K$6</f>
        <v>4.0729311871227365</v>
      </c>
      <c r="L506" s="4">
        <f t="shared" si="4302"/>
        <v>5.8388360160965798</v>
      </c>
      <c r="M506" s="28">
        <f t="shared" si="4618"/>
        <v>1291</v>
      </c>
      <c r="N506" s="6">
        <f t="shared" ref="N506" si="4708">N$5/M506+N$6</f>
        <v>3.7723339271882264</v>
      </c>
      <c r="O506" s="6">
        <f t="shared" si="4601"/>
        <v>5.2924052672347024</v>
      </c>
      <c r="P506" s="28">
        <f t="shared" si="4620"/>
        <v>12010</v>
      </c>
      <c r="Q506" s="6">
        <f t="shared" ref="Q506" si="4709">Q$5/P506+Q$6</f>
        <v>3.706173272273106</v>
      </c>
      <c r="R506" s="6">
        <f t="shared" si="4603"/>
        <v>5.2203557035803501</v>
      </c>
      <c r="S506" s="28">
        <f t="shared" si="4370"/>
        <v>19505</v>
      </c>
      <c r="T506" s="6">
        <f t="shared" ref="T506" si="4710">T$5/S506+T$6</f>
        <v>2.6841927710843376</v>
      </c>
      <c r="U506" s="6">
        <f t="shared" si="4605"/>
        <v>2.9957024096385543</v>
      </c>
      <c r="V506" s="28">
        <f t="shared" si="4372"/>
        <v>37325</v>
      </c>
      <c r="W506" s="6">
        <f t="shared" ref="W506" si="4711">W$5/V506+W$6</f>
        <v>2.5911498325519089</v>
      </c>
      <c r="X506" s="6">
        <f t="shared" si="4607"/>
        <v>2.8924056262558606</v>
      </c>
      <c r="Y506" s="28">
        <f t="shared" si="4374"/>
        <v>74450</v>
      </c>
      <c r="Z506" s="6">
        <f t="shared" ref="Z506" si="4712">Z$5/Y506+Z$6</f>
        <v>2.4621098052384149</v>
      </c>
      <c r="AA506" s="6">
        <f t="shared" si="4609"/>
        <v>2.7489470114170587</v>
      </c>
      <c r="AB506" s="28">
        <f t="shared" si="4457"/>
        <v>398000</v>
      </c>
      <c r="AC506" s="6">
        <f t="shared" ref="AC506" si="4713">AC$5/AB506+AC$6</f>
        <v>2.2078457286432163</v>
      </c>
      <c r="AD506" s="6">
        <f t="shared" si="4611"/>
        <v>2.4657542713567837</v>
      </c>
      <c r="AE506" s="28">
        <f t="shared" si="4540"/>
        <v>664000</v>
      </c>
      <c r="AF506" s="6">
        <f t="shared" si="4594"/>
        <v>1.9181789156626505</v>
      </c>
      <c r="AG506" s="6">
        <f t="shared" si="4612"/>
        <v>2.1425036144578313</v>
      </c>
      <c r="AH506" s="28">
        <f t="shared" si="4541"/>
        <v>664000</v>
      </c>
      <c r="AI506" s="6">
        <f t="shared" si="4595"/>
        <v>1.4515789156626506</v>
      </c>
      <c r="AJ506" s="6">
        <f t="shared" si="4613"/>
        <v>1.6212036144578315</v>
      </c>
      <c r="AK506" s="28">
        <f t="shared" si="4542"/>
        <v>664000</v>
      </c>
      <c r="AL506" s="6">
        <f t="shared" si="4596"/>
        <v>0.75147891566265057</v>
      </c>
      <c r="AM506" s="6">
        <f t="shared" si="4614"/>
        <v>0.75593617890830611</v>
      </c>
      <c r="AN506" s="28">
        <f t="shared" si="4543"/>
        <v>664000</v>
      </c>
      <c r="AO506" s="6">
        <f t="shared" si="4597"/>
        <v>0.45067891566265061</v>
      </c>
      <c r="AP506" s="6">
        <f t="shared" si="4615"/>
        <v>0.45350361445783133</v>
      </c>
      <c r="AQ506" s="28">
        <f t="shared" si="4377"/>
        <v>74450</v>
      </c>
      <c r="AR506" s="6">
        <f t="shared" si="4291"/>
        <v>1.4298098052384152</v>
      </c>
      <c r="AS506" s="6">
        <f t="shared" si="4292"/>
        <v>1.595561065605462</v>
      </c>
      <c r="AT506" s="28">
        <f t="shared" si="4459"/>
        <v>398000</v>
      </c>
      <c r="AU506" s="6">
        <f t="shared" si="4293"/>
        <v>1.1895457286432161</v>
      </c>
      <c r="AV506" s="6">
        <f t="shared" si="4294"/>
        <v>1.3280895120740617</v>
      </c>
      <c r="AW506" s="28">
        <f t="shared" si="4544"/>
        <v>664000</v>
      </c>
      <c r="AX506" s="6">
        <f t="shared" si="4295"/>
        <v>1.1838789156626506</v>
      </c>
      <c r="AY506" s="6">
        <f t="shared" si="4296"/>
        <v>1.3221388551751092</v>
      </c>
      <c r="AZ506" s="28">
        <f t="shared" si="4545"/>
        <v>664000</v>
      </c>
      <c r="BA506" s="6">
        <f t="shared" si="4297"/>
        <v>1.1838789156626506</v>
      </c>
      <c r="BB506" s="21">
        <f t="shared" si="4298"/>
        <v>1.3221388551751092</v>
      </c>
    </row>
    <row r="507" spans="4:54" x14ac:dyDescent="0.25">
      <c r="D507" s="28">
        <v>498</v>
      </c>
      <c r="F507" s="20"/>
      <c r="G507" s="29">
        <f t="shared" si="4309"/>
        <v>249.5</v>
      </c>
      <c r="H507" s="4">
        <f t="shared" ref="H507" si="4714">H$5/G507+H$6</f>
        <v>4.0725763527054104</v>
      </c>
      <c r="I507" s="4">
        <f t="shared" si="4300"/>
        <v>5.838317635270541</v>
      </c>
      <c r="J507" s="28">
        <v>498</v>
      </c>
      <c r="K507" s="4">
        <f t="shared" ref="K507" si="4715">K$5/J507+K$6</f>
        <v>4.0727534136546186</v>
      </c>
      <c r="L507" s="4">
        <f t="shared" si="4302"/>
        <v>5.8385763052208839</v>
      </c>
      <c r="M507" s="28">
        <f t="shared" si="4618"/>
        <v>1294</v>
      </c>
      <c r="N507" s="6">
        <f t="shared" ref="N507" si="4716">N$5/M507+N$6</f>
        <v>3.7721525502318394</v>
      </c>
      <c r="O507" s="6">
        <f t="shared" si="4601"/>
        <v>5.2922077279752706</v>
      </c>
      <c r="P507" s="28">
        <f t="shared" si="4620"/>
        <v>12040</v>
      </c>
      <c r="Q507" s="6">
        <f t="shared" ref="Q507" si="4717">Q$5/P507+Q$6</f>
        <v>3.7061431893687709</v>
      </c>
      <c r="R507" s="6">
        <f t="shared" si="4603"/>
        <v>5.2203229235880402</v>
      </c>
      <c r="S507" s="28">
        <f t="shared" si="4370"/>
        <v>19570</v>
      </c>
      <c r="T507" s="6">
        <f t="shared" ref="T507" si="4718">T$5/S507+T$6</f>
        <v>2.6840327031170159</v>
      </c>
      <c r="U507" s="6">
        <f t="shared" si="4605"/>
        <v>2.9955343382728667</v>
      </c>
      <c r="V507" s="28">
        <f t="shared" si="4372"/>
        <v>37450</v>
      </c>
      <c r="W507" s="6">
        <f t="shared" ref="W507" si="4719">W$5/V507+W$6</f>
        <v>2.5910188251001336</v>
      </c>
      <c r="X507" s="6">
        <f t="shared" si="4607"/>
        <v>2.892268090787717</v>
      </c>
      <c r="Y507" s="28">
        <f t="shared" si="4374"/>
        <v>74700</v>
      </c>
      <c r="Z507" s="6">
        <f t="shared" ref="Z507" si="4720">Z$5/Y507+Z$6</f>
        <v>2.4620140562248998</v>
      </c>
      <c r="AA507" s="6">
        <f t="shared" si="4609"/>
        <v>2.748846452476573</v>
      </c>
      <c r="AB507" s="28">
        <f t="shared" si="4457"/>
        <v>400000</v>
      </c>
      <c r="AC507" s="6">
        <f t="shared" ref="AC507" si="4721">AC$5/AB507+AC$6</f>
        <v>2.2077750000000003</v>
      </c>
      <c r="AD507" s="6">
        <f t="shared" si="4611"/>
        <v>2.4656799999999999</v>
      </c>
      <c r="AE507" s="28">
        <f t="shared" si="4540"/>
        <v>667000</v>
      </c>
      <c r="AF507" s="6">
        <f t="shared" si="4594"/>
        <v>1.9181407796101948</v>
      </c>
      <c r="AG507" s="6">
        <f t="shared" si="4612"/>
        <v>2.1424635682158919</v>
      </c>
      <c r="AH507" s="28">
        <f t="shared" si="4541"/>
        <v>667000</v>
      </c>
      <c r="AI507" s="6">
        <f t="shared" si="4595"/>
        <v>1.4515407796101949</v>
      </c>
      <c r="AJ507" s="6">
        <f t="shared" si="4613"/>
        <v>1.621163568215892</v>
      </c>
      <c r="AK507" s="28">
        <f t="shared" si="4542"/>
        <v>667000</v>
      </c>
      <c r="AL507" s="6">
        <f t="shared" si="4596"/>
        <v>0.75144077961019495</v>
      </c>
      <c r="AM507" s="6">
        <f t="shared" si="4614"/>
        <v>0.7558961326663669</v>
      </c>
      <c r="AN507" s="28">
        <f t="shared" si="4543"/>
        <v>667000</v>
      </c>
      <c r="AO507" s="6">
        <f t="shared" si="4597"/>
        <v>0.45064077961019489</v>
      </c>
      <c r="AP507" s="6">
        <f t="shared" si="4615"/>
        <v>0.45346356821589207</v>
      </c>
      <c r="AQ507" s="28">
        <f t="shared" si="4377"/>
        <v>74700</v>
      </c>
      <c r="AR507" s="6">
        <f t="shared" si="4291"/>
        <v>1.4297140562248996</v>
      </c>
      <c r="AS507" s="6">
        <f t="shared" si="4292"/>
        <v>1.5954605066649765</v>
      </c>
      <c r="AT507" s="28">
        <f t="shared" si="4459"/>
        <v>400000</v>
      </c>
      <c r="AU507" s="6">
        <f t="shared" si="4293"/>
        <v>1.1894750000000001</v>
      </c>
      <c r="AV507" s="6">
        <f t="shared" si="4294"/>
        <v>1.3280152407172778</v>
      </c>
      <c r="AW507" s="28">
        <f t="shared" si="4544"/>
        <v>667000</v>
      </c>
      <c r="AX507" s="6">
        <f t="shared" si="4295"/>
        <v>1.1838407796101948</v>
      </c>
      <c r="AY507" s="6">
        <f t="shared" si="4296"/>
        <v>1.3220988089331698</v>
      </c>
      <c r="AZ507" s="28">
        <f t="shared" si="4545"/>
        <v>667000</v>
      </c>
      <c r="BA507" s="6">
        <f t="shared" si="4297"/>
        <v>1.1838407796101948</v>
      </c>
      <c r="BB507" s="21">
        <f t="shared" si="4298"/>
        <v>1.3220988089331698</v>
      </c>
    </row>
    <row r="508" spans="4:54" x14ac:dyDescent="0.25">
      <c r="D508" s="28">
        <v>499</v>
      </c>
      <c r="F508" s="20"/>
      <c r="G508" s="29">
        <f t="shared" si="4309"/>
        <v>250</v>
      </c>
      <c r="H508" s="4">
        <f t="shared" ref="H508" si="4722">H$5/G508+H$6</f>
        <v>4.0724</v>
      </c>
      <c r="I508" s="4">
        <f t="shared" si="4300"/>
        <v>5.8380600000000005</v>
      </c>
      <c r="J508" s="28">
        <v>499</v>
      </c>
      <c r="K508" s="4">
        <f t="shared" ref="K508" si="4723">K$5/J508+K$6</f>
        <v>4.0725763527054104</v>
      </c>
      <c r="L508" s="4">
        <f t="shared" si="4302"/>
        <v>5.838317635270541</v>
      </c>
      <c r="M508" s="28">
        <f t="shared" si="4618"/>
        <v>1297</v>
      </c>
      <c r="N508" s="6">
        <f t="shared" ref="N508" si="4724">N$5/M508+N$6</f>
        <v>3.7719720123361604</v>
      </c>
      <c r="O508" s="6">
        <f t="shared" si="4601"/>
        <v>5.2920111025443335</v>
      </c>
      <c r="P508" s="28">
        <f t="shared" si="4620"/>
        <v>12070</v>
      </c>
      <c r="Q508" s="6">
        <f t="shared" ref="Q508" si="4725">Q$5/P508+Q$6</f>
        <v>3.7061132560066281</v>
      </c>
      <c r="R508" s="6">
        <f t="shared" si="4603"/>
        <v>5.2202903065451531</v>
      </c>
      <c r="S508" s="28">
        <f t="shared" si="4370"/>
        <v>19635</v>
      </c>
      <c r="T508" s="6">
        <f t="shared" ref="T508" si="4726">T$5/S508+T$6</f>
        <v>2.6838736949325184</v>
      </c>
      <c r="U508" s="6">
        <f t="shared" si="4605"/>
        <v>2.9953673796791445</v>
      </c>
      <c r="V508" s="28">
        <f t="shared" si="4372"/>
        <v>37575</v>
      </c>
      <c r="W508" s="6">
        <f t="shared" ref="W508" si="4727">W$5/V508+W$6</f>
        <v>2.5908886892880902</v>
      </c>
      <c r="X508" s="6">
        <f t="shared" si="4607"/>
        <v>2.892131470392548</v>
      </c>
      <c r="Y508" s="28">
        <f t="shared" si="4374"/>
        <v>74950</v>
      </c>
      <c r="Z508" s="6">
        <f t="shared" ref="Z508" si="4728">Z$5/Y508+Z$6</f>
        <v>2.4619189459639759</v>
      </c>
      <c r="AA508" s="6">
        <f t="shared" si="4609"/>
        <v>2.7487465643762508</v>
      </c>
      <c r="AB508" s="28">
        <f t="shared" si="4457"/>
        <v>402000</v>
      </c>
      <c r="AC508" s="6">
        <f t="shared" ref="AC508" si="4729">AC$5/AB508+AC$6</f>
        <v>2.2077049751243782</v>
      </c>
      <c r="AD508" s="6">
        <f t="shared" si="4611"/>
        <v>2.4656064676616913</v>
      </c>
      <c r="AE508" s="28">
        <f t="shared" si="4540"/>
        <v>670000</v>
      </c>
      <c r="AF508" s="6">
        <f t="shared" si="4594"/>
        <v>1.9181029850746267</v>
      </c>
      <c r="AG508" s="6">
        <f t="shared" si="4612"/>
        <v>2.1424238805970148</v>
      </c>
      <c r="AH508" s="28">
        <f t="shared" si="4541"/>
        <v>670000</v>
      </c>
      <c r="AI508" s="6">
        <f t="shared" si="4595"/>
        <v>1.4515029850746268</v>
      </c>
      <c r="AJ508" s="6">
        <f t="shared" si="4613"/>
        <v>1.621123880597015</v>
      </c>
      <c r="AK508" s="28">
        <f t="shared" si="4542"/>
        <v>670000</v>
      </c>
      <c r="AL508" s="6">
        <f t="shared" si="4596"/>
        <v>0.75140298507462688</v>
      </c>
      <c r="AM508" s="6">
        <f t="shared" si="4614"/>
        <v>0.75585644504748972</v>
      </c>
      <c r="AN508" s="28">
        <f t="shared" si="4543"/>
        <v>670000</v>
      </c>
      <c r="AO508" s="6">
        <f t="shared" si="4597"/>
        <v>0.45060298507462687</v>
      </c>
      <c r="AP508" s="6">
        <f t="shared" si="4615"/>
        <v>0.45342388059701494</v>
      </c>
      <c r="AQ508" s="28">
        <f t="shared" si="4377"/>
        <v>74950</v>
      </c>
      <c r="AR508" s="6">
        <f t="shared" si="4291"/>
        <v>1.4296189459639761</v>
      </c>
      <c r="AS508" s="6">
        <f t="shared" si="4292"/>
        <v>1.5953606185646545</v>
      </c>
      <c r="AT508" s="28">
        <f t="shared" si="4459"/>
        <v>402000</v>
      </c>
      <c r="AU508" s="6">
        <f t="shared" si="4293"/>
        <v>1.189404975124378</v>
      </c>
      <c r="AV508" s="6">
        <f t="shared" si="4294"/>
        <v>1.3279417083789693</v>
      </c>
      <c r="AW508" s="28">
        <f t="shared" si="4544"/>
        <v>670000</v>
      </c>
      <c r="AX508" s="6">
        <f t="shared" si="4295"/>
        <v>1.1838029850746268</v>
      </c>
      <c r="AY508" s="6">
        <f t="shared" si="4296"/>
        <v>1.3220591213142927</v>
      </c>
      <c r="AZ508" s="28">
        <f t="shared" si="4545"/>
        <v>670000</v>
      </c>
      <c r="BA508" s="6">
        <f t="shared" si="4297"/>
        <v>1.1838029850746268</v>
      </c>
      <c r="BB508" s="21">
        <f t="shared" si="4298"/>
        <v>1.3220591213142927</v>
      </c>
    </row>
    <row r="509" spans="4:54" x14ac:dyDescent="0.25">
      <c r="D509" s="28">
        <v>500</v>
      </c>
      <c r="F509" s="20"/>
      <c r="G509" s="29">
        <f t="shared" si="4309"/>
        <v>250.5</v>
      </c>
      <c r="H509" s="4">
        <f t="shared" ref="H509" si="4730">H$5/G509+H$6</f>
        <v>4.0722243512974048</v>
      </c>
      <c r="I509" s="4">
        <f t="shared" si="4300"/>
        <v>5.8378033932135729</v>
      </c>
      <c r="J509" s="28">
        <v>500</v>
      </c>
      <c r="K509" s="4">
        <f t="shared" ref="K509" si="4731">K$5/J509+K$6</f>
        <v>4.0724</v>
      </c>
      <c r="L509" s="4">
        <f t="shared" si="4302"/>
        <v>5.8380600000000005</v>
      </c>
      <c r="M509" s="28">
        <f t="shared" si="4618"/>
        <v>1300</v>
      </c>
      <c r="N509" s="6">
        <f t="shared" ref="N509" si="4732">N$5/M509+N$6</f>
        <v>3.7717923076923077</v>
      </c>
      <c r="O509" s="6">
        <f t="shared" si="4601"/>
        <v>5.2918153846153846</v>
      </c>
      <c r="P509" s="28">
        <f t="shared" si="4620"/>
        <v>12100</v>
      </c>
      <c r="Q509" s="6">
        <f t="shared" ref="Q509" si="4733">Q$5/P509+Q$6</f>
        <v>3.7060834710743804</v>
      </c>
      <c r="R509" s="6">
        <f t="shared" si="4603"/>
        <v>5.22025785123967</v>
      </c>
      <c r="S509" s="28">
        <f t="shared" si="4370"/>
        <v>19700</v>
      </c>
      <c r="T509" s="6">
        <f t="shared" ref="T509" si="4734">T$5/S509+T$6</f>
        <v>2.6837157360406092</v>
      </c>
      <c r="U509" s="6">
        <f t="shared" si="4605"/>
        <v>2.9952015228426396</v>
      </c>
      <c r="V509" s="28">
        <f t="shared" si="4372"/>
        <v>37700</v>
      </c>
      <c r="W509" s="6">
        <f t="shared" ref="W509" si="4735">W$5/V509+W$6</f>
        <v>2.5907594164456231</v>
      </c>
      <c r="X509" s="6">
        <f t="shared" si="4607"/>
        <v>2.8919957559681699</v>
      </c>
      <c r="Y509" s="28">
        <f t="shared" si="4374"/>
        <v>75200</v>
      </c>
      <c r="Z509" s="6">
        <f t="shared" ref="Z509" si="4736">Z$5/Y509+Z$6</f>
        <v>2.4618244680851062</v>
      </c>
      <c r="AA509" s="6">
        <f t="shared" si="4609"/>
        <v>2.7486473404255318</v>
      </c>
      <c r="AB509" s="28">
        <f t="shared" si="4457"/>
        <v>404000</v>
      </c>
      <c r="AC509" s="6">
        <f t="shared" ref="AC509" si="4737">AC$5/AB509+AC$6</f>
        <v>2.2076356435643567</v>
      </c>
      <c r="AD509" s="6">
        <f t="shared" si="4611"/>
        <v>2.4655336633663363</v>
      </c>
      <c r="AE509" s="28">
        <f t="shared" si="4540"/>
        <v>673000</v>
      </c>
      <c r="AF509" s="6">
        <f t="shared" si="4594"/>
        <v>1.9180655274888558</v>
      </c>
      <c r="AG509" s="6">
        <f t="shared" si="4612"/>
        <v>2.1423845468053493</v>
      </c>
      <c r="AH509" s="28">
        <f t="shared" si="4541"/>
        <v>673000</v>
      </c>
      <c r="AI509" s="6">
        <f t="shared" si="4595"/>
        <v>1.4514655274888559</v>
      </c>
      <c r="AJ509" s="6">
        <f t="shared" si="4613"/>
        <v>1.6210845468053492</v>
      </c>
      <c r="AK509" s="28">
        <f t="shared" si="4542"/>
        <v>673000</v>
      </c>
      <c r="AL509" s="6">
        <f t="shared" si="4596"/>
        <v>0.75136552748885588</v>
      </c>
      <c r="AM509" s="6">
        <f t="shared" si="4614"/>
        <v>0.75581711125582407</v>
      </c>
      <c r="AN509" s="28">
        <f t="shared" si="4543"/>
        <v>673000</v>
      </c>
      <c r="AO509" s="6">
        <f t="shared" si="4597"/>
        <v>0.45056552748885587</v>
      </c>
      <c r="AP509" s="6">
        <f t="shared" si="4615"/>
        <v>0.45338454680534918</v>
      </c>
      <c r="AQ509" s="28">
        <f t="shared" si="4377"/>
        <v>75200</v>
      </c>
      <c r="AR509" s="6">
        <f t="shared" si="4291"/>
        <v>1.4295244680851065</v>
      </c>
      <c r="AS509" s="6">
        <f t="shared" si="4292"/>
        <v>1.5952613946139356</v>
      </c>
      <c r="AT509" s="28">
        <f t="shared" si="4459"/>
        <v>404000</v>
      </c>
      <c r="AU509" s="6">
        <f t="shared" si="4293"/>
        <v>1.1893356435643565</v>
      </c>
      <c r="AV509" s="6">
        <f t="shared" si="4294"/>
        <v>1.3278689040836145</v>
      </c>
      <c r="AW509" s="28">
        <f t="shared" si="4544"/>
        <v>673000</v>
      </c>
      <c r="AX509" s="6">
        <f t="shared" si="4295"/>
        <v>1.1837655274888559</v>
      </c>
      <c r="AY509" s="6">
        <f t="shared" si="4296"/>
        <v>1.3220197875226269</v>
      </c>
      <c r="AZ509" s="28">
        <f t="shared" si="4545"/>
        <v>673000</v>
      </c>
      <c r="BA509" s="6">
        <f t="shared" si="4297"/>
        <v>1.1837655274888559</v>
      </c>
      <c r="BB509" s="21">
        <f t="shared" si="4298"/>
        <v>1.3220197875226269</v>
      </c>
    </row>
    <row r="510" spans="4:54" x14ac:dyDescent="0.25">
      <c r="D510" s="28">
        <v>501</v>
      </c>
      <c r="F510" s="20"/>
      <c r="G510" s="29">
        <f t="shared" si="4309"/>
        <v>251</v>
      </c>
      <c r="H510" s="4">
        <f t="shared" ref="H510" si="4738">H$5/G510+H$6</f>
        <v>4.0720494023904381</v>
      </c>
      <c r="I510" s="4">
        <f t="shared" si="4300"/>
        <v>5.8375478087649402</v>
      </c>
      <c r="J510" s="28">
        <v>501</v>
      </c>
      <c r="K510" s="4">
        <f t="shared" ref="K510" si="4739">K$5/J510+K$6</f>
        <v>4.0722243512974048</v>
      </c>
      <c r="L510" s="4">
        <f t="shared" si="4302"/>
        <v>5.8378033932135729</v>
      </c>
      <c r="M510" s="28">
        <f t="shared" si="4618"/>
        <v>1303</v>
      </c>
      <c r="N510" s="6">
        <f t="shared" ref="N510" si="4740">N$5/M510+N$6</f>
        <v>3.7716134305448965</v>
      </c>
      <c r="O510" s="6">
        <f t="shared" si="4601"/>
        <v>5.2916205679201846</v>
      </c>
      <c r="P510" s="28">
        <f t="shared" si="4620"/>
        <v>12130</v>
      </c>
      <c r="Q510" s="6">
        <f t="shared" ref="Q510" si="4741">Q$5/P510+Q$6</f>
        <v>3.706053833470734</v>
      </c>
      <c r="R510" s="6">
        <f t="shared" si="4603"/>
        <v>5.2202255564715587</v>
      </c>
      <c r="S510" s="28">
        <f t="shared" si="4370"/>
        <v>19765</v>
      </c>
      <c r="T510" s="6">
        <f t="shared" ref="T510" si="4742">T$5/S510+T$6</f>
        <v>2.6835588160890462</v>
      </c>
      <c r="U510" s="6">
        <f t="shared" si="4605"/>
        <v>2.9950367568934988</v>
      </c>
      <c r="V510" s="28">
        <f t="shared" si="4372"/>
        <v>37825</v>
      </c>
      <c r="W510" s="6">
        <f t="shared" ref="W510" si="4743">W$5/V510+W$6</f>
        <v>2.5906309980171844</v>
      </c>
      <c r="X510" s="6">
        <f t="shared" si="4607"/>
        <v>2.8918609385327163</v>
      </c>
      <c r="Y510" s="28">
        <f t="shared" si="4374"/>
        <v>75450</v>
      </c>
      <c r="Z510" s="6">
        <f t="shared" ref="Z510" si="4744">Z$5/Y510+Z$6</f>
        <v>2.4617306163021868</v>
      </c>
      <c r="AA510" s="6">
        <f t="shared" si="4609"/>
        <v>2.7485487740225314</v>
      </c>
      <c r="AB510" s="28">
        <f t="shared" si="4457"/>
        <v>406000</v>
      </c>
      <c r="AC510" s="6">
        <f t="shared" ref="AC510" si="4745">AC$5/AB510+AC$6</f>
        <v>2.2075669950738916</v>
      </c>
      <c r="AD510" s="6">
        <f t="shared" si="4611"/>
        <v>2.4654615763546794</v>
      </c>
      <c r="AE510" s="28">
        <f t="shared" si="4540"/>
        <v>676000</v>
      </c>
      <c r="AF510" s="6">
        <f t="shared" si="4594"/>
        <v>1.9180284023668639</v>
      </c>
      <c r="AG510" s="6">
        <f t="shared" si="4612"/>
        <v>2.1423455621301772</v>
      </c>
      <c r="AH510" s="28">
        <f t="shared" si="4541"/>
        <v>676000</v>
      </c>
      <c r="AI510" s="6">
        <f t="shared" si="4595"/>
        <v>1.451428402366864</v>
      </c>
      <c r="AJ510" s="6">
        <f t="shared" si="4613"/>
        <v>1.6210455621301776</v>
      </c>
      <c r="AK510" s="28">
        <f t="shared" si="4542"/>
        <v>676000</v>
      </c>
      <c r="AL510" s="6">
        <f t="shared" si="4596"/>
        <v>0.75132840236686393</v>
      </c>
      <c r="AM510" s="6">
        <f t="shared" si="4614"/>
        <v>0.75577812658065235</v>
      </c>
      <c r="AN510" s="28">
        <f t="shared" si="4543"/>
        <v>676000</v>
      </c>
      <c r="AO510" s="6">
        <f t="shared" si="4597"/>
        <v>0.45052840236686387</v>
      </c>
      <c r="AP510" s="6">
        <f t="shared" si="4615"/>
        <v>0.45334556213017752</v>
      </c>
      <c r="AQ510" s="28">
        <f t="shared" si="4377"/>
        <v>75450</v>
      </c>
      <c r="AR510" s="6">
        <f t="shared" si="4291"/>
        <v>1.429430616302187</v>
      </c>
      <c r="AS510" s="6">
        <f t="shared" si="4292"/>
        <v>1.5951628282109351</v>
      </c>
      <c r="AT510" s="28">
        <f t="shared" si="4459"/>
        <v>406000</v>
      </c>
      <c r="AU510" s="6">
        <f t="shared" si="4293"/>
        <v>1.1892669950738917</v>
      </c>
      <c r="AV510" s="6">
        <f t="shared" si="4294"/>
        <v>1.3277968170719576</v>
      </c>
      <c r="AW510" s="28">
        <f t="shared" si="4544"/>
        <v>676000</v>
      </c>
      <c r="AX510" s="6">
        <f t="shared" si="4295"/>
        <v>1.1837284023668639</v>
      </c>
      <c r="AY510" s="6">
        <f t="shared" si="4296"/>
        <v>1.3219808028474553</v>
      </c>
      <c r="AZ510" s="28">
        <f t="shared" si="4545"/>
        <v>676000</v>
      </c>
      <c r="BA510" s="6">
        <f t="shared" si="4297"/>
        <v>1.1837284023668639</v>
      </c>
      <c r="BB510" s="21">
        <f t="shared" si="4298"/>
        <v>1.3219808028474553</v>
      </c>
    </row>
    <row r="511" spans="4:54" x14ac:dyDescent="0.25">
      <c r="D511" s="28">
        <v>502</v>
      </c>
      <c r="F511" s="20"/>
      <c r="G511" s="29">
        <f t="shared" si="4309"/>
        <v>251.5</v>
      </c>
      <c r="H511" s="4">
        <f t="shared" ref="H511" si="4746">H$5/G511+H$6</f>
        <v>4.0718751491053675</v>
      </c>
      <c r="I511" s="4">
        <f t="shared" si="4300"/>
        <v>5.8372932405566607</v>
      </c>
      <c r="J511" s="28">
        <v>502</v>
      </c>
      <c r="K511" s="4">
        <f t="shared" ref="K511" si="4747">K$5/J511+K$6</f>
        <v>4.0720494023904381</v>
      </c>
      <c r="L511" s="4">
        <f t="shared" si="4302"/>
        <v>5.8375478087649402</v>
      </c>
      <c r="M511" s="28">
        <f t="shared" si="4618"/>
        <v>1306</v>
      </c>
      <c r="N511" s="6">
        <f t="shared" ref="N511" si="4748">N$5/M511+N$6</f>
        <v>3.7714353751914245</v>
      </c>
      <c r="O511" s="6">
        <f t="shared" si="4601"/>
        <v>5.2914266462480857</v>
      </c>
      <c r="P511" s="28">
        <f t="shared" si="4620"/>
        <v>12160</v>
      </c>
      <c r="Q511" s="6">
        <f t="shared" ref="Q511" si="4749">Q$5/P511+Q$6</f>
        <v>3.7060243421052634</v>
      </c>
      <c r="R511" s="6">
        <f t="shared" si="4603"/>
        <v>5.220193421052632</v>
      </c>
      <c r="S511" s="28">
        <f t="shared" si="4370"/>
        <v>19830</v>
      </c>
      <c r="T511" s="6">
        <f t="shared" ref="T511" si="4750">T$5/S511+T$6</f>
        <v>2.6834029248613214</v>
      </c>
      <c r="U511" s="6">
        <f t="shared" si="4605"/>
        <v>2.9948730711043874</v>
      </c>
      <c r="V511" s="28">
        <f t="shared" si="4372"/>
        <v>37950</v>
      </c>
      <c r="W511" s="6">
        <f t="shared" ref="W511" si="4751">W$5/V511+W$6</f>
        <v>2.5905034255599473</v>
      </c>
      <c r="X511" s="6">
        <f t="shared" si="4607"/>
        <v>2.8917270092226612</v>
      </c>
      <c r="Y511" s="28">
        <f t="shared" si="4374"/>
        <v>75700</v>
      </c>
      <c r="Z511" s="6">
        <f t="shared" ref="Z511" si="4752">Z$5/Y511+Z$6</f>
        <v>2.4616373844121533</v>
      </c>
      <c r="AA511" s="6">
        <f t="shared" si="4609"/>
        <v>2.7484508586525762</v>
      </c>
      <c r="AB511" s="28">
        <f t="shared" si="4457"/>
        <v>408000</v>
      </c>
      <c r="AC511" s="6">
        <f t="shared" ref="AC511" si="4753">AC$5/AB511+AC$6</f>
        <v>2.2074990196078432</v>
      </c>
      <c r="AD511" s="6">
        <f t="shared" si="4611"/>
        <v>2.465390196078431</v>
      </c>
      <c r="AE511" s="28">
        <f t="shared" si="4540"/>
        <v>679000</v>
      </c>
      <c r="AF511" s="6">
        <f t="shared" si="4594"/>
        <v>1.9179916053019146</v>
      </c>
      <c r="AG511" s="6">
        <f t="shared" si="4612"/>
        <v>2.1423069219440354</v>
      </c>
      <c r="AH511" s="28">
        <f t="shared" si="4541"/>
        <v>679000</v>
      </c>
      <c r="AI511" s="6">
        <f t="shared" si="4595"/>
        <v>1.4513916053019147</v>
      </c>
      <c r="AJ511" s="6">
        <f t="shared" si="4613"/>
        <v>1.6210069219440355</v>
      </c>
      <c r="AK511" s="28">
        <f t="shared" si="4542"/>
        <v>679000</v>
      </c>
      <c r="AL511" s="6">
        <f t="shared" si="4596"/>
        <v>0.75129160530191452</v>
      </c>
      <c r="AM511" s="6">
        <f t="shared" si="4614"/>
        <v>0.75573948639451016</v>
      </c>
      <c r="AN511" s="28">
        <f t="shared" si="4543"/>
        <v>679000</v>
      </c>
      <c r="AO511" s="6">
        <f t="shared" si="4597"/>
        <v>0.45049160530191457</v>
      </c>
      <c r="AP511" s="6">
        <f t="shared" si="4615"/>
        <v>0.45330692194403532</v>
      </c>
      <c r="AQ511" s="28">
        <f t="shared" si="4377"/>
        <v>75700</v>
      </c>
      <c r="AR511" s="6">
        <f t="shared" si="4291"/>
        <v>1.4293373844121533</v>
      </c>
      <c r="AS511" s="6">
        <f t="shared" si="4292"/>
        <v>1.5950649128409795</v>
      </c>
      <c r="AT511" s="28">
        <f t="shared" si="4459"/>
        <v>408000</v>
      </c>
      <c r="AU511" s="6">
        <f t="shared" si="4293"/>
        <v>1.1891990196078432</v>
      </c>
      <c r="AV511" s="6">
        <f t="shared" si="4294"/>
        <v>1.3277254367957092</v>
      </c>
      <c r="AW511" s="28">
        <f t="shared" si="4544"/>
        <v>679000</v>
      </c>
      <c r="AX511" s="6">
        <f t="shared" si="4295"/>
        <v>1.1836916053019146</v>
      </c>
      <c r="AY511" s="6">
        <f t="shared" si="4296"/>
        <v>1.3219421626613133</v>
      </c>
      <c r="AZ511" s="28">
        <f t="shared" si="4545"/>
        <v>679000</v>
      </c>
      <c r="BA511" s="6">
        <f t="shared" si="4297"/>
        <v>1.1836916053019146</v>
      </c>
      <c r="BB511" s="21">
        <f t="shared" si="4298"/>
        <v>1.3219421626613133</v>
      </c>
    </row>
    <row r="512" spans="4:54" x14ac:dyDescent="0.25">
      <c r="D512" s="28">
        <v>503</v>
      </c>
      <c r="F512" s="20"/>
      <c r="G512" s="29">
        <f t="shared" si="4309"/>
        <v>252</v>
      </c>
      <c r="H512" s="4">
        <f t="shared" ref="H512" si="4754">H$5/G512+H$6</f>
        <v>4.0717015873015869</v>
      </c>
      <c r="I512" s="4">
        <f t="shared" si="4300"/>
        <v>5.8370396825396824</v>
      </c>
      <c r="J512" s="28">
        <v>503</v>
      </c>
      <c r="K512" s="4">
        <f t="shared" ref="K512" si="4755">K$5/J512+K$6</f>
        <v>4.0718751491053675</v>
      </c>
      <c r="L512" s="4">
        <f t="shared" si="4302"/>
        <v>5.8372932405566607</v>
      </c>
      <c r="M512" s="28">
        <f t="shared" si="4618"/>
        <v>1309</v>
      </c>
      <c r="N512" s="6">
        <f t="shared" ref="N512" si="4756">N$5/M512+N$6</f>
        <v>3.7712581359816655</v>
      </c>
      <c r="O512" s="6">
        <f t="shared" si="4601"/>
        <v>5.2912336134453781</v>
      </c>
      <c r="P512" s="28">
        <f t="shared" si="4620"/>
        <v>12190</v>
      </c>
      <c r="Q512" s="6">
        <f t="shared" ref="Q512" si="4757">Q$5/P512+Q$6</f>
        <v>3.7059949958982776</v>
      </c>
      <c r="R512" s="6">
        <f t="shared" si="4603"/>
        <v>5.2201614438063988</v>
      </c>
      <c r="S512" s="28">
        <f t="shared" si="4370"/>
        <v>19895</v>
      </c>
      <c r="T512" s="6">
        <f t="shared" ref="T512" si="4758">T$5/S512+T$6</f>
        <v>2.6832480522744411</v>
      </c>
      <c r="U512" s="6">
        <f t="shared" si="4605"/>
        <v>2.9947104548881631</v>
      </c>
      <c r="V512" s="28">
        <f t="shared" si="4372"/>
        <v>38075</v>
      </c>
      <c r="W512" s="6">
        <f t="shared" ref="W512" si="4759">W$5/V512+W$6</f>
        <v>2.5903766907419565</v>
      </c>
      <c r="X512" s="6">
        <f t="shared" si="4607"/>
        <v>2.8915939592908733</v>
      </c>
      <c r="Y512" s="28">
        <f t="shared" si="4374"/>
        <v>75950</v>
      </c>
      <c r="Z512" s="6">
        <f t="shared" ref="Z512" si="4760">Z$5/Y512+Z$6</f>
        <v>2.4615447662936143</v>
      </c>
      <c r="AA512" s="6">
        <f t="shared" si="4609"/>
        <v>2.7483535878867675</v>
      </c>
      <c r="AB512" s="28">
        <f t="shared" si="4457"/>
        <v>410000</v>
      </c>
      <c r="AC512" s="6">
        <f t="shared" ref="AC512" si="4761">AC$5/AB512+AC$6</f>
        <v>2.2074317073170735</v>
      </c>
      <c r="AD512" s="6">
        <f t="shared" si="4611"/>
        <v>2.4653195121951219</v>
      </c>
      <c r="AE512" s="28">
        <f t="shared" si="4540"/>
        <v>682000</v>
      </c>
      <c r="AF512" s="6">
        <f t="shared" si="4594"/>
        <v>1.9179551319648094</v>
      </c>
      <c r="AG512" s="6">
        <f t="shared" si="4612"/>
        <v>2.1422686217008797</v>
      </c>
      <c r="AH512" s="28">
        <f t="shared" si="4541"/>
        <v>682000</v>
      </c>
      <c r="AI512" s="6">
        <f t="shared" si="4595"/>
        <v>1.4513551319648095</v>
      </c>
      <c r="AJ512" s="6">
        <f t="shared" si="4613"/>
        <v>1.6209686217008799</v>
      </c>
      <c r="AK512" s="28">
        <f t="shared" si="4542"/>
        <v>682000</v>
      </c>
      <c r="AL512" s="6">
        <f t="shared" si="4596"/>
        <v>0.75125513196480942</v>
      </c>
      <c r="AM512" s="6">
        <f t="shared" si="4614"/>
        <v>0.75570118615135462</v>
      </c>
      <c r="AN512" s="28">
        <f t="shared" si="4543"/>
        <v>682000</v>
      </c>
      <c r="AO512" s="6">
        <f t="shared" si="4597"/>
        <v>0.45045513196480935</v>
      </c>
      <c r="AP512" s="6">
        <f t="shared" si="4615"/>
        <v>0.45326862170087978</v>
      </c>
      <c r="AQ512" s="28">
        <f t="shared" si="4377"/>
        <v>75950</v>
      </c>
      <c r="AR512" s="6">
        <f t="shared" si="4291"/>
        <v>1.4292447662936143</v>
      </c>
      <c r="AS512" s="6">
        <f t="shared" si="4292"/>
        <v>1.5949676420751713</v>
      </c>
      <c r="AT512" s="28">
        <f t="shared" si="4459"/>
        <v>410000</v>
      </c>
      <c r="AU512" s="6">
        <f t="shared" si="4293"/>
        <v>1.1891317073170731</v>
      </c>
      <c r="AV512" s="6">
        <f t="shared" si="4294"/>
        <v>1.3276547529123999</v>
      </c>
      <c r="AW512" s="28">
        <f t="shared" si="4544"/>
        <v>682000</v>
      </c>
      <c r="AX512" s="6">
        <f t="shared" si="4295"/>
        <v>1.1836551319648094</v>
      </c>
      <c r="AY512" s="6">
        <f t="shared" si="4296"/>
        <v>1.3219038624181576</v>
      </c>
      <c r="AZ512" s="28">
        <f t="shared" si="4545"/>
        <v>682000</v>
      </c>
      <c r="BA512" s="6">
        <f t="shared" si="4297"/>
        <v>1.1836551319648094</v>
      </c>
      <c r="BB512" s="21">
        <f t="shared" si="4298"/>
        <v>1.3219038624181576</v>
      </c>
    </row>
    <row r="513" spans="4:54" x14ac:dyDescent="0.25">
      <c r="D513" s="28">
        <v>504</v>
      </c>
      <c r="F513" s="20"/>
      <c r="G513" s="29">
        <f t="shared" si="4309"/>
        <v>252.5</v>
      </c>
      <c r="H513" s="4">
        <f t="shared" ref="H513" si="4762">H$5/G513+H$6</f>
        <v>4.0715287128712871</v>
      </c>
      <c r="I513" s="4">
        <f t="shared" si="4300"/>
        <v>5.8367871287128716</v>
      </c>
      <c r="J513" s="28">
        <v>504</v>
      </c>
      <c r="K513" s="4">
        <f t="shared" ref="K513" si="4763">K$5/J513+K$6</f>
        <v>4.0717015873015869</v>
      </c>
      <c r="L513" s="4">
        <f t="shared" si="4302"/>
        <v>5.8370396825396824</v>
      </c>
      <c r="M513" s="28">
        <f t="shared" si="4618"/>
        <v>1312</v>
      </c>
      <c r="N513" s="6">
        <f t="shared" ref="N513" si="4764">N$5/M513+N$6</f>
        <v>3.7710817073170735</v>
      </c>
      <c r="O513" s="6">
        <f t="shared" si="4601"/>
        <v>5.2910414634146345</v>
      </c>
      <c r="P513" s="28">
        <f t="shared" si="4620"/>
        <v>12220</v>
      </c>
      <c r="Q513" s="6">
        <f t="shared" ref="Q513" si="4765">Q$5/P513+Q$6</f>
        <v>3.7059657937806874</v>
      </c>
      <c r="R513" s="6">
        <f t="shared" si="4603"/>
        <v>5.2201296235679218</v>
      </c>
      <c r="S513" s="28">
        <f t="shared" si="4370"/>
        <v>19960</v>
      </c>
      <c r="T513" s="6">
        <f t="shared" ref="T513" si="4766">T$5/S513+T$6</f>
        <v>2.6830941883767538</v>
      </c>
      <c r="U513" s="6">
        <f t="shared" si="4605"/>
        <v>2.9945488977955912</v>
      </c>
      <c r="V513" s="28">
        <f t="shared" si="4372"/>
        <v>38200</v>
      </c>
      <c r="W513" s="6">
        <f t="shared" ref="W513" si="4767">W$5/V513+W$6</f>
        <v>2.5902507853403138</v>
      </c>
      <c r="X513" s="6">
        <f t="shared" si="4607"/>
        <v>2.891461780104712</v>
      </c>
      <c r="Y513" s="28">
        <f t="shared" si="4374"/>
        <v>76200</v>
      </c>
      <c r="Z513" s="6">
        <f t="shared" ref="Z513" si="4768">Z$5/Y513+Z$6</f>
        <v>2.4614527559055119</v>
      </c>
      <c r="AA513" s="6">
        <f t="shared" si="4609"/>
        <v>2.7482569553805773</v>
      </c>
      <c r="AB513" s="28">
        <f t="shared" si="4457"/>
        <v>412000</v>
      </c>
      <c r="AC513" s="6">
        <f t="shared" ref="AC513" si="4769">AC$5/AB513+AC$6</f>
        <v>2.2073650485436893</v>
      </c>
      <c r="AD513" s="6">
        <f t="shared" si="4611"/>
        <v>2.4652495145631068</v>
      </c>
      <c r="AE513" s="28">
        <f t="shared" si="4540"/>
        <v>685000</v>
      </c>
      <c r="AF513" s="6">
        <f t="shared" si="4594"/>
        <v>1.9179189781021897</v>
      </c>
      <c r="AG513" s="6">
        <f t="shared" si="4612"/>
        <v>2.1422306569343066</v>
      </c>
      <c r="AH513" s="28">
        <f t="shared" si="4541"/>
        <v>685000</v>
      </c>
      <c r="AI513" s="6">
        <f t="shared" si="4595"/>
        <v>1.4513189781021898</v>
      </c>
      <c r="AJ513" s="6">
        <f t="shared" si="4613"/>
        <v>1.6209306569343067</v>
      </c>
      <c r="AK513" s="28">
        <f t="shared" si="4542"/>
        <v>685000</v>
      </c>
      <c r="AL513" s="6">
        <f t="shared" si="4596"/>
        <v>0.75121897810218974</v>
      </c>
      <c r="AM513" s="6">
        <f t="shared" si="4614"/>
        <v>0.75566322138478137</v>
      </c>
      <c r="AN513" s="28">
        <f t="shared" si="4543"/>
        <v>685000</v>
      </c>
      <c r="AO513" s="6">
        <f t="shared" si="4597"/>
        <v>0.45041897810218978</v>
      </c>
      <c r="AP513" s="6">
        <f t="shared" si="4615"/>
        <v>0.45323065693430659</v>
      </c>
      <c r="AQ513" s="28">
        <f t="shared" si="4377"/>
        <v>76200</v>
      </c>
      <c r="AR513" s="6">
        <f t="shared" si="4291"/>
        <v>1.4291527559055119</v>
      </c>
      <c r="AS513" s="6">
        <f t="shared" si="4292"/>
        <v>1.5948710095689811</v>
      </c>
      <c r="AT513" s="28">
        <f t="shared" si="4459"/>
        <v>412000</v>
      </c>
      <c r="AU513" s="6">
        <f t="shared" si="4293"/>
        <v>1.1890650485436893</v>
      </c>
      <c r="AV513" s="6">
        <f t="shared" si="4294"/>
        <v>1.3275847552803846</v>
      </c>
      <c r="AW513" s="28">
        <f t="shared" si="4544"/>
        <v>685000</v>
      </c>
      <c r="AX513" s="6">
        <f t="shared" si="4295"/>
        <v>1.1836189781021897</v>
      </c>
      <c r="AY513" s="6">
        <f t="shared" si="4296"/>
        <v>1.3218658976515845</v>
      </c>
      <c r="AZ513" s="28">
        <f t="shared" si="4545"/>
        <v>685000</v>
      </c>
      <c r="BA513" s="6">
        <f t="shared" si="4297"/>
        <v>1.1836189781021897</v>
      </c>
      <c r="BB513" s="21">
        <f t="shared" si="4298"/>
        <v>1.3218658976515845</v>
      </c>
    </row>
    <row r="514" spans="4:54" x14ac:dyDescent="0.25">
      <c r="D514" s="28">
        <v>505</v>
      </c>
      <c r="F514" s="20"/>
      <c r="G514" s="29">
        <f t="shared" si="4309"/>
        <v>253</v>
      </c>
      <c r="H514" s="4">
        <f t="shared" ref="H514" si="4770">H$5/G514+H$6</f>
        <v>4.0713565217391308</v>
      </c>
      <c r="I514" s="4">
        <f t="shared" si="4300"/>
        <v>5.8365355731225295</v>
      </c>
      <c r="J514" s="28">
        <v>505</v>
      </c>
      <c r="K514" s="4">
        <f t="shared" ref="K514" si="4771">K$5/J514+K$6</f>
        <v>4.0715287128712871</v>
      </c>
      <c r="L514" s="4">
        <f t="shared" si="4302"/>
        <v>5.8367871287128716</v>
      </c>
      <c r="M514" s="28">
        <f t="shared" si="4618"/>
        <v>1315</v>
      </c>
      <c r="N514" s="6">
        <f t="shared" ref="N514" si="4772">N$5/M514+N$6</f>
        <v>3.7709060836501904</v>
      </c>
      <c r="O514" s="6">
        <f t="shared" si="4601"/>
        <v>5.2908501901140683</v>
      </c>
      <c r="P514" s="28">
        <f t="shared" si="4620"/>
        <v>12250</v>
      </c>
      <c r="Q514" s="6">
        <f t="shared" ref="Q514" si="4773">Q$5/P514+Q$6</f>
        <v>3.7059367346938776</v>
      </c>
      <c r="R514" s="6">
        <f t="shared" si="4603"/>
        <v>5.2200979591836738</v>
      </c>
      <c r="S514" s="28">
        <f t="shared" si="4370"/>
        <v>20025</v>
      </c>
      <c r="T514" s="6">
        <f t="shared" ref="T514" si="4774">T$5/S514+T$6</f>
        <v>2.6829413233458177</v>
      </c>
      <c r="U514" s="6">
        <f t="shared" si="4605"/>
        <v>2.9943883895131087</v>
      </c>
      <c r="V514" s="28">
        <f t="shared" si="4372"/>
        <v>38325</v>
      </c>
      <c r="W514" s="6">
        <f t="shared" ref="W514" si="4775">W$5/V514+W$6</f>
        <v>2.5901257012393999</v>
      </c>
      <c r="X514" s="6">
        <f t="shared" si="4607"/>
        <v>2.8913304631441616</v>
      </c>
      <c r="Y514" s="28">
        <f t="shared" si="4374"/>
        <v>76450</v>
      </c>
      <c r="Z514" s="6">
        <f t="shared" ref="Z514" si="4776">Z$5/Y514+Z$6</f>
        <v>2.4613613472858078</v>
      </c>
      <c r="AA514" s="6">
        <f t="shared" si="4609"/>
        <v>2.7481609548724659</v>
      </c>
      <c r="AB514" s="28">
        <f t="shared" si="4457"/>
        <v>414000</v>
      </c>
      <c r="AC514" s="6">
        <f t="shared" ref="AC514" si="4777">AC$5/AB514+AC$6</f>
        <v>2.2072990338164251</v>
      </c>
      <c r="AD514" s="6">
        <f t="shared" si="4611"/>
        <v>2.4651801932367148</v>
      </c>
      <c r="AE514" s="28">
        <f t="shared" si="4540"/>
        <v>688000</v>
      </c>
      <c r="AF514" s="6">
        <f t="shared" si="4594"/>
        <v>1.9178831395348837</v>
      </c>
      <c r="AG514" s="6">
        <f t="shared" si="4612"/>
        <v>2.142193023255814</v>
      </c>
      <c r="AH514" s="28">
        <f t="shared" si="4541"/>
        <v>688000</v>
      </c>
      <c r="AI514" s="6">
        <f t="shared" si="4595"/>
        <v>1.4512831395348837</v>
      </c>
      <c r="AJ514" s="6">
        <f t="shared" si="4613"/>
        <v>1.6208930232558141</v>
      </c>
      <c r="AK514" s="28">
        <f t="shared" si="4542"/>
        <v>688000</v>
      </c>
      <c r="AL514" s="6">
        <f t="shared" si="4596"/>
        <v>0.75118313953488369</v>
      </c>
      <c r="AM514" s="6">
        <f t="shared" si="4614"/>
        <v>0.75562558770628874</v>
      </c>
      <c r="AN514" s="28">
        <f t="shared" si="4543"/>
        <v>688000</v>
      </c>
      <c r="AO514" s="6">
        <f t="shared" si="4597"/>
        <v>0.45038313953488368</v>
      </c>
      <c r="AP514" s="6">
        <f t="shared" si="4615"/>
        <v>0.45319302325581395</v>
      </c>
      <c r="AQ514" s="28">
        <f t="shared" si="4377"/>
        <v>76450</v>
      </c>
      <c r="AR514" s="6">
        <f t="shared" si="4291"/>
        <v>1.4290613472858078</v>
      </c>
      <c r="AS514" s="6">
        <f t="shared" si="4292"/>
        <v>1.5947750090608692</v>
      </c>
      <c r="AT514" s="28">
        <f t="shared" si="4459"/>
        <v>414000</v>
      </c>
      <c r="AU514" s="6">
        <f t="shared" si="4293"/>
        <v>1.1889990338164251</v>
      </c>
      <c r="AV514" s="6">
        <f t="shared" si="4294"/>
        <v>1.3275154339539927</v>
      </c>
      <c r="AW514" s="28">
        <f t="shared" si="4544"/>
        <v>688000</v>
      </c>
      <c r="AX514" s="6">
        <f t="shared" si="4295"/>
        <v>1.1835831395348837</v>
      </c>
      <c r="AY514" s="6">
        <f t="shared" si="4296"/>
        <v>1.3218282639730918</v>
      </c>
      <c r="AZ514" s="28">
        <f t="shared" si="4545"/>
        <v>688000</v>
      </c>
      <c r="BA514" s="6">
        <f t="shared" si="4297"/>
        <v>1.1835831395348837</v>
      </c>
      <c r="BB514" s="21">
        <f t="shared" si="4298"/>
        <v>1.3218282639730918</v>
      </c>
    </row>
    <row r="515" spans="4:54" x14ac:dyDescent="0.25">
      <c r="D515" s="28">
        <v>506</v>
      </c>
      <c r="F515" s="20"/>
      <c r="G515" s="29">
        <f t="shared" si="4309"/>
        <v>253.5</v>
      </c>
      <c r="H515" s="4">
        <f t="shared" ref="H515" si="4778">H$5/G515+H$6</f>
        <v>4.0711850098619333</v>
      </c>
      <c r="I515" s="4">
        <f t="shared" si="4300"/>
        <v>5.8362850098619328</v>
      </c>
      <c r="J515" s="28">
        <v>506</v>
      </c>
      <c r="K515" s="4">
        <f t="shared" ref="K515" si="4779">K$5/J515+K$6</f>
        <v>4.0713565217391308</v>
      </c>
      <c r="L515" s="4">
        <f t="shared" si="4302"/>
        <v>5.8365355731225295</v>
      </c>
      <c r="M515" s="28">
        <f t="shared" si="4618"/>
        <v>1318</v>
      </c>
      <c r="N515" s="6">
        <f t="shared" ref="N515" si="4780">N$5/M515+N$6</f>
        <v>3.7707312594840667</v>
      </c>
      <c r="O515" s="6">
        <f t="shared" si="4601"/>
        <v>5.2906597875569048</v>
      </c>
      <c r="P515" s="28">
        <f t="shared" si="4620"/>
        <v>12280</v>
      </c>
      <c r="Q515" s="6">
        <f t="shared" ref="Q515" si="4781">Q$5/P515+Q$6</f>
        <v>3.7059078175895768</v>
      </c>
      <c r="R515" s="6">
        <f t="shared" si="4603"/>
        <v>5.2200664495114006</v>
      </c>
      <c r="S515" s="28">
        <f t="shared" si="4370"/>
        <v>20090</v>
      </c>
      <c r="T515" s="6">
        <f t="shared" ref="T515" si="4782">T$5/S515+T$6</f>
        <v>2.6827894474863117</v>
      </c>
      <c r="U515" s="6">
        <f t="shared" si="4605"/>
        <v>2.9942289198606273</v>
      </c>
      <c r="V515" s="28">
        <f t="shared" si="4372"/>
        <v>38450</v>
      </c>
      <c r="W515" s="6">
        <f t="shared" ref="W515" si="4783">W$5/V515+W$6</f>
        <v>2.5900014304291288</v>
      </c>
      <c r="X515" s="6">
        <f t="shared" si="4607"/>
        <v>2.8912</v>
      </c>
      <c r="Y515" s="28">
        <f t="shared" si="4374"/>
        <v>76700</v>
      </c>
      <c r="Z515" s="6">
        <f t="shared" ref="Z515" si="4784">Z$5/Y515+Z$6</f>
        <v>2.4612705345501955</v>
      </c>
      <c r="AA515" s="6">
        <f t="shared" si="4609"/>
        <v>2.7480655801825296</v>
      </c>
      <c r="AB515" s="28">
        <f t="shared" si="4457"/>
        <v>416000</v>
      </c>
      <c r="AC515" s="6">
        <f t="shared" ref="AC515" si="4785">AC$5/AB515+AC$6</f>
        <v>2.2072336538461541</v>
      </c>
      <c r="AD515" s="6">
        <f t="shared" si="4611"/>
        <v>2.4651115384615383</v>
      </c>
      <c r="AE515" s="28">
        <f t="shared" si="4540"/>
        <v>691000</v>
      </c>
      <c r="AF515" s="6">
        <f t="shared" si="4594"/>
        <v>1.9178476121562953</v>
      </c>
      <c r="AG515" s="6">
        <f t="shared" si="4612"/>
        <v>2.1421557163531113</v>
      </c>
      <c r="AH515" s="28">
        <f t="shared" si="4541"/>
        <v>691000</v>
      </c>
      <c r="AI515" s="6">
        <f t="shared" si="4595"/>
        <v>1.4512476121562954</v>
      </c>
      <c r="AJ515" s="6">
        <f t="shared" si="4613"/>
        <v>1.6208557163531114</v>
      </c>
      <c r="AK515" s="28">
        <f t="shared" si="4542"/>
        <v>691000</v>
      </c>
      <c r="AL515" s="6">
        <f t="shared" si="4596"/>
        <v>0.75114761215629522</v>
      </c>
      <c r="AM515" s="6">
        <f t="shared" si="4614"/>
        <v>0.75558828080358631</v>
      </c>
      <c r="AN515" s="28">
        <f t="shared" si="4543"/>
        <v>691000</v>
      </c>
      <c r="AO515" s="6">
        <f t="shared" si="4597"/>
        <v>0.45034761215629521</v>
      </c>
      <c r="AP515" s="6">
        <f t="shared" si="4615"/>
        <v>0.45315571635311142</v>
      </c>
      <c r="AQ515" s="28">
        <f t="shared" si="4377"/>
        <v>76700</v>
      </c>
      <c r="AR515" s="6">
        <f t="shared" si="4291"/>
        <v>1.4289705345501955</v>
      </c>
      <c r="AS515" s="6">
        <f t="shared" si="4292"/>
        <v>1.5946796343709329</v>
      </c>
      <c r="AT515" s="28">
        <f t="shared" si="4459"/>
        <v>416000</v>
      </c>
      <c r="AU515" s="6">
        <f t="shared" si="4293"/>
        <v>1.1889336538461539</v>
      </c>
      <c r="AV515" s="6">
        <f t="shared" si="4294"/>
        <v>1.3274467791788163</v>
      </c>
      <c r="AW515" s="28">
        <f t="shared" si="4544"/>
        <v>691000</v>
      </c>
      <c r="AX515" s="6">
        <f t="shared" si="4295"/>
        <v>1.1835476121562953</v>
      </c>
      <c r="AY515" s="6">
        <f t="shared" si="4296"/>
        <v>1.3217909570703892</v>
      </c>
      <c r="AZ515" s="28">
        <f t="shared" si="4545"/>
        <v>691000</v>
      </c>
      <c r="BA515" s="6">
        <f t="shared" si="4297"/>
        <v>1.1835476121562953</v>
      </c>
      <c r="BB515" s="21">
        <f t="shared" si="4298"/>
        <v>1.3217909570703892</v>
      </c>
    </row>
    <row r="516" spans="4:54" x14ac:dyDescent="0.25">
      <c r="D516" s="28">
        <v>507</v>
      </c>
      <c r="F516" s="20"/>
      <c r="G516" s="29">
        <f t="shared" si="4309"/>
        <v>254</v>
      </c>
      <c r="H516" s="4">
        <f t="shared" ref="H516" si="4786">H$5/G516+H$6</f>
        <v>4.0710141732283462</v>
      </c>
      <c r="I516" s="4">
        <f t="shared" si="4300"/>
        <v>5.8360354330708661</v>
      </c>
      <c r="J516" s="28">
        <v>507</v>
      </c>
      <c r="K516" s="4">
        <f t="shared" ref="K516" si="4787">K$5/J516+K$6</f>
        <v>4.0711850098619333</v>
      </c>
      <c r="L516" s="4">
        <f t="shared" si="4302"/>
        <v>5.8362850098619328</v>
      </c>
      <c r="M516" s="28">
        <f t="shared" si="4618"/>
        <v>1321</v>
      </c>
      <c r="N516" s="6">
        <f t="shared" ref="N516" si="4788">N$5/M516+N$6</f>
        <v>3.7705572293716885</v>
      </c>
      <c r="O516" s="6">
        <f t="shared" si="4601"/>
        <v>5.2904702498107499</v>
      </c>
      <c r="P516" s="28">
        <f t="shared" si="4620"/>
        <v>12310</v>
      </c>
      <c r="Q516" s="6">
        <f t="shared" ref="Q516" si="4789">Q$5/P516+Q$6</f>
        <v>3.705879041429732</v>
      </c>
      <c r="R516" s="6">
        <f t="shared" si="4603"/>
        <v>5.220035093419984</v>
      </c>
      <c r="S516" s="28">
        <f t="shared" si="4370"/>
        <v>20155</v>
      </c>
      <c r="T516" s="6">
        <f t="shared" ref="T516" si="4790">T$5/S516+T$6</f>
        <v>2.6826385512279831</v>
      </c>
      <c r="U516" s="6">
        <f t="shared" si="4605"/>
        <v>2.9940704787893822</v>
      </c>
      <c r="V516" s="28">
        <f t="shared" si="4372"/>
        <v>38575</v>
      </c>
      <c r="W516" s="6">
        <f t="shared" ref="W516" si="4791">W$5/V516+W$6</f>
        <v>2.5898779650032404</v>
      </c>
      <c r="X516" s="6">
        <f t="shared" si="4607"/>
        <v>2.8910703823720025</v>
      </c>
      <c r="Y516" s="28">
        <f t="shared" si="4374"/>
        <v>76950</v>
      </c>
      <c r="Z516" s="6">
        <f t="shared" ref="Z516" si="4792">Z$5/Y516+Z$6</f>
        <v>2.4611803118908382</v>
      </c>
      <c r="AA516" s="6">
        <f t="shared" si="4609"/>
        <v>2.7479708252111763</v>
      </c>
      <c r="AB516" s="28">
        <f t="shared" si="4457"/>
        <v>418000</v>
      </c>
      <c r="AC516" s="6">
        <f t="shared" ref="AC516" si="4793">AC$5/AB516+AC$6</f>
        <v>2.2071688995215313</v>
      </c>
      <c r="AD516" s="6">
        <f t="shared" si="4611"/>
        <v>2.4650435406698565</v>
      </c>
      <c r="AE516" s="28">
        <f t="shared" si="4540"/>
        <v>694000</v>
      </c>
      <c r="AF516" s="6">
        <f t="shared" si="4594"/>
        <v>1.9178123919308356</v>
      </c>
      <c r="AG516" s="6">
        <f t="shared" si="4612"/>
        <v>2.1421187319884725</v>
      </c>
      <c r="AH516" s="28">
        <f t="shared" si="4541"/>
        <v>694000</v>
      </c>
      <c r="AI516" s="6">
        <f t="shared" si="4595"/>
        <v>1.4512123919308357</v>
      </c>
      <c r="AJ516" s="6">
        <f t="shared" si="4613"/>
        <v>1.6208187319884726</v>
      </c>
      <c r="AK516" s="28">
        <f t="shared" si="4542"/>
        <v>694000</v>
      </c>
      <c r="AL516" s="6">
        <f t="shared" si="4596"/>
        <v>0.75111239193083579</v>
      </c>
      <c r="AM516" s="6">
        <f t="shared" si="4614"/>
        <v>0.75555129643894747</v>
      </c>
      <c r="AN516" s="28">
        <f t="shared" si="4543"/>
        <v>694000</v>
      </c>
      <c r="AO516" s="6">
        <f t="shared" si="4597"/>
        <v>0.45031239193083572</v>
      </c>
      <c r="AP516" s="6">
        <f t="shared" si="4615"/>
        <v>0.45311873198847263</v>
      </c>
      <c r="AQ516" s="28">
        <f t="shared" si="4377"/>
        <v>76950</v>
      </c>
      <c r="AR516" s="6">
        <f t="shared" si="4291"/>
        <v>1.4288803118908382</v>
      </c>
      <c r="AS516" s="6">
        <f t="shared" si="4292"/>
        <v>1.5945848793995796</v>
      </c>
      <c r="AT516" s="28">
        <f t="shared" si="4459"/>
        <v>418000</v>
      </c>
      <c r="AU516" s="6">
        <f t="shared" si="4293"/>
        <v>1.1888688995215311</v>
      </c>
      <c r="AV516" s="6">
        <f t="shared" si="4294"/>
        <v>1.3273787813871343</v>
      </c>
      <c r="AW516" s="28">
        <f t="shared" si="4544"/>
        <v>694000</v>
      </c>
      <c r="AX516" s="6">
        <f t="shared" si="4295"/>
        <v>1.1835123919308357</v>
      </c>
      <c r="AY516" s="6">
        <f t="shared" si="4296"/>
        <v>1.3217539727057503</v>
      </c>
      <c r="AZ516" s="28">
        <f t="shared" si="4545"/>
        <v>694000</v>
      </c>
      <c r="BA516" s="6">
        <f t="shared" si="4297"/>
        <v>1.1835123919308357</v>
      </c>
      <c r="BB516" s="21">
        <f t="shared" si="4298"/>
        <v>1.3217539727057503</v>
      </c>
    </row>
    <row r="517" spans="4:54" x14ac:dyDescent="0.25">
      <c r="D517" s="28">
        <v>508</v>
      </c>
      <c r="F517" s="20"/>
      <c r="G517" s="29">
        <f t="shared" si="4309"/>
        <v>254.5</v>
      </c>
      <c r="H517" s="4">
        <f t="shared" ref="H517" si="4794">H$5/G517+H$6</f>
        <v>4.0708440078585459</v>
      </c>
      <c r="I517" s="4">
        <f t="shared" si="4300"/>
        <v>5.8357868369351671</v>
      </c>
      <c r="J517" s="28">
        <v>508</v>
      </c>
      <c r="K517" s="4">
        <f t="shared" ref="K517" si="4795">K$5/J517+K$6</f>
        <v>4.0710141732283462</v>
      </c>
      <c r="L517" s="4">
        <f t="shared" si="4302"/>
        <v>5.8360354330708661</v>
      </c>
      <c r="M517" s="28">
        <f t="shared" si="4618"/>
        <v>1324</v>
      </c>
      <c r="N517" s="6">
        <f t="shared" ref="N517" si="4796">N$5/M517+N$6</f>
        <v>3.770383987915408</v>
      </c>
      <c r="O517" s="6">
        <f t="shared" si="4601"/>
        <v>5.2902815709969788</v>
      </c>
      <c r="P517" s="28">
        <f t="shared" si="4620"/>
        <v>12340</v>
      </c>
      <c r="Q517" s="6">
        <f t="shared" ref="Q517" si="4797">Q$5/P517+Q$6</f>
        <v>3.7058504051863861</v>
      </c>
      <c r="R517" s="6">
        <f t="shared" si="4603"/>
        <v>5.2200038897893037</v>
      </c>
      <c r="S517" s="28">
        <f t="shared" si="4370"/>
        <v>20220</v>
      </c>
      <c r="T517" s="6">
        <f t="shared" ref="T517" si="4798">T$5/S517+T$6</f>
        <v>2.6824886251236402</v>
      </c>
      <c r="U517" s="6">
        <f t="shared" si="4605"/>
        <v>2.9939130563798222</v>
      </c>
      <c r="V517" s="28">
        <f t="shared" si="4372"/>
        <v>38700</v>
      </c>
      <c r="W517" s="6">
        <f t="shared" ref="W517" si="4799">W$5/V517+W$6</f>
        <v>2.5897552971576228</v>
      </c>
      <c r="X517" s="6">
        <f t="shared" si="4607"/>
        <v>2.8909416020671834</v>
      </c>
      <c r="Y517" s="28">
        <f t="shared" si="4374"/>
        <v>77200</v>
      </c>
      <c r="Z517" s="6">
        <f t="shared" ref="Z517" si="4800">Z$5/Y517+Z$6</f>
        <v>2.4610906735751295</v>
      </c>
      <c r="AA517" s="6">
        <f t="shared" si="4609"/>
        <v>2.7478766839378239</v>
      </c>
      <c r="AB517" s="28">
        <f t="shared" si="4457"/>
        <v>420000</v>
      </c>
      <c r="AC517" s="6">
        <f t="shared" ref="AC517" si="4801">AC$5/AB517+AC$6</f>
        <v>2.2071047619047621</v>
      </c>
      <c r="AD517" s="6">
        <f t="shared" si="4611"/>
        <v>2.4649761904761904</v>
      </c>
      <c r="AE517" s="28">
        <f t="shared" si="4540"/>
        <v>697000</v>
      </c>
      <c r="AF517" s="6">
        <f t="shared" si="4594"/>
        <v>1.9177774748923959</v>
      </c>
      <c r="AG517" s="6">
        <f t="shared" si="4612"/>
        <v>2.1420820659971307</v>
      </c>
      <c r="AH517" s="28">
        <f t="shared" si="4541"/>
        <v>697000</v>
      </c>
      <c r="AI517" s="6">
        <f t="shared" si="4595"/>
        <v>1.451177474892396</v>
      </c>
      <c r="AJ517" s="6">
        <f t="shared" si="4613"/>
        <v>1.6207820659971306</v>
      </c>
      <c r="AK517" s="28">
        <f t="shared" si="4542"/>
        <v>697000</v>
      </c>
      <c r="AL517" s="6">
        <f t="shared" si="4596"/>
        <v>0.75107747489239596</v>
      </c>
      <c r="AM517" s="6">
        <f t="shared" si="4614"/>
        <v>0.75551463044760536</v>
      </c>
      <c r="AN517" s="28">
        <f t="shared" si="4543"/>
        <v>697000</v>
      </c>
      <c r="AO517" s="6">
        <f t="shared" si="4597"/>
        <v>0.45027747489239595</v>
      </c>
      <c r="AP517" s="6">
        <f t="shared" si="4615"/>
        <v>0.45308206599713058</v>
      </c>
      <c r="AQ517" s="28">
        <f t="shared" si="4377"/>
        <v>77200</v>
      </c>
      <c r="AR517" s="6">
        <f t="shared" si="4291"/>
        <v>1.4287906735751297</v>
      </c>
      <c r="AS517" s="6">
        <f t="shared" si="4292"/>
        <v>1.5944907381262274</v>
      </c>
      <c r="AT517" s="28">
        <f t="shared" si="4459"/>
        <v>420000</v>
      </c>
      <c r="AU517" s="6">
        <f t="shared" si="4293"/>
        <v>1.1888047619047619</v>
      </c>
      <c r="AV517" s="6">
        <f t="shared" si="4294"/>
        <v>1.3273114311934684</v>
      </c>
      <c r="AW517" s="28">
        <f t="shared" si="4544"/>
        <v>697000</v>
      </c>
      <c r="AX517" s="6">
        <f t="shared" si="4295"/>
        <v>1.183477474892396</v>
      </c>
      <c r="AY517" s="6">
        <f t="shared" si="4296"/>
        <v>1.3217173067144083</v>
      </c>
      <c r="AZ517" s="28">
        <f t="shared" si="4545"/>
        <v>697000</v>
      </c>
      <c r="BA517" s="6">
        <f t="shared" si="4297"/>
        <v>1.183477474892396</v>
      </c>
      <c r="BB517" s="21">
        <f t="shared" si="4298"/>
        <v>1.3217173067144083</v>
      </c>
    </row>
    <row r="518" spans="4:54" x14ac:dyDescent="0.25">
      <c r="D518" s="28">
        <v>509</v>
      </c>
      <c r="F518" s="20"/>
      <c r="G518" s="29">
        <f t="shared" si="4309"/>
        <v>255</v>
      </c>
      <c r="H518" s="4">
        <f t="shared" ref="H518" si="4802">H$5/G518+H$6</f>
        <v>4.0706745098039212</v>
      </c>
      <c r="I518" s="4">
        <f t="shared" si="4300"/>
        <v>5.8355392156862749</v>
      </c>
      <c r="J518" s="28">
        <v>509</v>
      </c>
      <c r="K518" s="4">
        <f t="shared" ref="K518" si="4803">K$5/J518+K$6</f>
        <v>4.0708440078585459</v>
      </c>
      <c r="L518" s="4">
        <f t="shared" si="4302"/>
        <v>5.8357868369351671</v>
      </c>
      <c r="M518" s="28">
        <f t="shared" si="4618"/>
        <v>1327</v>
      </c>
      <c r="N518" s="6">
        <f t="shared" ref="N518" si="4804">N$5/M518+N$6</f>
        <v>3.7702115297663905</v>
      </c>
      <c r="O518" s="6">
        <f t="shared" si="4601"/>
        <v>5.290093745290128</v>
      </c>
      <c r="P518" s="28">
        <f t="shared" si="4620"/>
        <v>12370</v>
      </c>
      <c r="Q518" s="6">
        <f t="shared" ref="Q518" si="4805">Q$5/P518+Q$6</f>
        <v>3.7058219078415524</v>
      </c>
      <c r="R518" s="6">
        <f t="shared" si="4603"/>
        <v>5.2199728375101051</v>
      </c>
      <c r="S518" s="28">
        <f t="shared" si="4370"/>
        <v>20285</v>
      </c>
      <c r="T518" s="6">
        <f t="shared" ref="T518" si="4806">T$5/S518+T$6</f>
        <v>2.682339659847178</v>
      </c>
      <c r="U518" s="6">
        <f t="shared" si="4605"/>
        <v>2.9937566428395366</v>
      </c>
      <c r="V518" s="28">
        <f t="shared" si="4372"/>
        <v>38825</v>
      </c>
      <c r="W518" s="6">
        <f t="shared" ref="W518" si="4807">W$5/V518+W$6</f>
        <v>2.589633419188667</v>
      </c>
      <c r="X518" s="6">
        <f t="shared" si="4607"/>
        <v>2.8908136509980684</v>
      </c>
      <c r="Y518" s="28">
        <f t="shared" si="4374"/>
        <v>77450</v>
      </c>
      <c r="Z518" s="6">
        <f t="shared" ref="Z518" si="4808">Z$5/Y518+Z$6</f>
        <v>2.4610016139444806</v>
      </c>
      <c r="AA518" s="6">
        <f t="shared" si="4609"/>
        <v>2.7477831504196257</v>
      </c>
      <c r="AB518" s="28">
        <f t="shared" si="4457"/>
        <v>422000</v>
      </c>
      <c r="AC518" s="6">
        <f t="shared" ref="AC518" si="4809">AC$5/AB518+AC$6</f>
        <v>2.2070412322274882</v>
      </c>
      <c r="AD518" s="6">
        <f t="shared" si="4611"/>
        <v>2.4649094786729857</v>
      </c>
      <c r="AE518" s="28">
        <f t="shared" si="4540"/>
        <v>700000</v>
      </c>
      <c r="AF518" s="6">
        <f t="shared" si="4594"/>
        <v>1.9177428571428572</v>
      </c>
      <c r="AG518" s="6">
        <f t="shared" si="4612"/>
        <v>2.1420457142857141</v>
      </c>
      <c r="AH518" s="28">
        <f t="shared" si="4541"/>
        <v>700000</v>
      </c>
      <c r="AI518" s="6">
        <f t="shared" si="4595"/>
        <v>1.4511428571428573</v>
      </c>
      <c r="AJ518" s="6">
        <f t="shared" si="4613"/>
        <v>1.6207457142857145</v>
      </c>
      <c r="AK518" s="28">
        <f t="shared" si="4542"/>
        <v>700000</v>
      </c>
      <c r="AL518" s="6">
        <f t="shared" si="4596"/>
        <v>0.75104285714285712</v>
      </c>
      <c r="AM518" s="6">
        <f t="shared" si="4614"/>
        <v>0.75547827873618911</v>
      </c>
      <c r="AN518" s="28">
        <f t="shared" si="4543"/>
        <v>700000</v>
      </c>
      <c r="AO518" s="6">
        <f t="shared" si="4597"/>
        <v>0.45024285714285711</v>
      </c>
      <c r="AP518" s="6">
        <f t="shared" si="4615"/>
        <v>0.45304571428571427</v>
      </c>
      <c r="AQ518" s="28">
        <f t="shared" si="4377"/>
        <v>77450</v>
      </c>
      <c r="AR518" s="6">
        <f t="shared" si="4291"/>
        <v>1.4287016139444804</v>
      </c>
      <c r="AS518" s="6">
        <f t="shared" si="4292"/>
        <v>1.5943972046080293</v>
      </c>
      <c r="AT518" s="28">
        <f t="shared" si="4459"/>
        <v>422000</v>
      </c>
      <c r="AU518" s="6">
        <f t="shared" si="4293"/>
        <v>1.1887412322274882</v>
      </c>
      <c r="AV518" s="6">
        <f t="shared" si="4294"/>
        <v>1.3272447193902637</v>
      </c>
      <c r="AW518" s="28">
        <f t="shared" si="4544"/>
        <v>700000</v>
      </c>
      <c r="AX518" s="6">
        <f t="shared" si="4295"/>
        <v>1.1834428571428572</v>
      </c>
      <c r="AY518" s="6">
        <f t="shared" si="4296"/>
        <v>1.3216809550029922</v>
      </c>
      <c r="AZ518" s="28">
        <f t="shared" si="4545"/>
        <v>700000</v>
      </c>
      <c r="BA518" s="6">
        <f t="shared" si="4297"/>
        <v>1.1834428571428572</v>
      </c>
      <c r="BB518" s="21">
        <f t="shared" si="4298"/>
        <v>1.3216809550029922</v>
      </c>
    </row>
    <row r="519" spans="4:54" x14ac:dyDescent="0.25">
      <c r="D519" s="28">
        <v>510</v>
      </c>
      <c r="F519" s="20"/>
      <c r="G519" s="29">
        <f t="shared" si="4309"/>
        <v>255.5</v>
      </c>
      <c r="H519" s="4">
        <f t="shared" ref="H519" si="4810">H$5/G519+H$6</f>
        <v>4.0705056751467712</v>
      </c>
      <c r="I519" s="4">
        <f t="shared" si="4300"/>
        <v>5.8352925636007829</v>
      </c>
      <c r="J519" s="28">
        <v>510</v>
      </c>
      <c r="K519" s="4">
        <f t="shared" ref="K519" si="4811">K$5/J519+K$6</f>
        <v>4.0706745098039212</v>
      </c>
      <c r="L519" s="4">
        <f t="shared" si="4302"/>
        <v>5.8355392156862749</v>
      </c>
      <c r="M519" s="28">
        <f t="shared" si="4618"/>
        <v>1330</v>
      </c>
      <c r="N519" s="6">
        <f t="shared" ref="N519" si="4812">N$5/M519+N$6</f>
        <v>3.7700398496240601</v>
      </c>
      <c r="O519" s="6">
        <f t="shared" si="4601"/>
        <v>5.2899067669172934</v>
      </c>
      <c r="P519" s="28">
        <f t="shared" si="4620"/>
        <v>12400</v>
      </c>
      <c r="Q519" s="6">
        <f t="shared" ref="Q519" si="4813">Q$5/P519+Q$6</f>
        <v>3.705793548387097</v>
      </c>
      <c r="R519" s="6">
        <f t="shared" si="4603"/>
        <v>5.2199419354838712</v>
      </c>
      <c r="S519" s="28">
        <f t="shared" si="4370"/>
        <v>20350</v>
      </c>
      <c r="T519" s="6">
        <f t="shared" ref="T519" si="4814">T$5/S519+T$6</f>
        <v>2.6821916461916464</v>
      </c>
      <c r="U519" s="6">
        <f t="shared" si="4605"/>
        <v>2.9936012285012286</v>
      </c>
      <c r="V519" s="28">
        <f t="shared" si="4372"/>
        <v>38950</v>
      </c>
      <c r="W519" s="6">
        <f t="shared" ref="W519" si="4815">W$5/V519+W$6</f>
        <v>2.5895123234916557</v>
      </c>
      <c r="X519" s="6">
        <f t="shared" si="4607"/>
        <v>2.8906865211810011</v>
      </c>
      <c r="Y519" s="28">
        <f t="shared" si="4374"/>
        <v>77700</v>
      </c>
      <c r="Z519" s="6">
        <f t="shared" ref="Z519" si="4816">Z$5/Y519+Z$6</f>
        <v>2.4609131274131273</v>
      </c>
      <c r="AA519" s="6">
        <f t="shared" si="4609"/>
        <v>2.7476902187902188</v>
      </c>
      <c r="AB519" s="28">
        <f t="shared" si="4457"/>
        <v>424000</v>
      </c>
      <c r="AC519" s="6">
        <f t="shared" ref="AC519" si="4817">AC$5/AB519+AC$6</f>
        <v>2.2069783018867928</v>
      </c>
      <c r="AD519" s="6">
        <f t="shared" si="4611"/>
        <v>2.4648433962264149</v>
      </c>
      <c r="AE519" s="28">
        <f t="shared" si="4540"/>
        <v>703000</v>
      </c>
      <c r="AF519" s="6">
        <f t="shared" si="4594"/>
        <v>1.91770853485064</v>
      </c>
      <c r="AG519" s="6">
        <f t="shared" si="4612"/>
        <v>2.1420096728307252</v>
      </c>
      <c r="AH519" s="28">
        <f t="shared" si="4541"/>
        <v>703000</v>
      </c>
      <c r="AI519" s="6">
        <f t="shared" si="4595"/>
        <v>1.4511085348506401</v>
      </c>
      <c r="AJ519" s="6">
        <f t="shared" si="4613"/>
        <v>1.6207096728307255</v>
      </c>
      <c r="AK519" s="28">
        <f t="shared" si="4542"/>
        <v>703000</v>
      </c>
      <c r="AL519" s="6">
        <f t="shared" si="4596"/>
        <v>0.75100853485064012</v>
      </c>
      <c r="AM519" s="6">
        <f t="shared" si="4614"/>
        <v>0.7554422372812003</v>
      </c>
      <c r="AN519" s="28">
        <f t="shared" si="4543"/>
        <v>703000</v>
      </c>
      <c r="AO519" s="6">
        <f t="shared" si="4597"/>
        <v>0.45020853485064011</v>
      </c>
      <c r="AP519" s="6">
        <f t="shared" si="4615"/>
        <v>0.45300967283072546</v>
      </c>
      <c r="AQ519" s="28">
        <f t="shared" si="4377"/>
        <v>77700</v>
      </c>
      <c r="AR519" s="6">
        <f t="shared" si="4291"/>
        <v>1.4286131274131275</v>
      </c>
      <c r="AS519" s="6">
        <f t="shared" si="4292"/>
        <v>1.5943042729786223</v>
      </c>
      <c r="AT519" s="28">
        <f t="shared" si="4459"/>
        <v>424000</v>
      </c>
      <c r="AU519" s="6">
        <f t="shared" si="4293"/>
        <v>1.1886783018867924</v>
      </c>
      <c r="AV519" s="6">
        <f t="shared" si="4294"/>
        <v>1.3271786369436929</v>
      </c>
      <c r="AW519" s="28">
        <f t="shared" si="4544"/>
        <v>703000</v>
      </c>
      <c r="AX519" s="6">
        <f t="shared" si="4295"/>
        <v>1.18340853485064</v>
      </c>
      <c r="AY519" s="6">
        <f t="shared" si="4296"/>
        <v>1.3216449135480033</v>
      </c>
      <c r="AZ519" s="28">
        <f t="shared" si="4545"/>
        <v>703000</v>
      </c>
      <c r="BA519" s="6">
        <f t="shared" si="4297"/>
        <v>1.18340853485064</v>
      </c>
      <c r="BB519" s="21">
        <f t="shared" si="4298"/>
        <v>1.3216449135480033</v>
      </c>
    </row>
    <row r="520" spans="4:54" x14ac:dyDescent="0.25">
      <c r="D520" s="28">
        <v>511</v>
      </c>
      <c r="F520" s="20"/>
      <c r="G520" s="29">
        <f t="shared" si="4309"/>
        <v>256</v>
      </c>
      <c r="H520" s="4">
        <f t="shared" ref="H520" si="4818">H$5/G520+H$6</f>
        <v>4.0703374999999999</v>
      </c>
      <c r="I520" s="4">
        <f t="shared" si="4300"/>
        <v>5.8350468750000006</v>
      </c>
      <c r="J520" s="28">
        <v>511</v>
      </c>
      <c r="K520" s="4">
        <f t="shared" ref="K520" si="4819">K$5/J520+K$6</f>
        <v>4.0705056751467712</v>
      </c>
      <c r="L520" s="4">
        <f t="shared" si="4302"/>
        <v>5.8352925636007829</v>
      </c>
      <c r="M520" s="28">
        <f t="shared" si="4618"/>
        <v>1333</v>
      </c>
      <c r="N520" s="6">
        <f t="shared" ref="N520" si="4820">N$5/M520+N$6</f>
        <v>3.7698689422355591</v>
      </c>
      <c r="O520" s="6">
        <f t="shared" si="4601"/>
        <v>5.2897206301575395</v>
      </c>
      <c r="P520" s="28">
        <f t="shared" si="4620"/>
        <v>12430</v>
      </c>
      <c r="Q520" s="6">
        <f t="shared" ref="Q520" si="4821">Q$5/P520+Q$6</f>
        <v>3.7057653258246179</v>
      </c>
      <c r="R520" s="6">
        <f t="shared" si="4603"/>
        <v>5.2199111826226874</v>
      </c>
      <c r="S520" s="28">
        <f t="shared" si="4370"/>
        <v>20415</v>
      </c>
      <c r="T520" s="6">
        <f t="shared" ref="T520" si="4822">T$5/S520+T$6</f>
        <v>2.6820445750673527</v>
      </c>
      <c r="U520" s="6">
        <f t="shared" si="4605"/>
        <v>2.9934468038207203</v>
      </c>
      <c r="V520" s="28">
        <f t="shared" si="4372"/>
        <v>39075</v>
      </c>
      <c r="W520" s="6">
        <f t="shared" ref="W520" si="4823">W$5/V520+W$6</f>
        <v>2.589392002559181</v>
      </c>
      <c r="X520" s="6">
        <f t="shared" si="4607"/>
        <v>2.8905602047344847</v>
      </c>
      <c r="Y520" s="28">
        <f t="shared" si="4374"/>
        <v>77950</v>
      </c>
      <c r="Z520" s="6">
        <f t="shared" ref="Z520" si="4824">Z$5/Y520+Z$6</f>
        <v>2.4608252084669662</v>
      </c>
      <c r="AA520" s="6">
        <f t="shared" si="4609"/>
        <v>2.7475978832584991</v>
      </c>
      <c r="AB520" s="28">
        <f t="shared" si="4457"/>
        <v>426000</v>
      </c>
      <c r="AC520" s="6">
        <f t="shared" ref="AC520" si="4825">AC$5/AB520+AC$6</f>
        <v>2.2069159624413146</v>
      </c>
      <c r="AD520" s="6">
        <f t="shared" si="4611"/>
        <v>2.4647779342723002</v>
      </c>
      <c r="AE520" s="28">
        <f t="shared" si="4540"/>
        <v>706000</v>
      </c>
      <c r="AF520" s="6">
        <f t="shared" si="4594"/>
        <v>1.9176745042492918</v>
      </c>
      <c r="AG520" s="6">
        <f t="shared" si="4612"/>
        <v>2.1419739376770539</v>
      </c>
      <c r="AH520" s="28">
        <f t="shared" si="4541"/>
        <v>706000</v>
      </c>
      <c r="AI520" s="6">
        <f t="shared" si="4595"/>
        <v>1.4510745042492919</v>
      </c>
      <c r="AJ520" s="6">
        <f t="shared" si="4613"/>
        <v>1.6206739376770538</v>
      </c>
      <c r="AK520" s="28">
        <f t="shared" si="4542"/>
        <v>706000</v>
      </c>
      <c r="AL520" s="6">
        <f t="shared" si="4596"/>
        <v>0.7509745042492918</v>
      </c>
      <c r="AM520" s="6">
        <f t="shared" si="4614"/>
        <v>0.75540650212752869</v>
      </c>
      <c r="AN520" s="28">
        <f t="shared" si="4543"/>
        <v>706000</v>
      </c>
      <c r="AO520" s="6">
        <f t="shared" si="4597"/>
        <v>0.45017450424929178</v>
      </c>
      <c r="AP520" s="6">
        <f t="shared" si="4615"/>
        <v>0.4529739376770538</v>
      </c>
      <c r="AQ520" s="28">
        <f t="shared" si="4377"/>
        <v>77950</v>
      </c>
      <c r="AR520" s="6">
        <f t="shared" si="4291"/>
        <v>1.428525208466966</v>
      </c>
      <c r="AS520" s="6">
        <f t="shared" si="4292"/>
        <v>1.5942119374469026</v>
      </c>
      <c r="AT520" s="28">
        <f t="shared" si="4459"/>
        <v>426000</v>
      </c>
      <c r="AU520" s="6">
        <f t="shared" si="4293"/>
        <v>1.1886159624413146</v>
      </c>
      <c r="AV520" s="6">
        <f t="shared" si="4294"/>
        <v>1.3271131749895784</v>
      </c>
      <c r="AW520" s="28">
        <f t="shared" si="4544"/>
        <v>706000</v>
      </c>
      <c r="AX520" s="6">
        <f t="shared" si="4295"/>
        <v>1.1833745042492918</v>
      </c>
      <c r="AY520" s="6">
        <f t="shared" si="4296"/>
        <v>1.3216091783943316</v>
      </c>
      <c r="AZ520" s="28">
        <f t="shared" si="4545"/>
        <v>706000</v>
      </c>
      <c r="BA520" s="6">
        <f t="shared" si="4297"/>
        <v>1.1833745042492918</v>
      </c>
      <c r="BB520" s="21">
        <f t="shared" si="4298"/>
        <v>1.3216091783943316</v>
      </c>
    </row>
    <row r="521" spans="4:54" x14ac:dyDescent="0.25">
      <c r="D521" s="28">
        <v>512</v>
      </c>
      <c r="F521" s="20"/>
      <c r="G521" s="29">
        <f t="shared" si="4309"/>
        <v>256.5</v>
      </c>
      <c r="H521" s="4">
        <f t="shared" ref="H521" si="4826">H$5/G521+H$6</f>
        <v>4.0701699805068223</v>
      </c>
      <c r="I521" s="4">
        <f t="shared" si="4300"/>
        <v>5.8348021442495126</v>
      </c>
      <c r="J521" s="28">
        <v>512</v>
      </c>
      <c r="K521" s="4">
        <f t="shared" ref="K521" si="4827">K$5/J521+K$6</f>
        <v>4.0703374999999999</v>
      </c>
      <c r="L521" s="4">
        <f t="shared" si="4302"/>
        <v>5.8350468750000006</v>
      </c>
      <c r="M521" s="28">
        <f t="shared" si="4618"/>
        <v>1336</v>
      </c>
      <c r="N521" s="6">
        <f t="shared" ref="N521" si="4828">N$5/M521+N$6</f>
        <v>3.7696988023952098</v>
      </c>
      <c r="O521" s="6">
        <f t="shared" si="4601"/>
        <v>5.2895353293413176</v>
      </c>
      <c r="P521" s="28">
        <f t="shared" si="4620"/>
        <v>12460</v>
      </c>
      <c r="Q521" s="6">
        <f t="shared" ref="Q521" si="4829">Q$5/P521+Q$6</f>
        <v>3.7057372391653294</v>
      </c>
      <c r="R521" s="6">
        <f t="shared" si="4603"/>
        <v>5.2198805778491177</v>
      </c>
      <c r="S521" s="28">
        <f t="shared" si="4370"/>
        <v>20480</v>
      </c>
      <c r="T521" s="6">
        <f t="shared" ref="T521" si="4830">T$5/S521+T$6</f>
        <v>2.6818984375000001</v>
      </c>
      <c r="U521" s="6">
        <f t="shared" si="4605"/>
        <v>2.993293359375</v>
      </c>
      <c r="V521" s="28">
        <f t="shared" si="4372"/>
        <v>39200</v>
      </c>
      <c r="W521" s="6">
        <f t="shared" ref="W521" si="4831">W$5/V521+W$6</f>
        <v>2.5892724489795915</v>
      </c>
      <c r="X521" s="6">
        <f t="shared" si="4607"/>
        <v>2.8904346938775509</v>
      </c>
      <c r="Y521" s="28">
        <f t="shared" si="4374"/>
        <v>78200</v>
      </c>
      <c r="Z521" s="6">
        <f t="shared" ref="Z521" si="4832">Z$5/Y521+Z$6</f>
        <v>2.4607378516624041</v>
      </c>
      <c r="AA521" s="6">
        <f t="shared" si="4609"/>
        <v>2.7475061381074171</v>
      </c>
      <c r="AB521" s="28">
        <f t="shared" si="4457"/>
        <v>428000</v>
      </c>
      <c r="AC521" s="6">
        <f t="shared" ref="AC521" si="4833">AC$5/AB521+AC$6</f>
        <v>2.2068542056074767</v>
      </c>
      <c r="AD521" s="6">
        <f t="shared" si="4611"/>
        <v>2.4647130841121494</v>
      </c>
      <c r="AE521" s="28">
        <f t="shared" si="4540"/>
        <v>709000</v>
      </c>
      <c r="AF521" s="6">
        <f t="shared" si="4594"/>
        <v>1.9176407616361071</v>
      </c>
      <c r="AG521" s="6">
        <f t="shared" si="4612"/>
        <v>2.1419385049365305</v>
      </c>
      <c r="AH521" s="28">
        <f t="shared" si="4541"/>
        <v>709000</v>
      </c>
      <c r="AI521" s="6">
        <f t="shared" si="4595"/>
        <v>1.4510407616361072</v>
      </c>
      <c r="AJ521" s="6">
        <f t="shared" si="4613"/>
        <v>1.6206385049365304</v>
      </c>
      <c r="AK521" s="28">
        <f t="shared" si="4542"/>
        <v>709000</v>
      </c>
      <c r="AL521" s="6">
        <f t="shared" si="4596"/>
        <v>0.75094076163610723</v>
      </c>
      <c r="AM521" s="6">
        <f t="shared" si="4614"/>
        <v>0.75537106938700516</v>
      </c>
      <c r="AN521" s="28">
        <f t="shared" si="4543"/>
        <v>709000</v>
      </c>
      <c r="AO521" s="6">
        <f t="shared" si="4597"/>
        <v>0.45014076163610717</v>
      </c>
      <c r="AP521" s="6">
        <f t="shared" si="4615"/>
        <v>0.45293850493653032</v>
      </c>
      <c r="AQ521" s="28">
        <f t="shared" si="4377"/>
        <v>78200</v>
      </c>
      <c r="AR521" s="6">
        <f t="shared" si="4291"/>
        <v>1.4284378516624041</v>
      </c>
      <c r="AS521" s="6">
        <f t="shared" si="4292"/>
        <v>1.5941201922958206</v>
      </c>
      <c r="AT521" s="28">
        <f t="shared" si="4459"/>
        <v>428000</v>
      </c>
      <c r="AU521" s="6">
        <f t="shared" si="4293"/>
        <v>1.1885542056074767</v>
      </c>
      <c r="AV521" s="6">
        <f t="shared" si="4294"/>
        <v>1.3270483248294274</v>
      </c>
      <c r="AW521" s="28">
        <f t="shared" si="4544"/>
        <v>709000</v>
      </c>
      <c r="AX521" s="6">
        <f t="shared" si="4295"/>
        <v>1.1833407616361071</v>
      </c>
      <c r="AY521" s="6">
        <f t="shared" si="4296"/>
        <v>1.3215737456538081</v>
      </c>
      <c r="AZ521" s="28">
        <f t="shared" si="4545"/>
        <v>709000</v>
      </c>
      <c r="BA521" s="6">
        <f t="shared" si="4297"/>
        <v>1.1833407616361071</v>
      </c>
      <c r="BB521" s="21">
        <f t="shared" si="4298"/>
        <v>1.3215737456538081</v>
      </c>
    </row>
    <row r="522" spans="4:54" x14ac:dyDescent="0.25">
      <c r="D522" s="28">
        <v>513</v>
      </c>
      <c r="F522" s="20"/>
      <c r="G522" s="29">
        <f t="shared" si="4309"/>
        <v>257</v>
      </c>
      <c r="H522" s="4">
        <f t="shared" ref="H522" si="4834">H$5/G522+H$6</f>
        <v>4.0700031128404666</v>
      </c>
      <c r="I522" s="4">
        <f t="shared" si="4300"/>
        <v>5.8345583657587552</v>
      </c>
      <c r="J522" s="28">
        <v>513</v>
      </c>
      <c r="K522" s="4">
        <f t="shared" ref="K522" si="4835">K$5/J522+K$6</f>
        <v>4.0701699805068223</v>
      </c>
      <c r="L522" s="4">
        <f t="shared" si="4302"/>
        <v>5.8348021442495126</v>
      </c>
      <c r="M522" s="28">
        <f t="shared" si="4618"/>
        <v>1339</v>
      </c>
      <c r="N522" s="6">
        <f t="shared" ref="N522" si="4836">N$5/M522+N$6</f>
        <v>3.7695294249439883</v>
      </c>
      <c r="O522" s="6">
        <f t="shared" si="4601"/>
        <v>5.2893508588498879</v>
      </c>
      <c r="P522" s="28">
        <f t="shared" si="4620"/>
        <v>12490</v>
      </c>
      <c r="Q522" s="6">
        <f t="shared" ref="Q522" si="4837">Q$5/P522+Q$6</f>
        <v>3.705709287429944</v>
      </c>
      <c r="R522" s="6">
        <f t="shared" si="4603"/>
        <v>5.2198501200960772</v>
      </c>
      <c r="S522" s="28">
        <f t="shared" si="4370"/>
        <v>20545</v>
      </c>
      <c r="T522" s="6">
        <f t="shared" ref="T522" si="4838">T$5/S522+T$6</f>
        <v>2.6817532246288636</v>
      </c>
      <c r="U522" s="6">
        <f t="shared" si="4605"/>
        <v>2.9931408858603068</v>
      </c>
      <c r="V522" s="28">
        <f t="shared" si="4372"/>
        <v>39325</v>
      </c>
      <c r="W522" s="6">
        <f t="shared" ref="W522" si="4839">W$5/V522+W$6</f>
        <v>2.5891536554354735</v>
      </c>
      <c r="X522" s="6">
        <f t="shared" si="4607"/>
        <v>2.8903099809281625</v>
      </c>
      <c r="Y522" s="28">
        <f t="shared" si="4374"/>
        <v>78450</v>
      </c>
      <c r="Z522" s="6">
        <f t="shared" ref="Z522" si="4840">Z$5/Y522+Z$6</f>
        <v>2.4606510516252391</v>
      </c>
      <c r="AA522" s="6">
        <f t="shared" si="4609"/>
        <v>2.7474149776927979</v>
      </c>
      <c r="AB522" s="28">
        <f t="shared" si="4457"/>
        <v>430000</v>
      </c>
      <c r="AC522" s="6">
        <f t="shared" ref="AC522" si="4841">AC$5/AB522+AC$6</f>
        <v>2.2067930232558139</v>
      </c>
      <c r="AD522" s="6">
        <f t="shared" si="4611"/>
        <v>2.4646488372093023</v>
      </c>
      <c r="AE522" s="28">
        <f t="shared" si="4540"/>
        <v>712000</v>
      </c>
      <c r="AF522" s="6">
        <f t="shared" si="4594"/>
        <v>1.9176073033707866</v>
      </c>
      <c r="AG522" s="6">
        <f t="shared" si="4612"/>
        <v>2.1419033707865167</v>
      </c>
      <c r="AH522" s="28">
        <f t="shared" si="4541"/>
        <v>712000</v>
      </c>
      <c r="AI522" s="6">
        <f t="shared" si="4595"/>
        <v>1.4510073033707866</v>
      </c>
      <c r="AJ522" s="6">
        <f t="shared" si="4613"/>
        <v>1.6206033707865168</v>
      </c>
      <c r="AK522" s="28">
        <f t="shared" si="4542"/>
        <v>712000</v>
      </c>
      <c r="AL522" s="6">
        <f t="shared" si="4596"/>
        <v>0.75090730337078648</v>
      </c>
      <c r="AM522" s="6">
        <f t="shared" si="4614"/>
        <v>0.75533593523699172</v>
      </c>
      <c r="AN522" s="28">
        <f t="shared" si="4543"/>
        <v>712000</v>
      </c>
      <c r="AO522" s="6">
        <f t="shared" si="4597"/>
        <v>0.45010730337078653</v>
      </c>
      <c r="AP522" s="6">
        <f t="shared" si="4615"/>
        <v>0.45290337078651682</v>
      </c>
      <c r="AQ522" s="28">
        <f t="shared" si="4377"/>
        <v>78450</v>
      </c>
      <c r="AR522" s="6">
        <f t="shared" ref="AR522:AR585" si="4842">AR$5/AQ522+AR$6</f>
        <v>1.4283510516252391</v>
      </c>
      <c r="AS522" s="6">
        <f t="shared" ref="AS522:AS585" si="4843">AS$5/AQ522+AS$6</f>
        <v>1.5940290318812016</v>
      </c>
      <c r="AT522" s="28">
        <f t="shared" si="4459"/>
        <v>430000</v>
      </c>
      <c r="AU522" s="6">
        <f t="shared" ref="AU522:AU585" si="4844">AU$5/AT522+AU$6</f>
        <v>1.188493023255814</v>
      </c>
      <c r="AV522" s="6">
        <f t="shared" ref="AV522:AV585" si="4845">AV$5/AT522+AV$6</f>
        <v>1.3269840779265802</v>
      </c>
      <c r="AW522" s="28">
        <f t="shared" si="4544"/>
        <v>712000</v>
      </c>
      <c r="AX522" s="6">
        <f t="shared" ref="AX522:AX585" si="4846">AX$5/AW522+AX$6</f>
        <v>1.1833073033707866</v>
      </c>
      <c r="AY522" s="6">
        <f t="shared" ref="AY522:AY585" si="4847">AY$5/AW522+AY$6</f>
        <v>1.3215386115037946</v>
      </c>
      <c r="AZ522" s="28">
        <f t="shared" si="4545"/>
        <v>712000</v>
      </c>
      <c r="BA522" s="6">
        <f t="shared" ref="BA522:BA585" si="4848">BA$5/AZ522+BA$6</f>
        <v>1.1833073033707866</v>
      </c>
      <c r="BB522" s="21">
        <f t="shared" ref="BB522:BB585" si="4849">BB$5/AZ522+BB$6</f>
        <v>1.3215386115037946</v>
      </c>
    </row>
    <row r="523" spans="4:54" x14ac:dyDescent="0.25">
      <c r="D523" s="28">
        <v>514</v>
      </c>
      <c r="F523" s="20"/>
      <c r="G523" s="29">
        <f t="shared" si="4309"/>
        <v>257.5</v>
      </c>
      <c r="H523" s="4">
        <f t="shared" ref="H523" si="4850">H$5/G523+H$6</f>
        <v>4.0698368932038838</v>
      </c>
      <c r="I523" s="4">
        <f t="shared" ref="I523:I586" si="4851">I$5/G523+I$6</f>
        <v>5.8343155339805826</v>
      </c>
      <c r="J523" s="28">
        <v>514</v>
      </c>
      <c r="K523" s="4">
        <f t="shared" ref="K523" si="4852">K$5/J523+K$6</f>
        <v>4.0700031128404666</v>
      </c>
      <c r="L523" s="4">
        <f t="shared" ref="L523:L586" si="4853">L$5/J523+L$6</f>
        <v>5.8345583657587552</v>
      </c>
      <c r="M523" s="28">
        <f t="shared" si="4618"/>
        <v>1342</v>
      </c>
      <c r="N523" s="6">
        <f t="shared" ref="N523" si="4854">N$5/M523+N$6</f>
        <v>3.7693608047690015</v>
      </c>
      <c r="O523" s="6">
        <f t="shared" si="4601"/>
        <v>5.2891672131147542</v>
      </c>
      <c r="P523" s="28">
        <f t="shared" si="4620"/>
        <v>12520</v>
      </c>
      <c r="Q523" s="6">
        <f t="shared" ref="Q523" si="4855">Q$5/P523+Q$6</f>
        <v>3.7056814696485625</v>
      </c>
      <c r="R523" s="6">
        <f t="shared" si="4603"/>
        <v>5.2198198083067098</v>
      </c>
      <c r="S523" s="28">
        <f t="shared" si="4370"/>
        <v>20610</v>
      </c>
      <c r="T523" s="6">
        <f t="shared" ref="T523" si="4856">T$5/S523+T$6</f>
        <v>2.6816089277049975</v>
      </c>
      <c r="U523" s="6">
        <f t="shared" si="4605"/>
        <v>2.9929893740902473</v>
      </c>
      <c r="V523" s="28">
        <f t="shared" si="4372"/>
        <v>39450</v>
      </c>
      <c r="W523" s="6">
        <f t="shared" ref="W523" si="4857">W$5/V523+W$6</f>
        <v>2.5890356147021545</v>
      </c>
      <c r="X523" s="6">
        <f t="shared" si="4607"/>
        <v>2.8901860583016474</v>
      </c>
      <c r="Y523" s="28">
        <f t="shared" si="4374"/>
        <v>78700</v>
      </c>
      <c r="Z523" s="6">
        <f t="shared" ref="Z523" si="4858">Z$5/Y523+Z$6</f>
        <v>2.4605648030495555</v>
      </c>
      <c r="AA523" s="6">
        <f t="shared" si="4609"/>
        <v>2.7473243964421856</v>
      </c>
      <c r="AB523" s="28">
        <f t="shared" si="4457"/>
        <v>432000</v>
      </c>
      <c r="AC523" s="6">
        <f t="shared" ref="AC523" si="4859">AC$5/AB523+AC$6</f>
        <v>2.2067324074074075</v>
      </c>
      <c r="AD523" s="6">
        <f t="shared" si="4611"/>
        <v>2.464585185185185</v>
      </c>
      <c r="AE523" s="28">
        <f t="shared" si="4540"/>
        <v>715000</v>
      </c>
      <c r="AF523" s="6">
        <f t="shared" si="4594"/>
        <v>1.9175741258741259</v>
      </c>
      <c r="AG523" s="6">
        <f t="shared" si="4612"/>
        <v>2.1418685314685315</v>
      </c>
      <c r="AH523" s="28">
        <f t="shared" si="4541"/>
        <v>715000</v>
      </c>
      <c r="AI523" s="6">
        <f t="shared" si="4595"/>
        <v>1.450974125874126</v>
      </c>
      <c r="AJ523" s="6">
        <f t="shared" si="4613"/>
        <v>1.6205685314685316</v>
      </c>
      <c r="AK523" s="28">
        <f t="shared" si="4542"/>
        <v>715000</v>
      </c>
      <c r="AL523" s="6">
        <f t="shared" si="4596"/>
        <v>0.75087412587412583</v>
      </c>
      <c r="AM523" s="6">
        <f t="shared" si="4614"/>
        <v>0.75530109591900629</v>
      </c>
      <c r="AN523" s="28">
        <f t="shared" si="4543"/>
        <v>715000</v>
      </c>
      <c r="AO523" s="6">
        <f t="shared" si="4597"/>
        <v>0.45007412587412587</v>
      </c>
      <c r="AP523" s="6">
        <f t="shared" si="4615"/>
        <v>0.45286853146853145</v>
      </c>
      <c r="AQ523" s="28">
        <f t="shared" si="4377"/>
        <v>78700</v>
      </c>
      <c r="AR523" s="6">
        <f t="shared" si="4842"/>
        <v>1.4282648030495553</v>
      </c>
      <c r="AS523" s="6">
        <f t="shared" si="4843"/>
        <v>1.5939384506305891</v>
      </c>
      <c r="AT523" s="28">
        <f t="shared" si="4459"/>
        <v>432000</v>
      </c>
      <c r="AU523" s="6">
        <f t="shared" si="4844"/>
        <v>1.1884324074074075</v>
      </c>
      <c r="AV523" s="6">
        <f t="shared" si="4845"/>
        <v>1.326920425902463</v>
      </c>
      <c r="AW523" s="28">
        <f t="shared" si="4544"/>
        <v>715000</v>
      </c>
      <c r="AX523" s="6">
        <f t="shared" si="4846"/>
        <v>1.1832741258741259</v>
      </c>
      <c r="AY523" s="6">
        <f t="shared" si="4847"/>
        <v>1.3215037721858094</v>
      </c>
      <c r="AZ523" s="28">
        <f t="shared" si="4545"/>
        <v>715000</v>
      </c>
      <c r="BA523" s="6">
        <f t="shared" si="4848"/>
        <v>1.1832741258741259</v>
      </c>
      <c r="BB523" s="21">
        <f t="shared" si="4849"/>
        <v>1.3215037721858094</v>
      </c>
    </row>
    <row r="524" spans="4:54" x14ac:dyDescent="0.25">
      <c r="D524" s="28">
        <v>515</v>
      </c>
      <c r="F524" s="20"/>
      <c r="G524" s="29">
        <f t="shared" ref="G524:G587" si="4860">+G523+0.5</f>
        <v>258</v>
      </c>
      <c r="H524" s="4">
        <f t="shared" ref="H524" si="4861">H$5/G524+H$6</f>
        <v>4.0696713178294575</v>
      </c>
      <c r="I524" s="4">
        <f t="shared" si="4851"/>
        <v>5.8340736434108527</v>
      </c>
      <c r="J524" s="28">
        <v>515</v>
      </c>
      <c r="K524" s="4">
        <f t="shared" ref="K524" si="4862">K$5/J524+K$6</f>
        <v>4.0698368932038838</v>
      </c>
      <c r="L524" s="4">
        <f t="shared" si="4853"/>
        <v>5.8343155339805826</v>
      </c>
      <c r="M524" s="28">
        <f t="shared" si="4618"/>
        <v>1345</v>
      </c>
      <c r="N524" s="6">
        <f t="shared" ref="N524" si="4863">N$5/M524+N$6</f>
        <v>3.7691929368029742</v>
      </c>
      <c r="O524" s="6">
        <f t="shared" si="4601"/>
        <v>5.2889843866171002</v>
      </c>
      <c r="P524" s="28">
        <f t="shared" si="4620"/>
        <v>12550</v>
      </c>
      <c r="Q524" s="6">
        <f t="shared" ref="Q524" si="4864">Q$5/P524+Q$6</f>
        <v>3.7056537848605577</v>
      </c>
      <c r="R524" s="6">
        <f t="shared" si="4603"/>
        <v>5.2197896414342635</v>
      </c>
      <c r="S524" s="28">
        <f t="shared" si="4370"/>
        <v>20675</v>
      </c>
      <c r="T524" s="6">
        <f t="shared" ref="T524" si="4865">T$5/S524+T$6</f>
        <v>2.6814655380894803</v>
      </c>
      <c r="U524" s="6">
        <f t="shared" si="4605"/>
        <v>2.992838814993954</v>
      </c>
      <c r="V524" s="28">
        <f t="shared" si="4372"/>
        <v>39575</v>
      </c>
      <c r="W524" s="6">
        <f t="shared" ref="W524" si="4866">W$5/V524+W$6</f>
        <v>2.5889183196462411</v>
      </c>
      <c r="X524" s="6">
        <f t="shared" si="4607"/>
        <v>2.8900629185091598</v>
      </c>
      <c r="Y524" s="28">
        <f t="shared" si="4374"/>
        <v>78950</v>
      </c>
      <c r="Z524" s="6">
        <f t="shared" ref="Z524" si="4867">Z$5/Y524+Z$6</f>
        <v>2.4604791006966433</v>
      </c>
      <c r="AA524" s="6">
        <f t="shared" si="4609"/>
        <v>2.747234388853705</v>
      </c>
      <c r="AB524" s="28">
        <f t="shared" si="4457"/>
        <v>434000</v>
      </c>
      <c r="AC524" s="6">
        <f t="shared" ref="AC524" si="4868">AC$5/AB524+AC$6</f>
        <v>2.2066723502304151</v>
      </c>
      <c r="AD524" s="6">
        <f t="shared" si="4611"/>
        <v>2.4645221198156682</v>
      </c>
      <c r="AE524" s="28">
        <f t="shared" si="4540"/>
        <v>718000</v>
      </c>
      <c r="AF524" s="6">
        <f t="shared" si="4594"/>
        <v>1.917541225626741</v>
      </c>
      <c r="AG524" s="6">
        <f t="shared" si="4612"/>
        <v>2.141833983286908</v>
      </c>
      <c r="AH524" s="28">
        <f t="shared" si="4541"/>
        <v>718000</v>
      </c>
      <c r="AI524" s="6">
        <f t="shared" si="4595"/>
        <v>1.4509412256267411</v>
      </c>
      <c r="AJ524" s="6">
        <f t="shared" si="4613"/>
        <v>1.6205339832869081</v>
      </c>
      <c r="AK524" s="28">
        <f t="shared" si="4542"/>
        <v>718000</v>
      </c>
      <c r="AL524" s="6">
        <f t="shared" si="4596"/>
        <v>0.75084122562674094</v>
      </c>
      <c r="AM524" s="6">
        <f t="shared" si="4614"/>
        <v>0.75526654773738289</v>
      </c>
      <c r="AN524" s="28">
        <f t="shared" si="4543"/>
        <v>718000</v>
      </c>
      <c r="AO524" s="6">
        <f t="shared" si="4597"/>
        <v>0.45004122562674093</v>
      </c>
      <c r="AP524" s="6">
        <f t="shared" si="4615"/>
        <v>0.45283398328690805</v>
      </c>
      <c r="AQ524" s="28">
        <f t="shared" si="4377"/>
        <v>78950</v>
      </c>
      <c r="AR524" s="6">
        <f t="shared" si="4842"/>
        <v>1.4281791006966436</v>
      </c>
      <c r="AS524" s="6">
        <f t="shared" si="4843"/>
        <v>1.5938484430421085</v>
      </c>
      <c r="AT524" s="28">
        <f t="shared" si="4459"/>
        <v>434000</v>
      </c>
      <c r="AU524" s="6">
        <f t="shared" si="4844"/>
        <v>1.1883723502304147</v>
      </c>
      <c r="AV524" s="6">
        <f t="shared" si="4845"/>
        <v>1.3268573605329461</v>
      </c>
      <c r="AW524" s="28">
        <f t="shared" si="4544"/>
        <v>718000</v>
      </c>
      <c r="AX524" s="6">
        <f t="shared" si="4846"/>
        <v>1.1832412256267411</v>
      </c>
      <c r="AY524" s="6">
        <f t="shared" si="4847"/>
        <v>1.3214692240041859</v>
      </c>
      <c r="AZ524" s="28">
        <f t="shared" si="4545"/>
        <v>718000</v>
      </c>
      <c r="BA524" s="6">
        <f t="shared" si="4848"/>
        <v>1.1832412256267411</v>
      </c>
      <c r="BB524" s="21">
        <f t="shared" si="4849"/>
        <v>1.3214692240041859</v>
      </c>
    </row>
    <row r="525" spans="4:54" x14ac:dyDescent="0.25">
      <c r="D525" s="28">
        <v>516</v>
      </c>
      <c r="F525" s="20"/>
      <c r="G525" s="29">
        <f t="shared" si="4860"/>
        <v>258.5</v>
      </c>
      <c r="H525" s="4">
        <f t="shared" ref="H525" si="4869">H$5/G525+H$6</f>
        <v>4.069506382978723</v>
      </c>
      <c r="I525" s="4">
        <f t="shared" si="4851"/>
        <v>5.8338326885880081</v>
      </c>
      <c r="J525" s="28">
        <v>516</v>
      </c>
      <c r="K525" s="4">
        <f t="shared" ref="K525" si="4870">K$5/J525+K$6</f>
        <v>4.0696713178294575</v>
      </c>
      <c r="L525" s="4">
        <f t="shared" si="4853"/>
        <v>5.8340736434108527</v>
      </c>
      <c r="M525" s="28">
        <f t="shared" si="4618"/>
        <v>1348</v>
      </c>
      <c r="N525" s="6">
        <f t="shared" ref="N525" si="4871">N$5/M525+N$6</f>
        <v>3.7690258160237389</v>
      </c>
      <c r="O525" s="6">
        <f t="shared" si="4601"/>
        <v>5.2888023738872407</v>
      </c>
      <c r="P525" s="28">
        <f t="shared" si="4620"/>
        <v>12580</v>
      </c>
      <c r="Q525" s="6">
        <f t="shared" ref="Q525" si="4872">Q$5/P525+Q$6</f>
        <v>3.7056262321144677</v>
      </c>
      <c r="R525" s="6">
        <f t="shared" si="4603"/>
        <v>5.2197596184419712</v>
      </c>
      <c r="S525" s="28">
        <f t="shared" si="4370"/>
        <v>20740</v>
      </c>
      <c r="T525" s="6">
        <f t="shared" ref="T525" si="4873">T$5/S525+T$6</f>
        <v>2.6813230472516878</v>
      </c>
      <c r="U525" s="6">
        <f t="shared" si="4605"/>
        <v>2.9926891996142722</v>
      </c>
      <c r="V525" s="28">
        <f t="shared" si="4372"/>
        <v>39700</v>
      </c>
      <c r="W525" s="6">
        <f t="shared" ref="W525" si="4874">W$5/V525+W$6</f>
        <v>2.5888017632241813</v>
      </c>
      <c r="X525" s="6">
        <f t="shared" si="4607"/>
        <v>2.8899405541561713</v>
      </c>
      <c r="Y525" s="28">
        <f t="shared" si="4374"/>
        <v>79200</v>
      </c>
      <c r="Z525" s="6">
        <f t="shared" ref="Z525" si="4875">Z$5/Y525+Z$6</f>
        <v>2.4603939393939394</v>
      </c>
      <c r="AA525" s="6">
        <f t="shared" si="4609"/>
        <v>2.7471449494949498</v>
      </c>
      <c r="AB525" s="28">
        <f t="shared" si="4457"/>
        <v>436000</v>
      </c>
      <c r="AC525" s="6">
        <f t="shared" ref="AC525" si="4876">AC$5/AB525+AC$6</f>
        <v>2.2066128440366977</v>
      </c>
      <c r="AD525" s="6">
        <f t="shared" si="4611"/>
        <v>2.4644596330275226</v>
      </c>
      <c r="AE525" s="28">
        <f t="shared" si="4540"/>
        <v>721000</v>
      </c>
      <c r="AF525" s="6">
        <f t="shared" si="4594"/>
        <v>1.9175085991678225</v>
      </c>
      <c r="AG525" s="6">
        <f t="shared" si="4612"/>
        <v>2.1417997226074896</v>
      </c>
      <c r="AH525" s="28">
        <f t="shared" si="4541"/>
        <v>721000</v>
      </c>
      <c r="AI525" s="6">
        <f t="shared" si="4595"/>
        <v>1.4509085991678226</v>
      </c>
      <c r="AJ525" s="6">
        <f t="shared" si="4613"/>
        <v>1.6204997226074898</v>
      </c>
      <c r="AK525" s="28">
        <f t="shared" si="4542"/>
        <v>721000</v>
      </c>
      <c r="AL525" s="6">
        <f t="shared" si="4596"/>
        <v>0.7508085991678225</v>
      </c>
      <c r="AM525" s="6">
        <f t="shared" si="4614"/>
        <v>0.75523228705796441</v>
      </c>
      <c r="AN525" s="28">
        <f t="shared" si="4543"/>
        <v>721000</v>
      </c>
      <c r="AO525" s="6">
        <f t="shared" si="4597"/>
        <v>0.45000859916782243</v>
      </c>
      <c r="AP525" s="6">
        <f t="shared" si="4615"/>
        <v>0.45279972260748957</v>
      </c>
      <c r="AQ525" s="28">
        <f t="shared" si="4377"/>
        <v>79200</v>
      </c>
      <c r="AR525" s="6">
        <f t="shared" si="4842"/>
        <v>1.4280939393939394</v>
      </c>
      <c r="AS525" s="6">
        <f t="shared" si="4843"/>
        <v>1.5937590036833531</v>
      </c>
      <c r="AT525" s="28">
        <f t="shared" si="4459"/>
        <v>436000</v>
      </c>
      <c r="AU525" s="6">
        <f t="shared" si="4844"/>
        <v>1.1883128440366972</v>
      </c>
      <c r="AV525" s="6">
        <f t="shared" si="4845"/>
        <v>1.3267948737448008</v>
      </c>
      <c r="AW525" s="28">
        <f t="shared" si="4544"/>
        <v>721000</v>
      </c>
      <c r="AX525" s="6">
        <f t="shared" si="4846"/>
        <v>1.1832085991678225</v>
      </c>
      <c r="AY525" s="6">
        <f t="shared" si="4847"/>
        <v>1.3214349633247675</v>
      </c>
      <c r="AZ525" s="28">
        <f t="shared" si="4545"/>
        <v>721000</v>
      </c>
      <c r="BA525" s="6">
        <f t="shared" si="4848"/>
        <v>1.1832085991678225</v>
      </c>
      <c r="BB525" s="21">
        <f t="shared" si="4849"/>
        <v>1.3214349633247675</v>
      </c>
    </row>
    <row r="526" spans="4:54" x14ac:dyDescent="0.25">
      <c r="D526" s="28">
        <v>517</v>
      </c>
      <c r="F526" s="20"/>
      <c r="G526" s="29">
        <f t="shared" si="4860"/>
        <v>259</v>
      </c>
      <c r="H526" s="4">
        <f t="shared" ref="H526" si="4877">H$5/G526+H$6</f>
        <v>4.0693420849420852</v>
      </c>
      <c r="I526" s="4">
        <f t="shared" si="4851"/>
        <v>5.8335926640926647</v>
      </c>
      <c r="J526" s="28">
        <v>517</v>
      </c>
      <c r="K526" s="4">
        <f t="shared" ref="K526" si="4878">K$5/J526+K$6</f>
        <v>4.069506382978723</v>
      </c>
      <c r="L526" s="4">
        <f t="shared" si="4853"/>
        <v>5.8338326885880081</v>
      </c>
      <c r="M526" s="28">
        <f t="shared" si="4618"/>
        <v>1351</v>
      </c>
      <c r="N526" s="6">
        <f t="shared" ref="N526" si="4879">N$5/M526+N$6</f>
        <v>3.7688594374537381</v>
      </c>
      <c r="O526" s="6">
        <f t="shared" si="4601"/>
        <v>5.2886211695040712</v>
      </c>
      <c r="P526" s="28">
        <f t="shared" si="4620"/>
        <v>12610</v>
      </c>
      <c r="Q526" s="6">
        <f t="shared" ref="Q526" si="4880">Q$5/P526+Q$6</f>
        <v>3.7055988104678828</v>
      </c>
      <c r="R526" s="6">
        <f t="shared" si="4603"/>
        <v>5.2197297383029344</v>
      </c>
      <c r="S526" s="28">
        <f t="shared" si="4370"/>
        <v>20805</v>
      </c>
      <c r="T526" s="6">
        <f t="shared" ref="T526" si="4881">T$5/S526+T$6</f>
        <v>2.6811814467676038</v>
      </c>
      <c r="U526" s="6">
        <f t="shared" si="4605"/>
        <v>2.9925405191059844</v>
      </c>
      <c r="V526" s="28">
        <f t="shared" si="4372"/>
        <v>39825</v>
      </c>
      <c r="W526" s="6">
        <f t="shared" ref="W526" si="4882">W$5/V526+W$6</f>
        <v>2.5886859384808538</v>
      </c>
      <c r="X526" s="6">
        <f t="shared" si="4607"/>
        <v>2.8898189579409919</v>
      </c>
      <c r="Y526" s="28">
        <f t="shared" si="4374"/>
        <v>79450</v>
      </c>
      <c r="Z526" s="6">
        <f t="shared" ref="Z526" si="4883">Z$5/Y526+Z$6</f>
        <v>2.4603093140339838</v>
      </c>
      <c r="AA526" s="6">
        <f t="shared" si="4609"/>
        <v>2.7470560730018883</v>
      </c>
      <c r="AB526" s="28">
        <f t="shared" si="4457"/>
        <v>438000</v>
      </c>
      <c r="AC526" s="6">
        <f t="shared" ref="AC526" si="4884">AC$5/AB526+AC$6</f>
        <v>2.206553881278539</v>
      </c>
      <c r="AD526" s="6">
        <f t="shared" si="4611"/>
        <v>2.4643977168949771</v>
      </c>
      <c r="AE526" s="28">
        <f t="shared" si="4540"/>
        <v>724000</v>
      </c>
      <c r="AF526" s="6">
        <f t="shared" si="4594"/>
        <v>1.9174762430939225</v>
      </c>
      <c r="AG526" s="6">
        <f t="shared" si="4612"/>
        <v>2.1417657458563535</v>
      </c>
      <c r="AH526" s="28">
        <f t="shared" si="4541"/>
        <v>724000</v>
      </c>
      <c r="AI526" s="6">
        <f t="shared" si="4595"/>
        <v>1.4508762430939226</v>
      </c>
      <c r="AJ526" s="6">
        <f t="shared" si="4613"/>
        <v>1.6204657458563536</v>
      </c>
      <c r="AK526" s="28">
        <f t="shared" si="4542"/>
        <v>724000</v>
      </c>
      <c r="AL526" s="6">
        <f t="shared" si="4596"/>
        <v>0.75077624309392266</v>
      </c>
      <c r="AM526" s="6">
        <f t="shared" si="4614"/>
        <v>0.75519831030682838</v>
      </c>
      <c r="AN526" s="28">
        <f t="shared" si="4543"/>
        <v>724000</v>
      </c>
      <c r="AO526" s="6">
        <f t="shared" si="4597"/>
        <v>0.44997624309392265</v>
      </c>
      <c r="AP526" s="6">
        <f t="shared" si="4615"/>
        <v>0.4527657458563536</v>
      </c>
      <c r="AQ526" s="28">
        <f t="shared" si="4377"/>
        <v>79450</v>
      </c>
      <c r="AR526" s="6">
        <f t="shared" si="4842"/>
        <v>1.4280093140339838</v>
      </c>
      <c r="AS526" s="6">
        <f t="shared" si="4843"/>
        <v>1.5936701271902916</v>
      </c>
      <c r="AT526" s="28">
        <f t="shared" si="4459"/>
        <v>438000</v>
      </c>
      <c r="AU526" s="6">
        <f t="shared" si="4844"/>
        <v>1.1882538812785388</v>
      </c>
      <c r="AV526" s="6">
        <f t="shared" si="4845"/>
        <v>1.3267329576122551</v>
      </c>
      <c r="AW526" s="28">
        <f t="shared" si="4544"/>
        <v>724000</v>
      </c>
      <c r="AX526" s="6">
        <f t="shared" si="4846"/>
        <v>1.1831762430939226</v>
      </c>
      <c r="AY526" s="6">
        <f t="shared" si="4847"/>
        <v>1.3214009865736314</v>
      </c>
      <c r="AZ526" s="28">
        <f t="shared" si="4545"/>
        <v>724000</v>
      </c>
      <c r="BA526" s="6">
        <f t="shared" si="4848"/>
        <v>1.1831762430939226</v>
      </c>
      <c r="BB526" s="21">
        <f t="shared" si="4849"/>
        <v>1.3214009865736314</v>
      </c>
    </row>
    <row r="527" spans="4:54" x14ac:dyDescent="0.25">
      <c r="D527" s="28">
        <v>518</v>
      </c>
      <c r="F527" s="20"/>
      <c r="G527" s="29">
        <f t="shared" si="4860"/>
        <v>259.5</v>
      </c>
      <c r="H527" s="4">
        <f t="shared" ref="H527" si="4885">H$5/G527+H$6</f>
        <v>4.0691784200385355</v>
      </c>
      <c r="I527" s="4">
        <f t="shared" si="4851"/>
        <v>5.8333535645472061</v>
      </c>
      <c r="J527" s="28">
        <v>518</v>
      </c>
      <c r="K527" s="4">
        <f t="shared" ref="K527" si="4886">K$5/J527+K$6</f>
        <v>4.0693420849420852</v>
      </c>
      <c r="L527" s="4">
        <f t="shared" si="4853"/>
        <v>5.8335926640926647</v>
      </c>
      <c r="M527" s="28">
        <f t="shared" si="4618"/>
        <v>1354</v>
      </c>
      <c r="N527" s="6">
        <f t="shared" ref="N527" si="4887">N$5/M527+N$6</f>
        <v>3.7686937961595275</v>
      </c>
      <c r="O527" s="6">
        <f t="shared" si="4601"/>
        <v>5.2884407680945351</v>
      </c>
      <c r="P527" s="28">
        <f t="shared" si="4620"/>
        <v>12640</v>
      </c>
      <c r="Q527" s="6">
        <f t="shared" ref="Q527" si="4888">Q$5/P527+Q$6</f>
        <v>3.7055715189873419</v>
      </c>
      <c r="R527" s="6">
        <f t="shared" si="4603"/>
        <v>5.2197000000000005</v>
      </c>
      <c r="S527" s="28">
        <f t="shared" si="4370"/>
        <v>20870</v>
      </c>
      <c r="T527" s="6">
        <f t="shared" ref="T527" si="4889">T$5/S527+T$6</f>
        <v>2.6810407283181603</v>
      </c>
      <c r="U527" s="6">
        <f t="shared" si="4605"/>
        <v>2.9923927647340682</v>
      </c>
      <c r="V527" s="28">
        <f t="shared" si="4372"/>
        <v>39950</v>
      </c>
      <c r="W527" s="6">
        <f t="shared" ref="W527" si="4890">W$5/V527+W$6</f>
        <v>2.5885708385481849</v>
      </c>
      <c r="X527" s="6">
        <f t="shared" si="4607"/>
        <v>2.8896981226533165</v>
      </c>
      <c r="Y527" s="28">
        <f t="shared" si="4374"/>
        <v>79700</v>
      </c>
      <c r="Z527" s="6">
        <f t="shared" ref="Z527" si="4891">Z$5/Y527+Z$6</f>
        <v>2.4602252195734002</v>
      </c>
      <c r="AA527" s="6">
        <f t="shared" si="4609"/>
        <v>2.7469677540777919</v>
      </c>
      <c r="AB527" s="28">
        <f t="shared" si="4457"/>
        <v>440000</v>
      </c>
      <c r="AC527" s="6">
        <f t="shared" ref="AC527" si="4892">AC$5/AB527+AC$6</f>
        <v>2.2064954545454549</v>
      </c>
      <c r="AD527" s="6">
        <f t="shared" si="4611"/>
        <v>2.4643363636363635</v>
      </c>
      <c r="AE527" s="28">
        <f t="shared" si="4540"/>
        <v>727000</v>
      </c>
      <c r="AF527" s="6">
        <f t="shared" si="4594"/>
        <v>1.9174441540577716</v>
      </c>
      <c r="AG527" s="6">
        <f t="shared" si="4612"/>
        <v>2.1417320495185694</v>
      </c>
      <c r="AH527" s="28">
        <f t="shared" si="4541"/>
        <v>727000</v>
      </c>
      <c r="AI527" s="6">
        <f t="shared" si="4595"/>
        <v>1.4508441540577717</v>
      </c>
      <c r="AJ527" s="6">
        <f t="shared" si="4613"/>
        <v>1.6204320495185696</v>
      </c>
      <c r="AK527" s="28">
        <f t="shared" si="4542"/>
        <v>727000</v>
      </c>
      <c r="AL527" s="6">
        <f t="shared" si="4596"/>
        <v>0.75074415405777162</v>
      </c>
      <c r="AM527" s="6">
        <f t="shared" si="4614"/>
        <v>0.75516461396904433</v>
      </c>
      <c r="AN527" s="28">
        <f t="shared" si="4543"/>
        <v>727000</v>
      </c>
      <c r="AO527" s="6">
        <f t="shared" si="4597"/>
        <v>0.44994415405777166</v>
      </c>
      <c r="AP527" s="6">
        <f t="shared" si="4615"/>
        <v>0.45273204951856943</v>
      </c>
      <c r="AQ527" s="28">
        <f t="shared" si="4377"/>
        <v>79700</v>
      </c>
      <c r="AR527" s="6">
        <f t="shared" si="4842"/>
        <v>1.4279252195734002</v>
      </c>
      <c r="AS527" s="6">
        <f t="shared" si="4843"/>
        <v>1.5935818082661952</v>
      </c>
      <c r="AT527" s="28">
        <f t="shared" si="4459"/>
        <v>440000</v>
      </c>
      <c r="AU527" s="6">
        <f t="shared" si="4844"/>
        <v>1.1881954545454545</v>
      </c>
      <c r="AV527" s="6">
        <f t="shared" si="4845"/>
        <v>1.3266716043536415</v>
      </c>
      <c r="AW527" s="28">
        <f t="shared" si="4544"/>
        <v>727000</v>
      </c>
      <c r="AX527" s="6">
        <f t="shared" si="4846"/>
        <v>1.1831441540577716</v>
      </c>
      <c r="AY527" s="6">
        <f t="shared" si="4847"/>
        <v>1.3213672902358473</v>
      </c>
      <c r="AZ527" s="28">
        <f t="shared" si="4545"/>
        <v>727000</v>
      </c>
      <c r="BA527" s="6">
        <f t="shared" si="4848"/>
        <v>1.1831441540577716</v>
      </c>
      <c r="BB527" s="21">
        <f t="shared" si="4849"/>
        <v>1.3213672902358473</v>
      </c>
    </row>
    <row r="528" spans="4:54" x14ac:dyDescent="0.25">
      <c r="D528" s="28">
        <v>519</v>
      </c>
      <c r="F528" s="20"/>
      <c r="G528" s="29">
        <f t="shared" si="4860"/>
        <v>260</v>
      </c>
      <c r="H528" s="4">
        <f t="shared" ref="H528" si="4893">H$5/G528+H$6</f>
        <v>4.0690153846153843</v>
      </c>
      <c r="I528" s="4">
        <f t="shared" si="4851"/>
        <v>5.8331153846153851</v>
      </c>
      <c r="J528" s="28">
        <v>519</v>
      </c>
      <c r="K528" s="4">
        <f t="shared" ref="K528" si="4894">K$5/J528+K$6</f>
        <v>4.0691784200385355</v>
      </c>
      <c r="L528" s="4">
        <f t="shared" si="4853"/>
        <v>5.8333535645472061</v>
      </c>
      <c r="M528" s="28">
        <f t="shared" si="4618"/>
        <v>1357</v>
      </c>
      <c r="N528" s="6">
        <f t="shared" ref="N528" si="4895">N$5/M528+N$6</f>
        <v>3.7685288872512896</v>
      </c>
      <c r="O528" s="6">
        <f t="shared" si="4601"/>
        <v>5.2882611643330879</v>
      </c>
      <c r="P528" s="28">
        <f t="shared" si="4620"/>
        <v>12670</v>
      </c>
      <c r="Q528" s="6">
        <f t="shared" ref="Q528" si="4896">Q$5/P528+Q$6</f>
        <v>3.7055443567482245</v>
      </c>
      <c r="R528" s="6">
        <f t="shared" si="4603"/>
        <v>5.2196704025256517</v>
      </c>
      <c r="S528" s="28">
        <f t="shared" si="4370"/>
        <v>20935</v>
      </c>
      <c r="T528" s="6">
        <f t="shared" ref="T528" si="4897">T$5/S528+T$6</f>
        <v>2.6809008836876047</v>
      </c>
      <c r="U528" s="6">
        <f t="shared" si="4605"/>
        <v>2.9922459278719846</v>
      </c>
      <c r="V528" s="28">
        <f t="shared" si="4372"/>
        <v>40075</v>
      </c>
      <c r="W528" s="6">
        <f t="shared" ref="W528" si="4898">W$5/V528+W$6</f>
        <v>2.5884564566437929</v>
      </c>
      <c r="X528" s="6">
        <f t="shared" si="4607"/>
        <v>2.8895780411728009</v>
      </c>
      <c r="Y528" s="28">
        <f t="shared" si="4374"/>
        <v>79950</v>
      </c>
      <c r="Z528" s="6">
        <f t="shared" ref="Z528" si="4899">Z$5/Y528+Z$6</f>
        <v>2.4601416510318952</v>
      </c>
      <c r="AA528" s="6">
        <f t="shared" si="4609"/>
        <v>2.7468799874921825</v>
      </c>
      <c r="AB528" s="28">
        <f t="shared" si="4457"/>
        <v>442000</v>
      </c>
      <c r="AC528" s="6">
        <f t="shared" ref="AC528" si="4900">AC$5/AB528+AC$6</f>
        <v>2.2064375565610863</v>
      </c>
      <c r="AD528" s="6">
        <f t="shared" si="4611"/>
        <v>2.4642755656108597</v>
      </c>
      <c r="AE528" s="28">
        <f t="shared" si="4540"/>
        <v>730000</v>
      </c>
      <c r="AF528" s="6">
        <f t="shared" si="4594"/>
        <v>1.9174123287671232</v>
      </c>
      <c r="AG528" s="6">
        <f t="shared" si="4612"/>
        <v>2.141698630136986</v>
      </c>
      <c r="AH528" s="28">
        <f t="shared" si="4541"/>
        <v>730000</v>
      </c>
      <c r="AI528" s="6">
        <f t="shared" si="4595"/>
        <v>1.4508123287671233</v>
      </c>
      <c r="AJ528" s="6">
        <f t="shared" si="4613"/>
        <v>1.6203986301369864</v>
      </c>
      <c r="AK528" s="28">
        <f t="shared" si="4542"/>
        <v>730000</v>
      </c>
      <c r="AL528" s="6">
        <f t="shared" si="4596"/>
        <v>0.75071232876712324</v>
      </c>
      <c r="AM528" s="6">
        <f t="shared" si="4614"/>
        <v>0.75513119458746114</v>
      </c>
      <c r="AN528" s="28">
        <f t="shared" si="4543"/>
        <v>730000</v>
      </c>
      <c r="AO528" s="6">
        <f t="shared" si="4597"/>
        <v>0.44991232876712328</v>
      </c>
      <c r="AP528" s="6">
        <f t="shared" si="4615"/>
        <v>0.4526986301369863</v>
      </c>
      <c r="AQ528" s="28">
        <f t="shared" si="4377"/>
        <v>79950</v>
      </c>
      <c r="AR528" s="6">
        <f t="shared" si="4842"/>
        <v>1.427841651031895</v>
      </c>
      <c r="AS528" s="6">
        <f t="shared" si="4843"/>
        <v>1.5934940416805863</v>
      </c>
      <c r="AT528" s="28">
        <f t="shared" si="4459"/>
        <v>442000</v>
      </c>
      <c r="AU528" s="6">
        <f t="shared" si="4844"/>
        <v>1.1881375565610859</v>
      </c>
      <c r="AV528" s="6">
        <f t="shared" si="4845"/>
        <v>1.3266108063281374</v>
      </c>
      <c r="AW528" s="28">
        <f t="shared" si="4544"/>
        <v>730000</v>
      </c>
      <c r="AX528" s="6">
        <f t="shared" si="4846"/>
        <v>1.1831123287671232</v>
      </c>
      <c r="AY528" s="6">
        <f t="shared" si="4847"/>
        <v>1.3213338708542641</v>
      </c>
      <c r="AZ528" s="28">
        <f t="shared" si="4545"/>
        <v>730000</v>
      </c>
      <c r="BA528" s="6">
        <f t="shared" si="4848"/>
        <v>1.1831123287671232</v>
      </c>
      <c r="BB528" s="21">
        <f t="shared" si="4849"/>
        <v>1.3213338708542641</v>
      </c>
    </row>
    <row r="529" spans="4:54" x14ac:dyDescent="0.25">
      <c r="D529" s="28">
        <v>520</v>
      </c>
      <c r="F529" s="20"/>
      <c r="G529" s="29">
        <f t="shared" si="4860"/>
        <v>260.5</v>
      </c>
      <c r="H529" s="4">
        <f t="shared" ref="H529" si="4901">H$5/G529+H$6</f>
        <v>4.0688529750479843</v>
      </c>
      <c r="I529" s="4">
        <f t="shared" si="4851"/>
        <v>5.8328781190019194</v>
      </c>
      <c r="J529" s="28">
        <v>520</v>
      </c>
      <c r="K529" s="4">
        <f t="shared" ref="K529" si="4902">K$5/J529+K$6</f>
        <v>4.0690153846153843</v>
      </c>
      <c r="L529" s="4">
        <f t="shared" si="4853"/>
        <v>5.8331153846153851</v>
      </c>
      <c r="M529" s="28">
        <f t="shared" si="4618"/>
        <v>1360</v>
      </c>
      <c r="N529" s="6">
        <f t="shared" ref="N529" si="4903">N$5/M529+N$6</f>
        <v>3.7683647058823531</v>
      </c>
      <c r="O529" s="6">
        <f t="shared" si="4601"/>
        <v>5.2880823529411769</v>
      </c>
      <c r="P529" s="28">
        <f t="shared" si="4620"/>
        <v>12700</v>
      </c>
      <c r="Q529" s="6">
        <f t="shared" ref="Q529" si="4904">Q$5/P529+Q$6</f>
        <v>3.7055173228346456</v>
      </c>
      <c r="R529" s="6">
        <f t="shared" si="4603"/>
        <v>5.2196409448818901</v>
      </c>
      <c r="S529" s="28">
        <f t="shared" si="4370"/>
        <v>21000</v>
      </c>
      <c r="T529" s="6">
        <f t="shared" ref="T529" si="4905">T$5/S529+T$6</f>
        <v>2.6807619047619049</v>
      </c>
      <c r="U529" s="6">
        <f t="shared" si="4605"/>
        <v>2.9921000000000002</v>
      </c>
      <c r="V529" s="28">
        <f t="shared" si="4372"/>
        <v>40200</v>
      </c>
      <c r="W529" s="6">
        <f t="shared" ref="W529" si="4906">W$5/V529+W$6</f>
        <v>2.5883427860696515</v>
      </c>
      <c r="X529" s="6">
        <f t="shared" si="4607"/>
        <v>2.8894587064676616</v>
      </c>
      <c r="Y529" s="28">
        <f t="shared" si="4374"/>
        <v>80200</v>
      </c>
      <c r="Z529" s="6">
        <f t="shared" ref="Z529" si="4907">Z$5/Y529+Z$6</f>
        <v>2.4600586034912717</v>
      </c>
      <c r="AA529" s="6">
        <f t="shared" si="4609"/>
        <v>2.7467927680798008</v>
      </c>
      <c r="AB529" s="28">
        <f t="shared" si="4457"/>
        <v>444000</v>
      </c>
      <c r="AC529" s="6">
        <f t="shared" ref="AC529" si="4908">AC$5/AB529+AC$6</f>
        <v>2.2063801801801803</v>
      </c>
      <c r="AD529" s="6">
        <f t="shared" si="4611"/>
        <v>2.464215315315315</v>
      </c>
      <c r="AE529" s="28">
        <f t="shared" si="4540"/>
        <v>733000</v>
      </c>
      <c r="AF529" s="6">
        <f t="shared" si="4594"/>
        <v>1.9173807639836289</v>
      </c>
      <c r="AG529" s="6">
        <f t="shared" si="4612"/>
        <v>2.1416654843110505</v>
      </c>
      <c r="AH529" s="28">
        <f t="shared" si="4541"/>
        <v>733000</v>
      </c>
      <c r="AI529" s="6">
        <f t="shared" si="4595"/>
        <v>1.450780763983629</v>
      </c>
      <c r="AJ529" s="6">
        <f t="shared" si="4613"/>
        <v>1.6203654843110507</v>
      </c>
      <c r="AK529" s="28">
        <f t="shared" si="4542"/>
        <v>733000</v>
      </c>
      <c r="AL529" s="6">
        <f t="shared" si="4596"/>
        <v>0.75068076398362893</v>
      </c>
      <c r="AM529" s="6">
        <f t="shared" si="4614"/>
        <v>0.75509804876152531</v>
      </c>
      <c r="AN529" s="28">
        <f t="shared" si="4543"/>
        <v>733000</v>
      </c>
      <c r="AO529" s="6">
        <f t="shared" si="4597"/>
        <v>0.44988076398362892</v>
      </c>
      <c r="AP529" s="6">
        <f t="shared" si="4615"/>
        <v>0.45266548431105047</v>
      </c>
      <c r="AQ529" s="28">
        <f t="shared" si="4377"/>
        <v>80200</v>
      </c>
      <c r="AR529" s="6">
        <f t="shared" si="4842"/>
        <v>1.4277586034912719</v>
      </c>
      <c r="AS529" s="6">
        <f t="shared" si="4843"/>
        <v>1.5934068222682041</v>
      </c>
      <c r="AT529" s="28">
        <f t="shared" si="4459"/>
        <v>444000</v>
      </c>
      <c r="AU529" s="6">
        <f t="shared" si="4844"/>
        <v>1.1880801801801801</v>
      </c>
      <c r="AV529" s="6">
        <f t="shared" si="4845"/>
        <v>1.3265505560325932</v>
      </c>
      <c r="AW529" s="28">
        <f t="shared" si="4544"/>
        <v>733000</v>
      </c>
      <c r="AX529" s="6">
        <f t="shared" si="4846"/>
        <v>1.1830807639836289</v>
      </c>
      <c r="AY529" s="6">
        <f t="shared" si="4847"/>
        <v>1.3213007250283284</v>
      </c>
      <c r="AZ529" s="28">
        <f t="shared" si="4545"/>
        <v>733000</v>
      </c>
      <c r="BA529" s="6">
        <f t="shared" si="4848"/>
        <v>1.1830807639836289</v>
      </c>
      <c r="BB529" s="21">
        <f t="shared" si="4849"/>
        <v>1.3213007250283284</v>
      </c>
    </row>
    <row r="530" spans="4:54" x14ac:dyDescent="0.25">
      <c r="D530" s="28">
        <v>521</v>
      </c>
      <c r="F530" s="20"/>
      <c r="G530" s="29">
        <f t="shared" si="4860"/>
        <v>261</v>
      </c>
      <c r="H530" s="4">
        <f t="shared" ref="H530" si="4909">H$5/G530+H$6</f>
        <v>4.0686911877394634</v>
      </c>
      <c r="I530" s="4">
        <f t="shared" si="4851"/>
        <v>5.8326417624521074</v>
      </c>
      <c r="J530" s="28">
        <v>521</v>
      </c>
      <c r="K530" s="4">
        <f t="shared" ref="K530" si="4910">K$5/J530+K$6</f>
        <v>4.0688529750479843</v>
      </c>
      <c r="L530" s="4">
        <f t="shared" si="4853"/>
        <v>5.8328781190019194</v>
      </c>
      <c r="M530" s="28">
        <f t="shared" si="4618"/>
        <v>1363</v>
      </c>
      <c r="N530" s="6">
        <f t="shared" ref="N530" si="4911">N$5/M530+N$6</f>
        <v>3.7682012472487161</v>
      </c>
      <c r="O530" s="6">
        <f t="shared" si="4601"/>
        <v>5.2879043286867207</v>
      </c>
      <c r="P530" s="28">
        <f t="shared" si="4620"/>
        <v>12730</v>
      </c>
      <c r="Q530" s="6">
        <f t="shared" ref="Q530" si="4912">Q$5/P530+Q$6</f>
        <v>3.7054904163393561</v>
      </c>
      <c r="R530" s="6">
        <f t="shared" si="4603"/>
        <v>5.219611626080126</v>
      </c>
      <c r="S530" s="28">
        <f t="shared" si="4370"/>
        <v>21065</v>
      </c>
      <c r="T530" s="6">
        <f t="shared" ref="T530" si="4913">T$5/S530+T$6</f>
        <v>2.680623783527178</v>
      </c>
      <c r="U530" s="6">
        <f t="shared" si="4605"/>
        <v>2.9919549727035366</v>
      </c>
      <c r="V530" s="28">
        <f t="shared" si="4372"/>
        <v>40325</v>
      </c>
      <c r="W530" s="6">
        <f t="shared" ref="W530" si="4914">W$5/V530+W$6</f>
        <v>2.5882298202107874</v>
      </c>
      <c r="X530" s="6">
        <f t="shared" si="4607"/>
        <v>2.8893401115933042</v>
      </c>
      <c r="Y530" s="28">
        <f t="shared" si="4374"/>
        <v>80450</v>
      </c>
      <c r="Z530" s="6">
        <f t="shared" ref="Z530" si="4915">Z$5/Y530+Z$6</f>
        <v>2.4599760720944688</v>
      </c>
      <c r="AA530" s="6">
        <f t="shared" si="4609"/>
        <v>2.7467060907395897</v>
      </c>
      <c r="AB530" s="28">
        <f t="shared" si="4457"/>
        <v>446000</v>
      </c>
      <c r="AC530" s="6">
        <f t="shared" ref="AC530" si="4916">AC$5/AB530+AC$6</f>
        <v>2.2063233183856505</v>
      </c>
      <c r="AD530" s="6">
        <f t="shared" si="4611"/>
        <v>2.464155605381166</v>
      </c>
      <c r="AE530" s="28">
        <f t="shared" si="4540"/>
        <v>736000</v>
      </c>
      <c r="AF530" s="6">
        <f t="shared" si="4594"/>
        <v>1.917349456521739</v>
      </c>
      <c r="AG530" s="6">
        <f t="shared" si="4612"/>
        <v>2.1416326086956521</v>
      </c>
      <c r="AH530" s="28">
        <f t="shared" si="4541"/>
        <v>736000</v>
      </c>
      <c r="AI530" s="6">
        <f t="shared" si="4595"/>
        <v>1.4507494565217391</v>
      </c>
      <c r="AJ530" s="6">
        <f t="shared" si="4613"/>
        <v>1.6203326086956522</v>
      </c>
      <c r="AK530" s="28">
        <f t="shared" si="4542"/>
        <v>736000</v>
      </c>
      <c r="AL530" s="6">
        <f t="shared" si="4596"/>
        <v>0.75064945652173909</v>
      </c>
      <c r="AM530" s="6">
        <f t="shared" si="4614"/>
        <v>0.75506517314612698</v>
      </c>
      <c r="AN530" s="28">
        <f t="shared" si="4543"/>
        <v>736000</v>
      </c>
      <c r="AO530" s="6">
        <f t="shared" si="4597"/>
        <v>0.44984945652173913</v>
      </c>
      <c r="AP530" s="6">
        <f t="shared" si="4615"/>
        <v>0.45263260869565219</v>
      </c>
      <c r="AQ530" s="28">
        <f t="shared" si="4377"/>
        <v>80450</v>
      </c>
      <c r="AR530" s="6">
        <f t="shared" si="4842"/>
        <v>1.4276760720944686</v>
      </c>
      <c r="AS530" s="6">
        <f t="shared" si="4843"/>
        <v>1.5933201449279935</v>
      </c>
      <c r="AT530" s="28">
        <f t="shared" si="4459"/>
        <v>446000</v>
      </c>
      <c r="AU530" s="6">
        <f t="shared" si="4844"/>
        <v>1.1880233183856503</v>
      </c>
      <c r="AV530" s="6">
        <f t="shared" si="4845"/>
        <v>1.3264908460984437</v>
      </c>
      <c r="AW530" s="28">
        <f t="shared" si="4544"/>
        <v>736000</v>
      </c>
      <c r="AX530" s="6">
        <f t="shared" si="4846"/>
        <v>1.1830494565217391</v>
      </c>
      <c r="AY530" s="6">
        <f t="shared" si="4847"/>
        <v>1.32126784941293</v>
      </c>
      <c r="AZ530" s="28">
        <f t="shared" si="4545"/>
        <v>736000</v>
      </c>
      <c r="BA530" s="6">
        <f t="shared" si="4848"/>
        <v>1.1830494565217391</v>
      </c>
      <c r="BB530" s="21">
        <f t="shared" si="4849"/>
        <v>1.32126784941293</v>
      </c>
    </row>
    <row r="531" spans="4:54" x14ac:dyDescent="0.25">
      <c r="D531" s="28">
        <v>522</v>
      </c>
      <c r="F531" s="20"/>
      <c r="G531" s="29">
        <f t="shared" si="4860"/>
        <v>261.5</v>
      </c>
      <c r="H531" s="4">
        <f t="shared" ref="H531" si="4917">H$5/G531+H$6</f>
        <v>4.068530019120459</v>
      </c>
      <c r="I531" s="4">
        <f t="shared" si="4851"/>
        <v>5.832406309751434</v>
      </c>
      <c r="J531" s="28">
        <v>522</v>
      </c>
      <c r="K531" s="4">
        <f t="shared" ref="K531" si="4918">K$5/J531+K$6</f>
        <v>4.0686911877394634</v>
      </c>
      <c r="L531" s="4">
        <f t="shared" si="4853"/>
        <v>5.8326417624521074</v>
      </c>
      <c r="M531" s="28">
        <f t="shared" si="4618"/>
        <v>1366</v>
      </c>
      <c r="N531" s="6">
        <f t="shared" ref="N531" si="4919">N$5/M531+N$6</f>
        <v>3.7680385065885798</v>
      </c>
      <c r="O531" s="6">
        <f t="shared" si="4601"/>
        <v>5.2877270863836019</v>
      </c>
      <c r="P531" s="28">
        <f t="shared" si="4620"/>
        <v>12760</v>
      </c>
      <c r="Q531" s="6">
        <f t="shared" ref="Q531" si="4920">Q$5/P531+Q$6</f>
        <v>3.7054636363636364</v>
      </c>
      <c r="R531" s="6">
        <f t="shared" si="4603"/>
        <v>5.2195824451410662</v>
      </c>
      <c r="S531" s="28">
        <f t="shared" ref="S531:S594" si="4921">S530+65</f>
        <v>21130</v>
      </c>
      <c r="T531" s="6">
        <f t="shared" ref="T531" si="4922">T$5/S531+T$6</f>
        <v>2.6804865120681498</v>
      </c>
      <c r="U531" s="6">
        <f t="shared" si="4605"/>
        <v>2.9918108376715571</v>
      </c>
      <c r="V531" s="28">
        <f t="shared" ref="V531:V594" si="4923">V530+125</f>
        <v>40450</v>
      </c>
      <c r="W531" s="6">
        <f t="shared" ref="W531" si="4924">W$5/V531+W$6</f>
        <v>2.5881175525339923</v>
      </c>
      <c r="X531" s="6">
        <f t="shared" si="4607"/>
        <v>2.8892222496909765</v>
      </c>
      <c r="Y531" s="28">
        <f t="shared" ref="Y531:Y594" si="4925">Y530+250</f>
        <v>80700</v>
      </c>
      <c r="Z531" s="6">
        <f t="shared" ref="Z531" si="4926">Z$5/Y531+Z$6</f>
        <v>2.4598940520446098</v>
      </c>
      <c r="AA531" s="6">
        <f t="shared" si="4609"/>
        <v>2.746619950433705</v>
      </c>
      <c r="AB531" s="28">
        <f t="shared" si="4457"/>
        <v>448000</v>
      </c>
      <c r="AC531" s="6">
        <f t="shared" ref="AC531" si="4927">AC$5/AB531+AC$6</f>
        <v>2.2062669642857147</v>
      </c>
      <c r="AD531" s="6">
        <f t="shared" si="4611"/>
        <v>2.4640964285714286</v>
      </c>
      <c r="AE531" s="28">
        <f t="shared" si="4540"/>
        <v>739000</v>
      </c>
      <c r="AF531" s="6">
        <f t="shared" si="4594"/>
        <v>1.9173184032476318</v>
      </c>
      <c r="AG531" s="6">
        <f t="shared" si="4612"/>
        <v>2.1415999999999999</v>
      </c>
      <c r="AH531" s="28">
        <f t="shared" si="4541"/>
        <v>739000</v>
      </c>
      <c r="AI531" s="6">
        <f t="shared" si="4595"/>
        <v>1.4507184032476319</v>
      </c>
      <c r="AJ531" s="6">
        <f t="shared" si="4613"/>
        <v>1.6203000000000001</v>
      </c>
      <c r="AK531" s="28">
        <f t="shared" si="4542"/>
        <v>739000</v>
      </c>
      <c r="AL531" s="6">
        <f t="shared" si="4596"/>
        <v>0.75061840324763196</v>
      </c>
      <c r="AM531" s="6">
        <f t="shared" si="4614"/>
        <v>0.75503256445047484</v>
      </c>
      <c r="AN531" s="28">
        <f t="shared" si="4543"/>
        <v>739000</v>
      </c>
      <c r="AO531" s="6">
        <f t="shared" si="4597"/>
        <v>0.44981840324763189</v>
      </c>
      <c r="AP531" s="6">
        <f t="shared" si="4615"/>
        <v>0.4526</v>
      </c>
      <c r="AQ531" s="28">
        <f t="shared" ref="AQ531:AQ594" si="4928">AQ530+250</f>
        <v>80700</v>
      </c>
      <c r="AR531" s="6">
        <f t="shared" si="4842"/>
        <v>1.4275940520446098</v>
      </c>
      <c r="AS531" s="6">
        <f t="shared" si="4843"/>
        <v>1.5932340046221087</v>
      </c>
      <c r="AT531" s="28">
        <f t="shared" si="4459"/>
        <v>448000</v>
      </c>
      <c r="AU531" s="6">
        <f t="shared" si="4844"/>
        <v>1.1879669642857142</v>
      </c>
      <c r="AV531" s="6">
        <f t="shared" si="4845"/>
        <v>1.3264316692887064</v>
      </c>
      <c r="AW531" s="28">
        <f t="shared" si="4544"/>
        <v>739000</v>
      </c>
      <c r="AX531" s="6">
        <f t="shared" si="4846"/>
        <v>1.1830184032476319</v>
      </c>
      <c r="AY531" s="6">
        <f t="shared" si="4847"/>
        <v>1.3212352407172778</v>
      </c>
      <c r="AZ531" s="28">
        <f t="shared" si="4545"/>
        <v>739000</v>
      </c>
      <c r="BA531" s="6">
        <f t="shared" si="4848"/>
        <v>1.1830184032476319</v>
      </c>
      <c r="BB531" s="21">
        <f t="shared" si="4849"/>
        <v>1.3212352407172778</v>
      </c>
    </row>
    <row r="532" spans="4:54" x14ac:dyDescent="0.25">
      <c r="D532" s="28">
        <v>523</v>
      </c>
      <c r="F532" s="20"/>
      <c r="G532" s="29">
        <f t="shared" si="4860"/>
        <v>262</v>
      </c>
      <c r="H532" s="4">
        <f t="shared" ref="H532" si="4929">H$5/G532+H$6</f>
        <v>4.0683694656488552</v>
      </c>
      <c r="I532" s="4">
        <f t="shared" si="4851"/>
        <v>5.8321717557251915</v>
      </c>
      <c r="J532" s="28">
        <v>523</v>
      </c>
      <c r="K532" s="4">
        <f t="shared" ref="K532" si="4930">K$5/J532+K$6</f>
        <v>4.068530019120459</v>
      </c>
      <c r="L532" s="4">
        <f t="shared" si="4853"/>
        <v>5.832406309751434</v>
      </c>
      <c r="M532" s="28">
        <f t="shared" si="4618"/>
        <v>1369</v>
      </c>
      <c r="N532" s="6">
        <f t="shared" ref="N532" si="4931">N$5/M532+N$6</f>
        <v>3.7678764791818846</v>
      </c>
      <c r="O532" s="6">
        <f t="shared" si="4601"/>
        <v>5.287550620891162</v>
      </c>
      <c r="P532" s="28">
        <f t="shared" si="4620"/>
        <v>12790</v>
      </c>
      <c r="Q532" s="6">
        <f t="shared" ref="Q532" si="4932">Q$5/P532+Q$6</f>
        <v>3.7054369820172011</v>
      </c>
      <c r="R532" s="6">
        <f t="shared" si="4603"/>
        <v>5.2195534010946059</v>
      </c>
      <c r="S532" s="28">
        <f t="shared" si="4921"/>
        <v>21195</v>
      </c>
      <c r="T532" s="6">
        <f t="shared" ref="T532" si="4933">T$5/S532+T$6</f>
        <v>2.6803500825666431</v>
      </c>
      <c r="U532" s="6">
        <f t="shared" si="4605"/>
        <v>2.9916675866949753</v>
      </c>
      <c r="V532" s="28">
        <f t="shared" si="4923"/>
        <v>40575</v>
      </c>
      <c r="W532" s="6">
        <f t="shared" ref="W532" si="4934">W$5/V532+W$6</f>
        <v>2.5880059765865679</v>
      </c>
      <c r="X532" s="6">
        <f t="shared" si="4607"/>
        <v>2.889105113986445</v>
      </c>
      <c r="Y532" s="28">
        <f t="shared" si="4925"/>
        <v>80950</v>
      </c>
      <c r="Z532" s="6">
        <f t="shared" ref="Z532" si="4935">Z$5/Y532+Z$6</f>
        <v>2.4598125386040768</v>
      </c>
      <c r="AA532" s="6">
        <f t="shared" si="4609"/>
        <v>2.7465343421865351</v>
      </c>
      <c r="AB532" s="28">
        <f t="shared" si="4457"/>
        <v>450000</v>
      </c>
      <c r="AC532" s="6">
        <f t="shared" ref="AC532" si="4936">AC$5/AB532+AC$6</f>
        <v>2.2062111111111111</v>
      </c>
      <c r="AD532" s="6">
        <f t="shared" si="4611"/>
        <v>2.4640377777777775</v>
      </c>
      <c r="AE532" s="28">
        <f t="shared" si="4540"/>
        <v>742000</v>
      </c>
      <c r="AF532" s="6">
        <f t="shared" si="4594"/>
        <v>1.917287601078167</v>
      </c>
      <c r="AG532" s="6">
        <f t="shared" si="4612"/>
        <v>2.141567654986523</v>
      </c>
      <c r="AH532" s="28">
        <f t="shared" si="4541"/>
        <v>742000</v>
      </c>
      <c r="AI532" s="6">
        <f t="shared" si="4595"/>
        <v>1.4506876010781671</v>
      </c>
      <c r="AJ532" s="6">
        <f t="shared" si="4613"/>
        <v>1.6202676549865229</v>
      </c>
      <c r="AK532" s="28">
        <f t="shared" si="4542"/>
        <v>742000</v>
      </c>
      <c r="AL532" s="6">
        <f t="shared" si="4596"/>
        <v>0.75058760107816713</v>
      </c>
      <c r="AM532" s="6">
        <f t="shared" si="4614"/>
        <v>0.7550002194369978</v>
      </c>
      <c r="AN532" s="28">
        <f t="shared" si="4543"/>
        <v>742000</v>
      </c>
      <c r="AO532" s="6">
        <f t="shared" si="4597"/>
        <v>0.44978760107816712</v>
      </c>
      <c r="AP532" s="6">
        <f t="shared" si="4615"/>
        <v>0.4525676549865229</v>
      </c>
      <c r="AQ532" s="28">
        <f t="shared" si="4928"/>
        <v>80950</v>
      </c>
      <c r="AR532" s="6">
        <f t="shared" si="4842"/>
        <v>1.4275125386040766</v>
      </c>
      <c r="AS532" s="6">
        <f t="shared" si="4843"/>
        <v>1.5931483963749384</v>
      </c>
      <c r="AT532" s="28">
        <f t="shared" si="4459"/>
        <v>450000</v>
      </c>
      <c r="AU532" s="6">
        <f t="shared" si="4844"/>
        <v>1.1879111111111111</v>
      </c>
      <c r="AV532" s="6">
        <f t="shared" si="4845"/>
        <v>1.3263730184950555</v>
      </c>
      <c r="AW532" s="28">
        <f t="shared" si="4544"/>
        <v>742000</v>
      </c>
      <c r="AX532" s="6">
        <f t="shared" si="4846"/>
        <v>1.182987601078167</v>
      </c>
      <c r="AY532" s="6">
        <f t="shared" si="4847"/>
        <v>1.3212028957038007</v>
      </c>
      <c r="AZ532" s="28">
        <f t="shared" si="4545"/>
        <v>742000</v>
      </c>
      <c r="BA532" s="6">
        <f t="shared" si="4848"/>
        <v>1.182987601078167</v>
      </c>
      <c r="BB532" s="21">
        <f t="shared" si="4849"/>
        <v>1.3212028957038007</v>
      </c>
    </row>
    <row r="533" spans="4:54" x14ac:dyDescent="0.25">
      <c r="D533" s="28">
        <v>524</v>
      </c>
      <c r="F533" s="20"/>
      <c r="G533" s="29">
        <f t="shared" si="4860"/>
        <v>262.5</v>
      </c>
      <c r="H533" s="4">
        <f t="shared" ref="H533" si="4937">H$5/G533+H$6</f>
        <v>4.0682095238095242</v>
      </c>
      <c r="I533" s="4">
        <f t="shared" si="4851"/>
        <v>5.8319380952380957</v>
      </c>
      <c r="J533" s="28">
        <v>524</v>
      </c>
      <c r="K533" s="4">
        <f t="shared" ref="K533" si="4938">K$5/J533+K$6</f>
        <v>4.0683694656488552</v>
      </c>
      <c r="L533" s="4">
        <f t="shared" si="4853"/>
        <v>5.8321717557251915</v>
      </c>
      <c r="M533" s="28">
        <f t="shared" si="4618"/>
        <v>1372</v>
      </c>
      <c r="N533" s="6">
        <f t="shared" ref="N533" si="4939">N$5/M533+N$6</f>
        <v>3.7677151603498542</v>
      </c>
      <c r="O533" s="6">
        <f t="shared" si="4601"/>
        <v>5.2873749271137029</v>
      </c>
      <c r="P533" s="28">
        <f t="shared" si="4620"/>
        <v>12820</v>
      </c>
      <c r="Q533" s="6">
        <f t="shared" ref="Q533" si="4940">Q$5/P533+Q$6</f>
        <v>3.7054104524180969</v>
      </c>
      <c r="R533" s="6">
        <f t="shared" si="4603"/>
        <v>5.2195244929797191</v>
      </c>
      <c r="S533" s="28">
        <f t="shared" si="4921"/>
        <v>21260</v>
      </c>
      <c r="T533" s="6">
        <f t="shared" ref="T533" si="4941">T$5/S533+T$6</f>
        <v>2.6802144873000944</v>
      </c>
      <c r="U533" s="6">
        <f t="shared" si="4605"/>
        <v>2.991525211665099</v>
      </c>
      <c r="V533" s="28">
        <f t="shared" si="4923"/>
        <v>40700</v>
      </c>
      <c r="W533" s="6">
        <f t="shared" ref="W533" si="4942">W$5/V533+W$6</f>
        <v>2.5878950859950858</v>
      </c>
      <c r="X533" s="6">
        <f t="shared" si="4607"/>
        <v>2.8889886977886978</v>
      </c>
      <c r="Y533" s="28">
        <f t="shared" si="4925"/>
        <v>81200</v>
      </c>
      <c r="Z533" s="6">
        <f t="shared" ref="Z533" si="4943">Z$5/Y533+Z$6</f>
        <v>2.459731527093596</v>
      </c>
      <c r="AA533" s="6">
        <f t="shared" si="4609"/>
        <v>2.7464492610837441</v>
      </c>
      <c r="AB533" s="28">
        <f t="shared" si="4457"/>
        <v>452000</v>
      </c>
      <c r="AC533" s="6">
        <f t="shared" ref="AC533" si="4944">AC$5/AB533+AC$6</f>
        <v>2.2061557522123896</v>
      </c>
      <c r="AD533" s="6">
        <f t="shared" si="4611"/>
        <v>2.463979646017699</v>
      </c>
      <c r="AE533" s="28">
        <f t="shared" si="4540"/>
        <v>745000</v>
      </c>
      <c r="AF533" s="6">
        <f t="shared" si="4594"/>
        <v>1.9172570469798658</v>
      </c>
      <c r="AG533" s="6">
        <f t="shared" si="4612"/>
        <v>2.1415355704697987</v>
      </c>
      <c r="AH533" s="28">
        <f t="shared" si="4541"/>
        <v>745000</v>
      </c>
      <c r="AI533" s="6">
        <f t="shared" si="4595"/>
        <v>1.4506570469798659</v>
      </c>
      <c r="AJ533" s="6">
        <f t="shared" si="4613"/>
        <v>1.6202355704697988</v>
      </c>
      <c r="AK533" s="28">
        <f t="shared" si="4542"/>
        <v>745000</v>
      </c>
      <c r="AL533" s="6">
        <f t="shared" si="4596"/>
        <v>0.75055704697986581</v>
      </c>
      <c r="AM533" s="6">
        <f t="shared" si="4614"/>
        <v>0.75496813492027348</v>
      </c>
      <c r="AN533" s="28">
        <f t="shared" si="4543"/>
        <v>745000</v>
      </c>
      <c r="AO533" s="6">
        <f t="shared" si="4597"/>
        <v>0.44975704697986574</v>
      </c>
      <c r="AP533" s="6">
        <f t="shared" si="4615"/>
        <v>0.45253557046979864</v>
      </c>
      <c r="AQ533" s="28">
        <f t="shared" si="4928"/>
        <v>81200</v>
      </c>
      <c r="AR533" s="6">
        <f t="shared" si="4842"/>
        <v>1.4274315270935962</v>
      </c>
      <c r="AS533" s="6">
        <f t="shared" si="4843"/>
        <v>1.5930633152721474</v>
      </c>
      <c r="AT533" s="28">
        <f t="shared" si="4459"/>
        <v>452000</v>
      </c>
      <c r="AU533" s="6">
        <f t="shared" si="4844"/>
        <v>1.1878557522123894</v>
      </c>
      <c r="AV533" s="6">
        <f t="shared" si="4845"/>
        <v>1.326314886734977</v>
      </c>
      <c r="AW533" s="28">
        <f t="shared" si="4544"/>
        <v>745000</v>
      </c>
      <c r="AX533" s="6">
        <f t="shared" si="4846"/>
        <v>1.1829570469798658</v>
      </c>
      <c r="AY533" s="6">
        <f t="shared" si="4847"/>
        <v>1.3211708111870766</v>
      </c>
      <c r="AZ533" s="28">
        <f t="shared" si="4545"/>
        <v>745000</v>
      </c>
      <c r="BA533" s="6">
        <f t="shared" si="4848"/>
        <v>1.1829570469798658</v>
      </c>
      <c r="BB533" s="21">
        <f t="shared" si="4849"/>
        <v>1.3211708111870766</v>
      </c>
    </row>
    <row r="534" spans="4:54" x14ac:dyDescent="0.25">
      <c r="D534" s="28">
        <v>525</v>
      </c>
      <c r="F534" s="20"/>
      <c r="G534" s="29">
        <f t="shared" si="4860"/>
        <v>263</v>
      </c>
      <c r="H534" s="4">
        <f t="shared" ref="H534" si="4945">H$5/G534+H$6</f>
        <v>4.068050190114068</v>
      </c>
      <c r="I534" s="4">
        <f t="shared" si="4851"/>
        <v>5.8317053231939164</v>
      </c>
      <c r="J534" s="28">
        <v>525</v>
      </c>
      <c r="K534" s="4">
        <f t="shared" ref="K534" si="4946">K$5/J534+K$6</f>
        <v>4.0682095238095242</v>
      </c>
      <c r="L534" s="4">
        <f t="shared" si="4853"/>
        <v>5.8319380952380957</v>
      </c>
      <c r="M534" s="28">
        <f t="shared" si="4618"/>
        <v>1375</v>
      </c>
      <c r="N534" s="6">
        <f t="shared" ref="N534" si="4947">N$5/M534+N$6</f>
        <v>3.7675545454545456</v>
      </c>
      <c r="O534" s="6">
        <f t="shared" si="4601"/>
        <v>5.2872000000000003</v>
      </c>
      <c r="P534" s="28">
        <f t="shared" si="4620"/>
        <v>12850</v>
      </c>
      <c r="Q534" s="6">
        <f t="shared" ref="Q534" si="4948">Q$5/P534+Q$6</f>
        <v>3.7053840466926071</v>
      </c>
      <c r="R534" s="6">
        <f t="shared" si="4603"/>
        <v>5.2194957198443586</v>
      </c>
      <c r="S534" s="28">
        <f t="shared" si="4921"/>
        <v>21325</v>
      </c>
      <c r="T534" s="6">
        <f t="shared" ref="T534" si="4949">T$5/S534+T$6</f>
        <v>2.6800797186400938</v>
      </c>
      <c r="U534" s="6">
        <f t="shared" si="4605"/>
        <v>2.9913837045720983</v>
      </c>
      <c r="V534" s="28">
        <f t="shared" si="4923"/>
        <v>40825</v>
      </c>
      <c r="W534" s="6">
        <f t="shared" ref="W534" si="4950">W$5/V534+W$6</f>
        <v>2.5877848744641763</v>
      </c>
      <c r="X534" s="6">
        <f t="shared" si="4607"/>
        <v>2.8888729944886711</v>
      </c>
      <c r="Y534" s="28">
        <f t="shared" si="4925"/>
        <v>81450</v>
      </c>
      <c r="Z534" s="6">
        <f t="shared" ref="Z534" si="4951">Z$5/Y534+Z$6</f>
        <v>2.4596510128913445</v>
      </c>
      <c r="AA534" s="6">
        <f t="shared" si="4609"/>
        <v>2.746364702271332</v>
      </c>
      <c r="AB534" s="28">
        <f t="shared" si="4457"/>
        <v>454000</v>
      </c>
      <c r="AC534" s="6">
        <f t="shared" ref="AC534" si="4952">AC$5/AB534+AC$6</f>
        <v>2.2061008810572691</v>
      </c>
      <c r="AD534" s="6">
        <f t="shared" si="4611"/>
        <v>2.4639220264317179</v>
      </c>
      <c r="AE534" s="28">
        <f t="shared" si="4540"/>
        <v>748000</v>
      </c>
      <c r="AF534" s="6">
        <f t="shared" si="4594"/>
        <v>1.9172267379679144</v>
      </c>
      <c r="AG534" s="6">
        <f t="shared" si="4612"/>
        <v>2.141503743315508</v>
      </c>
      <c r="AH534" s="28">
        <f t="shared" si="4541"/>
        <v>748000</v>
      </c>
      <c r="AI534" s="6">
        <f t="shared" si="4595"/>
        <v>1.4506267379679145</v>
      </c>
      <c r="AJ534" s="6">
        <f t="shared" si="4613"/>
        <v>1.6202037433155081</v>
      </c>
      <c r="AK534" s="28">
        <f t="shared" si="4542"/>
        <v>748000</v>
      </c>
      <c r="AL534" s="6">
        <f t="shared" si="4596"/>
        <v>0.75052673796791447</v>
      </c>
      <c r="AM534" s="6">
        <f t="shared" si="4614"/>
        <v>0.75493630776598286</v>
      </c>
      <c r="AN534" s="28">
        <f t="shared" si="4543"/>
        <v>748000</v>
      </c>
      <c r="AO534" s="6">
        <f t="shared" si="4597"/>
        <v>0.4497267379679144</v>
      </c>
      <c r="AP534" s="6">
        <f t="shared" si="4615"/>
        <v>0.45250374331550802</v>
      </c>
      <c r="AQ534" s="28">
        <f t="shared" si="4928"/>
        <v>81450</v>
      </c>
      <c r="AR534" s="6">
        <f t="shared" si="4842"/>
        <v>1.4273510128913445</v>
      </c>
      <c r="AS534" s="6">
        <f t="shared" si="4843"/>
        <v>1.5929787564597357</v>
      </c>
      <c r="AT534" s="28">
        <f t="shared" si="4459"/>
        <v>454000</v>
      </c>
      <c r="AU534" s="6">
        <f t="shared" si="4844"/>
        <v>1.1878008810572687</v>
      </c>
      <c r="AV534" s="6">
        <f t="shared" si="4845"/>
        <v>1.3262572671489958</v>
      </c>
      <c r="AW534" s="28">
        <f t="shared" si="4544"/>
        <v>748000</v>
      </c>
      <c r="AX534" s="6">
        <f t="shared" si="4846"/>
        <v>1.1829267379679145</v>
      </c>
      <c r="AY534" s="6">
        <f t="shared" si="4847"/>
        <v>1.3211389840327858</v>
      </c>
      <c r="AZ534" s="28">
        <f t="shared" si="4545"/>
        <v>748000</v>
      </c>
      <c r="BA534" s="6">
        <f t="shared" si="4848"/>
        <v>1.1829267379679145</v>
      </c>
      <c r="BB534" s="21">
        <f t="shared" si="4849"/>
        <v>1.3211389840327858</v>
      </c>
    </row>
    <row r="535" spans="4:54" x14ac:dyDescent="0.25">
      <c r="D535" s="28">
        <v>526</v>
      </c>
      <c r="F535" s="20"/>
      <c r="G535" s="29">
        <f t="shared" si="4860"/>
        <v>263.5</v>
      </c>
      <c r="H535" s="4">
        <f t="shared" ref="H535" si="4953">H$5/G535+H$6</f>
        <v>4.0678914611005688</v>
      </c>
      <c r="I535" s="4">
        <f t="shared" si="4851"/>
        <v>5.8314734345351047</v>
      </c>
      <c r="J535" s="28">
        <v>526</v>
      </c>
      <c r="K535" s="4">
        <f t="shared" ref="K535" si="4954">K$5/J535+K$6</f>
        <v>4.068050190114068</v>
      </c>
      <c r="L535" s="4">
        <f t="shared" si="4853"/>
        <v>5.8317053231939164</v>
      </c>
      <c r="M535" s="28">
        <f t="shared" si="4618"/>
        <v>1378</v>
      </c>
      <c r="N535" s="6">
        <f t="shared" ref="N535" si="4955">N$5/M535+N$6</f>
        <v>3.7673946298984036</v>
      </c>
      <c r="O535" s="6">
        <f t="shared" si="4601"/>
        <v>5.287025834542816</v>
      </c>
      <c r="P535" s="28">
        <f t="shared" si="4620"/>
        <v>12880</v>
      </c>
      <c r="Q535" s="6">
        <f t="shared" ref="Q535" si="4956">Q$5/P535+Q$6</f>
        <v>3.7053577639751554</v>
      </c>
      <c r="R535" s="6">
        <f t="shared" si="4603"/>
        <v>5.2194670807453418</v>
      </c>
      <c r="S535" s="28">
        <f t="shared" si="4921"/>
        <v>21390</v>
      </c>
      <c r="T535" s="6">
        <f t="shared" ref="T535" si="4957">T$5/S535+T$6</f>
        <v>2.6799457690509585</v>
      </c>
      <c r="U535" s="6">
        <f t="shared" si="4605"/>
        <v>2.9912430575035063</v>
      </c>
      <c r="V535" s="28">
        <f t="shared" si="4923"/>
        <v>40950</v>
      </c>
      <c r="W535" s="6">
        <f t="shared" ref="W535" si="4958">W$5/V535+W$6</f>
        <v>2.5876753357753355</v>
      </c>
      <c r="X535" s="6">
        <f t="shared" si="4607"/>
        <v>2.8887579975579976</v>
      </c>
      <c r="Y535" s="28">
        <f t="shared" si="4925"/>
        <v>81700</v>
      </c>
      <c r="Z535" s="6">
        <f t="shared" ref="Z535" si="4959">Z$5/Y535+Z$6</f>
        <v>2.4595709914320687</v>
      </c>
      <c r="AA535" s="6">
        <f t="shared" si="4609"/>
        <v>2.7462806609547123</v>
      </c>
      <c r="AB535" s="28">
        <f t="shared" si="4457"/>
        <v>456000</v>
      </c>
      <c r="AC535" s="6">
        <f t="shared" ref="AC535" si="4960">AC$5/AB535+AC$6</f>
        <v>2.2060464912280704</v>
      </c>
      <c r="AD535" s="6">
        <f t="shared" si="4611"/>
        <v>2.4638649122807017</v>
      </c>
      <c r="AE535" s="28">
        <f t="shared" si="4540"/>
        <v>751000</v>
      </c>
      <c r="AF535" s="6">
        <f t="shared" si="4594"/>
        <v>1.9171966711051931</v>
      </c>
      <c r="AG535" s="6">
        <f t="shared" si="4612"/>
        <v>2.141472170439414</v>
      </c>
      <c r="AH535" s="28">
        <f t="shared" si="4541"/>
        <v>751000</v>
      </c>
      <c r="AI535" s="6">
        <f t="shared" si="4595"/>
        <v>1.4505966711051932</v>
      </c>
      <c r="AJ535" s="6">
        <f t="shared" si="4613"/>
        <v>1.6201721704394141</v>
      </c>
      <c r="AK535" s="28">
        <f t="shared" si="4542"/>
        <v>751000</v>
      </c>
      <c r="AL535" s="6">
        <f t="shared" si="4596"/>
        <v>0.75049667110519303</v>
      </c>
      <c r="AM535" s="6">
        <f t="shared" si="4614"/>
        <v>0.75490473488988896</v>
      </c>
      <c r="AN535" s="28">
        <f t="shared" si="4543"/>
        <v>751000</v>
      </c>
      <c r="AO535" s="6">
        <f t="shared" si="4597"/>
        <v>0.44969667110519307</v>
      </c>
      <c r="AP535" s="6">
        <f t="shared" si="4615"/>
        <v>0.45247217043941412</v>
      </c>
      <c r="AQ535" s="28">
        <f t="shared" si="4928"/>
        <v>81700</v>
      </c>
      <c r="AR535" s="6">
        <f t="shared" si="4842"/>
        <v>1.4272709914320687</v>
      </c>
      <c r="AS535" s="6">
        <f t="shared" si="4843"/>
        <v>1.5928947151431159</v>
      </c>
      <c r="AT535" s="28">
        <f t="shared" si="4459"/>
        <v>456000</v>
      </c>
      <c r="AU535" s="6">
        <f t="shared" si="4844"/>
        <v>1.1877464912280702</v>
      </c>
      <c r="AV535" s="6">
        <f t="shared" si="4845"/>
        <v>1.3262001529979797</v>
      </c>
      <c r="AW535" s="28">
        <f t="shared" si="4544"/>
        <v>751000</v>
      </c>
      <c r="AX535" s="6">
        <f t="shared" si="4846"/>
        <v>1.1828966711051931</v>
      </c>
      <c r="AY535" s="6">
        <f t="shared" si="4847"/>
        <v>1.3211074111566918</v>
      </c>
      <c r="AZ535" s="28">
        <f t="shared" si="4545"/>
        <v>751000</v>
      </c>
      <c r="BA535" s="6">
        <f t="shared" si="4848"/>
        <v>1.1828966711051931</v>
      </c>
      <c r="BB535" s="21">
        <f t="shared" si="4849"/>
        <v>1.3211074111566918</v>
      </c>
    </row>
    <row r="536" spans="4:54" x14ac:dyDescent="0.25">
      <c r="D536" s="28">
        <v>527</v>
      </c>
      <c r="F536" s="20"/>
      <c r="G536" s="29">
        <f t="shared" si="4860"/>
        <v>264</v>
      </c>
      <c r="H536" s="4">
        <f t="shared" ref="H536" si="4961">H$5/G536+H$6</f>
        <v>4.067733333333333</v>
      </c>
      <c r="I536" s="4">
        <f t="shared" si="4851"/>
        <v>5.8312424242424248</v>
      </c>
      <c r="J536" s="28">
        <v>527</v>
      </c>
      <c r="K536" s="4">
        <f t="shared" ref="K536" si="4962">K$5/J536+K$6</f>
        <v>4.0678914611005688</v>
      </c>
      <c r="L536" s="4">
        <f t="shared" si="4853"/>
        <v>5.8314734345351047</v>
      </c>
      <c r="M536" s="28">
        <f t="shared" si="4618"/>
        <v>1381</v>
      </c>
      <c r="N536" s="6">
        <f t="shared" ref="N536" si="4963">N$5/M536+N$6</f>
        <v>3.7672354091238236</v>
      </c>
      <c r="O536" s="6">
        <f t="shared" si="4601"/>
        <v>5.286852425778422</v>
      </c>
      <c r="P536" s="28">
        <f t="shared" si="4620"/>
        <v>12910</v>
      </c>
      <c r="Q536" s="6">
        <f t="shared" ref="Q536" si="4964">Q$5/P536+Q$6</f>
        <v>3.7053316034082107</v>
      </c>
      <c r="R536" s="6">
        <f t="shared" si="4603"/>
        <v>5.2194385747482572</v>
      </c>
      <c r="S536" s="28">
        <f t="shared" si="4921"/>
        <v>21455</v>
      </c>
      <c r="T536" s="6">
        <f t="shared" ref="T536" si="4965">T$5/S536+T$6</f>
        <v>2.6798126310883243</v>
      </c>
      <c r="U536" s="6">
        <f t="shared" si="4605"/>
        <v>2.9911032626427407</v>
      </c>
      <c r="V536" s="28">
        <f t="shared" si="4923"/>
        <v>41075</v>
      </c>
      <c r="W536" s="6">
        <f t="shared" ref="W536" si="4966">W$5/V536+W$6</f>
        <v>2.5875664637857576</v>
      </c>
      <c r="X536" s="6">
        <f t="shared" si="4607"/>
        <v>2.8886437005477785</v>
      </c>
      <c r="Y536" s="28">
        <f t="shared" si="4925"/>
        <v>81950</v>
      </c>
      <c r="Z536" s="6">
        <f t="shared" ref="Z536" si="4967">Z$5/Y536+Z$6</f>
        <v>2.4594914582062235</v>
      </c>
      <c r="AA536" s="6">
        <f t="shared" si="4609"/>
        <v>2.7461971323978038</v>
      </c>
      <c r="AB536" s="28">
        <f t="shared" si="4457"/>
        <v>458000</v>
      </c>
      <c r="AC536" s="6">
        <f t="shared" ref="AC536" si="4968">AC$5/AB536+AC$6</f>
        <v>2.2059925764192143</v>
      </c>
      <c r="AD536" s="6">
        <f t="shared" si="4611"/>
        <v>2.4638082969432311</v>
      </c>
      <c r="AE536" s="28">
        <f t="shared" si="4540"/>
        <v>754000</v>
      </c>
      <c r="AF536" s="6">
        <f t="shared" si="4594"/>
        <v>1.9171668435013263</v>
      </c>
      <c r="AG536" s="6">
        <f t="shared" si="4612"/>
        <v>2.1414408488063659</v>
      </c>
      <c r="AH536" s="28">
        <f t="shared" si="4541"/>
        <v>754000</v>
      </c>
      <c r="AI536" s="6">
        <f t="shared" si="4595"/>
        <v>1.4505668435013264</v>
      </c>
      <c r="AJ536" s="6">
        <f t="shared" si="4613"/>
        <v>1.6201408488063662</v>
      </c>
      <c r="AK536" s="28">
        <f t="shared" si="4542"/>
        <v>754000</v>
      </c>
      <c r="AL536" s="6">
        <f t="shared" si="4596"/>
        <v>0.75046684350132631</v>
      </c>
      <c r="AM536" s="6">
        <f t="shared" si="4614"/>
        <v>0.75487341325684088</v>
      </c>
      <c r="AN536" s="28">
        <f t="shared" si="4543"/>
        <v>754000</v>
      </c>
      <c r="AO536" s="6">
        <f t="shared" si="4597"/>
        <v>0.44966684350132624</v>
      </c>
      <c r="AP536" s="6">
        <f t="shared" si="4615"/>
        <v>0.45244084880636604</v>
      </c>
      <c r="AQ536" s="28">
        <f t="shared" si="4928"/>
        <v>81950</v>
      </c>
      <c r="AR536" s="6">
        <f t="shared" si="4842"/>
        <v>1.4271914582062233</v>
      </c>
      <c r="AS536" s="6">
        <f t="shared" si="4843"/>
        <v>1.5928111865862071</v>
      </c>
      <c r="AT536" s="28">
        <f t="shared" si="4459"/>
        <v>458000</v>
      </c>
      <c r="AU536" s="6">
        <f t="shared" si="4844"/>
        <v>1.1876925764192139</v>
      </c>
      <c r="AV536" s="6">
        <f t="shared" si="4845"/>
        <v>1.3261435376605093</v>
      </c>
      <c r="AW536" s="28">
        <f t="shared" si="4544"/>
        <v>754000</v>
      </c>
      <c r="AX536" s="6">
        <f t="shared" si="4846"/>
        <v>1.1828668435013263</v>
      </c>
      <c r="AY536" s="6">
        <f t="shared" si="4847"/>
        <v>1.321076089523644</v>
      </c>
      <c r="AZ536" s="28">
        <f t="shared" si="4545"/>
        <v>754000</v>
      </c>
      <c r="BA536" s="6">
        <f t="shared" si="4848"/>
        <v>1.1828668435013263</v>
      </c>
      <c r="BB536" s="21">
        <f t="shared" si="4849"/>
        <v>1.321076089523644</v>
      </c>
    </row>
    <row r="537" spans="4:54" x14ac:dyDescent="0.25">
      <c r="D537" s="28">
        <v>528</v>
      </c>
      <c r="F537" s="20"/>
      <c r="G537" s="29">
        <f t="shared" si="4860"/>
        <v>264.5</v>
      </c>
      <c r="H537" s="4">
        <f t="shared" ref="H537" si="4969">H$5/G537+H$6</f>
        <v>4.0675758034026464</v>
      </c>
      <c r="I537" s="4">
        <f t="shared" si="4851"/>
        <v>5.8310122873345938</v>
      </c>
      <c r="J537" s="28">
        <v>528</v>
      </c>
      <c r="K537" s="4">
        <f t="shared" ref="K537" si="4970">K$5/J537+K$6</f>
        <v>4.067733333333333</v>
      </c>
      <c r="L537" s="4">
        <f t="shared" si="4853"/>
        <v>5.8312424242424248</v>
      </c>
      <c r="M537" s="28">
        <f t="shared" si="4618"/>
        <v>1384</v>
      </c>
      <c r="N537" s="6">
        <f t="shared" ref="N537" si="4971">N$5/M537+N$6</f>
        <v>3.7670768786127171</v>
      </c>
      <c r="O537" s="6">
        <f t="shared" si="4601"/>
        <v>5.2866797687861276</v>
      </c>
      <c r="P537" s="28">
        <f t="shared" si="4620"/>
        <v>12940</v>
      </c>
      <c r="Q537" s="6">
        <f t="shared" ref="Q537" si="4972">Q$5/P537+Q$6</f>
        <v>3.7053055641421948</v>
      </c>
      <c r="R537" s="6">
        <f t="shared" si="4603"/>
        <v>5.2194102009273573</v>
      </c>
      <c r="S537" s="28">
        <f t="shared" si="4921"/>
        <v>21520</v>
      </c>
      <c r="T537" s="6">
        <f t="shared" ref="T537" si="4973">T$5/S537+T$6</f>
        <v>2.6796802973977698</v>
      </c>
      <c r="U537" s="6">
        <f t="shared" si="4605"/>
        <v>2.9909643122676579</v>
      </c>
      <c r="V537" s="28">
        <f t="shared" si="4923"/>
        <v>41200</v>
      </c>
      <c r="W537" s="6">
        <f t="shared" ref="W537" si="4974">W$5/V537+W$6</f>
        <v>2.5874582524271843</v>
      </c>
      <c r="X537" s="6">
        <f t="shared" si="4607"/>
        <v>2.8885300970873784</v>
      </c>
      <c r="Y537" s="28">
        <f t="shared" si="4925"/>
        <v>82200</v>
      </c>
      <c r="Z537" s="6">
        <f t="shared" ref="Z537" si="4975">Z$5/Y537+Z$6</f>
        <v>2.4594124087591243</v>
      </c>
      <c r="AA537" s="6">
        <f t="shared" si="4609"/>
        <v>2.7461141119221413</v>
      </c>
      <c r="AB537" s="28">
        <f t="shared" si="4457"/>
        <v>460000</v>
      </c>
      <c r="AC537" s="6">
        <f t="shared" ref="AC537" si="4976">AC$5/AB537+AC$6</f>
        <v>2.2059391304347828</v>
      </c>
      <c r="AD537" s="6">
        <f t="shared" si="4611"/>
        <v>2.4637521739130435</v>
      </c>
      <c r="AE537" s="28">
        <f t="shared" si="4540"/>
        <v>757000</v>
      </c>
      <c r="AF537" s="6">
        <f t="shared" si="4594"/>
        <v>1.9171372523117569</v>
      </c>
      <c r="AG537" s="6">
        <f t="shared" si="4612"/>
        <v>2.1414097754293264</v>
      </c>
      <c r="AH537" s="28">
        <f t="shared" si="4541"/>
        <v>757000</v>
      </c>
      <c r="AI537" s="6">
        <f t="shared" si="4595"/>
        <v>1.450537252311757</v>
      </c>
      <c r="AJ537" s="6">
        <f t="shared" si="4613"/>
        <v>1.6201097754293263</v>
      </c>
      <c r="AK537" s="28">
        <f t="shared" si="4542"/>
        <v>757000</v>
      </c>
      <c r="AL537" s="6">
        <f t="shared" si="4596"/>
        <v>0.75043725231175695</v>
      </c>
      <c r="AM537" s="6">
        <f t="shared" si="4614"/>
        <v>0.75484233987980109</v>
      </c>
      <c r="AN537" s="28">
        <f t="shared" si="4543"/>
        <v>757000</v>
      </c>
      <c r="AO537" s="6">
        <f t="shared" si="4597"/>
        <v>0.44963725231175694</v>
      </c>
      <c r="AP537" s="6">
        <f t="shared" si="4615"/>
        <v>0.45240977542932626</v>
      </c>
      <c r="AQ537" s="28">
        <f t="shared" si="4928"/>
        <v>82200</v>
      </c>
      <c r="AR537" s="6">
        <f t="shared" si="4842"/>
        <v>1.427112408759124</v>
      </c>
      <c r="AS537" s="6">
        <f t="shared" si="4843"/>
        <v>1.5927281661105448</v>
      </c>
      <c r="AT537" s="28">
        <f t="shared" si="4459"/>
        <v>460000</v>
      </c>
      <c r="AU537" s="6">
        <f t="shared" si="4844"/>
        <v>1.1876391304347826</v>
      </c>
      <c r="AV537" s="6">
        <f t="shared" si="4845"/>
        <v>1.3260874146303212</v>
      </c>
      <c r="AW537" s="28">
        <f t="shared" si="4544"/>
        <v>757000</v>
      </c>
      <c r="AX537" s="6">
        <f t="shared" si="4846"/>
        <v>1.182837252311757</v>
      </c>
      <c r="AY537" s="6">
        <f t="shared" si="4847"/>
        <v>1.3210450161466041</v>
      </c>
      <c r="AZ537" s="28">
        <f t="shared" si="4545"/>
        <v>757000</v>
      </c>
      <c r="BA537" s="6">
        <f t="shared" si="4848"/>
        <v>1.182837252311757</v>
      </c>
      <c r="BB537" s="21">
        <f t="shared" si="4849"/>
        <v>1.3210450161466041</v>
      </c>
    </row>
    <row r="538" spans="4:54" x14ac:dyDescent="0.25">
      <c r="D538" s="28">
        <v>529</v>
      </c>
      <c r="F538" s="20"/>
      <c r="G538" s="29">
        <f t="shared" si="4860"/>
        <v>265</v>
      </c>
      <c r="H538" s="4">
        <f t="shared" ref="H538" si="4977">H$5/G538+H$6</f>
        <v>4.0674188679245287</v>
      </c>
      <c r="I538" s="4">
        <f t="shared" si="4851"/>
        <v>5.8307830188679244</v>
      </c>
      <c r="J538" s="28">
        <v>529</v>
      </c>
      <c r="K538" s="4">
        <f t="shared" ref="K538" si="4978">K$5/J538+K$6</f>
        <v>4.0675758034026464</v>
      </c>
      <c r="L538" s="4">
        <f t="shared" si="4853"/>
        <v>5.8310122873345938</v>
      </c>
      <c r="M538" s="28">
        <f t="shared" si="4618"/>
        <v>1387</v>
      </c>
      <c r="N538" s="6">
        <f t="shared" ref="N538" si="4979">N$5/M538+N$6</f>
        <v>3.7669190338860852</v>
      </c>
      <c r="O538" s="6">
        <f t="shared" si="4601"/>
        <v>5.2865078586878154</v>
      </c>
      <c r="P538" s="28">
        <f t="shared" si="4620"/>
        <v>12970</v>
      </c>
      <c r="Q538" s="6">
        <f t="shared" ref="Q538" si="4980">Q$5/P538+Q$6</f>
        <v>3.7052796453353896</v>
      </c>
      <c r="R538" s="6">
        <f t="shared" si="4603"/>
        <v>5.2193819583654593</v>
      </c>
      <c r="S538" s="28">
        <f t="shared" si="4921"/>
        <v>21585</v>
      </c>
      <c r="T538" s="6">
        <f t="shared" ref="T538" si="4981">T$5/S538+T$6</f>
        <v>2.6795487607134585</v>
      </c>
      <c r="U538" s="6">
        <f t="shared" si="4605"/>
        <v>2.9908261987491316</v>
      </c>
      <c r="V538" s="28">
        <f t="shared" si="4923"/>
        <v>41325</v>
      </c>
      <c r="W538" s="6">
        <f t="shared" ref="W538" si="4982">W$5/V538+W$6</f>
        <v>2.5873506957047789</v>
      </c>
      <c r="X538" s="6">
        <f t="shared" si="4607"/>
        <v>2.8884171808832426</v>
      </c>
      <c r="Y538" s="28">
        <f t="shared" si="4925"/>
        <v>82450</v>
      </c>
      <c r="Z538" s="6">
        <f t="shared" ref="Z538" si="4983">Z$5/Y538+Z$6</f>
        <v>2.4593338386901151</v>
      </c>
      <c r="AA538" s="6">
        <f t="shared" si="4609"/>
        <v>2.7460315949060039</v>
      </c>
      <c r="AB538" s="28">
        <f t="shared" si="4457"/>
        <v>462000</v>
      </c>
      <c r="AC538" s="6">
        <f t="shared" ref="AC538" si="4984">AC$5/AB538+AC$6</f>
        <v>2.2058861471861473</v>
      </c>
      <c r="AD538" s="6">
        <f t="shared" si="4611"/>
        <v>2.4636965367965367</v>
      </c>
      <c r="AE538" s="28">
        <f t="shared" si="4540"/>
        <v>760000</v>
      </c>
      <c r="AF538" s="6">
        <f t="shared" si="4594"/>
        <v>1.9171078947368421</v>
      </c>
      <c r="AG538" s="6">
        <f t="shared" si="4612"/>
        <v>2.141378947368421</v>
      </c>
      <c r="AH538" s="28">
        <f t="shared" si="4541"/>
        <v>760000</v>
      </c>
      <c r="AI538" s="6">
        <f t="shared" si="4595"/>
        <v>1.4505078947368422</v>
      </c>
      <c r="AJ538" s="6">
        <f t="shared" si="4613"/>
        <v>1.6200789473684212</v>
      </c>
      <c r="AK538" s="28">
        <f t="shared" si="4542"/>
        <v>760000</v>
      </c>
      <c r="AL538" s="6">
        <f t="shared" si="4596"/>
        <v>0.75040789473684211</v>
      </c>
      <c r="AM538" s="6">
        <f t="shared" si="4614"/>
        <v>0.75481151181889594</v>
      </c>
      <c r="AN538" s="28">
        <f t="shared" si="4543"/>
        <v>760000</v>
      </c>
      <c r="AO538" s="6">
        <f t="shared" si="4597"/>
        <v>0.4496078947368421</v>
      </c>
      <c r="AP538" s="6">
        <f t="shared" si="4615"/>
        <v>0.45237894736842105</v>
      </c>
      <c r="AQ538" s="28">
        <f t="shared" si="4928"/>
        <v>82450</v>
      </c>
      <c r="AR538" s="6">
        <f t="shared" si="4842"/>
        <v>1.4270338386901154</v>
      </c>
      <c r="AS538" s="6">
        <f t="shared" si="4843"/>
        <v>1.5926456490944072</v>
      </c>
      <c r="AT538" s="28">
        <f t="shared" si="4459"/>
        <v>462000</v>
      </c>
      <c r="AU538" s="6">
        <f t="shared" si="4844"/>
        <v>1.1875861471861473</v>
      </c>
      <c r="AV538" s="6">
        <f t="shared" si="4845"/>
        <v>1.3260317775138146</v>
      </c>
      <c r="AW538" s="28">
        <f t="shared" si="4544"/>
        <v>760000</v>
      </c>
      <c r="AX538" s="6">
        <f t="shared" si="4846"/>
        <v>1.1828078947368421</v>
      </c>
      <c r="AY538" s="6">
        <f t="shared" si="4847"/>
        <v>1.3210141880856989</v>
      </c>
      <c r="AZ538" s="28">
        <f t="shared" si="4545"/>
        <v>760000</v>
      </c>
      <c r="BA538" s="6">
        <f t="shared" si="4848"/>
        <v>1.1828078947368421</v>
      </c>
      <c r="BB538" s="21">
        <f t="shared" si="4849"/>
        <v>1.3210141880856989</v>
      </c>
    </row>
    <row r="539" spans="4:54" x14ac:dyDescent="0.25">
      <c r="D539" s="28">
        <v>530</v>
      </c>
      <c r="F539" s="20"/>
      <c r="G539" s="29">
        <f t="shared" si="4860"/>
        <v>265.5</v>
      </c>
      <c r="H539" s="4">
        <f t="shared" ref="H539" si="4985">H$5/G539+H$6</f>
        <v>4.0672625235404896</v>
      </c>
      <c r="I539" s="4">
        <f t="shared" si="4851"/>
        <v>5.8305546139359699</v>
      </c>
      <c r="J539" s="28">
        <v>530</v>
      </c>
      <c r="K539" s="4">
        <f t="shared" ref="K539" si="4986">K$5/J539+K$6</f>
        <v>4.0674188679245287</v>
      </c>
      <c r="L539" s="4">
        <f t="shared" si="4853"/>
        <v>5.8307830188679244</v>
      </c>
      <c r="M539" s="28">
        <f t="shared" si="4618"/>
        <v>1390</v>
      </c>
      <c r="N539" s="6">
        <f t="shared" ref="N539" si="4987">N$5/M539+N$6</f>
        <v>3.7667618705035975</v>
      </c>
      <c r="O539" s="6">
        <f t="shared" si="4601"/>
        <v>5.2863366906474827</v>
      </c>
      <c r="P539" s="28">
        <f t="shared" si="4620"/>
        <v>13000</v>
      </c>
      <c r="Q539" s="6">
        <f t="shared" ref="Q539" si="4988">Q$5/P539+Q$6</f>
        <v>3.7052538461538465</v>
      </c>
      <c r="R539" s="6">
        <f t="shared" si="4603"/>
        <v>5.2193538461538465</v>
      </c>
      <c r="S539" s="28">
        <f t="shared" si="4921"/>
        <v>21650</v>
      </c>
      <c r="T539" s="6">
        <f t="shared" ref="T539" si="4989">T$5/S539+T$6</f>
        <v>2.6794180138568131</v>
      </c>
      <c r="U539" s="6">
        <f t="shared" si="4605"/>
        <v>2.9906889145496538</v>
      </c>
      <c r="V539" s="28">
        <f t="shared" si="4923"/>
        <v>41450</v>
      </c>
      <c r="W539" s="6">
        <f t="shared" ref="W539" si="4990">W$5/V539+W$6</f>
        <v>2.587243787696019</v>
      </c>
      <c r="X539" s="6">
        <f t="shared" si="4607"/>
        <v>2.8883049457177323</v>
      </c>
      <c r="Y539" s="28">
        <f t="shared" si="4925"/>
        <v>82700</v>
      </c>
      <c r="Z539" s="6">
        <f t="shared" ref="Z539" si="4991">Z$5/Y539+Z$6</f>
        <v>2.4592557436517533</v>
      </c>
      <c r="AA539" s="6">
        <f t="shared" si="4609"/>
        <v>2.7459495767835551</v>
      </c>
      <c r="AB539" s="28">
        <f t="shared" si="4457"/>
        <v>464000</v>
      </c>
      <c r="AC539" s="6">
        <f t="shared" ref="AC539" si="4992">AC$5/AB539+AC$6</f>
        <v>2.2058336206896554</v>
      </c>
      <c r="AD539" s="6">
        <f t="shared" si="4611"/>
        <v>2.4636413793103449</v>
      </c>
      <c r="AE539" s="28">
        <f t="shared" si="4540"/>
        <v>763000</v>
      </c>
      <c r="AF539" s="6">
        <f t="shared" si="4594"/>
        <v>1.9170787680209698</v>
      </c>
      <c r="AG539" s="6">
        <f t="shared" si="4612"/>
        <v>2.1413483617300129</v>
      </c>
      <c r="AH539" s="28">
        <f t="shared" si="4541"/>
        <v>763000</v>
      </c>
      <c r="AI539" s="6">
        <f t="shared" si="4595"/>
        <v>1.4504787680209699</v>
      </c>
      <c r="AJ539" s="6">
        <f t="shared" si="4613"/>
        <v>1.6200483617300132</v>
      </c>
      <c r="AK539" s="28">
        <f t="shared" si="4542"/>
        <v>763000</v>
      </c>
      <c r="AL539" s="6">
        <f t="shared" si="4596"/>
        <v>0.75037876802096981</v>
      </c>
      <c r="AM539" s="6">
        <f t="shared" si="4614"/>
        <v>0.75478092618048798</v>
      </c>
      <c r="AN539" s="28">
        <f t="shared" si="4543"/>
        <v>763000</v>
      </c>
      <c r="AO539" s="6">
        <f t="shared" si="4597"/>
        <v>0.44957876802096985</v>
      </c>
      <c r="AP539" s="6">
        <f t="shared" si="4615"/>
        <v>0.45234836173001308</v>
      </c>
      <c r="AQ539" s="28">
        <f t="shared" si="4928"/>
        <v>82700</v>
      </c>
      <c r="AR539" s="6">
        <f t="shared" si="4842"/>
        <v>1.4269557436517535</v>
      </c>
      <c r="AS539" s="6">
        <f t="shared" si="4843"/>
        <v>1.5925636309719586</v>
      </c>
      <c r="AT539" s="28">
        <f t="shared" si="4459"/>
        <v>464000</v>
      </c>
      <c r="AU539" s="6">
        <f t="shared" si="4844"/>
        <v>1.1875336206896552</v>
      </c>
      <c r="AV539" s="6">
        <f t="shared" si="4845"/>
        <v>1.3259766200276226</v>
      </c>
      <c r="AW539" s="28">
        <f t="shared" si="4544"/>
        <v>763000</v>
      </c>
      <c r="AX539" s="6">
        <f t="shared" si="4846"/>
        <v>1.1827787680209698</v>
      </c>
      <c r="AY539" s="6">
        <f t="shared" si="4847"/>
        <v>1.320983602447291</v>
      </c>
      <c r="AZ539" s="28">
        <f t="shared" si="4545"/>
        <v>763000</v>
      </c>
      <c r="BA539" s="6">
        <f t="shared" si="4848"/>
        <v>1.1827787680209698</v>
      </c>
      <c r="BB539" s="21">
        <f t="shared" si="4849"/>
        <v>1.320983602447291</v>
      </c>
    </row>
    <row r="540" spans="4:54" x14ac:dyDescent="0.25">
      <c r="D540" s="28">
        <v>531</v>
      </c>
      <c r="F540" s="20"/>
      <c r="G540" s="29">
        <f t="shared" si="4860"/>
        <v>266</v>
      </c>
      <c r="H540" s="4">
        <f t="shared" ref="H540" si="4993">H$5/G540+H$6</f>
        <v>4.0671067669172931</v>
      </c>
      <c r="I540" s="4">
        <f t="shared" si="4851"/>
        <v>5.830327067669173</v>
      </c>
      <c r="J540" s="28">
        <v>531</v>
      </c>
      <c r="K540" s="4">
        <f t="shared" ref="K540" si="4994">K$5/J540+K$6</f>
        <v>4.0672625235404896</v>
      </c>
      <c r="L540" s="4">
        <f t="shared" si="4853"/>
        <v>5.8305546139359699</v>
      </c>
      <c r="M540" s="28">
        <f t="shared" si="4618"/>
        <v>1393</v>
      </c>
      <c r="N540" s="6">
        <f t="shared" ref="N540" si="4995">N$5/M540+N$6</f>
        <v>3.766605384063173</v>
      </c>
      <c r="O540" s="6">
        <f t="shared" si="4601"/>
        <v>5.2861662598707824</v>
      </c>
      <c r="P540" s="28">
        <f t="shared" si="4620"/>
        <v>13030</v>
      </c>
      <c r="Q540" s="6">
        <f t="shared" ref="Q540" si="4996">Q$5/P540+Q$6</f>
        <v>3.7052281657712971</v>
      </c>
      <c r="R540" s="6">
        <f t="shared" si="4603"/>
        <v>5.2193258633921724</v>
      </c>
      <c r="S540" s="28">
        <f t="shared" si="4921"/>
        <v>21715</v>
      </c>
      <c r="T540" s="6">
        <f t="shared" ref="T540" si="4997">T$5/S540+T$6</f>
        <v>2.6792880497352063</v>
      </c>
      <c r="U540" s="6">
        <f t="shared" si="4605"/>
        <v>2.9905524522219666</v>
      </c>
      <c r="V540" s="28">
        <f t="shared" si="4923"/>
        <v>41575</v>
      </c>
      <c r="W540" s="6">
        <f t="shared" ref="W540" si="4998">W$5/V540+W$6</f>
        <v>2.5871375225496092</v>
      </c>
      <c r="X540" s="6">
        <f t="shared" si="4607"/>
        <v>2.8881933854479853</v>
      </c>
      <c r="Y540" s="28">
        <f t="shared" si="4925"/>
        <v>82950</v>
      </c>
      <c r="Z540" s="6">
        <f t="shared" ref="Z540" si="4999">Z$5/Y540+Z$6</f>
        <v>2.4591781193490054</v>
      </c>
      <c r="AA540" s="6">
        <f t="shared" si="4609"/>
        <v>2.7458680530440027</v>
      </c>
      <c r="AB540" s="28">
        <f t="shared" si="4457"/>
        <v>466000</v>
      </c>
      <c r="AC540" s="6">
        <f t="shared" ref="AC540" si="5000">AC$5/AB540+AC$6</f>
        <v>2.2057815450643781</v>
      </c>
      <c r="AD540" s="6">
        <f t="shared" si="4611"/>
        <v>2.4635866952789698</v>
      </c>
      <c r="AE540" s="28">
        <f t="shared" si="4540"/>
        <v>766000</v>
      </c>
      <c r="AF540" s="6">
        <f t="shared" si="4594"/>
        <v>1.9170498694516971</v>
      </c>
      <c r="AG540" s="6">
        <f t="shared" si="4612"/>
        <v>2.1413180156657963</v>
      </c>
      <c r="AH540" s="28">
        <f t="shared" si="4541"/>
        <v>766000</v>
      </c>
      <c r="AI540" s="6">
        <f t="shared" si="4595"/>
        <v>1.4504498694516972</v>
      </c>
      <c r="AJ540" s="6">
        <f t="shared" si="4613"/>
        <v>1.6200180156657964</v>
      </c>
      <c r="AK540" s="28">
        <f t="shared" si="4542"/>
        <v>766000</v>
      </c>
      <c r="AL540" s="6">
        <f t="shared" si="4596"/>
        <v>0.75034986945169713</v>
      </c>
      <c r="AM540" s="6">
        <f t="shared" si="4614"/>
        <v>0.75475058011627116</v>
      </c>
      <c r="AN540" s="28">
        <f t="shared" si="4543"/>
        <v>766000</v>
      </c>
      <c r="AO540" s="6">
        <f t="shared" si="4597"/>
        <v>0.44954986945169711</v>
      </c>
      <c r="AP540" s="6">
        <f t="shared" si="4615"/>
        <v>0.45231801566579632</v>
      </c>
      <c r="AQ540" s="28">
        <f t="shared" si="4928"/>
        <v>82950</v>
      </c>
      <c r="AR540" s="6">
        <f t="shared" si="4842"/>
        <v>1.4268781193490054</v>
      </c>
      <c r="AS540" s="6">
        <f t="shared" si="4843"/>
        <v>1.592482107232406</v>
      </c>
      <c r="AT540" s="28">
        <f t="shared" si="4459"/>
        <v>466000</v>
      </c>
      <c r="AU540" s="6">
        <f t="shared" si="4844"/>
        <v>1.1874815450643776</v>
      </c>
      <c r="AV540" s="6">
        <f t="shared" si="4845"/>
        <v>1.3259219359962477</v>
      </c>
      <c r="AW540" s="28">
        <f t="shared" si="4544"/>
        <v>766000</v>
      </c>
      <c r="AX540" s="6">
        <f t="shared" si="4846"/>
        <v>1.1827498694516971</v>
      </c>
      <c r="AY540" s="6">
        <f t="shared" si="4847"/>
        <v>1.3209532563830741</v>
      </c>
      <c r="AZ540" s="28">
        <f t="shared" si="4545"/>
        <v>766000</v>
      </c>
      <c r="BA540" s="6">
        <f t="shared" si="4848"/>
        <v>1.1827498694516971</v>
      </c>
      <c r="BB540" s="21">
        <f t="shared" si="4849"/>
        <v>1.3209532563830741</v>
      </c>
    </row>
    <row r="541" spans="4:54" x14ac:dyDescent="0.25">
      <c r="D541" s="28">
        <v>532</v>
      </c>
      <c r="F541" s="20"/>
      <c r="G541" s="29">
        <f t="shared" si="4860"/>
        <v>266.5</v>
      </c>
      <c r="H541" s="4">
        <f t="shared" ref="H541" si="5001">H$5/G541+H$6</f>
        <v>4.0669515947467163</v>
      </c>
      <c r="I541" s="4">
        <f t="shared" si="4851"/>
        <v>5.8301003752345215</v>
      </c>
      <c r="J541" s="28">
        <v>532</v>
      </c>
      <c r="K541" s="4">
        <f t="shared" ref="K541" si="5002">K$5/J541+K$6</f>
        <v>4.0671067669172931</v>
      </c>
      <c r="L541" s="4">
        <f t="shared" si="4853"/>
        <v>5.830327067669173</v>
      </c>
      <c r="M541" s="28">
        <f t="shared" si="4618"/>
        <v>1396</v>
      </c>
      <c r="N541" s="6">
        <f t="shared" ref="N541" si="5003">N$5/M541+N$6</f>
        <v>3.7664495702005731</v>
      </c>
      <c r="O541" s="6">
        <f t="shared" si="4601"/>
        <v>5.285996561604585</v>
      </c>
      <c r="P541" s="28">
        <f t="shared" si="4620"/>
        <v>13060</v>
      </c>
      <c r="Q541" s="6">
        <f t="shared" ref="Q541" si="5004">Q$5/P541+Q$6</f>
        <v>3.7052026033690661</v>
      </c>
      <c r="R541" s="6">
        <f t="shared" si="4603"/>
        <v>5.2192980091883614</v>
      </c>
      <c r="S541" s="28">
        <f t="shared" si="4921"/>
        <v>21780</v>
      </c>
      <c r="T541" s="6">
        <f t="shared" ref="T541" si="5005">T$5/S541+T$6</f>
        <v>2.6791588613406798</v>
      </c>
      <c r="U541" s="6">
        <f t="shared" si="4605"/>
        <v>2.9904168044077135</v>
      </c>
      <c r="V541" s="28">
        <f t="shared" si="4923"/>
        <v>41700</v>
      </c>
      <c r="W541" s="6">
        <f t="shared" ref="W541" si="5006">W$5/V541+W$6</f>
        <v>2.5870318944844124</v>
      </c>
      <c r="X541" s="6">
        <f t="shared" si="4607"/>
        <v>2.888082494004796</v>
      </c>
      <c r="Y541" s="28">
        <f t="shared" si="4925"/>
        <v>83200</v>
      </c>
      <c r="Z541" s="6">
        <f t="shared" ref="Z541" si="5007">Z$5/Y541+Z$6</f>
        <v>2.4591009615384616</v>
      </c>
      <c r="AA541" s="6">
        <f t="shared" si="4609"/>
        <v>2.7457870192307694</v>
      </c>
      <c r="AB541" s="28">
        <f t="shared" ref="AB541:AB604" si="5008">+AB540+2000</f>
        <v>468000</v>
      </c>
      <c r="AC541" s="6">
        <f t="shared" ref="AC541" si="5009">AC$5/AB541+AC$6</f>
        <v>2.2057299145299147</v>
      </c>
      <c r="AD541" s="6">
        <f t="shared" si="4611"/>
        <v>2.4635324786324784</v>
      </c>
      <c r="AE541" s="28">
        <f t="shared" si="4540"/>
        <v>769000</v>
      </c>
      <c r="AF541" s="6">
        <f t="shared" si="4594"/>
        <v>1.9170211963589077</v>
      </c>
      <c r="AG541" s="6">
        <f t="shared" si="4612"/>
        <v>2.1412879063719115</v>
      </c>
      <c r="AH541" s="28">
        <f t="shared" si="4541"/>
        <v>769000</v>
      </c>
      <c r="AI541" s="6">
        <f t="shared" si="4595"/>
        <v>1.4504211963589078</v>
      </c>
      <c r="AJ541" s="6">
        <f t="shared" si="4613"/>
        <v>1.6199879063719116</v>
      </c>
      <c r="AK541" s="28">
        <f t="shared" si="4542"/>
        <v>769000</v>
      </c>
      <c r="AL541" s="6">
        <f t="shared" si="4596"/>
        <v>0.7503211963589077</v>
      </c>
      <c r="AM541" s="6">
        <f t="shared" si="4614"/>
        <v>0.75472047082238636</v>
      </c>
      <c r="AN541" s="28">
        <f t="shared" si="4543"/>
        <v>769000</v>
      </c>
      <c r="AO541" s="6">
        <f t="shared" si="4597"/>
        <v>0.44952119635890764</v>
      </c>
      <c r="AP541" s="6">
        <f t="shared" si="4615"/>
        <v>0.45228790637191157</v>
      </c>
      <c r="AQ541" s="28">
        <f t="shared" si="4928"/>
        <v>83200</v>
      </c>
      <c r="AR541" s="6">
        <f t="shared" si="4842"/>
        <v>1.4268009615384616</v>
      </c>
      <c r="AS541" s="6">
        <f t="shared" si="4843"/>
        <v>1.5924010734191729</v>
      </c>
      <c r="AT541" s="28">
        <f t="shared" ref="AT541:AT604" si="5010">+AT540+2000</f>
        <v>468000</v>
      </c>
      <c r="AU541" s="6">
        <f t="shared" si="4844"/>
        <v>1.1874299145299145</v>
      </c>
      <c r="AV541" s="6">
        <f t="shared" si="4845"/>
        <v>1.3258677193497566</v>
      </c>
      <c r="AW541" s="28">
        <f t="shared" si="4544"/>
        <v>769000</v>
      </c>
      <c r="AX541" s="6">
        <f t="shared" si="4846"/>
        <v>1.1827211963589077</v>
      </c>
      <c r="AY541" s="6">
        <f t="shared" si="4847"/>
        <v>1.3209231470891893</v>
      </c>
      <c r="AZ541" s="28">
        <f t="shared" si="4545"/>
        <v>769000</v>
      </c>
      <c r="BA541" s="6">
        <f t="shared" si="4848"/>
        <v>1.1827211963589077</v>
      </c>
      <c r="BB541" s="21">
        <f t="shared" si="4849"/>
        <v>1.3209231470891893</v>
      </c>
    </row>
    <row r="542" spans="4:54" x14ac:dyDescent="0.25">
      <c r="D542" s="28">
        <v>533</v>
      </c>
      <c r="F542" s="20"/>
      <c r="G542" s="29">
        <f t="shared" si="4860"/>
        <v>267</v>
      </c>
      <c r="H542" s="4">
        <f t="shared" ref="H542" si="5011">H$5/G542+H$6</f>
        <v>4.0667970037453181</v>
      </c>
      <c r="I542" s="4">
        <f t="shared" si="4851"/>
        <v>5.8298745318352063</v>
      </c>
      <c r="J542" s="28">
        <v>533</v>
      </c>
      <c r="K542" s="4">
        <f t="shared" ref="K542" si="5012">K$5/J542+K$6</f>
        <v>4.0669515947467163</v>
      </c>
      <c r="L542" s="4">
        <f t="shared" si="4853"/>
        <v>5.8301003752345215</v>
      </c>
      <c r="M542" s="28">
        <f t="shared" si="4618"/>
        <v>1399</v>
      </c>
      <c r="N542" s="6">
        <f t="shared" ref="N542" si="5013">N$5/M542+N$6</f>
        <v>3.7662944245889922</v>
      </c>
      <c r="O542" s="6">
        <f t="shared" si="4601"/>
        <v>5.2858275911365267</v>
      </c>
      <c r="P542" s="28">
        <f t="shared" si="4620"/>
        <v>13090</v>
      </c>
      <c r="Q542" s="6">
        <f t="shared" ref="Q542" si="5014">Q$5/P542+Q$6</f>
        <v>3.705177158135982</v>
      </c>
      <c r="R542" s="6">
        <f t="shared" si="4603"/>
        <v>5.2192702826585187</v>
      </c>
      <c r="S542" s="28">
        <f t="shared" si="4921"/>
        <v>21845</v>
      </c>
      <c r="T542" s="6">
        <f t="shared" ref="T542" si="5015">T$5/S542+T$6</f>
        <v>2.6790304417486839</v>
      </c>
      <c r="U542" s="6">
        <f t="shared" si="4605"/>
        <v>2.990281963836118</v>
      </c>
      <c r="V542" s="28">
        <f t="shared" si="4923"/>
        <v>41825</v>
      </c>
      <c r="W542" s="6">
        <f t="shared" ref="W542" si="5016">W$5/V542+W$6</f>
        <v>2.5869268977884041</v>
      </c>
      <c r="X542" s="6">
        <f t="shared" si="4607"/>
        <v>2.8879722653915123</v>
      </c>
      <c r="Y542" s="28">
        <f t="shared" si="4925"/>
        <v>83450</v>
      </c>
      <c r="Z542" s="6">
        <f t="shared" ref="Z542" si="5017">Z$5/Y542+Z$6</f>
        <v>2.4590242660275616</v>
      </c>
      <c r="AA542" s="6">
        <f t="shared" si="4609"/>
        <v>2.7457064709406831</v>
      </c>
      <c r="AB542" s="28">
        <f t="shared" si="5008"/>
        <v>470000</v>
      </c>
      <c r="AC542" s="6">
        <f t="shared" ref="AC542" si="5018">AC$5/AB542+AC$6</f>
        <v>2.2056787234042554</v>
      </c>
      <c r="AD542" s="6">
        <f t="shared" si="4611"/>
        <v>2.463478723404255</v>
      </c>
      <c r="AE542" s="28">
        <f t="shared" si="4540"/>
        <v>772000</v>
      </c>
      <c r="AF542" s="6">
        <f t="shared" si="4594"/>
        <v>1.9169927461139895</v>
      </c>
      <c r="AG542" s="6">
        <f t="shared" si="4612"/>
        <v>2.1412580310880829</v>
      </c>
      <c r="AH542" s="28">
        <f t="shared" si="4541"/>
        <v>772000</v>
      </c>
      <c r="AI542" s="6">
        <f t="shared" si="4595"/>
        <v>1.4503927461139896</v>
      </c>
      <c r="AJ542" s="6">
        <f t="shared" si="4613"/>
        <v>1.619958031088083</v>
      </c>
      <c r="AK542" s="28">
        <f t="shared" si="4542"/>
        <v>772000</v>
      </c>
      <c r="AL542" s="6">
        <f t="shared" si="4596"/>
        <v>0.75029274611398966</v>
      </c>
      <c r="AM542" s="6">
        <f t="shared" si="4614"/>
        <v>0.75469059553855777</v>
      </c>
      <c r="AN542" s="28">
        <f t="shared" si="4543"/>
        <v>772000</v>
      </c>
      <c r="AO542" s="6">
        <f t="shared" si="4597"/>
        <v>0.44949274611398965</v>
      </c>
      <c r="AP542" s="6">
        <f t="shared" si="4615"/>
        <v>0.45225803108808288</v>
      </c>
      <c r="AQ542" s="28">
        <f t="shared" si="4928"/>
        <v>83450</v>
      </c>
      <c r="AR542" s="6">
        <f t="shared" si="4842"/>
        <v>1.4267242660275614</v>
      </c>
      <c r="AS542" s="6">
        <f t="shared" si="4843"/>
        <v>1.5923205251290866</v>
      </c>
      <c r="AT542" s="28">
        <f t="shared" si="5010"/>
        <v>470000</v>
      </c>
      <c r="AU542" s="6">
        <f t="shared" si="4844"/>
        <v>1.1873787234042554</v>
      </c>
      <c r="AV542" s="6">
        <f t="shared" si="4845"/>
        <v>1.3258139641215332</v>
      </c>
      <c r="AW542" s="28">
        <f t="shared" si="4544"/>
        <v>772000</v>
      </c>
      <c r="AX542" s="6">
        <f t="shared" si="4846"/>
        <v>1.1826927461139896</v>
      </c>
      <c r="AY542" s="6">
        <f t="shared" si="4847"/>
        <v>1.3208932718053608</v>
      </c>
      <c r="AZ542" s="28">
        <f t="shared" si="4545"/>
        <v>772000</v>
      </c>
      <c r="BA542" s="6">
        <f t="shared" si="4848"/>
        <v>1.1826927461139896</v>
      </c>
      <c r="BB542" s="21">
        <f t="shared" si="4849"/>
        <v>1.3208932718053608</v>
      </c>
    </row>
    <row r="543" spans="4:54" x14ac:dyDescent="0.25">
      <c r="D543" s="28">
        <v>534</v>
      </c>
      <c r="F543" s="20"/>
      <c r="G543" s="29">
        <f t="shared" si="4860"/>
        <v>267.5</v>
      </c>
      <c r="H543" s="4">
        <f t="shared" ref="H543" si="5019">H$5/G543+H$6</f>
        <v>4.0666429906542056</v>
      </c>
      <c r="I543" s="4">
        <f t="shared" si="4851"/>
        <v>5.8296495327102802</v>
      </c>
      <c r="J543" s="28">
        <v>534</v>
      </c>
      <c r="K543" s="4">
        <f t="shared" ref="K543" si="5020">K$5/J543+K$6</f>
        <v>4.0667970037453181</v>
      </c>
      <c r="L543" s="4">
        <f t="shared" si="4853"/>
        <v>5.8298745318352063</v>
      </c>
      <c r="M543" s="28">
        <f t="shared" si="4618"/>
        <v>1402</v>
      </c>
      <c r="N543" s="6">
        <f t="shared" ref="N543" si="5021">N$5/M543+N$6</f>
        <v>3.7661399429386591</v>
      </c>
      <c r="O543" s="6">
        <f t="shared" si="4601"/>
        <v>5.2856593437945794</v>
      </c>
      <c r="P543" s="28">
        <f t="shared" si="4620"/>
        <v>13120</v>
      </c>
      <c r="Q543" s="6">
        <f t="shared" ref="Q543" si="5022">Q$5/P543+Q$6</f>
        <v>3.705151829268293</v>
      </c>
      <c r="R543" s="6">
        <f t="shared" si="4603"/>
        <v>5.2192426829268292</v>
      </c>
      <c r="S543" s="28">
        <f t="shared" si="4921"/>
        <v>21910</v>
      </c>
      <c r="T543" s="6">
        <f t="shared" ref="T543" si="5023">T$5/S543+T$6</f>
        <v>2.6789027841168416</v>
      </c>
      <c r="U543" s="6">
        <f t="shared" si="4605"/>
        <v>2.9901479233226835</v>
      </c>
      <c r="V543" s="28">
        <f t="shared" si="4923"/>
        <v>41950</v>
      </c>
      <c r="W543" s="6">
        <f t="shared" ref="W543" si="5024">W$5/V543+W$6</f>
        <v>2.5868225268176399</v>
      </c>
      <c r="X543" s="6">
        <f t="shared" si="4607"/>
        <v>2.8878626936829557</v>
      </c>
      <c r="Y543" s="28">
        <f t="shared" si="4925"/>
        <v>83700</v>
      </c>
      <c r="Z543" s="6">
        <f t="shared" ref="Z543" si="5025">Z$5/Y543+Z$6</f>
        <v>2.4589480286738352</v>
      </c>
      <c r="AA543" s="6">
        <f t="shared" si="4609"/>
        <v>2.7456264038231781</v>
      </c>
      <c r="AB543" s="28">
        <f t="shared" si="5008"/>
        <v>472000</v>
      </c>
      <c r="AC543" s="6">
        <f t="shared" ref="AC543" si="5026">AC$5/AB543+AC$6</f>
        <v>2.2056279661016953</v>
      </c>
      <c r="AD543" s="6">
        <f t="shared" si="4611"/>
        <v>2.4634254237288133</v>
      </c>
      <c r="AE543" s="28">
        <f t="shared" si="4540"/>
        <v>775000</v>
      </c>
      <c r="AF543" s="6">
        <f t="shared" si="4594"/>
        <v>1.9169645161290323</v>
      </c>
      <c r="AG543" s="6">
        <f t="shared" si="4612"/>
        <v>2.1412283870967741</v>
      </c>
      <c r="AH543" s="28">
        <f t="shared" si="4541"/>
        <v>775000</v>
      </c>
      <c r="AI543" s="6">
        <f t="shared" si="4595"/>
        <v>1.4503645161290324</v>
      </c>
      <c r="AJ543" s="6">
        <f t="shared" si="4613"/>
        <v>1.6199283870967742</v>
      </c>
      <c r="AK543" s="28">
        <f t="shared" si="4542"/>
        <v>775000</v>
      </c>
      <c r="AL543" s="6">
        <f t="shared" si="4596"/>
        <v>0.75026451612903222</v>
      </c>
      <c r="AM543" s="6">
        <f t="shared" si="4614"/>
        <v>0.75466095154724899</v>
      </c>
      <c r="AN543" s="28">
        <f t="shared" si="4543"/>
        <v>775000</v>
      </c>
      <c r="AO543" s="6">
        <f t="shared" si="4597"/>
        <v>0.44946451612903227</v>
      </c>
      <c r="AP543" s="6">
        <f t="shared" si="4615"/>
        <v>0.45222838709677421</v>
      </c>
      <c r="AQ543" s="28">
        <f t="shared" si="4928"/>
        <v>83700</v>
      </c>
      <c r="AR543" s="6">
        <f t="shared" si="4842"/>
        <v>1.4266480286738352</v>
      </c>
      <c r="AS543" s="6">
        <f t="shared" si="4843"/>
        <v>1.5922404580115816</v>
      </c>
      <c r="AT543" s="28">
        <f t="shared" si="5010"/>
        <v>472000</v>
      </c>
      <c r="AU543" s="6">
        <f t="shared" si="4844"/>
        <v>1.1873279661016949</v>
      </c>
      <c r="AV543" s="6">
        <f t="shared" si="4845"/>
        <v>1.3257606644460913</v>
      </c>
      <c r="AW543" s="28">
        <f t="shared" si="4544"/>
        <v>775000</v>
      </c>
      <c r="AX543" s="6">
        <f t="shared" si="4846"/>
        <v>1.1826645161290323</v>
      </c>
      <c r="AY543" s="6">
        <f t="shared" si="4847"/>
        <v>1.320863627814052</v>
      </c>
      <c r="AZ543" s="28">
        <f t="shared" si="4545"/>
        <v>775000</v>
      </c>
      <c r="BA543" s="6">
        <f t="shared" si="4848"/>
        <v>1.1826645161290323</v>
      </c>
      <c r="BB543" s="21">
        <f t="shared" si="4849"/>
        <v>1.320863627814052</v>
      </c>
    </row>
    <row r="544" spans="4:54" x14ac:dyDescent="0.25">
      <c r="D544" s="28">
        <v>535</v>
      </c>
      <c r="F544" s="20"/>
      <c r="G544" s="29">
        <f t="shared" si="4860"/>
        <v>268</v>
      </c>
      <c r="H544" s="4">
        <f t="shared" ref="H544" si="5027">H$5/G544+H$6</f>
        <v>4.0664895522388056</v>
      </c>
      <c r="I544" s="4">
        <f t="shared" si="4851"/>
        <v>5.8294253731343284</v>
      </c>
      <c r="J544" s="28">
        <v>535</v>
      </c>
      <c r="K544" s="4">
        <f t="shared" ref="K544" si="5028">K$5/J544+K$6</f>
        <v>4.0666429906542056</v>
      </c>
      <c r="L544" s="4">
        <f t="shared" si="4853"/>
        <v>5.8296495327102802</v>
      </c>
      <c r="M544" s="28">
        <f t="shared" si="4618"/>
        <v>1405</v>
      </c>
      <c r="N544" s="6">
        <f t="shared" ref="N544" si="5029">N$5/M544+N$6</f>
        <v>3.7659861209964416</v>
      </c>
      <c r="O544" s="6">
        <f t="shared" si="4601"/>
        <v>5.2854918149466199</v>
      </c>
      <c r="P544" s="28">
        <f t="shared" si="4620"/>
        <v>13150</v>
      </c>
      <c r="Q544" s="6">
        <f t="shared" ref="Q544" si="5030">Q$5/P544+Q$6</f>
        <v>3.7051266159695819</v>
      </c>
      <c r="R544" s="6">
        <f t="shared" si="4603"/>
        <v>5.2192152091254753</v>
      </c>
      <c r="S544" s="28">
        <f t="shared" si="4921"/>
        <v>21975</v>
      </c>
      <c r="T544" s="6">
        <f t="shared" ref="T544" si="5031">T$5/S544+T$6</f>
        <v>2.6787758816837317</v>
      </c>
      <c r="U544" s="6">
        <f t="shared" si="4605"/>
        <v>2.990014675767918</v>
      </c>
      <c r="V544" s="28">
        <f t="shared" si="4923"/>
        <v>42075</v>
      </c>
      <c r="W544" s="6">
        <f t="shared" ref="W544" si="5032">W$5/V544+W$6</f>
        <v>2.5867187759952466</v>
      </c>
      <c r="X544" s="6">
        <f t="shared" si="4607"/>
        <v>2.8877537730243614</v>
      </c>
      <c r="Y544" s="28">
        <f t="shared" si="4925"/>
        <v>83950</v>
      </c>
      <c r="Z544" s="6">
        <f t="shared" ref="Z544" si="5033">Z$5/Y544+Z$6</f>
        <v>2.4588722453841574</v>
      </c>
      <c r="AA544" s="6">
        <f t="shared" si="4609"/>
        <v>2.7455468135795118</v>
      </c>
      <c r="AB544" s="28">
        <f t="shared" si="5008"/>
        <v>474000</v>
      </c>
      <c r="AC544" s="6">
        <f t="shared" ref="AC544" si="5034">AC$5/AB544+AC$6</f>
        <v>2.2055776371308018</v>
      </c>
      <c r="AD544" s="6">
        <f t="shared" si="4611"/>
        <v>2.4633725738396621</v>
      </c>
      <c r="AE544" s="28">
        <f t="shared" si="4540"/>
        <v>778000</v>
      </c>
      <c r="AF544" s="6">
        <f t="shared" si="4594"/>
        <v>1.9169365038560411</v>
      </c>
      <c r="AG544" s="6">
        <f t="shared" si="4612"/>
        <v>2.141198971722365</v>
      </c>
      <c r="AH544" s="28">
        <f t="shared" si="4541"/>
        <v>778000</v>
      </c>
      <c r="AI544" s="6">
        <f t="shared" si="4595"/>
        <v>1.4503365038560412</v>
      </c>
      <c r="AJ544" s="6">
        <f t="shared" si="4613"/>
        <v>1.6198989717223651</v>
      </c>
      <c r="AK544" s="28">
        <f t="shared" si="4542"/>
        <v>778000</v>
      </c>
      <c r="AL544" s="6">
        <f t="shared" si="4596"/>
        <v>0.75023650385604113</v>
      </c>
      <c r="AM544" s="6">
        <f t="shared" si="4614"/>
        <v>0.75463153617283985</v>
      </c>
      <c r="AN544" s="28">
        <f t="shared" si="4543"/>
        <v>778000</v>
      </c>
      <c r="AO544" s="6">
        <f t="shared" si="4597"/>
        <v>0.44943650385604111</v>
      </c>
      <c r="AP544" s="6">
        <f t="shared" si="4615"/>
        <v>0.45219897172236501</v>
      </c>
      <c r="AQ544" s="28">
        <f t="shared" si="4928"/>
        <v>83950</v>
      </c>
      <c r="AR544" s="6">
        <f t="shared" si="4842"/>
        <v>1.4265722453841574</v>
      </c>
      <c r="AS544" s="6">
        <f t="shared" si="4843"/>
        <v>1.5921608677679153</v>
      </c>
      <c r="AT544" s="28">
        <f t="shared" si="5010"/>
        <v>474000</v>
      </c>
      <c r="AU544" s="6">
        <f t="shared" si="4844"/>
        <v>1.1872776371308016</v>
      </c>
      <c r="AV544" s="6">
        <f t="shared" si="4845"/>
        <v>1.3257078145569403</v>
      </c>
      <c r="AW544" s="28">
        <f t="shared" si="4544"/>
        <v>778000</v>
      </c>
      <c r="AX544" s="6">
        <f t="shared" si="4846"/>
        <v>1.1826365038560411</v>
      </c>
      <c r="AY544" s="6">
        <f t="shared" si="4847"/>
        <v>1.3208342124396428</v>
      </c>
      <c r="AZ544" s="28">
        <f t="shared" si="4545"/>
        <v>778000</v>
      </c>
      <c r="BA544" s="6">
        <f t="shared" si="4848"/>
        <v>1.1826365038560411</v>
      </c>
      <c r="BB544" s="21">
        <f t="shared" si="4849"/>
        <v>1.3208342124396428</v>
      </c>
    </row>
    <row r="545" spans="4:54" x14ac:dyDescent="0.25">
      <c r="D545" s="28">
        <v>536</v>
      </c>
      <c r="F545" s="20"/>
      <c r="G545" s="29">
        <f t="shared" si="4860"/>
        <v>268.5</v>
      </c>
      <c r="H545" s="4">
        <f t="shared" ref="H545" si="5035">H$5/G545+H$6</f>
        <v>4.0663366852886407</v>
      </c>
      <c r="I545" s="4">
        <f t="shared" si="4851"/>
        <v>5.8292020484171321</v>
      </c>
      <c r="J545" s="28">
        <v>536</v>
      </c>
      <c r="K545" s="4">
        <f t="shared" ref="K545" si="5036">K$5/J545+K$6</f>
        <v>4.0664895522388056</v>
      </c>
      <c r="L545" s="4">
        <f t="shared" si="4853"/>
        <v>5.8294253731343284</v>
      </c>
      <c r="M545" s="28">
        <f t="shared" si="4618"/>
        <v>1408</v>
      </c>
      <c r="N545" s="6">
        <f t="shared" ref="N545" si="5037">N$5/M545+N$6</f>
        <v>3.7658329545454547</v>
      </c>
      <c r="O545" s="6">
        <f t="shared" si="4601"/>
        <v>5.2853250000000003</v>
      </c>
      <c r="P545" s="28">
        <f t="shared" si="4620"/>
        <v>13180</v>
      </c>
      <c r="Q545" s="6">
        <f t="shared" ref="Q545" si="5038">Q$5/P545+Q$6</f>
        <v>3.7051015174506832</v>
      </c>
      <c r="R545" s="6">
        <f t="shared" si="4603"/>
        <v>5.2191878603945376</v>
      </c>
      <c r="S545" s="28">
        <f t="shared" si="4921"/>
        <v>22040</v>
      </c>
      <c r="T545" s="6">
        <f t="shared" ref="T545" si="5039">T$5/S545+T$6</f>
        <v>2.6786497277676951</v>
      </c>
      <c r="U545" s="6">
        <f t="shared" si="4605"/>
        <v>2.9898822141560801</v>
      </c>
      <c r="V545" s="28">
        <f t="shared" si="4923"/>
        <v>42200</v>
      </c>
      <c r="W545" s="6">
        <f t="shared" ref="W545" si="5040">W$5/V545+W$6</f>
        <v>2.5866156398104265</v>
      </c>
      <c r="X545" s="6">
        <f t="shared" si="4607"/>
        <v>2.8876454976303316</v>
      </c>
      <c r="Y545" s="28">
        <f t="shared" si="4925"/>
        <v>84200</v>
      </c>
      <c r="Z545" s="6">
        <f t="shared" ref="Z545" si="5041">Z$5/Y545+Z$6</f>
        <v>2.4587969121140141</v>
      </c>
      <c r="AA545" s="6">
        <f t="shared" si="4609"/>
        <v>2.7454676959619952</v>
      </c>
      <c r="AB545" s="28">
        <f t="shared" si="5008"/>
        <v>476000</v>
      </c>
      <c r="AC545" s="6">
        <f t="shared" ref="AC545" si="5042">AC$5/AB545+AC$6</f>
        <v>2.2055277310924373</v>
      </c>
      <c r="AD545" s="6">
        <f t="shared" si="4611"/>
        <v>2.4633201680672268</v>
      </c>
      <c r="AE545" s="28">
        <f t="shared" si="4540"/>
        <v>781000</v>
      </c>
      <c r="AF545" s="6">
        <f t="shared" si="4594"/>
        <v>1.9169087067861714</v>
      </c>
      <c r="AG545" s="6">
        <f t="shared" si="4612"/>
        <v>2.1411697823303455</v>
      </c>
      <c r="AH545" s="28">
        <f t="shared" si="4541"/>
        <v>781000</v>
      </c>
      <c r="AI545" s="6">
        <f t="shared" si="4595"/>
        <v>1.4503087067861715</v>
      </c>
      <c r="AJ545" s="6">
        <f t="shared" si="4613"/>
        <v>1.6198697823303458</v>
      </c>
      <c r="AK545" s="28">
        <f t="shared" si="4542"/>
        <v>781000</v>
      </c>
      <c r="AL545" s="6">
        <f t="shared" si="4596"/>
        <v>0.75020870678617158</v>
      </c>
      <c r="AM545" s="6">
        <f t="shared" si="4614"/>
        <v>0.7546023467808205</v>
      </c>
      <c r="AN545" s="28">
        <f t="shared" si="4543"/>
        <v>781000</v>
      </c>
      <c r="AO545" s="6">
        <f t="shared" si="4597"/>
        <v>0.44940870678617156</v>
      </c>
      <c r="AP545" s="6">
        <f t="shared" si="4615"/>
        <v>0.45216978233034572</v>
      </c>
      <c r="AQ545" s="28">
        <f t="shared" si="4928"/>
        <v>84200</v>
      </c>
      <c r="AR545" s="6">
        <f t="shared" si="4842"/>
        <v>1.4264969121140143</v>
      </c>
      <c r="AS545" s="6">
        <f t="shared" si="4843"/>
        <v>1.5920817501503988</v>
      </c>
      <c r="AT545" s="28">
        <f t="shared" si="5010"/>
        <v>476000</v>
      </c>
      <c r="AU545" s="6">
        <f t="shared" si="4844"/>
        <v>1.1872277310924371</v>
      </c>
      <c r="AV545" s="6">
        <f t="shared" si="4845"/>
        <v>1.3256554087845047</v>
      </c>
      <c r="AW545" s="28">
        <f t="shared" si="4544"/>
        <v>781000</v>
      </c>
      <c r="AX545" s="6">
        <f t="shared" si="4846"/>
        <v>1.1826087067861715</v>
      </c>
      <c r="AY545" s="6">
        <f t="shared" si="4847"/>
        <v>1.3208050230476236</v>
      </c>
      <c r="AZ545" s="28">
        <f t="shared" si="4545"/>
        <v>781000</v>
      </c>
      <c r="BA545" s="6">
        <f t="shared" si="4848"/>
        <v>1.1826087067861715</v>
      </c>
      <c r="BB545" s="21">
        <f t="shared" si="4849"/>
        <v>1.3208050230476236</v>
      </c>
    </row>
    <row r="546" spans="4:54" x14ac:dyDescent="0.25">
      <c r="D546" s="28">
        <v>537</v>
      </c>
      <c r="F546" s="20"/>
      <c r="G546" s="29">
        <f t="shared" si="4860"/>
        <v>269</v>
      </c>
      <c r="H546" s="4">
        <f t="shared" ref="H546" si="5043">H$5/G546+H$6</f>
        <v>4.0661843866170999</v>
      </c>
      <c r="I546" s="4">
        <f t="shared" si="4851"/>
        <v>5.8289795539033458</v>
      </c>
      <c r="J546" s="28">
        <v>537</v>
      </c>
      <c r="K546" s="4">
        <f t="shared" ref="K546" si="5044">K$5/J546+K$6</f>
        <v>4.0663366852886407</v>
      </c>
      <c r="L546" s="4">
        <f t="shared" si="4853"/>
        <v>5.8292020484171321</v>
      </c>
      <c r="M546" s="28">
        <f t="shared" si="4618"/>
        <v>1411</v>
      </c>
      <c r="N546" s="6">
        <f t="shared" ref="N546" si="5045">N$5/M546+N$6</f>
        <v>3.7656804394046777</v>
      </c>
      <c r="O546" s="6">
        <f t="shared" si="4601"/>
        <v>5.2851588944011345</v>
      </c>
      <c r="P546" s="28">
        <f t="shared" si="4620"/>
        <v>13210</v>
      </c>
      <c r="Q546" s="6">
        <f t="shared" ref="Q546" si="5046">Q$5/P546+Q$6</f>
        <v>3.7050765329295992</v>
      </c>
      <c r="R546" s="6">
        <f t="shared" si="4603"/>
        <v>5.2191606358819076</v>
      </c>
      <c r="S546" s="28">
        <f t="shared" si="4921"/>
        <v>22105</v>
      </c>
      <c r="T546" s="6">
        <f t="shared" ref="T546" si="5047">T$5/S546+T$6</f>
        <v>2.6785243157656642</v>
      </c>
      <c r="U546" s="6">
        <f t="shared" si="4605"/>
        <v>2.989750531553947</v>
      </c>
      <c r="V546" s="28">
        <f t="shared" si="4923"/>
        <v>42325</v>
      </c>
      <c r="W546" s="6">
        <f t="shared" ref="W546" si="5048">W$5/V546+W$6</f>
        <v>2.5865131128174834</v>
      </c>
      <c r="X546" s="6">
        <f t="shared" si="4607"/>
        <v>2.8875378617838159</v>
      </c>
      <c r="Y546" s="28">
        <f t="shared" si="4925"/>
        <v>84450</v>
      </c>
      <c r="Z546" s="6">
        <f t="shared" ref="Z546" si="5049">Z$5/Y546+Z$6</f>
        <v>2.4587220248667849</v>
      </c>
      <c r="AA546" s="6">
        <f t="shared" si="4609"/>
        <v>2.7453890467732389</v>
      </c>
      <c r="AB546" s="28">
        <f t="shared" si="5008"/>
        <v>478000</v>
      </c>
      <c r="AC546" s="6">
        <f t="shared" ref="AC546" si="5050">AC$5/AB546+AC$6</f>
        <v>2.2054782426778243</v>
      </c>
      <c r="AD546" s="6">
        <f t="shared" si="4611"/>
        <v>2.4632682008368199</v>
      </c>
      <c r="AE546" s="28">
        <f t="shared" si="4540"/>
        <v>784000</v>
      </c>
      <c r="AF546" s="6">
        <f t="shared" si="4594"/>
        <v>1.9168811224489795</v>
      </c>
      <c r="AG546" s="6">
        <f t="shared" si="4612"/>
        <v>2.1411408163265304</v>
      </c>
      <c r="AH546" s="28">
        <f t="shared" si="4541"/>
        <v>784000</v>
      </c>
      <c r="AI546" s="6">
        <f t="shared" si="4595"/>
        <v>1.4502811224489796</v>
      </c>
      <c r="AJ546" s="6">
        <f t="shared" si="4613"/>
        <v>1.6198408163265308</v>
      </c>
      <c r="AK546" s="28">
        <f t="shared" si="4542"/>
        <v>784000</v>
      </c>
      <c r="AL546" s="6">
        <f t="shared" si="4596"/>
        <v>0.75018112244897961</v>
      </c>
      <c r="AM546" s="6">
        <f t="shared" si="4614"/>
        <v>0.75457338077700542</v>
      </c>
      <c r="AN546" s="28">
        <f t="shared" si="4543"/>
        <v>784000</v>
      </c>
      <c r="AO546" s="6">
        <f t="shared" si="4597"/>
        <v>0.4493811224489796</v>
      </c>
      <c r="AP546" s="6">
        <f t="shared" si="4615"/>
        <v>0.45214081632653058</v>
      </c>
      <c r="AQ546" s="28">
        <f t="shared" si="4928"/>
        <v>84450</v>
      </c>
      <c r="AR546" s="6">
        <f t="shared" si="4842"/>
        <v>1.4264220248667852</v>
      </c>
      <c r="AS546" s="6">
        <f t="shared" si="4843"/>
        <v>1.5920031009616422</v>
      </c>
      <c r="AT546" s="28">
        <f t="shared" si="5010"/>
        <v>478000</v>
      </c>
      <c r="AU546" s="6">
        <f t="shared" si="4844"/>
        <v>1.1871782426778243</v>
      </c>
      <c r="AV546" s="6">
        <f t="shared" si="4845"/>
        <v>1.3256034415540978</v>
      </c>
      <c r="AW546" s="28">
        <f t="shared" si="4544"/>
        <v>784000</v>
      </c>
      <c r="AX546" s="6">
        <f t="shared" si="4846"/>
        <v>1.1825811224489795</v>
      </c>
      <c r="AY546" s="6">
        <f t="shared" si="4847"/>
        <v>1.3207760570438085</v>
      </c>
      <c r="AZ546" s="28">
        <f t="shared" si="4545"/>
        <v>784000</v>
      </c>
      <c r="BA546" s="6">
        <f t="shared" si="4848"/>
        <v>1.1825811224489795</v>
      </c>
      <c r="BB546" s="21">
        <f t="shared" si="4849"/>
        <v>1.3207760570438085</v>
      </c>
    </row>
    <row r="547" spans="4:54" x14ac:dyDescent="0.25">
      <c r="D547" s="28">
        <v>538</v>
      </c>
      <c r="F547" s="20"/>
      <c r="G547" s="29">
        <f t="shared" si="4860"/>
        <v>269.5</v>
      </c>
      <c r="H547" s="4">
        <f t="shared" ref="H547" si="5051">H$5/G547+H$6</f>
        <v>4.0660326530612245</v>
      </c>
      <c r="I547" s="4">
        <f t="shared" si="4851"/>
        <v>5.8287578849721706</v>
      </c>
      <c r="J547" s="28">
        <v>538</v>
      </c>
      <c r="K547" s="4">
        <f t="shared" ref="K547" si="5052">K$5/J547+K$6</f>
        <v>4.0661843866170999</v>
      </c>
      <c r="L547" s="4">
        <f t="shared" si="4853"/>
        <v>5.8289795539033458</v>
      </c>
      <c r="M547" s="28">
        <f t="shared" si="4618"/>
        <v>1414</v>
      </c>
      <c r="N547" s="6">
        <f t="shared" ref="N547" si="5053">N$5/M547+N$6</f>
        <v>3.7655285714285718</v>
      </c>
      <c r="O547" s="6">
        <f t="shared" si="4601"/>
        <v>5.2849934936350778</v>
      </c>
      <c r="P547" s="28">
        <f t="shared" si="4620"/>
        <v>13240</v>
      </c>
      <c r="Q547" s="6">
        <f t="shared" ref="Q547" si="5054">Q$5/P547+Q$6</f>
        <v>3.70505166163142</v>
      </c>
      <c r="R547" s="6">
        <f t="shared" si="4603"/>
        <v>5.2191335347432029</v>
      </c>
      <c r="S547" s="28">
        <f t="shared" si="4921"/>
        <v>22170</v>
      </c>
      <c r="T547" s="6">
        <f t="shared" ref="T547" si="5055">T$5/S547+T$6</f>
        <v>2.6783996391520075</v>
      </c>
      <c r="U547" s="6">
        <f t="shared" si="4605"/>
        <v>2.9896196211096076</v>
      </c>
      <c r="V547" s="28">
        <f t="shared" si="4923"/>
        <v>42450</v>
      </c>
      <c r="W547" s="6">
        <f t="shared" ref="W547" si="5056">W$5/V547+W$6</f>
        <v>2.5864111896348643</v>
      </c>
      <c r="X547" s="6">
        <f t="shared" si="4607"/>
        <v>2.8874308598351002</v>
      </c>
      <c r="Y547" s="28">
        <f t="shared" si="4925"/>
        <v>84700</v>
      </c>
      <c r="Z547" s="6">
        <f t="shared" ref="Z547" si="5057">Z$5/Y547+Z$6</f>
        <v>2.4586475796930345</v>
      </c>
      <c r="AA547" s="6">
        <f t="shared" si="4609"/>
        <v>2.7453108618654074</v>
      </c>
      <c r="AB547" s="28">
        <f t="shared" si="5008"/>
        <v>480000</v>
      </c>
      <c r="AC547" s="6">
        <f t="shared" ref="AC547" si="5058">AC$5/AB547+AC$6</f>
        <v>2.2054291666666668</v>
      </c>
      <c r="AD547" s="6">
        <f t="shared" si="4611"/>
        <v>2.4632166666666664</v>
      </c>
      <c r="AE547" s="28">
        <f t="shared" si="4540"/>
        <v>787000</v>
      </c>
      <c r="AF547" s="6">
        <f t="shared" si="4594"/>
        <v>1.9168537484116899</v>
      </c>
      <c r="AG547" s="6">
        <f t="shared" si="4612"/>
        <v>2.1411120711562894</v>
      </c>
      <c r="AH547" s="28">
        <f t="shared" si="4541"/>
        <v>787000</v>
      </c>
      <c r="AI547" s="6">
        <f t="shared" si="4595"/>
        <v>1.45025374841169</v>
      </c>
      <c r="AJ547" s="6">
        <f t="shared" si="4613"/>
        <v>1.6198120711562898</v>
      </c>
      <c r="AK547" s="28">
        <f t="shared" si="4542"/>
        <v>787000</v>
      </c>
      <c r="AL547" s="6">
        <f t="shared" si="4596"/>
        <v>0.75015374841168991</v>
      </c>
      <c r="AM547" s="6">
        <f t="shared" si="4614"/>
        <v>0.75454463560676455</v>
      </c>
      <c r="AN547" s="28">
        <f t="shared" si="4543"/>
        <v>787000</v>
      </c>
      <c r="AO547" s="6">
        <f t="shared" si="4597"/>
        <v>0.44935374841168996</v>
      </c>
      <c r="AP547" s="6">
        <f t="shared" si="4615"/>
        <v>0.45211207115628971</v>
      </c>
      <c r="AQ547" s="28">
        <f t="shared" si="4928"/>
        <v>84700</v>
      </c>
      <c r="AR547" s="6">
        <f t="shared" si="4842"/>
        <v>1.4263475796930343</v>
      </c>
      <c r="AS547" s="6">
        <f t="shared" si="4843"/>
        <v>1.5919249160538109</v>
      </c>
      <c r="AT547" s="28">
        <f t="shared" si="5010"/>
        <v>480000</v>
      </c>
      <c r="AU547" s="6">
        <f t="shared" si="4844"/>
        <v>1.1871291666666666</v>
      </c>
      <c r="AV547" s="6">
        <f t="shared" si="4845"/>
        <v>1.3255519073839446</v>
      </c>
      <c r="AW547" s="28">
        <f t="shared" si="4544"/>
        <v>787000</v>
      </c>
      <c r="AX547" s="6">
        <f t="shared" si="4846"/>
        <v>1.1825537484116899</v>
      </c>
      <c r="AY547" s="6">
        <f t="shared" si="4847"/>
        <v>1.3207473118735675</v>
      </c>
      <c r="AZ547" s="28">
        <f t="shared" si="4545"/>
        <v>787000</v>
      </c>
      <c r="BA547" s="6">
        <f t="shared" si="4848"/>
        <v>1.1825537484116899</v>
      </c>
      <c r="BB547" s="21">
        <f t="shared" si="4849"/>
        <v>1.3207473118735675</v>
      </c>
    </row>
    <row r="548" spans="4:54" x14ac:dyDescent="0.25">
      <c r="D548" s="28">
        <v>539</v>
      </c>
      <c r="F548" s="20"/>
      <c r="G548" s="29">
        <f t="shared" si="4860"/>
        <v>270</v>
      </c>
      <c r="H548" s="4">
        <f t="shared" ref="H548" si="5059">H$5/G548+H$6</f>
        <v>4.0658814814814814</v>
      </c>
      <c r="I548" s="4">
        <f t="shared" si="4851"/>
        <v>5.8285370370370373</v>
      </c>
      <c r="J548" s="28">
        <v>539</v>
      </c>
      <c r="K548" s="4">
        <f t="shared" ref="K548" si="5060">K$5/J548+K$6</f>
        <v>4.0660326530612245</v>
      </c>
      <c r="L548" s="4">
        <f t="shared" si="4853"/>
        <v>5.8287578849721706</v>
      </c>
      <c r="M548" s="28">
        <f t="shared" si="4618"/>
        <v>1417</v>
      </c>
      <c r="N548" s="6">
        <f t="shared" ref="N548" si="5061">N$5/M548+N$6</f>
        <v>3.7653773465067046</v>
      </c>
      <c r="O548" s="6">
        <f t="shared" si="4601"/>
        <v>5.2848287932251239</v>
      </c>
      <c r="P548" s="28">
        <f t="shared" si="4620"/>
        <v>13270</v>
      </c>
      <c r="Q548" s="6">
        <f t="shared" ref="Q548" si="5062">Q$5/P548+Q$6</f>
        <v>3.7050269027882443</v>
      </c>
      <c r="R548" s="6">
        <f t="shared" si="4603"/>
        <v>5.2191065561416732</v>
      </c>
      <c r="S548" s="28">
        <f t="shared" si="4921"/>
        <v>22235</v>
      </c>
      <c r="T548" s="6">
        <f t="shared" ref="T548" si="5063">T$5/S548+T$6</f>
        <v>2.6782756914774004</v>
      </c>
      <c r="U548" s="6">
        <f t="shared" si="4605"/>
        <v>2.9894894760512707</v>
      </c>
      <c r="V548" s="28">
        <f t="shared" si="4923"/>
        <v>42575</v>
      </c>
      <c r="W548" s="6">
        <f t="shared" ref="W548" si="5064">W$5/V548+W$6</f>
        <v>2.5863098649442158</v>
      </c>
      <c r="X548" s="6">
        <f t="shared" si="4607"/>
        <v>2.8873244862008218</v>
      </c>
      <c r="Y548" s="28">
        <f t="shared" si="4925"/>
        <v>84950</v>
      </c>
      <c r="Z548" s="6">
        <f t="shared" ref="Z548" si="5065">Z$5/Y548+Z$6</f>
        <v>2.4585735726898177</v>
      </c>
      <c r="AA548" s="6">
        <f t="shared" si="4609"/>
        <v>2.7452331371394938</v>
      </c>
      <c r="AB548" s="28">
        <f t="shared" si="5008"/>
        <v>482000</v>
      </c>
      <c r="AC548" s="6">
        <f t="shared" ref="AC548" si="5066">AC$5/AB548+AC$6</f>
        <v>2.2053804979253115</v>
      </c>
      <c r="AD548" s="6">
        <f t="shared" si="4611"/>
        <v>2.463165560165975</v>
      </c>
      <c r="AE548" s="28">
        <f t="shared" si="4540"/>
        <v>790000</v>
      </c>
      <c r="AF548" s="6">
        <f t="shared" si="4594"/>
        <v>1.9168265822784809</v>
      </c>
      <c r="AG548" s="6">
        <f t="shared" si="4612"/>
        <v>2.1410835443037972</v>
      </c>
      <c r="AH548" s="28">
        <f t="shared" si="4541"/>
        <v>790000</v>
      </c>
      <c r="AI548" s="6">
        <f t="shared" si="4595"/>
        <v>1.450226582278481</v>
      </c>
      <c r="AJ548" s="6">
        <f t="shared" si="4613"/>
        <v>1.6197835443037976</v>
      </c>
      <c r="AK548" s="28">
        <f t="shared" si="4542"/>
        <v>790000</v>
      </c>
      <c r="AL548" s="6">
        <f t="shared" si="4596"/>
        <v>0.75012658227848106</v>
      </c>
      <c r="AM548" s="6">
        <f t="shared" si="4614"/>
        <v>0.75451610875427233</v>
      </c>
      <c r="AN548" s="28">
        <f t="shared" si="4543"/>
        <v>790000</v>
      </c>
      <c r="AO548" s="6">
        <f t="shared" si="4597"/>
        <v>0.44932658227848099</v>
      </c>
      <c r="AP548" s="6">
        <f t="shared" si="4615"/>
        <v>0.45208354430379749</v>
      </c>
      <c r="AQ548" s="28">
        <f t="shared" si="4928"/>
        <v>84950</v>
      </c>
      <c r="AR548" s="6">
        <f t="shared" si="4842"/>
        <v>1.4262735726898177</v>
      </c>
      <c r="AS548" s="6">
        <f t="shared" si="4843"/>
        <v>1.5918471913278975</v>
      </c>
      <c r="AT548" s="28">
        <f t="shared" si="5010"/>
        <v>482000</v>
      </c>
      <c r="AU548" s="6">
        <f t="shared" si="4844"/>
        <v>1.1870804979253111</v>
      </c>
      <c r="AV548" s="6">
        <f t="shared" si="4845"/>
        <v>1.3255008008832529</v>
      </c>
      <c r="AW548" s="28">
        <f t="shared" si="4544"/>
        <v>790000</v>
      </c>
      <c r="AX548" s="6">
        <f t="shared" si="4846"/>
        <v>1.182526582278481</v>
      </c>
      <c r="AY548" s="6">
        <f t="shared" si="4847"/>
        <v>1.3207187850210753</v>
      </c>
      <c r="AZ548" s="28">
        <f t="shared" si="4545"/>
        <v>790000</v>
      </c>
      <c r="BA548" s="6">
        <f t="shared" si="4848"/>
        <v>1.182526582278481</v>
      </c>
      <c r="BB548" s="21">
        <f t="shared" si="4849"/>
        <v>1.3207187850210753</v>
      </c>
    </row>
    <row r="549" spans="4:54" x14ac:dyDescent="0.25">
      <c r="D549" s="28">
        <v>540</v>
      </c>
      <c r="F549" s="20"/>
      <c r="G549" s="29">
        <f t="shared" si="4860"/>
        <v>270.5</v>
      </c>
      <c r="H549" s="4">
        <f t="shared" ref="H549" si="5067">H$5/G549+H$6</f>
        <v>4.0657308687615528</v>
      </c>
      <c r="I549" s="4">
        <f t="shared" si="4851"/>
        <v>5.8283170055452871</v>
      </c>
      <c r="J549" s="28">
        <v>540</v>
      </c>
      <c r="K549" s="4">
        <f t="shared" ref="K549" si="5068">K$5/J549+K$6</f>
        <v>4.0658814814814814</v>
      </c>
      <c r="L549" s="4">
        <f t="shared" si="4853"/>
        <v>5.8285370370370373</v>
      </c>
      <c r="M549" s="28">
        <f t="shared" si="4618"/>
        <v>1420</v>
      </c>
      <c r="N549" s="6">
        <f t="shared" ref="N549" si="5069">N$5/M549+N$6</f>
        <v>3.7652267605633805</v>
      </c>
      <c r="O549" s="6">
        <f t="shared" si="4601"/>
        <v>5.2846647887323943</v>
      </c>
      <c r="P549" s="28">
        <f t="shared" si="4620"/>
        <v>13300</v>
      </c>
      <c r="Q549" s="6">
        <f t="shared" ref="Q549" si="5070">Q$5/P549+Q$6</f>
        <v>3.7050022556390978</v>
      </c>
      <c r="R549" s="6">
        <f t="shared" si="4603"/>
        <v>5.2190796992481205</v>
      </c>
      <c r="S549" s="28">
        <f t="shared" si="4921"/>
        <v>22300</v>
      </c>
      <c r="T549" s="6">
        <f t="shared" ref="T549" si="5071">T$5/S549+T$6</f>
        <v>2.6781524663677132</v>
      </c>
      <c r="U549" s="6">
        <f t="shared" si="4605"/>
        <v>2.9893600896860986</v>
      </c>
      <c r="V549" s="28">
        <f t="shared" si="4923"/>
        <v>42700</v>
      </c>
      <c r="W549" s="6">
        <f t="shared" ref="W549" si="5072">W$5/V549+W$6</f>
        <v>2.586209133489461</v>
      </c>
      <c r="X549" s="6">
        <f t="shared" si="4607"/>
        <v>2.8872187353629974</v>
      </c>
      <c r="Y549" s="28">
        <f t="shared" si="4925"/>
        <v>85200</v>
      </c>
      <c r="Z549" s="6">
        <f t="shared" ref="Z549" si="5073">Z$5/Y549+Z$6</f>
        <v>2.4584999999999999</v>
      </c>
      <c r="AA549" s="6">
        <f t="shared" si="4609"/>
        <v>2.7451558685446011</v>
      </c>
      <c r="AB549" s="28">
        <f t="shared" si="5008"/>
        <v>484000</v>
      </c>
      <c r="AC549" s="6">
        <f t="shared" ref="AC549" si="5074">AC$5/AB549+AC$6</f>
        <v>2.205332231404959</v>
      </c>
      <c r="AD549" s="6">
        <f t="shared" si="4611"/>
        <v>2.4631148760330577</v>
      </c>
      <c r="AE549" s="28">
        <f t="shared" si="4540"/>
        <v>793000</v>
      </c>
      <c r="AF549" s="6">
        <f t="shared" si="4594"/>
        <v>1.9167996216897856</v>
      </c>
      <c r="AG549" s="6">
        <f t="shared" si="4612"/>
        <v>2.1410552332912989</v>
      </c>
      <c r="AH549" s="28">
        <f t="shared" si="4541"/>
        <v>793000</v>
      </c>
      <c r="AI549" s="6">
        <f t="shared" si="4595"/>
        <v>1.4501996216897857</v>
      </c>
      <c r="AJ549" s="6">
        <f t="shared" si="4613"/>
        <v>1.619755233291299</v>
      </c>
      <c r="AK549" s="28">
        <f t="shared" si="4542"/>
        <v>793000</v>
      </c>
      <c r="AL549" s="6">
        <f t="shared" si="4596"/>
        <v>0.75009962168978561</v>
      </c>
      <c r="AM549" s="6">
        <f t="shared" si="4614"/>
        <v>0.75448779774177366</v>
      </c>
      <c r="AN549" s="28">
        <f t="shared" si="4543"/>
        <v>793000</v>
      </c>
      <c r="AO549" s="6">
        <f t="shared" si="4597"/>
        <v>0.4492996216897856</v>
      </c>
      <c r="AP549" s="6">
        <f t="shared" si="4615"/>
        <v>0.45205523329129887</v>
      </c>
      <c r="AQ549" s="28">
        <f t="shared" si="4928"/>
        <v>85200</v>
      </c>
      <c r="AR549" s="6">
        <f t="shared" si="4842"/>
        <v>1.4262000000000001</v>
      </c>
      <c r="AS549" s="6">
        <f t="shared" si="4843"/>
        <v>1.5917699227330047</v>
      </c>
      <c r="AT549" s="28">
        <f t="shared" si="5010"/>
        <v>484000</v>
      </c>
      <c r="AU549" s="6">
        <f t="shared" si="4844"/>
        <v>1.1870322314049586</v>
      </c>
      <c r="AV549" s="6">
        <f t="shared" si="4845"/>
        <v>1.3254501167503356</v>
      </c>
      <c r="AW549" s="28">
        <f t="shared" si="4544"/>
        <v>793000</v>
      </c>
      <c r="AX549" s="6">
        <f t="shared" si="4846"/>
        <v>1.1824996216897856</v>
      </c>
      <c r="AY549" s="6">
        <f t="shared" si="4847"/>
        <v>1.3206904740085768</v>
      </c>
      <c r="AZ549" s="28">
        <f t="shared" si="4545"/>
        <v>793000</v>
      </c>
      <c r="BA549" s="6">
        <f t="shared" si="4848"/>
        <v>1.1824996216897856</v>
      </c>
      <c r="BB549" s="21">
        <f t="shared" si="4849"/>
        <v>1.3206904740085768</v>
      </c>
    </row>
    <row r="550" spans="4:54" x14ac:dyDescent="0.25">
      <c r="D550" s="28">
        <v>541</v>
      </c>
      <c r="F550" s="20"/>
      <c r="G550" s="29">
        <f t="shared" si="4860"/>
        <v>271</v>
      </c>
      <c r="H550" s="4">
        <f t="shared" ref="H550" si="5075">H$5/G550+H$6</f>
        <v>4.0655808118081183</v>
      </c>
      <c r="I550" s="4">
        <f t="shared" si="4851"/>
        <v>5.8280977859778602</v>
      </c>
      <c r="J550" s="28">
        <v>541</v>
      </c>
      <c r="K550" s="4">
        <f t="shared" ref="K550" si="5076">K$5/J550+K$6</f>
        <v>4.0657308687615528</v>
      </c>
      <c r="L550" s="4">
        <f t="shared" si="4853"/>
        <v>5.8283170055452871</v>
      </c>
      <c r="M550" s="28">
        <f t="shared" si="4618"/>
        <v>1423</v>
      </c>
      <c r="N550" s="6">
        <f t="shared" ref="N550" si="5077">N$5/M550+N$6</f>
        <v>3.7650768095572733</v>
      </c>
      <c r="O550" s="6">
        <f t="shared" si="4601"/>
        <v>5.2845014757554463</v>
      </c>
      <c r="P550" s="28">
        <f t="shared" si="4620"/>
        <v>13330</v>
      </c>
      <c r="Q550" s="6">
        <f t="shared" ref="Q550" si="5078">Q$5/P550+Q$6</f>
        <v>3.7049777194298574</v>
      </c>
      <c r="R550" s="6">
        <f t="shared" si="4603"/>
        <v>5.2190529632408103</v>
      </c>
      <c r="S550" s="28">
        <f t="shared" si="4921"/>
        <v>22365</v>
      </c>
      <c r="T550" s="6">
        <f t="shared" ref="T550" si="5079">T$5/S550+T$6</f>
        <v>2.6780299575229152</v>
      </c>
      <c r="U550" s="6">
        <f t="shared" si="4605"/>
        <v>2.9892314553990609</v>
      </c>
      <c r="V550" s="28">
        <f t="shared" si="4923"/>
        <v>42825</v>
      </c>
      <c r="W550" s="6">
        <f t="shared" ref="W550" si="5080">W$5/V550+W$6</f>
        <v>2.58610899007589</v>
      </c>
      <c r="X550" s="6">
        <f t="shared" si="4607"/>
        <v>2.8871136018680676</v>
      </c>
      <c r="Y550" s="28">
        <f t="shared" si="4925"/>
        <v>85450</v>
      </c>
      <c r="Z550" s="6">
        <f t="shared" ref="Z550" si="5081">Z$5/Y550+Z$6</f>
        <v>2.458426857811586</v>
      </c>
      <c r="AA550" s="6">
        <f t="shared" si="4609"/>
        <v>2.7450790520772381</v>
      </c>
      <c r="AB550" s="28">
        <f t="shared" si="5008"/>
        <v>486000</v>
      </c>
      <c r="AC550" s="6">
        <f t="shared" ref="AC550" si="5082">AC$5/AB550+AC$6</f>
        <v>2.2052843621399179</v>
      </c>
      <c r="AD550" s="6">
        <f t="shared" si="4611"/>
        <v>2.463064609053498</v>
      </c>
      <c r="AE550" s="28">
        <f t="shared" si="4540"/>
        <v>796000</v>
      </c>
      <c r="AF550" s="6">
        <f t="shared" si="4594"/>
        <v>1.916772864321608</v>
      </c>
      <c r="AG550" s="6">
        <f t="shared" si="4612"/>
        <v>2.1410271356783919</v>
      </c>
      <c r="AH550" s="28">
        <f t="shared" si="4541"/>
        <v>796000</v>
      </c>
      <c r="AI550" s="6">
        <f t="shared" si="4595"/>
        <v>1.4501728643216081</v>
      </c>
      <c r="AJ550" s="6">
        <f t="shared" si="4613"/>
        <v>1.619727135678392</v>
      </c>
      <c r="AK550" s="28">
        <f t="shared" si="4542"/>
        <v>796000</v>
      </c>
      <c r="AL550" s="6">
        <f t="shared" si="4596"/>
        <v>0.75007286432160802</v>
      </c>
      <c r="AM550" s="6">
        <f t="shared" si="4614"/>
        <v>0.75445970012886676</v>
      </c>
      <c r="AN550" s="28">
        <f t="shared" si="4543"/>
        <v>796000</v>
      </c>
      <c r="AO550" s="6">
        <f t="shared" si="4597"/>
        <v>0.44927286432160801</v>
      </c>
      <c r="AP550" s="6">
        <f t="shared" si="4615"/>
        <v>0.45202713567839198</v>
      </c>
      <c r="AQ550" s="28">
        <f t="shared" si="4928"/>
        <v>85450</v>
      </c>
      <c r="AR550" s="6">
        <f t="shared" si="4842"/>
        <v>1.4261268578115858</v>
      </c>
      <c r="AS550" s="6">
        <f t="shared" si="4843"/>
        <v>1.5916931062656419</v>
      </c>
      <c r="AT550" s="28">
        <f t="shared" si="5010"/>
        <v>486000</v>
      </c>
      <c r="AU550" s="6">
        <f t="shared" si="4844"/>
        <v>1.1869843621399176</v>
      </c>
      <c r="AV550" s="6">
        <f t="shared" si="4845"/>
        <v>1.3253998497707757</v>
      </c>
      <c r="AW550" s="28">
        <f t="shared" si="4544"/>
        <v>796000</v>
      </c>
      <c r="AX550" s="6">
        <f t="shared" si="4846"/>
        <v>1.182472864321608</v>
      </c>
      <c r="AY550" s="6">
        <f t="shared" si="4847"/>
        <v>1.3206623763956697</v>
      </c>
      <c r="AZ550" s="28">
        <f t="shared" si="4545"/>
        <v>796000</v>
      </c>
      <c r="BA550" s="6">
        <f t="shared" si="4848"/>
        <v>1.182472864321608</v>
      </c>
      <c r="BB550" s="21">
        <f t="shared" si="4849"/>
        <v>1.3206623763956697</v>
      </c>
    </row>
    <row r="551" spans="4:54" x14ac:dyDescent="0.25">
      <c r="D551" s="28">
        <v>542</v>
      </c>
      <c r="F551" s="20"/>
      <c r="G551" s="29">
        <f t="shared" si="4860"/>
        <v>271.5</v>
      </c>
      <c r="H551" s="4">
        <f t="shared" ref="H551" si="5083">H$5/G551+H$6</f>
        <v>4.0654313075506447</v>
      </c>
      <c r="I551" s="4">
        <f t="shared" si="4851"/>
        <v>5.8278793738489876</v>
      </c>
      <c r="J551" s="28">
        <v>542</v>
      </c>
      <c r="K551" s="4">
        <f t="shared" ref="K551" si="5084">K$5/J551+K$6</f>
        <v>4.0655808118081183</v>
      </c>
      <c r="L551" s="4">
        <f t="shared" si="4853"/>
        <v>5.8280977859778602</v>
      </c>
      <c r="M551" s="28">
        <f t="shared" si="4618"/>
        <v>1426</v>
      </c>
      <c r="N551" s="6">
        <f t="shared" ref="N551" si="5085">N$5/M551+N$6</f>
        <v>3.764927489481066</v>
      </c>
      <c r="O551" s="6">
        <f t="shared" si="4601"/>
        <v>5.284338849929874</v>
      </c>
      <c r="P551" s="28">
        <f t="shared" si="4620"/>
        <v>13360</v>
      </c>
      <c r="Q551" s="6">
        <f t="shared" ref="Q551" si="5086">Q$5/P551+Q$6</f>
        <v>3.7049532934131739</v>
      </c>
      <c r="R551" s="6">
        <f t="shared" si="4603"/>
        <v>5.2190263473053893</v>
      </c>
      <c r="S551" s="28">
        <f t="shared" si="4921"/>
        <v>22430</v>
      </c>
      <c r="T551" s="6">
        <f t="shared" ref="T551" si="5087">T$5/S551+T$6</f>
        <v>2.6779081587160056</v>
      </c>
      <c r="U551" s="6">
        <f t="shared" si="4605"/>
        <v>2.9891035666518055</v>
      </c>
      <c r="V551" s="28">
        <f t="shared" si="4923"/>
        <v>42950</v>
      </c>
      <c r="W551" s="6">
        <f t="shared" ref="W551" si="5088">W$5/V551+W$6</f>
        <v>2.5860094295692666</v>
      </c>
      <c r="X551" s="6">
        <f t="shared" si="4607"/>
        <v>2.8870090803259605</v>
      </c>
      <c r="Y551" s="28">
        <f t="shared" si="4925"/>
        <v>85700</v>
      </c>
      <c r="Z551" s="6">
        <f t="shared" ref="Z551" si="5089">Z$5/Y551+Z$6</f>
        <v>2.4583541423570594</v>
      </c>
      <c r="AA551" s="6">
        <f t="shared" si="4609"/>
        <v>2.7450026837806303</v>
      </c>
      <c r="AB551" s="28">
        <f t="shared" si="5008"/>
        <v>488000</v>
      </c>
      <c r="AC551" s="6">
        <f t="shared" ref="AC551" si="5090">AC$5/AB551+AC$6</f>
        <v>2.2052368852459017</v>
      </c>
      <c r="AD551" s="6">
        <f t="shared" si="4611"/>
        <v>2.4630147540983605</v>
      </c>
      <c r="AE551" s="28">
        <f t="shared" ref="AE551:AE614" si="5091">+AE550+3000</f>
        <v>799000</v>
      </c>
      <c r="AF551" s="6">
        <f t="shared" si="4594"/>
        <v>1.9167463078848561</v>
      </c>
      <c r="AG551" s="6">
        <f t="shared" si="4612"/>
        <v>2.1409992490613265</v>
      </c>
      <c r="AH551" s="28">
        <f t="shared" ref="AH551:AH614" si="5092">+AH550+3000</f>
        <v>799000</v>
      </c>
      <c r="AI551" s="6">
        <f t="shared" si="4595"/>
        <v>1.4501463078848562</v>
      </c>
      <c r="AJ551" s="6">
        <f t="shared" si="4613"/>
        <v>1.6196992490613267</v>
      </c>
      <c r="AK551" s="28">
        <f t="shared" ref="AK551:AK614" si="5093">+AK550+3000</f>
        <v>799000</v>
      </c>
      <c r="AL551" s="6">
        <f t="shared" si="4596"/>
        <v>0.75004630788485604</v>
      </c>
      <c r="AM551" s="6">
        <f t="shared" si="4614"/>
        <v>0.75443181351180144</v>
      </c>
      <c r="AN551" s="28">
        <f t="shared" ref="AN551:AN614" si="5094">+AN550+3000</f>
        <v>799000</v>
      </c>
      <c r="AO551" s="6">
        <f t="shared" si="4597"/>
        <v>0.44924630788485603</v>
      </c>
      <c r="AP551" s="6">
        <f t="shared" si="4615"/>
        <v>0.45199924906132666</v>
      </c>
      <c r="AQ551" s="28">
        <f t="shared" si="4928"/>
        <v>85700</v>
      </c>
      <c r="AR551" s="6">
        <f t="shared" si="4842"/>
        <v>1.4260541423570596</v>
      </c>
      <c r="AS551" s="6">
        <f t="shared" si="4843"/>
        <v>1.5916167379690338</v>
      </c>
      <c r="AT551" s="28">
        <f t="shared" si="5010"/>
        <v>488000</v>
      </c>
      <c r="AU551" s="6">
        <f t="shared" si="4844"/>
        <v>1.1869368852459017</v>
      </c>
      <c r="AV551" s="6">
        <f t="shared" si="4845"/>
        <v>1.3253499948156384</v>
      </c>
      <c r="AW551" s="28">
        <f t="shared" ref="AW551:AW614" si="5095">+AW550+3000</f>
        <v>799000</v>
      </c>
      <c r="AX551" s="6">
        <f t="shared" si="4846"/>
        <v>1.1824463078848562</v>
      </c>
      <c r="AY551" s="6">
        <f t="shared" si="4847"/>
        <v>1.3206344897786044</v>
      </c>
      <c r="AZ551" s="28">
        <f t="shared" ref="AZ551:AZ614" si="5096">+AZ550+3000</f>
        <v>799000</v>
      </c>
      <c r="BA551" s="6">
        <f t="shared" si="4848"/>
        <v>1.1824463078848562</v>
      </c>
      <c r="BB551" s="21">
        <f t="shared" si="4849"/>
        <v>1.3206344897786044</v>
      </c>
    </row>
    <row r="552" spans="4:54" x14ac:dyDescent="0.25">
      <c r="D552" s="28">
        <v>543</v>
      </c>
      <c r="F552" s="20"/>
      <c r="G552" s="29">
        <f t="shared" si="4860"/>
        <v>272</v>
      </c>
      <c r="H552" s="4">
        <f t="shared" ref="H552" si="5097">H$5/G552+H$6</f>
        <v>4.0652823529411766</v>
      </c>
      <c r="I552" s="4">
        <f t="shared" si="4851"/>
        <v>5.8276617647058826</v>
      </c>
      <c r="J552" s="28">
        <v>543</v>
      </c>
      <c r="K552" s="4">
        <f t="shared" ref="K552" si="5098">K$5/J552+K$6</f>
        <v>4.0654313075506447</v>
      </c>
      <c r="L552" s="4">
        <f t="shared" si="4853"/>
        <v>5.8278793738489876</v>
      </c>
      <c r="M552" s="28">
        <f t="shared" si="4618"/>
        <v>1429</v>
      </c>
      <c r="N552" s="6">
        <f t="shared" ref="N552" si="5099">N$5/M552+N$6</f>
        <v>3.7647787963610919</v>
      </c>
      <c r="O552" s="6">
        <f t="shared" si="4601"/>
        <v>5.2841769069279216</v>
      </c>
      <c r="P552" s="28">
        <f t="shared" si="4620"/>
        <v>13390</v>
      </c>
      <c r="Q552" s="6">
        <f t="shared" ref="Q552" si="5100">Q$5/P552+Q$6</f>
        <v>3.7049289768483944</v>
      </c>
      <c r="R552" s="6">
        <f t="shared" si="4603"/>
        <v>5.2189998506348028</v>
      </c>
      <c r="S552" s="28">
        <f t="shared" si="4921"/>
        <v>22495</v>
      </c>
      <c r="T552" s="6">
        <f t="shared" ref="T552" si="5101">T$5/S552+T$6</f>
        <v>2.6777870637919539</v>
      </c>
      <c r="U552" s="6">
        <f t="shared" si="4605"/>
        <v>2.9889764169815516</v>
      </c>
      <c r="V552" s="28">
        <f t="shared" si="4923"/>
        <v>43075</v>
      </c>
      <c r="W552" s="6">
        <f t="shared" ref="W552" si="5102">W$5/V552+W$6</f>
        <v>2.5859104468949505</v>
      </c>
      <c r="X552" s="6">
        <f t="shared" si="4607"/>
        <v>2.88690516540917</v>
      </c>
      <c r="Y552" s="28">
        <f t="shared" si="4925"/>
        <v>85950</v>
      </c>
      <c r="Z552" s="6">
        <f t="shared" ref="Z552" si="5103">Z$5/Y552+Z$6</f>
        <v>2.4582818499127401</v>
      </c>
      <c r="AA552" s="6">
        <f t="shared" si="4609"/>
        <v>2.7449267597440374</v>
      </c>
      <c r="AB552" s="28">
        <f t="shared" si="5008"/>
        <v>490000</v>
      </c>
      <c r="AC552" s="6">
        <f t="shared" ref="AC552" si="5104">AC$5/AB552+AC$6</f>
        <v>2.2051897959183675</v>
      </c>
      <c r="AD552" s="6">
        <f t="shared" si="4611"/>
        <v>2.4629653061224488</v>
      </c>
      <c r="AE552" s="28">
        <f t="shared" si="5091"/>
        <v>802000</v>
      </c>
      <c r="AF552" s="6">
        <f t="shared" si="4594"/>
        <v>1.9167199501246883</v>
      </c>
      <c r="AG552" s="6">
        <f t="shared" si="4612"/>
        <v>2.1409715710723192</v>
      </c>
      <c r="AH552" s="28">
        <f t="shared" si="5092"/>
        <v>802000</v>
      </c>
      <c r="AI552" s="6">
        <f t="shared" si="4595"/>
        <v>1.4501199501246884</v>
      </c>
      <c r="AJ552" s="6">
        <f t="shared" si="4613"/>
        <v>1.6196715710723193</v>
      </c>
      <c r="AK552" s="28">
        <f t="shared" si="5093"/>
        <v>802000</v>
      </c>
      <c r="AL552" s="6">
        <f t="shared" si="4596"/>
        <v>0.75001995012468825</v>
      </c>
      <c r="AM552" s="6">
        <f t="shared" si="4614"/>
        <v>0.75440413552279406</v>
      </c>
      <c r="AN552" s="28">
        <f t="shared" si="5094"/>
        <v>802000</v>
      </c>
      <c r="AO552" s="6">
        <f t="shared" si="4597"/>
        <v>0.44921995012468824</v>
      </c>
      <c r="AP552" s="6">
        <f t="shared" si="4615"/>
        <v>0.45197157107231922</v>
      </c>
      <c r="AQ552" s="28">
        <f t="shared" si="4928"/>
        <v>85950</v>
      </c>
      <c r="AR552" s="6">
        <f t="shared" si="4842"/>
        <v>1.4259818499127399</v>
      </c>
      <c r="AS552" s="6">
        <f t="shared" si="4843"/>
        <v>1.5915408139324407</v>
      </c>
      <c r="AT552" s="28">
        <f t="shared" si="5010"/>
        <v>490000</v>
      </c>
      <c r="AU552" s="6">
        <f t="shared" si="4844"/>
        <v>1.1868897959183673</v>
      </c>
      <c r="AV552" s="6">
        <f t="shared" si="4845"/>
        <v>1.3253005468397268</v>
      </c>
      <c r="AW552" s="28">
        <f t="shared" si="5095"/>
        <v>802000</v>
      </c>
      <c r="AX552" s="6">
        <f t="shared" si="4846"/>
        <v>1.1824199501246884</v>
      </c>
      <c r="AY552" s="6">
        <f t="shared" si="4847"/>
        <v>1.320606811789597</v>
      </c>
      <c r="AZ552" s="28">
        <f t="shared" si="5096"/>
        <v>802000</v>
      </c>
      <c r="BA552" s="6">
        <f t="shared" si="4848"/>
        <v>1.1824199501246884</v>
      </c>
      <c r="BB552" s="21">
        <f t="shared" si="4849"/>
        <v>1.320606811789597</v>
      </c>
    </row>
    <row r="553" spans="4:54" x14ac:dyDescent="0.25">
      <c r="D553" s="28">
        <v>544</v>
      </c>
      <c r="F553" s="20"/>
      <c r="G553" s="29">
        <f t="shared" si="4860"/>
        <v>272.5</v>
      </c>
      <c r="H553" s="4">
        <f t="shared" ref="H553" si="5105">H$5/G553+H$6</f>
        <v>4.0651339449541286</v>
      </c>
      <c r="I553" s="4">
        <f t="shared" si="4851"/>
        <v>5.827444954128441</v>
      </c>
      <c r="J553" s="28">
        <v>544</v>
      </c>
      <c r="K553" s="4">
        <f t="shared" ref="K553" si="5106">K$5/J553+K$6</f>
        <v>4.0652823529411766</v>
      </c>
      <c r="L553" s="4">
        <f t="shared" si="4853"/>
        <v>5.8276617647058826</v>
      </c>
      <c r="M553" s="28">
        <f t="shared" si="4618"/>
        <v>1432</v>
      </c>
      <c r="N553" s="6">
        <f t="shared" ref="N553" si="5107">N$5/M553+N$6</f>
        <v>3.7646307262569834</v>
      </c>
      <c r="O553" s="6">
        <f t="shared" si="4601"/>
        <v>5.2840156424581011</v>
      </c>
      <c r="P553" s="28">
        <f t="shared" si="4620"/>
        <v>13420</v>
      </c>
      <c r="Q553" s="6">
        <f t="shared" ref="Q553" si="5108">Q$5/P553+Q$6</f>
        <v>3.7049047690014905</v>
      </c>
      <c r="R553" s="6">
        <f t="shared" si="4603"/>
        <v>5.2189734724292105</v>
      </c>
      <c r="S553" s="28">
        <f t="shared" si="4921"/>
        <v>22560</v>
      </c>
      <c r="T553" s="6">
        <f t="shared" ref="T553" si="5109">T$5/S553+T$6</f>
        <v>2.6776666666666666</v>
      </c>
      <c r="U553" s="6">
        <f t="shared" si="4605"/>
        <v>2.9888500000000002</v>
      </c>
      <c r="V553" s="28">
        <f t="shared" si="4923"/>
        <v>43200</v>
      </c>
      <c r="W553" s="6">
        <f t="shared" ref="W553" si="5110">W$5/V553+W$6</f>
        <v>2.5858120370370368</v>
      </c>
      <c r="X553" s="6">
        <f t="shared" si="4607"/>
        <v>2.8868018518518519</v>
      </c>
      <c r="Y553" s="28">
        <f t="shared" si="4925"/>
        <v>86200</v>
      </c>
      <c r="Z553" s="6">
        <f t="shared" ref="Z553" si="5111">Z$5/Y553+Z$6</f>
        <v>2.4582099767981438</v>
      </c>
      <c r="AA553" s="6">
        <f t="shared" si="4609"/>
        <v>2.7448512761020885</v>
      </c>
      <c r="AB553" s="28">
        <f t="shared" si="5008"/>
        <v>492000</v>
      </c>
      <c r="AC553" s="6">
        <f t="shared" ref="AC553" si="5112">AC$5/AB553+AC$6</f>
        <v>2.2051430894308943</v>
      </c>
      <c r="AD553" s="6">
        <f t="shared" si="4611"/>
        <v>2.4629162601626016</v>
      </c>
      <c r="AE553" s="28">
        <f t="shared" si="5091"/>
        <v>805000</v>
      </c>
      <c r="AF553" s="6">
        <f t="shared" si="4594"/>
        <v>1.9166937888198758</v>
      </c>
      <c r="AG553" s="6">
        <f t="shared" si="4612"/>
        <v>2.1409440993788817</v>
      </c>
      <c r="AH553" s="28">
        <f t="shared" si="5092"/>
        <v>805000</v>
      </c>
      <c r="AI553" s="6">
        <f t="shared" si="4595"/>
        <v>1.4500937888198759</v>
      </c>
      <c r="AJ553" s="6">
        <f t="shared" si="4613"/>
        <v>1.6196440993788821</v>
      </c>
      <c r="AK553" s="28">
        <f t="shared" si="5093"/>
        <v>805000</v>
      </c>
      <c r="AL553" s="6">
        <f t="shared" si="4596"/>
        <v>0.74999378881987577</v>
      </c>
      <c r="AM553" s="6">
        <f t="shared" si="4614"/>
        <v>0.75437666382935686</v>
      </c>
      <c r="AN553" s="28">
        <f t="shared" si="5094"/>
        <v>805000</v>
      </c>
      <c r="AO553" s="6">
        <f t="shared" si="4597"/>
        <v>0.44919378881987576</v>
      </c>
      <c r="AP553" s="6">
        <f t="shared" si="4615"/>
        <v>0.45194409937888197</v>
      </c>
      <c r="AQ553" s="28">
        <f t="shared" si="4928"/>
        <v>86200</v>
      </c>
      <c r="AR553" s="6">
        <f t="shared" si="4842"/>
        <v>1.4259099767981438</v>
      </c>
      <c r="AS553" s="6">
        <f t="shared" si="4843"/>
        <v>1.5914653302904918</v>
      </c>
      <c r="AT553" s="28">
        <f t="shared" si="5010"/>
        <v>492000</v>
      </c>
      <c r="AU553" s="6">
        <f t="shared" si="4844"/>
        <v>1.1868430894308943</v>
      </c>
      <c r="AV553" s="6">
        <f t="shared" si="4845"/>
        <v>1.3252515008798795</v>
      </c>
      <c r="AW553" s="28">
        <f t="shared" si="5095"/>
        <v>805000</v>
      </c>
      <c r="AX553" s="6">
        <f t="shared" si="4846"/>
        <v>1.1823937888198759</v>
      </c>
      <c r="AY553" s="6">
        <f t="shared" si="4847"/>
        <v>1.3205793400961598</v>
      </c>
      <c r="AZ553" s="28">
        <f t="shared" si="5096"/>
        <v>805000</v>
      </c>
      <c r="BA553" s="6">
        <f t="shared" si="4848"/>
        <v>1.1823937888198759</v>
      </c>
      <c r="BB553" s="21">
        <f t="shared" si="4849"/>
        <v>1.3205793400961598</v>
      </c>
    </row>
    <row r="554" spans="4:54" x14ac:dyDescent="0.25">
      <c r="D554" s="28">
        <v>545</v>
      </c>
      <c r="F554" s="20"/>
      <c r="G554" s="29">
        <f t="shared" si="4860"/>
        <v>273</v>
      </c>
      <c r="H554" s="4">
        <f t="shared" ref="H554" si="5113">H$5/G554+H$6</f>
        <v>4.0649860805860802</v>
      </c>
      <c r="I554" s="4">
        <f t="shared" si="4851"/>
        <v>5.8272289377289379</v>
      </c>
      <c r="J554" s="28">
        <v>545</v>
      </c>
      <c r="K554" s="4">
        <f t="shared" ref="K554" si="5114">K$5/J554+K$6</f>
        <v>4.0651339449541286</v>
      </c>
      <c r="L554" s="4">
        <f t="shared" si="4853"/>
        <v>5.827444954128441</v>
      </c>
      <c r="M554" s="28">
        <f t="shared" si="4618"/>
        <v>1435</v>
      </c>
      <c r="N554" s="6">
        <f t="shared" ref="N554" si="5115">N$5/M554+N$6</f>
        <v>3.7644832752613242</v>
      </c>
      <c r="O554" s="6">
        <f t="shared" si="4601"/>
        <v>5.2838550522648084</v>
      </c>
      <c r="P554" s="28">
        <f t="shared" si="4620"/>
        <v>13450</v>
      </c>
      <c r="Q554" s="6">
        <f t="shared" ref="Q554" si="5116">Q$5/P554+Q$6</f>
        <v>3.7048806691449814</v>
      </c>
      <c r="R554" s="6">
        <f t="shared" si="4603"/>
        <v>5.2189472118959115</v>
      </c>
      <c r="S554" s="28">
        <f t="shared" si="4921"/>
        <v>22625</v>
      </c>
      <c r="T554" s="6">
        <f t="shared" ref="T554" si="5117">T$5/S554+T$6</f>
        <v>2.6775469613259668</v>
      </c>
      <c r="U554" s="6">
        <f t="shared" si="4605"/>
        <v>2.9887243093922651</v>
      </c>
      <c r="V554" s="28">
        <f t="shared" si="4923"/>
        <v>43325</v>
      </c>
      <c r="W554" s="6">
        <f t="shared" ref="W554" si="5118">W$5/V554+W$6</f>
        <v>2.5857141950375069</v>
      </c>
      <c r="X554" s="6">
        <f t="shared" si="4607"/>
        <v>2.8866991344489326</v>
      </c>
      <c r="Y554" s="28">
        <f t="shared" si="4925"/>
        <v>86450</v>
      </c>
      <c r="Z554" s="6">
        <f t="shared" ref="Z554" si="5119">Z$5/Y554+Z$6</f>
        <v>2.4581385193753613</v>
      </c>
      <c r="AA554" s="6">
        <f t="shared" si="4609"/>
        <v>2.744776229034124</v>
      </c>
      <c r="AB554" s="28">
        <f t="shared" si="5008"/>
        <v>494000</v>
      </c>
      <c r="AC554" s="6">
        <f t="shared" ref="AC554" si="5120">AC$5/AB554+AC$6</f>
        <v>2.2050967611336034</v>
      </c>
      <c r="AD554" s="6">
        <f t="shared" si="4611"/>
        <v>2.4628676113360322</v>
      </c>
      <c r="AE554" s="28">
        <f t="shared" si="5091"/>
        <v>808000</v>
      </c>
      <c r="AF554" s="6">
        <f t="shared" si="4594"/>
        <v>1.9166678217821782</v>
      </c>
      <c r="AG554" s="6">
        <f t="shared" si="4612"/>
        <v>2.1409168316831684</v>
      </c>
      <c r="AH554" s="28">
        <f t="shared" si="5092"/>
        <v>808000</v>
      </c>
      <c r="AI554" s="6">
        <f t="shared" si="4595"/>
        <v>1.4500678217821783</v>
      </c>
      <c r="AJ554" s="6">
        <f t="shared" si="4613"/>
        <v>1.6196168316831683</v>
      </c>
      <c r="AK554" s="28">
        <f t="shared" si="5093"/>
        <v>808000</v>
      </c>
      <c r="AL554" s="6">
        <f t="shared" si="4596"/>
        <v>0.74996782178217825</v>
      </c>
      <c r="AM554" s="6">
        <f t="shared" si="4614"/>
        <v>0.75434939613364316</v>
      </c>
      <c r="AN554" s="28">
        <f t="shared" si="5094"/>
        <v>808000</v>
      </c>
      <c r="AO554" s="6">
        <f t="shared" si="4597"/>
        <v>0.44916782178217818</v>
      </c>
      <c r="AP554" s="6">
        <f t="shared" si="4615"/>
        <v>0.45191683168316832</v>
      </c>
      <c r="AQ554" s="28">
        <f t="shared" si="4928"/>
        <v>86450</v>
      </c>
      <c r="AR554" s="6">
        <f t="shared" si="4842"/>
        <v>1.4258385193753615</v>
      </c>
      <c r="AS554" s="6">
        <f t="shared" si="4843"/>
        <v>1.5913902832225273</v>
      </c>
      <c r="AT554" s="28">
        <f t="shared" si="5010"/>
        <v>494000</v>
      </c>
      <c r="AU554" s="6">
        <f t="shared" si="4844"/>
        <v>1.1867967611336032</v>
      </c>
      <c r="AV554" s="6">
        <f t="shared" si="4845"/>
        <v>1.3252028520533101</v>
      </c>
      <c r="AW554" s="28">
        <f t="shared" si="5095"/>
        <v>808000</v>
      </c>
      <c r="AX554" s="6">
        <f t="shared" si="4846"/>
        <v>1.1823678217821783</v>
      </c>
      <c r="AY554" s="6">
        <f t="shared" si="4847"/>
        <v>1.320552072400446</v>
      </c>
      <c r="AZ554" s="28">
        <f t="shared" si="5096"/>
        <v>808000</v>
      </c>
      <c r="BA554" s="6">
        <f t="shared" si="4848"/>
        <v>1.1823678217821783</v>
      </c>
      <c r="BB554" s="21">
        <f t="shared" si="4849"/>
        <v>1.320552072400446</v>
      </c>
    </row>
    <row r="555" spans="4:54" x14ac:dyDescent="0.25">
      <c r="D555" s="28">
        <v>546</v>
      </c>
      <c r="F555" s="20"/>
      <c r="G555" s="29">
        <f t="shared" si="4860"/>
        <v>273.5</v>
      </c>
      <c r="H555" s="4">
        <f t="shared" ref="H555" si="5121">H$5/G555+H$6</f>
        <v>4.0648387568555755</v>
      </c>
      <c r="I555" s="4">
        <f t="shared" si="4851"/>
        <v>5.8270137111517366</v>
      </c>
      <c r="J555" s="28">
        <v>546</v>
      </c>
      <c r="K555" s="4">
        <f t="shared" ref="K555" si="5122">K$5/J555+K$6</f>
        <v>4.0649860805860802</v>
      </c>
      <c r="L555" s="4">
        <f t="shared" si="4853"/>
        <v>5.8272289377289379</v>
      </c>
      <c r="M555" s="28">
        <f t="shared" si="4618"/>
        <v>1438</v>
      </c>
      <c r="N555" s="6">
        <f t="shared" ref="N555" si="5123">N$5/M555+N$6</f>
        <v>3.7643364394993046</v>
      </c>
      <c r="O555" s="6">
        <f t="shared" si="4601"/>
        <v>5.2836951321279555</v>
      </c>
      <c r="P555" s="28">
        <f t="shared" si="4620"/>
        <v>13480</v>
      </c>
      <c r="Q555" s="6">
        <f t="shared" ref="Q555" si="5124">Q$5/P555+Q$6</f>
        <v>3.7048566765578639</v>
      </c>
      <c r="R555" s="6">
        <f t="shared" si="4603"/>
        <v>5.2189210682492586</v>
      </c>
      <c r="S555" s="28">
        <f t="shared" si="4921"/>
        <v>22690</v>
      </c>
      <c r="T555" s="6">
        <f t="shared" ref="T555" si="5125">T$5/S555+T$6</f>
        <v>2.6774279418245923</v>
      </c>
      <c r="U555" s="6">
        <f t="shared" si="4605"/>
        <v>2.9885993389158219</v>
      </c>
      <c r="V555" s="28">
        <f t="shared" si="4923"/>
        <v>43450</v>
      </c>
      <c r="W555" s="6">
        <f t="shared" ref="W555" si="5126">W$5/V555+W$6</f>
        <v>2.5856169159953968</v>
      </c>
      <c r="X555" s="6">
        <f t="shared" si="4607"/>
        <v>2.8865970080552357</v>
      </c>
      <c r="Y555" s="28">
        <f t="shared" si="4925"/>
        <v>86700</v>
      </c>
      <c r="Z555" s="6">
        <f t="shared" ref="Z555" si="5127">Z$5/Y555+Z$6</f>
        <v>2.4580674740484429</v>
      </c>
      <c r="AA555" s="6">
        <f t="shared" si="4609"/>
        <v>2.7447016147635526</v>
      </c>
      <c r="AB555" s="28">
        <f t="shared" si="5008"/>
        <v>496000</v>
      </c>
      <c r="AC555" s="6">
        <f t="shared" ref="AC555" si="5128">AC$5/AB555+AC$6</f>
        <v>2.205050806451613</v>
      </c>
      <c r="AD555" s="6">
        <f t="shared" si="4611"/>
        <v>2.4628193548387096</v>
      </c>
      <c r="AE555" s="28">
        <f t="shared" si="5091"/>
        <v>811000</v>
      </c>
      <c r="AF555" s="6">
        <f t="shared" si="4594"/>
        <v>1.9166420468557337</v>
      </c>
      <c r="AG555" s="6">
        <f t="shared" si="4612"/>
        <v>2.1408897657213317</v>
      </c>
      <c r="AH555" s="28">
        <f t="shared" si="5092"/>
        <v>811000</v>
      </c>
      <c r="AI555" s="6">
        <f t="shared" si="4595"/>
        <v>1.4500420468557338</v>
      </c>
      <c r="AJ555" s="6">
        <f t="shared" si="4613"/>
        <v>1.6195897657213318</v>
      </c>
      <c r="AK555" s="28">
        <f t="shared" si="5093"/>
        <v>811000</v>
      </c>
      <c r="AL555" s="6">
        <f t="shared" si="4596"/>
        <v>0.74994204685573362</v>
      </c>
      <c r="AM555" s="6">
        <f t="shared" si="4614"/>
        <v>0.7543223301718065</v>
      </c>
      <c r="AN555" s="28">
        <f t="shared" si="5094"/>
        <v>811000</v>
      </c>
      <c r="AO555" s="6">
        <f t="shared" si="4597"/>
        <v>0.44914204685573367</v>
      </c>
      <c r="AP555" s="6">
        <f t="shared" si="4615"/>
        <v>0.45188976572133166</v>
      </c>
      <c r="AQ555" s="28">
        <f t="shared" si="4928"/>
        <v>86700</v>
      </c>
      <c r="AR555" s="6">
        <f t="shared" si="4842"/>
        <v>1.425767474048443</v>
      </c>
      <c r="AS555" s="6">
        <f t="shared" si="4843"/>
        <v>1.5913156689519561</v>
      </c>
      <c r="AT555" s="28">
        <f t="shared" si="5010"/>
        <v>496000</v>
      </c>
      <c r="AU555" s="6">
        <f t="shared" si="4844"/>
        <v>1.186750806451613</v>
      </c>
      <c r="AV555" s="6">
        <f t="shared" si="4845"/>
        <v>1.3251545955559876</v>
      </c>
      <c r="AW555" s="28">
        <f t="shared" si="5095"/>
        <v>811000</v>
      </c>
      <c r="AX555" s="6">
        <f t="shared" si="4846"/>
        <v>1.1823420468557337</v>
      </c>
      <c r="AY555" s="6">
        <f t="shared" si="4847"/>
        <v>1.3205250064386096</v>
      </c>
      <c r="AZ555" s="28">
        <f t="shared" si="5096"/>
        <v>811000</v>
      </c>
      <c r="BA555" s="6">
        <f t="shared" si="4848"/>
        <v>1.1823420468557337</v>
      </c>
      <c r="BB555" s="21">
        <f t="shared" si="4849"/>
        <v>1.3205250064386096</v>
      </c>
    </row>
    <row r="556" spans="4:54" x14ac:dyDescent="0.25">
      <c r="D556" s="28">
        <v>547</v>
      </c>
      <c r="F556" s="20"/>
      <c r="G556" s="29">
        <f t="shared" si="4860"/>
        <v>274</v>
      </c>
      <c r="H556" s="4">
        <f t="shared" ref="H556" si="5129">H$5/G556+H$6</f>
        <v>4.0646919708029197</v>
      </c>
      <c r="I556" s="4">
        <f t="shared" si="4851"/>
        <v>5.8267992700729927</v>
      </c>
      <c r="J556" s="28">
        <v>547</v>
      </c>
      <c r="K556" s="4">
        <f t="shared" ref="K556" si="5130">K$5/J556+K$6</f>
        <v>4.0648387568555755</v>
      </c>
      <c r="L556" s="4">
        <f t="shared" si="4853"/>
        <v>5.8270137111517366</v>
      </c>
      <c r="M556" s="28">
        <f t="shared" si="4618"/>
        <v>1441</v>
      </c>
      <c r="N556" s="6">
        <f t="shared" ref="N556" si="5131">N$5/M556+N$6</f>
        <v>3.7641902151283833</v>
      </c>
      <c r="O556" s="6">
        <f t="shared" si="4601"/>
        <v>5.2835358778625956</v>
      </c>
      <c r="P556" s="28">
        <f t="shared" si="4620"/>
        <v>13510</v>
      </c>
      <c r="Q556" s="6">
        <f t="shared" ref="Q556" si="5132">Q$5/P556+Q$6</f>
        <v>3.7048327905255367</v>
      </c>
      <c r="R556" s="6">
        <f t="shared" si="4603"/>
        <v>5.218895040710585</v>
      </c>
      <c r="S556" s="28">
        <f t="shared" si="4921"/>
        <v>22755</v>
      </c>
      <c r="T556" s="6">
        <f t="shared" ref="T556" si="5133">T$5/S556+T$6</f>
        <v>2.6773096022852121</v>
      </c>
      <c r="U556" s="6">
        <f t="shared" si="4605"/>
        <v>2.9884750823994728</v>
      </c>
      <c r="V556" s="28">
        <f t="shared" si="4923"/>
        <v>43575</v>
      </c>
      <c r="W556" s="6">
        <f t="shared" ref="W556" si="5134">W$5/V556+W$6</f>
        <v>2.5855201950659779</v>
      </c>
      <c r="X556" s="6">
        <f t="shared" si="4607"/>
        <v>2.8864954675846244</v>
      </c>
      <c r="Y556" s="28">
        <f t="shared" si="4925"/>
        <v>86950</v>
      </c>
      <c r="Z556" s="6">
        <f t="shared" ref="Z556" si="5135">Z$5/Y556+Z$6</f>
        <v>2.4579968372627947</v>
      </c>
      <c r="AA556" s="6">
        <f t="shared" si="4609"/>
        <v>2.7446274295572168</v>
      </c>
      <c r="AB556" s="28">
        <f t="shared" si="5008"/>
        <v>498000</v>
      </c>
      <c r="AC556" s="6">
        <f t="shared" ref="AC556" si="5136">AC$5/AB556+AC$6</f>
        <v>2.2050052208835345</v>
      </c>
      <c r="AD556" s="6">
        <f t="shared" si="4611"/>
        <v>2.462771485943775</v>
      </c>
      <c r="AE556" s="28">
        <f t="shared" si="5091"/>
        <v>814000</v>
      </c>
      <c r="AF556" s="6">
        <f t="shared" si="4594"/>
        <v>1.9166164619164618</v>
      </c>
      <c r="AG556" s="6">
        <f t="shared" si="4612"/>
        <v>2.1408628992628991</v>
      </c>
      <c r="AH556" s="28">
        <f t="shared" si="5092"/>
        <v>814000</v>
      </c>
      <c r="AI556" s="6">
        <f t="shared" si="4595"/>
        <v>1.4500164619164619</v>
      </c>
      <c r="AJ556" s="6">
        <f t="shared" si="4613"/>
        <v>1.6195628992628994</v>
      </c>
      <c r="AK556" s="28">
        <f t="shared" si="5093"/>
        <v>814000</v>
      </c>
      <c r="AL556" s="6">
        <f t="shared" si="4596"/>
        <v>0.74991646191646189</v>
      </c>
      <c r="AM556" s="6">
        <f t="shared" si="4614"/>
        <v>0.75429546371337408</v>
      </c>
      <c r="AN556" s="28">
        <f t="shared" si="5094"/>
        <v>814000</v>
      </c>
      <c r="AO556" s="6">
        <f t="shared" si="4597"/>
        <v>0.44911646191646193</v>
      </c>
      <c r="AP556" s="6">
        <f t="shared" si="4615"/>
        <v>0.45186289926289924</v>
      </c>
      <c r="AQ556" s="28">
        <f t="shared" si="4928"/>
        <v>86950</v>
      </c>
      <c r="AR556" s="6">
        <f t="shared" si="4842"/>
        <v>1.4256968372627947</v>
      </c>
      <c r="AS556" s="6">
        <f t="shared" si="4843"/>
        <v>1.5912414837456204</v>
      </c>
      <c r="AT556" s="28">
        <f t="shared" si="5010"/>
        <v>498000</v>
      </c>
      <c r="AU556" s="6">
        <f t="shared" si="4844"/>
        <v>1.1867052208835343</v>
      </c>
      <c r="AV556" s="6">
        <f t="shared" si="4845"/>
        <v>1.325106726661053</v>
      </c>
      <c r="AW556" s="28">
        <f t="shared" si="5095"/>
        <v>814000</v>
      </c>
      <c r="AX556" s="6">
        <f t="shared" si="4846"/>
        <v>1.1823164619164619</v>
      </c>
      <c r="AY556" s="6">
        <f t="shared" si="4847"/>
        <v>1.3204981399801772</v>
      </c>
      <c r="AZ556" s="28">
        <f t="shared" si="5096"/>
        <v>814000</v>
      </c>
      <c r="BA556" s="6">
        <f t="shared" si="4848"/>
        <v>1.1823164619164619</v>
      </c>
      <c r="BB556" s="21">
        <f t="shared" si="4849"/>
        <v>1.3204981399801772</v>
      </c>
    </row>
    <row r="557" spans="4:54" x14ac:dyDescent="0.25">
      <c r="D557" s="28">
        <v>548</v>
      </c>
      <c r="F557" s="20"/>
      <c r="G557" s="29">
        <f t="shared" si="4860"/>
        <v>274.5</v>
      </c>
      <c r="H557" s="4">
        <f t="shared" ref="H557" si="5137">H$5/G557+H$6</f>
        <v>4.0645457194899821</v>
      </c>
      <c r="I557" s="4">
        <f t="shared" si="4851"/>
        <v>5.8265856102003646</v>
      </c>
      <c r="J557" s="28">
        <v>548</v>
      </c>
      <c r="K557" s="4">
        <f t="shared" ref="K557" si="5138">K$5/J557+K$6</f>
        <v>4.0646919708029197</v>
      </c>
      <c r="L557" s="4">
        <f t="shared" si="4853"/>
        <v>5.8267992700729927</v>
      </c>
      <c r="M557" s="28">
        <f t="shared" si="4618"/>
        <v>1444</v>
      </c>
      <c r="N557" s="6">
        <f t="shared" ref="N557" si="5139">N$5/M557+N$6</f>
        <v>3.7640445983379505</v>
      </c>
      <c r="O557" s="6">
        <f t="shared" si="4601"/>
        <v>5.2833772853185597</v>
      </c>
      <c r="P557" s="28">
        <f t="shared" si="4620"/>
        <v>13540</v>
      </c>
      <c r="Q557" s="6">
        <f t="shared" ref="Q557" si="5140">Q$5/P557+Q$6</f>
        <v>3.7048090103397344</v>
      </c>
      <c r="R557" s="6">
        <f t="shared" si="4603"/>
        <v>5.2188691285081248</v>
      </c>
      <c r="S557" s="28">
        <f t="shared" si="4921"/>
        <v>22820</v>
      </c>
      <c r="T557" s="6">
        <f t="shared" ref="T557" si="5141">T$5/S557+T$6</f>
        <v>2.6771919368974584</v>
      </c>
      <c r="U557" s="6">
        <f t="shared" si="4605"/>
        <v>2.9883515337423314</v>
      </c>
      <c r="V557" s="28">
        <f t="shared" si="4923"/>
        <v>43700</v>
      </c>
      <c r="W557" s="6">
        <f t="shared" ref="W557" si="5142">W$5/V557+W$6</f>
        <v>2.585424027459954</v>
      </c>
      <c r="X557" s="6">
        <f t="shared" si="4607"/>
        <v>2.8863945080091531</v>
      </c>
      <c r="Y557" s="28">
        <f t="shared" si="4925"/>
        <v>87200</v>
      </c>
      <c r="Z557" s="6">
        <f t="shared" ref="Z557" si="5143">Z$5/Y557+Z$6</f>
        <v>2.4579266055045874</v>
      </c>
      <c r="AA557" s="6">
        <f t="shared" si="4609"/>
        <v>2.7445536697247706</v>
      </c>
      <c r="AB557" s="28">
        <f t="shared" si="5008"/>
        <v>500000</v>
      </c>
      <c r="AC557" s="6">
        <f t="shared" ref="AC557" si="5144">AC$5/AB557+AC$6</f>
        <v>2.2049600000000003</v>
      </c>
      <c r="AD557" s="6">
        <f t="shared" si="4611"/>
        <v>2.4627239999999997</v>
      </c>
      <c r="AE557" s="28">
        <f t="shared" si="5091"/>
        <v>817000</v>
      </c>
      <c r="AF557" s="6">
        <f t="shared" ref="AF557:AF620" si="5145">AF$5/AE557+AF$6</f>
        <v>1.916591064871481</v>
      </c>
      <c r="AG557" s="6">
        <f t="shared" si="4612"/>
        <v>2.1408362301101591</v>
      </c>
      <c r="AH557" s="28">
        <f t="shared" si="5092"/>
        <v>817000</v>
      </c>
      <c r="AI557" s="6">
        <f t="shared" ref="AI557:AI620" si="5146">AI$5/AH557+AI$6</f>
        <v>1.4499910648714811</v>
      </c>
      <c r="AJ557" s="6">
        <f t="shared" si="4613"/>
        <v>1.6195362301101592</v>
      </c>
      <c r="AK557" s="28">
        <f t="shared" si="5093"/>
        <v>817000</v>
      </c>
      <c r="AL557" s="6">
        <f t="shared" ref="AL557:AL620" si="5147">AL$5/AK557+AL$6</f>
        <v>0.74989106487148105</v>
      </c>
      <c r="AM557" s="6">
        <f t="shared" si="4614"/>
        <v>0.754268794560634</v>
      </c>
      <c r="AN557" s="28">
        <f t="shared" si="5094"/>
        <v>817000</v>
      </c>
      <c r="AO557" s="6">
        <f t="shared" ref="AO557:AO620" si="5148">AO$5/AN557+AO$6</f>
        <v>0.44909106487148104</v>
      </c>
      <c r="AP557" s="6">
        <f t="shared" si="4615"/>
        <v>0.45183623011015911</v>
      </c>
      <c r="AQ557" s="28">
        <f t="shared" si="4928"/>
        <v>87200</v>
      </c>
      <c r="AR557" s="6">
        <f t="shared" si="4842"/>
        <v>1.4256266055045872</v>
      </c>
      <c r="AS557" s="6">
        <f t="shared" si="4843"/>
        <v>1.5911677239131743</v>
      </c>
      <c r="AT557" s="28">
        <f t="shared" si="5010"/>
        <v>500000</v>
      </c>
      <c r="AU557" s="6">
        <f t="shared" si="4844"/>
        <v>1.18666</v>
      </c>
      <c r="AV557" s="6">
        <f t="shared" si="4845"/>
        <v>1.3250592407172779</v>
      </c>
      <c r="AW557" s="28">
        <f t="shared" si="5095"/>
        <v>817000</v>
      </c>
      <c r="AX557" s="6">
        <f t="shared" si="4846"/>
        <v>1.1822910648714811</v>
      </c>
      <c r="AY557" s="6">
        <f t="shared" si="4847"/>
        <v>1.320471470827437</v>
      </c>
      <c r="AZ557" s="28">
        <f t="shared" si="5096"/>
        <v>817000</v>
      </c>
      <c r="BA557" s="6">
        <f t="shared" si="4848"/>
        <v>1.1822910648714811</v>
      </c>
      <c r="BB557" s="21">
        <f t="shared" si="4849"/>
        <v>1.320471470827437</v>
      </c>
    </row>
    <row r="558" spans="4:54" x14ac:dyDescent="0.25">
      <c r="D558" s="28">
        <v>549</v>
      </c>
      <c r="F558" s="20"/>
      <c r="G558" s="29">
        <f t="shared" si="4860"/>
        <v>275</v>
      </c>
      <c r="H558" s="4">
        <f t="shared" ref="H558" si="5149">H$5/G558+H$6</f>
        <v>4.0644</v>
      </c>
      <c r="I558" s="4">
        <f t="shared" si="4851"/>
        <v>5.8263727272727275</v>
      </c>
      <c r="J558" s="28">
        <v>549</v>
      </c>
      <c r="K558" s="4">
        <f t="shared" ref="K558" si="5150">K$5/J558+K$6</f>
        <v>4.0645457194899821</v>
      </c>
      <c r="L558" s="4">
        <f t="shared" si="4853"/>
        <v>5.8265856102003646</v>
      </c>
      <c r="M558" s="28">
        <f t="shared" si="4618"/>
        <v>1447</v>
      </c>
      <c r="N558" s="6">
        <f t="shared" ref="N558" si="5151">N$5/M558+N$6</f>
        <v>3.763899585348998</v>
      </c>
      <c r="O558" s="6">
        <f t="shared" ref="O558:O621" si="5152">O$5/M558+O$6</f>
        <v>5.2832193503800973</v>
      </c>
      <c r="P558" s="28">
        <f t="shared" si="4620"/>
        <v>13570</v>
      </c>
      <c r="Q558" s="6">
        <f t="shared" ref="Q558" si="5153">Q$5/P558+Q$6</f>
        <v>3.7047853352984528</v>
      </c>
      <c r="R558" s="6">
        <f t="shared" ref="R558:R621" si="5154">R$5/P558+R$6</f>
        <v>5.2188433308769344</v>
      </c>
      <c r="S558" s="28">
        <f t="shared" si="4921"/>
        <v>22885</v>
      </c>
      <c r="T558" s="6">
        <f t="shared" ref="T558" si="5155">T$5/S558+T$6</f>
        <v>2.6770749399169764</v>
      </c>
      <c r="U558" s="6">
        <f t="shared" ref="U558:U621" si="5156">U$5/S558+U$6</f>
        <v>2.9882286869128252</v>
      </c>
      <c r="V558" s="28">
        <f t="shared" si="4923"/>
        <v>43825</v>
      </c>
      <c r="W558" s="6">
        <f t="shared" ref="W558" si="5157">W$5/V558+W$6</f>
        <v>2.5853284084426695</v>
      </c>
      <c r="X558" s="6">
        <f t="shared" ref="X558:X621" si="5158">X$5/V558+X$6</f>
        <v>2.8862941243582432</v>
      </c>
      <c r="Y558" s="28">
        <f t="shared" si="4925"/>
        <v>87450</v>
      </c>
      <c r="Z558" s="6">
        <f t="shared" ref="Z558" si="5159">Z$5/Y558+Z$6</f>
        <v>2.4578567753001717</v>
      </c>
      <c r="AA558" s="6">
        <f t="shared" ref="AA558:AA621" si="5160">AA$5/Y558+AA$6</f>
        <v>2.7444803316180675</v>
      </c>
      <c r="AB558" s="28">
        <f t="shared" si="5008"/>
        <v>502000</v>
      </c>
      <c r="AC558" s="6">
        <f t="shared" ref="AC558" si="5161">AC$5/AB558+AC$6</f>
        <v>2.2049151394422313</v>
      </c>
      <c r="AD558" s="6">
        <f t="shared" ref="AD558:AD621" si="5162">AD$5/AB558+AD$6</f>
        <v>2.4626768924302787</v>
      </c>
      <c r="AE558" s="28">
        <f t="shared" si="5091"/>
        <v>820000</v>
      </c>
      <c r="AF558" s="6">
        <f t="shared" si="5145"/>
        <v>1.9165658536585366</v>
      </c>
      <c r="AG558" s="6">
        <f t="shared" ref="AG558:AG621" si="5163">AG$5/AE558+AG$6</f>
        <v>2.140809756097561</v>
      </c>
      <c r="AH558" s="28">
        <f t="shared" si="5092"/>
        <v>820000</v>
      </c>
      <c r="AI558" s="6">
        <f t="shared" si="5146"/>
        <v>1.4499658536585367</v>
      </c>
      <c r="AJ558" s="6">
        <f t="shared" ref="AJ558:AJ621" si="5164">AJ$5/AH558+AJ$6</f>
        <v>1.6195097560975611</v>
      </c>
      <c r="AK558" s="28">
        <f t="shared" si="5093"/>
        <v>820000</v>
      </c>
      <c r="AL558" s="6">
        <f t="shared" si="5147"/>
        <v>0.74986585365853653</v>
      </c>
      <c r="AM558" s="6">
        <f t="shared" ref="AM558:AM621" si="5165">AM$5/AK558+AM$6</f>
        <v>0.75424232054803586</v>
      </c>
      <c r="AN558" s="28">
        <f t="shared" si="5094"/>
        <v>820000</v>
      </c>
      <c r="AO558" s="6">
        <f t="shared" si="5148"/>
        <v>0.44906585365853657</v>
      </c>
      <c r="AP558" s="6">
        <f t="shared" ref="AP558:AP621" si="5166">AP$5/AN558+AP$6</f>
        <v>0.45180975609756097</v>
      </c>
      <c r="AQ558" s="28">
        <f t="shared" si="4928"/>
        <v>87450</v>
      </c>
      <c r="AR558" s="6">
        <f t="shared" si="4842"/>
        <v>1.4255567753001717</v>
      </c>
      <c r="AS558" s="6">
        <f t="shared" si="4843"/>
        <v>1.591094385806471</v>
      </c>
      <c r="AT558" s="28">
        <f t="shared" si="5010"/>
        <v>502000</v>
      </c>
      <c r="AU558" s="6">
        <f t="shared" si="4844"/>
        <v>1.1866151394422311</v>
      </c>
      <c r="AV558" s="6">
        <f t="shared" si="4845"/>
        <v>1.3250121331475566</v>
      </c>
      <c r="AW558" s="28">
        <f t="shared" si="5095"/>
        <v>820000</v>
      </c>
      <c r="AX558" s="6">
        <f t="shared" si="4846"/>
        <v>1.1822658536585366</v>
      </c>
      <c r="AY558" s="6">
        <f t="shared" si="4847"/>
        <v>1.3204449968148388</v>
      </c>
      <c r="AZ558" s="28">
        <f t="shared" si="5096"/>
        <v>820000</v>
      </c>
      <c r="BA558" s="6">
        <f t="shared" si="4848"/>
        <v>1.1822658536585366</v>
      </c>
      <c r="BB558" s="21">
        <f t="shared" si="4849"/>
        <v>1.3204449968148388</v>
      </c>
    </row>
    <row r="559" spans="4:54" x14ac:dyDescent="0.25">
      <c r="D559" s="28">
        <v>550</v>
      </c>
      <c r="F559" s="20"/>
      <c r="G559" s="29">
        <f t="shared" si="4860"/>
        <v>275.5</v>
      </c>
      <c r="H559" s="4">
        <f t="shared" ref="H559" si="5167">H$5/G559+H$6</f>
        <v>4.0642548094373865</v>
      </c>
      <c r="I559" s="4">
        <f t="shared" si="4851"/>
        <v>5.826160617059891</v>
      </c>
      <c r="J559" s="28">
        <v>550</v>
      </c>
      <c r="K559" s="4">
        <f t="shared" ref="K559" si="5168">K$5/J559+K$6</f>
        <v>4.0644</v>
      </c>
      <c r="L559" s="4">
        <f t="shared" si="4853"/>
        <v>5.8263727272727275</v>
      </c>
      <c r="M559" s="28">
        <f t="shared" ref="M559:M622" si="5169">+M558+3</f>
        <v>1450</v>
      </c>
      <c r="N559" s="6">
        <f t="shared" ref="N559" si="5170">N$5/M559+N$6</f>
        <v>3.7637551724137932</v>
      </c>
      <c r="O559" s="6">
        <f t="shared" si="5152"/>
        <v>5.2830620689655179</v>
      </c>
      <c r="P559" s="28">
        <f t="shared" ref="P559:P622" si="5171">P558+30</f>
        <v>13600</v>
      </c>
      <c r="Q559" s="6">
        <f t="shared" ref="Q559" si="5172">Q$5/P559+Q$6</f>
        <v>3.7047617647058826</v>
      </c>
      <c r="R559" s="6">
        <f t="shared" si="5154"/>
        <v>5.2188176470588239</v>
      </c>
      <c r="S559" s="28">
        <f t="shared" si="4921"/>
        <v>22950</v>
      </c>
      <c r="T559" s="6">
        <f t="shared" ref="T559" si="5173">T$5/S559+T$6</f>
        <v>2.6769586056644883</v>
      </c>
      <c r="U559" s="6">
        <f t="shared" si="5156"/>
        <v>2.9881065359477126</v>
      </c>
      <c r="V559" s="28">
        <f t="shared" si="4923"/>
        <v>43950</v>
      </c>
      <c r="W559" s="6">
        <f t="shared" ref="W559" si="5174">W$5/V559+W$6</f>
        <v>2.5852333333333331</v>
      </c>
      <c r="X559" s="6">
        <f t="shared" si="5158"/>
        <v>2.886194311717861</v>
      </c>
      <c r="Y559" s="28">
        <f t="shared" si="4925"/>
        <v>87700</v>
      </c>
      <c r="Z559" s="6">
        <f t="shared" ref="Z559" si="5175">Z$5/Y559+Z$6</f>
        <v>2.4577873432155073</v>
      </c>
      <c r="AA559" s="6">
        <f t="shared" si="5160"/>
        <v>2.7444074116305588</v>
      </c>
      <c r="AB559" s="28">
        <f t="shared" si="5008"/>
        <v>504000</v>
      </c>
      <c r="AC559" s="6">
        <f t="shared" ref="AC559" si="5176">AC$5/AB559+AC$6</f>
        <v>2.2048706349206353</v>
      </c>
      <c r="AD559" s="6">
        <f t="shared" si="5162"/>
        <v>2.4626301587301587</v>
      </c>
      <c r="AE559" s="28">
        <f t="shared" si="5091"/>
        <v>823000</v>
      </c>
      <c r="AF559" s="6">
        <f t="shared" si="5145"/>
        <v>1.9165408262454435</v>
      </c>
      <c r="AG559" s="6">
        <f t="shared" si="5163"/>
        <v>2.1407834750911299</v>
      </c>
      <c r="AH559" s="28">
        <f t="shared" si="5092"/>
        <v>823000</v>
      </c>
      <c r="AI559" s="6">
        <f t="shared" si="5146"/>
        <v>1.4499408262454436</v>
      </c>
      <c r="AJ559" s="6">
        <f t="shared" si="5164"/>
        <v>1.61948347509113</v>
      </c>
      <c r="AK559" s="28">
        <f t="shared" si="5093"/>
        <v>823000</v>
      </c>
      <c r="AL559" s="6">
        <f t="shared" si="5147"/>
        <v>0.74984082624544346</v>
      </c>
      <c r="AM559" s="6">
        <f t="shared" si="5165"/>
        <v>0.75421603954160488</v>
      </c>
      <c r="AN559" s="28">
        <f t="shared" si="5094"/>
        <v>823000</v>
      </c>
      <c r="AO559" s="6">
        <f t="shared" si="5148"/>
        <v>0.4490408262454435</v>
      </c>
      <c r="AP559" s="6">
        <f t="shared" si="5166"/>
        <v>0.45178347509112998</v>
      </c>
      <c r="AQ559" s="28">
        <f t="shared" si="4928"/>
        <v>87700</v>
      </c>
      <c r="AR559" s="6">
        <f t="shared" si="4842"/>
        <v>1.4254873432155075</v>
      </c>
      <c r="AS559" s="6">
        <f t="shared" si="4843"/>
        <v>1.5910214658189623</v>
      </c>
      <c r="AT559" s="28">
        <f t="shared" si="5010"/>
        <v>504000</v>
      </c>
      <c r="AU559" s="6">
        <f t="shared" si="4844"/>
        <v>1.1865706349206349</v>
      </c>
      <c r="AV559" s="6">
        <f t="shared" si="4845"/>
        <v>1.3249653994474366</v>
      </c>
      <c r="AW559" s="28">
        <f t="shared" si="5095"/>
        <v>823000</v>
      </c>
      <c r="AX559" s="6">
        <f t="shared" si="4846"/>
        <v>1.1822408262454436</v>
      </c>
      <c r="AY559" s="6">
        <f t="shared" si="4847"/>
        <v>1.3204187158084078</v>
      </c>
      <c r="AZ559" s="28">
        <f t="shared" si="5096"/>
        <v>823000</v>
      </c>
      <c r="BA559" s="6">
        <f t="shared" si="4848"/>
        <v>1.1822408262454436</v>
      </c>
      <c r="BB559" s="21">
        <f t="shared" si="4849"/>
        <v>1.3204187158084078</v>
      </c>
    </row>
    <row r="560" spans="4:54" x14ac:dyDescent="0.25">
      <c r="D560" s="28">
        <v>551</v>
      </c>
      <c r="F560" s="20"/>
      <c r="G560" s="29">
        <f t="shared" si="4860"/>
        <v>276</v>
      </c>
      <c r="H560" s="4">
        <f t="shared" ref="H560" si="5177">H$5/G560+H$6</f>
        <v>4.0641101449275361</v>
      </c>
      <c r="I560" s="4">
        <f t="shared" si="4851"/>
        <v>5.8259492753623192</v>
      </c>
      <c r="J560" s="28">
        <v>551</v>
      </c>
      <c r="K560" s="4">
        <f t="shared" ref="K560" si="5178">K$5/J560+K$6</f>
        <v>4.0642548094373865</v>
      </c>
      <c r="L560" s="4">
        <f t="shared" si="4853"/>
        <v>5.826160617059891</v>
      </c>
      <c r="M560" s="28">
        <f t="shared" si="5169"/>
        <v>1453</v>
      </c>
      <c r="N560" s="6">
        <f t="shared" ref="N560" si="5179">N$5/M560+N$6</f>
        <v>3.7636113558155539</v>
      </c>
      <c r="O560" s="6">
        <f t="shared" si="5152"/>
        <v>5.2829054370268409</v>
      </c>
      <c r="P560" s="28">
        <f t="shared" si="5171"/>
        <v>13630</v>
      </c>
      <c r="Q560" s="6">
        <f t="shared" ref="Q560" si="5180">Q$5/P560+Q$6</f>
        <v>3.7047382978723404</v>
      </c>
      <c r="R560" s="6">
        <f t="shared" si="5154"/>
        <v>5.2187920763022744</v>
      </c>
      <c r="S560" s="28">
        <f t="shared" si="4921"/>
        <v>23015</v>
      </c>
      <c r="T560" s="6">
        <f t="shared" ref="T560" si="5181">T$5/S560+T$6</f>
        <v>2.6768429285248754</v>
      </c>
      <c r="U560" s="6">
        <f t="shared" si="5156"/>
        <v>2.9879850749511188</v>
      </c>
      <c r="V560" s="28">
        <f t="shared" si="4923"/>
        <v>44075</v>
      </c>
      <c r="W560" s="6">
        <f t="shared" ref="W560" si="5182">W$5/V560+W$6</f>
        <v>2.5851387975042539</v>
      </c>
      <c r="X560" s="6">
        <f t="shared" si="5158"/>
        <v>2.8860950652297221</v>
      </c>
      <c r="Y560" s="28">
        <f t="shared" si="4925"/>
        <v>87950</v>
      </c>
      <c r="Z560" s="6">
        <f t="shared" ref="Z560" si="5183">Z$5/Y560+Z$6</f>
        <v>2.4577183058555998</v>
      </c>
      <c r="AA560" s="6">
        <f t="shared" si="5160"/>
        <v>2.7443349061967028</v>
      </c>
      <c r="AB560" s="28">
        <f t="shared" si="5008"/>
        <v>506000</v>
      </c>
      <c r="AC560" s="6">
        <f t="shared" ref="AC560" si="5184">AC$5/AB560+AC$6</f>
        <v>2.2048264822134391</v>
      </c>
      <c r="AD560" s="6">
        <f t="shared" si="5162"/>
        <v>2.4625837944664029</v>
      </c>
      <c r="AE560" s="28">
        <f t="shared" si="5091"/>
        <v>826000</v>
      </c>
      <c r="AF560" s="6">
        <f t="shared" si="5145"/>
        <v>1.91651598062954</v>
      </c>
      <c r="AG560" s="6">
        <f t="shared" si="5163"/>
        <v>2.1407573849878934</v>
      </c>
      <c r="AH560" s="28">
        <f t="shared" si="5092"/>
        <v>826000</v>
      </c>
      <c r="AI560" s="6">
        <f t="shared" si="5146"/>
        <v>1.4499159806295401</v>
      </c>
      <c r="AJ560" s="6">
        <f t="shared" si="5164"/>
        <v>1.6194573849878935</v>
      </c>
      <c r="AK560" s="28">
        <f t="shared" si="5093"/>
        <v>826000</v>
      </c>
      <c r="AL560" s="6">
        <f t="shared" si="5147"/>
        <v>0.74981598062953991</v>
      </c>
      <c r="AM560" s="6">
        <f t="shared" si="5165"/>
        <v>0.75418994943836826</v>
      </c>
      <c r="AN560" s="28">
        <f t="shared" si="5094"/>
        <v>826000</v>
      </c>
      <c r="AO560" s="6">
        <f t="shared" si="5148"/>
        <v>0.44901598062953996</v>
      </c>
      <c r="AP560" s="6">
        <f t="shared" si="5166"/>
        <v>0.45175738498789347</v>
      </c>
      <c r="AQ560" s="28">
        <f t="shared" si="4928"/>
        <v>87950</v>
      </c>
      <c r="AR560" s="6">
        <f t="shared" si="4842"/>
        <v>1.4254183058555998</v>
      </c>
      <c r="AS560" s="6">
        <f t="shared" si="4843"/>
        <v>1.5909489603851064</v>
      </c>
      <c r="AT560" s="28">
        <f t="shared" si="5010"/>
        <v>506000</v>
      </c>
      <c r="AU560" s="6">
        <f t="shared" si="4844"/>
        <v>1.1865264822134387</v>
      </c>
      <c r="AV560" s="6">
        <f t="shared" si="4845"/>
        <v>1.324919035183681</v>
      </c>
      <c r="AW560" s="28">
        <f t="shared" si="5095"/>
        <v>826000</v>
      </c>
      <c r="AX560" s="6">
        <f t="shared" si="4846"/>
        <v>1.18221598062954</v>
      </c>
      <c r="AY560" s="6">
        <f t="shared" si="4847"/>
        <v>1.3203926257051712</v>
      </c>
      <c r="AZ560" s="28">
        <f t="shared" si="5096"/>
        <v>826000</v>
      </c>
      <c r="BA560" s="6">
        <f t="shared" si="4848"/>
        <v>1.18221598062954</v>
      </c>
      <c r="BB560" s="21">
        <f t="shared" si="4849"/>
        <v>1.3203926257051712</v>
      </c>
    </row>
    <row r="561" spans="4:54" x14ac:dyDescent="0.25">
      <c r="D561" s="28">
        <v>552</v>
      </c>
      <c r="F561" s="20"/>
      <c r="G561" s="29">
        <f t="shared" si="4860"/>
        <v>276.5</v>
      </c>
      <c r="H561" s="4">
        <f t="shared" ref="H561" si="5185">H$5/G561+H$6</f>
        <v>4.0639660036166365</v>
      </c>
      <c r="I561" s="4">
        <f t="shared" si="4851"/>
        <v>5.8257386980108503</v>
      </c>
      <c r="J561" s="28">
        <v>552</v>
      </c>
      <c r="K561" s="4">
        <f t="shared" ref="K561" si="5186">K$5/J561+K$6</f>
        <v>4.0641101449275361</v>
      </c>
      <c r="L561" s="4">
        <f t="shared" si="4853"/>
        <v>5.8259492753623192</v>
      </c>
      <c r="M561" s="28">
        <f t="shared" si="5169"/>
        <v>1456</v>
      </c>
      <c r="N561" s="6">
        <f t="shared" ref="N561" si="5187">N$5/M561+N$6</f>
        <v>3.763468131868132</v>
      </c>
      <c r="O561" s="6">
        <f t="shared" si="5152"/>
        <v>5.282749450549451</v>
      </c>
      <c r="P561" s="28">
        <f t="shared" si="5171"/>
        <v>13660</v>
      </c>
      <c r="Q561" s="6">
        <f t="shared" ref="Q561" si="5188">Q$5/P561+Q$6</f>
        <v>3.7047149341142021</v>
      </c>
      <c r="R561" s="6">
        <f t="shared" si="5154"/>
        <v>5.2187666178623724</v>
      </c>
      <c r="S561" s="28">
        <f t="shared" si="4921"/>
        <v>23080</v>
      </c>
      <c r="T561" s="6">
        <f t="shared" ref="T561" si="5189">T$5/S561+T$6</f>
        <v>2.6767279029462738</v>
      </c>
      <c r="U561" s="6">
        <f t="shared" si="5156"/>
        <v>2.9878642980935877</v>
      </c>
      <c r="V561" s="28">
        <f t="shared" si="4923"/>
        <v>44200</v>
      </c>
      <c r="W561" s="6">
        <f t="shared" ref="W561" si="5190">W$5/V561+W$6</f>
        <v>2.5850447963800902</v>
      </c>
      <c r="X561" s="6">
        <f t="shared" si="5158"/>
        <v>2.8859963800904977</v>
      </c>
      <c r="Y561" s="28">
        <f t="shared" si="4925"/>
        <v>88200</v>
      </c>
      <c r="Z561" s="6">
        <f t="shared" ref="Z561" si="5191">Z$5/Y561+Z$6</f>
        <v>2.4576496598639457</v>
      </c>
      <c r="AA561" s="6">
        <f t="shared" si="5160"/>
        <v>2.7442628117913834</v>
      </c>
      <c r="AB561" s="28">
        <f t="shared" si="5008"/>
        <v>508000</v>
      </c>
      <c r="AC561" s="6">
        <f t="shared" ref="AC561" si="5192">AC$5/AB561+AC$6</f>
        <v>2.2047826771653547</v>
      </c>
      <c r="AD561" s="6">
        <f t="shared" si="5162"/>
        <v>2.4625377952755905</v>
      </c>
      <c r="AE561" s="28">
        <f t="shared" si="5091"/>
        <v>829000</v>
      </c>
      <c r="AF561" s="6">
        <f t="shared" si="5145"/>
        <v>1.9164913148371532</v>
      </c>
      <c r="AG561" s="6">
        <f t="shared" si="5163"/>
        <v>2.1407314837153195</v>
      </c>
      <c r="AH561" s="28">
        <f t="shared" si="5092"/>
        <v>829000</v>
      </c>
      <c r="AI561" s="6">
        <f t="shared" si="5146"/>
        <v>1.4498913148371533</v>
      </c>
      <c r="AJ561" s="6">
        <f t="shared" si="5164"/>
        <v>1.6194314837153196</v>
      </c>
      <c r="AK561" s="28">
        <f t="shared" si="5093"/>
        <v>829000</v>
      </c>
      <c r="AL561" s="6">
        <f t="shared" si="5147"/>
        <v>0.74979131483715322</v>
      </c>
      <c r="AM561" s="6">
        <f t="shared" si="5165"/>
        <v>0.75416404816579452</v>
      </c>
      <c r="AN561" s="28">
        <f t="shared" si="5094"/>
        <v>829000</v>
      </c>
      <c r="AO561" s="6">
        <f t="shared" si="5148"/>
        <v>0.44899131483715315</v>
      </c>
      <c r="AP561" s="6">
        <f t="shared" si="5166"/>
        <v>0.45173148371531968</v>
      </c>
      <c r="AQ561" s="28">
        <f t="shared" si="4928"/>
        <v>88200</v>
      </c>
      <c r="AR561" s="6">
        <f t="shared" si="4842"/>
        <v>1.4253496598639457</v>
      </c>
      <c r="AS561" s="6">
        <f t="shared" si="4843"/>
        <v>1.5908768659797867</v>
      </c>
      <c r="AT561" s="28">
        <f t="shared" si="5010"/>
        <v>508000</v>
      </c>
      <c r="AU561" s="6">
        <f t="shared" si="4844"/>
        <v>1.1864826771653543</v>
      </c>
      <c r="AV561" s="6">
        <f t="shared" si="4845"/>
        <v>1.3248730359928684</v>
      </c>
      <c r="AW561" s="28">
        <f t="shared" si="5095"/>
        <v>829000</v>
      </c>
      <c r="AX561" s="6">
        <f t="shared" si="4846"/>
        <v>1.1821913148371532</v>
      </c>
      <c r="AY561" s="6">
        <f t="shared" si="4847"/>
        <v>1.3203667244325974</v>
      </c>
      <c r="AZ561" s="28">
        <f t="shared" si="5096"/>
        <v>829000</v>
      </c>
      <c r="BA561" s="6">
        <f t="shared" si="4848"/>
        <v>1.1821913148371532</v>
      </c>
      <c r="BB561" s="21">
        <f t="shared" si="4849"/>
        <v>1.3203667244325974</v>
      </c>
    </row>
    <row r="562" spans="4:54" x14ac:dyDescent="0.25">
      <c r="D562" s="28">
        <v>553</v>
      </c>
      <c r="F562" s="20"/>
      <c r="G562" s="29">
        <f t="shared" si="4860"/>
        <v>277</v>
      </c>
      <c r="H562" s="4">
        <f t="shared" ref="H562" si="5193">H$5/G562+H$6</f>
        <v>4.0638223826714803</v>
      </c>
      <c r="I562" s="4">
        <f t="shared" si="4851"/>
        <v>5.8255288808664263</v>
      </c>
      <c r="J562" s="28">
        <v>553</v>
      </c>
      <c r="K562" s="4">
        <f t="shared" ref="K562" si="5194">K$5/J562+K$6</f>
        <v>4.0639660036166365</v>
      </c>
      <c r="L562" s="4">
        <f t="shared" si="4853"/>
        <v>5.8257386980108503</v>
      </c>
      <c r="M562" s="28">
        <f t="shared" si="5169"/>
        <v>1459</v>
      </c>
      <c r="N562" s="6">
        <f t="shared" ref="N562" si="5195">N$5/M562+N$6</f>
        <v>3.7633254969156957</v>
      </c>
      <c r="O562" s="6">
        <f t="shared" si="5152"/>
        <v>5.2825941055517482</v>
      </c>
      <c r="P562" s="28">
        <f t="shared" si="5171"/>
        <v>13690</v>
      </c>
      <c r="Q562" s="6">
        <f t="shared" ref="Q562" si="5196">Q$5/P562+Q$6</f>
        <v>3.7046916727538353</v>
      </c>
      <c r="R562" s="6">
        <f t="shared" si="5154"/>
        <v>5.2187412710007308</v>
      </c>
      <c r="S562" s="28">
        <f t="shared" si="4921"/>
        <v>23145</v>
      </c>
      <c r="T562" s="6">
        <f t="shared" ref="T562" si="5197">T$5/S562+T$6</f>
        <v>2.6766135234391877</v>
      </c>
      <c r="U562" s="6">
        <f t="shared" si="5156"/>
        <v>2.9877441996111473</v>
      </c>
      <c r="V562" s="28">
        <f t="shared" si="4923"/>
        <v>44325</v>
      </c>
      <c r="W562" s="6">
        <f t="shared" ref="W562" si="5198">W$5/V562+W$6</f>
        <v>2.5849513254371121</v>
      </c>
      <c r="X562" s="6">
        <f t="shared" si="5158"/>
        <v>2.8858982515510432</v>
      </c>
      <c r="Y562" s="28">
        <f t="shared" si="4925"/>
        <v>88450</v>
      </c>
      <c r="Z562" s="6">
        <f t="shared" ref="Z562" si="5199">Z$5/Y562+Z$6</f>
        <v>2.4575814019219897</v>
      </c>
      <c r="AA562" s="6">
        <f t="shared" si="5160"/>
        <v>2.7441911249293387</v>
      </c>
      <c r="AB562" s="28">
        <f t="shared" si="5008"/>
        <v>510000</v>
      </c>
      <c r="AC562" s="6">
        <f t="shared" ref="AC562" si="5200">AC$5/AB562+AC$6</f>
        <v>2.2047392156862746</v>
      </c>
      <c r="AD562" s="6">
        <f t="shared" si="5162"/>
        <v>2.4624921568627451</v>
      </c>
      <c r="AE562" s="28">
        <f t="shared" si="5091"/>
        <v>832000</v>
      </c>
      <c r="AF562" s="6">
        <f t="shared" si="5145"/>
        <v>1.9164668269230769</v>
      </c>
      <c r="AG562" s="6">
        <f t="shared" si="5163"/>
        <v>2.1407057692307694</v>
      </c>
      <c r="AH562" s="28">
        <f t="shared" si="5092"/>
        <v>832000</v>
      </c>
      <c r="AI562" s="6">
        <f t="shared" si="5146"/>
        <v>1.449866826923077</v>
      </c>
      <c r="AJ562" s="6">
        <f t="shared" si="5164"/>
        <v>1.6194057692307693</v>
      </c>
      <c r="AK562" s="28">
        <f t="shared" si="5093"/>
        <v>832000</v>
      </c>
      <c r="AL562" s="6">
        <f t="shared" si="5147"/>
        <v>0.74976682692307695</v>
      </c>
      <c r="AM562" s="6">
        <f t="shared" si="5165"/>
        <v>0.75413833368124406</v>
      </c>
      <c r="AN562" s="28">
        <f t="shared" si="5094"/>
        <v>832000</v>
      </c>
      <c r="AO562" s="6">
        <f t="shared" si="5148"/>
        <v>0.44896682692307693</v>
      </c>
      <c r="AP562" s="6">
        <f t="shared" si="5166"/>
        <v>0.45170576923076922</v>
      </c>
      <c r="AQ562" s="28">
        <f t="shared" si="4928"/>
        <v>88450</v>
      </c>
      <c r="AR562" s="6">
        <f t="shared" si="4842"/>
        <v>1.4252814019219899</v>
      </c>
      <c r="AS562" s="6">
        <f t="shared" si="4843"/>
        <v>1.5908051791177422</v>
      </c>
      <c r="AT562" s="28">
        <f t="shared" si="5010"/>
        <v>510000</v>
      </c>
      <c r="AU562" s="6">
        <f t="shared" si="4844"/>
        <v>1.1864392156862744</v>
      </c>
      <c r="AV562" s="6">
        <f t="shared" si="4845"/>
        <v>1.3248273975800229</v>
      </c>
      <c r="AW562" s="28">
        <f t="shared" si="5095"/>
        <v>832000</v>
      </c>
      <c r="AX562" s="6">
        <f t="shared" si="4846"/>
        <v>1.182166826923077</v>
      </c>
      <c r="AY562" s="6">
        <f t="shared" si="4847"/>
        <v>1.320341009948047</v>
      </c>
      <c r="AZ562" s="28">
        <f t="shared" si="5096"/>
        <v>832000</v>
      </c>
      <c r="BA562" s="6">
        <f t="shared" si="4848"/>
        <v>1.182166826923077</v>
      </c>
      <c r="BB562" s="21">
        <f t="shared" si="4849"/>
        <v>1.320341009948047</v>
      </c>
    </row>
    <row r="563" spans="4:54" x14ac:dyDescent="0.25">
      <c r="D563" s="28">
        <v>554</v>
      </c>
      <c r="F563" s="20"/>
      <c r="G563" s="29">
        <f t="shared" si="4860"/>
        <v>277.5</v>
      </c>
      <c r="H563" s="4">
        <f t="shared" ref="H563" si="5201">H$5/G563+H$6</f>
        <v>4.0636792792792793</v>
      </c>
      <c r="I563" s="4">
        <f t="shared" si="4851"/>
        <v>5.8253198198198204</v>
      </c>
      <c r="J563" s="28">
        <v>554</v>
      </c>
      <c r="K563" s="4">
        <f t="shared" ref="K563" si="5202">K$5/J563+K$6</f>
        <v>4.0638223826714803</v>
      </c>
      <c r="L563" s="4">
        <f t="shared" si="4853"/>
        <v>5.8255288808664263</v>
      </c>
      <c r="M563" s="28">
        <f t="shared" si="5169"/>
        <v>1462</v>
      </c>
      <c r="N563" s="6">
        <f t="shared" ref="N563" si="5203">N$5/M563+N$6</f>
        <v>3.7631834473324215</v>
      </c>
      <c r="O563" s="6">
        <f t="shared" si="5152"/>
        <v>5.2824393980848159</v>
      </c>
      <c r="P563" s="28">
        <f t="shared" si="5171"/>
        <v>13720</v>
      </c>
      <c r="Q563" s="6">
        <f t="shared" ref="Q563" si="5204">Q$5/P563+Q$6</f>
        <v>3.7046685131195338</v>
      </c>
      <c r="R563" s="6">
        <f t="shared" si="5154"/>
        <v>5.2187160349854231</v>
      </c>
      <c r="S563" s="28">
        <f t="shared" si="4921"/>
        <v>23210</v>
      </c>
      <c r="T563" s="6">
        <f t="shared" ref="T563" si="5205">T$5/S563+T$6</f>
        <v>2.676499784575614</v>
      </c>
      <c r="U563" s="6">
        <f t="shared" si="5156"/>
        <v>2.9876247738043946</v>
      </c>
      <c r="V563" s="28">
        <f t="shared" si="4923"/>
        <v>44450</v>
      </c>
      <c r="W563" s="6">
        <f t="shared" ref="W563" si="5206">W$5/V563+W$6</f>
        <v>2.5848583802024745</v>
      </c>
      <c r="X563" s="6">
        <f t="shared" si="5158"/>
        <v>2.8858006749156355</v>
      </c>
      <c r="Y563" s="28">
        <f t="shared" si="4925"/>
        <v>88700</v>
      </c>
      <c r="Z563" s="6">
        <f t="shared" ref="Z563" si="5207">Z$5/Y563+Z$6</f>
        <v>2.4575135287485907</v>
      </c>
      <c r="AA563" s="6">
        <f t="shared" si="5160"/>
        <v>2.7441198421645998</v>
      </c>
      <c r="AB563" s="28">
        <f t="shared" si="5008"/>
        <v>512000</v>
      </c>
      <c r="AC563" s="6">
        <f t="shared" ref="AC563" si="5208">AC$5/AB563+AC$6</f>
        <v>2.2046960937500004</v>
      </c>
      <c r="AD563" s="6">
        <f t="shared" si="5162"/>
        <v>2.4624468749999999</v>
      </c>
      <c r="AE563" s="28">
        <f t="shared" si="5091"/>
        <v>835000</v>
      </c>
      <c r="AF563" s="6">
        <f t="shared" si="5145"/>
        <v>1.9164425149700599</v>
      </c>
      <c r="AG563" s="6">
        <f t="shared" si="5163"/>
        <v>2.1406802395209579</v>
      </c>
      <c r="AH563" s="28">
        <f t="shared" si="5092"/>
        <v>835000</v>
      </c>
      <c r="AI563" s="6">
        <f t="shared" si="5146"/>
        <v>1.44984251497006</v>
      </c>
      <c r="AJ563" s="6">
        <f t="shared" si="5164"/>
        <v>1.6193802395209582</v>
      </c>
      <c r="AK563" s="28">
        <f t="shared" si="5093"/>
        <v>835000</v>
      </c>
      <c r="AL563" s="6">
        <f t="shared" si="5147"/>
        <v>0.74974251497005984</v>
      </c>
      <c r="AM563" s="6">
        <f t="shared" si="5165"/>
        <v>0.75411280397143288</v>
      </c>
      <c r="AN563" s="28">
        <f t="shared" si="5094"/>
        <v>835000</v>
      </c>
      <c r="AO563" s="6">
        <f t="shared" si="5148"/>
        <v>0.44894251497005988</v>
      </c>
      <c r="AP563" s="6">
        <f t="shared" si="5166"/>
        <v>0.45168023952095809</v>
      </c>
      <c r="AQ563" s="28">
        <f t="shared" si="4928"/>
        <v>88700</v>
      </c>
      <c r="AR563" s="6">
        <f t="shared" si="4842"/>
        <v>1.4252135287485908</v>
      </c>
      <c r="AS563" s="6">
        <f t="shared" si="4843"/>
        <v>1.5907338963530033</v>
      </c>
      <c r="AT563" s="28">
        <f t="shared" si="5010"/>
        <v>512000</v>
      </c>
      <c r="AU563" s="6">
        <f t="shared" si="4844"/>
        <v>1.18639609375</v>
      </c>
      <c r="AV563" s="6">
        <f t="shared" si="4845"/>
        <v>1.3247821157172779</v>
      </c>
      <c r="AW563" s="28">
        <f t="shared" si="5095"/>
        <v>835000</v>
      </c>
      <c r="AX563" s="6">
        <f t="shared" si="4846"/>
        <v>1.18214251497006</v>
      </c>
      <c r="AY563" s="6">
        <f t="shared" si="4847"/>
        <v>1.320315480238236</v>
      </c>
      <c r="AZ563" s="28">
        <f t="shared" si="5096"/>
        <v>835000</v>
      </c>
      <c r="BA563" s="6">
        <f t="shared" si="4848"/>
        <v>1.18214251497006</v>
      </c>
      <c r="BB563" s="21">
        <f t="shared" si="4849"/>
        <v>1.320315480238236</v>
      </c>
    </row>
    <row r="564" spans="4:54" x14ac:dyDescent="0.25">
      <c r="D564" s="28">
        <v>555</v>
      </c>
      <c r="F564" s="20"/>
      <c r="G564" s="29">
        <f t="shared" si="4860"/>
        <v>278</v>
      </c>
      <c r="H564" s="4">
        <f t="shared" ref="H564" si="5209">H$5/G564+H$6</f>
        <v>4.0635366906474824</v>
      </c>
      <c r="I564" s="4">
        <f t="shared" si="4851"/>
        <v>5.8251115107913671</v>
      </c>
      <c r="J564" s="28">
        <v>555</v>
      </c>
      <c r="K564" s="4">
        <f t="shared" ref="K564" si="5210">K$5/J564+K$6</f>
        <v>4.0636792792792793</v>
      </c>
      <c r="L564" s="4">
        <f t="shared" si="4853"/>
        <v>5.8253198198198204</v>
      </c>
      <c r="M564" s="28">
        <f t="shared" si="5169"/>
        <v>1465</v>
      </c>
      <c r="N564" s="6">
        <f t="shared" ref="N564" si="5211">N$5/M564+N$6</f>
        <v>3.7630419795221846</v>
      </c>
      <c r="O564" s="6">
        <f t="shared" si="5152"/>
        <v>5.282285324232082</v>
      </c>
      <c r="P564" s="28">
        <f t="shared" si="5171"/>
        <v>13750</v>
      </c>
      <c r="Q564" s="6">
        <f t="shared" ref="Q564" si="5212">Q$5/P564+Q$6</f>
        <v>3.7046454545454548</v>
      </c>
      <c r="R564" s="6">
        <f t="shared" si="5154"/>
        <v>5.2186909090909097</v>
      </c>
      <c r="S564" s="28">
        <f t="shared" si="4921"/>
        <v>23275</v>
      </c>
      <c r="T564" s="6">
        <f t="shared" ref="T564" si="5213">T$5/S564+T$6</f>
        <v>2.6763866809881849</v>
      </c>
      <c r="U564" s="6">
        <f t="shared" si="5156"/>
        <v>2.9875060150375941</v>
      </c>
      <c r="V564" s="28">
        <f t="shared" si="4923"/>
        <v>44575</v>
      </c>
      <c r="W564" s="6">
        <f t="shared" ref="W564" si="5214">W$5/V564+W$6</f>
        <v>2.5847659562535052</v>
      </c>
      <c r="X564" s="6">
        <f t="shared" si="5158"/>
        <v>2.8857036455412226</v>
      </c>
      <c r="Y564" s="28">
        <f t="shared" si="4925"/>
        <v>88950</v>
      </c>
      <c r="Z564" s="6">
        <f t="shared" ref="Z564" si="5215">Z$5/Y564+Z$6</f>
        <v>2.4574460370994942</v>
      </c>
      <c r="AA564" s="6">
        <f t="shared" si="5160"/>
        <v>2.7440489600899385</v>
      </c>
      <c r="AB564" s="28">
        <f t="shared" si="5008"/>
        <v>514000</v>
      </c>
      <c r="AC564" s="6">
        <f t="shared" ref="AC564" si="5216">AC$5/AB564+AC$6</f>
        <v>2.2046533073929964</v>
      </c>
      <c r="AD564" s="6">
        <f t="shared" si="5162"/>
        <v>2.4624019455252917</v>
      </c>
      <c r="AE564" s="28">
        <f t="shared" si="5091"/>
        <v>838000</v>
      </c>
      <c r="AF564" s="6">
        <f t="shared" si="5145"/>
        <v>1.9164183770883054</v>
      </c>
      <c r="AG564" s="6">
        <f t="shared" si="5163"/>
        <v>2.1406548926014319</v>
      </c>
      <c r="AH564" s="28">
        <f t="shared" si="5092"/>
        <v>838000</v>
      </c>
      <c r="AI564" s="6">
        <f t="shared" si="5146"/>
        <v>1.4498183770883055</v>
      </c>
      <c r="AJ564" s="6">
        <f t="shared" si="5164"/>
        <v>1.6193548926014321</v>
      </c>
      <c r="AK564" s="28">
        <f t="shared" si="5093"/>
        <v>838000</v>
      </c>
      <c r="AL564" s="6">
        <f t="shared" si="5147"/>
        <v>0.74971837708830547</v>
      </c>
      <c r="AM564" s="6">
        <f t="shared" si="5165"/>
        <v>0.75408745705190683</v>
      </c>
      <c r="AN564" s="28">
        <f t="shared" si="5094"/>
        <v>838000</v>
      </c>
      <c r="AO564" s="6">
        <f t="shared" si="5148"/>
        <v>0.44891837708830545</v>
      </c>
      <c r="AP564" s="6">
        <f t="shared" si="5166"/>
        <v>0.45165489260143199</v>
      </c>
      <c r="AQ564" s="28">
        <f t="shared" si="4928"/>
        <v>88950</v>
      </c>
      <c r="AR564" s="6">
        <f t="shared" si="4842"/>
        <v>1.4251460370994942</v>
      </c>
      <c r="AS564" s="6">
        <f t="shared" si="4843"/>
        <v>1.5906630142783418</v>
      </c>
      <c r="AT564" s="28">
        <f t="shared" si="5010"/>
        <v>514000</v>
      </c>
      <c r="AU564" s="6">
        <f t="shared" si="4844"/>
        <v>1.1863533073929962</v>
      </c>
      <c r="AV564" s="6">
        <f t="shared" si="4845"/>
        <v>1.3247371862425696</v>
      </c>
      <c r="AW564" s="28">
        <f t="shared" si="5095"/>
        <v>838000</v>
      </c>
      <c r="AX564" s="6">
        <f t="shared" si="4846"/>
        <v>1.1821183770883055</v>
      </c>
      <c r="AY564" s="6">
        <f t="shared" si="4847"/>
        <v>1.3202901333187098</v>
      </c>
      <c r="AZ564" s="28">
        <f t="shared" si="5096"/>
        <v>838000</v>
      </c>
      <c r="BA564" s="6">
        <f t="shared" si="4848"/>
        <v>1.1821183770883055</v>
      </c>
      <c r="BB564" s="21">
        <f t="shared" si="4849"/>
        <v>1.3202901333187098</v>
      </c>
    </row>
    <row r="565" spans="4:54" x14ac:dyDescent="0.25">
      <c r="D565" s="28">
        <v>556</v>
      </c>
      <c r="F565" s="20"/>
      <c r="G565" s="29">
        <f t="shared" si="4860"/>
        <v>278.5</v>
      </c>
      <c r="H565" s="4">
        <f t="shared" ref="H565" si="5217">H$5/G565+H$6</f>
        <v>4.0633946140035908</v>
      </c>
      <c r="I565" s="4">
        <f t="shared" si="4851"/>
        <v>5.8249039497307002</v>
      </c>
      <c r="J565" s="28">
        <v>556</v>
      </c>
      <c r="K565" s="4">
        <f t="shared" ref="K565" si="5218">K$5/J565+K$6</f>
        <v>4.0635366906474824</v>
      </c>
      <c r="L565" s="4">
        <f t="shared" si="4853"/>
        <v>5.8251115107913671</v>
      </c>
      <c r="M565" s="28">
        <f t="shared" si="5169"/>
        <v>1468</v>
      </c>
      <c r="N565" s="6">
        <f t="shared" ref="N565" si="5219">N$5/M565+N$6</f>
        <v>3.7629010899182562</v>
      </c>
      <c r="O565" s="6">
        <f t="shared" si="5152"/>
        <v>5.2821318801089925</v>
      </c>
      <c r="P565" s="28">
        <f t="shared" si="5171"/>
        <v>13780</v>
      </c>
      <c r="Q565" s="6">
        <f t="shared" ref="Q565" si="5220">Q$5/P565+Q$6</f>
        <v>3.7046224963715533</v>
      </c>
      <c r="R565" s="6">
        <f t="shared" si="5154"/>
        <v>5.2186658925979685</v>
      </c>
      <c r="S565" s="28">
        <f t="shared" si="4921"/>
        <v>23340</v>
      </c>
      <c r="T565" s="6">
        <f t="shared" ref="T565" si="5221">T$5/S565+T$6</f>
        <v>2.6762742073693233</v>
      </c>
      <c r="U565" s="6">
        <f t="shared" si="5156"/>
        <v>2.9873879177377893</v>
      </c>
      <c r="V565" s="28">
        <f t="shared" si="4923"/>
        <v>44700</v>
      </c>
      <c r="W565" s="6">
        <f t="shared" ref="W565" si="5222">W$5/V565+W$6</f>
        <v>2.5846740492170022</v>
      </c>
      <c r="X565" s="6">
        <f t="shared" si="5158"/>
        <v>2.8856071588366889</v>
      </c>
      <c r="Y565" s="28">
        <f t="shared" si="4925"/>
        <v>89200</v>
      </c>
      <c r="Z565" s="6">
        <f t="shared" ref="Z565" si="5223">Z$5/Y565+Z$6</f>
        <v>2.4573789237668162</v>
      </c>
      <c r="AA565" s="6">
        <f t="shared" si="5160"/>
        <v>2.743978475336323</v>
      </c>
      <c r="AB565" s="28">
        <f t="shared" si="5008"/>
        <v>516000</v>
      </c>
      <c r="AC565" s="6">
        <f t="shared" ref="AC565" si="5224">AC$5/AB565+AC$6</f>
        <v>2.2046108527131785</v>
      </c>
      <c r="AD565" s="6">
        <f t="shared" si="5162"/>
        <v>2.4623573643410852</v>
      </c>
      <c r="AE565" s="28">
        <f t="shared" si="5091"/>
        <v>841000</v>
      </c>
      <c r="AF565" s="6">
        <f t="shared" si="5145"/>
        <v>1.916394411414982</v>
      </c>
      <c r="AG565" s="6">
        <f t="shared" si="5163"/>
        <v>2.1406297265160523</v>
      </c>
      <c r="AH565" s="28">
        <f t="shared" si="5092"/>
        <v>841000</v>
      </c>
      <c r="AI565" s="6">
        <f t="shared" si="5146"/>
        <v>1.4497944114149821</v>
      </c>
      <c r="AJ565" s="6">
        <f t="shared" si="5164"/>
        <v>1.6193297265160524</v>
      </c>
      <c r="AK565" s="28">
        <f t="shared" si="5093"/>
        <v>841000</v>
      </c>
      <c r="AL565" s="6">
        <f t="shared" si="5147"/>
        <v>0.74969441141498216</v>
      </c>
      <c r="AM565" s="6">
        <f t="shared" si="5165"/>
        <v>0.7540622909665271</v>
      </c>
      <c r="AN565" s="28">
        <f t="shared" si="5094"/>
        <v>841000</v>
      </c>
      <c r="AO565" s="6">
        <f t="shared" si="5148"/>
        <v>0.44889441141498215</v>
      </c>
      <c r="AP565" s="6">
        <f t="shared" si="5166"/>
        <v>0.45162972651605232</v>
      </c>
      <c r="AQ565" s="28">
        <f t="shared" si="4928"/>
        <v>89200</v>
      </c>
      <c r="AR565" s="6">
        <f t="shared" si="4842"/>
        <v>1.4250789237668162</v>
      </c>
      <c r="AS565" s="6">
        <f t="shared" si="4843"/>
        <v>1.5905925295247265</v>
      </c>
      <c r="AT565" s="28">
        <f t="shared" si="5010"/>
        <v>516000</v>
      </c>
      <c r="AU565" s="6">
        <f t="shared" si="4844"/>
        <v>1.1863108527131783</v>
      </c>
      <c r="AV565" s="6">
        <f t="shared" si="4845"/>
        <v>1.3246926050583632</v>
      </c>
      <c r="AW565" s="28">
        <f t="shared" si="5095"/>
        <v>841000</v>
      </c>
      <c r="AX565" s="6">
        <f t="shared" si="4846"/>
        <v>1.1820944114149821</v>
      </c>
      <c r="AY565" s="6">
        <f t="shared" si="4847"/>
        <v>1.3202649672333302</v>
      </c>
      <c r="AZ565" s="28">
        <f t="shared" si="5096"/>
        <v>841000</v>
      </c>
      <c r="BA565" s="6">
        <f t="shared" si="4848"/>
        <v>1.1820944114149821</v>
      </c>
      <c r="BB565" s="21">
        <f t="shared" si="4849"/>
        <v>1.3202649672333302</v>
      </c>
    </row>
    <row r="566" spans="4:54" x14ac:dyDescent="0.25">
      <c r="D566" s="28">
        <v>557</v>
      </c>
      <c r="F566" s="20"/>
      <c r="G566" s="29">
        <f t="shared" si="4860"/>
        <v>279</v>
      </c>
      <c r="H566" s="4">
        <f t="shared" ref="H566" si="5225">H$5/G566+H$6</f>
        <v>4.0632530465949817</v>
      </c>
      <c r="I566" s="4">
        <f t="shared" si="4851"/>
        <v>5.824697132616488</v>
      </c>
      <c r="J566" s="28">
        <v>557</v>
      </c>
      <c r="K566" s="4">
        <f t="shared" ref="K566" si="5226">K$5/J566+K$6</f>
        <v>4.0633946140035908</v>
      </c>
      <c r="L566" s="4">
        <f t="shared" si="4853"/>
        <v>5.8249039497307002</v>
      </c>
      <c r="M566" s="28">
        <f t="shared" si="5169"/>
        <v>1471</v>
      </c>
      <c r="N566" s="6">
        <f t="shared" ref="N566" si="5227">N$5/M566+N$6</f>
        <v>3.762760774983005</v>
      </c>
      <c r="O566" s="6">
        <f t="shared" si="5152"/>
        <v>5.2819790618626783</v>
      </c>
      <c r="P566" s="28">
        <f t="shared" si="5171"/>
        <v>13810</v>
      </c>
      <c r="Q566" s="6">
        <f t="shared" ref="Q566" si="5228">Q$5/P566+Q$6</f>
        <v>3.7045996379435193</v>
      </c>
      <c r="R566" s="6">
        <f t="shared" si="5154"/>
        <v>5.2186409847936277</v>
      </c>
      <c r="S566" s="28">
        <f t="shared" si="4921"/>
        <v>23405</v>
      </c>
      <c r="T566" s="6">
        <f t="shared" ref="T566" si="5229">T$5/S566+T$6</f>
        <v>2.6761623584704126</v>
      </c>
      <c r="U566" s="6">
        <f t="shared" si="5156"/>
        <v>2.9872704763939328</v>
      </c>
      <c r="V566" s="28">
        <f t="shared" si="4923"/>
        <v>44825</v>
      </c>
      <c r="W566" s="6">
        <f t="shared" ref="W566" si="5230">W$5/V566+W$6</f>
        <v>2.584582654768544</v>
      </c>
      <c r="X566" s="6">
        <f t="shared" si="5158"/>
        <v>2.8855112102621305</v>
      </c>
      <c r="Y566" s="28">
        <f t="shared" si="4925"/>
        <v>89450</v>
      </c>
      <c r="Z566" s="6">
        <f t="shared" ref="Z566" si="5231">Z$5/Y566+Z$6</f>
        <v>2.4573121855785356</v>
      </c>
      <c r="AA566" s="6">
        <f t="shared" si="5160"/>
        <v>2.7439083845723871</v>
      </c>
      <c r="AB566" s="28">
        <f t="shared" si="5008"/>
        <v>518000</v>
      </c>
      <c r="AC566" s="6">
        <f t="shared" ref="AC566" si="5232">AC$5/AB566+AC$6</f>
        <v>2.2045687258687261</v>
      </c>
      <c r="AD566" s="6">
        <f t="shared" si="5162"/>
        <v>2.4623131274131271</v>
      </c>
      <c r="AE566" s="28">
        <f t="shared" si="5091"/>
        <v>844000</v>
      </c>
      <c r="AF566" s="6">
        <f t="shared" si="5145"/>
        <v>1.9163706161137439</v>
      </c>
      <c r="AG566" s="6">
        <f t="shared" si="5163"/>
        <v>2.1406047393364926</v>
      </c>
      <c r="AH566" s="28">
        <f t="shared" si="5092"/>
        <v>844000</v>
      </c>
      <c r="AI566" s="6">
        <f t="shared" si="5146"/>
        <v>1.449770616113744</v>
      </c>
      <c r="AJ566" s="6">
        <f t="shared" si="5164"/>
        <v>1.619304739336493</v>
      </c>
      <c r="AK566" s="28">
        <f t="shared" si="5093"/>
        <v>844000</v>
      </c>
      <c r="AL566" s="6">
        <f t="shared" si="5147"/>
        <v>0.74967061611374408</v>
      </c>
      <c r="AM566" s="6">
        <f t="shared" si="5165"/>
        <v>0.75403730378696776</v>
      </c>
      <c r="AN566" s="28">
        <f t="shared" si="5094"/>
        <v>844000</v>
      </c>
      <c r="AO566" s="6">
        <f t="shared" si="5148"/>
        <v>0.44887061611374407</v>
      </c>
      <c r="AP566" s="6">
        <f t="shared" si="5166"/>
        <v>0.45160473933649287</v>
      </c>
      <c r="AQ566" s="28">
        <f t="shared" si="4928"/>
        <v>89450</v>
      </c>
      <c r="AR566" s="6">
        <f t="shared" si="4842"/>
        <v>1.4250121855785356</v>
      </c>
      <c r="AS566" s="6">
        <f t="shared" si="4843"/>
        <v>1.5905224387607904</v>
      </c>
      <c r="AT566" s="28">
        <f t="shared" si="5010"/>
        <v>518000</v>
      </c>
      <c r="AU566" s="6">
        <f t="shared" si="4844"/>
        <v>1.1862687258687259</v>
      </c>
      <c r="AV566" s="6">
        <f t="shared" si="4845"/>
        <v>1.3246483681304053</v>
      </c>
      <c r="AW566" s="28">
        <f t="shared" si="5095"/>
        <v>844000</v>
      </c>
      <c r="AX566" s="6">
        <f t="shared" si="4846"/>
        <v>1.182070616113744</v>
      </c>
      <c r="AY566" s="6">
        <f t="shared" si="4847"/>
        <v>1.3202399800537707</v>
      </c>
      <c r="AZ566" s="28">
        <f t="shared" si="5096"/>
        <v>844000</v>
      </c>
      <c r="BA566" s="6">
        <f t="shared" si="4848"/>
        <v>1.182070616113744</v>
      </c>
      <c r="BB566" s="21">
        <f t="shared" si="4849"/>
        <v>1.3202399800537707</v>
      </c>
    </row>
    <row r="567" spans="4:54" x14ac:dyDescent="0.25">
      <c r="D567" s="28">
        <v>558</v>
      </c>
      <c r="F567" s="20"/>
      <c r="G567" s="29">
        <f t="shared" si="4860"/>
        <v>279.5</v>
      </c>
      <c r="H567" s="4">
        <f t="shared" ref="H567" si="5233">H$5/G567+H$6</f>
        <v>4.0631119856887299</v>
      </c>
      <c r="I567" s="4">
        <f t="shared" si="4851"/>
        <v>5.8244910554561722</v>
      </c>
      <c r="J567" s="28">
        <v>558</v>
      </c>
      <c r="K567" s="4">
        <f t="shared" ref="K567" si="5234">K$5/J567+K$6</f>
        <v>4.0632530465949817</v>
      </c>
      <c r="L567" s="4">
        <f t="shared" si="4853"/>
        <v>5.824697132616488</v>
      </c>
      <c r="M567" s="28">
        <f t="shared" si="5169"/>
        <v>1474</v>
      </c>
      <c r="N567" s="6">
        <f t="shared" ref="N567" si="5235">N$5/M567+N$6</f>
        <v>3.7626210312075985</v>
      </c>
      <c r="O567" s="6">
        <f t="shared" si="5152"/>
        <v>5.2818268656716416</v>
      </c>
      <c r="P567" s="28">
        <f t="shared" si="5171"/>
        <v>13840</v>
      </c>
      <c r="Q567" s="6">
        <f t="shared" ref="Q567" si="5236">Q$5/P567+Q$6</f>
        <v>3.7045768786127171</v>
      </c>
      <c r="R567" s="6">
        <f t="shared" si="5154"/>
        <v>5.2186161849710988</v>
      </c>
      <c r="S567" s="28">
        <f t="shared" si="4921"/>
        <v>23470</v>
      </c>
      <c r="T567" s="6">
        <f t="shared" ref="T567" si="5237">T$5/S567+T$6</f>
        <v>2.6760511291009803</v>
      </c>
      <c r="U567" s="6">
        <f t="shared" si="5156"/>
        <v>2.987153685556029</v>
      </c>
      <c r="V567" s="28">
        <f t="shared" si="4923"/>
        <v>44950</v>
      </c>
      <c r="W567" s="6">
        <f t="shared" ref="W567" si="5238">W$5/V567+W$6</f>
        <v>2.5844917686318132</v>
      </c>
      <c r="X567" s="6">
        <f t="shared" si="5158"/>
        <v>2.8854157953281425</v>
      </c>
      <c r="Y567" s="28">
        <f t="shared" si="4925"/>
        <v>89700</v>
      </c>
      <c r="Z567" s="6">
        <f t="shared" ref="Z567" si="5239">Z$5/Y567+Z$6</f>
        <v>2.4572458193979934</v>
      </c>
      <c r="AA567" s="6">
        <f t="shared" si="5160"/>
        <v>2.7438386845039018</v>
      </c>
      <c r="AB567" s="28">
        <f t="shared" si="5008"/>
        <v>520000</v>
      </c>
      <c r="AC567" s="6">
        <f t="shared" ref="AC567" si="5240">AC$5/AB567+AC$6</f>
        <v>2.2045269230769233</v>
      </c>
      <c r="AD567" s="6">
        <f t="shared" si="5162"/>
        <v>2.4622692307692304</v>
      </c>
      <c r="AE567" s="28">
        <f t="shared" si="5091"/>
        <v>847000</v>
      </c>
      <c r="AF567" s="6">
        <f t="shared" si="5145"/>
        <v>1.916346989374262</v>
      </c>
      <c r="AG567" s="6">
        <f t="shared" si="5163"/>
        <v>2.1405799291617473</v>
      </c>
      <c r="AH567" s="28">
        <f t="shared" si="5092"/>
        <v>847000</v>
      </c>
      <c r="AI567" s="6">
        <f t="shared" si="5146"/>
        <v>1.4497469893742621</v>
      </c>
      <c r="AJ567" s="6">
        <f t="shared" si="5164"/>
        <v>1.6192799291617475</v>
      </c>
      <c r="AK567" s="28">
        <f t="shared" si="5093"/>
        <v>847000</v>
      </c>
      <c r="AL567" s="6">
        <f t="shared" si="5147"/>
        <v>0.74964698937426211</v>
      </c>
      <c r="AM567" s="6">
        <f t="shared" si="5165"/>
        <v>0.75401249361222222</v>
      </c>
      <c r="AN567" s="28">
        <f t="shared" si="5094"/>
        <v>847000</v>
      </c>
      <c r="AO567" s="6">
        <f t="shared" si="5148"/>
        <v>0.4488469893742621</v>
      </c>
      <c r="AP567" s="6">
        <f t="shared" si="5166"/>
        <v>0.45157992916174733</v>
      </c>
      <c r="AQ567" s="28">
        <f t="shared" si="4928"/>
        <v>89700</v>
      </c>
      <c r="AR567" s="6">
        <f t="shared" si="4842"/>
        <v>1.4249458193979934</v>
      </c>
      <c r="AS567" s="6">
        <f t="shared" si="4843"/>
        <v>1.5904527386923055</v>
      </c>
      <c r="AT567" s="28">
        <f t="shared" si="5010"/>
        <v>520000</v>
      </c>
      <c r="AU567" s="6">
        <f t="shared" si="4844"/>
        <v>1.1862269230769231</v>
      </c>
      <c r="AV567" s="6">
        <f t="shared" si="4845"/>
        <v>1.3246044714865086</v>
      </c>
      <c r="AW567" s="28">
        <f t="shared" si="5095"/>
        <v>847000</v>
      </c>
      <c r="AX567" s="6">
        <f t="shared" si="4846"/>
        <v>1.182046989374262</v>
      </c>
      <c r="AY567" s="6">
        <f t="shared" si="4847"/>
        <v>1.3202151698790252</v>
      </c>
      <c r="AZ567" s="28">
        <f t="shared" si="5096"/>
        <v>847000</v>
      </c>
      <c r="BA567" s="6">
        <f t="shared" si="4848"/>
        <v>1.182046989374262</v>
      </c>
      <c r="BB567" s="21">
        <f t="shared" si="4849"/>
        <v>1.3202151698790252</v>
      </c>
    </row>
    <row r="568" spans="4:54" x14ac:dyDescent="0.25">
      <c r="D568" s="28">
        <v>559</v>
      </c>
      <c r="F568" s="20"/>
      <c r="G568" s="29">
        <f t="shared" si="4860"/>
        <v>280</v>
      </c>
      <c r="H568" s="4">
        <f t="shared" ref="H568" si="5241">H$5/G568+H$6</f>
        <v>4.0629714285714282</v>
      </c>
      <c r="I568" s="4">
        <f t="shared" si="4851"/>
        <v>5.8242857142857147</v>
      </c>
      <c r="J568" s="28">
        <v>559</v>
      </c>
      <c r="K568" s="4">
        <f t="shared" ref="K568" si="5242">K$5/J568+K$6</f>
        <v>4.0631119856887299</v>
      </c>
      <c r="L568" s="4">
        <f t="shared" si="4853"/>
        <v>5.8244910554561722</v>
      </c>
      <c r="M568" s="28">
        <f t="shared" si="5169"/>
        <v>1477</v>
      </c>
      <c r="N568" s="6">
        <f t="shared" ref="N568" si="5243">N$5/M568+N$6</f>
        <v>3.7624818551117132</v>
      </c>
      <c r="O568" s="6">
        <f t="shared" si="5152"/>
        <v>5.28167528774543</v>
      </c>
      <c r="P568" s="28">
        <f t="shared" si="5171"/>
        <v>13870</v>
      </c>
      <c r="Q568" s="6">
        <f t="shared" ref="Q568" si="5244">Q$5/P568+Q$6</f>
        <v>3.7045542177361215</v>
      </c>
      <c r="R568" s="6">
        <f t="shared" si="5154"/>
        <v>5.218591492429705</v>
      </c>
      <c r="S568" s="28">
        <f t="shared" si="4921"/>
        <v>23535</v>
      </c>
      <c r="T568" s="6">
        <f t="shared" ref="T568" si="5245">T$5/S568+T$6</f>
        <v>2.6759405141278947</v>
      </c>
      <c r="U568" s="6">
        <f t="shared" si="5156"/>
        <v>2.9870375398342892</v>
      </c>
      <c r="V568" s="28">
        <f t="shared" si="4923"/>
        <v>45075</v>
      </c>
      <c r="W568" s="6">
        <f t="shared" ref="W568" si="5246">W$5/V568+W$6</f>
        <v>2.5844013865779254</v>
      </c>
      <c r="X568" s="6">
        <f t="shared" si="5158"/>
        <v>2.8853209095951193</v>
      </c>
      <c r="Y568" s="28">
        <f t="shared" si="4925"/>
        <v>89950</v>
      </c>
      <c r="Z568" s="6">
        <f t="shared" ref="Z568" si="5247">Z$5/Y568+Z$6</f>
        <v>2.4571798221234018</v>
      </c>
      <c r="AA568" s="6">
        <f t="shared" si="5160"/>
        <v>2.7437693718732632</v>
      </c>
      <c r="AB568" s="28">
        <f t="shared" si="5008"/>
        <v>522000</v>
      </c>
      <c r="AC568" s="6">
        <f t="shared" ref="AC568" si="5248">AC$5/AB568+AC$6</f>
        <v>2.204485440613027</v>
      </c>
      <c r="AD568" s="6">
        <f t="shared" si="5162"/>
        <v>2.4622256704980843</v>
      </c>
      <c r="AE568" s="28">
        <f t="shared" si="5091"/>
        <v>850000</v>
      </c>
      <c r="AF568" s="6">
        <f t="shared" si="5145"/>
        <v>1.9163235294117646</v>
      </c>
      <c r="AG568" s="6">
        <f t="shared" si="5163"/>
        <v>2.1405552941176471</v>
      </c>
      <c r="AH568" s="28">
        <f t="shared" si="5092"/>
        <v>850000</v>
      </c>
      <c r="AI568" s="6">
        <f t="shared" si="5146"/>
        <v>1.4497235294117647</v>
      </c>
      <c r="AJ568" s="6">
        <f t="shared" si="5164"/>
        <v>1.619255294117647</v>
      </c>
      <c r="AK568" s="28">
        <f t="shared" si="5093"/>
        <v>850000</v>
      </c>
      <c r="AL568" s="6">
        <f t="shared" si="5147"/>
        <v>0.74962352941176469</v>
      </c>
      <c r="AM568" s="6">
        <f t="shared" si="5165"/>
        <v>0.75398785856812189</v>
      </c>
      <c r="AN568" s="28">
        <f t="shared" si="5094"/>
        <v>850000</v>
      </c>
      <c r="AO568" s="6">
        <f t="shared" si="5148"/>
        <v>0.44882352941176468</v>
      </c>
      <c r="AP568" s="6">
        <f t="shared" si="5166"/>
        <v>0.45155529411764705</v>
      </c>
      <c r="AQ568" s="28">
        <f t="shared" si="4928"/>
        <v>89950</v>
      </c>
      <c r="AR568" s="6">
        <f t="shared" si="4842"/>
        <v>1.424879822123402</v>
      </c>
      <c r="AS568" s="6">
        <f t="shared" si="4843"/>
        <v>1.5903834260616665</v>
      </c>
      <c r="AT568" s="28">
        <f t="shared" si="5010"/>
        <v>522000</v>
      </c>
      <c r="AU568" s="6">
        <f t="shared" si="4844"/>
        <v>1.1861854406130268</v>
      </c>
      <c r="AV568" s="6">
        <f t="shared" si="4845"/>
        <v>1.324560911215362</v>
      </c>
      <c r="AW568" s="28">
        <f t="shared" si="5095"/>
        <v>850000</v>
      </c>
      <c r="AX568" s="6">
        <f t="shared" si="4846"/>
        <v>1.1820235294117647</v>
      </c>
      <c r="AY568" s="6">
        <f t="shared" si="4847"/>
        <v>1.3201905348349248</v>
      </c>
      <c r="AZ568" s="28">
        <f t="shared" si="5096"/>
        <v>850000</v>
      </c>
      <c r="BA568" s="6">
        <f t="shared" si="4848"/>
        <v>1.1820235294117647</v>
      </c>
      <c r="BB568" s="21">
        <f t="shared" si="4849"/>
        <v>1.3201905348349248</v>
      </c>
    </row>
    <row r="569" spans="4:54" x14ac:dyDescent="0.25">
      <c r="D569" s="28">
        <v>560</v>
      </c>
      <c r="F569" s="20"/>
      <c r="G569" s="29">
        <f t="shared" si="4860"/>
        <v>280.5</v>
      </c>
      <c r="H569" s="4">
        <f t="shared" ref="H569" si="5249">H$5/G569+H$6</f>
        <v>4.0628313725490193</v>
      </c>
      <c r="I569" s="4">
        <f t="shared" si="4851"/>
        <v>5.8240811051693404</v>
      </c>
      <c r="J569" s="28">
        <v>560</v>
      </c>
      <c r="K569" s="4">
        <f t="shared" ref="K569" si="5250">K$5/J569+K$6</f>
        <v>4.0629714285714282</v>
      </c>
      <c r="L569" s="4">
        <f t="shared" si="4853"/>
        <v>5.8242857142857147</v>
      </c>
      <c r="M569" s="28">
        <f t="shared" si="5169"/>
        <v>1480</v>
      </c>
      <c r="N569" s="6">
        <f t="shared" ref="N569" si="5251">N$5/M569+N$6</f>
        <v>3.7623432432432433</v>
      </c>
      <c r="O569" s="6">
        <f t="shared" si="5152"/>
        <v>5.2815243243243248</v>
      </c>
      <c r="P569" s="28">
        <f t="shared" si="5171"/>
        <v>13900</v>
      </c>
      <c r="Q569" s="6">
        <f t="shared" ref="Q569" si="5252">Q$5/P569+Q$6</f>
        <v>3.7045316546762592</v>
      </c>
      <c r="R569" s="6">
        <f t="shared" si="5154"/>
        <v>5.2185669064748206</v>
      </c>
      <c r="S569" s="28">
        <f t="shared" si="4921"/>
        <v>23600</v>
      </c>
      <c r="T569" s="6">
        <f t="shared" ref="T569" si="5253">T$5/S569+T$6</f>
        <v>2.6758305084745766</v>
      </c>
      <c r="U569" s="6">
        <f t="shared" si="5156"/>
        <v>2.9869220338983054</v>
      </c>
      <c r="V569" s="28">
        <f t="shared" si="4923"/>
        <v>45200</v>
      </c>
      <c r="W569" s="6">
        <f t="shared" ref="W569" si="5254">W$5/V569+W$6</f>
        <v>2.5843115044247784</v>
      </c>
      <c r="X569" s="6">
        <f t="shared" si="5158"/>
        <v>2.8852265486725663</v>
      </c>
      <c r="Y569" s="28">
        <f t="shared" si="4925"/>
        <v>90200</v>
      </c>
      <c r="Z569" s="6">
        <f t="shared" ref="Z569" si="5255">Z$5/Y569+Z$6</f>
        <v>2.4571141906873613</v>
      </c>
      <c r="AA569" s="6">
        <f t="shared" si="5160"/>
        <v>2.7437004434589802</v>
      </c>
      <c r="AB569" s="28">
        <f t="shared" si="5008"/>
        <v>524000</v>
      </c>
      <c r="AC569" s="6">
        <f t="shared" ref="AC569" si="5256">AC$5/AB569+AC$6</f>
        <v>2.2044442748091604</v>
      </c>
      <c r="AD569" s="6">
        <f t="shared" si="5162"/>
        <v>2.4621824427480914</v>
      </c>
      <c r="AE569" s="28">
        <f t="shared" si="5091"/>
        <v>853000</v>
      </c>
      <c r="AF569" s="6">
        <f t="shared" si="5145"/>
        <v>1.9163002344665885</v>
      </c>
      <c r="AG569" s="6">
        <f t="shared" si="5163"/>
        <v>2.1405308323563892</v>
      </c>
      <c r="AH569" s="28">
        <f t="shared" si="5092"/>
        <v>853000</v>
      </c>
      <c r="AI569" s="6">
        <f t="shared" si="5146"/>
        <v>1.4497002344665886</v>
      </c>
      <c r="AJ569" s="6">
        <f t="shared" si="5164"/>
        <v>1.6192308323563893</v>
      </c>
      <c r="AK569" s="28">
        <f t="shared" si="5093"/>
        <v>853000</v>
      </c>
      <c r="AL569" s="6">
        <f t="shared" si="5147"/>
        <v>0.74960023446658852</v>
      </c>
      <c r="AM569" s="6">
        <f t="shared" si="5165"/>
        <v>0.75396339680686408</v>
      </c>
      <c r="AN569" s="28">
        <f t="shared" si="5094"/>
        <v>853000</v>
      </c>
      <c r="AO569" s="6">
        <f t="shared" si="5148"/>
        <v>0.44880023446658851</v>
      </c>
      <c r="AP569" s="6">
        <f t="shared" si="5166"/>
        <v>0.45153083235638919</v>
      </c>
      <c r="AQ569" s="28">
        <f t="shared" si="4928"/>
        <v>90200</v>
      </c>
      <c r="AR569" s="6">
        <f t="shared" si="4842"/>
        <v>1.4248141906873615</v>
      </c>
      <c r="AS569" s="6">
        <f t="shared" si="4843"/>
        <v>1.5903144976473838</v>
      </c>
      <c r="AT569" s="28">
        <f t="shared" si="5010"/>
        <v>524000</v>
      </c>
      <c r="AU569" s="6">
        <f t="shared" si="4844"/>
        <v>1.1861442748091604</v>
      </c>
      <c r="AV569" s="6">
        <f t="shared" si="4845"/>
        <v>1.3245176834653694</v>
      </c>
      <c r="AW569" s="28">
        <f t="shared" si="5095"/>
        <v>853000</v>
      </c>
      <c r="AX569" s="6">
        <f t="shared" si="4846"/>
        <v>1.1820002344665885</v>
      </c>
      <c r="AY569" s="6">
        <f t="shared" si="4847"/>
        <v>1.3201660730736671</v>
      </c>
      <c r="AZ569" s="28">
        <f t="shared" si="5096"/>
        <v>853000</v>
      </c>
      <c r="BA569" s="6">
        <f t="shared" si="4848"/>
        <v>1.1820002344665885</v>
      </c>
      <c r="BB569" s="21">
        <f t="shared" si="4849"/>
        <v>1.3201660730736671</v>
      </c>
    </row>
    <row r="570" spans="4:54" x14ac:dyDescent="0.25">
      <c r="D570" s="28">
        <v>561</v>
      </c>
      <c r="F570" s="20"/>
      <c r="G570" s="29">
        <f t="shared" si="4860"/>
        <v>281</v>
      </c>
      <c r="H570" s="4">
        <f t="shared" ref="H570" si="5257">H$5/G570+H$6</f>
        <v>4.0626918149466196</v>
      </c>
      <c r="I570" s="4">
        <f t="shared" si="4851"/>
        <v>5.8238772241992889</v>
      </c>
      <c r="J570" s="28">
        <v>561</v>
      </c>
      <c r="K570" s="4">
        <f t="shared" ref="K570" si="5258">K$5/J570+K$6</f>
        <v>4.0628313725490193</v>
      </c>
      <c r="L570" s="4">
        <f t="shared" si="4853"/>
        <v>5.8240811051693404</v>
      </c>
      <c r="M570" s="28">
        <f t="shared" si="5169"/>
        <v>1483</v>
      </c>
      <c r="N570" s="6">
        <f t="shared" ref="N570" si="5259">N$5/M570+N$6</f>
        <v>3.7622051921780177</v>
      </c>
      <c r="O570" s="6">
        <f t="shared" si="5152"/>
        <v>5.2813739716790291</v>
      </c>
      <c r="P570" s="28">
        <f t="shared" si="5171"/>
        <v>13930</v>
      </c>
      <c r="Q570" s="6">
        <f t="shared" ref="Q570" si="5260">Q$5/P570+Q$6</f>
        <v>3.7045091888011488</v>
      </c>
      <c r="R570" s="6">
        <f t="shared" si="5154"/>
        <v>5.2185424264178035</v>
      </c>
      <c r="S570" s="28">
        <f t="shared" si="4921"/>
        <v>23665</v>
      </c>
      <c r="T570" s="6">
        <f t="shared" ref="T570" si="5261">T$5/S570+T$6</f>
        <v>2.67572110712022</v>
      </c>
      <c r="U570" s="6">
        <f t="shared" si="5156"/>
        <v>2.9868071624762309</v>
      </c>
      <c r="V570" s="28">
        <f t="shared" si="4923"/>
        <v>45325</v>
      </c>
      <c r="W570" s="6">
        <f t="shared" ref="W570" si="5262">W$5/V570+W$6</f>
        <v>2.5842221180364038</v>
      </c>
      <c r="X570" s="6">
        <f t="shared" si="5158"/>
        <v>2.8851327082184226</v>
      </c>
      <c r="Y570" s="28">
        <f t="shared" si="4925"/>
        <v>90450</v>
      </c>
      <c r="Z570" s="6">
        <f t="shared" ref="Z570" si="5263">Z$5/Y570+Z$6</f>
        <v>2.4570489220563849</v>
      </c>
      <c r="AA570" s="6">
        <f t="shared" si="5160"/>
        <v>2.7436318960751795</v>
      </c>
      <c r="AB570" s="28">
        <f t="shared" si="5008"/>
        <v>526000</v>
      </c>
      <c r="AC570" s="6">
        <f t="shared" ref="AC570" si="5264">AC$5/AB570+AC$6</f>
        <v>2.204403422053232</v>
      </c>
      <c r="AD570" s="6">
        <f t="shared" si="5162"/>
        <v>2.4621395437262357</v>
      </c>
      <c r="AE570" s="28">
        <f t="shared" si="5091"/>
        <v>856000</v>
      </c>
      <c r="AF570" s="6">
        <f t="shared" si="5145"/>
        <v>1.9162771028037382</v>
      </c>
      <c r="AG570" s="6">
        <f t="shared" si="5163"/>
        <v>2.1405065420560745</v>
      </c>
      <c r="AH570" s="28">
        <f t="shared" si="5092"/>
        <v>856000</v>
      </c>
      <c r="AI570" s="6">
        <f t="shared" si="5146"/>
        <v>1.4496771028037383</v>
      </c>
      <c r="AJ570" s="6">
        <f t="shared" si="5164"/>
        <v>1.6192065420560748</v>
      </c>
      <c r="AK570" s="28">
        <f t="shared" si="5093"/>
        <v>856000</v>
      </c>
      <c r="AL570" s="6">
        <f t="shared" si="5147"/>
        <v>0.74957710280373835</v>
      </c>
      <c r="AM570" s="6">
        <f t="shared" si="5165"/>
        <v>0.75393910650654961</v>
      </c>
      <c r="AN570" s="28">
        <f t="shared" si="5094"/>
        <v>856000</v>
      </c>
      <c r="AO570" s="6">
        <f t="shared" si="5148"/>
        <v>0.44877710280373828</v>
      </c>
      <c r="AP570" s="6">
        <f t="shared" si="5166"/>
        <v>0.45150654205607477</v>
      </c>
      <c r="AQ570" s="28">
        <f t="shared" si="4928"/>
        <v>90450</v>
      </c>
      <c r="AR570" s="6">
        <f t="shared" si="4842"/>
        <v>1.4247489220563847</v>
      </c>
      <c r="AS570" s="6">
        <f t="shared" si="4843"/>
        <v>1.5902459502635833</v>
      </c>
      <c r="AT570" s="28">
        <f t="shared" si="5010"/>
        <v>526000</v>
      </c>
      <c r="AU570" s="6">
        <f t="shared" si="4844"/>
        <v>1.186103422053232</v>
      </c>
      <c r="AV570" s="6">
        <f t="shared" si="4845"/>
        <v>1.3244747844435136</v>
      </c>
      <c r="AW570" s="28">
        <f t="shared" si="5095"/>
        <v>856000</v>
      </c>
      <c r="AX570" s="6">
        <f t="shared" si="4846"/>
        <v>1.1819771028037382</v>
      </c>
      <c r="AY570" s="6">
        <f t="shared" si="4847"/>
        <v>1.3201417827733526</v>
      </c>
      <c r="AZ570" s="28">
        <f t="shared" si="5096"/>
        <v>856000</v>
      </c>
      <c r="BA570" s="6">
        <f t="shared" si="4848"/>
        <v>1.1819771028037382</v>
      </c>
      <c r="BB570" s="21">
        <f t="shared" si="4849"/>
        <v>1.3201417827733526</v>
      </c>
    </row>
    <row r="571" spans="4:54" x14ac:dyDescent="0.25">
      <c r="D571" s="28">
        <v>562</v>
      </c>
      <c r="F571" s="20"/>
      <c r="G571" s="29">
        <f t="shared" si="4860"/>
        <v>281.5</v>
      </c>
      <c r="H571" s="4">
        <f t="shared" ref="H571" si="5265">H$5/G571+H$6</f>
        <v>4.0625527531083483</v>
      </c>
      <c r="I571" s="4">
        <f t="shared" si="4851"/>
        <v>5.8236740674955598</v>
      </c>
      <c r="J571" s="28">
        <v>562</v>
      </c>
      <c r="K571" s="4">
        <f t="shared" ref="K571" si="5266">K$5/J571+K$6</f>
        <v>4.0626918149466196</v>
      </c>
      <c r="L571" s="4">
        <f t="shared" si="4853"/>
        <v>5.8238772241992889</v>
      </c>
      <c r="M571" s="28">
        <f t="shared" si="5169"/>
        <v>1486</v>
      </c>
      <c r="N571" s="6">
        <f t="shared" ref="N571" si="5267">N$5/M571+N$6</f>
        <v>3.7620676985195156</v>
      </c>
      <c r="O571" s="6">
        <f t="shared" si="5152"/>
        <v>5.2812242261103632</v>
      </c>
      <c r="P571" s="28">
        <f t="shared" si="5171"/>
        <v>13960</v>
      </c>
      <c r="Q571" s="6">
        <f t="shared" ref="Q571" si="5268">Q$5/P571+Q$6</f>
        <v>3.7044868194842406</v>
      </c>
      <c r="R571" s="6">
        <f t="shared" si="5154"/>
        <v>5.2185180515759315</v>
      </c>
      <c r="S571" s="28">
        <f t="shared" si="4921"/>
        <v>23730</v>
      </c>
      <c r="T571" s="6">
        <f t="shared" ref="T571" si="5269">T$5/S571+T$6</f>
        <v>2.675612305099031</v>
      </c>
      <c r="U571" s="6">
        <f t="shared" si="5156"/>
        <v>2.9866929203539825</v>
      </c>
      <c r="V571" s="28">
        <f t="shared" si="4923"/>
        <v>45450</v>
      </c>
      <c r="W571" s="6">
        <f t="shared" ref="W571" si="5270">W$5/V571+W$6</f>
        <v>2.5841332233223322</v>
      </c>
      <c r="X571" s="6">
        <f t="shared" si="5158"/>
        <v>2.8850393839383939</v>
      </c>
      <c r="Y571" s="28">
        <f t="shared" si="4925"/>
        <v>90700</v>
      </c>
      <c r="Z571" s="6">
        <f t="shared" ref="Z571" si="5271">Z$5/Y571+Z$6</f>
        <v>2.4569840132304299</v>
      </c>
      <c r="AA571" s="6">
        <f t="shared" si="5160"/>
        <v>2.7435637265711135</v>
      </c>
      <c r="AB571" s="28">
        <f t="shared" si="5008"/>
        <v>528000</v>
      </c>
      <c r="AC571" s="6">
        <f t="shared" ref="AC571" si="5272">AC$5/AB571+AC$6</f>
        <v>2.2043628787878791</v>
      </c>
      <c r="AD571" s="6">
        <f t="shared" si="5162"/>
        <v>2.4620969696969697</v>
      </c>
      <c r="AE571" s="28">
        <f t="shared" si="5091"/>
        <v>859000</v>
      </c>
      <c r="AF571" s="6">
        <f t="shared" si="5145"/>
        <v>1.9162541327124563</v>
      </c>
      <c r="AG571" s="6">
        <f t="shared" si="5163"/>
        <v>2.140482421420256</v>
      </c>
      <c r="AH571" s="28">
        <f t="shared" si="5092"/>
        <v>859000</v>
      </c>
      <c r="AI571" s="6">
        <f t="shared" si="5146"/>
        <v>1.4496541327124564</v>
      </c>
      <c r="AJ571" s="6">
        <f t="shared" si="5164"/>
        <v>1.6191824214202561</v>
      </c>
      <c r="AK571" s="28">
        <f t="shared" si="5093"/>
        <v>859000</v>
      </c>
      <c r="AL571" s="6">
        <f t="shared" si="5147"/>
        <v>0.7495541327124563</v>
      </c>
      <c r="AM571" s="6">
        <f t="shared" si="5165"/>
        <v>0.75391498587073091</v>
      </c>
      <c r="AN571" s="28">
        <f t="shared" si="5094"/>
        <v>859000</v>
      </c>
      <c r="AO571" s="6">
        <f t="shared" si="5148"/>
        <v>0.44875413271245634</v>
      </c>
      <c r="AP571" s="6">
        <f t="shared" si="5166"/>
        <v>0.45148242142025613</v>
      </c>
      <c r="AQ571" s="28">
        <f t="shared" si="4928"/>
        <v>90700</v>
      </c>
      <c r="AR571" s="6">
        <f t="shared" si="4842"/>
        <v>1.4246840132304301</v>
      </c>
      <c r="AS571" s="6">
        <f t="shared" si="4843"/>
        <v>1.5901777807595172</v>
      </c>
      <c r="AT571" s="28">
        <f t="shared" si="5010"/>
        <v>528000</v>
      </c>
      <c r="AU571" s="6">
        <f t="shared" si="4844"/>
        <v>1.1860628787878789</v>
      </c>
      <c r="AV571" s="6">
        <f t="shared" si="4845"/>
        <v>1.3244322104142474</v>
      </c>
      <c r="AW571" s="28">
        <f t="shared" si="5095"/>
        <v>859000</v>
      </c>
      <c r="AX571" s="6">
        <f t="shared" si="4846"/>
        <v>1.1819541327124563</v>
      </c>
      <c r="AY571" s="6">
        <f t="shared" si="4847"/>
        <v>1.3201176621375339</v>
      </c>
      <c r="AZ571" s="28">
        <f t="shared" si="5096"/>
        <v>859000</v>
      </c>
      <c r="BA571" s="6">
        <f t="shared" si="4848"/>
        <v>1.1819541327124563</v>
      </c>
      <c r="BB571" s="21">
        <f t="shared" si="4849"/>
        <v>1.3201176621375339</v>
      </c>
    </row>
    <row r="572" spans="4:54" x14ac:dyDescent="0.25">
      <c r="D572" s="28">
        <v>563</v>
      </c>
      <c r="F572" s="20"/>
      <c r="G572" s="29">
        <f t="shared" si="4860"/>
        <v>282</v>
      </c>
      <c r="H572" s="4">
        <f t="shared" ref="H572" si="5273">H$5/G572+H$6</f>
        <v>4.0624141843971628</v>
      </c>
      <c r="I572" s="4">
        <f t="shared" si="4851"/>
        <v>5.823471631205674</v>
      </c>
      <c r="J572" s="28">
        <v>563</v>
      </c>
      <c r="K572" s="4">
        <f t="shared" ref="K572" si="5274">K$5/J572+K$6</f>
        <v>4.0625527531083483</v>
      </c>
      <c r="L572" s="4">
        <f t="shared" si="4853"/>
        <v>5.8236740674955598</v>
      </c>
      <c r="M572" s="28">
        <f t="shared" si="5169"/>
        <v>1489</v>
      </c>
      <c r="N572" s="6">
        <f t="shared" ref="N572" si="5275">N$5/M572+N$6</f>
        <v>3.7619307588985897</v>
      </c>
      <c r="O572" s="6">
        <f t="shared" si="5152"/>
        <v>5.2810750839489593</v>
      </c>
      <c r="P572" s="28">
        <f t="shared" si="5171"/>
        <v>13990</v>
      </c>
      <c r="Q572" s="6">
        <f t="shared" ref="Q572" si="5276">Q$5/P572+Q$6</f>
        <v>3.7044645461043606</v>
      </c>
      <c r="R572" s="6">
        <f t="shared" si="5154"/>
        <v>5.218493781272338</v>
      </c>
      <c r="S572" s="28">
        <f t="shared" si="4921"/>
        <v>23795</v>
      </c>
      <c r="T572" s="6">
        <f t="shared" ref="T572" si="5277">T$5/S572+T$6</f>
        <v>2.6755040974994748</v>
      </c>
      <c r="U572" s="6">
        <f t="shared" si="5156"/>
        <v>2.9865793023744485</v>
      </c>
      <c r="V572" s="28">
        <f t="shared" si="4923"/>
        <v>45575</v>
      </c>
      <c r="W572" s="6">
        <f t="shared" ref="W572" si="5278">W$5/V572+W$6</f>
        <v>2.5840448162369718</v>
      </c>
      <c r="X572" s="6">
        <f t="shared" si="5158"/>
        <v>2.8849465715852989</v>
      </c>
      <c r="Y572" s="28">
        <f t="shared" si="4925"/>
        <v>90950</v>
      </c>
      <c r="Z572" s="6">
        <f t="shared" ref="Z572" si="5279">Z$5/Y572+Z$6</f>
        <v>2.4569194612424408</v>
      </c>
      <c r="AA572" s="6">
        <f t="shared" si="5160"/>
        <v>2.7434959318306764</v>
      </c>
      <c r="AB572" s="28">
        <f t="shared" si="5008"/>
        <v>530000</v>
      </c>
      <c r="AC572" s="6">
        <f t="shared" ref="AC572" si="5280">AC$5/AB572+AC$6</f>
        <v>2.2043226415094344</v>
      </c>
      <c r="AD572" s="6">
        <f t="shared" si="5162"/>
        <v>2.462054716981132</v>
      </c>
      <c r="AE572" s="28">
        <f t="shared" si="5091"/>
        <v>862000</v>
      </c>
      <c r="AF572" s="6">
        <f t="shared" si="5145"/>
        <v>1.9162313225058005</v>
      </c>
      <c r="AG572" s="6">
        <f t="shared" si="5163"/>
        <v>2.1404584686774943</v>
      </c>
      <c r="AH572" s="28">
        <f t="shared" si="5092"/>
        <v>862000</v>
      </c>
      <c r="AI572" s="6">
        <f t="shared" si="5146"/>
        <v>1.4496313225058006</v>
      </c>
      <c r="AJ572" s="6">
        <f t="shared" si="5164"/>
        <v>1.6191584686774942</v>
      </c>
      <c r="AK572" s="28">
        <f t="shared" si="5093"/>
        <v>862000</v>
      </c>
      <c r="AL572" s="6">
        <f t="shared" si="5147"/>
        <v>0.74953132250580046</v>
      </c>
      <c r="AM572" s="6">
        <f t="shared" si="5165"/>
        <v>0.75389103312796901</v>
      </c>
      <c r="AN572" s="28">
        <f t="shared" si="5094"/>
        <v>862000</v>
      </c>
      <c r="AO572" s="6">
        <f t="shared" si="5148"/>
        <v>0.44873132250580045</v>
      </c>
      <c r="AP572" s="6">
        <f t="shared" si="5166"/>
        <v>0.45145846867749417</v>
      </c>
      <c r="AQ572" s="28">
        <f t="shared" si="4928"/>
        <v>90950</v>
      </c>
      <c r="AR572" s="6">
        <f t="shared" si="4842"/>
        <v>1.424619461242441</v>
      </c>
      <c r="AS572" s="6">
        <f t="shared" si="4843"/>
        <v>1.5901099860190797</v>
      </c>
      <c r="AT572" s="28">
        <f t="shared" si="5010"/>
        <v>530000</v>
      </c>
      <c r="AU572" s="6">
        <f t="shared" si="4844"/>
        <v>1.1860226415094339</v>
      </c>
      <c r="AV572" s="6">
        <f t="shared" si="4845"/>
        <v>1.3243899576984099</v>
      </c>
      <c r="AW572" s="28">
        <f t="shared" si="5095"/>
        <v>862000</v>
      </c>
      <c r="AX572" s="6">
        <f t="shared" si="4846"/>
        <v>1.1819313225058006</v>
      </c>
      <c r="AY572" s="6">
        <f t="shared" si="4847"/>
        <v>1.320093709394772</v>
      </c>
      <c r="AZ572" s="28">
        <f t="shared" si="5096"/>
        <v>862000</v>
      </c>
      <c r="BA572" s="6">
        <f t="shared" si="4848"/>
        <v>1.1819313225058006</v>
      </c>
      <c r="BB572" s="21">
        <f t="shared" si="4849"/>
        <v>1.320093709394772</v>
      </c>
    </row>
    <row r="573" spans="4:54" x14ac:dyDescent="0.25">
      <c r="D573" s="28">
        <v>564</v>
      </c>
      <c r="F573" s="20"/>
      <c r="G573" s="29">
        <f t="shared" si="4860"/>
        <v>282.5</v>
      </c>
      <c r="H573" s="4">
        <f t="shared" ref="H573" si="5281">H$5/G573+H$6</f>
        <v>4.0622761061946902</v>
      </c>
      <c r="I573" s="4">
        <f t="shared" si="4851"/>
        <v>5.8232699115044246</v>
      </c>
      <c r="J573" s="28">
        <v>564</v>
      </c>
      <c r="K573" s="4">
        <f t="shared" ref="K573" si="5282">K$5/J573+K$6</f>
        <v>4.0624141843971628</v>
      </c>
      <c r="L573" s="4">
        <f t="shared" si="4853"/>
        <v>5.823471631205674</v>
      </c>
      <c r="M573" s="28">
        <f t="shared" si="5169"/>
        <v>1492</v>
      </c>
      <c r="N573" s="6">
        <f t="shared" ref="N573" si="5283">N$5/M573+N$6</f>
        <v>3.7617943699731904</v>
      </c>
      <c r="O573" s="6">
        <f t="shared" si="5152"/>
        <v>5.28092654155496</v>
      </c>
      <c r="P573" s="28">
        <f t="shared" si="5171"/>
        <v>14020</v>
      </c>
      <c r="Q573" s="6">
        <f t="shared" ref="Q573" si="5284">Q$5/P573+Q$6</f>
        <v>3.7044423680456493</v>
      </c>
      <c r="R573" s="6">
        <f t="shared" si="5154"/>
        <v>5.2184696148359491</v>
      </c>
      <c r="S573" s="28">
        <f t="shared" si="4921"/>
        <v>23860</v>
      </c>
      <c r="T573" s="6">
        <f t="shared" ref="T573" si="5285">T$5/S573+T$6</f>
        <v>2.6753964794635374</v>
      </c>
      <c r="U573" s="6">
        <f t="shared" si="5156"/>
        <v>2.986466303436714</v>
      </c>
      <c r="V573" s="28">
        <f t="shared" si="4923"/>
        <v>45700</v>
      </c>
      <c r="W573" s="6">
        <f t="shared" ref="W573" si="5286">W$5/V573+W$6</f>
        <v>2.5839568927789931</v>
      </c>
      <c r="X573" s="6">
        <f t="shared" si="5158"/>
        <v>2.8848542669584245</v>
      </c>
      <c r="Y573" s="28">
        <f t="shared" si="4925"/>
        <v>91200</v>
      </c>
      <c r="Z573" s="6">
        <f t="shared" ref="Z573" si="5287">Z$5/Y573+Z$6</f>
        <v>2.4568552631578946</v>
      </c>
      <c r="AA573" s="6">
        <f t="shared" si="5160"/>
        <v>2.7434285087719301</v>
      </c>
      <c r="AB573" s="28">
        <f t="shared" si="5008"/>
        <v>532000</v>
      </c>
      <c r="AC573" s="6">
        <f t="shared" ref="AC573" si="5288">AC$5/AB573+AC$6</f>
        <v>2.2042827067669175</v>
      </c>
      <c r="AD573" s="6">
        <f t="shared" si="5162"/>
        <v>2.4620127819548872</v>
      </c>
      <c r="AE573" s="28">
        <f t="shared" si="5091"/>
        <v>865000</v>
      </c>
      <c r="AF573" s="6">
        <f t="shared" si="5145"/>
        <v>1.9162086705202312</v>
      </c>
      <c r="AG573" s="6">
        <f t="shared" si="5163"/>
        <v>2.1404346820809246</v>
      </c>
      <c r="AH573" s="28">
        <f t="shared" si="5092"/>
        <v>865000</v>
      </c>
      <c r="AI573" s="6">
        <f t="shared" si="5146"/>
        <v>1.4496086705202313</v>
      </c>
      <c r="AJ573" s="6">
        <f t="shared" si="5164"/>
        <v>1.6191346820809249</v>
      </c>
      <c r="AK573" s="28">
        <f t="shared" si="5093"/>
        <v>865000</v>
      </c>
      <c r="AL573" s="6">
        <f t="shared" si="5147"/>
        <v>0.74950867052023118</v>
      </c>
      <c r="AM573" s="6">
        <f t="shared" si="5165"/>
        <v>0.75386724653139969</v>
      </c>
      <c r="AN573" s="28">
        <f t="shared" si="5094"/>
        <v>865000</v>
      </c>
      <c r="AO573" s="6">
        <f t="shared" si="5148"/>
        <v>0.44870867052023122</v>
      </c>
      <c r="AP573" s="6">
        <f t="shared" si="5166"/>
        <v>0.45143468208092485</v>
      </c>
      <c r="AQ573" s="28">
        <f t="shared" si="4928"/>
        <v>91200</v>
      </c>
      <c r="AR573" s="6">
        <f t="shared" si="4842"/>
        <v>1.4245552631578948</v>
      </c>
      <c r="AS573" s="6">
        <f t="shared" si="4843"/>
        <v>1.5900425629603334</v>
      </c>
      <c r="AT573" s="28">
        <f t="shared" si="5010"/>
        <v>532000</v>
      </c>
      <c r="AU573" s="6">
        <f t="shared" si="4844"/>
        <v>1.1859827067669173</v>
      </c>
      <c r="AV573" s="6">
        <f t="shared" si="4845"/>
        <v>1.3243480226721651</v>
      </c>
      <c r="AW573" s="28">
        <f t="shared" si="5095"/>
        <v>865000</v>
      </c>
      <c r="AX573" s="6">
        <f t="shared" si="4846"/>
        <v>1.1819086705202313</v>
      </c>
      <c r="AY573" s="6">
        <f t="shared" si="4847"/>
        <v>1.3200699227982027</v>
      </c>
      <c r="AZ573" s="28">
        <f t="shared" si="5096"/>
        <v>865000</v>
      </c>
      <c r="BA573" s="6">
        <f t="shared" si="4848"/>
        <v>1.1819086705202313</v>
      </c>
      <c r="BB573" s="21">
        <f t="shared" si="4849"/>
        <v>1.3200699227982027</v>
      </c>
    </row>
    <row r="574" spans="4:54" x14ac:dyDescent="0.25">
      <c r="D574" s="28">
        <v>565</v>
      </c>
      <c r="F574" s="20"/>
      <c r="G574" s="29">
        <f t="shared" si="4860"/>
        <v>283</v>
      </c>
      <c r="H574" s="4">
        <f t="shared" ref="H574" si="5289">H$5/G574+H$6</f>
        <v>4.0621385159010597</v>
      </c>
      <c r="I574" s="4">
        <f t="shared" si="4851"/>
        <v>5.8230689045936401</v>
      </c>
      <c r="J574" s="28">
        <v>565</v>
      </c>
      <c r="K574" s="4">
        <f t="shared" ref="K574" si="5290">K$5/J574+K$6</f>
        <v>4.0622761061946902</v>
      </c>
      <c r="L574" s="4">
        <f t="shared" si="4853"/>
        <v>5.8232699115044246</v>
      </c>
      <c r="M574" s="28">
        <f t="shared" si="5169"/>
        <v>1495</v>
      </c>
      <c r="N574" s="6">
        <f t="shared" ref="N574" si="5291">N$5/M574+N$6</f>
        <v>3.7616585284280939</v>
      </c>
      <c r="O574" s="6">
        <f t="shared" si="5152"/>
        <v>5.2807785953177264</v>
      </c>
      <c r="P574" s="28">
        <f t="shared" si="5171"/>
        <v>14050</v>
      </c>
      <c r="Q574" s="6">
        <f t="shared" ref="Q574" si="5292">Q$5/P574+Q$6</f>
        <v>3.7044202846975089</v>
      </c>
      <c r="R574" s="6">
        <f t="shared" si="5154"/>
        <v>5.2184455516014241</v>
      </c>
      <c r="S574" s="28">
        <f t="shared" si="4921"/>
        <v>23925</v>
      </c>
      <c r="T574" s="6">
        <f t="shared" ref="T574" si="5293">T$5/S574+T$6</f>
        <v>2.6752894461859982</v>
      </c>
      <c r="U574" s="6">
        <f t="shared" si="5156"/>
        <v>2.9863539184952979</v>
      </c>
      <c r="V574" s="28">
        <f t="shared" si="4923"/>
        <v>45825</v>
      </c>
      <c r="W574" s="6">
        <f t="shared" ref="W574" si="5294">W$5/V574+W$6</f>
        <v>2.5838694489907255</v>
      </c>
      <c r="X574" s="6">
        <f t="shared" si="5158"/>
        <v>2.8847624659028912</v>
      </c>
      <c r="Y574" s="28">
        <f t="shared" si="4925"/>
        <v>91450</v>
      </c>
      <c r="Z574" s="6">
        <f t="shared" ref="Z574" si="5295">Z$5/Y574+Z$6</f>
        <v>2.4567914160743576</v>
      </c>
      <c r="AA574" s="6">
        <f t="shared" si="5160"/>
        <v>2.7433614543466378</v>
      </c>
      <c r="AB574" s="28">
        <f t="shared" si="5008"/>
        <v>534000</v>
      </c>
      <c r="AC574" s="6">
        <f t="shared" ref="AC574" si="5296">AC$5/AB574+AC$6</f>
        <v>2.204243071161049</v>
      </c>
      <c r="AD574" s="6">
        <f t="shared" si="5162"/>
        <v>2.4619711610486892</v>
      </c>
      <c r="AE574" s="28">
        <f t="shared" si="5091"/>
        <v>868000</v>
      </c>
      <c r="AF574" s="6">
        <f t="shared" si="5145"/>
        <v>1.9161861751152074</v>
      </c>
      <c r="AG574" s="6">
        <f t="shared" si="5163"/>
        <v>2.1404110599078341</v>
      </c>
      <c r="AH574" s="28">
        <f t="shared" si="5092"/>
        <v>868000</v>
      </c>
      <c r="AI574" s="6">
        <f t="shared" si="5146"/>
        <v>1.4495861751152075</v>
      </c>
      <c r="AJ574" s="6">
        <f t="shared" si="5164"/>
        <v>1.6191110599078342</v>
      </c>
      <c r="AK574" s="28">
        <f t="shared" si="5093"/>
        <v>868000</v>
      </c>
      <c r="AL574" s="6">
        <f t="shared" si="5147"/>
        <v>0.74948617511520732</v>
      </c>
      <c r="AM574" s="6">
        <f t="shared" si="5165"/>
        <v>0.75384362435830898</v>
      </c>
      <c r="AN574" s="28">
        <f t="shared" si="5094"/>
        <v>868000</v>
      </c>
      <c r="AO574" s="6">
        <f t="shared" si="5148"/>
        <v>0.44868617511520736</v>
      </c>
      <c r="AP574" s="6">
        <f t="shared" si="5166"/>
        <v>0.45141105990783409</v>
      </c>
      <c r="AQ574" s="28">
        <f t="shared" si="4928"/>
        <v>91450</v>
      </c>
      <c r="AR574" s="6">
        <f t="shared" si="4842"/>
        <v>1.4244914160743576</v>
      </c>
      <c r="AS574" s="6">
        <f t="shared" si="4843"/>
        <v>1.5899755085350411</v>
      </c>
      <c r="AT574" s="28">
        <f t="shared" si="5010"/>
        <v>534000</v>
      </c>
      <c r="AU574" s="6">
        <f t="shared" si="4844"/>
        <v>1.1859430711610488</v>
      </c>
      <c r="AV574" s="6">
        <f t="shared" si="4845"/>
        <v>1.3243064017659669</v>
      </c>
      <c r="AW574" s="28">
        <f t="shared" si="5095"/>
        <v>868000</v>
      </c>
      <c r="AX574" s="6">
        <f t="shared" si="4846"/>
        <v>1.1818861751152074</v>
      </c>
      <c r="AY574" s="6">
        <f t="shared" si="4847"/>
        <v>1.320046300625112</v>
      </c>
      <c r="AZ574" s="28">
        <f t="shared" si="5096"/>
        <v>868000</v>
      </c>
      <c r="BA574" s="6">
        <f t="shared" si="4848"/>
        <v>1.1818861751152074</v>
      </c>
      <c r="BB574" s="21">
        <f t="shared" si="4849"/>
        <v>1.320046300625112</v>
      </c>
    </row>
    <row r="575" spans="4:54" x14ac:dyDescent="0.25">
      <c r="D575" s="28">
        <v>566</v>
      </c>
      <c r="F575" s="20"/>
      <c r="G575" s="29">
        <f t="shared" si="4860"/>
        <v>283.5</v>
      </c>
      <c r="H575" s="4">
        <f t="shared" ref="H575" si="5297">H$5/G575+H$6</f>
        <v>4.0620014109347444</v>
      </c>
      <c r="I575" s="4">
        <f t="shared" si="4851"/>
        <v>5.82286860670194</v>
      </c>
      <c r="J575" s="28">
        <v>566</v>
      </c>
      <c r="K575" s="4">
        <f t="shared" ref="K575" si="5298">K$5/J575+K$6</f>
        <v>4.0621385159010597</v>
      </c>
      <c r="L575" s="4">
        <f t="shared" si="4853"/>
        <v>5.8230689045936401</v>
      </c>
      <c r="M575" s="28">
        <f t="shared" si="5169"/>
        <v>1498</v>
      </c>
      <c r="N575" s="6">
        <f t="shared" ref="N575" si="5299">N$5/M575+N$6</f>
        <v>3.7615232309746331</v>
      </c>
      <c r="O575" s="6">
        <f t="shared" si="5152"/>
        <v>5.2806312416555414</v>
      </c>
      <c r="P575" s="28">
        <f t="shared" si="5171"/>
        <v>14080</v>
      </c>
      <c r="Q575" s="6">
        <f t="shared" ref="Q575" si="5300">Q$5/P575+Q$6</f>
        <v>3.7043982954545456</v>
      </c>
      <c r="R575" s="6">
        <f t="shared" si="5154"/>
        <v>5.2184215909090907</v>
      </c>
      <c r="S575" s="28">
        <f t="shared" si="4921"/>
        <v>23990</v>
      </c>
      <c r="T575" s="6">
        <f t="shared" ref="T575" si="5301">T$5/S575+T$6</f>
        <v>2.6751829929137143</v>
      </c>
      <c r="U575" s="6">
        <f t="shared" si="5156"/>
        <v>2.9862421425593997</v>
      </c>
      <c r="V575" s="28">
        <f t="shared" si="4923"/>
        <v>45950</v>
      </c>
      <c r="W575" s="6">
        <f t="shared" ref="W575" si="5302">W$5/V575+W$6</f>
        <v>2.5837824809575625</v>
      </c>
      <c r="X575" s="6">
        <f t="shared" si="5158"/>
        <v>2.8846711643090317</v>
      </c>
      <c r="Y575" s="28">
        <f t="shared" si="4925"/>
        <v>91700</v>
      </c>
      <c r="Z575" s="6">
        <f t="shared" ref="Z575" si="5303">Z$5/Y575+Z$6</f>
        <v>2.456727917121047</v>
      </c>
      <c r="AA575" s="6">
        <f t="shared" si="5160"/>
        <v>2.7432947655398037</v>
      </c>
      <c r="AB575" s="28">
        <f t="shared" si="5008"/>
        <v>536000</v>
      </c>
      <c r="AC575" s="6">
        <f t="shared" ref="AC575" si="5304">AC$5/AB575+AC$6</f>
        <v>2.2042037313432838</v>
      </c>
      <c r="AD575" s="6">
        <f t="shared" si="5162"/>
        <v>2.4619298507462686</v>
      </c>
      <c r="AE575" s="28">
        <f t="shared" si="5091"/>
        <v>871000</v>
      </c>
      <c r="AF575" s="6">
        <f t="shared" si="5145"/>
        <v>1.9161638346727898</v>
      </c>
      <c r="AG575" s="6">
        <f t="shared" si="5163"/>
        <v>2.1403876004592424</v>
      </c>
      <c r="AH575" s="28">
        <f t="shared" si="5092"/>
        <v>871000</v>
      </c>
      <c r="AI575" s="6">
        <f t="shared" si="5146"/>
        <v>1.4495638346727899</v>
      </c>
      <c r="AJ575" s="6">
        <f t="shared" si="5164"/>
        <v>1.6190876004592423</v>
      </c>
      <c r="AK575" s="28">
        <f t="shared" si="5093"/>
        <v>871000</v>
      </c>
      <c r="AL575" s="6">
        <f t="shared" si="5147"/>
        <v>0.74946383467278987</v>
      </c>
      <c r="AM575" s="6">
        <f t="shared" si="5165"/>
        <v>0.75382016490971704</v>
      </c>
      <c r="AN575" s="28">
        <f t="shared" si="5094"/>
        <v>871000</v>
      </c>
      <c r="AO575" s="6">
        <f t="shared" si="5148"/>
        <v>0.44866383467278986</v>
      </c>
      <c r="AP575" s="6">
        <f t="shared" si="5166"/>
        <v>0.45138760045924226</v>
      </c>
      <c r="AQ575" s="28">
        <f t="shared" si="4928"/>
        <v>91700</v>
      </c>
      <c r="AR575" s="6">
        <f t="shared" si="4842"/>
        <v>1.424427917121047</v>
      </c>
      <c r="AS575" s="6">
        <f t="shared" si="4843"/>
        <v>1.5899088197282074</v>
      </c>
      <c r="AT575" s="28">
        <f t="shared" si="5010"/>
        <v>536000</v>
      </c>
      <c r="AU575" s="6">
        <f t="shared" si="4844"/>
        <v>1.1859037313432836</v>
      </c>
      <c r="AV575" s="6">
        <f t="shared" si="4845"/>
        <v>1.3242650914635465</v>
      </c>
      <c r="AW575" s="28">
        <f t="shared" si="5095"/>
        <v>871000</v>
      </c>
      <c r="AX575" s="6">
        <f t="shared" si="4846"/>
        <v>1.1818638346727899</v>
      </c>
      <c r="AY575" s="6">
        <f t="shared" si="4847"/>
        <v>1.32002284117652</v>
      </c>
      <c r="AZ575" s="28">
        <f t="shared" si="5096"/>
        <v>871000</v>
      </c>
      <c r="BA575" s="6">
        <f t="shared" si="4848"/>
        <v>1.1818638346727899</v>
      </c>
      <c r="BB575" s="21">
        <f t="shared" si="4849"/>
        <v>1.32002284117652</v>
      </c>
    </row>
    <row r="576" spans="4:54" x14ac:dyDescent="0.25">
      <c r="D576" s="28">
        <v>567</v>
      </c>
      <c r="F576" s="20"/>
      <c r="G576" s="29">
        <f t="shared" si="4860"/>
        <v>284</v>
      </c>
      <c r="H576" s="4">
        <f t="shared" ref="H576" si="5305">H$5/G576+H$6</f>
        <v>4.061864788732394</v>
      </c>
      <c r="I576" s="4">
        <f t="shared" si="4851"/>
        <v>5.8226690140845072</v>
      </c>
      <c r="J576" s="28">
        <v>567</v>
      </c>
      <c r="K576" s="4">
        <f t="shared" ref="K576" si="5306">K$5/J576+K$6</f>
        <v>4.0620014109347444</v>
      </c>
      <c r="L576" s="4">
        <f t="shared" si="4853"/>
        <v>5.82286860670194</v>
      </c>
      <c r="M576" s="28">
        <f t="shared" si="5169"/>
        <v>1501</v>
      </c>
      <c r="N576" s="6">
        <f t="shared" ref="N576" si="5307">N$5/M576+N$6</f>
        <v>3.7613884743504333</v>
      </c>
      <c r="O576" s="6">
        <f t="shared" si="5152"/>
        <v>5.2804844770153236</v>
      </c>
      <c r="P576" s="28">
        <f t="shared" si="5171"/>
        <v>14110</v>
      </c>
      <c r="Q576" s="6">
        <f t="shared" ref="Q576" si="5308">Q$5/P576+Q$6</f>
        <v>3.7043763997165131</v>
      </c>
      <c r="R576" s="6">
        <f t="shared" si="5154"/>
        <v>5.21839773210489</v>
      </c>
      <c r="S576" s="28">
        <f t="shared" si="4921"/>
        <v>24055</v>
      </c>
      <c r="T576" s="6">
        <f t="shared" ref="T576" si="5309">T$5/S576+T$6</f>
        <v>2.675077114944918</v>
      </c>
      <c r="U576" s="6">
        <f t="shared" si="5156"/>
        <v>2.9861309706921637</v>
      </c>
      <c r="V576" s="28">
        <f t="shared" si="4923"/>
        <v>46075</v>
      </c>
      <c r="W576" s="6">
        <f t="shared" ref="W576" si="5310">W$5/V576+W$6</f>
        <v>2.5836959848073793</v>
      </c>
      <c r="X576" s="6">
        <f t="shared" si="5158"/>
        <v>2.8845803581117742</v>
      </c>
      <c r="Y576" s="28">
        <f t="shared" si="4925"/>
        <v>91950</v>
      </c>
      <c r="Z576" s="6">
        <f t="shared" ref="Z576" si="5311">Z$5/Y576+Z$6</f>
        <v>2.4566647634584013</v>
      </c>
      <c r="AA576" s="6">
        <f t="shared" si="5160"/>
        <v>2.7432284393692226</v>
      </c>
      <c r="AB576" s="28">
        <f t="shared" si="5008"/>
        <v>538000</v>
      </c>
      <c r="AC576" s="6">
        <f t="shared" ref="AC576" si="5312">AC$5/AB576+AC$6</f>
        <v>2.2041646840148701</v>
      </c>
      <c r="AD576" s="6">
        <f t="shared" si="5162"/>
        <v>2.4618888475836429</v>
      </c>
      <c r="AE576" s="28">
        <f t="shared" si="5091"/>
        <v>874000</v>
      </c>
      <c r="AF576" s="6">
        <f t="shared" si="5145"/>
        <v>1.9161416475972539</v>
      </c>
      <c r="AG576" s="6">
        <f t="shared" si="5163"/>
        <v>2.1403643020594965</v>
      </c>
      <c r="AH576" s="28">
        <f t="shared" si="5092"/>
        <v>874000</v>
      </c>
      <c r="AI576" s="6">
        <f t="shared" si="5146"/>
        <v>1.449541647597254</v>
      </c>
      <c r="AJ576" s="6">
        <f t="shared" si="5164"/>
        <v>1.6190643020594966</v>
      </c>
      <c r="AK576" s="28">
        <f t="shared" si="5093"/>
        <v>874000</v>
      </c>
      <c r="AL576" s="6">
        <f t="shared" si="5147"/>
        <v>0.74944164759725396</v>
      </c>
      <c r="AM576" s="6">
        <f t="shared" si="5165"/>
        <v>0.75379686650997135</v>
      </c>
      <c r="AN576" s="28">
        <f t="shared" si="5094"/>
        <v>874000</v>
      </c>
      <c r="AO576" s="6">
        <f t="shared" si="5148"/>
        <v>0.448641647597254</v>
      </c>
      <c r="AP576" s="6">
        <f t="shared" si="5166"/>
        <v>0.45136430205949657</v>
      </c>
      <c r="AQ576" s="28">
        <f t="shared" si="4928"/>
        <v>91950</v>
      </c>
      <c r="AR576" s="6">
        <f t="shared" si="4842"/>
        <v>1.4243647634584014</v>
      </c>
      <c r="AS576" s="6">
        <f t="shared" si="4843"/>
        <v>1.5898424935576261</v>
      </c>
      <c r="AT576" s="28">
        <f t="shared" si="5010"/>
        <v>538000</v>
      </c>
      <c r="AU576" s="6">
        <f t="shared" si="4844"/>
        <v>1.1858646840148699</v>
      </c>
      <c r="AV576" s="6">
        <f t="shared" si="4845"/>
        <v>1.3242240883009209</v>
      </c>
      <c r="AW576" s="28">
        <f t="shared" si="5095"/>
        <v>874000</v>
      </c>
      <c r="AX576" s="6">
        <f t="shared" si="4846"/>
        <v>1.181841647597254</v>
      </c>
      <c r="AY576" s="6">
        <f t="shared" si="4847"/>
        <v>1.3199995427767743</v>
      </c>
      <c r="AZ576" s="28">
        <f t="shared" si="5096"/>
        <v>874000</v>
      </c>
      <c r="BA576" s="6">
        <f t="shared" si="4848"/>
        <v>1.181841647597254</v>
      </c>
      <c r="BB576" s="21">
        <f t="shared" si="4849"/>
        <v>1.3199995427767743</v>
      </c>
    </row>
    <row r="577" spans="4:54" x14ac:dyDescent="0.25">
      <c r="D577" s="28">
        <v>568</v>
      </c>
      <c r="F577" s="20"/>
      <c r="G577" s="29">
        <f t="shared" si="4860"/>
        <v>284.5</v>
      </c>
      <c r="H577" s="4">
        <f t="shared" ref="H577" si="5313">H$5/G577+H$6</f>
        <v>4.0617286467486817</v>
      </c>
      <c r="I577" s="4">
        <f t="shared" si="4851"/>
        <v>5.8224701230228471</v>
      </c>
      <c r="J577" s="28">
        <v>568</v>
      </c>
      <c r="K577" s="4">
        <f t="shared" ref="K577" si="5314">K$5/J577+K$6</f>
        <v>4.061864788732394</v>
      </c>
      <c r="L577" s="4">
        <f t="shared" si="4853"/>
        <v>5.8226690140845072</v>
      </c>
      <c r="M577" s="28">
        <f t="shared" si="5169"/>
        <v>1504</v>
      </c>
      <c r="N577" s="6">
        <f t="shared" ref="N577" si="5315">N$5/M577+N$6</f>
        <v>3.761254255319149</v>
      </c>
      <c r="O577" s="6">
        <f t="shared" si="5152"/>
        <v>5.2803382978723405</v>
      </c>
      <c r="P577" s="28">
        <f t="shared" si="5171"/>
        <v>14140</v>
      </c>
      <c r="Q577" s="6">
        <f t="shared" ref="Q577" si="5316">Q$5/P577+Q$6</f>
        <v>3.7043545968882605</v>
      </c>
      <c r="R577" s="6">
        <f t="shared" si="5154"/>
        <v>5.2183739745403113</v>
      </c>
      <c r="S577" s="28">
        <f t="shared" si="4921"/>
        <v>24120</v>
      </c>
      <c r="T577" s="6">
        <f t="shared" ref="T577" si="5317">T$5/S577+T$6</f>
        <v>2.6749718076285243</v>
      </c>
      <c r="U577" s="6">
        <f t="shared" si="5156"/>
        <v>2.9860203980099502</v>
      </c>
      <c r="V577" s="28">
        <f t="shared" si="4923"/>
        <v>46200</v>
      </c>
      <c r="W577" s="6">
        <f t="shared" ref="W577" si="5318">W$5/V577+W$6</f>
        <v>2.5836099567099566</v>
      </c>
      <c r="X577" s="6">
        <f t="shared" si="5158"/>
        <v>2.8844900432900431</v>
      </c>
      <c r="Y577" s="28">
        <f t="shared" si="4925"/>
        <v>92200</v>
      </c>
      <c r="Z577" s="6">
        <f t="shared" ref="Z577" si="5319">Z$5/Y577+Z$6</f>
        <v>2.4566019522776572</v>
      </c>
      <c r="AA577" s="6">
        <f t="shared" si="5160"/>
        <v>2.7431624728850328</v>
      </c>
      <c r="AB577" s="28">
        <f t="shared" si="5008"/>
        <v>540000</v>
      </c>
      <c r="AC577" s="6">
        <f t="shared" ref="AC577" si="5320">AC$5/AB577+AC$6</f>
        <v>2.204125925925926</v>
      </c>
      <c r="AD577" s="6">
        <f t="shared" si="5162"/>
        <v>2.4618481481481478</v>
      </c>
      <c r="AE577" s="28">
        <f t="shared" si="5091"/>
        <v>877000</v>
      </c>
      <c r="AF577" s="6">
        <f t="shared" si="5145"/>
        <v>1.9161196123147093</v>
      </c>
      <c r="AG577" s="6">
        <f t="shared" si="5163"/>
        <v>2.1403411630558722</v>
      </c>
      <c r="AH577" s="28">
        <f t="shared" si="5092"/>
        <v>877000</v>
      </c>
      <c r="AI577" s="6">
        <f t="shared" si="5146"/>
        <v>1.4495196123147094</v>
      </c>
      <c r="AJ577" s="6">
        <f t="shared" si="5164"/>
        <v>1.6190411630558723</v>
      </c>
      <c r="AK577" s="28">
        <f t="shared" si="5093"/>
        <v>877000</v>
      </c>
      <c r="AL577" s="6">
        <f t="shared" si="5147"/>
        <v>0.74941961231470922</v>
      </c>
      <c r="AM577" s="6">
        <f t="shared" si="5165"/>
        <v>0.75377372750634708</v>
      </c>
      <c r="AN577" s="28">
        <f t="shared" si="5094"/>
        <v>877000</v>
      </c>
      <c r="AO577" s="6">
        <f t="shared" si="5148"/>
        <v>0.4486196123147092</v>
      </c>
      <c r="AP577" s="6">
        <f t="shared" si="5166"/>
        <v>0.4513411630558723</v>
      </c>
      <c r="AQ577" s="28">
        <f t="shared" si="4928"/>
        <v>92200</v>
      </c>
      <c r="AR577" s="6">
        <f t="shared" si="4842"/>
        <v>1.4243019522776572</v>
      </c>
      <c r="AS577" s="6">
        <f t="shared" si="4843"/>
        <v>1.5897765270734361</v>
      </c>
      <c r="AT577" s="28">
        <f t="shared" si="5010"/>
        <v>540000</v>
      </c>
      <c r="AU577" s="6">
        <f t="shared" si="4844"/>
        <v>1.1858259259259258</v>
      </c>
      <c r="AV577" s="6">
        <f t="shared" si="4845"/>
        <v>1.324183388865426</v>
      </c>
      <c r="AW577" s="28">
        <f t="shared" si="5095"/>
        <v>877000</v>
      </c>
      <c r="AX577" s="6">
        <f t="shared" si="4846"/>
        <v>1.1818196123147093</v>
      </c>
      <c r="AY577" s="6">
        <f t="shared" si="4847"/>
        <v>1.3199764037731501</v>
      </c>
      <c r="AZ577" s="28">
        <f t="shared" si="5096"/>
        <v>877000</v>
      </c>
      <c r="BA577" s="6">
        <f t="shared" si="4848"/>
        <v>1.1818196123147093</v>
      </c>
      <c r="BB577" s="21">
        <f t="shared" si="4849"/>
        <v>1.3199764037731501</v>
      </c>
    </row>
    <row r="578" spans="4:54" x14ac:dyDescent="0.25">
      <c r="D578" s="28">
        <v>569</v>
      </c>
      <c r="F578" s="20"/>
      <c r="G578" s="29">
        <f t="shared" si="4860"/>
        <v>285</v>
      </c>
      <c r="H578" s="4">
        <f t="shared" ref="H578" si="5321">H$5/G578+H$6</f>
        <v>4.0615929824561405</v>
      </c>
      <c r="I578" s="4">
        <f t="shared" si="4851"/>
        <v>5.822271929824562</v>
      </c>
      <c r="J578" s="28">
        <v>569</v>
      </c>
      <c r="K578" s="4">
        <f t="shared" ref="K578" si="5322">K$5/J578+K$6</f>
        <v>4.0617286467486817</v>
      </c>
      <c r="L578" s="4">
        <f t="shared" si="4853"/>
        <v>5.8224701230228471</v>
      </c>
      <c r="M578" s="28">
        <f t="shared" si="5169"/>
        <v>1507</v>
      </c>
      <c r="N578" s="6">
        <f t="shared" ref="N578" si="5323">N$5/M578+N$6</f>
        <v>3.7611205706702058</v>
      </c>
      <c r="O578" s="6">
        <f t="shared" si="5152"/>
        <v>5.280192700729927</v>
      </c>
      <c r="P578" s="28">
        <f t="shared" si="5171"/>
        <v>14170</v>
      </c>
      <c r="Q578" s="6">
        <f t="shared" ref="Q578" si="5324">Q$5/P578+Q$6</f>
        <v>3.7043328863796754</v>
      </c>
      <c r="R578" s="6">
        <f t="shared" si="5154"/>
        <v>5.2183503175723365</v>
      </c>
      <c r="S578" s="28">
        <f t="shared" si="4921"/>
        <v>24185</v>
      </c>
      <c r="T578" s="6">
        <f t="shared" ref="T578" si="5325">T$5/S578+T$6</f>
        <v>2.6748670663634484</v>
      </c>
      <c r="U578" s="6">
        <f t="shared" si="5156"/>
        <v>2.9859104196816211</v>
      </c>
      <c r="V578" s="28">
        <f t="shared" si="4923"/>
        <v>46325</v>
      </c>
      <c r="W578" s="6">
        <f t="shared" ref="W578" si="5326">W$5/V578+W$6</f>
        <v>2.5835243928764164</v>
      </c>
      <c r="X578" s="6">
        <f t="shared" si="5158"/>
        <v>2.884400215866163</v>
      </c>
      <c r="Y578" s="28">
        <f t="shared" si="4925"/>
        <v>92450</v>
      </c>
      <c r="Z578" s="6">
        <f t="shared" ref="Z578" si="5327">Z$5/Y578+Z$6</f>
        <v>2.4565394808004326</v>
      </c>
      <c r="AA578" s="6">
        <f t="shared" si="5160"/>
        <v>2.7430968631692809</v>
      </c>
      <c r="AB578" s="28">
        <f t="shared" si="5008"/>
        <v>542000</v>
      </c>
      <c r="AC578" s="6">
        <f t="shared" ref="AC578" si="5328">AC$5/AB578+AC$6</f>
        <v>2.2040874538745387</v>
      </c>
      <c r="AD578" s="6">
        <f t="shared" si="5162"/>
        <v>2.4618077490774906</v>
      </c>
      <c r="AE578" s="28">
        <f t="shared" si="5091"/>
        <v>880000</v>
      </c>
      <c r="AF578" s="6">
        <f t="shared" si="5145"/>
        <v>1.9160977272727273</v>
      </c>
      <c r="AG578" s="6">
        <f t="shared" si="5163"/>
        <v>2.1403181818181816</v>
      </c>
      <c r="AH578" s="28">
        <f t="shared" si="5092"/>
        <v>880000</v>
      </c>
      <c r="AI578" s="6">
        <f t="shared" si="5146"/>
        <v>1.4494977272727274</v>
      </c>
      <c r="AJ578" s="6">
        <f t="shared" si="5164"/>
        <v>1.6190181818181819</v>
      </c>
      <c r="AK578" s="28">
        <f t="shared" si="5093"/>
        <v>880000</v>
      </c>
      <c r="AL578" s="6">
        <f t="shared" si="5147"/>
        <v>0.74939772727272724</v>
      </c>
      <c r="AM578" s="6">
        <f t="shared" si="5165"/>
        <v>0.75375074626865668</v>
      </c>
      <c r="AN578" s="28">
        <f t="shared" si="5094"/>
        <v>880000</v>
      </c>
      <c r="AO578" s="6">
        <f t="shared" si="5148"/>
        <v>0.44859772727272723</v>
      </c>
      <c r="AP578" s="6">
        <f t="shared" si="5166"/>
        <v>0.45131818181818184</v>
      </c>
      <c r="AQ578" s="28">
        <f t="shared" si="4928"/>
        <v>92450</v>
      </c>
      <c r="AR578" s="6">
        <f t="shared" si="4842"/>
        <v>1.4242394808004326</v>
      </c>
      <c r="AS578" s="6">
        <f t="shared" si="4843"/>
        <v>1.5897109173576842</v>
      </c>
      <c r="AT578" s="28">
        <f t="shared" si="5010"/>
        <v>542000</v>
      </c>
      <c r="AU578" s="6">
        <f t="shared" si="4844"/>
        <v>1.1857874538745388</v>
      </c>
      <c r="AV578" s="6">
        <f t="shared" si="4845"/>
        <v>1.3241429897947685</v>
      </c>
      <c r="AW578" s="28">
        <f t="shared" si="5095"/>
        <v>880000</v>
      </c>
      <c r="AX578" s="6">
        <f t="shared" si="4846"/>
        <v>1.1817977272727274</v>
      </c>
      <c r="AY578" s="6">
        <f t="shared" si="4847"/>
        <v>1.3199534225354597</v>
      </c>
      <c r="AZ578" s="28">
        <f t="shared" si="5096"/>
        <v>880000</v>
      </c>
      <c r="BA578" s="6">
        <f t="shared" si="4848"/>
        <v>1.1817977272727274</v>
      </c>
      <c r="BB578" s="21">
        <f t="shared" si="4849"/>
        <v>1.3199534225354597</v>
      </c>
    </row>
    <row r="579" spans="4:54" x14ac:dyDescent="0.25">
      <c r="D579" s="28">
        <v>570</v>
      </c>
      <c r="F579" s="20"/>
      <c r="G579" s="29">
        <f t="shared" si="4860"/>
        <v>285.5</v>
      </c>
      <c r="H579" s="4">
        <f t="shared" ref="H579" si="5329">H$5/G579+H$6</f>
        <v>4.0614577933450091</v>
      </c>
      <c r="I579" s="4">
        <f t="shared" si="4851"/>
        <v>5.8220744308231174</v>
      </c>
      <c r="J579" s="28">
        <v>570</v>
      </c>
      <c r="K579" s="4">
        <f t="shared" ref="K579" si="5330">K$5/J579+K$6</f>
        <v>4.0615929824561405</v>
      </c>
      <c r="L579" s="4">
        <f t="shared" si="4853"/>
        <v>5.822271929824562</v>
      </c>
      <c r="M579" s="28">
        <f t="shared" si="5169"/>
        <v>1510</v>
      </c>
      <c r="N579" s="6">
        <f t="shared" ref="N579" si="5331">N$5/M579+N$6</f>
        <v>3.7609874172185433</v>
      </c>
      <c r="O579" s="6">
        <f t="shared" si="5152"/>
        <v>5.2800476821192053</v>
      </c>
      <c r="P579" s="28">
        <f t="shared" si="5171"/>
        <v>14200</v>
      </c>
      <c r="Q579" s="6">
        <f t="shared" ref="Q579" si="5332">Q$5/P579+Q$6</f>
        <v>3.7043112676056338</v>
      </c>
      <c r="R579" s="6">
        <f t="shared" si="5154"/>
        <v>5.2183267605633805</v>
      </c>
      <c r="S579" s="28">
        <f t="shared" si="4921"/>
        <v>24250</v>
      </c>
      <c r="T579" s="6">
        <f t="shared" ref="T579" si="5333">T$5/S579+T$6</f>
        <v>2.6747628865979385</v>
      </c>
      <c r="U579" s="6">
        <f t="shared" si="5156"/>
        <v>2.9858010309278349</v>
      </c>
      <c r="V579" s="28">
        <f t="shared" si="4923"/>
        <v>46450</v>
      </c>
      <c r="W579" s="6">
        <f t="shared" ref="W579" si="5334">W$5/V579+W$6</f>
        <v>2.5834392895586653</v>
      </c>
      <c r="X579" s="6">
        <f t="shared" si="5158"/>
        <v>2.8843108719052744</v>
      </c>
      <c r="Y579" s="28">
        <f t="shared" si="4925"/>
        <v>92700</v>
      </c>
      <c r="Z579" s="6">
        <f t="shared" ref="Z579" si="5335">Z$5/Y579+Z$6</f>
        <v>2.4564773462783172</v>
      </c>
      <c r="AA579" s="6">
        <f t="shared" si="5160"/>
        <v>2.743031607335491</v>
      </c>
      <c r="AB579" s="28">
        <f t="shared" si="5008"/>
        <v>544000</v>
      </c>
      <c r="AC579" s="6">
        <f t="shared" ref="AC579" si="5336">AC$5/AB579+AC$6</f>
        <v>2.2040492647058825</v>
      </c>
      <c r="AD579" s="6">
        <f t="shared" si="5162"/>
        <v>2.4617676470588234</v>
      </c>
      <c r="AE579" s="28">
        <f t="shared" si="5091"/>
        <v>883000</v>
      </c>
      <c r="AF579" s="6">
        <f t="shared" si="5145"/>
        <v>1.9160759909399774</v>
      </c>
      <c r="AG579" s="6">
        <f t="shared" si="5163"/>
        <v>2.1402953567383918</v>
      </c>
      <c r="AH579" s="28">
        <f t="shared" si="5092"/>
        <v>883000</v>
      </c>
      <c r="AI579" s="6">
        <f t="shared" si="5146"/>
        <v>1.4494759909399775</v>
      </c>
      <c r="AJ579" s="6">
        <f t="shared" si="5164"/>
        <v>1.6189953567383919</v>
      </c>
      <c r="AK579" s="28">
        <f t="shared" si="5093"/>
        <v>883000</v>
      </c>
      <c r="AL579" s="6">
        <f t="shared" si="5147"/>
        <v>0.74937599093997731</v>
      </c>
      <c r="AM579" s="6">
        <f t="shared" si="5165"/>
        <v>0.75372792118886667</v>
      </c>
      <c r="AN579" s="28">
        <f t="shared" si="5094"/>
        <v>883000</v>
      </c>
      <c r="AO579" s="6">
        <f t="shared" si="5148"/>
        <v>0.44857599093997735</v>
      </c>
      <c r="AP579" s="6">
        <f t="shared" si="5166"/>
        <v>0.45129535673839183</v>
      </c>
      <c r="AQ579" s="28">
        <f t="shared" si="4928"/>
        <v>92700</v>
      </c>
      <c r="AR579" s="6">
        <f t="shared" si="4842"/>
        <v>1.4241773462783172</v>
      </c>
      <c r="AS579" s="6">
        <f t="shared" si="4843"/>
        <v>1.5896456615238945</v>
      </c>
      <c r="AT579" s="28">
        <f t="shared" si="5010"/>
        <v>544000</v>
      </c>
      <c r="AU579" s="6">
        <f t="shared" si="4844"/>
        <v>1.1857492647058823</v>
      </c>
      <c r="AV579" s="6">
        <f t="shared" si="4845"/>
        <v>1.3241028877761014</v>
      </c>
      <c r="AW579" s="28">
        <f t="shared" si="5095"/>
        <v>883000</v>
      </c>
      <c r="AX579" s="6">
        <f t="shared" si="4846"/>
        <v>1.1817759909399774</v>
      </c>
      <c r="AY579" s="6">
        <f t="shared" si="4847"/>
        <v>1.3199305974556697</v>
      </c>
      <c r="AZ579" s="28">
        <f t="shared" si="5096"/>
        <v>883000</v>
      </c>
      <c r="BA579" s="6">
        <f t="shared" si="4848"/>
        <v>1.1817759909399774</v>
      </c>
      <c r="BB579" s="21">
        <f t="shared" si="4849"/>
        <v>1.3199305974556697</v>
      </c>
    </row>
    <row r="580" spans="4:54" x14ac:dyDescent="0.25">
      <c r="D580" s="28">
        <v>571</v>
      </c>
      <c r="F580" s="20"/>
      <c r="G580" s="29">
        <f t="shared" si="4860"/>
        <v>286</v>
      </c>
      <c r="H580" s="4">
        <f t="shared" ref="H580" si="5337">H$5/G580+H$6</f>
        <v>4.0613230769230766</v>
      </c>
      <c r="I580" s="4">
        <f t="shared" si="4851"/>
        <v>5.821877622377623</v>
      </c>
      <c r="J580" s="28">
        <v>571</v>
      </c>
      <c r="K580" s="4">
        <f t="shared" ref="K580" si="5338">K$5/J580+K$6</f>
        <v>4.0614577933450091</v>
      </c>
      <c r="L580" s="4">
        <f t="shared" si="4853"/>
        <v>5.8220744308231174</v>
      </c>
      <c r="M580" s="28">
        <f t="shared" si="5169"/>
        <v>1513</v>
      </c>
      <c r="N580" s="6">
        <f t="shared" ref="N580" si="5339">N$5/M580+N$6</f>
        <v>3.7608547918043622</v>
      </c>
      <c r="O580" s="6">
        <f t="shared" si="5152"/>
        <v>5.2799032385988109</v>
      </c>
      <c r="P580" s="28">
        <f t="shared" si="5171"/>
        <v>14230</v>
      </c>
      <c r="Q580" s="6">
        <f t="shared" ref="Q580" si="5340">Q$5/P580+Q$6</f>
        <v>3.7042897399859451</v>
      </c>
      <c r="R580" s="6">
        <f t="shared" si="5154"/>
        <v>5.2183033028812371</v>
      </c>
      <c r="S580" s="28">
        <f t="shared" si="4921"/>
        <v>24315</v>
      </c>
      <c r="T580" s="6">
        <f t="shared" ref="T580" si="5341">T$5/S580+T$6</f>
        <v>2.6746592638289122</v>
      </c>
      <c r="U580" s="6">
        <f t="shared" si="5156"/>
        <v>2.9856922270203579</v>
      </c>
      <c r="V580" s="28">
        <f t="shared" si="4923"/>
        <v>46575</v>
      </c>
      <c r="W580" s="6">
        <f t="shared" ref="W580" si="5342">W$5/V580+W$6</f>
        <v>2.5833546430488457</v>
      </c>
      <c r="X580" s="6">
        <f t="shared" si="5158"/>
        <v>2.8842220075147611</v>
      </c>
      <c r="Y580" s="28">
        <f t="shared" si="4925"/>
        <v>92950</v>
      </c>
      <c r="Z580" s="6">
        <f t="shared" ref="Z580" si="5343">Z$5/Y580+Z$6</f>
        <v>2.4564155459924693</v>
      </c>
      <c r="AA580" s="6">
        <f t="shared" si="5160"/>
        <v>2.7429667025282409</v>
      </c>
      <c r="AB580" s="28">
        <f t="shared" si="5008"/>
        <v>546000</v>
      </c>
      <c r="AC580" s="6">
        <f t="shared" ref="AC580" si="5344">AC$5/AB580+AC$6</f>
        <v>2.2040113553113554</v>
      </c>
      <c r="AD580" s="6">
        <f t="shared" si="5162"/>
        <v>2.4617278388278385</v>
      </c>
      <c r="AE580" s="28">
        <f t="shared" si="5091"/>
        <v>886000</v>
      </c>
      <c r="AF580" s="6">
        <f t="shared" si="5145"/>
        <v>1.9160544018058689</v>
      </c>
      <c r="AG580" s="6">
        <f t="shared" si="5163"/>
        <v>2.1402726862302481</v>
      </c>
      <c r="AH580" s="28">
        <f t="shared" si="5092"/>
        <v>886000</v>
      </c>
      <c r="AI580" s="6">
        <f t="shared" si="5146"/>
        <v>1.449454401805869</v>
      </c>
      <c r="AJ580" s="6">
        <f t="shared" si="5164"/>
        <v>1.6189726862302485</v>
      </c>
      <c r="AK580" s="28">
        <f t="shared" si="5093"/>
        <v>886000</v>
      </c>
      <c r="AL580" s="6">
        <f t="shared" si="5147"/>
        <v>0.7493544018058691</v>
      </c>
      <c r="AM580" s="6">
        <f t="shared" si="5165"/>
        <v>0.75370525068072314</v>
      </c>
      <c r="AN580" s="28">
        <f t="shared" si="5094"/>
        <v>886000</v>
      </c>
      <c r="AO580" s="6">
        <f t="shared" si="5148"/>
        <v>0.44855440180586909</v>
      </c>
      <c r="AP580" s="6">
        <f t="shared" si="5166"/>
        <v>0.4512726862302483</v>
      </c>
      <c r="AQ580" s="28">
        <f t="shared" si="4928"/>
        <v>92950</v>
      </c>
      <c r="AR580" s="6">
        <f t="shared" si="4842"/>
        <v>1.424115545992469</v>
      </c>
      <c r="AS580" s="6">
        <f t="shared" si="4843"/>
        <v>1.5895807567166447</v>
      </c>
      <c r="AT580" s="28">
        <f t="shared" si="5010"/>
        <v>546000</v>
      </c>
      <c r="AU580" s="6">
        <f t="shared" si="4844"/>
        <v>1.1857113553113554</v>
      </c>
      <c r="AV580" s="6">
        <f t="shared" si="4845"/>
        <v>1.3240630795451167</v>
      </c>
      <c r="AW580" s="28">
        <f t="shared" si="5095"/>
        <v>886000</v>
      </c>
      <c r="AX580" s="6">
        <f t="shared" si="4846"/>
        <v>1.181754401805869</v>
      </c>
      <c r="AY580" s="6">
        <f t="shared" si="4847"/>
        <v>1.3199079269475262</v>
      </c>
      <c r="AZ580" s="28">
        <f t="shared" si="5096"/>
        <v>886000</v>
      </c>
      <c r="BA580" s="6">
        <f t="shared" si="4848"/>
        <v>1.181754401805869</v>
      </c>
      <c r="BB580" s="21">
        <f t="shared" si="4849"/>
        <v>1.3199079269475262</v>
      </c>
    </row>
    <row r="581" spans="4:54" x14ac:dyDescent="0.25">
      <c r="D581" s="28">
        <v>572</v>
      </c>
      <c r="F581" s="20"/>
      <c r="G581" s="29">
        <f t="shared" si="4860"/>
        <v>286.5</v>
      </c>
      <c r="H581" s="4">
        <f t="shared" ref="H581" si="5345">H$5/G581+H$6</f>
        <v>4.0611888307155324</v>
      </c>
      <c r="I581" s="4">
        <f t="shared" si="4851"/>
        <v>5.8216815008726002</v>
      </c>
      <c r="J581" s="28">
        <v>572</v>
      </c>
      <c r="K581" s="4">
        <f t="shared" ref="K581" si="5346">K$5/J581+K$6</f>
        <v>4.0613230769230766</v>
      </c>
      <c r="L581" s="4">
        <f t="shared" si="4853"/>
        <v>5.821877622377623</v>
      </c>
      <c r="M581" s="28">
        <f t="shared" si="5169"/>
        <v>1516</v>
      </c>
      <c r="N581" s="6">
        <f t="shared" ref="N581" si="5347">N$5/M581+N$6</f>
        <v>3.7607226912928762</v>
      </c>
      <c r="O581" s="6">
        <f t="shared" si="5152"/>
        <v>5.2797593667546181</v>
      </c>
      <c r="P581" s="28">
        <f t="shared" si="5171"/>
        <v>14260</v>
      </c>
      <c r="Q581" s="6">
        <f t="shared" ref="Q581" si="5348">Q$5/P581+Q$6</f>
        <v>3.7042683029453016</v>
      </c>
      <c r="R581" s="6">
        <f t="shared" si="5154"/>
        <v>5.2182799438990184</v>
      </c>
      <c r="S581" s="28">
        <f t="shared" si="4921"/>
        <v>24380</v>
      </c>
      <c r="T581" s="6">
        <f t="shared" ref="T581" si="5349">T$5/S581+T$6</f>
        <v>2.6745561936013127</v>
      </c>
      <c r="U581" s="6">
        <f t="shared" si="5156"/>
        <v>2.9855840032813781</v>
      </c>
      <c r="V581" s="28">
        <f t="shared" si="4923"/>
        <v>46700</v>
      </c>
      <c r="W581" s="6">
        <f t="shared" ref="W581" si="5350">W$5/V581+W$6</f>
        <v>2.5832704496788006</v>
      </c>
      <c r="X581" s="6">
        <f t="shared" si="5158"/>
        <v>2.8841336188436832</v>
      </c>
      <c r="Y581" s="28">
        <f t="shared" si="4925"/>
        <v>93200</v>
      </c>
      <c r="Z581" s="6">
        <f t="shared" ref="Z581" si="5351">Z$5/Y581+Z$6</f>
        <v>2.4563540772532191</v>
      </c>
      <c r="AA581" s="6">
        <f t="shared" si="5160"/>
        <v>2.7429021459227467</v>
      </c>
      <c r="AB581" s="28">
        <f t="shared" si="5008"/>
        <v>548000</v>
      </c>
      <c r="AC581" s="6">
        <f t="shared" ref="AC581" si="5352">AC$5/AB581+AC$6</f>
        <v>2.2039737226277376</v>
      </c>
      <c r="AD581" s="6">
        <f t="shared" si="5162"/>
        <v>2.4616883211678831</v>
      </c>
      <c r="AE581" s="28">
        <f t="shared" si="5091"/>
        <v>889000</v>
      </c>
      <c r="AF581" s="6">
        <f t="shared" si="5145"/>
        <v>1.9160329583802025</v>
      </c>
      <c r="AG581" s="6">
        <f t="shared" si="5163"/>
        <v>2.1402501687289086</v>
      </c>
      <c r="AH581" s="28">
        <f t="shared" si="5092"/>
        <v>889000</v>
      </c>
      <c r="AI581" s="6">
        <f t="shared" si="5146"/>
        <v>1.4494329583802026</v>
      </c>
      <c r="AJ581" s="6">
        <f t="shared" si="5164"/>
        <v>1.618950168728909</v>
      </c>
      <c r="AK581" s="28">
        <f t="shared" si="5093"/>
        <v>889000</v>
      </c>
      <c r="AL581" s="6">
        <f t="shared" si="5147"/>
        <v>0.74933295838020242</v>
      </c>
      <c r="AM581" s="6">
        <f t="shared" si="5165"/>
        <v>0.75368273317938372</v>
      </c>
      <c r="AN581" s="28">
        <f t="shared" si="5094"/>
        <v>889000</v>
      </c>
      <c r="AO581" s="6">
        <f t="shared" si="5148"/>
        <v>0.44853295838020246</v>
      </c>
      <c r="AP581" s="6">
        <f t="shared" si="5166"/>
        <v>0.45125016872890888</v>
      </c>
      <c r="AQ581" s="28">
        <f t="shared" si="4928"/>
        <v>93200</v>
      </c>
      <c r="AR581" s="6">
        <f t="shared" si="4842"/>
        <v>1.4240540772532189</v>
      </c>
      <c r="AS581" s="6">
        <f t="shared" si="4843"/>
        <v>1.5895162001111505</v>
      </c>
      <c r="AT581" s="28">
        <f t="shared" si="5010"/>
        <v>548000</v>
      </c>
      <c r="AU581" s="6">
        <f t="shared" si="4844"/>
        <v>1.1856737226277372</v>
      </c>
      <c r="AV581" s="6">
        <f t="shared" si="4845"/>
        <v>1.324023561885161</v>
      </c>
      <c r="AW581" s="28">
        <f t="shared" si="5095"/>
        <v>889000</v>
      </c>
      <c r="AX581" s="6">
        <f t="shared" si="4846"/>
        <v>1.1817329583802025</v>
      </c>
      <c r="AY581" s="6">
        <f t="shared" si="4847"/>
        <v>1.3198854094461867</v>
      </c>
      <c r="AZ581" s="28">
        <f t="shared" si="5096"/>
        <v>889000</v>
      </c>
      <c r="BA581" s="6">
        <f t="shared" si="4848"/>
        <v>1.1817329583802025</v>
      </c>
      <c r="BB581" s="21">
        <f t="shared" si="4849"/>
        <v>1.3198854094461867</v>
      </c>
    </row>
    <row r="582" spans="4:54" x14ac:dyDescent="0.25">
      <c r="D582" s="28">
        <v>573</v>
      </c>
      <c r="F582" s="20"/>
      <c r="G582" s="29">
        <f t="shared" si="4860"/>
        <v>287</v>
      </c>
      <c r="H582" s="4">
        <f t="shared" ref="H582" si="5353">H$5/G582+H$6</f>
        <v>4.0610550522648081</v>
      </c>
      <c r="I582" s="4">
        <f t="shared" si="4851"/>
        <v>5.8214860627177707</v>
      </c>
      <c r="J582" s="28">
        <v>573</v>
      </c>
      <c r="K582" s="4">
        <f t="shared" ref="K582" si="5354">K$5/J582+K$6</f>
        <v>4.0611888307155324</v>
      </c>
      <c r="L582" s="4">
        <f t="shared" si="4853"/>
        <v>5.8216815008726002</v>
      </c>
      <c r="M582" s="28">
        <f t="shared" si="5169"/>
        <v>1519</v>
      </c>
      <c r="N582" s="6">
        <f t="shared" ref="N582" si="5355">N$5/M582+N$6</f>
        <v>3.7605911125740619</v>
      </c>
      <c r="O582" s="6">
        <f t="shared" si="5152"/>
        <v>5.279616063199474</v>
      </c>
      <c r="P582" s="28">
        <f t="shared" si="5171"/>
        <v>14290</v>
      </c>
      <c r="Q582" s="6">
        <f t="shared" ref="Q582" si="5356">Q$5/P582+Q$6</f>
        <v>3.7042469559132263</v>
      </c>
      <c r="R582" s="6">
        <f t="shared" si="5154"/>
        <v>5.2182566829951016</v>
      </c>
      <c r="S582" s="28">
        <f t="shared" si="4921"/>
        <v>24445</v>
      </c>
      <c r="T582" s="6">
        <f t="shared" ref="T582" si="5357">T$5/S582+T$6</f>
        <v>2.6744536715074658</v>
      </c>
      <c r="U582" s="6">
        <f t="shared" si="5156"/>
        <v>2.9854763550828389</v>
      </c>
      <c r="V582" s="28">
        <f t="shared" si="4923"/>
        <v>46825</v>
      </c>
      <c r="W582" s="6">
        <f t="shared" ref="W582" si="5358">W$5/V582+W$6</f>
        <v>2.5831867058195406</v>
      </c>
      <c r="X582" s="6">
        <f t="shared" si="5158"/>
        <v>2.8840457020822208</v>
      </c>
      <c r="Y582" s="28">
        <f t="shared" si="4925"/>
        <v>93450</v>
      </c>
      <c r="Z582" s="6">
        <f t="shared" ref="Z582" si="5359">Z$5/Y582+Z$6</f>
        <v>2.4562929373996791</v>
      </c>
      <c r="AA582" s="6">
        <f t="shared" si="5160"/>
        <v>2.7428379347244518</v>
      </c>
      <c r="AB582" s="28">
        <f t="shared" si="5008"/>
        <v>550000</v>
      </c>
      <c r="AC582" s="6">
        <f t="shared" ref="AC582" si="5360">AC$5/AB582+AC$6</f>
        <v>2.2039363636363638</v>
      </c>
      <c r="AD582" s="6">
        <f t="shared" si="5162"/>
        <v>2.4616490909090909</v>
      </c>
      <c r="AE582" s="28">
        <f t="shared" si="5091"/>
        <v>892000</v>
      </c>
      <c r="AF582" s="6">
        <f t="shared" si="5145"/>
        <v>1.9160116591928251</v>
      </c>
      <c r="AG582" s="6">
        <f t="shared" si="5163"/>
        <v>2.1402278026905828</v>
      </c>
      <c r="AH582" s="28">
        <f t="shared" si="5092"/>
        <v>892000</v>
      </c>
      <c r="AI582" s="6">
        <f t="shared" si="5146"/>
        <v>1.4494116591928252</v>
      </c>
      <c r="AJ582" s="6">
        <f t="shared" si="5164"/>
        <v>1.6189278026905831</v>
      </c>
      <c r="AK582" s="28">
        <f t="shared" si="5093"/>
        <v>892000</v>
      </c>
      <c r="AL582" s="6">
        <f t="shared" si="5147"/>
        <v>0.74931165919282516</v>
      </c>
      <c r="AM582" s="6">
        <f t="shared" si="5165"/>
        <v>0.75366036714105777</v>
      </c>
      <c r="AN582" s="28">
        <f t="shared" si="5094"/>
        <v>892000</v>
      </c>
      <c r="AO582" s="6">
        <f t="shared" si="5148"/>
        <v>0.4485116591928251</v>
      </c>
      <c r="AP582" s="6">
        <f t="shared" si="5166"/>
        <v>0.45122780269058294</v>
      </c>
      <c r="AQ582" s="28">
        <f t="shared" si="4928"/>
        <v>93450</v>
      </c>
      <c r="AR582" s="6">
        <f t="shared" si="4842"/>
        <v>1.4239929373996789</v>
      </c>
      <c r="AS582" s="6">
        <f t="shared" si="4843"/>
        <v>1.5894519889128551</v>
      </c>
      <c r="AT582" s="28">
        <f t="shared" si="5010"/>
        <v>550000</v>
      </c>
      <c r="AU582" s="6">
        <f t="shared" si="4844"/>
        <v>1.1856363636363636</v>
      </c>
      <c r="AV582" s="6">
        <f t="shared" si="4845"/>
        <v>1.3239843316263686</v>
      </c>
      <c r="AW582" s="28">
        <f t="shared" si="5095"/>
        <v>892000</v>
      </c>
      <c r="AX582" s="6">
        <f t="shared" si="4846"/>
        <v>1.1817116591928252</v>
      </c>
      <c r="AY582" s="6">
        <f t="shared" si="4847"/>
        <v>1.3198630434078609</v>
      </c>
      <c r="AZ582" s="28">
        <f t="shared" si="5096"/>
        <v>892000</v>
      </c>
      <c r="BA582" s="6">
        <f t="shared" si="4848"/>
        <v>1.1817116591928252</v>
      </c>
      <c r="BB582" s="21">
        <f t="shared" si="4849"/>
        <v>1.3198630434078609</v>
      </c>
    </row>
    <row r="583" spans="4:54" x14ac:dyDescent="0.25">
      <c r="D583" s="28">
        <v>574</v>
      </c>
      <c r="F583" s="20"/>
      <c r="G583" s="29">
        <f t="shared" si="4860"/>
        <v>287.5</v>
      </c>
      <c r="H583" s="4">
        <f t="shared" ref="H583" si="5361">H$5/G583+H$6</f>
        <v>4.0609217391304346</v>
      </c>
      <c r="I583" s="4">
        <f t="shared" si="4851"/>
        <v>5.8212913043478265</v>
      </c>
      <c r="J583" s="28">
        <v>574</v>
      </c>
      <c r="K583" s="4">
        <f t="shared" ref="K583" si="5362">K$5/J583+K$6</f>
        <v>4.0610550522648081</v>
      </c>
      <c r="L583" s="4">
        <f t="shared" si="4853"/>
        <v>5.8214860627177707</v>
      </c>
      <c r="M583" s="28">
        <f t="shared" si="5169"/>
        <v>1522</v>
      </c>
      <c r="N583" s="6">
        <f t="shared" ref="N583" si="5363">N$5/M583+N$6</f>
        <v>3.7604600525624181</v>
      </c>
      <c r="O583" s="6">
        <f t="shared" si="5152"/>
        <v>5.2794733245729306</v>
      </c>
      <c r="P583" s="28">
        <f t="shared" si="5171"/>
        <v>14320</v>
      </c>
      <c r="Q583" s="6">
        <f t="shared" ref="Q583" si="5364">Q$5/P583+Q$6</f>
        <v>3.7042256983240227</v>
      </c>
      <c r="R583" s="6">
        <f t="shared" si="5154"/>
        <v>5.2182335195530731</v>
      </c>
      <c r="S583" s="28">
        <f t="shared" si="4921"/>
        <v>24510</v>
      </c>
      <c r="T583" s="6">
        <f t="shared" ref="T583" si="5365">T$5/S583+T$6</f>
        <v>2.6743516931864546</v>
      </c>
      <c r="U583" s="6">
        <f t="shared" si="5156"/>
        <v>2.9853692778457774</v>
      </c>
      <c r="V583" s="28">
        <f t="shared" si="4923"/>
        <v>46950</v>
      </c>
      <c r="W583" s="6">
        <f t="shared" ref="W583" si="5366">W$5/V583+W$6</f>
        <v>2.5831034078807242</v>
      </c>
      <c r="X583" s="6">
        <f t="shared" si="5158"/>
        <v>2.8839582534611288</v>
      </c>
      <c r="Y583" s="28">
        <f t="shared" si="4925"/>
        <v>93700</v>
      </c>
      <c r="Z583" s="6">
        <f t="shared" ref="Z583" si="5367">Z$5/Y583+Z$6</f>
        <v>2.4562321237993596</v>
      </c>
      <c r="AA583" s="6">
        <f t="shared" si="5160"/>
        <v>2.7427740661686233</v>
      </c>
      <c r="AB583" s="28">
        <f t="shared" si="5008"/>
        <v>552000</v>
      </c>
      <c r="AC583" s="6">
        <f t="shared" ref="AC583" si="5368">AC$5/AB583+AC$6</f>
        <v>2.203899275362319</v>
      </c>
      <c r="AD583" s="6">
        <f t="shared" si="5162"/>
        <v>2.461610144927536</v>
      </c>
      <c r="AE583" s="28">
        <f t="shared" si="5091"/>
        <v>895000</v>
      </c>
      <c r="AF583" s="6">
        <f t="shared" si="5145"/>
        <v>1.915990502793296</v>
      </c>
      <c r="AG583" s="6">
        <f t="shared" si="5163"/>
        <v>2.1402055865921787</v>
      </c>
      <c r="AH583" s="28">
        <f t="shared" si="5092"/>
        <v>895000</v>
      </c>
      <c r="AI583" s="6">
        <f t="shared" si="5146"/>
        <v>1.4493905027932961</v>
      </c>
      <c r="AJ583" s="6">
        <f t="shared" si="5164"/>
        <v>1.6189055865921789</v>
      </c>
      <c r="AK583" s="28">
        <f t="shared" si="5093"/>
        <v>895000</v>
      </c>
      <c r="AL583" s="6">
        <f t="shared" si="5147"/>
        <v>0.74929050279329612</v>
      </c>
      <c r="AM583" s="6">
        <f t="shared" si="5165"/>
        <v>0.75363815104265364</v>
      </c>
      <c r="AN583" s="28">
        <f t="shared" si="5094"/>
        <v>895000</v>
      </c>
      <c r="AO583" s="6">
        <f t="shared" si="5148"/>
        <v>0.44849050279329605</v>
      </c>
      <c r="AP583" s="6">
        <f t="shared" si="5166"/>
        <v>0.45120558659217874</v>
      </c>
      <c r="AQ583" s="28">
        <f t="shared" si="4928"/>
        <v>93700</v>
      </c>
      <c r="AR583" s="6">
        <f t="shared" si="4842"/>
        <v>1.4239321237993596</v>
      </c>
      <c r="AS583" s="6">
        <f t="shared" si="4843"/>
        <v>1.5893881203570268</v>
      </c>
      <c r="AT583" s="28">
        <f t="shared" si="5010"/>
        <v>552000</v>
      </c>
      <c r="AU583" s="6">
        <f t="shared" si="4844"/>
        <v>1.1855992753623188</v>
      </c>
      <c r="AV583" s="6">
        <f t="shared" si="4845"/>
        <v>1.323945385644814</v>
      </c>
      <c r="AW583" s="28">
        <f t="shared" si="5095"/>
        <v>895000</v>
      </c>
      <c r="AX583" s="6">
        <f t="shared" si="4846"/>
        <v>1.181690502793296</v>
      </c>
      <c r="AY583" s="6">
        <f t="shared" si="4847"/>
        <v>1.3198408273094566</v>
      </c>
      <c r="AZ583" s="28">
        <f t="shared" si="5096"/>
        <v>895000</v>
      </c>
      <c r="BA583" s="6">
        <f t="shared" si="4848"/>
        <v>1.181690502793296</v>
      </c>
      <c r="BB583" s="21">
        <f t="shared" si="4849"/>
        <v>1.3198408273094566</v>
      </c>
    </row>
    <row r="584" spans="4:54" x14ac:dyDescent="0.25">
      <c r="D584" s="28">
        <v>575</v>
      </c>
      <c r="F584" s="20"/>
      <c r="G584" s="29">
        <f t="shared" si="4860"/>
        <v>288</v>
      </c>
      <c r="H584" s="4">
        <f t="shared" ref="H584" si="5369">H$5/G584+H$6</f>
        <v>4.0607888888888892</v>
      </c>
      <c r="I584" s="4">
        <f t="shared" si="4851"/>
        <v>5.8210972222222228</v>
      </c>
      <c r="J584" s="28">
        <v>575</v>
      </c>
      <c r="K584" s="4">
        <f t="shared" ref="K584" si="5370">K$5/J584+K$6</f>
        <v>4.0609217391304346</v>
      </c>
      <c r="L584" s="4">
        <f t="shared" si="4853"/>
        <v>5.8212913043478265</v>
      </c>
      <c r="M584" s="28">
        <f t="shared" si="5169"/>
        <v>1525</v>
      </c>
      <c r="N584" s="6">
        <f t="shared" ref="N584" si="5371">N$5/M584+N$6</f>
        <v>3.7603295081967216</v>
      </c>
      <c r="O584" s="6">
        <f t="shared" si="5152"/>
        <v>5.2793311475409839</v>
      </c>
      <c r="P584" s="28">
        <f t="shared" si="5171"/>
        <v>14350</v>
      </c>
      <c r="Q584" s="6">
        <f t="shared" ref="Q584" si="5372">Q$5/P584+Q$6</f>
        <v>3.704204529616725</v>
      </c>
      <c r="R584" s="6">
        <f t="shared" si="5154"/>
        <v>5.2182104529616726</v>
      </c>
      <c r="S584" s="28">
        <f t="shared" si="4921"/>
        <v>24575</v>
      </c>
      <c r="T584" s="6">
        <f t="shared" ref="T584" si="5373">T$5/S584+T$6</f>
        <v>2.6742502543234998</v>
      </c>
      <c r="U584" s="6">
        <f t="shared" si="5156"/>
        <v>2.9852627670396745</v>
      </c>
      <c r="V584" s="28">
        <f t="shared" si="4923"/>
        <v>47075</v>
      </c>
      <c r="W584" s="6">
        <f t="shared" ref="W584" si="5374">W$5/V584+W$6</f>
        <v>2.5830205523101433</v>
      </c>
      <c r="X584" s="6">
        <f t="shared" si="5158"/>
        <v>2.8838712692511947</v>
      </c>
      <c r="Y584" s="28">
        <f t="shared" si="4925"/>
        <v>93950</v>
      </c>
      <c r="Z584" s="6">
        <f t="shared" ref="Z584" si="5375">Z$5/Y584+Z$6</f>
        <v>2.4561716338477915</v>
      </c>
      <c r="AA584" s="6">
        <f t="shared" si="5160"/>
        <v>2.7427105375199576</v>
      </c>
      <c r="AB584" s="28">
        <f t="shared" si="5008"/>
        <v>554000</v>
      </c>
      <c r="AC584" s="6">
        <f t="shared" ref="AC584" si="5376">AC$5/AB584+AC$6</f>
        <v>2.2038624548736463</v>
      </c>
      <c r="AD584" s="6">
        <f t="shared" si="5162"/>
        <v>2.4615714801444044</v>
      </c>
      <c r="AE584" s="28">
        <f t="shared" si="5091"/>
        <v>898000</v>
      </c>
      <c r="AF584" s="6">
        <f t="shared" si="5145"/>
        <v>1.9159694877505566</v>
      </c>
      <c r="AG584" s="6">
        <f t="shared" si="5163"/>
        <v>2.1401835189309577</v>
      </c>
      <c r="AH584" s="28">
        <f t="shared" si="5092"/>
        <v>898000</v>
      </c>
      <c r="AI584" s="6">
        <f t="shared" si="5146"/>
        <v>1.4493694877505567</v>
      </c>
      <c r="AJ584" s="6">
        <f t="shared" si="5164"/>
        <v>1.6188835189309578</v>
      </c>
      <c r="AK584" s="28">
        <f t="shared" si="5093"/>
        <v>898000</v>
      </c>
      <c r="AL584" s="6">
        <f t="shared" si="5147"/>
        <v>0.7492694877505568</v>
      </c>
      <c r="AM584" s="6">
        <f t="shared" si="5165"/>
        <v>0.75361608338143249</v>
      </c>
      <c r="AN584" s="28">
        <f t="shared" si="5094"/>
        <v>898000</v>
      </c>
      <c r="AO584" s="6">
        <f t="shared" si="5148"/>
        <v>0.44846948775055678</v>
      </c>
      <c r="AP584" s="6">
        <f t="shared" si="5166"/>
        <v>0.45118351893095771</v>
      </c>
      <c r="AQ584" s="28">
        <f t="shared" si="4928"/>
        <v>93950</v>
      </c>
      <c r="AR584" s="6">
        <f t="shared" si="4842"/>
        <v>1.4238716338477915</v>
      </c>
      <c r="AS584" s="6">
        <f t="shared" si="4843"/>
        <v>1.5893245917083609</v>
      </c>
      <c r="AT584" s="28">
        <f t="shared" si="5010"/>
        <v>554000</v>
      </c>
      <c r="AU584" s="6">
        <f t="shared" si="4844"/>
        <v>1.1855624548736463</v>
      </c>
      <c r="AV584" s="6">
        <f t="shared" si="4845"/>
        <v>1.3239067208616822</v>
      </c>
      <c r="AW584" s="28">
        <f t="shared" si="5095"/>
        <v>898000</v>
      </c>
      <c r="AX584" s="6">
        <f t="shared" si="4846"/>
        <v>1.1816694877505567</v>
      </c>
      <c r="AY584" s="6">
        <f t="shared" si="4847"/>
        <v>1.3198187596482356</v>
      </c>
      <c r="AZ584" s="28">
        <f t="shared" si="5096"/>
        <v>898000</v>
      </c>
      <c r="BA584" s="6">
        <f t="shared" si="4848"/>
        <v>1.1816694877505567</v>
      </c>
      <c r="BB584" s="21">
        <f t="shared" si="4849"/>
        <v>1.3198187596482356</v>
      </c>
    </row>
    <row r="585" spans="4:54" x14ac:dyDescent="0.25">
      <c r="D585" s="28">
        <v>576</v>
      </c>
      <c r="F585" s="20"/>
      <c r="G585" s="29">
        <f t="shared" si="4860"/>
        <v>288.5</v>
      </c>
      <c r="H585" s="4">
        <f t="shared" ref="H585" si="5377">H$5/G585+H$6</f>
        <v>4.0606564991334491</v>
      </c>
      <c r="I585" s="4">
        <f t="shared" si="4851"/>
        <v>5.8209038128249571</v>
      </c>
      <c r="J585" s="28">
        <v>576</v>
      </c>
      <c r="K585" s="4">
        <f t="shared" ref="K585" si="5378">K$5/J585+K$6</f>
        <v>4.0607888888888892</v>
      </c>
      <c r="L585" s="4">
        <f t="shared" si="4853"/>
        <v>5.8210972222222228</v>
      </c>
      <c r="M585" s="28">
        <f t="shared" si="5169"/>
        <v>1528</v>
      </c>
      <c r="N585" s="6">
        <f t="shared" ref="N585" si="5379">N$5/M585+N$6</f>
        <v>3.7601994764397908</v>
      </c>
      <c r="O585" s="6">
        <f t="shared" si="5152"/>
        <v>5.2791895287958122</v>
      </c>
      <c r="P585" s="28">
        <f t="shared" si="5171"/>
        <v>14380</v>
      </c>
      <c r="Q585" s="6">
        <f t="shared" ref="Q585" si="5380">Q$5/P585+Q$6</f>
        <v>3.7041834492350487</v>
      </c>
      <c r="R585" s="6">
        <f t="shared" si="5154"/>
        <v>5.2181874826147432</v>
      </c>
      <c r="S585" s="28">
        <f t="shared" si="4921"/>
        <v>24640</v>
      </c>
      <c r="T585" s="6">
        <f t="shared" ref="T585" si="5381">T$5/S585+T$6</f>
        <v>2.6741493506493508</v>
      </c>
      <c r="U585" s="6">
        <f t="shared" si="5156"/>
        <v>2.9851568181818182</v>
      </c>
      <c r="V585" s="28">
        <f t="shared" si="4923"/>
        <v>47200</v>
      </c>
      <c r="W585" s="6">
        <f t="shared" ref="W585" si="5382">W$5/V585+W$6</f>
        <v>2.5829381355932202</v>
      </c>
      <c r="X585" s="6">
        <f t="shared" si="5158"/>
        <v>2.8837847457627119</v>
      </c>
      <c r="Y585" s="28">
        <f t="shared" si="4925"/>
        <v>94200</v>
      </c>
      <c r="Z585" s="6">
        <f t="shared" ref="Z585" si="5383">Z$5/Y585+Z$6</f>
        <v>2.4561114649681528</v>
      </c>
      <c r="AA585" s="6">
        <f t="shared" si="5160"/>
        <v>2.7426473460721867</v>
      </c>
      <c r="AB585" s="28">
        <f t="shared" si="5008"/>
        <v>556000</v>
      </c>
      <c r="AC585" s="6">
        <f t="shared" ref="AC585" si="5384">AC$5/AB585+AC$6</f>
        <v>2.2038258992805759</v>
      </c>
      <c r="AD585" s="6">
        <f t="shared" si="5162"/>
        <v>2.4615330935251798</v>
      </c>
      <c r="AE585" s="28">
        <f t="shared" si="5091"/>
        <v>901000</v>
      </c>
      <c r="AF585" s="6">
        <f t="shared" si="5145"/>
        <v>1.9159486126526082</v>
      </c>
      <c r="AG585" s="6">
        <f t="shared" si="5163"/>
        <v>2.1401615982241955</v>
      </c>
      <c r="AH585" s="28">
        <f t="shared" si="5092"/>
        <v>901000</v>
      </c>
      <c r="AI585" s="6">
        <f t="shared" si="5146"/>
        <v>1.4493486126526083</v>
      </c>
      <c r="AJ585" s="6">
        <f t="shared" si="5164"/>
        <v>1.6188615982241954</v>
      </c>
      <c r="AK585" s="28">
        <f t="shared" si="5093"/>
        <v>901000</v>
      </c>
      <c r="AL585" s="6">
        <f t="shared" si="5147"/>
        <v>0.74924861265260823</v>
      </c>
      <c r="AM585" s="6">
        <f t="shared" si="5165"/>
        <v>0.75359416267467016</v>
      </c>
      <c r="AN585" s="28">
        <f t="shared" si="5094"/>
        <v>901000</v>
      </c>
      <c r="AO585" s="6">
        <f t="shared" si="5148"/>
        <v>0.44844861265260821</v>
      </c>
      <c r="AP585" s="6">
        <f t="shared" si="5166"/>
        <v>0.45116159822419533</v>
      </c>
      <c r="AQ585" s="28">
        <f t="shared" si="4928"/>
        <v>94200</v>
      </c>
      <c r="AR585" s="6">
        <f t="shared" si="4842"/>
        <v>1.4238114649681528</v>
      </c>
      <c r="AS585" s="6">
        <f t="shared" si="4843"/>
        <v>1.5892614002605905</v>
      </c>
      <c r="AT585" s="28">
        <f t="shared" si="5010"/>
        <v>556000</v>
      </c>
      <c r="AU585" s="6">
        <f t="shared" si="4844"/>
        <v>1.1855258992805755</v>
      </c>
      <c r="AV585" s="6">
        <f t="shared" si="4845"/>
        <v>1.3238683342424578</v>
      </c>
      <c r="AW585" s="28">
        <f t="shared" si="5095"/>
        <v>901000</v>
      </c>
      <c r="AX585" s="6">
        <f t="shared" si="4846"/>
        <v>1.1816486126526082</v>
      </c>
      <c r="AY585" s="6">
        <f t="shared" si="4847"/>
        <v>1.3197968389414731</v>
      </c>
      <c r="AZ585" s="28">
        <f t="shared" si="5096"/>
        <v>901000</v>
      </c>
      <c r="BA585" s="6">
        <f t="shared" si="4848"/>
        <v>1.1816486126526082</v>
      </c>
      <c r="BB585" s="21">
        <f t="shared" si="4849"/>
        <v>1.3197968389414731</v>
      </c>
    </row>
    <row r="586" spans="4:54" x14ac:dyDescent="0.25">
      <c r="D586" s="28">
        <v>577</v>
      </c>
      <c r="F586" s="20"/>
      <c r="G586" s="29">
        <f t="shared" si="4860"/>
        <v>289</v>
      </c>
      <c r="H586" s="4">
        <f t="shared" ref="H586" si="5385">H$5/G586+H$6</f>
        <v>4.0605245674740482</v>
      </c>
      <c r="I586" s="4">
        <f t="shared" si="4851"/>
        <v>5.8207110726643601</v>
      </c>
      <c r="J586" s="28">
        <v>577</v>
      </c>
      <c r="K586" s="4">
        <f t="shared" ref="K586" si="5386">K$5/J586+K$6</f>
        <v>4.0606564991334491</v>
      </c>
      <c r="L586" s="4">
        <f t="shared" si="4853"/>
        <v>5.8209038128249571</v>
      </c>
      <c r="M586" s="28">
        <f t="shared" si="5169"/>
        <v>1531</v>
      </c>
      <c r="N586" s="6">
        <f t="shared" ref="N586" si="5387">N$5/M586+N$6</f>
        <v>3.7600699542782499</v>
      </c>
      <c r="O586" s="6">
        <f t="shared" si="5152"/>
        <v>5.2790484650555198</v>
      </c>
      <c r="P586" s="28">
        <f t="shared" si="5171"/>
        <v>14410</v>
      </c>
      <c r="Q586" s="6">
        <f t="shared" ref="Q586" si="5388">Q$5/P586+Q$6</f>
        <v>3.7041624566273423</v>
      </c>
      <c r="R586" s="6">
        <f t="shared" si="5154"/>
        <v>5.2181646079111728</v>
      </c>
      <c r="S586" s="28">
        <f t="shared" si="4921"/>
        <v>24705</v>
      </c>
      <c r="T586" s="6">
        <f t="shared" ref="T586" si="5389">T$5/S586+T$6</f>
        <v>2.6740489779396883</v>
      </c>
      <c r="U586" s="6">
        <f t="shared" si="5156"/>
        <v>2.9850514268366726</v>
      </c>
      <c r="V586" s="28">
        <f t="shared" si="4923"/>
        <v>47325</v>
      </c>
      <c r="W586" s="6">
        <f t="shared" ref="W586" si="5390">W$5/V586+W$6</f>
        <v>2.582856154252509</v>
      </c>
      <c r="X586" s="6">
        <f t="shared" si="5158"/>
        <v>2.8836986793449553</v>
      </c>
      <c r="Y586" s="28">
        <f t="shared" si="4925"/>
        <v>94450</v>
      </c>
      <c r="Z586" s="6">
        <f t="shared" ref="Z586" si="5391">Z$5/Y586+Z$6</f>
        <v>2.4560516146109053</v>
      </c>
      <c r="AA586" s="6">
        <f t="shared" si="5160"/>
        <v>2.7425844891476974</v>
      </c>
      <c r="AB586" s="28">
        <f t="shared" si="5008"/>
        <v>558000</v>
      </c>
      <c r="AC586" s="6">
        <f t="shared" ref="AC586" si="5392">AC$5/AB586+AC$6</f>
        <v>2.2037896057347672</v>
      </c>
      <c r="AD586" s="6">
        <f t="shared" si="5162"/>
        <v>2.461494982078853</v>
      </c>
      <c r="AE586" s="28">
        <f t="shared" si="5091"/>
        <v>904000</v>
      </c>
      <c r="AF586" s="6">
        <f t="shared" si="5145"/>
        <v>1.9159278761061946</v>
      </c>
      <c r="AG586" s="6">
        <f t="shared" si="5163"/>
        <v>2.1401398230088495</v>
      </c>
      <c r="AH586" s="28">
        <f t="shared" si="5092"/>
        <v>904000</v>
      </c>
      <c r="AI586" s="6">
        <f t="shared" si="5146"/>
        <v>1.4493278761061947</v>
      </c>
      <c r="AJ586" s="6">
        <f t="shared" si="5164"/>
        <v>1.6188398230088497</v>
      </c>
      <c r="AK586" s="28">
        <f t="shared" si="5093"/>
        <v>904000</v>
      </c>
      <c r="AL586" s="6">
        <f t="shared" si="5147"/>
        <v>0.74922787610619468</v>
      </c>
      <c r="AM586" s="6">
        <f t="shared" si="5165"/>
        <v>0.75357238745932442</v>
      </c>
      <c r="AN586" s="28">
        <f t="shared" si="5094"/>
        <v>904000</v>
      </c>
      <c r="AO586" s="6">
        <f t="shared" si="5148"/>
        <v>0.44842787610619467</v>
      </c>
      <c r="AP586" s="6">
        <f t="shared" si="5166"/>
        <v>0.45113982300884953</v>
      </c>
      <c r="AQ586" s="28">
        <f t="shared" si="4928"/>
        <v>94450</v>
      </c>
      <c r="AR586" s="6">
        <f t="shared" ref="AR586:AR649" si="5393">AR$5/AQ586+AR$6</f>
        <v>1.4237516146109053</v>
      </c>
      <c r="AS586" s="6">
        <f t="shared" ref="AS586:AS649" si="5394">AS$5/AQ586+AS$6</f>
        <v>1.5891985433361009</v>
      </c>
      <c r="AT586" s="28">
        <f t="shared" si="5010"/>
        <v>558000</v>
      </c>
      <c r="AU586" s="6">
        <f t="shared" ref="AU586:AU649" si="5395">AU$5/AT586+AU$6</f>
        <v>1.185489605734767</v>
      </c>
      <c r="AV586" s="6">
        <f t="shared" ref="AV586:AV649" si="5396">AV$5/AT586+AV$6</f>
        <v>1.3238302227961309</v>
      </c>
      <c r="AW586" s="28">
        <f t="shared" si="5095"/>
        <v>904000</v>
      </c>
      <c r="AX586" s="6">
        <f t="shared" ref="AX586:AX649" si="5397">AX$5/AW586+AX$6</f>
        <v>1.1816278761061947</v>
      </c>
      <c r="AY586" s="6">
        <f t="shared" ref="AY586:AY649" si="5398">AY$5/AW586+AY$6</f>
        <v>1.3197750637261274</v>
      </c>
      <c r="AZ586" s="28">
        <f t="shared" si="5096"/>
        <v>904000</v>
      </c>
      <c r="BA586" s="6">
        <f t="shared" ref="BA586:BA649" si="5399">BA$5/AZ586+BA$6</f>
        <v>1.1816278761061947</v>
      </c>
      <c r="BB586" s="21">
        <f t="shared" ref="BB586:BB649" si="5400">BB$5/AZ586+BB$6</f>
        <v>1.3197750637261274</v>
      </c>
    </row>
    <row r="587" spans="4:54" x14ac:dyDescent="0.25">
      <c r="D587" s="28">
        <v>578</v>
      </c>
      <c r="F587" s="20"/>
      <c r="G587" s="29">
        <f t="shared" si="4860"/>
        <v>289.5</v>
      </c>
      <c r="H587" s="4">
        <f t="shared" ref="H587" si="5401">H$5/G587+H$6</f>
        <v>4.0603930915371329</v>
      </c>
      <c r="I587" s="4">
        <f t="shared" ref="I587:I650" si="5402">I$5/G587+I$6</f>
        <v>5.8205189982728847</v>
      </c>
      <c r="J587" s="28">
        <v>578</v>
      </c>
      <c r="K587" s="4">
        <f t="shared" ref="K587" si="5403">K$5/J587+K$6</f>
        <v>4.0605245674740482</v>
      </c>
      <c r="L587" s="4">
        <f t="shared" ref="L587:L650" si="5404">L$5/J587+L$6</f>
        <v>5.8207110726643601</v>
      </c>
      <c r="M587" s="28">
        <f t="shared" si="5169"/>
        <v>1534</v>
      </c>
      <c r="N587" s="6">
        <f t="shared" ref="N587" si="5405">N$5/M587+N$6</f>
        <v>3.7599409387222948</v>
      </c>
      <c r="O587" s="6">
        <f t="shared" si="5152"/>
        <v>5.2789079530638858</v>
      </c>
      <c r="P587" s="28">
        <f t="shared" si="5171"/>
        <v>14440</v>
      </c>
      <c r="Q587" s="6">
        <f t="shared" ref="Q587" si="5406">Q$5/P587+Q$6</f>
        <v>3.7041415512465377</v>
      </c>
      <c r="R587" s="6">
        <f t="shared" si="5154"/>
        <v>5.218141828254848</v>
      </c>
      <c r="S587" s="28">
        <f t="shared" si="4921"/>
        <v>24770</v>
      </c>
      <c r="T587" s="6">
        <f t="shared" ref="T587" si="5407">T$5/S587+T$6</f>
        <v>2.6739491320145339</v>
      </c>
      <c r="U587" s="6">
        <f t="shared" si="5156"/>
        <v>2.9849465886152604</v>
      </c>
      <c r="V587" s="28">
        <f t="shared" si="4923"/>
        <v>47450</v>
      </c>
      <c r="W587" s="6">
        <f t="shared" ref="W587" si="5408">W$5/V587+W$6</f>
        <v>2.5827746048472076</v>
      </c>
      <c r="X587" s="6">
        <f t="shared" si="5158"/>
        <v>2.8836130663856689</v>
      </c>
      <c r="Y587" s="28">
        <f t="shared" si="4925"/>
        <v>94700</v>
      </c>
      <c r="Z587" s="6">
        <f t="shared" ref="Z587" si="5409">Z$5/Y587+Z$6</f>
        <v>2.4559920802534321</v>
      </c>
      <c r="AA587" s="6">
        <f t="shared" si="5160"/>
        <v>2.7425219640971488</v>
      </c>
      <c r="AB587" s="28">
        <f t="shared" si="5008"/>
        <v>560000</v>
      </c>
      <c r="AC587" s="6">
        <f t="shared" ref="AC587" si="5410">AC$5/AB587+AC$6</f>
        <v>2.2037535714285714</v>
      </c>
      <c r="AD587" s="6">
        <f t="shared" si="5162"/>
        <v>2.4614571428571428</v>
      </c>
      <c r="AE587" s="28">
        <f t="shared" si="5091"/>
        <v>907000</v>
      </c>
      <c r="AF587" s="6">
        <f t="shared" si="5145"/>
        <v>1.915907276736494</v>
      </c>
      <c r="AG587" s="6">
        <f t="shared" si="5163"/>
        <v>2.1401181918412346</v>
      </c>
      <c r="AH587" s="28">
        <f t="shared" si="5092"/>
        <v>907000</v>
      </c>
      <c r="AI587" s="6">
        <f t="shared" si="5146"/>
        <v>1.4493072767364941</v>
      </c>
      <c r="AJ587" s="6">
        <f t="shared" si="5164"/>
        <v>1.618818191841235</v>
      </c>
      <c r="AK587" s="28">
        <f t="shared" si="5093"/>
        <v>907000</v>
      </c>
      <c r="AL587" s="6">
        <f t="shared" si="5147"/>
        <v>0.7492072767364939</v>
      </c>
      <c r="AM587" s="6">
        <f t="shared" si="5165"/>
        <v>0.75355075629170964</v>
      </c>
      <c r="AN587" s="28">
        <f t="shared" si="5094"/>
        <v>907000</v>
      </c>
      <c r="AO587" s="6">
        <f t="shared" si="5148"/>
        <v>0.44840727673649394</v>
      </c>
      <c r="AP587" s="6">
        <f t="shared" si="5166"/>
        <v>0.45111819184123486</v>
      </c>
      <c r="AQ587" s="28">
        <f t="shared" si="4928"/>
        <v>94700</v>
      </c>
      <c r="AR587" s="6">
        <f t="shared" si="5393"/>
        <v>1.4236920802534319</v>
      </c>
      <c r="AS587" s="6">
        <f t="shared" si="5394"/>
        <v>1.5891360182855525</v>
      </c>
      <c r="AT587" s="28">
        <f t="shared" si="5010"/>
        <v>560000</v>
      </c>
      <c r="AU587" s="6">
        <f t="shared" si="5395"/>
        <v>1.1854535714285714</v>
      </c>
      <c r="AV587" s="6">
        <f t="shared" si="5396"/>
        <v>1.3237923835744208</v>
      </c>
      <c r="AW587" s="28">
        <f t="shared" si="5095"/>
        <v>907000</v>
      </c>
      <c r="AX587" s="6">
        <f t="shared" si="5397"/>
        <v>1.181607276736494</v>
      </c>
      <c r="AY587" s="6">
        <f t="shared" si="5398"/>
        <v>1.3197534325585127</v>
      </c>
      <c r="AZ587" s="28">
        <f t="shared" si="5096"/>
        <v>907000</v>
      </c>
      <c r="BA587" s="6">
        <f t="shared" si="5399"/>
        <v>1.181607276736494</v>
      </c>
      <c r="BB587" s="21">
        <f t="shared" si="5400"/>
        <v>1.3197534325585127</v>
      </c>
    </row>
    <row r="588" spans="4:54" x14ac:dyDescent="0.25">
      <c r="D588" s="28">
        <v>579</v>
      </c>
      <c r="F588" s="20"/>
      <c r="G588" s="29">
        <f t="shared" ref="G588:G651" si="5411">+G587+0.5</f>
        <v>290</v>
      </c>
      <c r="H588" s="4">
        <f t="shared" ref="H588" si="5412">H$5/G588+H$6</f>
        <v>4.0602620689655176</v>
      </c>
      <c r="I588" s="4">
        <f t="shared" si="5402"/>
        <v>5.8203275862068971</v>
      </c>
      <c r="J588" s="28">
        <v>579</v>
      </c>
      <c r="K588" s="4">
        <f t="shared" ref="K588" si="5413">K$5/J588+K$6</f>
        <v>4.0603930915371329</v>
      </c>
      <c r="L588" s="4">
        <f t="shared" si="5404"/>
        <v>5.8205189982728847</v>
      </c>
      <c r="M588" s="28">
        <f t="shared" si="5169"/>
        <v>1537</v>
      </c>
      <c r="N588" s="6">
        <f t="shared" ref="N588" si="5414">N$5/M588+N$6</f>
        <v>3.7598124268054653</v>
      </c>
      <c r="O588" s="6">
        <f t="shared" si="5152"/>
        <v>5.2787679895901105</v>
      </c>
      <c r="P588" s="28">
        <f t="shared" si="5171"/>
        <v>14470</v>
      </c>
      <c r="Q588" s="6">
        <f t="shared" ref="Q588" si="5415">Q$5/P588+Q$6</f>
        <v>3.7041207325501038</v>
      </c>
      <c r="R588" s="6">
        <f t="shared" si="5154"/>
        <v>5.2181191430545963</v>
      </c>
      <c r="S588" s="28">
        <f t="shared" si="4921"/>
        <v>24835</v>
      </c>
      <c r="T588" s="6">
        <f t="shared" ref="T588" si="5416">T$5/S588+T$6</f>
        <v>2.6738498087376685</v>
      </c>
      <c r="U588" s="6">
        <f t="shared" si="5156"/>
        <v>2.9848422991745522</v>
      </c>
      <c r="V588" s="28">
        <f t="shared" si="4923"/>
        <v>47575</v>
      </c>
      <c r="W588" s="6">
        <f t="shared" ref="W588" si="5417">W$5/V588+W$6</f>
        <v>2.5826934839726747</v>
      </c>
      <c r="X588" s="6">
        <f t="shared" si="5158"/>
        <v>2.8835279033105623</v>
      </c>
      <c r="Y588" s="28">
        <f t="shared" si="4925"/>
        <v>94950</v>
      </c>
      <c r="Z588" s="6">
        <f t="shared" ref="Z588" si="5418">Z$5/Y588+Z$6</f>
        <v>2.4559328593996841</v>
      </c>
      <c r="AA588" s="6">
        <f t="shared" si="5160"/>
        <v>2.742459768299105</v>
      </c>
      <c r="AB588" s="28">
        <f t="shared" si="5008"/>
        <v>562000</v>
      </c>
      <c r="AC588" s="6">
        <f t="shared" ref="AC588" si="5419">AC$5/AB588+AC$6</f>
        <v>2.2037177935943064</v>
      </c>
      <c r="AD588" s="6">
        <f t="shared" si="5162"/>
        <v>2.4614195729537367</v>
      </c>
      <c r="AE588" s="28">
        <f t="shared" si="5091"/>
        <v>910000</v>
      </c>
      <c r="AF588" s="6">
        <f t="shared" si="5145"/>
        <v>1.9158868131868132</v>
      </c>
      <c r="AG588" s="6">
        <f t="shared" si="5163"/>
        <v>2.1400967032967033</v>
      </c>
      <c r="AH588" s="28">
        <f t="shared" si="5092"/>
        <v>910000</v>
      </c>
      <c r="AI588" s="6">
        <f t="shared" si="5146"/>
        <v>1.4492868131868133</v>
      </c>
      <c r="AJ588" s="6">
        <f t="shared" si="5164"/>
        <v>1.6187967032967034</v>
      </c>
      <c r="AK588" s="28">
        <f t="shared" si="5093"/>
        <v>910000</v>
      </c>
      <c r="AL588" s="6">
        <f t="shared" si="5147"/>
        <v>0.74918681318681324</v>
      </c>
      <c r="AM588" s="6">
        <f t="shared" si="5165"/>
        <v>0.7535292677471781</v>
      </c>
      <c r="AN588" s="28">
        <f t="shared" si="5094"/>
        <v>910000</v>
      </c>
      <c r="AO588" s="6">
        <f t="shared" si="5148"/>
        <v>0.44838681318681317</v>
      </c>
      <c r="AP588" s="6">
        <f t="shared" si="5166"/>
        <v>0.45109670329670332</v>
      </c>
      <c r="AQ588" s="28">
        <f t="shared" si="4928"/>
        <v>94950</v>
      </c>
      <c r="AR588" s="6">
        <f t="shared" si="5393"/>
        <v>1.4236328593996841</v>
      </c>
      <c r="AS588" s="6">
        <f t="shared" si="5394"/>
        <v>1.5890738224875085</v>
      </c>
      <c r="AT588" s="28">
        <f t="shared" si="5010"/>
        <v>562000</v>
      </c>
      <c r="AU588" s="6">
        <f t="shared" si="5395"/>
        <v>1.185417793594306</v>
      </c>
      <c r="AV588" s="6">
        <f t="shared" si="5396"/>
        <v>1.3237548136710144</v>
      </c>
      <c r="AW588" s="28">
        <f t="shared" si="5095"/>
        <v>910000</v>
      </c>
      <c r="AX588" s="6">
        <f t="shared" si="5397"/>
        <v>1.1815868131868132</v>
      </c>
      <c r="AY588" s="6">
        <f t="shared" si="5398"/>
        <v>1.3197319440139812</v>
      </c>
      <c r="AZ588" s="28">
        <f t="shared" si="5096"/>
        <v>910000</v>
      </c>
      <c r="BA588" s="6">
        <f t="shared" si="5399"/>
        <v>1.1815868131868132</v>
      </c>
      <c r="BB588" s="21">
        <f t="shared" si="5400"/>
        <v>1.3197319440139812</v>
      </c>
    </row>
    <row r="589" spans="4:54" x14ac:dyDescent="0.25">
      <c r="D589" s="28">
        <v>580</v>
      </c>
      <c r="F589" s="20"/>
      <c r="G589" s="29">
        <f t="shared" si="5411"/>
        <v>290.5</v>
      </c>
      <c r="H589" s="4">
        <f t="shared" ref="H589" si="5420">H$5/G589+H$6</f>
        <v>4.0601314974182445</v>
      </c>
      <c r="I589" s="4">
        <f t="shared" si="5402"/>
        <v>5.8201368330464716</v>
      </c>
      <c r="J589" s="28">
        <v>580</v>
      </c>
      <c r="K589" s="4">
        <f t="shared" ref="K589" si="5421">K$5/J589+K$6</f>
        <v>4.0602620689655176</v>
      </c>
      <c r="L589" s="4">
        <f t="shared" si="5404"/>
        <v>5.8203275862068971</v>
      </c>
      <c r="M589" s="28">
        <f t="shared" si="5169"/>
        <v>1540</v>
      </c>
      <c r="N589" s="6">
        <f t="shared" ref="N589" si="5422">N$5/M589+N$6</f>
        <v>3.7596844155844158</v>
      </c>
      <c r="O589" s="6">
        <f t="shared" si="5152"/>
        <v>5.2786285714285714</v>
      </c>
      <c r="P589" s="28">
        <f t="shared" si="5171"/>
        <v>14500</v>
      </c>
      <c r="Q589" s="6">
        <f t="shared" ref="Q589" si="5423">Q$5/P589+Q$6</f>
        <v>3.7040999999999999</v>
      </c>
      <c r="R589" s="6">
        <f t="shared" si="5154"/>
        <v>5.2180965517241384</v>
      </c>
      <c r="S589" s="28">
        <f t="shared" si="4921"/>
        <v>24900</v>
      </c>
      <c r="T589" s="6">
        <f t="shared" ref="T589" si="5424">T$5/S589+T$6</f>
        <v>2.6737510040160646</v>
      </c>
      <c r="U589" s="6">
        <f t="shared" si="5156"/>
        <v>2.9847385542168676</v>
      </c>
      <c r="V589" s="28">
        <f t="shared" si="4923"/>
        <v>47700</v>
      </c>
      <c r="W589" s="6">
        <f t="shared" ref="W589" si="5425">W$5/V589+W$6</f>
        <v>2.5826127882599579</v>
      </c>
      <c r="X589" s="6">
        <f t="shared" si="5158"/>
        <v>2.8834431865828094</v>
      </c>
      <c r="Y589" s="28">
        <f t="shared" si="4925"/>
        <v>95200</v>
      </c>
      <c r="Z589" s="6">
        <f t="shared" ref="Z589" si="5426">Z$5/Y589+Z$6</f>
        <v>2.4558739495798321</v>
      </c>
      <c r="AA589" s="6">
        <f t="shared" si="5160"/>
        <v>2.742397899159664</v>
      </c>
      <c r="AB589" s="28">
        <f t="shared" si="5008"/>
        <v>564000</v>
      </c>
      <c r="AC589" s="6">
        <f t="shared" ref="AC589" si="5427">AC$5/AB589+AC$6</f>
        <v>2.2036822695035463</v>
      </c>
      <c r="AD589" s="6">
        <f t="shared" si="5162"/>
        <v>2.4613822695035461</v>
      </c>
      <c r="AE589" s="28">
        <f t="shared" si="5091"/>
        <v>913000</v>
      </c>
      <c r="AF589" s="6">
        <f t="shared" si="5145"/>
        <v>1.9158664841182913</v>
      </c>
      <c r="AG589" s="6">
        <f t="shared" si="5163"/>
        <v>2.1400753559693317</v>
      </c>
      <c r="AH589" s="28">
        <f t="shared" si="5092"/>
        <v>913000</v>
      </c>
      <c r="AI589" s="6">
        <f t="shared" si="5146"/>
        <v>1.4492664841182914</v>
      </c>
      <c r="AJ589" s="6">
        <f t="shared" si="5164"/>
        <v>1.6187753559693319</v>
      </c>
      <c r="AK589" s="28">
        <f t="shared" si="5093"/>
        <v>913000</v>
      </c>
      <c r="AL589" s="6">
        <f t="shared" si="5147"/>
        <v>0.74916648411829134</v>
      </c>
      <c r="AM589" s="6">
        <f t="shared" si="5165"/>
        <v>0.75350792041980674</v>
      </c>
      <c r="AN589" s="28">
        <f t="shared" si="5094"/>
        <v>913000</v>
      </c>
      <c r="AO589" s="6">
        <f t="shared" si="5148"/>
        <v>0.44836648411829133</v>
      </c>
      <c r="AP589" s="6">
        <f t="shared" si="5166"/>
        <v>0.45107535596933185</v>
      </c>
      <c r="AQ589" s="28">
        <f t="shared" si="4928"/>
        <v>95200</v>
      </c>
      <c r="AR589" s="6">
        <f t="shared" si="5393"/>
        <v>1.4235739495798321</v>
      </c>
      <c r="AS589" s="6">
        <f t="shared" si="5394"/>
        <v>1.5890119533480676</v>
      </c>
      <c r="AT589" s="28">
        <f t="shared" si="5010"/>
        <v>564000</v>
      </c>
      <c r="AU589" s="6">
        <f t="shared" si="5395"/>
        <v>1.1853822695035461</v>
      </c>
      <c r="AV589" s="6">
        <f t="shared" si="5396"/>
        <v>1.3237175102208238</v>
      </c>
      <c r="AW589" s="28">
        <f t="shared" si="5095"/>
        <v>913000</v>
      </c>
      <c r="AX589" s="6">
        <f t="shared" si="5397"/>
        <v>1.1815664841182913</v>
      </c>
      <c r="AY589" s="6">
        <f t="shared" si="5398"/>
        <v>1.3197105966866096</v>
      </c>
      <c r="AZ589" s="28">
        <f t="shared" si="5096"/>
        <v>913000</v>
      </c>
      <c r="BA589" s="6">
        <f t="shared" si="5399"/>
        <v>1.1815664841182913</v>
      </c>
      <c r="BB589" s="21">
        <f t="shared" si="5400"/>
        <v>1.3197105966866096</v>
      </c>
    </row>
    <row r="590" spans="4:54" x14ac:dyDescent="0.25">
      <c r="D590" s="28">
        <v>581</v>
      </c>
      <c r="F590" s="20"/>
      <c r="G590" s="29">
        <f t="shared" si="5411"/>
        <v>291</v>
      </c>
      <c r="H590" s="4">
        <f t="shared" ref="H590" si="5428">H$5/G590+H$6</f>
        <v>4.0600013745704464</v>
      </c>
      <c r="I590" s="4">
        <f t="shared" si="5402"/>
        <v>5.819946735395189</v>
      </c>
      <c r="J590" s="28">
        <v>581</v>
      </c>
      <c r="K590" s="4">
        <f t="shared" ref="K590" si="5429">K$5/J590+K$6</f>
        <v>4.0601314974182445</v>
      </c>
      <c r="L590" s="4">
        <f t="shared" si="5404"/>
        <v>5.8201368330464716</v>
      </c>
      <c r="M590" s="28">
        <f t="shared" si="5169"/>
        <v>1543</v>
      </c>
      <c r="N590" s="6">
        <f t="shared" ref="N590" si="5430">N$5/M590+N$6</f>
        <v>3.7595569021386912</v>
      </c>
      <c r="O590" s="6">
        <f t="shared" si="5152"/>
        <v>5.2784896953985747</v>
      </c>
      <c r="P590" s="28">
        <f t="shared" si="5171"/>
        <v>14530</v>
      </c>
      <c r="Q590" s="6">
        <f t="shared" ref="Q590" si="5431">Q$5/P590+Q$6</f>
        <v>3.704079353062629</v>
      </c>
      <c r="R590" s="6">
        <f t="shared" si="5154"/>
        <v>5.2180740536820371</v>
      </c>
      <c r="S590" s="28">
        <f t="shared" si="4921"/>
        <v>24965</v>
      </c>
      <c r="T590" s="6">
        <f t="shared" ref="T590" si="5432">T$5/S590+T$6</f>
        <v>2.6736527137993193</v>
      </c>
      <c r="U590" s="6">
        <f t="shared" si="5156"/>
        <v>2.984635349489285</v>
      </c>
      <c r="V590" s="28">
        <f t="shared" si="4923"/>
        <v>47825</v>
      </c>
      <c r="W590" s="6">
        <f t="shared" ref="W590" si="5433">W$5/V590+W$6</f>
        <v>2.5825325143753264</v>
      </c>
      <c r="X590" s="6">
        <f t="shared" si="5158"/>
        <v>2.8833589127025614</v>
      </c>
      <c r="Y590" s="28">
        <f t="shared" si="4925"/>
        <v>95450</v>
      </c>
      <c r="Z590" s="6">
        <f t="shared" ref="Z590" si="5434">Z$5/Y590+Z$6</f>
        <v>2.4558153483499217</v>
      </c>
      <c r="AA590" s="6">
        <f t="shared" si="5160"/>
        <v>2.7423363541121009</v>
      </c>
      <c r="AB590" s="28">
        <f t="shared" si="5008"/>
        <v>566000</v>
      </c>
      <c r="AC590" s="6">
        <f t="shared" ref="AC590" si="5435">AC$5/AB590+AC$6</f>
        <v>2.2036469964664311</v>
      </c>
      <c r="AD590" s="6">
        <f t="shared" si="5162"/>
        <v>2.4613452296819784</v>
      </c>
      <c r="AE590" s="28">
        <f t="shared" si="5091"/>
        <v>916000</v>
      </c>
      <c r="AF590" s="6">
        <f t="shared" si="5145"/>
        <v>1.915846288209607</v>
      </c>
      <c r="AG590" s="6">
        <f t="shared" si="5163"/>
        <v>2.1400541484716156</v>
      </c>
      <c r="AH590" s="28">
        <f t="shared" si="5092"/>
        <v>916000</v>
      </c>
      <c r="AI590" s="6">
        <f t="shared" si="5146"/>
        <v>1.4492462882096071</v>
      </c>
      <c r="AJ590" s="6">
        <f t="shared" si="5164"/>
        <v>1.6187541484716157</v>
      </c>
      <c r="AK590" s="28">
        <f t="shared" si="5093"/>
        <v>916000</v>
      </c>
      <c r="AL590" s="6">
        <f t="shared" si="5147"/>
        <v>0.74914628820960694</v>
      </c>
      <c r="AM590" s="6">
        <f t="shared" si="5165"/>
        <v>0.75348671292209057</v>
      </c>
      <c r="AN590" s="28">
        <f t="shared" si="5094"/>
        <v>916000</v>
      </c>
      <c r="AO590" s="6">
        <f t="shared" si="5148"/>
        <v>0.44834628820960698</v>
      </c>
      <c r="AP590" s="6">
        <f t="shared" si="5166"/>
        <v>0.45105414847161573</v>
      </c>
      <c r="AQ590" s="28">
        <f t="shared" si="4928"/>
        <v>95450</v>
      </c>
      <c r="AR590" s="6">
        <f t="shared" si="5393"/>
        <v>1.4235153483499214</v>
      </c>
      <c r="AS590" s="6">
        <f t="shared" si="5394"/>
        <v>1.5889504083005042</v>
      </c>
      <c r="AT590" s="28">
        <f t="shared" si="5010"/>
        <v>566000</v>
      </c>
      <c r="AU590" s="6">
        <f t="shared" si="5395"/>
        <v>1.1853469964664312</v>
      </c>
      <c r="AV590" s="6">
        <f t="shared" si="5396"/>
        <v>1.3236804703992566</v>
      </c>
      <c r="AW590" s="28">
        <f t="shared" si="5095"/>
        <v>916000</v>
      </c>
      <c r="AX590" s="6">
        <f t="shared" si="5397"/>
        <v>1.1815462882096071</v>
      </c>
      <c r="AY590" s="6">
        <f t="shared" si="5398"/>
        <v>1.3196893891888934</v>
      </c>
      <c r="AZ590" s="28">
        <f t="shared" si="5096"/>
        <v>916000</v>
      </c>
      <c r="BA590" s="6">
        <f t="shared" si="5399"/>
        <v>1.1815462882096071</v>
      </c>
      <c r="BB590" s="21">
        <f t="shared" si="5400"/>
        <v>1.3196893891888934</v>
      </c>
    </row>
    <row r="591" spans="4:54" x14ac:dyDescent="0.25">
      <c r="D591" s="28">
        <v>582</v>
      </c>
      <c r="F591" s="20"/>
      <c r="G591" s="29">
        <f t="shared" si="5411"/>
        <v>291.5</v>
      </c>
      <c r="H591" s="4">
        <f t="shared" ref="H591" si="5436">H$5/G591+H$6</f>
        <v>4.0598716981132075</v>
      </c>
      <c r="I591" s="4">
        <f t="shared" si="5402"/>
        <v>5.8197572898799317</v>
      </c>
      <c r="J591" s="28">
        <v>582</v>
      </c>
      <c r="K591" s="4">
        <f t="shared" ref="K591" si="5437">K$5/J591+K$6</f>
        <v>4.0600013745704464</v>
      </c>
      <c r="L591" s="4">
        <f t="shared" si="5404"/>
        <v>5.819946735395189</v>
      </c>
      <c r="M591" s="28">
        <f t="shared" si="5169"/>
        <v>1546</v>
      </c>
      <c r="N591" s="6">
        <f t="shared" ref="N591" si="5438">N$5/M591+N$6</f>
        <v>3.7594298835705047</v>
      </c>
      <c r="O591" s="6">
        <f t="shared" si="5152"/>
        <v>5.2783513583441142</v>
      </c>
      <c r="P591" s="28">
        <f t="shared" si="5171"/>
        <v>14560</v>
      </c>
      <c r="Q591" s="6">
        <f t="shared" ref="Q591" si="5439">Q$5/P591+Q$6</f>
        <v>3.7040587912087912</v>
      </c>
      <c r="R591" s="6">
        <f t="shared" si="5154"/>
        <v>5.2180516483516488</v>
      </c>
      <c r="S591" s="28">
        <f t="shared" si="4921"/>
        <v>25030</v>
      </c>
      <c r="T591" s="6">
        <f t="shared" ref="T591" si="5440">T$5/S591+T$6</f>
        <v>2.6735549340791054</v>
      </c>
      <c r="U591" s="6">
        <f t="shared" si="5156"/>
        <v>2.9845326807830603</v>
      </c>
      <c r="V591" s="28">
        <f t="shared" si="4923"/>
        <v>47950</v>
      </c>
      <c r="W591" s="6">
        <f t="shared" ref="W591" si="5441">W$5/V591+W$6</f>
        <v>2.582452659019812</v>
      </c>
      <c r="X591" s="6">
        <f t="shared" si="5158"/>
        <v>2.8832750782064651</v>
      </c>
      <c r="Y591" s="28">
        <f t="shared" si="4925"/>
        <v>95700</v>
      </c>
      <c r="Z591" s="6">
        <f t="shared" ref="Z591" si="5442">Z$5/Y591+Z$6</f>
        <v>2.4557570532915363</v>
      </c>
      <c r="AA591" s="6">
        <f t="shared" si="5160"/>
        <v>2.7422751306165098</v>
      </c>
      <c r="AB591" s="28">
        <f t="shared" si="5008"/>
        <v>568000</v>
      </c>
      <c r="AC591" s="6">
        <f t="shared" ref="AC591" si="5443">AC$5/AB591+AC$6</f>
        <v>2.2036119718309863</v>
      </c>
      <c r="AD591" s="6">
        <f t="shared" si="5162"/>
        <v>2.4613084507042253</v>
      </c>
      <c r="AE591" s="28">
        <f t="shared" si="5091"/>
        <v>919000</v>
      </c>
      <c r="AF591" s="6">
        <f t="shared" si="5145"/>
        <v>1.9158262241566919</v>
      </c>
      <c r="AG591" s="6">
        <f t="shared" si="5163"/>
        <v>2.1400330794341675</v>
      </c>
      <c r="AH591" s="28">
        <f t="shared" si="5092"/>
        <v>919000</v>
      </c>
      <c r="AI591" s="6">
        <f t="shared" si="5146"/>
        <v>1.449226224156692</v>
      </c>
      <c r="AJ591" s="6">
        <f t="shared" si="5164"/>
        <v>1.6187330794341677</v>
      </c>
      <c r="AK591" s="28">
        <f t="shared" si="5093"/>
        <v>919000</v>
      </c>
      <c r="AL591" s="6">
        <f t="shared" si="5147"/>
        <v>0.74912622415669206</v>
      </c>
      <c r="AM591" s="6">
        <f t="shared" si="5165"/>
        <v>0.75346564388464243</v>
      </c>
      <c r="AN591" s="28">
        <f t="shared" si="5094"/>
        <v>919000</v>
      </c>
      <c r="AO591" s="6">
        <f t="shared" si="5148"/>
        <v>0.44832622415669204</v>
      </c>
      <c r="AP591" s="6">
        <f t="shared" si="5166"/>
        <v>0.45103307943416759</v>
      </c>
      <c r="AQ591" s="28">
        <f t="shared" si="4928"/>
        <v>95700</v>
      </c>
      <c r="AR591" s="6">
        <f t="shared" si="5393"/>
        <v>1.423457053291536</v>
      </c>
      <c r="AS591" s="6">
        <f t="shared" si="5394"/>
        <v>1.5888891848049136</v>
      </c>
      <c r="AT591" s="28">
        <f t="shared" si="5010"/>
        <v>568000</v>
      </c>
      <c r="AU591" s="6">
        <f t="shared" si="5395"/>
        <v>1.1853119718309859</v>
      </c>
      <c r="AV591" s="6">
        <f t="shared" si="5396"/>
        <v>1.3236436914215031</v>
      </c>
      <c r="AW591" s="28">
        <f t="shared" si="5095"/>
        <v>919000</v>
      </c>
      <c r="AX591" s="6">
        <f t="shared" si="5397"/>
        <v>1.181526224156692</v>
      </c>
      <c r="AY591" s="6">
        <f t="shared" si="5398"/>
        <v>1.3196683201514454</v>
      </c>
      <c r="AZ591" s="28">
        <f t="shared" si="5096"/>
        <v>919000</v>
      </c>
      <c r="BA591" s="6">
        <f t="shared" si="5399"/>
        <v>1.181526224156692</v>
      </c>
      <c r="BB591" s="21">
        <f t="shared" si="5400"/>
        <v>1.3196683201514454</v>
      </c>
    </row>
    <row r="592" spans="4:54" x14ac:dyDescent="0.25">
      <c r="D592" s="28">
        <v>583</v>
      </c>
      <c r="F592" s="20"/>
      <c r="G592" s="29">
        <f t="shared" si="5411"/>
        <v>292</v>
      </c>
      <c r="H592" s="4">
        <f t="shared" ref="H592" si="5444">H$5/G592+H$6</f>
        <v>4.0597424657534242</v>
      </c>
      <c r="I592" s="4">
        <f t="shared" si="5402"/>
        <v>5.819568493150685</v>
      </c>
      <c r="J592" s="28">
        <v>583</v>
      </c>
      <c r="K592" s="4">
        <f t="shared" ref="K592" si="5445">K$5/J592+K$6</f>
        <v>4.0598716981132075</v>
      </c>
      <c r="L592" s="4">
        <f t="shared" si="5404"/>
        <v>5.8197572898799317</v>
      </c>
      <c r="M592" s="28">
        <f t="shared" si="5169"/>
        <v>1549</v>
      </c>
      <c r="N592" s="6">
        <f t="shared" ref="N592" si="5446">N$5/M592+N$6</f>
        <v>3.7593033570045193</v>
      </c>
      <c r="O592" s="6">
        <f t="shared" si="5152"/>
        <v>5.2782135571336353</v>
      </c>
      <c r="P592" s="28">
        <f t="shared" si="5171"/>
        <v>14590</v>
      </c>
      <c r="Q592" s="6">
        <f t="shared" ref="Q592" si="5447">Q$5/P592+Q$6</f>
        <v>3.7040383139136397</v>
      </c>
      <c r="R592" s="6">
        <f t="shared" si="5154"/>
        <v>5.2180293351610691</v>
      </c>
      <c r="S592" s="28">
        <f t="shared" si="4921"/>
        <v>25095</v>
      </c>
      <c r="T592" s="6">
        <f t="shared" ref="T592" si="5448">T$5/S592+T$6</f>
        <v>2.6734576608886234</v>
      </c>
      <c r="U592" s="6">
        <f t="shared" si="5156"/>
        <v>2.9844305439330543</v>
      </c>
      <c r="V592" s="28">
        <f t="shared" si="4923"/>
        <v>48075</v>
      </c>
      <c r="W592" s="6">
        <f t="shared" ref="W592" si="5449">W$5/V592+W$6</f>
        <v>2.5823732189287569</v>
      </c>
      <c r="X592" s="6">
        <f t="shared" si="5158"/>
        <v>2.8831916796671866</v>
      </c>
      <c r="Y592" s="28">
        <f t="shared" si="4925"/>
        <v>95950</v>
      </c>
      <c r="Z592" s="6">
        <f t="shared" ref="Z592" si="5450">Z$5/Y592+Z$6</f>
        <v>2.4556990620114645</v>
      </c>
      <c r="AA592" s="6">
        <f t="shared" si="5160"/>
        <v>2.742214226159458</v>
      </c>
      <c r="AB592" s="28">
        <f t="shared" si="5008"/>
        <v>570000</v>
      </c>
      <c r="AC592" s="6">
        <f t="shared" ref="AC592" si="5451">AC$5/AB592+AC$6</f>
        <v>2.2035771929824564</v>
      </c>
      <c r="AD592" s="6">
        <f t="shared" si="5162"/>
        <v>2.4612719298245613</v>
      </c>
      <c r="AE592" s="28">
        <f t="shared" si="5091"/>
        <v>922000</v>
      </c>
      <c r="AF592" s="6">
        <f t="shared" si="5145"/>
        <v>1.9158062906724511</v>
      </c>
      <c r="AG592" s="6">
        <f t="shared" si="5163"/>
        <v>2.140012147505423</v>
      </c>
      <c r="AH592" s="28">
        <f t="shared" si="5092"/>
        <v>922000</v>
      </c>
      <c r="AI592" s="6">
        <f t="shared" si="5146"/>
        <v>1.4492062906724512</v>
      </c>
      <c r="AJ592" s="6">
        <f t="shared" si="5164"/>
        <v>1.6187121475054231</v>
      </c>
      <c r="AK592" s="28">
        <f t="shared" si="5093"/>
        <v>922000</v>
      </c>
      <c r="AL592" s="6">
        <f t="shared" si="5147"/>
        <v>0.74910629067245116</v>
      </c>
      <c r="AM592" s="6">
        <f t="shared" si="5165"/>
        <v>0.75344471195589779</v>
      </c>
      <c r="AN592" s="28">
        <f t="shared" si="5094"/>
        <v>922000</v>
      </c>
      <c r="AO592" s="6">
        <f t="shared" si="5148"/>
        <v>0.4483062906724512</v>
      </c>
      <c r="AP592" s="6">
        <f t="shared" si="5166"/>
        <v>0.45101214750542301</v>
      </c>
      <c r="AQ592" s="28">
        <f t="shared" si="4928"/>
        <v>95950</v>
      </c>
      <c r="AR592" s="6">
        <f t="shared" si="5393"/>
        <v>1.4233990620114643</v>
      </c>
      <c r="AS592" s="6">
        <f t="shared" si="5394"/>
        <v>1.5888282803478617</v>
      </c>
      <c r="AT592" s="28">
        <f t="shared" si="5010"/>
        <v>570000</v>
      </c>
      <c r="AU592" s="6">
        <f t="shared" si="5395"/>
        <v>1.1852771929824562</v>
      </c>
      <c r="AV592" s="6">
        <f t="shared" si="5396"/>
        <v>1.3236071705418393</v>
      </c>
      <c r="AW592" s="28">
        <f t="shared" si="5095"/>
        <v>922000</v>
      </c>
      <c r="AX592" s="6">
        <f t="shared" si="5397"/>
        <v>1.1815062906724512</v>
      </c>
      <c r="AY592" s="6">
        <f t="shared" si="5398"/>
        <v>1.3196473882227009</v>
      </c>
      <c r="AZ592" s="28">
        <f t="shared" si="5096"/>
        <v>922000</v>
      </c>
      <c r="BA592" s="6">
        <f t="shared" si="5399"/>
        <v>1.1815062906724512</v>
      </c>
      <c r="BB592" s="21">
        <f t="shared" si="5400"/>
        <v>1.3196473882227009</v>
      </c>
    </row>
    <row r="593" spans="4:54" x14ac:dyDescent="0.25">
      <c r="D593" s="28">
        <v>584</v>
      </c>
      <c r="F593" s="20"/>
      <c r="G593" s="29">
        <f t="shared" si="5411"/>
        <v>292.5</v>
      </c>
      <c r="H593" s="4">
        <f t="shared" ref="H593" si="5452">H$5/G593+H$6</f>
        <v>4.0596136752136749</v>
      </c>
      <c r="I593" s="4">
        <f t="shared" si="5402"/>
        <v>5.8193803418803425</v>
      </c>
      <c r="J593" s="28">
        <v>584</v>
      </c>
      <c r="K593" s="4">
        <f t="shared" ref="K593" si="5453">K$5/J593+K$6</f>
        <v>4.0597424657534242</v>
      </c>
      <c r="L593" s="4">
        <f t="shared" si="5404"/>
        <v>5.819568493150685</v>
      </c>
      <c r="M593" s="28">
        <f t="shared" si="5169"/>
        <v>1552</v>
      </c>
      <c r="N593" s="6">
        <f t="shared" ref="N593" si="5454">N$5/M593+N$6</f>
        <v>3.759177319587629</v>
      </c>
      <c r="O593" s="6">
        <f t="shared" si="5152"/>
        <v>5.2780762886597943</v>
      </c>
      <c r="P593" s="28">
        <f t="shared" si="5171"/>
        <v>14620</v>
      </c>
      <c r="Q593" s="6">
        <f t="shared" ref="Q593" si="5455">Q$5/P593+Q$6</f>
        <v>3.7040179206566348</v>
      </c>
      <c r="R593" s="6">
        <f t="shared" si="5154"/>
        <v>5.2180071135430923</v>
      </c>
      <c r="S593" s="28">
        <f t="shared" si="4921"/>
        <v>25160</v>
      </c>
      <c r="T593" s="6">
        <f t="shared" ref="T593" si="5456">T$5/S593+T$6</f>
        <v>2.6733608903020669</v>
      </c>
      <c r="U593" s="6">
        <f t="shared" si="5156"/>
        <v>2.98432893481717</v>
      </c>
      <c r="V593" s="28">
        <f t="shared" si="4923"/>
        <v>48200</v>
      </c>
      <c r="W593" s="6">
        <f t="shared" ref="W593" si="5457">W$5/V593+W$6</f>
        <v>2.582294190871369</v>
      </c>
      <c r="X593" s="6">
        <f t="shared" si="5158"/>
        <v>2.8831087136929461</v>
      </c>
      <c r="Y593" s="28">
        <f t="shared" si="4925"/>
        <v>96200</v>
      </c>
      <c r="Z593" s="6">
        <f t="shared" ref="Z593" si="5458">Z$5/Y593+Z$6</f>
        <v>2.4556413721413723</v>
      </c>
      <c r="AA593" s="6">
        <f t="shared" si="5160"/>
        <v>2.7421536382536384</v>
      </c>
      <c r="AB593" s="28">
        <f t="shared" si="5008"/>
        <v>572000</v>
      </c>
      <c r="AC593" s="6">
        <f t="shared" ref="AC593" si="5459">AC$5/AB593+AC$6</f>
        <v>2.2035426573426578</v>
      </c>
      <c r="AD593" s="6">
        <f t="shared" si="5162"/>
        <v>2.4612356643356641</v>
      </c>
      <c r="AE593" s="28">
        <f t="shared" si="5091"/>
        <v>925000</v>
      </c>
      <c r="AF593" s="6">
        <f t="shared" si="5145"/>
        <v>1.9157864864864864</v>
      </c>
      <c r="AG593" s="6">
        <f t="shared" si="5163"/>
        <v>2.1399913513513513</v>
      </c>
      <c r="AH593" s="28">
        <f t="shared" si="5092"/>
        <v>925000</v>
      </c>
      <c r="AI593" s="6">
        <f t="shared" si="5146"/>
        <v>1.4491864864864865</v>
      </c>
      <c r="AJ593" s="6">
        <f t="shared" si="5164"/>
        <v>1.6186913513513514</v>
      </c>
      <c r="AK593" s="28">
        <f t="shared" si="5093"/>
        <v>925000</v>
      </c>
      <c r="AL593" s="6">
        <f t="shared" si="5147"/>
        <v>0.74908648648648646</v>
      </c>
      <c r="AM593" s="6">
        <f t="shared" si="5165"/>
        <v>0.75342391580182622</v>
      </c>
      <c r="AN593" s="28">
        <f t="shared" si="5094"/>
        <v>925000</v>
      </c>
      <c r="AO593" s="6">
        <f t="shared" si="5148"/>
        <v>0.44828648648648645</v>
      </c>
      <c r="AP593" s="6">
        <f t="shared" si="5166"/>
        <v>0.45099135135135132</v>
      </c>
      <c r="AQ593" s="28">
        <f t="shared" si="4928"/>
        <v>96200</v>
      </c>
      <c r="AR593" s="6">
        <f t="shared" si="5393"/>
        <v>1.4233413721413721</v>
      </c>
      <c r="AS593" s="6">
        <f t="shared" si="5394"/>
        <v>1.588767692442042</v>
      </c>
      <c r="AT593" s="28">
        <f t="shared" si="5010"/>
        <v>572000</v>
      </c>
      <c r="AU593" s="6">
        <f t="shared" si="5395"/>
        <v>1.1852426573426573</v>
      </c>
      <c r="AV593" s="6">
        <f t="shared" si="5396"/>
        <v>1.3235709050529421</v>
      </c>
      <c r="AW593" s="28">
        <f t="shared" si="5095"/>
        <v>925000</v>
      </c>
      <c r="AX593" s="6">
        <f t="shared" si="5397"/>
        <v>1.1814864864864865</v>
      </c>
      <c r="AY593" s="6">
        <f t="shared" si="5398"/>
        <v>1.3196265920686292</v>
      </c>
      <c r="AZ593" s="28">
        <f t="shared" si="5096"/>
        <v>925000</v>
      </c>
      <c r="BA593" s="6">
        <f t="shared" si="5399"/>
        <v>1.1814864864864865</v>
      </c>
      <c r="BB593" s="21">
        <f t="shared" si="5400"/>
        <v>1.3196265920686292</v>
      </c>
    </row>
    <row r="594" spans="4:54" x14ac:dyDescent="0.25">
      <c r="D594" s="28">
        <v>585</v>
      </c>
      <c r="F594" s="20"/>
      <c r="G594" s="29">
        <f t="shared" si="5411"/>
        <v>293</v>
      </c>
      <c r="H594" s="4">
        <f t="shared" ref="H594" si="5460">H$5/G594+H$6</f>
        <v>4.0594853242320816</v>
      </c>
      <c r="I594" s="4">
        <f t="shared" si="5402"/>
        <v>5.8191928327645055</v>
      </c>
      <c r="J594" s="28">
        <v>585</v>
      </c>
      <c r="K594" s="4">
        <f t="shared" ref="K594" si="5461">K$5/J594+K$6</f>
        <v>4.0596136752136749</v>
      </c>
      <c r="L594" s="4">
        <f t="shared" si="5404"/>
        <v>5.8193803418803425</v>
      </c>
      <c r="M594" s="28">
        <f t="shared" si="5169"/>
        <v>1555</v>
      </c>
      <c r="N594" s="6">
        <f t="shared" ref="N594" si="5462">N$5/M594+N$6</f>
        <v>3.7590517684887463</v>
      </c>
      <c r="O594" s="6">
        <f t="shared" si="5152"/>
        <v>5.2779395498392283</v>
      </c>
      <c r="P594" s="28">
        <f t="shared" si="5171"/>
        <v>14650</v>
      </c>
      <c r="Q594" s="6">
        <f t="shared" ref="Q594" si="5463">Q$5/P594+Q$6</f>
        <v>3.703997610921502</v>
      </c>
      <c r="R594" s="6">
        <f t="shared" si="5154"/>
        <v>5.2179849829351541</v>
      </c>
      <c r="S594" s="28">
        <f t="shared" si="4921"/>
        <v>25225</v>
      </c>
      <c r="T594" s="6">
        <f t="shared" ref="T594" si="5464">T$5/S594+T$6</f>
        <v>2.6732646184340934</v>
      </c>
      <c r="U594" s="6">
        <f t="shared" si="5156"/>
        <v>2.9842278493557979</v>
      </c>
      <c r="V594" s="28">
        <f t="shared" si="4923"/>
        <v>48325</v>
      </c>
      <c r="W594" s="6">
        <f t="shared" ref="W594" si="5465">W$5/V594+W$6</f>
        <v>2.5822155716502846</v>
      </c>
      <c r="X594" s="6">
        <f t="shared" si="5158"/>
        <v>2.8830261769270562</v>
      </c>
      <c r="Y594" s="28">
        <f t="shared" si="4925"/>
        <v>96450</v>
      </c>
      <c r="Z594" s="6">
        <f t="shared" ref="Z594" si="5466">Z$5/Y594+Z$6</f>
        <v>2.4555839813374805</v>
      </c>
      <c r="AA594" s="6">
        <f t="shared" si="5160"/>
        <v>2.7420933644375327</v>
      </c>
      <c r="AB594" s="28">
        <f t="shared" si="5008"/>
        <v>574000</v>
      </c>
      <c r="AC594" s="6">
        <f t="shared" ref="AC594" si="5467">AC$5/AB594+AC$6</f>
        <v>2.2035083623693383</v>
      </c>
      <c r="AD594" s="6">
        <f t="shared" si="5162"/>
        <v>2.4611996515679442</v>
      </c>
      <c r="AE594" s="28">
        <f t="shared" si="5091"/>
        <v>928000</v>
      </c>
      <c r="AF594" s="6">
        <f t="shared" si="5145"/>
        <v>1.9157668103448275</v>
      </c>
      <c r="AG594" s="6">
        <f t="shared" si="5163"/>
        <v>2.1399706896551725</v>
      </c>
      <c r="AH594" s="28">
        <f t="shared" si="5092"/>
        <v>928000</v>
      </c>
      <c r="AI594" s="6">
        <f t="shared" si="5146"/>
        <v>1.4491668103448276</v>
      </c>
      <c r="AJ594" s="6">
        <f t="shared" si="5164"/>
        <v>1.6186706896551726</v>
      </c>
      <c r="AK594" s="28">
        <f t="shared" si="5093"/>
        <v>928000</v>
      </c>
      <c r="AL594" s="6">
        <f t="shared" si="5147"/>
        <v>0.74906681034482758</v>
      </c>
      <c r="AM594" s="6">
        <f t="shared" si="5165"/>
        <v>0.75340325410564724</v>
      </c>
      <c r="AN594" s="28">
        <f t="shared" si="5094"/>
        <v>928000</v>
      </c>
      <c r="AO594" s="6">
        <f t="shared" si="5148"/>
        <v>0.44826681034482757</v>
      </c>
      <c r="AP594" s="6">
        <f t="shared" si="5166"/>
        <v>0.4509706896551724</v>
      </c>
      <c r="AQ594" s="28">
        <f t="shared" si="4928"/>
        <v>96450</v>
      </c>
      <c r="AR594" s="6">
        <f t="shared" si="5393"/>
        <v>1.4232839813374807</v>
      </c>
      <c r="AS594" s="6">
        <f t="shared" si="5394"/>
        <v>1.588707418625936</v>
      </c>
      <c r="AT594" s="28">
        <f t="shared" si="5010"/>
        <v>574000</v>
      </c>
      <c r="AU594" s="6">
        <f t="shared" si="5395"/>
        <v>1.1852083623693379</v>
      </c>
      <c r="AV594" s="6">
        <f t="shared" si="5396"/>
        <v>1.3235348922852221</v>
      </c>
      <c r="AW594" s="28">
        <f t="shared" si="5095"/>
        <v>928000</v>
      </c>
      <c r="AX594" s="6">
        <f t="shared" si="5397"/>
        <v>1.1814668103448276</v>
      </c>
      <c r="AY594" s="6">
        <f t="shared" si="5398"/>
        <v>1.3196059303724503</v>
      </c>
      <c r="AZ594" s="28">
        <f t="shared" si="5096"/>
        <v>928000</v>
      </c>
      <c r="BA594" s="6">
        <f t="shared" si="5399"/>
        <v>1.1814668103448276</v>
      </c>
      <c r="BB594" s="21">
        <f t="shared" si="5400"/>
        <v>1.3196059303724503</v>
      </c>
    </row>
    <row r="595" spans="4:54" x14ac:dyDescent="0.25">
      <c r="D595" s="28">
        <v>586</v>
      </c>
      <c r="F595" s="20"/>
      <c r="G595" s="29">
        <f t="shared" si="5411"/>
        <v>293.5</v>
      </c>
      <c r="H595" s="4">
        <f t="shared" ref="H595" si="5468">H$5/G595+H$6</f>
        <v>4.0593574105621801</v>
      </c>
      <c r="I595" s="4">
        <f t="shared" si="5402"/>
        <v>5.8190059625212953</v>
      </c>
      <c r="J595" s="28">
        <v>586</v>
      </c>
      <c r="K595" s="4">
        <f t="shared" ref="K595" si="5469">K$5/J595+K$6</f>
        <v>4.0594853242320816</v>
      </c>
      <c r="L595" s="4">
        <f t="shared" si="5404"/>
        <v>5.8191928327645055</v>
      </c>
      <c r="M595" s="28">
        <f t="shared" si="5169"/>
        <v>1558</v>
      </c>
      <c r="N595" s="6">
        <f t="shared" ref="N595" si="5470">N$5/M595+N$6</f>
        <v>3.7589267008985883</v>
      </c>
      <c r="O595" s="6">
        <f t="shared" si="5152"/>
        <v>5.2778033376123235</v>
      </c>
      <c r="P595" s="28">
        <f t="shared" si="5171"/>
        <v>14680</v>
      </c>
      <c r="Q595" s="6">
        <f t="shared" ref="Q595" si="5471">Q$5/P595+Q$6</f>
        <v>3.7039773841961856</v>
      </c>
      <c r="R595" s="6">
        <f t="shared" si="5154"/>
        <v>5.217962942779292</v>
      </c>
      <c r="S595" s="28">
        <f t="shared" ref="S595:S658" si="5472">S594+65</f>
        <v>25290</v>
      </c>
      <c r="T595" s="6">
        <f t="shared" ref="T595" si="5473">T$5/S595+T$6</f>
        <v>2.673168841439304</v>
      </c>
      <c r="U595" s="6">
        <f t="shared" si="5156"/>
        <v>2.9841272835112695</v>
      </c>
      <c r="V595" s="28">
        <f t="shared" ref="V595:V658" si="5474">V594+125</f>
        <v>48450</v>
      </c>
      <c r="W595" s="6">
        <f t="shared" ref="W595" si="5475">W$5/V595+W$6</f>
        <v>2.5821373581011349</v>
      </c>
      <c r="X595" s="6">
        <f t="shared" si="5158"/>
        <v>2.8829440660474717</v>
      </c>
      <c r="Y595" s="28">
        <f t="shared" ref="Y595:Y658" si="5476">Y594+250</f>
        <v>96700</v>
      </c>
      <c r="Z595" s="6">
        <f t="shared" ref="Z595" si="5477">Z$5/Y595+Z$6</f>
        <v>2.4555268872802483</v>
      </c>
      <c r="AA595" s="6">
        <f t="shared" si="5160"/>
        <v>2.7420334022750779</v>
      </c>
      <c r="AB595" s="28">
        <f t="shared" si="5008"/>
        <v>576000</v>
      </c>
      <c r="AC595" s="6">
        <f t="shared" ref="AC595" si="5478">AC$5/AB595+AC$6</f>
        <v>2.2034743055555559</v>
      </c>
      <c r="AD595" s="6">
        <f t="shared" si="5162"/>
        <v>2.4611638888888887</v>
      </c>
      <c r="AE595" s="28">
        <f t="shared" si="5091"/>
        <v>931000</v>
      </c>
      <c r="AF595" s="6">
        <f t="shared" si="5145"/>
        <v>1.9157472610096671</v>
      </c>
      <c r="AG595" s="6">
        <f t="shared" si="5163"/>
        <v>2.1399501611170781</v>
      </c>
      <c r="AH595" s="28">
        <f t="shared" si="5092"/>
        <v>931000</v>
      </c>
      <c r="AI595" s="6">
        <f t="shared" si="5146"/>
        <v>1.4491472610096672</v>
      </c>
      <c r="AJ595" s="6">
        <f t="shared" si="5164"/>
        <v>1.6186501611170785</v>
      </c>
      <c r="AK595" s="28">
        <f t="shared" si="5093"/>
        <v>931000</v>
      </c>
      <c r="AL595" s="6">
        <f t="shared" si="5147"/>
        <v>0.74904726100966701</v>
      </c>
      <c r="AM595" s="6">
        <f t="shared" si="5165"/>
        <v>0.75338272556755326</v>
      </c>
      <c r="AN595" s="28">
        <f t="shared" si="5094"/>
        <v>931000</v>
      </c>
      <c r="AO595" s="6">
        <f t="shared" si="5148"/>
        <v>0.448247261009667</v>
      </c>
      <c r="AP595" s="6">
        <f t="shared" si="5166"/>
        <v>0.45095016111707842</v>
      </c>
      <c r="AQ595" s="28">
        <f t="shared" ref="AQ595:AQ658" si="5479">AQ594+250</f>
        <v>96700</v>
      </c>
      <c r="AR595" s="6">
        <f t="shared" si="5393"/>
        <v>1.4232268872802483</v>
      </c>
      <c r="AS595" s="6">
        <f t="shared" si="5394"/>
        <v>1.5886474564634812</v>
      </c>
      <c r="AT595" s="28">
        <f t="shared" si="5010"/>
        <v>576000</v>
      </c>
      <c r="AU595" s="6">
        <f t="shared" si="5395"/>
        <v>1.1851743055555555</v>
      </c>
      <c r="AV595" s="6">
        <f t="shared" si="5396"/>
        <v>1.3234991296061667</v>
      </c>
      <c r="AW595" s="28">
        <f t="shared" si="5095"/>
        <v>931000</v>
      </c>
      <c r="AX595" s="6">
        <f t="shared" si="5397"/>
        <v>1.1814472610096671</v>
      </c>
      <c r="AY595" s="6">
        <f t="shared" si="5398"/>
        <v>1.3195854018343562</v>
      </c>
      <c r="AZ595" s="28">
        <f t="shared" si="5096"/>
        <v>931000</v>
      </c>
      <c r="BA595" s="6">
        <f t="shared" si="5399"/>
        <v>1.1814472610096671</v>
      </c>
      <c r="BB595" s="21">
        <f t="shared" si="5400"/>
        <v>1.3195854018343562</v>
      </c>
    </row>
    <row r="596" spans="4:54" x14ac:dyDescent="0.25">
      <c r="D596" s="28">
        <v>587</v>
      </c>
      <c r="F596" s="20"/>
      <c r="G596" s="29">
        <f t="shared" si="5411"/>
        <v>294</v>
      </c>
      <c r="H596" s="4">
        <f t="shared" ref="H596" si="5480">H$5/G596+H$6</f>
        <v>4.0592299319727889</v>
      </c>
      <c r="I596" s="4">
        <f t="shared" si="5402"/>
        <v>5.8188197278911566</v>
      </c>
      <c r="J596" s="28">
        <v>587</v>
      </c>
      <c r="K596" s="4">
        <f t="shared" ref="K596" si="5481">K$5/J596+K$6</f>
        <v>4.0593574105621801</v>
      </c>
      <c r="L596" s="4">
        <f t="shared" si="5404"/>
        <v>5.8190059625212953</v>
      </c>
      <c r="M596" s="28">
        <f t="shared" si="5169"/>
        <v>1561</v>
      </c>
      <c r="N596" s="6">
        <f t="shared" ref="N596" si="5482">N$5/M596+N$6</f>
        <v>3.7588021140294683</v>
      </c>
      <c r="O596" s="6">
        <f t="shared" si="5152"/>
        <v>5.2776676489429857</v>
      </c>
      <c r="P596" s="28">
        <f t="shared" si="5171"/>
        <v>14710</v>
      </c>
      <c r="Q596" s="6">
        <f t="shared" ref="Q596" si="5483">Q$5/P596+Q$6</f>
        <v>3.7039572399728078</v>
      </c>
      <c r="R596" s="6">
        <f t="shared" si="5154"/>
        <v>5.2179409925220943</v>
      </c>
      <c r="S596" s="28">
        <f t="shared" si="5472"/>
        <v>25355</v>
      </c>
      <c r="T596" s="6">
        <f t="shared" ref="T596" si="5484">T$5/S596+T$6</f>
        <v>2.6730735555117335</v>
      </c>
      <c r="U596" s="6">
        <f t="shared" si="5156"/>
        <v>2.9840272332873199</v>
      </c>
      <c r="V596" s="28">
        <f t="shared" si="5474"/>
        <v>48575</v>
      </c>
      <c r="W596" s="6">
        <f t="shared" ref="W596" si="5485">W$5/V596+W$6</f>
        <v>2.5820595470921255</v>
      </c>
      <c r="X596" s="6">
        <f t="shared" si="5158"/>
        <v>2.8828623777663407</v>
      </c>
      <c r="Y596" s="28">
        <f t="shared" si="5476"/>
        <v>96950</v>
      </c>
      <c r="Z596" s="6">
        <f t="shared" ref="Z596" si="5486">Z$5/Y596+Z$6</f>
        <v>2.4554700876740587</v>
      </c>
      <c r="AA596" s="6">
        <f t="shared" si="5160"/>
        <v>2.741973749355338</v>
      </c>
      <c r="AB596" s="28">
        <f t="shared" si="5008"/>
        <v>578000</v>
      </c>
      <c r="AC596" s="6">
        <f t="shared" ref="AC596" si="5487">AC$5/AB596+AC$6</f>
        <v>2.2034404844290658</v>
      </c>
      <c r="AD596" s="6">
        <f t="shared" si="5162"/>
        <v>2.4611283737024219</v>
      </c>
      <c r="AE596" s="28">
        <f t="shared" si="5091"/>
        <v>934000</v>
      </c>
      <c r="AF596" s="6">
        <f t="shared" si="5145"/>
        <v>1.9157278372591007</v>
      </c>
      <c r="AG596" s="6">
        <f t="shared" si="5163"/>
        <v>2.1399297644539614</v>
      </c>
      <c r="AH596" s="28">
        <f t="shared" si="5092"/>
        <v>934000</v>
      </c>
      <c r="AI596" s="6">
        <f t="shared" si="5146"/>
        <v>1.4491278372591008</v>
      </c>
      <c r="AJ596" s="6">
        <f t="shared" si="5164"/>
        <v>1.6186297644539616</v>
      </c>
      <c r="AK596" s="28">
        <f t="shared" si="5093"/>
        <v>934000</v>
      </c>
      <c r="AL596" s="6">
        <f t="shared" si="5147"/>
        <v>0.7490278372591006</v>
      </c>
      <c r="AM596" s="6">
        <f t="shared" si="5165"/>
        <v>0.75336232890443633</v>
      </c>
      <c r="AN596" s="28">
        <f t="shared" si="5094"/>
        <v>934000</v>
      </c>
      <c r="AO596" s="6">
        <f t="shared" si="5148"/>
        <v>0.44822783725910065</v>
      </c>
      <c r="AP596" s="6">
        <f t="shared" si="5166"/>
        <v>0.45092976445396143</v>
      </c>
      <c r="AQ596" s="28">
        <f t="shared" si="5479"/>
        <v>96950</v>
      </c>
      <c r="AR596" s="6">
        <f t="shared" si="5393"/>
        <v>1.4231700876740589</v>
      </c>
      <c r="AS596" s="6">
        <f t="shared" si="5394"/>
        <v>1.5885878035437415</v>
      </c>
      <c r="AT596" s="28">
        <f t="shared" si="5010"/>
        <v>578000</v>
      </c>
      <c r="AU596" s="6">
        <f t="shared" si="5395"/>
        <v>1.1851404844290658</v>
      </c>
      <c r="AV596" s="6">
        <f t="shared" si="5396"/>
        <v>1.3234636144197001</v>
      </c>
      <c r="AW596" s="28">
        <f t="shared" si="5095"/>
        <v>934000</v>
      </c>
      <c r="AX596" s="6">
        <f t="shared" si="5397"/>
        <v>1.1814278372591007</v>
      </c>
      <c r="AY596" s="6">
        <f t="shared" si="5398"/>
        <v>1.3195650051712393</v>
      </c>
      <c r="AZ596" s="28">
        <f t="shared" si="5096"/>
        <v>934000</v>
      </c>
      <c r="BA596" s="6">
        <f t="shared" si="5399"/>
        <v>1.1814278372591007</v>
      </c>
      <c r="BB596" s="21">
        <f t="shared" si="5400"/>
        <v>1.3195650051712393</v>
      </c>
    </row>
    <row r="597" spans="4:54" x14ac:dyDescent="0.25">
      <c r="D597" s="28">
        <v>588</v>
      </c>
      <c r="F597" s="20"/>
      <c r="G597" s="29">
        <f t="shared" si="5411"/>
        <v>294.5</v>
      </c>
      <c r="H597" s="4">
        <f t="shared" ref="H597" si="5488">H$5/G597+H$6</f>
        <v>4.059102886247878</v>
      </c>
      <c r="I597" s="4">
        <f t="shared" si="5402"/>
        <v>5.8186341256366729</v>
      </c>
      <c r="J597" s="28">
        <v>588</v>
      </c>
      <c r="K597" s="4">
        <f t="shared" ref="K597" si="5489">K$5/J597+K$6</f>
        <v>4.0592299319727889</v>
      </c>
      <c r="L597" s="4">
        <f t="shared" si="5404"/>
        <v>5.8188197278911566</v>
      </c>
      <c r="M597" s="28">
        <f t="shared" si="5169"/>
        <v>1564</v>
      </c>
      <c r="N597" s="6">
        <f t="shared" ref="N597" si="5490">N$5/M597+N$6</f>
        <v>3.7586780051150899</v>
      </c>
      <c r="O597" s="6">
        <f t="shared" si="5152"/>
        <v>5.2775324808184143</v>
      </c>
      <c r="P597" s="28">
        <f t="shared" si="5171"/>
        <v>14740</v>
      </c>
      <c r="Q597" s="6">
        <f t="shared" ref="Q597" si="5491">Q$5/P597+Q$6</f>
        <v>3.7039371777476258</v>
      </c>
      <c r="R597" s="6">
        <f t="shared" si="5154"/>
        <v>5.2179191316146545</v>
      </c>
      <c r="S597" s="28">
        <f t="shared" si="5472"/>
        <v>25420</v>
      </c>
      <c r="T597" s="6">
        <f t="shared" ref="T597" si="5492">T$5/S597+T$6</f>
        <v>2.6729787568843433</v>
      </c>
      <c r="U597" s="6">
        <f t="shared" si="5156"/>
        <v>2.9839276947285605</v>
      </c>
      <c r="V597" s="28">
        <f t="shared" si="5474"/>
        <v>48700</v>
      </c>
      <c r="W597" s="6">
        <f t="shared" ref="W597" si="5493">W$5/V597+W$6</f>
        <v>2.5819821355236137</v>
      </c>
      <c r="X597" s="6">
        <f t="shared" si="5158"/>
        <v>2.882781108829569</v>
      </c>
      <c r="Y597" s="28">
        <f t="shared" si="5476"/>
        <v>97200</v>
      </c>
      <c r="Z597" s="6">
        <f t="shared" ref="Z597" si="5494">Z$5/Y597+Z$6</f>
        <v>2.4554135802469137</v>
      </c>
      <c r="AA597" s="6">
        <f t="shared" si="5160"/>
        <v>2.7419144032921809</v>
      </c>
      <c r="AB597" s="28">
        <f t="shared" si="5008"/>
        <v>580000</v>
      </c>
      <c r="AC597" s="6">
        <f t="shared" ref="AC597" si="5495">AC$5/AB597+AC$6</f>
        <v>2.2034068965517242</v>
      </c>
      <c r="AD597" s="6">
        <f t="shared" si="5162"/>
        <v>2.4610931034482757</v>
      </c>
      <c r="AE597" s="28">
        <f t="shared" si="5091"/>
        <v>937000</v>
      </c>
      <c r="AF597" s="6">
        <f t="shared" si="5145"/>
        <v>1.915708537886873</v>
      </c>
      <c r="AG597" s="6">
        <f t="shared" si="5163"/>
        <v>2.1399094983991462</v>
      </c>
      <c r="AH597" s="28">
        <f t="shared" si="5092"/>
        <v>937000</v>
      </c>
      <c r="AI597" s="6">
        <f t="shared" si="5146"/>
        <v>1.4491085378868731</v>
      </c>
      <c r="AJ597" s="6">
        <f t="shared" si="5164"/>
        <v>1.6186094983991464</v>
      </c>
      <c r="AK597" s="28">
        <f t="shared" si="5093"/>
        <v>937000</v>
      </c>
      <c r="AL597" s="6">
        <f t="shared" si="5147"/>
        <v>0.74900853788687305</v>
      </c>
      <c r="AM597" s="6">
        <f t="shared" si="5165"/>
        <v>0.75334206284962102</v>
      </c>
      <c r="AN597" s="28">
        <f t="shared" si="5094"/>
        <v>937000</v>
      </c>
      <c r="AO597" s="6">
        <f t="shared" si="5148"/>
        <v>0.44820853788687298</v>
      </c>
      <c r="AP597" s="6">
        <f t="shared" si="5166"/>
        <v>0.45090949839914618</v>
      </c>
      <c r="AQ597" s="28">
        <f t="shared" si="5479"/>
        <v>97200</v>
      </c>
      <c r="AR597" s="6">
        <f t="shared" si="5393"/>
        <v>1.4231135802469137</v>
      </c>
      <c r="AS597" s="6">
        <f t="shared" si="5394"/>
        <v>1.5885284574805847</v>
      </c>
      <c r="AT597" s="28">
        <f t="shared" si="5010"/>
        <v>580000</v>
      </c>
      <c r="AU597" s="6">
        <f t="shared" si="5395"/>
        <v>1.1851068965517242</v>
      </c>
      <c r="AV597" s="6">
        <f t="shared" si="5396"/>
        <v>1.3234283441655537</v>
      </c>
      <c r="AW597" s="28">
        <f t="shared" si="5095"/>
        <v>937000</v>
      </c>
      <c r="AX597" s="6">
        <f t="shared" si="5397"/>
        <v>1.1814085378868731</v>
      </c>
      <c r="AY597" s="6">
        <f t="shared" si="5398"/>
        <v>1.3195447391164241</v>
      </c>
      <c r="AZ597" s="28">
        <f t="shared" si="5096"/>
        <v>937000</v>
      </c>
      <c r="BA597" s="6">
        <f t="shared" si="5399"/>
        <v>1.1814085378868731</v>
      </c>
      <c r="BB597" s="21">
        <f t="shared" si="5400"/>
        <v>1.3195447391164241</v>
      </c>
    </row>
    <row r="598" spans="4:54" x14ac:dyDescent="0.25">
      <c r="D598" s="28">
        <v>589</v>
      </c>
      <c r="F598" s="20"/>
      <c r="G598" s="29">
        <f t="shared" si="5411"/>
        <v>295</v>
      </c>
      <c r="H598" s="4">
        <f t="shared" ref="H598" si="5496">H$5/G598+H$6</f>
        <v>4.0589762711864408</v>
      </c>
      <c r="I598" s="4">
        <f t="shared" si="5402"/>
        <v>5.8184491525423727</v>
      </c>
      <c r="J598" s="28">
        <v>589</v>
      </c>
      <c r="K598" s="4">
        <f t="shared" ref="K598" si="5497">K$5/J598+K$6</f>
        <v>4.059102886247878</v>
      </c>
      <c r="L598" s="4">
        <f t="shared" si="5404"/>
        <v>5.8186341256366729</v>
      </c>
      <c r="M598" s="28">
        <f t="shared" si="5169"/>
        <v>1567</v>
      </c>
      <c r="N598" s="6">
        <f t="shared" ref="N598" si="5498">N$5/M598+N$6</f>
        <v>3.7585543714103382</v>
      </c>
      <c r="O598" s="6">
        <f t="shared" si="5152"/>
        <v>5.2773978302488835</v>
      </c>
      <c r="P598" s="28">
        <f t="shared" si="5171"/>
        <v>14770</v>
      </c>
      <c r="Q598" s="6">
        <f t="shared" ref="Q598" si="5499">Q$5/P598+Q$6</f>
        <v>3.7039171970209885</v>
      </c>
      <c r="R598" s="6">
        <f t="shared" si="5154"/>
        <v>5.2178973595125253</v>
      </c>
      <c r="S598" s="28">
        <f t="shared" si="5472"/>
        <v>25485</v>
      </c>
      <c r="T598" s="6">
        <f t="shared" ref="T598" si="5500">T$5/S598+T$6</f>
        <v>2.6728844418285269</v>
      </c>
      <c r="U598" s="6">
        <f t="shared" si="5156"/>
        <v>2.9838286639199532</v>
      </c>
      <c r="V598" s="28">
        <f t="shared" si="5474"/>
        <v>48825</v>
      </c>
      <c r="W598" s="6">
        <f t="shared" ref="W598" si="5501">W$5/V598+W$6</f>
        <v>2.581905120327701</v>
      </c>
      <c r="X598" s="6">
        <f t="shared" si="5158"/>
        <v>2.8827002560163848</v>
      </c>
      <c r="Y598" s="28">
        <f t="shared" si="5476"/>
        <v>97450</v>
      </c>
      <c r="Z598" s="6">
        <f t="shared" ref="Z598" si="5502">Z$5/Y598+Z$6</f>
        <v>2.4553573627501284</v>
      </c>
      <c r="AA598" s="6">
        <f t="shared" si="5160"/>
        <v>2.7418553617239612</v>
      </c>
      <c r="AB598" s="28">
        <f t="shared" si="5008"/>
        <v>582000</v>
      </c>
      <c r="AC598" s="6">
        <f t="shared" ref="AC598" si="5503">AC$5/AB598+AC$6</f>
        <v>2.2033735395189007</v>
      </c>
      <c r="AD598" s="6">
        <f t="shared" si="5162"/>
        <v>2.4610580756013745</v>
      </c>
      <c r="AE598" s="28">
        <f t="shared" si="5091"/>
        <v>940000</v>
      </c>
      <c r="AF598" s="6">
        <f t="shared" si="5145"/>
        <v>1.9156893617021276</v>
      </c>
      <c r="AG598" s="6">
        <f t="shared" si="5163"/>
        <v>2.1398893617021275</v>
      </c>
      <c r="AH598" s="28">
        <f t="shared" si="5092"/>
        <v>940000</v>
      </c>
      <c r="AI598" s="6">
        <f t="shared" si="5146"/>
        <v>1.4490893617021277</v>
      </c>
      <c r="AJ598" s="6">
        <f t="shared" si="5164"/>
        <v>1.6185893617021276</v>
      </c>
      <c r="AK598" s="28">
        <f t="shared" si="5093"/>
        <v>940000</v>
      </c>
      <c r="AL598" s="6">
        <f t="shared" si="5147"/>
        <v>0.74898936170212771</v>
      </c>
      <c r="AM598" s="6">
        <f t="shared" si="5165"/>
        <v>0.75332192615260252</v>
      </c>
      <c r="AN598" s="28">
        <f t="shared" si="5094"/>
        <v>940000</v>
      </c>
      <c r="AO598" s="6">
        <f t="shared" si="5148"/>
        <v>0.44818936170212764</v>
      </c>
      <c r="AP598" s="6">
        <f t="shared" si="5166"/>
        <v>0.45088936170212768</v>
      </c>
      <c r="AQ598" s="28">
        <f t="shared" si="5479"/>
        <v>97450</v>
      </c>
      <c r="AR598" s="6">
        <f t="shared" si="5393"/>
        <v>1.4230573627501284</v>
      </c>
      <c r="AS598" s="6">
        <f t="shared" si="5394"/>
        <v>1.5884694159123647</v>
      </c>
      <c r="AT598" s="28">
        <f t="shared" si="5010"/>
        <v>582000</v>
      </c>
      <c r="AU598" s="6">
        <f t="shared" si="5395"/>
        <v>1.1850735395189003</v>
      </c>
      <c r="AV598" s="6">
        <f t="shared" si="5396"/>
        <v>1.3233933163186524</v>
      </c>
      <c r="AW598" s="28">
        <f t="shared" si="5095"/>
        <v>940000</v>
      </c>
      <c r="AX598" s="6">
        <f t="shared" si="5397"/>
        <v>1.1813893617021276</v>
      </c>
      <c r="AY598" s="6">
        <f t="shared" si="5398"/>
        <v>1.3195246024194054</v>
      </c>
      <c r="AZ598" s="28">
        <f t="shared" si="5096"/>
        <v>940000</v>
      </c>
      <c r="BA598" s="6">
        <f t="shared" si="5399"/>
        <v>1.1813893617021276</v>
      </c>
      <c r="BB598" s="21">
        <f t="shared" si="5400"/>
        <v>1.3195246024194054</v>
      </c>
    </row>
    <row r="599" spans="4:54" x14ac:dyDescent="0.25">
      <c r="D599" s="28">
        <v>590</v>
      </c>
      <c r="F599" s="20"/>
      <c r="G599" s="29">
        <f t="shared" si="5411"/>
        <v>295.5</v>
      </c>
      <c r="H599" s="4">
        <f t="shared" ref="H599" si="5504">H$5/G599+H$6</f>
        <v>4.0588500846023692</v>
      </c>
      <c r="I599" s="4">
        <f t="shared" si="5402"/>
        <v>5.818264805414552</v>
      </c>
      <c r="J599" s="28">
        <v>590</v>
      </c>
      <c r="K599" s="4">
        <f t="shared" ref="K599" si="5505">K$5/J599+K$6</f>
        <v>4.0589762711864408</v>
      </c>
      <c r="L599" s="4">
        <f t="shared" si="5404"/>
        <v>5.8184491525423727</v>
      </c>
      <c r="M599" s="28">
        <f t="shared" si="5169"/>
        <v>1570</v>
      </c>
      <c r="N599" s="6">
        <f t="shared" ref="N599" si="5506">N$5/M599+N$6</f>
        <v>3.7584312101910831</v>
      </c>
      <c r="O599" s="6">
        <f t="shared" si="5152"/>
        <v>5.277263694267516</v>
      </c>
      <c r="P599" s="28">
        <f t="shared" si="5171"/>
        <v>14800</v>
      </c>
      <c r="Q599" s="6">
        <f t="shared" ref="Q599" si="5507">Q$5/P599+Q$6</f>
        <v>3.7038972972972974</v>
      </c>
      <c r="R599" s="6">
        <f t="shared" si="5154"/>
        <v>5.2178756756756757</v>
      </c>
      <c r="S599" s="28">
        <f t="shared" si="5472"/>
        <v>25550</v>
      </c>
      <c r="T599" s="6">
        <f t="shared" ref="T599" si="5508">T$5/S599+T$6</f>
        <v>2.6727906066536207</v>
      </c>
      <c r="U599" s="6">
        <f t="shared" si="5156"/>
        <v>2.9837301369863014</v>
      </c>
      <c r="V599" s="28">
        <f t="shared" si="5474"/>
        <v>48950</v>
      </c>
      <c r="W599" s="6">
        <f t="shared" ref="W599" si="5509">W$5/V599+W$6</f>
        <v>2.5818284984678241</v>
      </c>
      <c r="X599" s="6">
        <f t="shared" si="5158"/>
        <v>2.8826198161389174</v>
      </c>
      <c r="Y599" s="28">
        <f t="shared" si="5476"/>
        <v>97700</v>
      </c>
      <c r="Z599" s="6">
        <f t="shared" ref="Z599" si="5510">Z$5/Y599+Z$6</f>
        <v>2.4553014329580347</v>
      </c>
      <c r="AA599" s="6">
        <f t="shared" si="5160"/>
        <v>2.741796622313204</v>
      </c>
      <c r="AB599" s="28">
        <f t="shared" si="5008"/>
        <v>584000</v>
      </c>
      <c r="AC599" s="6">
        <f t="shared" ref="AC599" si="5511">AC$5/AB599+AC$6</f>
        <v>2.2033404109589045</v>
      </c>
      <c r="AD599" s="6">
        <f t="shared" si="5162"/>
        <v>2.4610232876712326</v>
      </c>
      <c r="AE599" s="28">
        <f t="shared" si="5091"/>
        <v>943000</v>
      </c>
      <c r="AF599" s="6">
        <f t="shared" si="5145"/>
        <v>1.9156703075291621</v>
      </c>
      <c r="AG599" s="6">
        <f t="shared" si="5163"/>
        <v>2.1398693531283137</v>
      </c>
      <c r="AH599" s="28">
        <f t="shared" si="5092"/>
        <v>943000</v>
      </c>
      <c r="AI599" s="6">
        <f t="shared" si="5146"/>
        <v>1.4490703075291622</v>
      </c>
      <c r="AJ599" s="6">
        <f t="shared" si="5164"/>
        <v>1.6185693531283138</v>
      </c>
      <c r="AK599" s="28">
        <f t="shared" si="5093"/>
        <v>943000</v>
      </c>
      <c r="AL599" s="6">
        <f t="shared" si="5147"/>
        <v>0.74897030752916227</v>
      </c>
      <c r="AM599" s="6">
        <f t="shared" si="5165"/>
        <v>0.75330191757878873</v>
      </c>
      <c r="AN599" s="28">
        <f t="shared" si="5094"/>
        <v>943000</v>
      </c>
      <c r="AO599" s="6">
        <f t="shared" si="5148"/>
        <v>0.44817030752916226</v>
      </c>
      <c r="AP599" s="6">
        <f t="shared" si="5166"/>
        <v>0.45086935312831389</v>
      </c>
      <c r="AQ599" s="28">
        <f t="shared" si="5479"/>
        <v>97700</v>
      </c>
      <c r="AR599" s="6">
        <f t="shared" si="5393"/>
        <v>1.4230014329580349</v>
      </c>
      <c r="AS599" s="6">
        <f t="shared" si="5394"/>
        <v>1.5884106765016073</v>
      </c>
      <c r="AT599" s="28">
        <f t="shared" si="5010"/>
        <v>584000</v>
      </c>
      <c r="AU599" s="6">
        <f t="shared" si="5395"/>
        <v>1.1850404109589041</v>
      </c>
      <c r="AV599" s="6">
        <f t="shared" si="5396"/>
        <v>1.3233585283885108</v>
      </c>
      <c r="AW599" s="28">
        <f t="shared" si="5095"/>
        <v>943000</v>
      </c>
      <c r="AX599" s="6">
        <f t="shared" si="5397"/>
        <v>1.1813703075291622</v>
      </c>
      <c r="AY599" s="6">
        <f t="shared" si="5398"/>
        <v>1.3195045938455916</v>
      </c>
      <c r="AZ599" s="28">
        <f t="shared" si="5096"/>
        <v>943000</v>
      </c>
      <c r="BA599" s="6">
        <f t="shared" si="5399"/>
        <v>1.1813703075291622</v>
      </c>
      <c r="BB599" s="21">
        <f t="shared" si="5400"/>
        <v>1.3195045938455916</v>
      </c>
    </row>
    <row r="600" spans="4:54" x14ac:dyDescent="0.25">
      <c r="D600" s="28">
        <v>591</v>
      </c>
      <c r="F600" s="20"/>
      <c r="G600" s="29">
        <f t="shared" si="5411"/>
        <v>296</v>
      </c>
      <c r="H600" s="4">
        <f t="shared" ref="H600" si="5512">H$5/G600+H$6</f>
        <v>4.0587243243243245</v>
      </c>
      <c r="I600" s="4">
        <f t="shared" si="5402"/>
        <v>5.8180810810810817</v>
      </c>
      <c r="J600" s="28">
        <v>591</v>
      </c>
      <c r="K600" s="4">
        <f t="shared" ref="K600" si="5513">K$5/J600+K$6</f>
        <v>4.0588500846023692</v>
      </c>
      <c r="L600" s="4">
        <f t="shared" si="5404"/>
        <v>5.818264805414552</v>
      </c>
      <c r="M600" s="28">
        <f t="shared" si="5169"/>
        <v>1573</v>
      </c>
      <c r="N600" s="6">
        <f t="shared" ref="N600" si="5514">N$5/M600+N$6</f>
        <v>3.7583085187539735</v>
      </c>
      <c r="O600" s="6">
        <f t="shared" si="5152"/>
        <v>5.2771300699300703</v>
      </c>
      <c r="P600" s="28">
        <f t="shared" si="5171"/>
        <v>14830</v>
      </c>
      <c r="Q600" s="6">
        <f t="shared" ref="Q600" si="5515">Q$5/P600+Q$6</f>
        <v>3.703877478084963</v>
      </c>
      <c r="R600" s="6">
        <f t="shared" si="5154"/>
        <v>5.2178540795684425</v>
      </c>
      <c r="S600" s="28">
        <f t="shared" si="5472"/>
        <v>25615</v>
      </c>
      <c r="T600" s="6">
        <f t="shared" ref="T600" si="5516">T$5/S600+T$6</f>
        <v>2.6726972477064219</v>
      </c>
      <c r="U600" s="6">
        <f t="shared" si="5156"/>
        <v>2.9836321100917433</v>
      </c>
      <c r="V600" s="28">
        <f t="shared" si="5474"/>
        <v>49075</v>
      </c>
      <c r="W600" s="6">
        <f t="shared" ref="W600" si="5517">W$5/V600+W$6</f>
        <v>2.5817522669383597</v>
      </c>
      <c r="X600" s="6">
        <f t="shared" si="5158"/>
        <v>2.882539786041773</v>
      </c>
      <c r="Y600" s="28">
        <f t="shared" si="5476"/>
        <v>97950</v>
      </c>
      <c r="Z600" s="6">
        <f t="shared" ref="Z600" si="5518">Z$5/Y600+Z$6</f>
        <v>2.4552457886676877</v>
      </c>
      <c r="AA600" s="6">
        <f t="shared" si="5160"/>
        <v>2.7417381827462992</v>
      </c>
      <c r="AB600" s="28">
        <f t="shared" si="5008"/>
        <v>586000</v>
      </c>
      <c r="AC600" s="6">
        <f t="shared" ref="AC600" si="5519">AC$5/AB600+AC$6</f>
        <v>2.2033075085324234</v>
      </c>
      <c r="AD600" s="6">
        <f t="shared" si="5162"/>
        <v>2.4609887372013652</v>
      </c>
      <c r="AE600" s="28">
        <f t="shared" si="5091"/>
        <v>946000</v>
      </c>
      <c r="AF600" s="6">
        <f t="shared" si="5145"/>
        <v>1.9156513742071881</v>
      </c>
      <c r="AG600" s="6">
        <f t="shared" si="5163"/>
        <v>2.1398494714587737</v>
      </c>
      <c r="AH600" s="28">
        <f t="shared" si="5092"/>
        <v>946000</v>
      </c>
      <c r="AI600" s="6">
        <f t="shared" si="5146"/>
        <v>1.4490513742071882</v>
      </c>
      <c r="AJ600" s="6">
        <f t="shared" si="5164"/>
        <v>1.6185494714587738</v>
      </c>
      <c r="AK600" s="28">
        <f t="shared" si="5093"/>
        <v>946000</v>
      </c>
      <c r="AL600" s="6">
        <f t="shared" si="5147"/>
        <v>0.74895137420718816</v>
      </c>
      <c r="AM600" s="6">
        <f t="shared" si="5165"/>
        <v>0.75328203590924858</v>
      </c>
      <c r="AN600" s="28">
        <f t="shared" si="5094"/>
        <v>946000</v>
      </c>
      <c r="AO600" s="6">
        <f t="shared" si="5148"/>
        <v>0.44815137420718815</v>
      </c>
      <c r="AP600" s="6">
        <f t="shared" si="5166"/>
        <v>0.4508494714587738</v>
      </c>
      <c r="AQ600" s="28">
        <f t="shared" si="5479"/>
        <v>97950</v>
      </c>
      <c r="AR600" s="6">
        <f t="shared" si="5393"/>
        <v>1.4229457886676877</v>
      </c>
      <c r="AS600" s="6">
        <f t="shared" si="5394"/>
        <v>1.5883522369347027</v>
      </c>
      <c r="AT600" s="28">
        <f t="shared" si="5010"/>
        <v>586000</v>
      </c>
      <c r="AU600" s="6">
        <f t="shared" si="5395"/>
        <v>1.1850075085324232</v>
      </c>
      <c r="AV600" s="6">
        <f t="shared" si="5396"/>
        <v>1.323323977918643</v>
      </c>
      <c r="AW600" s="28">
        <f t="shared" si="5095"/>
        <v>946000</v>
      </c>
      <c r="AX600" s="6">
        <f t="shared" si="5397"/>
        <v>1.1813513742071882</v>
      </c>
      <c r="AY600" s="6">
        <f t="shared" si="5398"/>
        <v>1.3194847121760516</v>
      </c>
      <c r="AZ600" s="28">
        <f t="shared" si="5096"/>
        <v>946000</v>
      </c>
      <c r="BA600" s="6">
        <f t="shared" si="5399"/>
        <v>1.1813513742071882</v>
      </c>
      <c r="BB600" s="21">
        <f t="shared" si="5400"/>
        <v>1.3194847121760516</v>
      </c>
    </row>
    <row r="601" spans="4:54" x14ac:dyDescent="0.25">
      <c r="D601" s="28">
        <v>592</v>
      </c>
      <c r="F601" s="20"/>
      <c r="G601" s="29">
        <f t="shared" si="5411"/>
        <v>296.5</v>
      </c>
      <c r="H601" s="4">
        <f t="shared" ref="H601" si="5520">H$5/G601+H$6</f>
        <v>4.058598988195615</v>
      </c>
      <c r="I601" s="4">
        <f t="shared" si="5402"/>
        <v>5.8178979763912313</v>
      </c>
      <c r="J601" s="28">
        <v>592</v>
      </c>
      <c r="K601" s="4">
        <f t="shared" ref="K601" si="5521">K$5/J601+K$6</f>
        <v>4.0587243243243245</v>
      </c>
      <c r="L601" s="4">
        <f t="shared" si="5404"/>
        <v>5.8180810810810817</v>
      </c>
      <c r="M601" s="28">
        <f t="shared" si="5169"/>
        <v>1576</v>
      </c>
      <c r="N601" s="6">
        <f t="shared" ref="N601" si="5522">N$5/M601+N$6</f>
        <v>3.7581862944162436</v>
      </c>
      <c r="O601" s="6">
        <f t="shared" si="5152"/>
        <v>5.276996954314721</v>
      </c>
      <c r="P601" s="28">
        <f t="shared" si="5171"/>
        <v>14860</v>
      </c>
      <c r="Q601" s="6">
        <f t="shared" ref="Q601" si="5523">Q$5/P601+Q$6</f>
        <v>3.703857738896366</v>
      </c>
      <c r="R601" s="6">
        <f t="shared" si="5154"/>
        <v>5.217832570659489</v>
      </c>
      <c r="S601" s="28">
        <f t="shared" si="5472"/>
        <v>25680</v>
      </c>
      <c r="T601" s="6">
        <f t="shared" ref="T601" si="5524">T$5/S601+T$6</f>
        <v>2.6726043613707167</v>
      </c>
      <c r="U601" s="6">
        <f t="shared" si="5156"/>
        <v>2.9835345794392523</v>
      </c>
      <c r="V601" s="28">
        <f t="shared" si="5474"/>
        <v>49200</v>
      </c>
      <c r="W601" s="6">
        <f t="shared" ref="W601" si="5525">W$5/V601+W$6</f>
        <v>2.5816764227642275</v>
      </c>
      <c r="X601" s="6">
        <f t="shared" si="5158"/>
        <v>2.882460162601626</v>
      </c>
      <c r="Y601" s="28">
        <f t="shared" si="5476"/>
        <v>98200</v>
      </c>
      <c r="Z601" s="6">
        <f t="shared" ref="Z601" si="5526">Z$5/Y601+Z$6</f>
        <v>2.4551904276985743</v>
      </c>
      <c r="AA601" s="6">
        <f t="shared" si="5160"/>
        <v>2.7416800407331978</v>
      </c>
      <c r="AB601" s="28">
        <f t="shared" si="5008"/>
        <v>588000</v>
      </c>
      <c r="AC601" s="6">
        <f t="shared" ref="AC601" si="5527">AC$5/AB601+AC$6</f>
        <v>2.2032748299319729</v>
      </c>
      <c r="AD601" s="6">
        <f t="shared" si="5162"/>
        <v>2.4609544217687072</v>
      </c>
      <c r="AE601" s="28">
        <f t="shared" si="5091"/>
        <v>949000</v>
      </c>
      <c r="AF601" s="6">
        <f t="shared" si="5145"/>
        <v>1.9156325605900948</v>
      </c>
      <c r="AG601" s="6">
        <f t="shared" si="5163"/>
        <v>2.1398297154899892</v>
      </c>
      <c r="AH601" s="28">
        <f t="shared" si="5092"/>
        <v>949000</v>
      </c>
      <c r="AI601" s="6">
        <f t="shared" si="5146"/>
        <v>1.4490325605900949</v>
      </c>
      <c r="AJ601" s="6">
        <f t="shared" si="5164"/>
        <v>1.6185297154899896</v>
      </c>
      <c r="AK601" s="28">
        <f t="shared" si="5093"/>
        <v>949000</v>
      </c>
      <c r="AL601" s="6">
        <f t="shared" si="5147"/>
        <v>0.74893256059009483</v>
      </c>
      <c r="AM601" s="6">
        <f t="shared" si="5165"/>
        <v>0.75326227994046424</v>
      </c>
      <c r="AN601" s="28">
        <f t="shared" si="5094"/>
        <v>949000</v>
      </c>
      <c r="AO601" s="6">
        <f t="shared" si="5148"/>
        <v>0.44813256059009482</v>
      </c>
      <c r="AP601" s="6">
        <f t="shared" si="5166"/>
        <v>0.45082971548998946</v>
      </c>
      <c r="AQ601" s="28">
        <f t="shared" si="5479"/>
        <v>98200</v>
      </c>
      <c r="AR601" s="6">
        <f t="shared" si="5393"/>
        <v>1.4228904276985743</v>
      </c>
      <c r="AS601" s="6">
        <f t="shared" si="5394"/>
        <v>1.5882940949216011</v>
      </c>
      <c r="AT601" s="28">
        <f t="shared" si="5010"/>
        <v>588000</v>
      </c>
      <c r="AU601" s="6">
        <f t="shared" si="5395"/>
        <v>1.1849748299319729</v>
      </c>
      <c r="AV601" s="6">
        <f t="shared" si="5396"/>
        <v>1.3232896624859853</v>
      </c>
      <c r="AW601" s="28">
        <f t="shared" si="5095"/>
        <v>949000</v>
      </c>
      <c r="AX601" s="6">
        <f t="shared" si="5397"/>
        <v>1.1813325605900948</v>
      </c>
      <c r="AY601" s="6">
        <f t="shared" si="5398"/>
        <v>1.3194649562072673</v>
      </c>
      <c r="AZ601" s="28">
        <f t="shared" si="5096"/>
        <v>949000</v>
      </c>
      <c r="BA601" s="6">
        <f t="shared" si="5399"/>
        <v>1.1813325605900948</v>
      </c>
      <c r="BB601" s="21">
        <f t="shared" si="5400"/>
        <v>1.3194649562072673</v>
      </c>
    </row>
    <row r="602" spans="4:54" x14ac:dyDescent="0.25">
      <c r="D602" s="28">
        <v>593</v>
      </c>
      <c r="F602" s="20"/>
      <c r="G602" s="29">
        <f t="shared" si="5411"/>
        <v>297</v>
      </c>
      <c r="H602" s="4">
        <f t="shared" ref="H602" si="5528">H$5/G602+H$6</f>
        <v>4.0584740740740743</v>
      </c>
      <c r="I602" s="4">
        <f t="shared" si="5402"/>
        <v>5.8177154882154882</v>
      </c>
      <c r="J602" s="28">
        <v>593</v>
      </c>
      <c r="K602" s="4">
        <f t="shared" ref="K602" si="5529">K$5/J602+K$6</f>
        <v>4.058598988195615</v>
      </c>
      <c r="L602" s="4">
        <f t="shared" si="5404"/>
        <v>5.8178979763912313</v>
      </c>
      <c r="M602" s="28">
        <f t="shared" si="5169"/>
        <v>1579</v>
      </c>
      <c r="N602" s="6">
        <f t="shared" ref="N602" si="5530">N$5/M602+N$6</f>
        <v>3.7580645345155164</v>
      </c>
      <c r="O602" s="6">
        <f t="shared" si="5152"/>
        <v>5.2768643445218499</v>
      </c>
      <c r="P602" s="28">
        <f t="shared" si="5171"/>
        <v>14890</v>
      </c>
      <c r="Q602" s="6">
        <f t="shared" ref="Q602" si="5531">Q$5/P602+Q$6</f>
        <v>3.7038380792478174</v>
      </c>
      <c r="R602" s="6">
        <f t="shared" si="5154"/>
        <v>5.2178111484217595</v>
      </c>
      <c r="S602" s="28">
        <f t="shared" si="5472"/>
        <v>25745</v>
      </c>
      <c r="T602" s="6">
        <f t="shared" ref="T602" si="5532">T$5/S602+T$6</f>
        <v>2.6725119440668093</v>
      </c>
      <c r="U602" s="6">
        <f t="shared" si="5156"/>
        <v>2.9834375412701495</v>
      </c>
      <c r="V602" s="28">
        <f t="shared" si="5474"/>
        <v>49325</v>
      </c>
      <c r="W602" s="6">
        <f t="shared" ref="W602" si="5533">W$5/V602+W$6</f>
        <v>2.5816009630005068</v>
      </c>
      <c r="X602" s="6">
        <f t="shared" si="5158"/>
        <v>2.8823809427268121</v>
      </c>
      <c r="Y602" s="28">
        <f t="shared" si="5476"/>
        <v>98450</v>
      </c>
      <c r="Z602" s="6">
        <f t="shared" ref="Z602" si="5534">Z$5/Y602+Z$6</f>
        <v>2.4551353478923312</v>
      </c>
      <c r="AA602" s="6">
        <f t="shared" si="5160"/>
        <v>2.7416221940071104</v>
      </c>
      <c r="AB602" s="28">
        <f t="shared" si="5008"/>
        <v>590000</v>
      </c>
      <c r="AC602" s="6">
        <f t="shared" ref="AC602" si="5535">AC$5/AB602+AC$6</f>
        <v>2.2032423728813559</v>
      </c>
      <c r="AD602" s="6">
        <f t="shared" si="5162"/>
        <v>2.4609203389830507</v>
      </c>
      <c r="AE602" s="28">
        <f t="shared" si="5091"/>
        <v>952000</v>
      </c>
      <c r="AF602" s="6">
        <f t="shared" si="5145"/>
        <v>1.9156138655462185</v>
      </c>
      <c r="AG602" s="6">
        <f t="shared" si="5163"/>
        <v>2.1398100840336132</v>
      </c>
      <c r="AH602" s="28">
        <f t="shared" si="5092"/>
        <v>952000</v>
      </c>
      <c r="AI602" s="6">
        <f t="shared" si="5146"/>
        <v>1.4490138655462186</v>
      </c>
      <c r="AJ602" s="6">
        <f t="shared" si="5164"/>
        <v>1.6185100840336135</v>
      </c>
      <c r="AK602" s="28">
        <f t="shared" si="5093"/>
        <v>952000</v>
      </c>
      <c r="AL602" s="6">
        <f t="shared" si="5147"/>
        <v>0.74891386554621853</v>
      </c>
      <c r="AM602" s="6">
        <f t="shared" si="5165"/>
        <v>0.75324264848408828</v>
      </c>
      <c r="AN602" s="28">
        <f t="shared" si="5094"/>
        <v>952000</v>
      </c>
      <c r="AO602" s="6">
        <f t="shared" si="5148"/>
        <v>0.44811386554621846</v>
      </c>
      <c r="AP602" s="6">
        <f t="shared" si="5166"/>
        <v>0.45081008403361345</v>
      </c>
      <c r="AQ602" s="28">
        <f t="shared" si="5479"/>
        <v>98450</v>
      </c>
      <c r="AR602" s="6">
        <f t="shared" si="5393"/>
        <v>1.4228353478923312</v>
      </c>
      <c r="AS602" s="6">
        <f t="shared" si="5394"/>
        <v>1.5882362481955139</v>
      </c>
      <c r="AT602" s="28">
        <f t="shared" si="5010"/>
        <v>590000</v>
      </c>
      <c r="AU602" s="6">
        <f t="shared" si="5395"/>
        <v>1.184942372881356</v>
      </c>
      <c r="AV602" s="6">
        <f t="shared" si="5396"/>
        <v>1.3232555797003287</v>
      </c>
      <c r="AW602" s="28">
        <f t="shared" si="5095"/>
        <v>952000</v>
      </c>
      <c r="AX602" s="6">
        <f t="shared" si="5397"/>
        <v>1.1813138655462185</v>
      </c>
      <c r="AY602" s="6">
        <f t="shared" si="5398"/>
        <v>1.3194453247508913</v>
      </c>
      <c r="AZ602" s="28">
        <f t="shared" si="5096"/>
        <v>952000</v>
      </c>
      <c r="BA602" s="6">
        <f t="shared" si="5399"/>
        <v>1.1813138655462185</v>
      </c>
      <c r="BB602" s="21">
        <f t="shared" si="5400"/>
        <v>1.3194453247508913</v>
      </c>
    </row>
    <row r="603" spans="4:54" x14ac:dyDescent="0.25">
      <c r="D603" s="28">
        <v>594</v>
      </c>
      <c r="F603" s="20"/>
      <c r="G603" s="29">
        <f t="shared" si="5411"/>
        <v>297.5</v>
      </c>
      <c r="H603" s="4">
        <f t="shared" ref="H603" si="5536">H$5/G603+H$6</f>
        <v>4.0583495798319325</v>
      </c>
      <c r="I603" s="4">
        <f t="shared" si="5402"/>
        <v>5.8175336134453781</v>
      </c>
      <c r="J603" s="28">
        <v>594</v>
      </c>
      <c r="K603" s="4">
        <f t="shared" ref="K603" si="5537">K$5/J603+K$6</f>
        <v>4.0584740740740743</v>
      </c>
      <c r="L603" s="4">
        <f t="shared" si="5404"/>
        <v>5.8177154882154882</v>
      </c>
      <c r="M603" s="28">
        <f t="shared" si="5169"/>
        <v>1582</v>
      </c>
      <c r="N603" s="6">
        <f t="shared" ref="N603" si="5538">N$5/M603+N$6</f>
        <v>3.7579432364096084</v>
      </c>
      <c r="O603" s="6">
        <f t="shared" si="5152"/>
        <v>5.2767322376738308</v>
      </c>
      <c r="P603" s="28">
        <f t="shared" si="5171"/>
        <v>14920</v>
      </c>
      <c r="Q603" s="6">
        <f t="shared" ref="Q603" si="5539">Q$5/P603+Q$6</f>
        <v>3.7038184986595177</v>
      </c>
      <c r="R603" s="6">
        <f t="shared" si="5154"/>
        <v>5.2177898123324402</v>
      </c>
      <c r="S603" s="28">
        <f t="shared" si="5472"/>
        <v>25810</v>
      </c>
      <c r="T603" s="6">
        <f t="shared" ref="T603" si="5540">T$5/S603+T$6</f>
        <v>2.6724199922510654</v>
      </c>
      <c r="U603" s="6">
        <f t="shared" si="5156"/>
        <v>2.9833409918636189</v>
      </c>
      <c r="V603" s="28">
        <f t="shared" si="5474"/>
        <v>49450</v>
      </c>
      <c r="W603" s="6">
        <f t="shared" ref="W603" si="5541">W$5/V603+W$6</f>
        <v>2.5815258847320526</v>
      </c>
      <c r="X603" s="6">
        <f t="shared" si="5158"/>
        <v>2.8823021233569261</v>
      </c>
      <c r="Y603" s="28">
        <f t="shared" si="5476"/>
        <v>98700</v>
      </c>
      <c r="Z603" s="6">
        <f t="shared" ref="Z603" si="5542">Z$5/Y603+Z$6</f>
        <v>2.4550805471124622</v>
      </c>
      <c r="AA603" s="6">
        <f t="shared" si="5160"/>
        <v>2.7415646403242149</v>
      </c>
      <c r="AB603" s="28">
        <f t="shared" si="5008"/>
        <v>592000</v>
      </c>
      <c r="AC603" s="6">
        <f t="shared" ref="AC603" si="5543">AC$5/AB603+AC$6</f>
        <v>2.2032101351351354</v>
      </c>
      <c r="AD603" s="6">
        <f t="shared" si="5162"/>
        <v>2.4608864864864866</v>
      </c>
      <c r="AE603" s="28">
        <f t="shared" si="5091"/>
        <v>955000</v>
      </c>
      <c r="AF603" s="6">
        <f t="shared" si="5145"/>
        <v>1.9155952879581151</v>
      </c>
      <c r="AG603" s="6">
        <f t="shared" si="5163"/>
        <v>2.1397905759162303</v>
      </c>
      <c r="AH603" s="28">
        <f t="shared" si="5092"/>
        <v>955000</v>
      </c>
      <c r="AI603" s="6">
        <f t="shared" si="5146"/>
        <v>1.4489952879581152</v>
      </c>
      <c r="AJ603" s="6">
        <f t="shared" si="5164"/>
        <v>1.6184905759162305</v>
      </c>
      <c r="AK603" s="28">
        <f t="shared" si="5093"/>
        <v>955000</v>
      </c>
      <c r="AL603" s="6">
        <f t="shared" si="5147"/>
        <v>0.74889528795811522</v>
      </c>
      <c r="AM603" s="6">
        <f t="shared" si="5165"/>
        <v>0.75322314036670523</v>
      </c>
      <c r="AN603" s="28">
        <f t="shared" si="5094"/>
        <v>955000</v>
      </c>
      <c r="AO603" s="6">
        <f t="shared" si="5148"/>
        <v>0.44809528795811515</v>
      </c>
      <c r="AP603" s="6">
        <f t="shared" si="5166"/>
        <v>0.45079057591623034</v>
      </c>
      <c r="AQ603" s="28">
        <f t="shared" si="5479"/>
        <v>98700</v>
      </c>
      <c r="AR603" s="6">
        <f t="shared" si="5393"/>
        <v>1.4227805471124622</v>
      </c>
      <c r="AS603" s="6">
        <f t="shared" si="5394"/>
        <v>1.5881786945126184</v>
      </c>
      <c r="AT603" s="28">
        <f t="shared" si="5010"/>
        <v>592000</v>
      </c>
      <c r="AU603" s="6">
        <f t="shared" si="5395"/>
        <v>1.1849101351351352</v>
      </c>
      <c r="AV603" s="6">
        <f t="shared" si="5396"/>
        <v>1.3232217272037643</v>
      </c>
      <c r="AW603" s="28">
        <f t="shared" si="5095"/>
        <v>955000</v>
      </c>
      <c r="AX603" s="6">
        <f t="shared" si="5397"/>
        <v>1.1812952879581151</v>
      </c>
      <c r="AY603" s="6">
        <f t="shared" si="5398"/>
        <v>1.3194258166335082</v>
      </c>
      <c r="AZ603" s="28">
        <f t="shared" si="5096"/>
        <v>955000</v>
      </c>
      <c r="BA603" s="6">
        <f t="shared" si="5399"/>
        <v>1.1812952879581151</v>
      </c>
      <c r="BB603" s="21">
        <f t="shared" si="5400"/>
        <v>1.3194258166335082</v>
      </c>
    </row>
    <row r="604" spans="4:54" x14ac:dyDescent="0.25">
      <c r="D604" s="28">
        <v>595</v>
      </c>
      <c r="F604" s="20"/>
      <c r="G604" s="29">
        <f t="shared" si="5411"/>
        <v>298</v>
      </c>
      <c r="H604" s="4">
        <f t="shared" ref="H604" si="5544">H$5/G604+H$6</f>
        <v>4.0582255033557049</v>
      </c>
      <c r="I604" s="4">
        <f t="shared" si="5402"/>
        <v>5.817352348993289</v>
      </c>
      <c r="J604" s="28">
        <v>595</v>
      </c>
      <c r="K604" s="4">
        <f t="shared" ref="K604" si="5545">K$5/J604+K$6</f>
        <v>4.0583495798319325</v>
      </c>
      <c r="L604" s="4">
        <f t="shared" si="5404"/>
        <v>5.8175336134453781</v>
      </c>
      <c r="M604" s="28">
        <f t="shared" si="5169"/>
        <v>1585</v>
      </c>
      <c r="N604" s="6">
        <f t="shared" ref="N604" si="5546">N$5/M604+N$6</f>
        <v>3.7578223974763407</v>
      </c>
      <c r="O604" s="6">
        <f t="shared" si="5152"/>
        <v>5.2766006309148263</v>
      </c>
      <c r="P604" s="28">
        <f t="shared" si="5171"/>
        <v>14950</v>
      </c>
      <c r="Q604" s="6">
        <f t="shared" ref="Q604" si="5547">Q$5/P604+Q$6</f>
        <v>3.7037989966555185</v>
      </c>
      <c r="R604" s="6">
        <f t="shared" si="5154"/>
        <v>5.2177685618729104</v>
      </c>
      <c r="S604" s="28">
        <f t="shared" si="5472"/>
        <v>25875</v>
      </c>
      <c r="T604" s="6">
        <f t="shared" ref="T604" si="5548">T$5/S604+T$6</f>
        <v>2.6723285024154593</v>
      </c>
      <c r="U604" s="6">
        <f t="shared" si="5156"/>
        <v>2.9832449275362318</v>
      </c>
      <c r="V604" s="28">
        <f t="shared" si="5474"/>
        <v>49575</v>
      </c>
      <c r="W604" s="6">
        <f t="shared" ref="W604" si="5549">W$5/V604+W$6</f>
        <v>2.5814511850731212</v>
      </c>
      <c r="X604" s="6">
        <f t="shared" si="5158"/>
        <v>2.8822237014624306</v>
      </c>
      <c r="Y604" s="28">
        <f t="shared" si="5476"/>
        <v>98950</v>
      </c>
      <c r="Z604" s="6">
        <f t="shared" ref="Z604" si="5550">Z$5/Y604+Z$6</f>
        <v>2.4550260232440628</v>
      </c>
      <c r="AA604" s="6">
        <f t="shared" si="5160"/>
        <v>2.7415073774633654</v>
      </c>
      <c r="AB604" s="28">
        <f t="shared" si="5008"/>
        <v>594000</v>
      </c>
      <c r="AC604" s="6">
        <f t="shared" ref="AC604" si="5551">AC$5/AB604+AC$6</f>
        <v>2.2031781144781148</v>
      </c>
      <c r="AD604" s="6">
        <f t="shared" si="5162"/>
        <v>2.460852861952862</v>
      </c>
      <c r="AE604" s="28">
        <f t="shared" si="5091"/>
        <v>958000</v>
      </c>
      <c r="AF604" s="6">
        <f t="shared" si="5145"/>
        <v>1.9155768267223381</v>
      </c>
      <c r="AG604" s="6">
        <f t="shared" si="5163"/>
        <v>2.1397711899791232</v>
      </c>
      <c r="AH604" s="28">
        <f t="shared" si="5092"/>
        <v>958000</v>
      </c>
      <c r="AI604" s="6">
        <f t="shared" si="5146"/>
        <v>1.4489768267223382</v>
      </c>
      <c r="AJ604" s="6">
        <f t="shared" si="5164"/>
        <v>1.6184711899791233</v>
      </c>
      <c r="AK604" s="28">
        <f t="shared" si="5093"/>
        <v>958000</v>
      </c>
      <c r="AL604" s="6">
        <f t="shared" si="5147"/>
        <v>0.74887682672233824</v>
      </c>
      <c r="AM604" s="6">
        <f t="shared" si="5165"/>
        <v>0.75320375442959797</v>
      </c>
      <c r="AN604" s="28">
        <f t="shared" si="5094"/>
        <v>958000</v>
      </c>
      <c r="AO604" s="6">
        <f t="shared" si="5148"/>
        <v>0.44807682672233817</v>
      </c>
      <c r="AP604" s="6">
        <f t="shared" si="5166"/>
        <v>0.45077118997912319</v>
      </c>
      <c r="AQ604" s="28">
        <f t="shared" si="5479"/>
        <v>98950</v>
      </c>
      <c r="AR604" s="6">
        <f t="shared" si="5393"/>
        <v>1.4227260232440626</v>
      </c>
      <c r="AS604" s="6">
        <f t="shared" si="5394"/>
        <v>1.5881214316517689</v>
      </c>
      <c r="AT604" s="28">
        <f t="shared" si="5010"/>
        <v>594000</v>
      </c>
      <c r="AU604" s="6">
        <f t="shared" si="5395"/>
        <v>1.1848781144781144</v>
      </c>
      <c r="AV604" s="6">
        <f t="shared" si="5396"/>
        <v>1.3231881026701398</v>
      </c>
      <c r="AW604" s="28">
        <f t="shared" si="5095"/>
        <v>958000</v>
      </c>
      <c r="AX604" s="6">
        <f t="shared" si="5397"/>
        <v>1.1812768267223381</v>
      </c>
      <c r="AY604" s="6">
        <f t="shared" si="5398"/>
        <v>1.3194064306964011</v>
      </c>
      <c r="AZ604" s="28">
        <f t="shared" si="5096"/>
        <v>958000</v>
      </c>
      <c r="BA604" s="6">
        <f t="shared" si="5399"/>
        <v>1.1812768267223381</v>
      </c>
      <c r="BB604" s="21">
        <f t="shared" si="5400"/>
        <v>1.3194064306964011</v>
      </c>
    </row>
    <row r="605" spans="4:54" x14ac:dyDescent="0.25">
      <c r="D605" s="28">
        <v>596</v>
      </c>
      <c r="F605" s="20"/>
      <c r="G605" s="29">
        <f t="shared" si="5411"/>
        <v>298.5</v>
      </c>
      <c r="H605" s="4">
        <f t="shared" ref="H605" si="5552">H$5/G605+H$6</f>
        <v>4.0581018425460638</v>
      </c>
      <c r="I605" s="4">
        <f t="shared" si="5402"/>
        <v>5.8171716917922947</v>
      </c>
      <c r="J605" s="28">
        <v>596</v>
      </c>
      <c r="K605" s="4">
        <f t="shared" ref="K605" si="5553">K$5/J605+K$6</f>
        <v>4.0582255033557049</v>
      </c>
      <c r="L605" s="4">
        <f t="shared" si="5404"/>
        <v>5.817352348993289</v>
      </c>
      <c r="M605" s="28">
        <f t="shared" si="5169"/>
        <v>1588</v>
      </c>
      <c r="N605" s="6">
        <f t="shared" ref="N605" si="5554">N$5/M605+N$6</f>
        <v>3.7577020151133502</v>
      </c>
      <c r="O605" s="6">
        <f t="shared" si="5152"/>
        <v>5.2764695214105792</v>
      </c>
      <c r="P605" s="28">
        <f t="shared" si="5171"/>
        <v>14980</v>
      </c>
      <c r="Q605" s="6">
        <f t="shared" ref="Q605" si="5555">Q$5/P605+Q$6</f>
        <v>3.7037795727636849</v>
      </c>
      <c r="R605" s="6">
        <f t="shared" si="5154"/>
        <v>5.2177473965287051</v>
      </c>
      <c r="S605" s="28">
        <f t="shared" si="5472"/>
        <v>25940</v>
      </c>
      <c r="T605" s="6">
        <f t="shared" ref="T605" si="5556">T$5/S605+T$6</f>
        <v>2.6722374710871244</v>
      </c>
      <c r="U605" s="6">
        <f t="shared" si="5156"/>
        <v>2.9831493446414803</v>
      </c>
      <c r="V605" s="28">
        <f t="shared" si="5474"/>
        <v>49700</v>
      </c>
      <c r="W605" s="6">
        <f t="shared" ref="W605" si="5557">W$5/V605+W$6</f>
        <v>2.5813768611670018</v>
      </c>
      <c r="X605" s="6">
        <f t="shared" si="5158"/>
        <v>2.8821456740442657</v>
      </c>
      <c r="Y605" s="28">
        <f t="shared" si="5476"/>
        <v>99200</v>
      </c>
      <c r="Z605" s="6">
        <f t="shared" ref="Z605" si="5558">Z$5/Y605+Z$6</f>
        <v>2.4549717741935484</v>
      </c>
      <c r="AA605" s="6">
        <f t="shared" si="5160"/>
        <v>2.7414504032258065</v>
      </c>
      <c r="AB605" s="28">
        <f t="shared" ref="AB605:AB668" si="5559">+AB604+2000</f>
        <v>596000</v>
      </c>
      <c r="AC605" s="6">
        <f t="shared" ref="AC605" si="5560">AC$5/AB605+AC$6</f>
        <v>2.2031463087248326</v>
      </c>
      <c r="AD605" s="6">
        <f t="shared" si="5162"/>
        <v>2.460819463087248</v>
      </c>
      <c r="AE605" s="28">
        <f t="shared" si="5091"/>
        <v>961000</v>
      </c>
      <c r="AF605" s="6">
        <f t="shared" si="5145"/>
        <v>1.9155584807492194</v>
      </c>
      <c r="AG605" s="6">
        <f t="shared" si="5163"/>
        <v>2.1397519250780435</v>
      </c>
      <c r="AH605" s="28">
        <f t="shared" si="5092"/>
        <v>961000</v>
      </c>
      <c r="AI605" s="6">
        <f t="shared" si="5146"/>
        <v>1.4489584807492195</v>
      </c>
      <c r="AJ605" s="6">
        <f t="shared" si="5164"/>
        <v>1.6184519250780438</v>
      </c>
      <c r="AK605" s="28">
        <f t="shared" si="5093"/>
        <v>961000</v>
      </c>
      <c r="AL605" s="6">
        <f t="shared" si="5147"/>
        <v>0.74885848074921957</v>
      </c>
      <c r="AM605" s="6">
        <f t="shared" si="5165"/>
        <v>0.75318448952851857</v>
      </c>
      <c r="AN605" s="28">
        <f t="shared" si="5094"/>
        <v>961000</v>
      </c>
      <c r="AO605" s="6">
        <f t="shared" si="5148"/>
        <v>0.44805848074921956</v>
      </c>
      <c r="AP605" s="6">
        <f t="shared" si="5166"/>
        <v>0.45075192507804368</v>
      </c>
      <c r="AQ605" s="28">
        <f t="shared" si="5479"/>
        <v>99200</v>
      </c>
      <c r="AR605" s="6">
        <f t="shared" si="5393"/>
        <v>1.4226717741935484</v>
      </c>
      <c r="AS605" s="6">
        <f t="shared" si="5394"/>
        <v>1.58806445741421</v>
      </c>
      <c r="AT605" s="28">
        <f t="shared" ref="AT605:AT668" si="5561">+AT604+2000</f>
        <v>596000</v>
      </c>
      <c r="AU605" s="6">
        <f t="shared" si="5395"/>
        <v>1.1848463087248322</v>
      </c>
      <c r="AV605" s="6">
        <f t="shared" si="5396"/>
        <v>1.3231547038045262</v>
      </c>
      <c r="AW605" s="28">
        <f t="shared" si="5095"/>
        <v>961000</v>
      </c>
      <c r="AX605" s="6">
        <f t="shared" si="5397"/>
        <v>1.1812584807492195</v>
      </c>
      <c r="AY605" s="6">
        <f t="shared" si="5398"/>
        <v>1.3193871657953216</v>
      </c>
      <c r="AZ605" s="28">
        <f t="shared" si="5096"/>
        <v>961000</v>
      </c>
      <c r="BA605" s="6">
        <f t="shared" si="5399"/>
        <v>1.1812584807492195</v>
      </c>
      <c r="BB605" s="21">
        <f t="shared" si="5400"/>
        <v>1.3193871657953216</v>
      </c>
    </row>
    <row r="606" spans="4:54" x14ac:dyDescent="0.25">
      <c r="D606" s="28">
        <v>597</v>
      </c>
      <c r="F606" s="20"/>
      <c r="G606" s="29">
        <f t="shared" si="5411"/>
        <v>299</v>
      </c>
      <c r="H606" s="4">
        <f t="shared" ref="H606" si="5562">H$5/G606+H$6</f>
        <v>4.0579785953177261</v>
      </c>
      <c r="I606" s="4">
        <f t="shared" si="5402"/>
        <v>5.8169916387959866</v>
      </c>
      <c r="J606" s="28">
        <v>597</v>
      </c>
      <c r="K606" s="4">
        <f t="shared" ref="K606" si="5563">K$5/J606+K$6</f>
        <v>4.0581018425460638</v>
      </c>
      <c r="L606" s="4">
        <f t="shared" si="5404"/>
        <v>5.8171716917922947</v>
      </c>
      <c r="M606" s="28">
        <f t="shared" si="5169"/>
        <v>1591</v>
      </c>
      <c r="N606" s="6">
        <f t="shared" ref="N606" si="5564">N$5/M606+N$6</f>
        <v>3.7575820867379006</v>
      </c>
      <c r="O606" s="6">
        <f t="shared" si="5152"/>
        <v>5.2763389063482089</v>
      </c>
      <c r="P606" s="28">
        <f t="shared" si="5171"/>
        <v>15010</v>
      </c>
      <c r="Q606" s="6">
        <f t="shared" ref="Q606" si="5565">Q$5/P606+Q$6</f>
        <v>3.7037602265156564</v>
      </c>
      <c r="R606" s="6">
        <f t="shared" si="5154"/>
        <v>5.2177263157894735</v>
      </c>
      <c r="S606" s="28">
        <f t="shared" si="5472"/>
        <v>26005</v>
      </c>
      <c r="T606" s="6">
        <f t="shared" ref="T606" si="5566">T$5/S606+T$6</f>
        <v>2.6721468948279177</v>
      </c>
      <c r="U606" s="6">
        <f t="shared" si="5156"/>
        <v>2.9830542395693138</v>
      </c>
      <c r="V606" s="28">
        <f t="shared" si="5474"/>
        <v>49825</v>
      </c>
      <c r="W606" s="6">
        <f t="shared" ref="W606" si="5567">W$5/V606+W$6</f>
        <v>2.5813029101856495</v>
      </c>
      <c r="X606" s="6">
        <f t="shared" si="5158"/>
        <v>2.8820680381334669</v>
      </c>
      <c r="Y606" s="28">
        <f t="shared" si="5476"/>
        <v>99450</v>
      </c>
      <c r="Z606" s="6">
        <f t="shared" ref="Z606" si="5568">Z$5/Y606+Z$6</f>
        <v>2.454917797888386</v>
      </c>
      <c r="AA606" s="6">
        <f t="shared" si="5160"/>
        <v>2.7413937154348922</v>
      </c>
      <c r="AB606" s="28">
        <f t="shared" si="5559"/>
        <v>598000</v>
      </c>
      <c r="AC606" s="6">
        <f t="shared" ref="AC606" si="5569">AC$5/AB606+AC$6</f>
        <v>2.2031147157190638</v>
      </c>
      <c r="AD606" s="6">
        <f t="shared" si="5162"/>
        <v>2.4607862876254178</v>
      </c>
      <c r="AE606" s="28">
        <f t="shared" si="5091"/>
        <v>964000</v>
      </c>
      <c r="AF606" s="6">
        <f t="shared" si="5145"/>
        <v>1.9155402489626556</v>
      </c>
      <c r="AG606" s="6">
        <f t="shared" si="5163"/>
        <v>2.1397327800829875</v>
      </c>
      <c r="AH606" s="28">
        <f t="shared" si="5092"/>
        <v>964000</v>
      </c>
      <c r="AI606" s="6">
        <f t="shared" si="5146"/>
        <v>1.4489402489626557</v>
      </c>
      <c r="AJ606" s="6">
        <f t="shared" si="5164"/>
        <v>1.6184327800829876</v>
      </c>
      <c r="AK606" s="28">
        <f t="shared" si="5093"/>
        <v>964000</v>
      </c>
      <c r="AL606" s="6">
        <f t="shared" si="5147"/>
        <v>0.74884024896265555</v>
      </c>
      <c r="AM606" s="6">
        <f t="shared" si="5165"/>
        <v>0.7531653445334624</v>
      </c>
      <c r="AN606" s="28">
        <f t="shared" si="5094"/>
        <v>964000</v>
      </c>
      <c r="AO606" s="6">
        <f t="shared" si="5148"/>
        <v>0.4480402489626556</v>
      </c>
      <c r="AP606" s="6">
        <f t="shared" si="5166"/>
        <v>0.45073278008298756</v>
      </c>
      <c r="AQ606" s="28">
        <f t="shared" si="5479"/>
        <v>99450</v>
      </c>
      <c r="AR606" s="6">
        <f t="shared" si="5393"/>
        <v>1.4226177978883863</v>
      </c>
      <c r="AS606" s="6">
        <f t="shared" si="5394"/>
        <v>1.5880077696232955</v>
      </c>
      <c r="AT606" s="28">
        <f t="shared" si="5561"/>
        <v>598000</v>
      </c>
      <c r="AU606" s="6">
        <f t="shared" si="5395"/>
        <v>1.1848147157190636</v>
      </c>
      <c r="AV606" s="6">
        <f t="shared" si="5396"/>
        <v>1.3231215283426958</v>
      </c>
      <c r="AW606" s="28">
        <f t="shared" si="5095"/>
        <v>964000</v>
      </c>
      <c r="AX606" s="6">
        <f t="shared" si="5397"/>
        <v>1.1812402489626557</v>
      </c>
      <c r="AY606" s="6">
        <f t="shared" si="5398"/>
        <v>1.3193680208002654</v>
      </c>
      <c r="AZ606" s="28">
        <f t="shared" si="5096"/>
        <v>964000</v>
      </c>
      <c r="BA606" s="6">
        <f t="shared" si="5399"/>
        <v>1.1812402489626557</v>
      </c>
      <c r="BB606" s="21">
        <f t="shared" si="5400"/>
        <v>1.3193680208002654</v>
      </c>
    </row>
    <row r="607" spans="4:54" x14ac:dyDescent="0.25">
      <c r="D607" s="28">
        <v>598</v>
      </c>
      <c r="F607" s="20"/>
      <c r="G607" s="29">
        <f t="shared" si="5411"/>
        <v>299.5</v>
      </c>
      <c r="H607" s="4">
        <f t="shared" ref="H607" si="5570">H$5/G607+H$6</f>
        <v>4.0578557595993319</v>
      </c>
      <c r="I607" s="4">
        <f t="shared" si="5402"/>
        <v>5.8168121869782974</v>
      </c>
      <c r="J607" s="28">
        <v>598</v>
      </c>
      <c r="K607" s="4">
        <f t="shared" ref="K607" si="5571">K$5/J607+K$6</f>
        <v>4.0579785953177261</v>
      </c>
      <c r="L607" s="4">
        <f t="shared" si="5404"/>
        <v>5.8169916387959866</v>
      </c>
      <c r="M607" s="28">
        <f t="shared" si="5169"/>
        <v>1594</v>
      </c>
      <c r="N607" s="6">
        <f t="shared" ref="N607" si="5572">N$5/M607+N$6</f>
        <v>3.7574626097867001</v>
      </c>
      <c r="O607" s="6">
        <f t="shared" si="5152"/>
        <v>5.2762087829360107</v>
      </c>
      <c r="P607" s="28">
        <f t="shared" si="5171"/>
        <v>15040</v>
      </c>
      <c r="Q607" s="6">
        <f t="shared" ref="Q607" si="5573">Q$5/P607+Q$6</f>
        <v>3.7037409574468088</v>
      </c>
      <c r="R607" s="6">
        <f t="shared" si="5154"/>
        <v>5.2177053191489362</v>
      </c>
      <c r="S607" s="28">
        <f t="shared" si="5472"/>
        <v>26070</v>
      </c>
      <c r="T607" s="6">
        <f t="shared" ref="T607" si="5574">T$5/S607+T$6</f>
        <v>2.6720567702339855</v>
      </c>
      <c r="U607" s="6">
        <f t="shared" si="5156"/>
        <v>2.9829596087456847</v>
      </c>
      <c r="V607" s="28">
        <f t="shared" si="5474"/>
        <v>49950</v>
      </c>
      <c r="W607" s="6">
        <f t="shared" ref="W607" si="5575">W$5/V607+W$6</f>
        <v>2.5812293293293291</v>
      </c>
      <c r="X607" s="6">
        <f t="shared" si="5158"/>
        <v>2.8819907907907907</v>
      </c>
      <c r="Y607" s="28">
        <f t="shared" si="5476"/>
        <v>99700</v>
      </c>
      <c r="Z607" s="6">
        <f t="shared" ref="Z607" si="5576">Z$5/Y607+Z$6</f>
        <v>2.4548640922768303</v>
      </c>
      <c r="AA607" s="6">
        <f t="shared" si="5160"/>
        <v>2.7413373119358075</v>
      </c>
      <c r="AB607" s="28">
        <f t="shared" si="5559"/>
        <v>600000</v>
      </c>
      <c r="AC607" s="6">
        <f t="shared" ref="AC607" si="5577">AC$5/AB607+AC$6</f>
        <v>2.2030833333333337</v>
      </c>
      <c r="AD607" s="6">
        <f t="shared" si="5162"/>
        <v>2.4607533333333333</v>
      </c>
      <c r="AE607" s="28">
        <f t="shared" si="5091"/>
        <v>967000</v>
      </c>
      <c r="AF607" s="6">
        <f t="shared" si="5145"/>
        <v>1.9155221302998966</v>
      </c>
      <c r="AG607" s="6">
        <f t="shared" si="5163"/>
        <v>2.1397137538779729</v>
      </c>
      <c r="AH607" s="28">
        <f t="shared" si="5092"/>
        <v>967000</v>
      </c>
      <c r="AI607" s="6">
        <f t="shared" si="5146"/>
        <v>1.4489221302998967</v>
      </c>
      <c r="AJ607" s="6">
        <f t="shared" si="5164"/>
        <v>1.6184137538779733</v>
      </c>
      <c r="AK607" s="28">
        <f t="shared" si="5093"/>
        <v>967000</v>
      </c>
      <c r="AL607" s="6">
        <f t="shared" si="5147"/>
        <v>0.74882213029989664</v>
      </c>
      <c r="AM607" s="6">
        <f t="shared" si="5165"/>
        <v>0.75314631832844792</v>
      </c>
      <c r="AN607" s="28">
        <f t="shared" si="5094"/>
        <v>967000</v>
      </c>
      <c r="AO607" s="6">
        <f t="shared" si="5148"/>
        <v>0.44802213029989657</v>
      </c>
      <c r="AP607" s="6">
        <f t="shared" si="5166"/>
        <v>0.45071375387797313</v>
      </c>
      <c r="AQ607" s="28">
        <f t="shared" si="5479"/>
        <v>99700</v>
      </c>
      <c r="AR607" s="6">
        <f t="shared" si="5393"/>
        <v>1.4225640922768306</v>
      </c>
      <c r="AS607" s="6">
        <f t="shared" si="5394"/>
        <v>1.5879513661242111</v>
      </c>
      <c r="AT607" s="28">
        <f t="shared" si="5561"/>
        <v>600000</v>
      </c>
      <c r="AU607" s="6">
        <f t="shared" si="5395"/>
        <v>1.1847833333333333</v>
      </c>
      <c r="AV607" s="6">
        <f t="shared" si="5396"/>
        <v>1.3230885740506111</v>
      </c>
      <c r="AW607" s="28">
        <f t="shared" si="5095"/>
        <v>967000</v>
      </c>
      <c r="AX607" s="6">
        <f t="shared" si="5397"/>
        <v>1.1812221302998966</v>
      </c>
      <c r="AY607" s="6">
        <f t="shared" si="5398"/>
        <v>1.319348994595251</v>
      </c>
      <c r="AZ607" s="28">
        <f t="shared" si="5096"/>
        <v>967000</v>
      </c>
      <c r="BA607" s="6">
        <f t="shared" si="5399"/>
        <v>1.1812221302998966</v>
      </c>
      <c r="BB607" s="21">
        <f t="shared" si="5400"/>
        <v>1.319348994595251</v>
      </c>
    </row>
    <row r="608" spans="4:54" x14ac:dyDescent="0.25">
      <c r="D608" s="28">
        <v>599</v>
      </c>
      <c r="F608" s="20"/>
      <c r="G608" s="29">
        <f t="shared" si="5411"/>
        <v>300</v>
      </c>
      <c r="H608" s="4">
        <f t="shared" ref="H608" si="5578">H$5/G608+H$6</f>
        <v>4.0577333333333332</v>
      </c>
      <c r="I608" s="4">
        <f t="shared" si="5402"/>
        <v>5.8166333333333338</v>
      </c>
      <c r="J608" s="28">
        <v>599</v>
      </c>
      <c r="K608" s="4">
        <f t="shared" ref="K608" si="5579">K$5/J608+K$6</f>
        <v>4.0578557595993319</v>
      </c>
      <c r="L608" s="4">
        <f t="shared" si="5404"/>
        <v>5.8168121869782974</v>
      </c>
      <c r="M608" s="28">
        <f t="shared" si="5169"/>
        <v>1597</v>
      </c>
      <c r="N608" s="6">
        <f t="shared" ref="N608" si="5580">N$5/M608+N$6</f>
        <v>3.757343581715717</v>
      </c>
      <c r="O608" s="6">
        <f t="shared" si="5152"/>
        <v>5.2760791484032561</v>
      </c>
      <c r="P608" s="28">
        <f t="shared" si="5171"/>
        <v>15070</v>
      </c>
      <c r="Q608" s="6">
        <f t="shared" ref="Q608" si="5581">Q$5/P608+Q$6</f>
        <v>3.7037217650962178</v>
      </c>
      <c r="R608" s="6">
        <f t="shared" si="5154"/>
        <v>5.2176844061048442</v>
      </c>
      <c r="S608" s="28">
        <f t="shared" si="5472"/>
        <v>26135</v>
      </c>
      <c r="T608" s="6">
        <f t="shared" ref="T608" si="5582">T$5/S608+T$6</f>
        <v>2.6719670939353359</v>
      </c>
      <c r="U608" s="6">
        <f t="shared" si="5156"/>
        <v>2.9828654486321025</v>
      </c>
      <c r="V608" s="28">
        <f t="shared" si="5474"/>
        <v>50075</v>
      </c>
      <c r="W608" s="6">
        <f t="shared" ref="W608" si="5583">W$5/V608+W$6</f>
        <v>2.5811561158262606</v>
      </c>
      <c r="X608" s="6">
        <f t="shared" si="5158"/>
        <v>2.8819139291063403</v>
      </c>
      <c r="Y608" s="28">
        <f t="shared" si="5476"/>
        <v>99950</v>
      </c>
      <c r="Z608" s="6">
        <f t="shared" ref="Z608" si="5584">Z$5/Y608+Z$6</f>
        <v>2.4548106553276638</v>
      </c>
      <c r="AA608" s="6">
        <f t="shared" si="5160"/>
        <v>2.7412811905952976</v>
      </c>
      <c r="AB608" s="28">
        <f t="shared" si="5559"/>
        <v>602000</v>
      </c>
      <c r="AC608" s="6">
        <f t="shared" ref="AC608" si="5585">AC$5/AB608+AC$6</f>
        <v>2.2030521594684389</v>
      </c>
      <c r="AD608" s="6">
        <f t="shared" si="5162"/>
        <v>2.4607205980066444</v>
      </c>
      <c r="AE608" s="28">
        <f t="shared" si="5091"/>
        <v>970000</v>
      </c>
      <c r="AF608" s="6">
        <f t="shared" si="5145"/>
        <v>1.9155041237113402</v>
      </c>
      <c r="AG608" s="6">
        <f t="shared" si="5163"/>
        <v>2.1396948453608249</v>
      </c>
      <c r="AH608" s="28">
        <f t="shared" si="5092"/>
        <v>970000</v>
      </c>
      <c r="AI608" s="6">
        <f t="shared" si="5146"/>
        <v>1.4489041237113403</v>
      </c>
      <c r="AJ608" s="6">
        <f t="shared" si="5164"/>
        <v>1.6183948453608248</v>
      </c>
      <c r="AK608" s="28">
        <f t="shared" si="5093"/>
        <v>970000</v>
      </c>
      <c r="AL608" s="6">
        <f t="shared" si="5147"/>
        <v>0.7488041237113402</v>
      </c>
      <c r="AM608" s="6">
        <f t="shared" si="5165"/>
        <v>0.75312740981129955</v>
      </c>
      <c r="AN608" s="28">
        <f t="shared" si="5094"/>
        <v>970000</v>
      </c>
      <c r="AO608" s="6">
        <f t="shared" si="5148"/>
        <v>0.44800412371134019</v>
      </c>
      <c r="AP608" s="6">
        <f t="shared" si="5166"/>
        <v>0.45069484536082471</v>
      </c>
      <c r="AQ608" s="28">
        <f t="shared" si="5479"/>
        <v>99950</v>
      </c>
      <c r="AR608" s="6">
        <f t="shared" si="5393"/>
        <v>1.4225106553276639</v>
      </c>
      <c r="AS608" s="6">
        <f t="shared" si="5394"/>
        <v>1.5878952447837014</v>
      </c>
      <c r="AT608" s="28">
        <f t="shared" si="5561"/>
        <v>602000</v>
      </c>
      <c r="AU608" s="6">
        <f t="shared" si="5395"/>
        <v>1.1847521594684385</v>
      </c>
      <c r="AV608" s="6">
        <f t="shared" si="5396"/>
        <v>1.3230558387239224</v>
      </c>
      <c r="AW608" s="28">
        <f t="shared" si="5095"/>
        <v>970000</v>
      </c>
      <c r="AX608" s="6">
        <f t="shared" si="5397"/>
        <v>1.1812041237113402</v>
      </c>
      <c r="AY608" s="6">
        <f t="shared" si="5398"/>
        <v>1.3193300860781025</v>
      </c>
      <c r="AZ608" s="28">
        <f t="shared" si="5096"/>
        <v>970000</v>
      </c>
      <c r="BA608" s="6">
        <f t="shared" si="5399"/>
        <v>1.1812041237113402</v>
      </c>
      <c r="BB608" s="21">
        <f t="shared" si="5400"/>
        <v>1.3193300860781025</v>
      </c>
    </row>
    <row r="609" spans="4:54" x14ac:dyDescent="0.25">
      <c r="D609" s="28">
        <v>600</v>
      </c>
      <c r="F609" s="20"/>
      <c r="G609" s="29">
        <f t="shared" si="5411"/>
        <v>300.5</v>
      </c>
      <c r="H609" s="4">
        <f t="shared" ref="H609" si="5586">H$5/G609+H$6</f>
        <v>4.0576113144758734</v>
      </c>
      <c r="I609" s="4">
        <f t="shared" si="5402"/>
        <v>5.8164550748752086</v>
      </c>
      <c r="J609" s="28">
        <v>600</v>
      </c>
      <c r="K609" s="4">
        <f t="shared" ref="K609" si="5587">K$5/J609+K$6</f>
        <v>4.0577333333333332</v>
      </c>
      <c r="L609" s="4">
        <f t="shared" si="5404"/>
        <v>5.8166333333333338</v>
      </c>
      <c r="M609" s="28">
        <f t="shared" si="5169"/>
        <v>1600</v>
      </c>
      <c r="N609" s="6">
        <f t="shared" ref="N609" si="5588">N$5/M609+N$6</f>
        <v>3.757225</v>
      </c>
      <c r="O609" s="6">
        <f t="shared" si="5152"/>
        <v>5.2759499999999999</v>
      </c>
      <c r="P609" s="28">
        <f t="shared" si="5171"/>
        <v>15100</v>
      </c>
      <c r="Q609" s="6">
        <f t="shared" ref="Q609" si="5589">Q$5/P609+Q$6</f>
        <v>3.7037026490066225</v>
      </c>
      <c r="R609" s="6">
        <f t="shared" si="5154"/>
        <v>5.2176635761589409</v>
      </c>
      <c r="S609" s="28">
        <f t="shared" si="5472"/>
        <v>26200</v>
      </c>
      <c r="T609" s="6">
        <f t="shared" ref="T609" si="5590">T$5/S609+T$6</f>
        <v>2.6718778625954198</v>
      </c>
      <c r="U609" s="6">
        <f t="shared" si="5156"/>
        <v>2.9827717557251909</v>
      </c>
      <c r="V609" s="28">
        <f t="shared" si="5474"/>
        <v>50200</v>
      </c>
      <c r="W609" s="6">
        <f t="shared" ref="W609" si="5591">W$5/V609+W$6</f>
        <v>2.581083266932271</v>
      </c>
      <c r="X609" s="6">
        <f t="shared" si="5158"/>
        <v>2.8818374501992032</v>
      </c>
      <c r="Y609" s="28">
        <f t="shared" si="5476"/>
        <v>100200</v>
      </c>
      <c r="Z609" s="6">
        <f t="shared" ref="Z609" si="5592">Z$5/Y609+Z$6</f>
        <v>2.4547574850299401</v>
      </c>
      <c r="AA609" s="6">
        <f t="shared" si="5160"/>
        <v>2.7412253493013972</v>
      </c>
      <c r="AB609" s="28">
        <f t="shared" si="5559"/>
        <v>604000</v>
      </c>
      <c r="AC609" s="6">
        <f t="shared" ref="AC609" si="5593">AC$5/AB609+AC$6</f>
        <v>2.2030211920529803</v>
      </c>
      <c r="AD609" s="6">
        <f t="shared" si="5162"/>
        <v>2.4606880794701986</v>
      </c>
      <c r="AE609" s="28">
        <f t="shared" si="5091"/>
        <v>973000</v>
      </c>
      <c r="AF609" s="6">
        <f t="shared" si="5145"/>
        <v>1.9154862281603289</v>
      </c>
      <c r="AG609" s="6">
        <f t="shared" si="5163"/>
        <v>2.13967605344296</v>
      </c>
      <c r="AH609" s="28">
        <f t="shared" si="5092"/>
        <v>973000</v>
      </c>
      <c r="AI609" s="6">
        <f t="shared" si="5146"/>
        <v>1.448886228160329</v>
      </c>
      <c r="AJ609" s="6">
        <f t="shared" si="5164"/>
        <v>1.6183760534429601</v>
      </c>
      <c r="AK609" s="28">
        <f t="shared" si="5093"/>
        <v>973000</v>
      </c>
      <c r="AL609" s="6">
        <f t="shared" si="5147"/>
        <v>0.74878622816032891</v>
      </c>
      <c r="AM609" s="6">
        <f t="shared" si="5165"/>
        <v>0.75310861789343475</v>
      </c>
      <c r="AN609" s="28">
        <f t="shared" si="5094"/>
        <v>973000</v>
      </c>
      <c r="AO609" s="6">
        <f t="shared" si="5148"/>
        <v>0.44798622816032885</v>
      </c>
      <c r="AP609" s="6">
        <f t="shared" si="5166"/>
        <v>0.45067605344295991</v>
      </c>
      <c r="AQ609" s="28">
        <f t="shared" si="5479"/>
        <v>100200</v>
      </c>
      <c r="AR609" s="6">
        <f t="shared" si="5393"/>
        <v>1.4224574850299401</v>
      </c>
      <c r="AS609" s="6">
        <f t="shared" si="5394"/>
        <v>1.5878394034898009</v>
      </c>
      <c r="AT609" s="28">
        <f t="shared" si="5561"/>
        <v>604000</v>
      </c>
      <c r="AU609" s="6">
        <f t="shared" si="5395"/>
        <v>1.1847211920529801</v>
      </c>
      <c r="AV609" s="6">
        <f t="shared" si="5396"/>
        <v>1.3230233201874766</v>
      </c>
      <c r="AW609" s="28">
        <f t="shared" si="5095"/>
        <v>973000</v>
      </c>
      <c r="AX609" s="6">
        <f t="shared" si="5397"/>
        <v>1.1811862281603289</v>
      </c>
      <c r="AY609" s="6">
        <f t="shared" si="5398"/>
        <v>1.3193112941602378</v>
      </c>
      <c r="AZ609" s="28">
        <f t="shared" si="5096"/>
        <v>973000</v>
      </c>
      <c r="BA609" s="6">
        <f t="shared" si="5399"/>
        <v>1.1811862281603289</v>
      </c>
      <c r="BB609" s="21">
        <f t="shared" si="5400"/>
        <v>1.3193112941602378</v>
      </c>
    </row>
    <row r="610" spans="4:54" x14ac:dyDescent="0.25">
      <c r="D610" s="28">
        <v>601</v>
      </c>
      <c r="F610" s="20"/>
      <c r="G610" s="29">
        <f t="shared" si="5411"/>
        <v>301</v>
      </c>
      <c r="H610" s="4">
        <f t="shared" ref="H610" si="5594">H$5/G610+H$6</f>
        <v>4.0574897009966779</v>
      </c>
      <c r="I610" s="4">
        <f t="shared" si="5402"/>
        <v>5.8162774086378741</v>
      </c>
      <c r="J610" s="28">
        <v>601</v>
      </c>
      <c r="K610" s="4">
        <f t="shared" ref="K610" si="5595">K$5/J610+K$6</f>
        <v>4.0576113144758734</v>
      </c>
      <c r="L610" s="4">
        <f t="shared" si="5404"/>
        <v>5.8164550748752086</v>
      </c>
      <c r="M610" s="28">
        <f t="shared" si="5169"/>
        <v>1603</v>
      </c>
      <c r="N610" s="6">
        <f t="shared" ref="N610" si="5596">N$5/M610+N$6</f>
        <v>3.7571068621335</v>
      </c>
      <c r="O610" s="6">
        <f t="shared" si="5152"/>
        <v>5.2758213349968814</v>
      </c>
      <c r="P610" s="28">
        <f t="shared" si="5171"/>
        <v>15130</v>
      </c>
      <c r="Q610" s="6">
        <f t="shared" ref="Q610" si="5597">Q$5/P610+Q$6</f>
        <v>3.703683608724389</v>
      </c>
      <c r="R610" s="6">
        <f t="shared" si="5154"/>
        <v>5.2176428288169205</v>
      </c>
      <c r="S610" s="28">
        <f t="shared" si="5472"/>
        <v>26265</v>
      </c>
      <c r="T610" s="6">
        <f t="shared" ref="T610" si="5598">T$5/S610+T$6</f>
        <v>2.6717890729107179</v>
      </c>
      <c r="U610" s="6">
        <f t="shared" si="5156"/>
        <v>2.9826785265562537</v>
      </c>
      <c r="V610" s="28">
        <f t="shared" si="5474"/>
        <v>50325</v>
      </c>
      <c r="W610" s="6">
        <f t="shared" ref="W610" si="5599">W$5/V610+W$6</f>
        <v>2.5810107799304518</v>
      </c>
      <c r="X610" s="6">
        <f t="shared" si="5158"/>
        <v>2.8817613512170888</v>
      </c>
      <c r="Y610" s="28">
        <f t="shared" si="5476"/>
        <v>100450</v>
      </c>
      <c r="Z610" s="6">
        <f t="shared" ref="Z610" si="5600">Z$5/Y610+Z$6</f>
        <v>2.4547045793927329</v>
      </c>
      <c r="AA610" s="6">
        <f t="shared" si="5160"/>
        <v>2.7411697859631659</v>
      </c>
      <c r="AB610" s="28">
        <f t="shared" si="5559"/>
        <v>606000</v>
      </c>
      <c r="AC610" s="6">
        <f t="shared" ref="AC610" si="5601">AC$5/AB610+AC$6</f>
        <v>2.2029904290429045</v>
      </c>
      <c r="AD610" s="6">
        <f t="shared" si="5162"/>
        <v>2.4606557755775578</v>
      </c>
      <c r="AE610" s="28">
        <f t="shared" si="5091"/>
        <v>976000</v>
      </c>
      <c r="AF610" s="6">
        <f t="shared" si="5145"/>
        <v>1.9154684426229507</v>
      </c>
      <c r="AG610" s="6">
        <f t="shared" si="5163"/>
        <v>2.1396573770491805</v>
      </c>
      <c r="AH610" s="28">
        <f t="shared" si="5092"/>
        <v>976000</v>
      </c>
      <c r="AI610" s="6">
        <f t="shared" si="5146"/>
        <v>1.4488684426229508</v>
      </c>
      <c r="AJ610" s="6">
        <f t="shared" si="5164"/>
        <v>1.6183573770491804</v>
      </c>
      <c r="AK610" s="28">
        <f t="shared" si="5093"/>
        <v>976000</v>
      </c>
      <c r="AL610" s="6">
        <f t="shared" si="5147"/>
        <v>0.74876844262295084</v>
      </c>
      <c r="AM610" s="6">
        <f t="shared" si="5165"/>
        <v>0.75308994149965514</v>
      </c>
      <c r="AN610" s="28">
        <f t="shared" si="5094"/>
        <v>976000</v>
      </c>
      <c r="AO610" s="6">
        <f t="shared" si="5148"/>
        <v>0.44796844262295082</v>
      </c>
      <c r="AP610" s="6">
        <f t="shared" si="5166"/>
        <v>0.4506573770491803</v>
      </c>
      <c r="AQ610" s="28">
        <f t="shared" si="5479"/>
        <v>100450</v>
      </c>
      <c r="AR610" s="6">
        <f t="shared" si="5393"/>
        <v>1.4224045793927327</v>
      </c>
      <c r="AS610" s="6">
        <f t="shared" si="5394"/>
        <v>1.5877838401515694</v>
      </c>
      <c r="AT610" s="28">
        <f t="shared" si="5561"/>
        <v>606000</v>
      </c>
      <c r="AU610" s="6">
        <f t="shared" si="5395"/>
        <v>1.1846904290429043</v>
      </c>
      <c r="AV610" s="6">
        <f t="shared" si="5396"/>
        <v>1.3229910162948355</v>
      </c>
      <c r="AW610" s="28">
        <f t="shared" si="5095"/>
        <v>976000</v>
      </c>
      <c r="AX610" s="6">
        <f t="shared" si="5397"/>
        <v>1.1811684426229507</v>
      </c>
      <c r="AY610" s="6">
        <f t="shared" si="5398"/>
        <v>1.3192926177664581</v>
      </c>
      <c r="AZ610" s="28">
        <f t="shared" si="5096"/>
        <v>976000</v>
      </c>
      <c r="BA610" s="6">
        <f t="shared" si="5399"/>
        <v>1.1811684426229507</v>
      </c>
      <c r="BB610" s="21">
        <f t="shared" si="5400"/>
        <v>1.3192926177664581</v>
      </c>
    </row>
    <row r="611" spans="4:54" x14ac:dyDescent="0.25">
      <c r="D611" s="28">
        <v>602</v>
      </c>
      <c r="F611" s="20"/>
      <c r="G611" s="29">
        <f t="shared" si="5411"/>
        <v>301.5</v>
      </c>
      <c r="H611" s="4">
        <f t="shared" ref="H611" si="5602">H$5/G611+H$6</f>
        <v>4.0573684908789387</v>
      </c>
      <c r="I611" s="4">
        <f t="shared" si="5402"/>
        <v>5.8161003316749591</v>
      </c>
      <c r="J611" s="28">
        <v>602</v>
      </c>
      <c r="K611" s="4">
        <f t="shared" ref="K611" si="5603">K$5/J611+K$6</f>
        <v>4.0574897009966779</v>
      </c>
      <c r="L611" s="4">
        <f t="shared" si="5404"/>
        <v>5.8162774086378741</v>
      </c>
      <c r="M611" s="28">
        <f t="shared" si="5169"/>
        <v>1606</v>
      </c>
      <c r="N611" s="6">
        <f t="shared" ref="N611" si="5604">N$5/M611+N$6</f>
        <v>3.7569891656288918</v>
      </c>
      <c r="O611" s="6">
        <f t="shared" si="5152"/>
        <v>5.2756931506849316</v>
      </c>
      <c r="P611" s="28">
        <f t="shared" si="5171"/>
        <v>15160</v>
      </c>
      <c r="Q611" s="6">
        <f t="shared" ref="Q611" si="5605">Q$5/P611+Q$6</f>
        <v>3.7036646437994722</v>
      </c>
      <c r="R611" s="6">
        <f t="shared" si="5154"/>
        <v>5.2176221635883904</v>
      </c>
      <c r="S611" s="28">
        <f t="shared" si="5472"/>
        <v>26330</v>
      </c>
      <c r="T611" s="6">
        <f t="shared" ref="T611" si="5606">T$5/S611+T$6</f>
        <v>2.6717007216103306</v>
      </c>
      <c r="U611" s="6">
        <f t="shared" si="5156"/>
        <v>2.9825857576908472</v>
      </c>
      <c r="V611" s="28">
        <f t="shared" si="5474"/>
        <v>50450</v>
      </c>
      <c r="W611" s="6">
        <f t="shared" ref="W611" si="5607">W$5/V611+W$6</f>
        <v>2.5809386521308224</v>
      </c>
      <c r="X611" s="6">
        <f t="shared" si="5158"/>
        <v>2.8816856293359763</v>
      </c>
      <c r="Y611" s="28">
        <f t="shared" si="5476"/>
        <v>100700</v>
      </c>
      <c r="Z611" s="6">
        <f t="shared" ref="Z611" si="5608">Z$5/Y611+Z$6</f>
        <v>2.4546519364448858</v>
      </c>
      <c r="AA611" s="6">
        <f t="shared" si="5160"/>
        <v>2.7411144985104272</v>
      </c>
      <c r="AB611" s="28">
        <f t="shared" si="5559"/>
        <v>608000</v>
      </c>
      <c r="AC611" s="6">
        <f t="shared" ref="AC611" si="5609">AC$5/AB611+AC$6</f>
        <v>2.2029598684210527</v>
      </c>
      <c r="AD611" s="6">
        <f t="shared" si="5162"/>
        <v>2.460623684210526</v>
      </c>
      <c r="AE611" s="28">
        <f t="shared" si="5091"/>
        <v>979000</v>
      </c>
      <c r="AF611" s="6">
        <f t="shared" si="5145"/>
        <v>1.9154507660878446</v>
      </c>
      <c r="AG611" s="6">
        <f t="shared" si="5163"/>
        <v>2.1396388151174666</v>
      </c>
      <c r="AH611" s="28">
        <f t="shared" si="5092"/>
        <v>979000</v>
      </c>
      <c r="AI611" s="6">
        <f t="shared" si="5146"/>
        <v>1.4488507660878447</v>
      </c>
      <c r="AJ611" s="6">
        <f t="shared" si="5164"/>
        <v>1.6183388151174669</v>
      </c>
      <c r="AK611" s="28">
        <f t="shared" si="5093"/>
        <v>979000</v>
      </c>
      <c r="AL611" s="6">
        <f t="shared" si="5147"/>
        <v>0.74875076608784474</v>
      </c>
      <c r="AM611" s="6">
        <f t="shared" si="5165"/>
        <v>0.75307137956794168</v>
      </c>
      <c r="AN611" s="28">
        <f t="shared" si="5094"/>
        <v>979000</v>
      </c>
      <c r="AO611" s="6">
        <f t="shared" si="5148"/>
        <v>0.44795076608784473</v>
      </c>
      <c r="AP611" s="6">
        <f t="shared" si="5166"/>
        <v>0.45063881511746678</v>
      </c>
      <c r="AQ611" s="28">
        <f t="shared" si="5479"/>
        <v>100700</v>
      </c>
      <c r="AR611" s="6">
        <f t="shared" si="5393"/>
        <v>1.4223519364448858</v>
      </c>
      <c r="AS611" s="6">
        <f t="shared" si="5394"/>
        <v>1.5877285526988307</v>
      </c>
      <c r="AT611" s="28">
        <f t="shared" si="5561"/>
        <v>608000</v>
      </c>
      <c r="AU611" s="6">
        <f t="shared" si="5395"/>
        <v>1.1846598684210525</v>
      </c>
      <c r="AV611" s="6">
        <f t="shared" si="5396"/>
        <v>1.3229589249278042</v>
      </c>
      <c r="AW611" s="28">
        <f t="shared" si="5095"/>
        <v>979000</v>
      </c>
      <c r="AX611" s="6">
        <f t="shared" si="5397"/>
        <v>1.1811507660878446</v>
      </c>
      <c r="AY611" s="6">
        <f t="shared" si="5398"/>
        <v>1.3192740558347447</v>
      </c>
      <c r="AZ611" s="28">
        <f t="shared" si="5096"/>
        <v>979000</v>
      </c>
      <c r="BA611" s="6">
        <f t="shared" si="5399"/>
        <v>1.1811507660878446</v>
      </c>
      <c r="BB611" s="21">
        <f t="shared" si="5400"/>
        <v>1.3192740558347447</v>
      </c>
    </row>
    <row r="612" spans="4:54" x14ac:dyDescent="0.25">
      <c r="D612" s="28">
        <v>603</v>
      </c>
      <c r="F612" s="20"/>
      <c r="G612" s="29">
        <f t="shared" si="5411"/>
        <v>302</v>
      </c>
      <c r="H612" s="4">
        <f t="shared" ref="H612" si="5610">H$5/G612+H$6</f>
        <v>4.0572476821192049</v>
      </c>
      <c r="I612" s="4">
        <f t="shared" si="5402"/>
        <v>5.815923841059603</v>
      </c>
      <c r="J612" s="28">
        <v>603</v>
      </c>
      <c r="K612" s="4">
        <f t="shared" ref="K612" si="5611">K$5/J612+K$6</f>
        <v>4.0573684908789387</v>
      </c>
      <c r="L612" s="4">
        <f t="shared" si="5404"/>
        <v>5.8161003316749591</v>
      </c>
      <c r="M612" s="28">
        <f t="shared" si="5169"/>
        <v>1609</v>
      </c>
      <c r="N612" s="6">
        <f t="shared" ref="N612" si="5612">N$5/M612+N$6</f>
        <v>3.7568719080174025</v>
      </c>
      <c r="O612" s="6">
        <f t="shared" si="5152"/>
        <v>5.2755654443753883</v>
      </c>
      <c r="P612" s="28">
        <f t="shared" si="5171"/>
        <v>15190</v>
      </c>
      <c r="Q612" s="6">
        <f t="shared" ref="Q612" si="5613">Q$5/P612+Q$6</f>
        <v>3.7036457537853851</v>
      </c>
      <c r="R612" s="6">
        <f t="shared" si="5154"/>
        <v>5.2176015799868338</v>
      </c>
      <c r="S612" s="28">
        <f t="shared" si="5472"/>
        <v>26395</v>
      </c>
      <c r="T612" s="6">
        <f t="shared" ref="T612" si="5614">T$5/S612+T$6</f>
        <v>2.6716128054555788</v>
      </c>
      <c r="U612" s="6">
        <f t="shared" si="5156"/>
        <v>2.9824934457283576</v>
      </c>
      <c r="V612" s="28">
        <f t="shared" si="5474"/>
        <v>50575</v>
      </c>
      <c r="W612" s="6">
        <f t="shared" ref="W612" si="5615">W$5/V612+W$6</f>
        <v>2.5808668808699951</v>
      </c>
      <c r="X612" s="6">
        <f t="shared" si="5158"/>
        <v>2.8816102817597629</v>
      </c>
      <c r="Y612" s="28">
        <f t="shared" si="5476"/>
        <v>100950</v>
      </c>
      <c r="Z612" s="6">
        <f t="shared" ref="Z612" si="5616">Z$5/Y612+Z$6</f>
        <v>2.4545995542347696</v>
      </c>
      <c r="AA612" s="6">
        <f t="shared" si="5160"/>
        <v>2.7410594848935119</v>
      </c>
      <c r="AB612" s="28">
        <f t="shared" si="5559"/>
        <v>610000</v>
      </c>
      <c r="AC612" s="6">
        <f t="shared" ref="AC612" si="5617">AC$5/AB612+AC$6</f>
        <v>2.2029295081967217</v>
      </c>
      <c r="AD612" s="6">
        <f t="shared" si="5162"/>
        <v>2.4605918032786884</v>
      </c>
      <c r="AE612" s="28">
        <f t="shared" si="5091"/>
        <v>982000</v>
      </c>
      <c r="AF612" s="6">
        <f t="shared" si="5145"/>
        <v>1.9154331975560082</v>
      </c>
      <c r="AG612" s="6">
        <f t="shared" si="5163"/>
        <v>2.1396203665987779</v>
      </c>
      <c r="AH612" s="28">
        <f t="shared" si="5092"/>
        <v>982000</v>
      </c>
      <c r="AI612" s="6">
        <f t="shared" si="5146"/>
        <v>1.4488331975560083</v>
      </c>
      <c r="AJ612" s="6">
        <f t="shared" si="5164"/>
        <v>1.618320366598778</v>
      </c>
      <c r="AK612" s="28">
        <f t="shared" si="5093"/>
        <v>982000</v>
      </c>
      <c r="AL612" s="6">
        <f t="shared" si="5147"/>
        <v>0.74873319755600809</v>
      </c>
      <c r="AM612" s="6">
        <f t="shared" si="5165"/>
        <v>0.75305293104925286</v>
      </c>
      <c r="AN612" s="28">
        <f t="shared" si="5094"/>
        <v>982000</v>
      </c>
      <c r="AO612" s="6">
        <f t="shared" si="5148"/>
        <v>0.44793319755600813</v>
      </c>
      <c r="AP612" s="6">
        <f t="shared" si="5166"/>
        <v>0.45062036659877802</v>
      </c>
      <c r="AQ612" s="28">
        <f t="shared" si="5479"/>
        <v>100950</v>
      </c>
      <c r="AR612" s="6">
        <f t="shared" si="5393"/>
        <v>1.4222995542347698</v>
      </c>
      <c r="AS612" s="6">
        <f t="shared" si="5394"/>
        <v>1.5876735390819152</v>
      </c>
      <c r="AT612" s="28">
        <f t="shared" si="5561"/>
        <v>610000</v>
      </c>
      <c r="AU612" s="6">
        <f t="shared" si="5395"/>
        <v>1.1846295081967213</v>
      </c>
      <c r="AV612" s="6">
        <f t="shared" si="5396"/>
        <v>1.3229270439959664</v>
      </c>
      <c r="AW612" s="28">
        <f t="shared" si="5095"/>
        <v>982000</v>
      </c>
      <c r="AX612" s="6">
        <f t="shared" si="5397"/>
        <v>1.1811331975560082</v>
      </c>
      <c r="AY612" s="6">
        <f t="shared" si="5398"/>
        <v>1.3192556073160557</v>
      </c>
      <c r="AZ612" s="28">
        <f t="shared" si="5096"/>
        <v>982000</v>
      </c>
      <c r="BA612" s="6">
        <f t="shared" si="5399"/>
        <v>1.1811331975560082</v>
      </c>
      <c r="BB612" s="21">
        <f t="shared" si="5400"/>
        <v>1.3192556073160557</v>
      </c>
    </row>
    <row r="613" spans="4:54" x14ac:dyDescent="0.25">
      <c r="D613" s="28">
        <v>604</v>
      </c>
      <c r="F613" s="20"/>
      <c r="G613" s="29">
        <f t="shared" si="5411"/>
        <v>302.5</v>
      </c>
      <c r="H613" s="4">
        <f t="shared" ref="H613" si="5618">H$5/G613+H$6</f>
        <v>4.0571272727272722</v>
      </c>
      <c r="I613" s="4">
        <f t="shared" si="5402"/>
        <v>5.8157479338842979</v>
      </c>
      <c r="J613" s="28">
        <v>604</v>
      </c>
      <c r="K613" s="4">
        <f t="shared" ref="K613" si="5619">K$5/J613+K$6</f>
        <v>4.0572476821192049</v>
      </c>
      <c r="L613" s="4">
        <f t="shared" si="5404"/>
        <v>5.815923841059603</v>
      </c>
      <c r="M613" s="28">
        <f t="shared" si="5169"/>
        <v>1612</v>
      </c>
      <c r="N613" s="6">
        <f t="shared" ref="N613" si="5620">N$5/M613+N$6</f>
        <v>3.7567550868486355</v>
      </c>
      <c r="O613" s="6">
        <f t="shared" si="5152"/>
        <v>5.2754382133995037</v>
      </c>
      <c r="P613" s="28">
        <f t="shared" si="5171"/>
        <v>15220</v>
      </c>
      <c r="Q613" s="6">
        <f t="shared" ref="Q613" si="5621">Q$5/P613+Q$6</f>
        <v>3.7036269382391591</v>
      </c>
      <c r="R613" s="6">
        <f t="shared" si="5154"/>
        <v>5.2175810775295668</v>
      </c>
      <c r="S613" s="28">
        <f t="shared" si="5472"/>
        <v>26460</v>
      </c>
      <c r="T613" s="6">
        <f t="shared" ref="T613" si="5622">T$5/S613+T$6</f>
        <v>2.6715253212396073</v>
      </c>
      <c r="U613" s="6">
        <f t="shared" si="5156"/>
        <v>2.9824015873015872</v>
      </c>
      <c r="V613" s="28">
        <f t="shared" si="5474"/>
        <v>50700</v>
      </c>
      <c r="W613" s="6">
        <f t="shared" ref="W613" si="5623">W$5/V613+W$6</f>
        <v>2.5807954635108481</v>
      </c>
      <c r="X613" s="6">
        <f t="shared" si="5158"/>
        <v>2.8815353057199209</v>
      </c>
      <c r="Y613" s="28">
        <f t="shared" si="5476"/>
        <v>101200</v>
      </c>
      <c r="Z613" s="6">
        <f t="shared" ref="Z613" si="5624">Z$5/Y613+Z$6</f>
        <v>2.4545474308300395</v>
      </c>
      <c r="AA613" s="6">
        <f t="shared" si="5160"/>
        <v>2.7410047430830042</v>
      </c>
      <c r="AB613" s="28">
        <f t="shared" si="5559"/>
        <v>612000</v>
      </c>
      <c r="AC613" s="6">
        <f t="shared" ref="AC613" si="5625">AC$5/AB613+AC$6</f>
        <v>2.2028993464052289</v>
      </c>
      <c r="AD613" s="6">
        <f t="shared" si="5162"/>
        <v>2.460560130718954</v>
      </c>
      <c r="AE613" s="28">
        <f t="shared" si="5091"/>
        <v>985000</v>
      </c>
      <c r="AF613" s="6">
        <f t="shared" si="5145"/>
        <v>1.915415736040609</v>
      </c>
      <c r="AG613" s="6">
        <f t="shared" si="5163"/>
        <v>2.1396020304568526</v>
      </c>
      <c r="AH613" s="28">
        <f t="shared" si="5092"/>
        <v>985000</v>
      </c>
      <c r="AI613" s="6">
        <f t="shared" si="5146"/>
        <v>1.4488157360406091</v>
      </c>
      <c r="AJ613" s="6">
        <f t="shared" si="5164"/>
        <v>1.6183020304568529</v>
      </c>
      <c r="AK613" s="28">
        <f t="shared" si="5093"/>
        <v>985000</v>
      </c>
      <c r="AL613" s="6">
        <f t="shared" si="5147"/>
        <v>0.74871573604060915</v>
      </c>
      <c r="AM613" s="6">
        <f t="shared" si="5165"/>
        <v>0.7530345949073276</v>
      </c>
      <c r="AN613" s="28">
        <f t="shared" si="5094"/>
        <v>985000</v>
      </c>
      <c r="AO613" s="6">
        <f t="shared" si="5148"/>
        <v>0.44791573604060914</v>
      </c>
      <c r="AP613" s="6">
        <f t="shared" si="5166"/>
        <v>0.45060203045685276</v>
      </c>
      <c r="AQ613" s="28">
        <f t="shared" si="5479"/>
        <v>101200</v>
      </c>
      <c r="AR613" s="6">
        <f t="shared" si="5393"/>
        <v>1.4222474308300395</v>
      </c>
      <c r="AS613" s="6">
        <f t="shared" si="5394"/>
        <v>1.5876187972714075</v>
      </c>
      <c r="AT613" s="28">
        <f t="shared" si="5561"/>
        <v>612000</v>
      </c>
      <c r="AU613" s="6">
        <f t="shared" si="5395"/>
        <v>1.1845993464052287</v>
      </c>
      <c r="AV613" s="6">
        <f t="shared" si="5396"/>
        <v>1.3228953714362321</v>
      </c>
      <c r="AW613" s="28">
        <f t="shared" si="5095"/>
        <v>985000</v>
      </c>
      <c r="AX613" s="6">
        <f t="shared" si="5397"/>
        <v>1.181115736040609</v>
      </c>
      <c r="AY613" s="6">
        <f t="shared" si="5398"/>
        <v>1.3192372711741307</v>
      </c>
      <c r="AZ613" s="28">
        <f t="shared" si="5096"/>
        <v>985000</v>
      </c>
      <c r="BA613" s="6">
        <f t="shared" si="5399"/>
        <v>1.181115736040609</v>
      </c>
      <c r="BB613" s="21">
        <f t="shared" si="5400"/>
        <v>1.3192372711741307</v>
      </c>
    </row>
    <row r="614" spans="4:54" x14ac:dyDescent="0.25">
      <c r="D614" s="28">
        <v>605</v>
      </c>
      <c r="F614" s="20"/>
      <c r="G614" s="29">
        <f t="shared" si="5411"/>
        <v>303</v>
      </c>
      <c r="H614" s="4">
        <f t="shared" ref="H614" si="5626">H$5/G614+H$6</f>
        <v>4.0570072607260723</v>
      </c>
      <c r="I614" s="4">
        <f t="shared" si="5402"/>
        <v>5.8155726072607266</v>
      </c>
      <c r="J614" s="28">
        <v>605</v>
      </c>
      <c r="K614" s="4">
        <f t="shared" ref="K614" si="5627">K$5/J614+K$6</f>
        <v>4.0571272727272722</v>
      </c>
      <c r="L614" s="4">
        <f t="shared" si="5404"/>
        <v>5.8157479338842979</v>
      </c>
      <c r="M614" s="28">
        <f t="shared" si="5169"/>
        <v>1615</v>
      </c>
      <c r="N614" s="6">
        <f t="shared" ref="N614" si="5628">N$5/M614+N$6</f>
        <v>3.7566386996904026</v>
      </c>
      <c r="O614" s="6">
        <f t="shared" si="5152"/>
        <v>5.2753114551083593</v>
      </c>
      <c r="P614" s="28">
        <f t="shared" si="5171"/>
        <v>15250</v>
      </c>
      <c r="Q614" s="6">
        <f t="shared" ref="Q614" si="5629">Q$5/P614+Q$6</f>
        <v>3.7036081967213117</v>
      </c>
      <c r="R614" s="6">
        <f t="shared" si="5154"/>
        <v>5.2175606557377048</v>
      </c>
      <c r="S614" s="28">
        <f t="shared" si="5472"/>
        <v>26525</v>
      </c>
      <c r="T614" s="6">
        <f t="shared" ref="T614" si="5630">T$5/S614+T$6</f>
        <v>2.6714382657869935</v>
      </c>
      <c r="U614" s="6">
        <f t="shared" si="5156"/>
        <v>2.9823101790763431</v>
      </c>
      <c r="V614" s="28">
        <f t="shared" si="5474"/>
        <v>50825</v>
      </c>
      <c r="W614" s="6">
        <f t="shared" ref="W614" si="5631">W$5/V614+W$6</f>
        <v>2.5807243974422036</v>
      </c>
      <c r="X614" s="6">
        <f t="shared" si="5158"/>
        <v>2.8814606984751596</v>
      </c>
      <c r="Y614" s="28">
        <f t="shared" si="5476"/>
        <v>101450</v>
      </c>
      <c r="Z614" s="6">
        <f t="shared" ref="Z614" si="5632">Z$5/Y614+Z$6</f>
        <v>2.4544955643173978</v>
      </c>
      <c r="AA614" s="6">
        <f t="shared" si="5160"/>
        <v>2.7409502710694924</v>
      </c>
      <c r="AB614" s="28">
        <f t="shared" si="5559"/>
        <v>614000</v>
      </c>
      <c r="AC614" s="6">
        <f t="shared" ref="AC614" si="5633">AC$5/AB614+AC$6</f>
        <v>2.202869381107492</v>
      </c>
      <c r="AD614" s="6">
        <f t="shared" si="5162"/>
        <v>2.4605286644951136</v>
      </c>
      <c r="AE614" s="28">
        <f t="shared" si="5091"/>
        <v>988000</v>
      </c>
      <c r="AF614" s="6">
        <f t="shared" si="5145"/>
        <v>1.9153983805668016</v>
      </c>
      <c r="AG614" s="6">
        <f t="shared" si="5163"/>
        <v>2.1395838056680163</v>
      </c>
      <c r="AH614" s="28">
        <f t="shared" si="5092"/>
        <v>988000</v>
      </c>
      <c r="AI614" s="6">
        <f t="shared" si="5146"/>
        <v>1.4487983805668017</v>
      </c>
      <c r="AJ614" s="6">
        <f t="shared" si="5164"/>
        <v>1.6182838056680162</v>
      </c>
      <c r="AK614" s="28">
        <f t="shared" si="5093"/>
        <v>988000</v>
      </c>
      <c r="AL614" s="6">
        <f t="shared" si="5147"/>
        <v>0.7486983805668016</v>
      </c>
      <c r="AM614" s="6">
        <f t="shared" si="5165"/>
        <v>0.75301637011849099</v>
      </c>
      <c r="AN614" s="28">
        <f t="shared" si="5094"/>
        <v>988000</v>
      </c>
      <c r="AO614" s="6">
        <f t="shared" si="5148"/>
        <v>0.44789838056680159</v>
      </c>
      <c r="AP614" s="6">
        <f t="shared" si="5166"/>
        <v>0.4505838056680162</v>
      </c>
      <c r="AQ614" s="28">
        <f t="shared" si="5479"/>
        <v>101450</v>
      </c>
      <c r="AR614" s="6">
        <f t="shared" si="5393"/>
        <v>1.4221955643173978</v>
      </c>
      <c r="AS614" s="6">
        <f t="shared" si="5394"/>
        <v>1.5875643252578959</v>
      </c>
      <c r="AT614" s="28">
        <f t="shared" si="5561"/>
        <v>614000</v>
      </c>
      <c r="AU614" s="6">
        <f t="shared" si="5395"/>
        <v>1.1845693811074918</v>
      </c>
      <c r="AV614" s="6">
        <f t="shared" si="5396"/>
        <v>1.3228639052123918</v>
      </c>
      <c r="AW614" s="28">
        <f t="shared" si="5095"/>
        <v>988000</v>
      </c>
      <c r="AX614" s="6">
        <f t="shared" si="5397"/>
        <v>1.1810983805668016</v>
      </c>
      <c r="AY614" s="6">
        <f t="shared" si="5398"/>
        <v>1.319219046385294</v>
      </c>
      <c r="AZ614" s="28">
        <f t="shared" si="5096"/>
        <v>988000</v>
      </c>
      <c r="BA614" s="6">
        <f t="shared" si="5399"/>
        <v>1.1810983805668016</v>
      </c>
      <c r="BB614" s="21">
        <f t="shared" si="5400"/>
        <v>1.319219046385294</v>
      </c>
    </row>
    <row r="615" spans="4:54" x14ac:dyDescent="0.25">
      <c r="D615" s="28">
        <v>606</v>
      </c>
      <c r="F615" s="20"/>
      <c r="G615" s="29">
        <f t="shared" si="5411"/>
        <v>303.5</v>
      </c>
      <c r="H615" s="4">
        <f t="shared" ref="H615" si="5634">H$5/G615+H$6</f>
        <v>4.0568876441515647</v>
      </c>
      <c r="I615" s="4">
        <f t="shared" si="5402"/>
        <v>5.8153978583196047</v>
      </c>
      <c r="J615" s="28">
        <v>606</v>
      </c>
      <c r="K615" s="4">
        <f t="shared" ref="K615" si="5635">K$5/J615+K$6</f>
        <v>4.0570072607260723</v>
      </c>
      <c r="L615" s="4">
        <f t="shared" si="5404"/>
        <v>5.8155726072607266</v>
      </c>
      <c r="M615" s="28">
        <f t="shared" si="5169"/>
        <v>1618</v>
      </c>
      <c r="N615" s="6">
        <f t="shared" ref="N615" si="5636">N$5/M615+N$6</f>
        <v>3.7565227441285538</v>
      </c>
      <c r="O615" s="6">
        <f t="shared" si="5152"/>
        <v>5.2751851668726824</v>
      </c>
      <c r="P615" s="28">
        <f t="shared" si="5171"/>
        <v>15280</v>
      </c>
      <c r="Q615" s="6">
        <f t="shared" ref="Q615" si="5637">Q$5/P615+Q$6</f>
        <v>3.7035895287958116</v>
      </c>
      <c r="R615" s="6">
        <f t="shared" si="5154"/>
        <v>5.2175403141361256</v>
      </c>
      <c r="S615" s="28">
        <f t="shared" si="5472"/>
        <v>26590</v>
      </c>
      <c r="T615" s="6">
        <f t="shared" ref="T615" si="5638">T$5/S615+T$6</f>
        <v>2.671351635953366</v>
      </c>
      <c r="U615" s="6">
        <f t="shared" si="5156"/>
        <v>2.9822192177510343</v>
      </c>
      <c r="V615" s="28">
        <f t="shared" si="5474"/>
        <v>50950</v>
      </c>
      <c r="W615" s="6">
        <f t="shared" ref="W615" si="5639">W$5/V615+W$6</f>
        <v>2.580653680078508</v>
      </c>
      <c r="X615" s="6">
        <f t="shared" si="5158"/>
        <v>2.8813864573110894</v>
      </c>
      <c r="Y615" s="28">
        <f t="shared" si="5476"/>
        <v>101700</v>
      </c>
      <c r="Z615" s="6">
        <f t="shared" ref="Z615" si="5640">Z$5/Y615+Z$6</f>
        <v>2.4544439528023601</v>
      </c>
      <c r="AA615" s="6">
        <f t="shared" si="5160"/>
        <v>2.7408960668633235</v>
      </c>
      <c r="AB615" s="28">
        <f t="shared" si="5559"/>
        <v>616000</v>
      </c>
      <c r="AC615" s="6">
        <f t="shared" ref="AC615" si="5641">AC$5/AB615+AC$6</f>
        <v>2.2028396103896104</v>
      </c>
      <c r="AD615" s="6">
        <f t="shared" si="5162"/>
        <v>2.4604974025974022</v>
      </c>
      <c r="AE615" s="28">
        <f t="shared" ref="AE615:AE678" si="5642">+AE614+3000</f>
        <v>991000</v>
      </c>
      <c r="AF615" s="6">
        <f t="shared" si="5145"/>
        <v>1.9153811301715438</v>
      </c>
      <c r="AG615" s="6">
        <f t="shared" si="5163"/>
        <v>2.1395656912209891</v>
      </c>
      <c r="AH615" s="28">
        <f t="shared" ref="AH615:AH678" si="5643">+AH614+3000</f>
        <v>991000</v>
      </c>
      <c r="AI615" s="6">
        <f t="shared" si="5146"/>
        <v>1.4487811301715439</v>
      </c>
      <c r="AJ615" s="6">
        <f t="shared" si="5164"/>
        <v>1.618265691220989</v>
      </c>
      <c r="AK615" s="28">
        <f t="shared" ref="AK615:AK678" si="5644">+AK614+3000</f>
        <v>991000</v>
      </c>
      <c r="AL615" s="6">
        <f t="shared" si="5147"/>
        <v>0.74868113017154392</v>
      </c>
      <c r="AM615" s="6">
        <f t="shared" si="5165"/>
        <v>0.75299825567146372</v>
      </c>
      <c r="AN615" s="28">
        <f t="shared" ref="AN615:AN678" si="5645">+AN614+3000</f>
        <v>991000</v>
      </c>
      <c r="AO615" s="6">
        <f t="shared" si="5148"/>
        <v>0.44788113017154391</v>
      </c>
      <c r="AP615" s="6">
        <f t="shared" si="5166"/>
        <v>0.45056569122098888</v>
      </c>
      <c r="AQ615" s="28">
        <f t="shared" si="5479"/>
        <v>101700</v>
      </c>
      <c r="AR615" s="6">
        <f t="shared" si="5393"/>
        <v>1.4221439528023598</v>
      </c>
      <c r="AS615" s="6">
        <f t="shared" si="5394"/>
        <v>1.5875101210517271</v>
      </c>
      <c r="AT615" s="28">
        <f t="shared" si="5561"/>
        <v>616000</v>
      </c>
      <c r="AU615" s="6">
        <f t="shared" si="5395"/>
        <v>1.1845396103896104</v>
      </c>
      <c r="AV615" s="6">
        <f t="shared" si="5396"/>
        <v>1.3228326433146804</v>
      </c>
      <c r="AW615" s="28">
        <f t="shared" ref="AW615:AW678" si="5646">+AW614+3000</f>
        <v>991000</v>
      </c>
      <c r="AX615" s="6">
        <f t="shared" si="5397"/>
        <v>1.1810811301715438</v>
      </c>
      <c r="AY615" s="6">
        <f t="shared" si="5398"/>
        <v>1.3192009319382667</v>
      </c>
      <c r="AZ615" s="28">
        <f t="shared" ref="AZ615:AZ678" si="5647">+AZ614+3000</f>
        <v>991000</v>
      </c>
      <c r="BA615" s="6">
        <f t="shared" si="5399"/>
        <v>1.1810811301715438</v>
      </c>
      <c r="BB615" s="21">
        <f t="shared" si="5400"/>
        <v>1.3192009319382667</v>
      </c>
    </row>
    <row r="616" spans="4:54" x14ac:dyDescent="0.25">
      <c r="D616" s="28">
        <v>607</v>
      </c>
      <c r="F616" s="20"/>
      <c r="G616" s="29">
        <f t="shared" si="5411"/>
        <v>304</v>
      </c>
      <c r="H616" s="4">
        <f t="shared" ref="H616" si="5648">H$5/G616+H$6</f>
        <v>4.0567684210526318</v>
      </c>
      <c r="I616" s="4">
        <f t="shared" si="5402"/>
        <v>5.8152236842105269</v>
      </c>
      <c r="J616" s="28">
        <v>607</v>
      </c>
      <c r="K616" s="4">
        <f t="shared" ref="K616" si="5649">K$5/J616+K$6</f>
        <v>4.0568876441515647</v>
      </c>
      <c r="L616" s="4">
        <f t="shared" si="5404"/>
        <v>5.8153978583196047</v>
      </c>
      <c r="M616" s="28">
        <f t="shared" si="5169"/>
        <v>1621</v>
      </c>
      <c r="N616" s="6">
        <f t="shared" ref="N616" si="5650">N$5/M616+N$6</f>
        <v>3.7564072177668106</v>
      </c>
      <c r="O616" s="6">
        <f t="shared" si="5152"/>
        <v>5.2750593460826654</v>
      </c>
      <c r="P616" s="28">
        <f t="shared" si="5171"/>
        <v>15310</v>
      </c>
      <c r="Q616" s="6">
        <f t="shared" ref="Q616" si="5651">Q$5/P616+Q$6</f>
        <v>3.7035709340300458</v>
      </c>
      <c r="R616" s="6">
        <f t="shared" si="5154"/>
        <v>5.2175200522534295</v>
      </c>
      <c r="S616" s="28">
        <f t="shared" si="5472"/>
        <v>26655</v>
      </c>
      <c r="T616" s="6">
        <f t="shared" ref="T616" si="5652">T$5/S616+T$6</f>
        <v>2.6712654286250235</v>
      </c>
      <c r="U616" s="6">
        <f t="shared" si="5156"/>
        <v>2.9821287000562746</v>
      </c>
      <c r="V616" s="28">
        <f t="shared" si="5474"/>
        <v>51075</v>
      </c>
      <c r="W616" s="6">
        <f t="shared" ref="W616" si="5653">W$5/V616+W$6</f>
        <v>2.58058330885952</v>
      </c>
      <c r="X616" s="6">
        <f t="shared" si="5158"/>
        <v>2.8813125795398924</v>
      </c>
      <c r="Y616" s="28">
        <f t="shared" si="5476"/>
        <v>101950</v>
      </c>
      <c r="Z616" s="6">
        <f t="shared" ref="Z616" si="5654">Z$5/Y616+Z$6</f>
        <v>2.4543925944090241</v>
      </c>
      <c r="AA616" s="6">
        <f t="shared" si="5160"/>
        <v>2.7408421284943603</v>
      </c>
      <c r="AB616" s="28">
        <f t="shared" si="5559"/>
        <v>618000</v>
      </c>
      <c r="AC616" s="6">
        <f t="shared" ref="AC616" si="5655">AC$5/AB616+AC$6</f>
        <v>2.2028100323624598</v>
      </c>
      <c r="AD616" s="6">
        <f t="shared" si="5162"/>
        <v>2.460466343042071</v>
      </c>
      <c r="AE616" s="28">
        <f t="shared" si="5642"/>
        <v>994000</v>
      </c>
      <c r="AF616" s="6">
        <f t="shared" si="5145"/>
        <v>1.9153639839034204</v>
      </c>
      <c r="AG616" s="6">
        <f t="shared" si="5163"/>
        <v>2.1395476861167002</v>
      </c>
      <c r="AH616" s="28">
        <f t="shared" si="5643"/>
        <v>994000</v>
      </c>
      <c r="AI616" s="6">
        <f t="shared" si="5146"/>
        <v>1.4487639839034205</v>
      </c>
      <c r="AJ616" s="6">
        <f t="shared" si="5164"/>
        <v>1.6182476861167003</v>
      </c>
      <c r="AK616" s="28">
        <f t="shared" si="5644"/>
        <v>994000</v>
      </c>
      <c r="AL616" s="6">
        <f t="shared" si="5147"/>
        <v>0.74866398390342048</v>
      </c>
      <c r="AM616" s="6">
        <f t="shared" si="5165"/>
        <v>0.75298025056717499</v>
      </c>
      <c r="AN616" s="28">
        <f t="shared" si="5645"/>
        <v>994000</v>
      </c>
      <c r="AO616" s="6">
        <f t="shared" si="5148"/>
        <v>0.44786398390342053</v>
      </c>
      <c r="AP616" s="6">
        <f t="shared" si="5166"/>
        <v>0.45054768611670021</v>
      </c>
      <c r="AQ616" s="28">
        <f t="shared" si="5479"/>
        <v>101950</v>
      </c>
      <c r="AR616" s="6">
        <f t="shared" si="5393"/>
        <v>1.4220925944090241</v>
      </c>
      <c r="AS616" s="6">
        <f t="shared" si="5394"/>
        <v>1.5874561826827636</v>
      </c>
      <c r="AT616" s="28">
        <f t="shared" si="5561"/>
        <v>618000</v>
      </c>
      <c r="AU616" s="6">
        <f t="shared" si="5395"/>
        <v>1.1845100323624596</v>
      </c>
      <c r="AV616" s="6">
        <f t="shared" si="5396"/>
        <v>1.322801583759349</v>
      </c>
      <c r="AW616" s="28">
        <f t="shared" si="5646"/>
        <v>994000</v>
      </c>
      <c r="AX616" s="6">
        <f t="shared" si="5397"/>
        <v>1.1810639839034205</v>
      </c>
      <c r="AY616" s="6">
        <f t="shared" si="5398"/>
        <v>1.3191829268339781</v>
      </c>
      <c r="AZ616" s="28">
        <f t="shared" si="5647"/>
        <v>994000</v>
      </c>
      <c r="BA616" s="6">
        <f t="shared" si="5399"/>
        <v>1.1810639839034205</v>
      </c>
      <c r="BB616" s="21">
        <f t="shared" si="5400"/>
        <v>1.3191829268339781</v>
      </c>
    </row>
    <row r="617" spans="4:54" x14ac:dyDescent="0.25">
      <c r="D617" s="28">
        <v>608</v>
      </c>
      <c r="F617" s="20"/>
      <c r="G617" s="29">
        <f t="shared" si="5411"/>
        <v>304.5</v>
      </c>
      <c r="H617" s="4">
        <f t="shared" ref="H617" si="5656">H$5/G617+H$6</f>
        <v>4.0566495894909691</v>
      </c>
      <c r="I617" s="4">
        <f t="shared" si="5402"/>
        <v>5.8150500821018065</v>
      </c>
      <c r="J617" s="28">
        <v>608</v>
      </c>
      <c r="K617" s="4">
        <f t="shared" ref="K617" si="5657">K$5/J617+K$6</f>
        <v>4.0567684210526318</v>
      </c>
      <c r="L617" s="4">
        <f t="shared" si="5404"/>
        <v>5.8152236842105269</v>
      </c>
      <c r="M617" s="28">
        <f t="shared" si="5169"/>
        <v>1624</v>
      </c>
      <c r="N617" s="6">
        <f t="shared" ref="N617" si="5658">N$5/M617+N$6</f>
        <v>3.7562921182266011</v>
      </c>
      <c r="O617" s="6">
        <f t="shared" si="5152"/>
        <v>5.2749339901477832</v>
      </c>
      <c r="P617" s="28">
        <f t="shared" si="5171"/>
        <v>15340</v>
      </c>
      <c r="Q617" s="6">
        <f t="shared" ref="Q617" si="5659">Q$5/P617+Q$6</f>
        <v>3.7035524119947851</v>
      </c>
      <c r="R617" s="6">
        <f t="shared" si="5154"/>
        <v>5.2174998696219035</v>
      </c>
      <c r="S617" s="28">
        <f t="shared" si="5472"/>
        <v>26720</v>
      </c>
      <c r="T617" s="6">
        <f t="shared" ref="T617" si="5660">T$5/S617+T$6</f>
        <v>2.6711796407185631</v>
      </c>
      <c r="U617" s="6">
        <f t="shared" si="5156"/>
        <v>2.9820386227544913</v>
      </c>
      <c r="V617" s="28">
        <f t="shared" si="5474"/>
        <v>51200</v>
      </c>
      <c r="W617" s="6">
        <f t="shared" ref="W617" si="5661">W$5/V617+W$6</f>
        <v>2.58051328125</v>
      </c>
      <c r="X617" s="6">
        <f t="shared" si="5158"/>
        <v>2.8812390625000002</v>
      </c>
      <c r="Y617" s="28">
        <f t="shared" si="5476"/>
        <v>102200</v>
      </c>
      <c r="Z617" s="6">
        <f t="shared" ref="Z617" si="5662">Z$5/Y617+Z$6</f>
        <v>2.4543414872798435</v>
      </c>
      <c r="AA617" s="6">
        <f t="shared" si="5160"/>
        <v>2.7407884540117418</v>
      </c>
      <c r="AB617" s="28">
        <f t="shared" si="5559"/>
        <v>620000</v>
      </c>
      <c r="AC617" s="6">
        <f t="shared" ref="AC617" si="5663">AC$5/AB617+AC$6</f>
        <v>2.2027806451612904</v>
      </c>
      <c r="AD617" s="6">
        <f t="shared" si="5162"/>
        <v>2.4604354838709677</v>
      </c>
      <c r="AE617" s="28">
        <f t="shared" si="5642"/>
        <v>997000</v>
      </c>
      <c r="AF617" s="6">
        <f t="shared" si="5145"/>
        <v>1.9153469408224673</v>
      </c>
      <c r="AG617" s="6">
        <f t="shared" si="5163"/>
        <v>2.1395297893681042</v>
      </c>
      <c r="AH617" s="28">
        <f t="shared" si="5643"/>
        <v>997000</v>
      </c>
      <c r="AI617" s="6">
        <f t="shared" si="5146"/>
        <v>1.4487469408224674</v>
      </c>
      <c r="AJ617" s="6">
        <f t="shared" si="5164"/>
        <v>1.6182297893681044</v>
      </c>
      <c r="AK617" s="28">
        <f t="shared" si="5644"/>
        <v>997000</v>
      </c>
      <c r="AL617" s="6">
        <f t="shared" si="5147"/>
        <v>0.74864694082246741</v>
      </c>
      <c r="AM617" s="6">
        <f t="shared" si="5165"/>
        <v>0.75296235381857912</v>
      </c>
      <c r="AN617" s="28">
        <f t="shared" si="5645"/>
        <v>997000</v>
      </c>
      <c r="AO617" s="6">
        <f t="shared" si="5148"/>
        <v>0.4478469408224674</v>
      </c>
      <c r="AP617" s="6">
        <f t="shared" si="5166"/>
        <v>0.45052978936810428</v>
      </c>
      <c r="AQ617" s="28">
        <f t="shared" si="5479"/>
        <v>102200</v>
      </c>
      <c r="AR617" s="6">
        <f t="shared" si="5393"/>
        <v>1.4220414872798435</v>
      </c>
      <c r="AS617" s="6">
        <f t="shared" si="5394"/>
        <v>1.5874025082001453</v>
      </c>
      <c r="AT617" s="28">
        <f t="shared" si="5561"/>
        <v>620000</v>
      </c>
      <c r="AU617" s="6">
        <f t="shared" si="5395"/>
        <v>1.1844806451612904</v>
      </c>
      <c r="AV617" s="6">
        <f t="shared" si="5396"/>
        <v>1.3227707245882456</v>
      </c>
      <c r="AW617" s="28">
        <f t="shared" si="5646"/>
        <v>997000</v>
      </c>
      <c r="AX617" s="6">
        <f t="shared" si="5397"/>
        <v>1.1810469408224673</v>
      </c>
      <c r="AY617" s="6">
        <f t="shared" si="5398"/>
        <v>1.3191650300853821</v>
      </c>
      <c r="AZ617" s="28">
        <f t="shared" si="5647"/>
        <v>997000</v>
      </c>
      <c r="BA617" s="6">
        <f t="shared" si="5399"/>
        <v>1.1810469408224673</v>
      </c>
      <c r="BB617" s="21">
        <f t="shared" si="5400"/>
        <v>1.3191650300853821</v>
      </c>
    </row>
    <row r="618" spans="4:54" x14ac:dyDescent="0.25">
      <c r="D618" s="28">
        <v>609</v>
      </c>
      <c r="F618" s="20"/>
      <c r="G618" s="29">
        <f t="shared" si="5411"/>
        <v>305</v>
      </c>
      <c r="H618" s="4">
        <f t="shared" ref="H618" si="5664">H$5/G618+H$6</f>
        <v>4.0565311475409835</v>
      </c>
      <c r="I618" s="4">
        <f t="shared" si="5402"/>
        <v>5.8148770491803283</v>
      </c>
      <c r="J618" s="28">
        <v>609</v>
      </c>
      <c r="K618" s="4">
        <f t="shared" ref="K618" si="5665">K$5/J618+K$6</f>
        <v>4.0566495894909691</v>
      </c>
      <c r="L618" s="4">
        <f t="shared" si="5404"/>
        <v>5.8150500821018065</v>
      </c>
      <c r="M618" s="28">
        <f t="shared" si="5169"/>
        <v>1627</v>
      </c>
      <c r="N618" s="6">
        <f t="shared" ref="N618" si="5666">N$5/M618+N$6</f>
        <v>3.7561774431468962</v>
      </c>
      <c r="O618" s="6">
        <f t="shared" si="5152"/>
        <v>5.2748090964966199</v>
      </c>
      <c r="P618" s="28">
        <f t="shared" si="5171"/>
        <v>15370</v>
      </c>
      <c r="Q618" s="6">
        <f t="shared" ref="Q618" si="5667">Q$5/P618+Q$6</f>
        <v>3.7035339622641512</v>
      </c>
      <c r="R618" s="6">
        <f t="shared" si="5154"/>
        <v>5.2174797657774885</v>
      </c>
      <c r="S618" s="28">
        <f t="shared" si="5472"/>
        <v>26785</v>
      </c>
      <c r="T618" s="6">
        <f t="shared" ref="T618" si="5668">T$5/S618+T$6</f>
        <v>2.6710942691805117</v>
      </c>
      <c r="U618" s="6">
        <f t="shared" si="5156"/>
        <v>2.9819489826395369</v>
      </c>
      <c r="V618" s="28">
        <f t="shared" si="5474"/>
        <v>51325</v>
      </c>
      <c r="W618" s="6">
        <f t="shared" ref="W618" si="5669">W$5/V618+W$6</f>
        <v>2.5804435947394055</v>
      </c>
      <c r="X618" s="6">
        <f t="shared" si="5158"/>
        <v>2.8811659035557722</v>
      </c>
      <c r="Y618" s="28">
        <f t="shared" si="5476"/>
        <v>102450</v>
      </c>
      <c r="Z618" s="6">
        <f t="shared" ref="Z618" si="5670">Z$5/Y618+Z$6</f>
        <v>2.4542906295754028</v>
      </c>
      <c r="AA618" s="6">
        <f t="shared" si="5160"/>
        <v>2.7407350414836507</v>
      </c>
      <c r="AB618" s="28">
        <f t="shared" si="5559"/>
        <v>622000</v>
      </c>
      <c r="AC618" s="6">
        <f t="shared" ref="AC618" si="5671">AC$5/AB618+AC$6</f>
        <v>2.2027514469453378</v>
      </c>
      <c r="AD618" s="6">
        <f t="shared" si="5162"/>
        <v>2.4604048231511251</v>
      </c>
      <c r="AE618" s="28">
        <f t="shared" si="5642"/>
        <v>1000000</v>
      </c>
      <c r="AF618" s="6">
        <f t="shared" si="5145"/>
        <v>1.91533</v>
      </c>
      <c r="AG618" s="6">
        <f t="shared" si="5163"/>
        <v>2.1395119999999999</v>
      </c>
      <c r="AH618" s="28">
        <f t="shared" si="5643"/>
        <v>1000000</v>
      </c>
      <c r="AI618" s="6">
        <f t="shared" si="5146"/>
        <v>1.4487300000000001</v>
      </c>
      <c r="AJ618" s="6">
        <f t="shared" si="5164"/>
        <v>1.618212</v>
      </c>
      <c r="AK618" s="28">
        <f t="shared" si="5644"/>
        <v>1000000</v>
      </c>
      <c r="AL618" s="6">
        <f t="shared" si="5147"/>
        <v>0.74863000000000002</v>
      </c>
      <c r="AM618" s="6">
        <f t="shared" si="5165"/>
        <v>0.75294456445047486</v>
      </c>
      <c r="AN618" s="28">
        <f t="shared" si="5645"/>
        <v>1000000</v>
      </c>
      <c r="AO618" s="6">
        <f t="shared" si="5148"/>
        <v>0.44783000000000001</v>
      </c>
      <c r="AP618" s="6">
        <f t="shared" si="5166"/>
        <v>0.45051199999999997</v>
      </c>
      <c r="AQ618" s="28">
        <f t="shared" si="5479"/>
        <v>102450</v>
      </c>
      <c r="AR618" s="6">
        <f t="shared" si="5393"/>
        <v>1.4219906295754026</v>
      </c>
      <c r="AS618" s="6">
        <f t="shared" si="5394"/>
        <v>1.5873490956720542</v>
      </c>
      <c r="AT618" s="28">
        <f t="shared" si="5561"/>
        <v>622000</v>
      </c>
      <c r="AU618" s="6">
        <f t="shared" si="5395"/>
        <v>1.1844514469453375</v>
      </c>
      <c r="AV618" s="6">
        <f t="shared" si="5396"/>
        <v>1.3227400638684033</v>
      </c>
      <c r="AW618" s="28">
        <f t="shared" si="5646"/>
        <v>1000000</v>
      </c>
      <c r="AX618" s="6">
        <f t="shared" si="5397"/>
        <v>1.18103</v>
      </c>
      <c r="AY618" s="6">
        <f t="shared" si="5398"/>
        <v>1.3191472407172777</v>
      </c>
      <c r="AZ618" s="28">
        <f t="shared" si="5647"/>
        <v>1000000</v>
      </c>
      <c r="BA618" s="6">
        <f t="shared" si="5399"/>
        <v>1.18103</v>
      </c>
      <c r="BB618" s="21">
        <f t="shared" si="5400"/>
        <v>1.3191472407172777</v>
      </c>
    </row>
    <row r="619" spans="4:54" x14ac:dyDescent="0.25">
      <c r="D619" s="28">
        <v>610</v>
      </c>
      <c r="F619" s="20"/>
      <c r="G619" s="29">
        <f t="shared" si="5411"/>
        <v>305.5</v>
      </c>
      <c r="H619" s="4">
        <f t="shared" ref="H619" si="5672">H$5/G619+H$6</f>
        <v>4.0564130932896889</v>
      </c>
      <c r="I619" s="4">
        <f t="shared" si="5402"/>
        <v>5.814704582651391</v>
      </c>
      <c r="J619" s="28">
        <v>610</v>
      </c>
      <c r="K619" s="4">
        <f t="shared" ref="K619" si="5673">K$5/J619+K$6</f>
        <v>4.0565311475409835</v>
      </c>
      <c r="L619" s="4">
        <f t="shared" si="5404"/>
        <v>5.8148770491803283</v>
      </c>
      <c r="M619" s="28">
        <f t="shared" si="5169"/>
        <v>1630</v>
      </c>
      <c r="N619" s="6">
        <f t="shared" ref="N619" si="5674">N$5/M619+N$6</f>
        <v>3.7560631901840491</v>
      </c>
      <c r="O619" s="6">
        <f t="shared" si="5152"/>
        <v>5.2746846625766874</v>
      </c>
      <c r="P619" s="28">
        <f t="shared" si="5171"/>
        <v>15400</v>
      </c>
      <c r="Q619" s="6">
        <f t="shared" ref="Q619" si="5675">Q$5/P619+Q$6</f>
        <v>3.7035155844155847</v>
      </c>
      <c r="R619" s="6">
        <f t="shared" si="5154"/>
        <v>5.2174597402597405</v>
      </c>
      <c r="S619" s="28">
        <f t="shared" si="5472"/>
        <v>26850</v>
      </c>
      <c r="T619" s="6">
        <f t="shared" ref="T619" si="5676">T$5/S619+T$6</f>
        <v>2.6710093109869648</v>
      </c>
      <c r="U619" s="6">
        <f t="shared" si="5156"/>
        <v>2.9818597765363131</v>
      </c>
      <c r="V619" s="28">
        <f t="shared" si="5474"/>
        <v>51450</v>
      </c>
      <c r="W619" s="6">
        <f t="shared" ref="W619" si="5677">W$5/V619+W$6</f>
        <v>2.5803742468415938</v>
      </c>
      <c r="X619" s="6">
        <f t="shared" si="5158"/>
        <v>2.8810931000971816</v>
      </c>
      <c r="Y619" s="28">
        <f t="shared" si="5476"/>
        <v>102700</v>
      </c>
      <c r="Z619" s="6">
        <f t="shared" ref="Z619" si="5678">Z$5/Y619+Z$6</f>
        <v>2.4542400194741969</v>
      </c>
      <c r="AA619" s="6">
        <f t="shared" si="5160"/>
        <v>2.740681888997079</v>
      </c>
      <c r="AB619" s="28">
        <f t="shared" si="5559"/>
        <v>624000</v>
      </c>
      <c r="AC619" s="6">
        <f t="shared" ref="AC619" si="5679">AC$5/AB619+AC$6</f>
        <v>2.202722435897436</v>
      </c>
      <c r="AD619" s="6">
        <f t="shared" si="5162"/>
        <v>2.460374358974359</v>
      </c>
      <c r="AE619" s="28">
        <f t="shared" si="5642"/>
        <v>1003000</v>
      </c>
      <c r="AF619" s="6">
        <f t="shared" si="5145"/>
        <v>1.9153131605184446</v>
      </c>
      <c r="AG619" s="6">
        <f t="shared" si="5163"/>
        <v>2.1394943170488534</v>
      </c>
      <c r="AH619" s="28">
        <f t="shared" si="5643"/>
        <v>1003000</v>
      </c>
      <c r="AI619" s="6">
        <f t="shared" si="5146"/>
        <v>1.4487131605184447</v>
      </c>
      <c r="AJ619" s="6">
        <f t="shared" si="5164"/>
        <v>1.6181943170488535</v>
      </c>
      <c r="AK619" s="28">
        <f t="shared" si="5644"/>
        <v>1003000</v>
      </c>
      <c r="AL619" s="6">
        <f t="shared" si="5147"/>
        <v>0.74861316051844462</v>
      </c>
      <c r="AM619" s="6">
        <f t="shared" si="5165"/>
        <v>0.75292688149932829</v>
      </c>
      <c r="AN619" s="28">
        <f t="shared" si="5645"/>
        <v>1003000</v>
      </c>
      <c r="AO619" s="6">
        <f t="shared" si="5148"/>
        <v>0.44781316051844466</v>
      </c>
      <c r="AP619" s="6">
        <f t="shared" si="5166"/>
        <v>0.45049431704885345</v>
      </c>
      <c r="AQ619" s="28">
        <f t="shared" si="5479"/>
        <v>102700</v>
      </c>
      <c r="AR619" s="6">
        <f t="shared" si="5393"/>
        <v>1.4219400194741967</v>
      </c>
      <c r="AS619" s="6">
        <f t="shared" si="5394"/>
        <v>1.5872959431854825</v>
      </c>
      <c r="AT619" s="28">
        <f t="shared" si="5561"/>
        <v>624000</v>
      </c>
      <c r="AU619" s="6">
        <f t="shared" si="5395"/>
        <v>1.184422435897436</v>
      </c>
      <c r="AV619" s="6">
        <f t="shared" si="5396"/>
        <v>1.3227095996916367</v>
      </c>
      <c r="AW619" s="28">
        <f t="shared" si="5646"/>
        <v>1003000</v>
      </c>
      <c r="AX619" s="6">
        <f t="shared" si="5397"/>
        <v>1.1810131605184446</v>
      </c>
      <c r="AY619" s="6">
        <f t="shared" si="5398"/>
        <v>1.3191295577661313</v>
      </c>
      <c r="AZ619" s="28">
        <f t="shared" si="5647"/>
        <v>1003000</v>
      </c>
      <c r="BA619" s="6">
        <f t="shared" si="5399"/>
        <v>1.1810131605184446</v>
      </c>
      <c r="BB619" s="21">
        <f t="shared" si="5400"/>
        <v>1.3191295577661313</v>
      </c>
    </row>
    <row r="620" spans="4:54" x14ac:dyDescent="0.25">
      <c r="D620" s="28">
        <v>611</v>
      </c>
      <c r="F620" s="20"/>
      <c r="G620" s="29">
        <f t="shared" si="5411"/>
        <v>306</v>
      </c>
      <c r="H620" s="4">
        <f t="shared" ref="H620" si="5680">H$5/G620+H$6</f>
        <v>4.056295424836601</v>
      </c>
      <c r="I620" s="4">
        <f t="shared" si="5402"/>
        <v>5.8145326797385621</v>
      </c>
      <c r="J620" s="28">
        <v>611</v>
      </c>
      <c r="K620" s="4">
        <f t="shared" ref="K620" si="5681">K$5/J620+K$6</f>
        <v>4.0564130932896889</v>
      </c>
      <c r="L620" s="4">
        <f t="shared" si="5404"/>
        <v>5.814704582651391</v>
      </c>
      <c r="M620" s="28">
        <f t="shared" si="5169"/>
        <v>1633</v>
      </c>
      <c r="N620" s="6">
        <f t="shared" ref="N620" si="5682">N$5/M620+N$6</f>
        <v>3.7559493570116351</v>
      </c>
      <c r="O620" s="6">
        <f t="shared" si="5152"/>
        <v>5.2745606858542562</v>
      </c>
      <c r="P620" s="28">
        <f t="shared" si="5171"/>
        <v>15430</v>
      </c>
      <c r="Q620" s="6">
        <f t="shared" ref="Q620" si="5683">Q$5/P620+Q$6</f>
        <v>3.7034972780298121</v>
      </c>
      <c r="R620" s="6">
        <f t="shared" si="5154"/>
        <v>5.2174397926117955</v>
      </c>
      <c r="S620" s="28">
        <f t="shared" si="5472"/>
        <v>26915</v>
      </c>
      <c r="T620" s="6">
        <f t="shared" ref="T620" si="5684">T$5/S620+T$6</f>
        <v>2.6709247631432289</v>
      </c>
      <c r="U620" s="6">
        <f t="shared" si="5156"/>
        <v>2.9817710013003902</v>
      </c>
      <c r="V620" s="28">
        <f t="shared" si="5474"/>
        <v>51575</v>
      </c>
      <c r="W620" s="6">
        <f t="shared" ref="W620" si="5685">W$5/V620+W$6</f>
        <v>2.5803052350945226</v>
      </c>
      <c r="X620" s="6">
        <f t="shared" si="5158"/>
        <v>2.8810206495395057</v>
      </c>
      <c r="Y620" s="28">
        <f t="shared" si="5476"/>
        <v>102950</v>
      </c>
      <c r="Z620" s="6">
        <f t="shared" ref="Z620" si="5686">Z$5/Y620+Z$6</f>
        <v>2.4541896551724136</v>
      </c>
      <c r="AA620" s="6">
        <f t="shared" si="5160"/>
        <v>2.7406289946576008</v>
      </c>
      <c r="AB620" s="28">
        <f t="shared" si="5559"/>
        <v>626000</v>
      </c>
      <c r="AC620" s="6">
        <f t="shared" ref="AC620" si="5687">AC$5/AB620+AC$6</f>
        <v>2.2026936102236423</v>
      </c>
      <c r="AD620" s="6">
        <f t="shared" si="5162"/>
        <v>2.4603440894568687</v>
      </c>
      <c r="AE620" s="28">
        <f t="shared" si="5642"/>
        <v>1006000</v>
      </c>
      <c r="AF620" s="6">
        <f t="shared" si="5145"/>
        <v>1.915296421471173</v>
      </c>
      <c r="AG620" s="6">
        <f t="shared" si="5163"/>
        <v>2.1394767395626242</v>
      </c>
      <c r="AH620" s="28">
        <f t="shared" si="5643"/>
        <v>1006000</v>
      </c>
      <c r="AI620" s="6">
        <f t="shared" si="5146"/>
        <v>1.4486964214711731</v>
      </c>
      <c r="AJ620" s="6">
        <f t="shared" si="5164"/>
        <v>1.6181767395626243</v>
      </c>
      <c r="AK620" s="28">
        <f t="shared" si="5644"/>
        <v>1006000</v>
      </c>
      <c r="AL620" s="6">
        <f t="shared" si="5147"/>
        <v>0.748596421471173</v>
      </c>
      <c r="AM620" s="6">
        <f t="shared" si="5165"/>
        <v>0.75290930401309908</v>
      </c>
      <c r="AN620" s="28">
        <f t="shared" si="5645"/>
        <v>1006000</v>
      </c>
      <c r="AO620" s="6">
        <f t="shared" si="5148"/>
        <v>0.44779642147117293</v>
      </c>
      <c r="AP620" s="6">
        <f t="shared" si="5166"/>
        <v>0.45047673956262424</v>
      </c>
      <c r="AQ620" s="28">
        <f t="shared" si="5479"/>
        <v>102950</v>
      </c>
      <c r="AR620" s="6">
        <f t="shared" si="5393"/>
        <v>1.4218896551724138</v>
      </c>
      <c r="AS620" s="6">
        <f t="shared" si="5394"/>
        <v>1.5872430488460043</v>
      </c>
      <c r="AT620" s="28">
        <f t="shared" si="5561"/>
        <v>626000</v>
      </c>
      <c r="AU620" s="6">
        <f t="shared" si="5395"/>
        <v>1.1843936102236421</v>
      </c>
      <c r="AV620" s="6">
        <f t="shared" si="5396"/>
        <v>1.3226793301741469</v>
      </c>
      <c r="AW620" s="28">
        <f t="shared" si="5646"/>
        <v>1006000</v>
      </c>
      <c r="AX620" s="6">
        <f t="shared" si="5397"/>
        <v>1.180996421471173</v>
      </c>
      <c r="AY620" s="6">
        <f t="shared" si="5398"/>
        <v>1.3191119802799021</v>
      </c>
      <c r="AZ620" s="28">
        <f t="shared" si="5647"/>
        <v>1006000</v>
      </c>
      <c r="BA620" s="6">
        <f t="shared" si="5399"/>
        <v>1.180996421471173</v>
      </c>
      <c r="BB620" s="21">
        <f t="shared" si="5400"/>
        <v>1.3191119802799021</v>
      </c>
    </row>
    <row r="621" spans="4:54" x14ac:dyDescent="0.25">
      <c r="D621" s="28">
        <v>612</v>
      </c>
      <c r="F621" s="20"/>
      <c r="G621" s="29">
        <f t="shared" si="5411"/>
        <v>306.5</v>
      </c>
      <c r="H621" s="4">
        <f t="shared" ref="H621" si="5688">H$5/G621+H$6</f>
        <v>4.0561781402936381</v>
      </c>
      <c r="I621" s="4">
        <f t="shared" si="5402"/>
        <v>5.8143613376835237</v>
      </c>
      <c r="J621" s="28">
        <v>612</v>
      </c>
      <c r="K621" s="4">
        <f t="shared" ref="K621" si="5689">K$5/J621+K$6</f>
        <v>4.056295424836601</v>
      </c>
      <c r="L621" s="4">
        <f t="shared" si="5404"/>
        <v>5.8145326797385621</v>
      </c>
      <c r="M621" s="28">
        <f t="shared" si="5169"/>
        <v>1636</v>
      </c>
      <c r="N621" s="6">
        <f t="shared" ref="N621" si="5690">N$5/M621+N$6</f>
        <v>3.7558359413202935</v>
      </c>
      <c r="O621" s="6">
        <f t="shared" si="5152"/>
        <v>5.2744371638141816</v>
      </c>
      <c r="P621" s="28">
        <f t="shared" si="5171"/>
        <v>15460</v>
      </c>
      <c r="Q621" s="6">
        <f t="shared" ref="Q621" si="5691">Q$5/P621+Q$6</f>
        <v>3.7034790426908151</v>
      </c>
      <c r="R621" s="6">
        <f t="shared" si="5154"/>
        <v>5.217419922380337</v>
      </c>
      <c r="S621" s="28">
        <f t="shared" si="5472"/>
        <v>26980</v>
      </c>
      <c r="T621" s="6">
        <f t="shared" ref="T621" si="5692">T$5/S621+T$6</f>
        <v>2.6708406226834693</v>
      </c>
      <c r="U621" s="6">
        <f t="shared" si="5156"/>
        <v>2.9816826538176429</v>
      </c>
      <c r="V621" s="28">
        <f t="shared" si="5474"/>
        <v>51700</v>
      </c>
      <c r="W621" s="6">
        <f t="shared" ref="W621" si="5693">W$5/V621+W$6</f>
        <v>2.580236557059961</v>
      </c>
      <c r="X621" s="6">
        <f t="shared" si="5158"/>
        <v>2.8809485493230174</v>
      </c>
      <c r="Y621" s="28">
        <f t="shared" si="5476"/>
        <v>103200</v>
      </c>
      <c r="Z621" s="6">
        <f t="shared" ref="Z621" si="5694">Z$5/Y621+Z$6</f>
        <v>2.4541395348837209</v>
      </c>
      <c r="AA621" s="6">
        <f t="shared" si="5160"/>
        <v>2.7405763565891474</v>
      </c>
      <c r="AB621" s="28">
        <f t="shared" si="5559"/>
        <v>628000</v>
      </c>
      <c r="AC621" s="6">
        <f t="shared" ref="AC621" si="5695">AC$5/AB621+AC$6</f>
        <v>2.2026649681528663</v>
      </c>
      <c r="AD621" s="6">
        <f t="shared" si="5162"/>
        <v>2.4603140127388534</v>
      </c>
      <c r="AE621" s="28">
        <f t="shared" si="5642"/>
        <v>1009000</v>
      </c>
      <c r="AF621" s="6">
        <f t="shared" ref="AF621:AF684" si="5696">AF$5/AE621+AF$6</f>
        <v>1.9152797819623388</v>
      </c>
      <c r="AG621" s="6">
        <f t="shared" si="5163"/>
        <v>2.1394592666005945</v>
      </c>
      <c r="AH621" s="28">
        <f t="shared" si="5643"/>
        <v>1009000</v>
      </c>
      <c r="AI621" s="6">
        <f t="shared" ref="AI621:AI684" si="5697">AI$5/AH621+AI$6</f>
        <v>1.4486797819623389</v>
      </c>
      <c r="AJ621" s="6">
        <f t="shared" si="5164"/>
        <v>1.6181592666005946</v>
      </c>
      <c r="AK621" s="28">
        <f t="shared" si="5644"/>
        <v>1009000</v>
      </c>
      <c r="AL621" s="6">
        <f t="shared" ref="AL621:AL684" si="5698">AL$5/AK621+AL$6</f>
        <v>0.74857978196233899</v>
      </c>
      <c r="AM621" s="6">
        <f t="shared" si="5165"/>
        <v>0.75289183105106949</v>
      </c>
      <c r="AN621" s="28">
        <f t="shared" si="5645"/>
        <v>1009000</v>
      </c>
      <c r="AO621" s="6">
        <f t="shared" ref="AO621:AO684" si="5699">AO$5/AN621+AO$6</f>
        <v>0.44777978196233892</v>
      </c>
      <c r="AP621" s="6">
        <f t="shared" si="5166"/>
        <v>0.45045926660059465</v>
      </c>
      <c r="AQ621" s="28">
        <f t="shared" si="5479"/>
        <v>103200</v>
      </c>
      <c r="AR621" s="6">
        <f t="shared" si="5393"/>
        <v>1.4218395348837209</v>
      </c>
      <c r="AS621" s="6">
        <f t="shared" si="5394"/>
        <v>1.587190410777551</v>
      </c>
      <c r="AT621" s="28">
        <f t="shared" si="5561"/>
        <v>628000</v>
      </c>
      <c r="AU621" s="6">
        <f t="shared" si="5395"/>
        <v>1.1843649681528663</v>
      </c>
      <c r="AV621" s="6">
        <f t="shared" si="5396"/>
        <v>1.3226492534561314</v>
      </c>
      <c r="AW621" s="28">
        <f t="shared" si="5646"/>
        <v>1009000</v>
      </c>
      <c r="AX621" s="6">
        <f t="shared" si="5397"/>
        <v>1.1809797819623389</v>
      </c>
      <c r="AY621" s="6">
        <f t="shared" si="5398"/>
        <v>1.3190945073178724</v>
      </c>
      <c r="AZ621" s="28">
        <f t="shared" si="5647"/>
        <v>1009000</v>
      </c>
      <c r="BA621" s="6">
        <f t="shared" si="5399"/>
        <v>1.1809797819623389</v>
      </c>
      <c r="BB621" s="21">
        <f t="shared" si="5400"/>
        <v>1.3190945073178724</v>
      </c>
    </row>
    <row r="622" spans="4:54" x14ac:dyDescent="0.25">
      <c r="D622" s="28">
        <v>613</v>
      </c>
      <c r="F622" s="20"/>
      <c r="G622" s="29">
        <f t="shared" si="5411"/>
        <v>307</v>
      </c>
      <c r="H622" s="4">
        <f t="shared" ref="H622" si="5700">H$5/G622+H$6</f>
        <v>4.0560612377850163</v>
      </c>
      <c r="I622" s="4">
        <f t="shared" si="5402"/>
        <v>5.8141905537459282</v>
      </c>
      <c r="J622" s="28">
        <v>613</v>
      </c>
      <c r="K622" s="4">
        <f t="shared" ref="K622" si="5701">K$5/J622+K$6</f>
        <v>4.0561781402936381</v>
      </c>
      <c r="L622" s="4">
        <f t="shared" si="5404"/>
        <v>5.8143613376835237</v>
      </c>
      <c r="M622" s="28">
        <f t="shared" si="5169"/>
        <v>1639</v>
      </c>
      <c r="N622" s="6">
        <f t="shared" ref="N622" si="5702">N$5/M622+N$6</f>
        <v>3.7557229408175719</v>
      </c>
      <c r="O622" s="6">
        <f t="shared" ref="O622:O685" si="5703">O$5/M622+O$6</f>
        <v>5.2743140939597319</v>
      </c>
      <c r="P622" s="28">
        <f t="shared" si="5171"/>
        <v>15490</v>
      </c>
      <c r="Q622" s="6">
        <f t="shared" ref="Q622" si="5704">Q$5/P622+Q$6</f>
        <v>3.7034608779857976</v>
      </c>
      <c r="R622" s="6">
        <f t="shared" ref="R622:R685" si="5705">R$5/P622+R$6</f>
        <v>5.2174001291155587</v>
      </c>
      <c r="S622" s="28">
        <f t="shared" si="5472"/>
        <v>27045</v>
      </c>
      <c r="T622" s="6">
        <f t="shared" ref="T622" si="5706">T$5/S622+T$6</f>
        <v>2.6707568866703641</v>
      </c>
      <c r="U622" s="6">
        <f t="shared" ref="U622:U685" si="5707">U$5/S622+U$6</f>
        <v>2.9815947310038826</v>
      </c>
      <c r="V622" s="28">
        <f t="shared" si="5474"/>
        <v>51825</v>
      </c>
      <c r="W622" s="6">
        <f t="shared" ref="W622" si="5708">W$5/V622+W$6</f>
        <v>2.5801682103232029</v>
      </c>
      <c r="X622" s="6">
        <f t="shared" ref="X622:X685" si="5709">X$5/V622+X$6</f>
        <v>2.8808767969126867</v>
      </c>
      <c r="Y622" s="28">
        <f t="shared" si="5476"/>
        <v>103450</v>
      </c>
      <c r="Z622" s="6">
        <f t="shared" ref="Z622" si="5710">Z$5/Y622+Z$6</f>
        <v>2.4540896568390527</v>
      </c>
      <c r="AA622" s="6">
        <f t="shared" ref="AA622:AA685" si="5711">AA$5/Y622+AA$6</f>
        <v>2.7405239729337847</v>
      </c>
      <c r="AB622" s="28">
        <f t="shared" si="5559"/>
        <v>630000</v>
      </c>
      <c r="AC622" s="6">
        <f t="shared" ref="AC622" si="5712">AC$5/AB622+AC$6</f>
        <v>2.202636507936508</v>
      </c>
      <c r="AD622" s="6">
        <f t="shared" ref="AD622:AD685" si="5713">AD$5/AB622+AD$6</f>
        <v>2.4602841269841269</v>
      </c>
      <c r="AE622" s="28">
        <f t="shared" si="5642"/>
        <v>1012000</v>
      </c>
      <c r="AF622" s="6">
        <f t="shared" si="5696"/>
        <v>1.9152632411067194</v>
      </c>
      <c r="AG622" s="6">
        <f t="shared" ref="AG622:AG685" si="5714">AG$5/AE622+AG$6</f>
        <v>2.1394418972332017</v>
      </c>
      <c r="AH622" s="28">
        <f t="shared" si="5643"/>
        <v>1012000</v>
      </c>
      <c r="AI622" s="6">
        <f t="shared" si="5697"/>
        <v>1.4486632411067195</v>
      </c>
      <c r="AJ622" s="6">
        <f t="shared" ref="AJ622:AJ685" si="5715">AJ$5/AH622+AJ$6</f>
        <v>1.6181418972332016</v>
      </c>
      <c r="AK622" s="28">
        <f t="shared" si="5644"/>
        <v>1012000</v>
      </c>
      <c r="AL622" s="6">
        <f t="shared" si="5698"/>
        <v>0.74856324110671935</v>
      </c>
      <c r="AM622" s="6">
        <f t="shared" ref="AM622:AM685" si="5716">AM$5/AK622+AM$6</f>
        <v>0.75287446168367644</v>
      </c>
      <c r="AN622" s="28">
        <f t="shared" si="5645"/>
        <v>1012000</v>
      </c>
      <c r="AO622" s="6">
        <f t="shared" si="5699"/>
        <v>0.44776324110671933</v>
      </c>
      <c r="AP622" s="6">
        <f t="shared" ref="AP622:AP685" si="5717">AP$5/AN622+AP$6</f>
        <v>0.45044189723320155</v>
      </c>
      <c r="AQ622" s="28">
        <f t="shared" si="5479"/>
        <v>103450</v>
      </c>
      <c r="AR622" s="6">
        <f t="shared" si="5393"/>
        <v>1.4217896568390527</v>
      </c>
      <c r="AS622" s="6">
        <f t="shared" si="5394"/>
        <v>1.587138027122188</v>
      </c>
      <c r="AT622" s="28">
        <f t="shared" si="5561"/>
        <v>630000</v>
      </c>
      <c r="AU622" s="6">
        <f t="shared" si="5395"/>
        <v>1.184336507936508</v>
      </c>
      <c r="AV622" s="6">
        <f t="shared" si="5396"/>
        <v>1.3226193677014049</v>
      </c>
      <c r="AW622" s="28">
        <f t="shared" si="5646"/>
        <v>1012000</v>
      </c>
      <c r="AX622" s="6">
        <f t="shared" si="5397"/>
        <v>1.1809632411067195</v>
      </c>
      <c r="AY622" s="6">
        <f t="shared" si="5398"/>
        <v>1.3190771379504793</v>
      </c>
      <c r="AZ622" s="28">
        <f t="shared" si="5647"/>
        <v>1012000</v>
      </c>
      <c r="BA622" s="6">
        <f t="shared" si="5399"/>
        <v>1.1809632411067195</v>
      </c>
      <c r="BB622" s="21">
        <f t="shared" si="5400"/>
        <v>1.3190771379504793</v>
      </c>
    </row>
    <row r="623" spans="4:54" x14ac:dyDescent="0.25">
      <c r="D623" s="28">
        <v>614</v>
      </c>
      <c r="F623" s="20"/>
      <c r="G623" s="29">
        <f t="shared" si="5411"/>
        <v>307.5</v>
      </c>
      <c r="H623" s="4">
        <f t="shared" ref="H623" si="5718">H$5/G623+H$6</f>
        <v>4.0559447154471542</v>
      </c>
      <c r="I623" s="4">
        <f t="shared" si="5402"/>
        <v>5.8140203252032521</v>
      </c>
      <c r="J623" s="28">
        <v>614</v>
      </c>
      <c r="K623" s="4">
        <f t="shared" ref="K623" si="5719">K$5/J623+K$6</f>
        <v>4.0560612377850163</v>
      </c>
      <c r="L623" s="4">
        <f t="shared" si="5404"/>
        <v>5.8141905537459282</v>
      </c>
      <c r="M623" s="28">
        <f t="shared" ref="M623:M686" si="5720">+M622+3</f>
        <v>1642</v>
      </c>
      <c r="N623" s="6">
        <f t="shared" ref="N623" si="5721">N$5/M623+N$6</f>
        <v>3.7556103532277714</v>
      </c>
      <c r="O623" s="6">
        <f t="shared" si="5703"/>
        <v>5.274191473812424</v>
      </c>
      <c r="P623" s="28">
        <f t="shared" ref="P623:P686" si="5722">P622+30</f>
        <v>15520</v>
      </c>
      <c r="Q623" s="6">
        <f t="shared" ref="Q623" si="5723">Q$5/P623+Q$6</f>
        <v>3.7034427835051549</v>
      </c>
      <c r="R623" s="6">
        <f t="shared" si="5705"/>
        <v>5.217380412371134</v>
      </c>
      <c r="S623" s="28">
        <f t="shared" si="5472"/>
        <v>27110</v>
      </c>
      <c r="T623" s="6">
        <f t="shared" ref="T623" si="5724">T$5/S623+T$6</f>
        <v>2.6706735521947622</v>
      </c>
      <c r="U623" s="6">
        <f t="shared" si="5707"/>
        <v>2.9815072298045004</v>
      </c>
      <c r="V623" s="28">
        <f t="shared" si="5474"/>
        <v>51950</v>
      </c>
      <c r="W623" s="6">
        <f t="shared" ref="W623" si="5725">W$5/V623+W$6</f>
        <v>2.5801001924927816</v>
      </c>
      <c r="X623" s="6">
        <f t="shared" si="5709"/>
        <v>2.8808053897978825</v>
      </c>
      <c r="Y623" s="28">
        <f t="shared" si="5476"/>
        <v>103700</v>
      </c>
      <c r="Z623" s="6">
        <f t="shared" ref="Z623" si="5726">Z$5/Y623+Z$6</f>
        <v>2.4540400192864031</v>
      </c>
      <c r="AA623" s="6">
        <f t="shared" si="5711"/>
        <v>2.7404718418514946</v>
      </c>
      <c r="AB623" s="28">
        <f t="shared" si="5559"/>
        <v>632000</v>
      </c>
      <c r="AC623" s="6">
        <f t="shared" ref="AC623" si="5727">AC$5/AB623+AC$6</f>
        <v>2.2026082278481014</v>
      </c>
      <c r="AD623" s="6">
        <f t="shared" si="5713"/>
        <v>2.4602544303797469</v>
      </c>
      <c r="AE623" s="28">
        <f t="shared" si="5642"/>
        <v>1015000</v>
      </c>
      <c r="AF623" s="6">
        <f t="shared" si="5696"/>
        <v>1.9152467980295567</v>
      </c>
      <c r="AG623" s="6">
        <f t="shared" si="5714"/>
        <v>2.139424630541872</v>
      </c>
      <c r="AH623" s="28">
        <f t="shared" si="5643"/>
        <v>1015000</v>
      </c>
      <c r="AI623" s="6">
        <f t="shared" si="5697"/>
        <v>1.4486467980295568</v>
      </c>
      <c r="AJ623" s="6">
        <f t="shared" si="5715"/>
        <v>1.6181246305418719</v>
      </c>
      <c r="AK623" s="28">
        <f t="shared" si="5644"/>
        <v>1015000</v>
      </c>
      <c r="AL623" s="6">
        <f t="shared" si="5698"/>
        <v>0.74854679802955659</v>
      </c>
      <c r="AM623" s="6">
        <f t="shared" si="5716"/>
        <v>0.75285719499234671</v>
      </c>
      <c r="AN623" s="28">
        <f t="shared" si="5645"/>
        <v>1015000</v>
      </c>
      <c r="AO623" s="6">
        <f t="shared" si="5699"/>
        <v>0.44774679802955664</v>
      </c>
      <c r="AP623" s="6">
        <f t="shared" si="5717"/>
        <v>0.45042463054187193</v>
      </c>
      <c r="AQ623" s="28">
        <f t="shared" si="5479"/>
        <v>103700</v>
      </c>
      <c r="AR623" s="6">
        <f t="shared" si="5393"/>
        <v>1.4217400192864031</v>
      </c>
      <c r="AS623" s="6">
        <f t="shared" si="5394"/>
        <v>1.5870858960398984</v>
      </c>
      <c r="AT623" s="28">
        <f t="shared" si="5561"/>
        <v>632000</v>
      </c>
      <c r="AU623" s="6">
        <f t="shared" si="5395"/>
        <v>1.1843082278481012</v>
      </c>
      <c r="AV623" s="6">
        <f t="shared" si="5396"/>
        <v>1.3225896710970246</v>
      </c>
      <c r="AW623" s="28">
        <f t="shared" si="5646"/>
        <v>1015000</v>
      </c>
      <c r="AX623" s="6">
        <f t="shared" si="5397"/>
        <v>1.1809467980295567</v>
      </c>
      <c r="AY623" s="6">
        <f t="shared" si="5398"/>
        <v>1.3190598712591497</v>
      </c>
      <c r="AZ623" s="28">
        <f t="shared" si="5647"/>
        <v>1015000</v>
      </c>
      <c r="BA623" s="6">
        <f t="shared" si="5399"/>
        <v>1.1809467980295567</v>
      </c>
      <c r="BB623" s="21">
        <f t="shared" si="5400"/>
        <v>1.3190598712591497</v>
      </c>
    </row>
    <row r="624" spans="4:54" x14ac:dyDescent="0.25">
      <c r="D624" s="28">
        <v>615</v>
      </c>
      <c r="F624" s="20"/>
      <c r="G624" s="29">
        <f t="shared" si="5411"/>
        <v>308</v>
      </c>
      <c r="H624" s="4">
        <f t="shared" ref="H624" si="5728">H$5/G624+H$6</f>
        <v>4.0558285714285711</v>
      </c>
      <c r="I624" s="4">
        <f t="shared" si="5402"/>
        <v>5.8138506493506492</v>
      </c>
      <c r="J624" s="28">
        <v>615</v>
      </c>
      <c r="K624" s="4">
        <f t="shared" ref="K624" si="5729">K$5/J624+K$6</f>
        <v>4.0559447154471542</v>
      </c>
      <c r="L624" s="4">
        <f t="shared" si="5404"/>
        <v>5.8140203252032521</v>
      </c>
      <c r="M624" s="28">
        <f t="shared" si="5720"/>
        <v>1645</v>
      </c>
      <c r="N624" s="6">
        <f t="shared" ref="N624" si="5730">N$5/M624+N$6</f>
        <v>3.7554981762917934</v>
      </c>
      <c r="O624" s="6">
        <f t="shared" si="5703"/>
        <v>5.2740693009118544</v>
      </c>
      <c r="P624" s="28">
        <f t="shared" si="5722"/>
        <v>15550</v>
      </c>
      <c r="Q624" s="6">
        <f t="shared" ref="Q624" si="5731">Q$5/P624+Q$6</f>
        <v>3.703424758842444</v>
      </c>
      <c r="R624" s="6">
        <f t="shared" si="5705"/>
        <v>5.2173607717041808</v>
      </c>
      <c r="S624" s="28">
        <f t="shared" si="5472"/>
        <v>27175</v>
      </c>
      <c r="T624" s="6">
        <f t="shared" ref="T624" si="5732">T$5/S624+T$6</f>
        <v>2.6705906163753452</v>
      </c>
      <c r="U624" s="6">
        <f t="shared" si="5707"/>
        <v>2.9814201471941124</v>
      </c>
      <c r="V624" s="28">
        <f t="shared" si="5474"/>
        <v>52075</v>
      </c>
      <c r="W624" s="6">
        <f t="shared" ref="W624" si="5733">W$5/V624+W$6</f>
        <v>2.5800325012001917</v>
      </c>
      <c r="X624" s="6">
        <f t="shared" si="5709"/>
        <v>2.8807343254920785</v>
      </c>
      <c r="Y624" s="28">
        <f t="shared" si="5476"/>
        <v>103950</v>
      </c>
      <c r="Z624" s="6">
        <f t="shared" ref="Z624" si="5734">Z$5/Y624+Z$6</f>
        <v>2.4539906204906203</v>
      </c>
      <c r="AA624" s="6">
        <f t="shared" si="5711"/>
        <v>2.7404199615199616</v>
      </c>
      <c r="AB624" s="28">
        <f t="shared" si="5559"/>
        <v>634000</v>
      </c>
      <c r="AC624" s="6">
        <f t="shared" ref="AC624" si="5735">AC$5/AB624+AC$6</f>
        <v>2.2025801261829656</v>
      </c>
      <c r="AD624" s="6">
        <f t="shared" si="5713"/>
        <v>2.4602249211356466</v>
      </c>
      <c r="AE624" s="28">
        <f t="shared" si="5642"/>
        <v>1018000</v>
      </c>
      <c r="AF624" s="6">
        <f t="shared" si="5696"/>
        <v>1.9152304518664047</v>
      </c>
      <c r="AG624" s="6">
        <f t="shared" si="5714"/>
        <v>2.1394074656188606</v>
      </c>
      <c r="AH624" s="28">
        <f t="shared" si="5643"/>
        <v>1018000</v>
      </c>
      <c r="AI624" s="6">
        <f t="shared" si="5697"/>
        <v>1.4486304518664048</v>
      </c>
      <c r="AJ624" s="6">
        <f t="shared" si="5715"/>
        <v>1.6181074656188605</v>
      </c>
      <c r="AK624" s="28">
        <f t="shared" si="5644"/>
        <v>1018000</v>
      </c>
      <c r="AL624" s="6">
        <f t="shared" si="5698"/>
        <v>0.74853045186640466</v>
      </c>
      <c r="AM624" s="6">
        <f t="shared" si="5716"/>
        <v>0.75284003006933531</v>
      </c>
      <c r="AN624" s="28">
        <f t="shared" si="5645"/>
        <v>1018000</v>
      </c>
      <c r="AO624" s="6">
        <f t="shared" si="5699"/>
        <v>0.4477304518664047</v>
      </c>
      <c r="AP624" s="6">
        <f t="shared" si="5717"/>
        <v>0.45040746561886053</v>
      </c>
      <c r="AQ624" s="28">
        <f t="shared" si="5479"/>
        <v>103950</v>
      </c>
      <c r="AR624" s="6">
        <f t="shared" si="5393"/>
        <v>1.4216906204906206</v>
      </c>
      <c r="AS624" s="6">
        <f t="shared" si="5394"/>
        <v>1.5870340157083651</v>
      </c>
      <c r="AT624" s="28">
        <f t="shared" si="5561"/>
        <v>634000</v>
      </c>
      <c r="AU624" s="6">
        <f t="shared" si="5395"/>
        <v>1.1842801261829654</v>
      </c>
      <c r="AV624" s="6">
        <f t="shared" si="5396"/>
        <v>1.3225601618529246</v>
      </c>
      <c r="AW624" s="28">
        <f t="shared" si="5646"/>
        <v>1018000</v>
      </c>
      <c r="AX624" s="6">
        <f t="shared" si="5397"/>
        <v>1.1809304518664048</v>
      </c>
      <c r="AY624" s="6">
        <f t="shared" si="5398"/>
        <v>1.3190427063361383</v>
      </c>
      <c r="AZ624" s="28">
        <f t="shared" si="5647"/>
        <v>1018000</v>
      </c>
      <c r="BA624" s="6">
        <f t="shared" si="5399"/>
        <v>1.1809304518664048</v>
      </c>
      <c r="BB624" s="21">
        <f t="shared" si="5400"/>
        <v>1.3190427063361383</v>
      </c>
    </row>
    <row r="625" spans="4:54" x14ac:dyDescent="0.25">
      <c r="D625" s="28">
        <v>616</v>
      </c>
      <c r="F625" s="20"/>
      <c r="G625" s="29">
        <f t="shared" si="5411"/>
        <v>308.5</v>
      </c>
      <c r="H625" s="4">
        <f t="shared" ref="H625" si="5736">H$5/G625+H$6</f>
        <v>4.0557128038897892</v>
      </c>
      <c r="I625" s="4">
        <f t="shared" si="5402"/>
        <v>5.8136815235008106</v>
      </c>
      <c r="J625" s="28">
        <v>616</v>
      </c>
      <c r="K625" s="4">
        <f t="shared" ref="K625" si="5737">K$5/J625+K$6</f>
        <v>4.0558285714285711</v>
      </c>
      <c r="L625" s="4">
        <f t="shared" si="5404"/>
        <v>5.8138506493506492</v>
      </c>
      <c r="M625" s="28">
        <f t="shared" si="5720"/>
        <v>1648</v>
      </c>
      <c r="N625" s="6">
        <f t="shared" ref="N625" si="5738">N$5/M625+N$6</f>
        <v>3.7553864077669905</v>
      </c>
      <c r="O625" s="6">
        <f t="shared" si="5703"/>
        <v>5.2739475728155343</v>
      </c>
      <c r="P625" s="28">
        <f t="shared" si="5722"/>
        <v>15580</v>
      </c>
      <c r="Q625" s="6">
        <f t="shared" ref="Q625" si="5739">Q$5/P625+Q$6</f>
        <v>3.7034068035943517</v>
      </c>
      <c r="R625" s="6">
        <f t="shared" si="5705"/>
        <v>5.2173412066752247</v>
      </c>
      <c r="S625" s="28">
        <f t="shared" si="5472"/>
        <v>27240</v>
      </c>
      <c r="T625" s="6">
        <f t="shared" ref="T625" si="5740">T$5/S625+T$6</f>
        <v>2.6705080763582969</v>
      </c>
      <c r="U625" s="6">
        <f t="shared" si="5707"/>
        <v>2.9813334801762115</v>
      </c>
      <c r="V625" s="28">
        <f t="shared" si="5474"/>
        <v>52200</v>
      </c>
      <c r="W625" s="6">
        <f t="shared" ref="W625" si="5741">W$5/V625+W$6</f>
        <v>2.5799651340996168</v>
      </c>
      <c r="X625" s="6">
        <f t="shared" si="5709"/>
        <v>2.8806636015325671</v>
      </c>
      <c r="Y625" s="28">
        <f t="shared" si="5476"/>
        <v>104200</v>
      </c>
      <c r="Z625" s="6">
        <f t="shared" ref="Z625" si="5742">Z$5/Y625+Z$6</f>
        <v>2.4539414587332056</v>
      </c>
      <c r="AA625" s="6">
        <f t="shared" si="5711"/>
        <v>2.7403683301343573</v>
      </c>
      <c r="AB625" s="28">
        <f t="shared" si="5559"/>
        <v>636000</v>
      </c>
      <c r="AC625" s="6">
        <f t="shared" ref="AC625" si="5743">AC$5/AB625+AC$6</f>
        <v>2.2025522012578618</v>
      </c>
      <c r="AD625" s="6">
        <f t="shared" si="5713"/>
        <v>2.4601955974842764</v>
      </c>
      <c r="AE625" s="28">
        <f t="shared" si="5642"/>
        <v>1021000</v>
      </c>
      <c r="AF625" s="6">
        <f t="shared" si="5696"/>
        <v>1.9152142017629774</v>
      </c>
      <c r="AG625" s="6">
        <f t="shared" si="5714"/>
        <v>2.1393904015670908</v>
      </c>
      <c r="AH625" s="28">
        <f t="shared" si="5643"/>
        <v>1021000</v>
      </c>
      <c r="AI625" s="6">
        <f t="shared" si="5697"/>
        <v>1.4486142017629775</v>
      </c>
      <c r="AJ625" s="6">
        <f t="shared" si="5715"/>
        <v>1.6180904015670912</v>
      </c>
      <c r="AK625" s="28">
        <f t="shared" si="5644"/>
        <v>1021000</v>
      </c>
      <c r="AL625" s="6">
        <f t="shared" si="5698"/>
        <v>0.74851420176297745</v>
      </c>
      <c r="AM625" s="6">
        <f t="shared" si="5716"/>
        <v>0.75282296601756593</v>
      </c>
      <c r="AN625" s="28">
        <f t="shared" si="5645"/>
        <v>1021000</v>
      </c>
      <c r="AO625" s="6">
        <f t="shared" si="5699"/>
        <v>0.44771420176297744</v>
      </c>
      <c r="AP625" s="6">
        <f t="shared" si="5717"/>
        <v>0.45039040156709109</v>
      </c>
      <c r="AQ625" s="28">
        <f t="shared" si="5479"/>
        <v>104200</v>
      </c>
      <c r="AR625" s="6">
        <f t="shared" si="5393"/>
        <v>1.4216414587332054</v>
      </c>
      <c r="AS625" s="6">
        <f t="shared" si="5394"/>
        <v>1.5869823843227606</v>
      </c>
      <c r="AT625" s="28">
        <f t="shared" si="5561"/>
        <v>636000</v>
      </c>
      <c r="AU625" s="6">
        <f t="shared" si="5395"/>
        <v>1.1842522012578616</v>
      </c>
      <c r="AV625" s="6">
        <f t="shared" si="5396"/>
        <v>1.3225308382015546</v>
      </c>
      <c r="AW625" s="28">
        <f t="shared" si="5646"/>
        <v>1021000</v>
      </c>
      <c r="AX625" s="6">
        <f t="shared" si="5397"/>
        <v>1.1809142017629775</v>
      </c>
      <c r="AY625" s="6">
        <f t="shared" si="5398"/>
        <v>1.3190256422843689</v>
      </c>
      <c r="AZ625" s="28">
        <f t="shared" si="5647"/>
        <v>1021000</v>
      </c>
      <c r="BA625" s="6">
        <f t="shared" si="5399"/>
        <v>1.1809142017629775</v>
      </c>
      <c r="BB625" s="21">
        <f t="shared" si="5400"/>
        <v>1.3190256422843689</v>
      </c>
    </row>
    <row r="626" spans="4:54" x14ac:dyDescent="0.25">
      <c r="D626" s="28">
        <v>617</v>
      </c>
      <c r="F626" s="20"/>
      <c r="G626" s="29">
        <f t="shared" si="5411"/>
        <v>309</v>
      </c>
      <c r="H626" s="4">
        <f t="shared" ref="H626" si="5744">H$5/G626+H$6</f>
        <v>4.0555974110032365</v>
      </c>
      <c r="I626" s="4">
        <f t="shared" si="5402"/>
        <v>5.8135129449838194</v>
      </c>
      <c r="J626" s="28">
        <v>617</v>
      </c>
      <c r="K626" s="4">
        <f t="shared" ref="K626" si="5745">K$5/J626+K$6</f>
        <v>4.0557128038897892</v>
      </c>
      <c r="L626" s="4">
        <f t="shared" si="5404"/>
        <v>5.8136815235008106</v>
      </c>
      <c r="M626" s="28">
        <f t="shared" si="5720"/>
        <v>1651</v>
      </c>
      <c r="N626" s="6">
        <f t="shared" ref="N626" si="5746">N$5/M626+N$6</f>
        <v>3.7552750454270143</v>
      </c>
      <c r="O626" s="6">
        <f t="shared" si="5703"/>
        <v>5.2738262870987285</v>
      </c>
      <c r="P626" s="28">
        <f t="shared" si="5722"/>
        <v>15610</v>
      </c>
      <c r="Q626" s="6">
        <f t="shared" ref="Q626" si="5747">Q$5/P626+Q$6</f>
        <v>3.7033889173606664</v>
      </c>
      <c r="R626" s="6">
        <f t="shared" si="5705"/>
        <v>5.2173217168481747</v>
      </c>
      <c r="S626" s="28">
        <f t="shared" si="5472"/>
        <v>27305</v>
      </c>
      <c r="T626" s="6">
        <f t="shared" ref="T626" si="5748">T$5/S626+T$6</f>
        <v>2.6704259293169752</v>
      </c>
      <c r="U626" s="6">
        <f t="shared" si="5707"/>
        <v>2.9812472257828238</v>
      </c>
      <c r="V626" s="28">
        <f t="shared" si="5474"/>
        <v>52325</v>
      </c>
      <c r="W626" s="6">
        <f t="shared" ref="W626" si="5749">W$5/V626+W$6</f>
        <v>2.5798980888676541</v>
      </c>
      <c r="X626" s="6">
        <f t="shared" si="5709"/>
        <v>2.8805932154801721</v>
      </c>
      <c r="Y626" s="28">
        <f t="shared" si="5476"/>
        <v>104450</v>
      </c>
      <c r="Z626" s="6">
        <f t="shared" ref="Z626" si="5750">Z$5/Y626+Z$6</f>
        <v>2.453892532312111</v>
      </c>
      <c r="AA626" s="6">
        <f t="shared" si="5711"/>
        <v>2.7403169459071326</v>
      </c>
      <c r="AB626" s="28">
        <f t="shared" si="5559"/>
        <v>638000</v>
      </c>
      <c r="AC626" s="6">
        <f t="shared" ref="AC626" si="5751">AC$5/AB626+AC$6</f>
        <v>2.2025244514106586</v>
      </c>
      <c r="AD626" s="6">
        <f t="shared" si="5713"/>
        <v>2.4601664576802507</v>
      </c>
      <c r="AE626" s="28">
        <f t="shared" si="5642"/>
        <v>1024000</v>
      </c>
      <c r="AF626" s="6">
        <f t="shared" si="5696"/>
        <v>1.9151980468750001</v>
      </c>
      <c r="AG626" s="6">
        <f t="shared" si="5714"/>
        <v>2.1393734374999998</v>
      </c>
      <c r="AH626" s="28">
        <f t="shared" si="5643"/>
        <v>1024000</v>
      </c>
      <c r="AI626" s="6">
        <f t="shared" si="5697"/>
        <v>1.4485980468750002</v>
      </c>
      <c r="AJ626" s="6">
        <f t="shared" si="5715"/>
        <v>1.6180734375000001</v>
      </c>
      <c r="AK626" s="28">
        <f t="shared" si="5644"/>
        <v>1024000</v>
      </c>
      <c r="AL626" s="6">
        <f t="shared" si="5698"/>
        <v>0.74849804687499999</v>
      </c>
      <c r="AM626" s="6">
        <f t="shared" si="5716"/>
        <v>0.75280600195047487</v>
      </c>
      <c r="AN626" s="28">
        <f t="shared" si="5645"/>
        <v>1024000</v>
      </c>
      <c r="AO626" s="6">
        <f t="shared" si="5699"/>
        <v>0.44769804687499998</v>
      </c>
      <c r="AP626" s="6">
        <f t="shared" si="5717"/>
        <v>0.45037343749999997</v>
      </c>
      <c r="AQ626" s="28">
        <f t="shared" si="5479"/>
        <v>104450</v>
      </c>
      <c r="AR626" s="6">
        <f t="shared" si="5393"/>
        <v>1.421592532312111</v>
      </c>
      <c r="AS626" s="6">
        <f t="shared" si="5394"/>
        <v>1.5869310000955361</v>
      </c>
      <c r="AT626" s="28">
        <f t="shared" si="5561"/>
        <v>638000</v>
      </c>
      <c r="AU626" s="6">
        <f t="shared" si="5395"/>
        <v>1.1842244514106584</v>
      </c>
      <c r="AV626" s="6">
        <f t="shared" si="5396"/>
        <v>1.3225016983975286</v>
      </c>
      <c r="AW626" s="28">
        <f t="shared" si="5646"/>
        <v>1024000</v>
      </c>
      <c r="AX626" s="6">
        <f t="shared" si="5397"/>
        <v>1.1808980468750001</v>
      </c>
      <c r="AY626" s="6">
        <f t="shared" si="5398"/>
        <v>1.3190086782172779</v>
      </c>
      <c r="AZ626" s="28">
        <f t="shared" si="5647"/>
        <v>1024000</v>
      </c>
      <c r="BA626" s="6">
        <f t="shared" si="5399"/>
        <v>1.1808980468750001</v>
      </c>
      <c r="BB626" s="21">
        <f t="shared" si="5400"/>
        <v>1.3190086782172779</v>
      </c>
    </row>
    <row r="627" spans="4:54" x14ac:dyDescent="0.25">
      <c r="D627" s="28">
        <v>618</v>
      </c>
      <c r="F627" s="20"/>
      <c r="G627" s="29">
        <f t="shared" si="5411"/>
        <v>309.5</v>
      </c>
      <c r="H627" s="4">
        <f t="shared" ref="H627" si="5752">H$5/G627+H$6</f>
        <v>4.0554823909531503</v>
      </c>
      <c r="I627" s="4">
        <f t="shared" si="5402"/>
        <v>5.8133449111470119</v>
      </c>
      <c r="J627" s="28">
        <v>618</v>
      </c>
      <c r="K627" s="4">
        <f t="shared" ref="K627" si="5753">K$5/J627+K$6</f>
        <v>4.0555974110032365</v>
      </c>
      <c r="L627" s="4">
        <f t="shared" si="5404"/>
        <v>5.8135129449838194</v>
      </c>
      <c r="M627" s="28">
        <f t="shared" si="5720"/>
        <v>1654</v>
      </c>
      <c r="N627" s="6">
        <f t="shared" ref="N627" si="5754">N$5/M627+N$6</f>
        <v>3.7551640870616687</v>
      </c>
      <c r="O627" s="6">
        <f t="shared" si="5703"/>
        <v>5.2737054413542932</v>
      </c>
      <c r="P627" s="28">
        <f t="shared" si="5722"/>
        <v>15640</v>
      </c>
      <c r="Q627" s="6">
        <f t="shared" ref="Q627" si="5755">Q$5/P627+Q$6</f>
        <v>3.7033710997442455</v>
      </c>
      <c r="R627" s="6">
        <f t="shared" si="5705"/>
        <v>5.2173023017902818</v>
      </c>
      <c r="S627" s="28">
        <f t="shared" si="5472"/>
        <v>27370</v>
      </c>
      <c r="T627" s="6">
        <f t="shared" ref="T627" si="5756">T$5/S627+T$6</f>
        <v>2.6703441724515895</v>
      </c>
      <c r="U627" s="6">
        <f t="shared" si="5707"/>
        <v>2.9811613810741688</v>
      </c>
      <c r="V627" s="28">
        <f t="shared" si="5474"/>
        <v>52450</v>
      </c>
      <c r="W627" s="6">
        <f t="shared" ref="W627" si="5757">W$5/V627+W$6</f>
        <v>2.5798313632030503</v>
      </c>
      <c r="X627" s="6">
        <f t="shared" si="5709"/>
        <v>2.8805231649189702</v>
      </c>
      <c r="Y627" s="28">
        <f t="shared" si="5476"/>
        <v>104700</v>
      </c>
      <c r="Z627" s="6">
        <f t="shared" ref="Z627" si="5758">Z$5/Y627+Z$6</f>
        <v>2.4538438395415474</v>
      </c>
      <c r="AA627" s="6">
        <f t="shared" si="5711"/>
        <v>2.740265807067813</v>
      </c>
      <c r="AB627" s="28">
        <f t="shared" si="5559"/>
        <v>640000</v>
      </c>
      <c r="AC627" s="6">
        <f t="shared" ref="AC627" si="5759">AC$5/AB627+AC$6</f>
        <v>2.202496875</v>
      </c>
      <c r="AD627" s="6">
        <f t="shared" si="5713"/>
        <v>2.4601374999999996</v>
      </c>
      <c r="AE627" s="28">
        <f t="shared" si="5642"/>
        <v>1027000</v>
      </c>
      <c r="AF627" s="6">
        <f t="shared" si="5696"/>
        <v>1.9151819863680624</v>
      </c>
      <c r="AG627" s="6">
        <f t="shared" si="5714"/>
        <v>2.1393565725413826</v>
      </c>
      <c r="AH627" s="28">
        <f t="shared" si="5643"/>
        <v>1027000</v>
      </c>
      <c r="AI627" s="6">
        <f t="shared" si="5697"/>
        <v>1.4485819863680625</v>
      </c>
      <c r="AJ627" s="6">
        <f t="shared" si="5715"/>
        <v>1.6180565725413827</v>
      </c>
      <c r="AK627" s="28">
        <f t="shared" si="5644"/>
        <v>1027000</v>
      </c>
      <c r="AL627" s="6">
        <f t="shared" si="5698"/>
        <v>0.74848198636806229</v>
      </c>
      <c r="AM627" s="6">
        <f t="shared" si="5716"/>
        <v>0.75278913699185745</v>
      </c>
      <c r="AN627" s="28">
        <f t="shared" si="5645"/>
        <v>1027000</v>
      </c>
      <c r="AO627" s="6">
        <f t="shared" si="5699"/>
        <v>0.44768198636806228</v>
      </c>
      <c r="AP627" s="6">
        <f t="shared" si="5717"/>
        <v>0.45035657254138267</v>
      </c>
      <c r="AQ627" s="28">
        <f t="shared" si="5479"/>
        <v>104700</v>
      </c>
      <c r="AR627" s="6">
        <f t="shared" si="5393"/>
        <v>1.4215438395415474</v>
      </c>
      <c r="AS627" s="6">
        <f t="shared" si="5394"/>
        <v>1.5868798612562165</v>
      </c>
      <c r="AT627" s="28">
        <f t="shared" si="5561"/>
        <v>640000</v>
      </c>
      <c r="AU627" s="6">
        <f t="shared" si="5395"/>
        <v>1.184196875</v>
      </c>
      <c r="AV627" s="6">
        <f t="shared" si="5396"/>
        <v>1.3224727407172778</v>
      </c>
      <c r="AW627" s="28">
        <f t="shared" si="5646"/>
        <v>1027000</v>
      </c>
      <c r="AX627" s="6">
        <f t="shared" si="5397"/>
        <v>1.1808819863680624</v>
      </c>
      <c r="AY627" s="6">
        <f t="shared" si="5398"/>
        <v>1.3189918132586604</v>
      </c>
      <c r="AZ627" s="28">
        <f t="shared" si="5647"/>
        <v>1027000</v>
      </c>
      <c r="BA627" s="6">
        <f t="shared" si="5399"/>
        <v>1.1808819863680624</v>
      </c>
      <c r="BB627" s="21">
        <f t="shared" si="5400"/>
        <v>1.3189918132586604</v>
      </c>
    </row>
    <row r="628" spans="4:54" x14ac:dyDescent="0.25">
      <c r="D628" s="28">
        <v>619</v>
      </c>
      <c r="F628" s="20"/>
      <c r="G628" s="29">
        <f t="shared" si="5411"/>
        <v>310</v>
      </c>
      <c r="H628" s="4">
        <f t="shared" ref="H628" si="5760">H$5/G628+H$6</f>
        <v>4.0553677419354841</v>
      </c>
      <c r="I628" s="4">
        <f t="shared" si="5402"/>
        <v>5.8131774193548393</v>
      </c>
      <c r="J628" s="28">
        <v>619</v>
      </c>
      <c r="K628" s="4">
        <f t="shared" ref="K628" si="5761">K$5/J628+K$6</f>
        <v>4.0554823909531503</v>
      </c>
      <c r="L628" s="4">
        <f t="shared" si="5404"/>
        <v>5.8133449111470119</v>
      </c>
      <c r="M628" s="28">
        <f t="shared" si="5720"/>
        <v>1657</v>
      </c>
      <c r="N628" s="6">
        <f t="shared" ref="N628" si="5762">N$5/M628+N$6</f>
        <v>3.7550535304767654</v>
      </c>
      <c r="O628" s="6">
        <f t="shared" si="5703"/>
        <v>5.2735850331925169</v>
      </c>
      <c r="P628" s="28">
        <f t="shared" si="5722"/>
        <v>15670</v>
      </c>
      <c r="Q628" s="6">
        <f t="shared" ref="Q628" si="5763">Q$5/P628+Q$6</f>
        <v>3.7033533503509894</v>
      </c>
      <c r="R628" s="6">
        <f t="shared" si="5705"/>
        <v>5.2172829610721125</v>
      </c>
      <c r="S628" s="28">
        <f t="shared" si="5472"/>
        <v>27435</v>
      </c>
      <c r="T628" s="6">
        <f t="shared" ref="T628" si="5764">T$5/S628+T$6</f>
        <v>2.6702628029888831</v>
      </c>
      <c r="U628" s="6">
        <f t="shared" si="5707"/>
        <v>2.9810759431383271</v>
      </c>
      <c r="V628" s="28">
        <f t="shared" si="5474"/>
        <v>52575</v>
      </c>
      <c r="W628" s="6">
        <f t="shared" ref="W628" si="5765">W$5/V628+W$6</f>
        <v>2.5797649548264383</v>
      </c>
      <c r="X628" s="6">
        <f t="shared" si="5709"/>
        <v>2.8804534474560151</v>
      </c>
      <c r="Y628" s="28">
        <f t="shared" si="5476"/>
        <v>104950</v>
      </c>
      <c r="Z628" s="6">
        <f t="shared" ref="Z628" si="5766">Z$5/Y628+Z$6</f>
        <v>2.4537953787517868</v>
      </c>
      <c r="AA628" s="6">
        <f t="shared" si="5711"/>
        <v>2.7402149118627919</v>
      </c>
      <c r="AB628" s="28">
        <f t="shared" si="5559"/>
        <v>642000</v>
      </c>
      <c r="AC628" s="6">
        <f t="shared" ref="AC628" si="5767">AC$5/AB628+AC$6</f>
        <v>2.2024694704049845</v>
      </c>
      <c r="AD628" s="6">
        <f t="shared" si="5713"/>
        <v>2.4601087227414329</v>
      </c>
      <c r="AE628" s="28">
        <f t="shared" si="5642"/>
        <v>1030000</v>
      </c>
      <c r="AF628" s="6">
        <f t="shared" si="5696"/>
        <v>1.9151660194174758</v>
      </c>
      <c r="AG628" s="6">
        <f t="shared" si="5714"/>
        <v>2.1393398058252426</v>
      </c>
      <c r="AH628" s="28">
        <f t="shared" si="5643"/>
        <v>1030000</v>
      </c>
      <c r="AI628" s="6">
        <f t="shared" si="5697"/>
        <v>1.4485660194174759</v>
      </c>
      <c r="AJ628" s="6">
        <f t="shared" si="5715"/>
        <v>1.6180398058252428</v>
      </c>
      <c r="AK628" s="28">
        <f t="shared" si="5644"/>
        <v>1030000</v>
      </c>
      <c r="AL628" s="6">
        <f t="shared" si="5698"/>
        <v>0.7484660194174757</v>
      </c>
      <c r="AM628" s="6">
        <f t="shared" si="5716"/>
        <v>0.75277237027571753</v>
      </c>
      <c r="AN628" s="28">
        <f t="shared" si="5645"/>
        <v>1030000</v>
      </c>
      <c r="AO628" s="6">
        <f t="shared" si="5699"/>
        <v>0.44766601941747569</v>
      </c>
      <c r="AP628" s="6">
        <f t="shared" si="5717"/>
        <v>0.45033980582524269</v>
      </c>
      <c r="AQ628" s="28">
        <f t="shared" si="5479"/>
        <v>104950</v>
      </c>
      <c r="AR628" s="6">
        <f t="shared" si="5393"/>
        <v>1.4214953787517866</v>
      </c>
      <c r="AS628" s="6">
        <f t="shared" si="5394"/>
        <v>1.5868289660511954</v>
      </c>
      <c r="AT628" s="28">
        <f t="shared" si="5561"/>
        <v>642000</v>
      </c>
      <c r="AU628" s="6">
        <f t="shared" si="5395"/>
        <v>1.1841694704049843</v>
      </c>
      <c r="AV628" s="6">
        <f t="shared" si="5396"/>
        <v>1.3224439634587108</v>
      </c>
      <c r="AW628" s="28">
        <f t="shared" si="5646"/>
        <v>1030000</v>
      </c>
      <c r="AX628" s="6">
        <f t="shared" si="5397"/>
        <v>1.1808660194174758</v>
      </c>
      <c r="AY628" s="6">
        <f t="shared" si="5398"/>
        <v>1.3189750465425205</v>
      </c>
      <c r="AZ628" s="28">
        <f t="shared" si="5647"/>
        <v>1030000</v>
      </c>
      <c r="BA628" s="6">
        <f t="shared" si="5399"/>
        <v>1.1808660194174758</v>
      </c>
      <c r="BB628" s="21">
        <f t="shared" si="5400"/>
        <v>1.3189750465425205</v>
      </c>
    </row>
    <row r="629" spans="4:54" x14ac:dyDescent="0.25">
      <c r="D629" s="28">
        <v>620</v>
      </c>
      <c r="F629" s="20"/>
      <c r="G629" s="29">
        <f t="shared" si="5411"/>
        <v>310.5</v>
      </c>
      <c r="H629" s="4">
        <f t="shared" ref="H629" si="5768">H$5/G629+H$6</f>
        <v>4.0552534621578102</v>
      </c>
      <c r="I629" s="4">
        <f t="shared" si="5402"/>
        <v>5.8130104669887279</v>
      </c>
      <c r="J629" s="28">
        <v>620</v>
      </c>
      <c r="K629" s="4">
        <f t="shared" ref="K629" si="5769">K$5/J629+K$6</f>
        <v>4.0553677419354841</v>
      </c>
      <c r="L629" s="4">
        <f t="shared" si="5404"/>
        <v>5.8131774193548393</v>
      </c>
      <c r="M629" s="28">
        <f t="shared" si="5720"/>
        <v>1660</v>
      </c>
      <c r="N629" s="6">
        <f t="shared" ref="N629" si="5770">N$5/M629+N$6</f>
        <v>3.7549433734939761</v>
      </c>
      <c r="O629" s="6">
        <f t="shared" si="5703"/>
        <v>5.2734650602409641</v>
      </c>
      <c r="P629" s="28">
        <f t="shared" si="5722"/>
        <v>15700</v>
      </c>
      <c r="Q629" s="6">
        <f t="shared" ref="Q629" si="5771">Q$5/P629+Q$6</f>
        <v>3.7033356687898089</v>
      </c>
      <c r="R629" s="6">
        <f t="shared" si="5705"/>
        <v>5.2172636942675163</v>
      </c>
      <c r="S629" s="28">
        <f t="shared" si="5472"/>
        <v>27500</v>
      </c>
      <c r="T629" s="6">
        <f t="shared" ref="T629" si="5772">T$5/S629+T$6</f>
        <v>2.6701818181818182</v>
      </c>
      <c r="U629" s="6">
        <f t="shared" si="5707"/>
        <v>2.980990909090909</v>
      </c>
      <c r="V629" s="28">
        <f t="shared" si="5474"/>
        <v>52700</v>
      </c>
      <c r="W629" s="6">
        <f t="shared" ref="W629" si="5773">W$5/V629+W$6</f>
        <v>2.5796988614800758</v>
      </c>
      <c r="X629" s="6">
        <f t="shared" si="5709"/>
        <v>2.8803840607210627</v>
      </c>
      <c r="Y629" s="28">
        <f t="shared" si="5476"/>
        <v>105200</v>
      </c>
      <c r="Z629" s="6">
        <f t="shared" ref="Z629" si="5774">Z$5/Y629+Z$6</f>
        <v>2.4537471482889734</v>
      </c>
      <c r="AA629" s="6">
        <f t="shared" si="5711"/>
        <v>2.7401642585551333</v>
      </c>
      <c r="AB629" s="28">
        <f t="shared" si="5559"/>
        <v>644000</v>
      </c>
      <c r="AC629" s="6">
        <f t="shared" ref="AC629" si="5775">AC$5/AB629+AC$6</f>
        <v>2.202442236024845</v>
      </c>
      <c r="AD629" s="6">
        <f t="shared" si="5713"/>
        <v>2.4600801242236026</v>
      </c>
      <c r="AE629" s="28">
        <f t="shared" si="5642"/>
        <v>1033000</v>
      </c>
      <c r="AF629" s="6">
        <f t="shared" si="5696"/>
        <v>1.9151501452081316</v>
      </c>
      <c r="AG629" s="6">
        <f t="shared" si="5714"/>
        <v>2.1393231364956438</v>
      </c>
      <c r="AH629" s="28">
        <f t="shared" si="5643"/>
        <v>1033000</v>
      </c>
      <c r="AI629" s="6">
        <f t="shared" si="5697"/>
        <v>1.4485501452081317</v>
      </c>
      <c r="AJ629" s="6">
        <f t="shared" si="5715"/>
        <v>1.6180231364956439</v>
      </c>
      <c r="AK629" s="28">
        <f t="shared" si="5644"/>
        <v>1033000</v>
      </c>
      <c r="AL629" s="6">
        <f t="shared" si="5698"/>
        <v>0.74845014520813169</v>
      </c>
      <c r="AM629" s="6">
        <f t="shared" si="5716"/>
        <v>0.75275570094611854</v>
      </c>
      <c r="AN629" s="28">
        <f t="shared" si="5645"/>
        <v>1033000</v>
      </c>
      <c r="AO629" s="6">
        <f t="shared" si="5699"/>
        <v>0.44765014520813162</v>
      </c>
      <c r="AP629" s="6">
        <f t="shared" si="5717"/>
        <v>0.45032313649564376</v>
      </c>
      <c r="AQ629" s="28">
        <f t="shared" si="5479"/>
        <v>105200</v>
      </c>
      <c r="AR629" s="6">
        <f t="shared" si="5393"/>
        <v>1.4214471482889734</v>
      </c>
      <c r="AS629" s="6">
        <f t="shared" si="5394"/>
        <v>1.5867783127435366</v>
      </c>
      <c r="AT629" s="28">
        <f t="shared" si="5561"/>
        <v>644000</v>
      </c>
      <c r="AU629" s="6">
        <f t="shared" si="5395"/>
        <v>1.1841422360248448</v>
      </c>
      <c r="AV629" s="6">
        <f t="shared" si="5396"/>
        <v>1.3224153649408803</v>
      </c>
      <c r="AW629" s="28">
        <f t="shared" si="5646"/>
        <v>1033000</v>
      </c>
      <c r="AX629" s="6">
        <f t="shared" si="5397"/>
        <v>1.1808501452081317</v>
      </c>
      <c r="AY629" s="6">
        <f t="shared" si="5398"/>
        <v>1.3189583772129216</v>
      </c>
      <c r="AZ629" s="28">
        <f t="shared" si="5647"/>
        <v>1033000</v>
      </c>
      <c r="BA629" s="6">
        <f t="shared" si="5399"/>
        <v>1.1808501452081317</v>
      </c>
      <c r="BB629" s="21">
        <f t="shared" si="5400"/>
        <v>1.3189583772129216</v>
      </c>
    </row>
    <row r="630" spans="4:54" x14ac:dyDescent="0.25">
      <c r="D630" s="28">
        <v>621</v>
      </c>
      <c r="F630" s="20"/>
      <c r="G630" s="29">
        <f t="shared" si="5411"/>
        <v>311</v>
      </c>
      <c r="H630" s="4">
        <f t="shared" ref="H630" si="5776">H$5/G630+H$6</f>
        <v>4.055139549839228</v>
      </c>
      <c r="I630" s="4">
        <f t="shared" si="5402"/>
        <v>5.8128440514469455</v>
      </c>
      <c r="J630" s="28">
        <v>621</v>
      </c>
      <c r="K630" s="4">
        <f t="shared" ref="K630" si="5777">K$5/J630+K$6</f>
        <v>4.0552534621578102</v>
      </c>
      <c r="L630" s="4">
        <f t="shared" si="5404"/>
        <v>5.8130104669887279</v>
      </c>
      <c r="M630" s="28">
        <f t="shared" si="5720"/>
        <v>1663</v>
      </c>
      <c r="N630" s="6">
        <f t="shared" ref="N630" si="5778">N$5/M630+N$6</f>
        <v>3.7548336139506917</v>
      </c>
      <c r="O630" s="6">
        <f t="shared" si="5703"/>
        <v>5.2733455201443178</v>
      </c>
      <c r="P630" s="28">
        <f t="shared" si="5722"/>
        <v>15730</v>
      </c>
      <c r="Q630" s="6">
        <f t="shared" ref="Q630" si="5779">Q$5/P630+Q$6</f>
        <v>3.7033180546726001</v>
      </c>
      <c r="R630" s="6">
        <f t="shared" si="5705"/>
        <v>5.2172445009535924</v>
      </c>
      <c r="S630" s="28">
        <f t="shared" si="5472"/>
        <v>27565</v>
      </c>
      <c r="T630" s="6">
        <f t="shared" ref="T630" si="5780">T$5/S630+T$6</f>
        <v>2.6701012153092689</v>
      </c>
      <c r="U630" s="6">
        <f t="shared" si="5707"/>
        <v>2.9809062760747325</v>
      </c>
      <c r="V630" s="28">
        <f t="shared" si="5474"/>
        <v>52825</v>
      </c>
      <c r="W630" s="6">
        <f t="shared" ref="W630" si="5781">W$5/V630+W$6</f>
        <v>2.5796330809275911</v>
      </c>
      <c r="X630" s="6">
        <f t="shared" si="5709"/>
        <v>2.880315002366304</v>
      </c>
      <c r="Y630" s="28">
        <f t="shared" si="5476"/>
        <v>105450</v>
      </c>
      <c r="Z630" s="6">
        <f t="shared" ref="Z630" si="5782">Z$5/Y630+Z$6</f>
        <v>2.453699146514936</v>
      </c>
      <c r="AA630" s="6">
        <f t="shared" si="5711"/>
        <v>2.7401138454243719</v>
      </c>
      <c r="AB630" s="28">
        <f t="shared" si="5559"/>
        <v>646000</v>
      </c>
      <c r="AC630" s="6">
        <f t="shared" ref="AC630" si="5783">AC$5/AB630+AC$6</f>
        <v>2.2024151702786381</v>
      </c>
      <c r="AD630" s="6">
        <f t="shared" si="5713"/>
        <v>2.4600517027863775</v>
      </c>
      <c r="AE630" s="28">
        <f t="shared" si="5642"/>
        <v>1036000</v>
      </c>
      <c r="AF630" s="6">
        <f t="shared" si="5696"/>
        <v>1.9151343629343629</v>
      </c>
      <c r="AG630" s="6">
        <f t="shared" si="5714"/>
        <v>2.1393065637065636</v>
      </c>
      <c r="AH630" s="28">
        <f t="shared" si="5643"/>
        <v>1036000</v>
      </c>
      <c r="AI630" s="6">
        <f t="shared" si="5697"/>
        <v>1.448534362934363</v>
      </c>
      <c r="AJ630" s="6">
        <f t="shared" si="5715"/>
        <v>1.6180065637065637</v>
      </c>
      <c r="AK630" s="28">
        <f t="shared" si="5644"/>
        <v>1036000</v>
      </c>
      <c r="AL630" s="6">
        <f t="shared" si="5698"/>
        <v>0.74843436293436294</v>
      </c>
      <c r="AM630" s="6">
        <f t="shared" si="5716"/>
        <v>0.75273912815703858</v>
      </c>
      <c r="AN630" s="28">
        <f t="shared" si="5645"/>
        <v>1036000</v>
      </c>
      <c r="AO630" s="6">
        <f t="shared" si="5699"/>
        <v>0.44763436293436293</v>
      </c>
      <c r="AP630" s="6">
        <f t="shared" si="5717"/>
        <v>0.45030656370656369</v>
      </c>
      <c r="AQ630" s="28">
        <f t="shared" si="5479"/>
        <v>105450</v>
      </c>
      <c r="AR630" s="6">
        <f t="shared" si="5393"/>
        <v>1.421399146514936</v>
      </c>
      <c r="AS630" s="6">
        <f t="shared" si="5394"/>
        <v>1.5867278996127754</v>
      </c>
      <c r="AT630" s="28">
        <f t="shared" si="5561"/>
        <v>646000</v>
      </c>
      <c r="AU630" s="6">
        <f t="shared" si="5395"/>
        <v>1.1841151702786379</v>
      </c>
      <c r="AV630" s="6">
        <f t="shared" si="5396"/>
        <v>1.3223869435036555</v>
      </c>
      <c r="AW630" s="28">
        <f t="shared" si="5646"/>
        <v>1036000</v>
      </c>
      <c r="AX630" s="6">
        <f t="shared" si="5397"/>
        <v>1.1808343629343629</v>
      </c>
      <c r="AY630" s="6">
        <f t="shared" si="5398"/>
        <v>1.3189418044238415</v>
      </c>
      <c r="AZ630" s="28">
        <f t="shared" si="5647"/>
        <v>1036000</v>
      </c>
      <c r="BA630" s="6">
        <f t="shared" si="5399"/>
        <v>1.1808343629343629</v>
      </c>
      <c r="BB630" s="21">
        <f t="shared" si="5400"/>
        <v>1.3189418044238415</v>
      </c>
    </row>
    <row r="631" spans="4:54" x14ac:dyDescent="0.25">
      <c r="D631" s="28">
        <v>622</v>
      </c>
      <c r="F631" s="20"/>
      <c r="G631" s="29">
        <f t="shared" si="5411"/>
        <v>311.5</v>
      </c>
      <c r="H631" s="4">
        <f t="shared" ref="H631" si="5784">H$5/G631+H$6</f>
        <v>4.0550260032102727</v>
      </c>
      <c r="I631" s="4">
        <f t="shared" si="5402"/>
        <v>5.8126781701444621</v>
      </c>
      <c r="J631" s="28">
        <v>622</v>
      </c>
      <c r="K631" s="4">
        <f t="shared" ref="K631" si="5785">K$5/J631+K$6</f>
        <v>4.055139549839228</v>
      </c>
      <c r="L631" s="4">
        <f t="shared" si="5404"/>
        <v>5.8128440514469455</v>
      </c>
      <c r="M631" s="28">
        <f t="shared" si="5720"/>
        <v>1666</v>
      </c>
      <c r="N631" s="6">
        <f t="shared" ref="N631" si="5786">N$5/M631+N$6</f>
        <v>3.7547242496998803</v>
      </c>
      <c r="O631" s="6">
        <f t="shared" si="5703"/>
        <v>5.2732264105642264</v>
      </c>
      <c r="P631" s="28">
        <f t="shared" si="5722"/>
        <v>15760</v>
      </c>
      <c r="Q631" s="6">
        <f t="shared" ref="Q631" si="5787">Q$5/P631+Q$6</f>
        <v>3.7033005076142134</v>
      </c>
      <c r="R631" s="6">
        <f t="shared" si="5705"/>
        <v>5.2172253807106603</v>
      </c>
      <c r="S631" s="28">
        <f t="shared" si="5472"/>
        <v>27630</v>
      </c>
      <c r="T631" s="6">
        <f t="shared" ref="T631" si="5788">T$5/S631+T$6</f>
        <v>2.6700209916757149</v>
      </c>
      <c r="U631" s="6">
        <f t="shared" si="5707"/>
        <v>2.9808220412595006</v>
      </c>
      <c r="V631" s="28">
        <f t="shared" si="5474"/>
        <v>52950</v>
      </c>
      <c r="W631" s="6">
        <f t="shared" ref="W631" si="5789">W$5/V631+W$6</f>
        <v>2.5795676109537298</v>
      </c>
      <c r="X631" s="6">
        <f t="shared" si="5709"/>
        <v>2.8802462700661002</v>
      </c>
      <c r="Y631" s="28">
        <f t="shared" si="5476"/>
        <v>105700</v>
      </c>
      <c r="Z631" s="6">
        <f t="shared" ref="Z631" si="5790">Z$5/Y631+Z$6</f>
        <v>2.453651371807001</v>
      </c>
      <c r="AA631" s="6">
        <f t="shared" si="5711"/>
        <v>2.74006367076632</v>
      </c>
      <c r="AB631" s="28">
        <f t="shared" si="5559"/>
        <v>648000</v>
      </c>
      <c r="AC631" s="6">
        <f t="shared" ref="AC631" si="5791">AC$5/AB631+AC$6</f>
        <v>2.2023882716049386</v>
      </c>
      <c r="AD631" s="6">
        <f t="shared" si="5713"/>
        <v>2.4600234567901231</v>
      </c>
      <c r="AE631" s="28">
        <f t="shared" si="5642"/>
        <v>1039000</v>
      </c>
      <c r="AF631" s="6">
        <f t="shared" si="5696"/>
        <v>1.9151186717998074</v>
      </c>
      <c r="AG631" s="6">
        <f t="shared" si="5714"/>
        <v>2.1392900866217515</v>
      </c>
      <c r="AH631" s="28">
        <f t="shared" si="5643"/>
        <v>1039000</v>
      </c>
      <c r="AI631" s="6">
        <f t="shared" si="5697"/>
        <v>1.4485186717998075</v>
      </c>
      <c r="AJ631" s="6">
        <f t="shared" si="5715"/>
        <v>1.6179900866217518</v>
      </c>
      <c r="AK631" s="28">
        <f t="shared" si="5644"/>
        <v>1039000</v>
      </c>
      <c r="AL631" s="6">
        <f t="shared" si="5698"/>
        <v>0.74841867179980748</v>
      </c>
      <c r="AM631" s="6">
        <f t="shared" si="5716"/>
        <v>0.75272265107222647</v>
      </c>
      <c r="AN631" s="28">
        <f t="shared" si="5645"/>
        <v>1039000</v>
      </c>
      <c r="AO631" s="6">
        <f t="shared" si="5699"/>
        <v>0.44761867179980747</v>
      </c>
      <c r="AP631" s="6">
        <f t="shared" si="5717"/>
        <v>0.45029008662175168</v>
      </c>
      <c r="AQ631" s="28">
        <f t="shared" si="5479"/>
        <v>105700</v>
      </c>
      <c r="AR631" s="6">
        <f t="shared" si="5393"/>
        <v>1.421351371807001</v>
      </c>
      <c r="AS631" s="6">
        <f t="shared" si="5394"/>
        <v>1.5866777249547235</v>
      </c>
      <c r="AT631" s="28">
        <f t="shared" si="5561"/>
        <v>648000</v>
      </c>
      <c r="AU631" s="6">
        <f t="shared" si="5395"/>
        <v>1.1840882716049383</v>
      </c>
      <c r="AV631" s="6">
        <f t="shared" si="5396"/>
        <v>1.3223586975074013</v>
      </c>
      <c r="AW631" s="28">
        <f t="shared" si="5646"/>
        <v>1039000</v>
      </c>
      <c r="AX631" s="6">
        <f t="shared" si="5397"/>
        <v>1.1808186717998075</v>
      </c>
      <c r="AY631" s="6">
        <f t="shared" si="5398"/>
        <v>1.3189253273390296</v>
      </c>
      <c r="AZ631" s="28">
        <f t="shared" si="5647"/>
        <v>1039000</v>
      </c>
      <c r="BA631" s="6">
        <f t="shared" si="5399"/>
        <v>1.1808186717998075</v>
      </c>
      <c r="BB631" s="21">
        <f t="shared" si="5400"/>
        <v>1.3189253273390296</v>
      </c>
    </row>
    <row r="632" spans="4:54" x14ac:dyDescent="0.25">
      <c r="D632" s="28">
        <v>623</v>
      </c>
      <c r="F632" s="20"/>
      <c r="G632" s="29">
        <f t="shared" si="5411"/>
        <v>312</v>
      </c>
      <c r="H632" s="4">
        <f t="shared" ref="H632" si="5792">H$5/G632+H$6</f>
        <v>4.0549128205128202</v>
      </c>
      <c r="I632" s="4">
        <f t="shared" si="5402"/>
        <v>5.8125128205128211</v>
      </c>
      <c r="J632" s="28">
        <v>623</v>
      </c>
      <c r="K632" s="4">
        <f t="shared" ref="K632" si="5793">K$5/J632+K$6</f>
        <v>4.0550260032102727</v>
      </c>
      <c r="L632" s="4">
        <f t="shared" si="5404"/>
        <v>5.8126781701444621</v>
      </c>
      <c r="M632" s="28">
        <f t="shared" si="5720"/>
        <v>1669</v>
      </c>
      <c r="N632" s="6">
        <f t="shared" ref="N632" si="5794">N$5/M632+N$6</f>
        <v>3.754615278609946</v>
      </c>
      <c r="O632" s="6">
        <f t="shared" si="5703"/>
        <v>5.2731077291791495</v>
      </c>
      <c r="P632" s="28">
        <f t="shared" si="5722"/>
        <v>15790</v>
      </c>
      <c r="Q632" s="6">
        <f t="shared" ref="Q632" si="5795">Q$5/P632+Q$6</f>
        <v>3.7032830272324255</v>
      </c>
      <c r="R632" s="6">
        <f t="shared" si="5705"/>
        <v>5.2172063331222294</v>
      </c>
      <c r="S632" s="28">
        <f t="shared" si="5472"/>
        <v>27695</v>
      </c>
      <c r="T632" s="6">
        <f t="shared" ref="T632" si="5796">T$5/S632+T$6</f>
        <v>2.6699411446109407</v>
      </c>
      <c r="U632" s="6">
        <f t="shared" si="5707"/>
        <v>2.9807382018414876</v>
      </c>
      <c r="V632" s="28">
        <f t="shared" si="5474"/>
        <v>53075</v>
      </c>
      <c r="W632" s="6">
        <f t="shared" ref="W632" si="5797">W$5/V632+W$6</f>
        <v>2.5795024493641074</v>
      </c>
      <c r="X632" s="6">
        <f t="shared" si="5709"/>
        <v>2.8801778615167217</v>
      </c>
      <c r="Y632" s="28">
        <f t="shared" si="5476"/>
        <v>105950</v>
      </c>
      <c r="Z632" s="6">
        <f t="shared" ref="Z632" si="5798">Z$5/Y632+Z$6</f>
        <v>2.4536038225578105</v>
      </c>
      <c r="AA632" s="6">
        <f t="shared" si="5711"/>
        <v>2.7400137328928742</v>
      </c>
      <c r="AB632" s="28">
        <f t="shared" si="5559"/>
        <v>650000</v>
      </c>
      <c r="AC632" s="6">
        <f t="shared" ref="AC632" si="5799">AC$5/AB632+AC$6</f>
        <v>2.2023615384615387</v>
      </c>
      <c r="AD632" s="6">
        <f t="shared" si="5713"/>
        <v>2.4599953846153846</v>
      </c>
      <c r="AE632" s="28">
        <f t="shared" si="5642"/>
        <v>1042000</v>
      </c>
      <c r="AF632" s="6">
        <f t="shared" si="5696"/>
        <v>1.9151030710172745</v>
      </c>
      <c r="AG632" s="6">
        <f t="shared" si="5714"/>
        <v>2.1392737044145873</v>
      </c>
      <c r="AH632" s="28">
        <f t="shared" si="5643"/>
        <v>1042000</v>
      </c>
      <c r="AI632" s="6">
        <f t="shared" si="5697"/>
        <v>1.4485030710172746</v>
      </c>
      <c r="AJ632" s="6">
        <f t="shared" si="5715"/>
        <v>1.6179737044145874</v>
      </c>
      <c r="AK632" s="28">
        <f t="shared" si="5644"/>
        <v>1042000</v>
      </c>
      <c r="AL632" s="6">
        <f t="shared" si="5698"/>
        <v>0.74840307101727443</v>
      </c>
      <c r="AM632" s="6">
        <f t="shared" si="5716"/>
        <v>0.7527062688650622</v>
      </c>
      <c r="AN632" s="28">
        <f t="shared" si="5645"/>
        <v>1042000</v>
      </c>
      <c r="AO632" s="6">
        <f t="shared" si="5699"/>
        <v>0.44760307101727448</v>
      </c>
      <c r="AP632" s="6">
        <f t="shared" si="5717"/>
        <v>0.45027370441458731</v>
      </c>
      <c r="AQ632" s="28">
        <f t="shared" si="5479"/>
        <v>105950</v>
      </c>
      <c r="AR632" s="6">
        <f t="shared" si="5393"/>
        <v>1.4213038225578103</v>
      </c>
      <c r="AS632" s="6">
        <f t="shared" si="5394"/>
        <v>1.5866277870812777</v>
      </c>
      <c r="AT632" s="28">
        <f t="shared" si="5561"/>
        <v>650000</v>
      </c>
      <c r="AU632" s="6">
        <f t="shared" si="5395"/>
        <v>1.1840615384615385</v>
      </c>
      <c r="AV632" s="6">
        <f t="shared" si="5396"/>
        <v>1.3223306253326623</v>
      </c>
      <c r="AW632" s="28">
        <f t="shared" si="5646"/>
        <v>1042000</v>
      </c>
      <c r="AX632" s="6">
        <f t="shared" si="5397"/>
        <v>1.1808030710172746</v>
      </c>
      <c r="AY632" s="6">
        <f t="shared" si="5398"/>
        <v>1.3189089451318652</v>
      </c>
      <c r="AZ632" s="28">
        <f t="shared" si="5647"/>
        <v>1042000</v>
      </c>
      <c r="BA632" s="6">
        <f t="shared" si="5399"/>
        <v>1.1808030710172746</v>
      </c>
      <c r="BB632" s="21">
        <f t="shared" si="5400"/>
        <v>1.3189089451318652</v>
      </c>
    </row>
    <row r="633" spans="4:54" x14ac:dyDescent="0.25">
      <c r="D633" s="28">
        <v>624</v>
      </c>
      <c r="F633" s="20"/>
      <c r="G633" s="29">
        <f t="shared" si="5411"/>
        <v>312.5</v>
      </c>
      <c r="H633" s="4">
        <f t="shared" ref="H633" si="5800">H$5/G633+H$6</f>
        <v>4.0548000000000002</v>
      </c>
      <c r="I633" s="4">
        <f t="shared" si="5402"/>
        <v>5.8123480000000001</v>
      </c>
      <c r="J633" s="28">
        <v>624</v>
      </c>
      <c r="K633" s="4">
        <f t="shared" ref="K633" si="5801">K$5/J633+K$6</f>
        <v>4.0549128205128202</v>
      </c>
      <c r="L633" s="4">
        <f t="shared" si="5404"/>
        <v>5.8125128205128211</v>
      </c>
      <c r="M633" s="28">
        <f t="shared" si="5720"/>
        <v>1672</v>
      </c>
      <c r="N633" s="6">
        <f t="shared" ref="N633" si="5802">N$5/M633+N$6</f>
        <v>3.7545066985645934</v>
      </c>
      <c r="O633" s="6">
        <f t="shared" si="5703"/>
        <v>5.2729894736842109</v>
      </c>
      <c r="P633" s="28">
        <f t="shared" si="5722"/>
        <v>15820</v>
      </c>
      <c r="Q633" s="6">
        <f t="shared" ref="Q633" si="5803">Q$5/P633+Q$6</f>
        <v>3.7032656131479142</v>
      </c>
      <c r="R633" s="6">
        <f t="shared" si="5705"/>
        <v>5.2171873577749688</v>
      </c>
      <c r="S633" s="28">
        <f t="shared" si="5472"/>
        <v>27760</v>
      </c>
      <c r="T633" s="6">
        <f t="shared" ref="T633" si="5804">T$5/S633+T$6</f>
        <v>2.6698616714697407</v>
      </c>
      <c r="U633" s="6">
        <f t="shared" si="5707"/>
        <v>2.9806547550432279</v>
      </c>
      <c r="V633" s="28">
        <f t="shared" si="5474"/>
        <v>53200</v>
      </c>
      <c r="W633" s="6">
        <f t="shared" ref="W633" si="5805">W$5/V633+W$6</f>
        <v>2.5794375939849621</v>
      </c>
      <c r="X633" s="6">
        <f t="shared" si="5709"/>
        <v>2.8801097744360904</v>
      </c>
      <c r="Y633" s="28">
        <f t="shared" si="5476"/>
        <v>106200</v>
      </c>
      <c r="Z633" s="6">
        <f t="shared" ref="Z633" si="5806">Z$5/Y633+Z$6</f>
        <v>2.4535564971751413</v>
      </c>
      <c r="AA633" s="6">
        <f t="shared" si="5711"/>
        <v>2.7399640301318269</v>
      </c>
      <c r="AB633" s="28">
        <f t="shared" si="5559"/>
        <v>652000</v>
      </c>
      <c r="AC633" s="6">
        <f t="shared" ref="AC633" si="5807">AC$5/AB633+AC$6</f>
        <v>2.2023349693251535</v>
      </c>
      <c r="AD633" s="6">
        <f t="shared" si="5713"/>
        <v>2.4599674846625765</v>
      </c>
      <c r="AE633" s="28">
        <f t="shared" si="5642"/>
        <v>1045000</v>
      </c>
      <c r="AF633" s="6">
        <f t="shared" si="5696"/>
        <v>1.9150875598086123</v>
      </c>
      <c r="AG633" s="6">
        <f t="shared" si="5714"/>
        <v>2.1392574162679425</v>
      </c>
      <c r="AH633" s="28">
        <f t="shared" si="5643"/>
        <v>1045000</v>
      </c>
      <c r="AI633" s="6">
        <f t="shared" si="5697"/>
        <v>1.4484875598086124</v>
      </c>
      <c r="AJ633" s="6">
        <f t="shared" si="5715"/>
        <v>1.6179574162679426</v>
      </c>
      <c r="AK633" s="28">
        <f t="shared" si="5644"/>
        <v>1045000</v>
      </c>
      <c r="AL633" s="6">
        <f t="shared" si="5698"/>
        <v>0.74838755980861249</v>
      </c>
      <c r="AM633" s="6">
        <f t="shared" si="5716"/>
        <v>0.75268998071841742</v>
      </c>
      <c r="AN633" s="28">
        <f t="shared" si="5645"/>
        <v>1045000</v>
      </c>
      <c r="AO633" s="6">
        <f t="shared" si="5699"/>
        <v>0.44758755980861242</v>
      </c>
      <c r="AP633" s="6">
        <f t="shared" si="5717"/>
        <v>0.45025741626794258</v>
      </c>
      <c r="AQ633" s="28">
        <f t="shared" si="5479"/>
        <v>106200</v>
      </c>
      <c r="AR633" s="6">
        <f t="shared" si="5393"/>
        <v>1.4212564971751414</v>
      </c>
      <c r="AS633" s="6">
        <f t="shared" si="5394"/>
        <v>1.5865780843202304</v>
      </c>
      <c r="AT633" s="28">
        <f t="shared" si="5561"/>
        <v>652000</v>
      </c>
      <c r="AU633" s="6">
        <f t="shared" si="5395"/>
        <v>1.1840349693251533</v>
      </c>
      <c r="AV633" s="6">
        <f t="shared" si="5396"/>
        <v>1.3223027253798545</v>
      </c>
      <c r="AW633" s="28">
        <f t="shared" si="5646"/>
        <v>1045000</v>
      </c>
      <c r="AX633" s="6">
        <f t="shared" si="5397"/>
        <v>1.1807875598086124</v>
      </c>
      <c r="AY633" s="6">
        <f t="shared" si="5398"/>
        <v>1.3188926569852204</v>
      </c>
      <c r="AZ633" s="28">
        <f t="shared" si="5647"/>
        <v>1045000</v>
      </c>
      <c r="BA633" s="6">
        <f t="shared" si="5399"/>
        <v>1.1807875598086124</v>
      </c>
      <c r="BB633" s="21">
        <f t="shared" si="5400"/>
        <v>1.3188926569852204</v>
      </c>
    </row>
    <row r="634" spans="4:54" x14ac:dyDescent="0.25">
      <c r="D634" s="28">
        <v>625</v>
      </c>
      <c r="F634" s="20"/>
      <c r="G634" s="29">
        <f t="shared" si="5411"/>
        <v>313</v>
      </c>
      <c r="H634" s="4">
        <f t="shared" ref="H634" si="5808">H$5/G634+H$6</f>
        <v>4.0546875399361024</v>
      </c>
      <c r="I634" s="4">
        <f t="shared" si="5402"/>
        <v>5.8121837060702877</v>
      </c>
      <c r="J634" s="28">
        <v>625</v>
      </c>
      <c r="K634" s="4">
        <f t="shared" ref="K634" si="5809">K$5/J634+K$6</f>
        <v>4.0548000000000002</v>
      </c>
      <c r="L634" s="4">
        <f t="shared" si="5404"/>
        <v>5.8123480000000001</v>
      </c>
      <c r="M634" s="28">
        <f t="shared" si="5720"/>
        <v>1675</v>
      </c>
      <c r="N634" s="6">
        <f t="shared" ref="N634" si="5810">N$5/M634+N$6</f>
        <v>3.7543985074626867</v>
      </c>
      <c r="O634" s="6">
        <f t="shared" si="5703"/>
        <v>5.2728716417910446</v>
      </c>
      <c r="P634" s="28">
        <f t="shared" si="5722"/>
        <v>15850</v>
      </c>
      <c r="Q634" s="6">
        <f t="shared" ref="Q634" si="5811">Q$5/P634+Q$6</f>
        <v>3.7032482649842273</v>
      </c>
      <c r="R634" s="6">
        <f t="shared" si="5705"/>
        <v>5.2171684542586751</v>
      </c>
      <c r="S634" s="28">
        <f t="shared" si="5472"/>
        <v>27825</v>
      </c>
      <c r="T634" s="6">
        <f t="shared" ref="T634" si="5812">T$5/S634+T$6</f>
        <v>2.6697825696316264</v>
      </c>
      <c r="U634" s="6">
        <f t="shared" si="5707"/>
        <v>2.9805716981132075</v>
      </c>
      <c r="V634" s="28">
        <f t="shared" si="5474"/>
        <v>53325</v>
      </c>
      <c r="W634" s="6">
        <f t="shared" ref="W634" si="5813">W$5/V634+W$6</f>
        <v>2.5793730426629158</v>
      </c>
      <c r="X634" s="6">
        <f t="shared" si="5709"/>
        <v>2.8800420065635257</v>
      </c>
      <c r="Y634" s="28">
        <f t="shared" si="5476"/>
        <v>106450</v>
      </c>
      <c r="Z634" s="6">
        <f t="shared" ref="Z634" si="5814">Z$5/Y634+Z$6</f>
        <v>2.4535093940817285</v>
      </c>
      <c r="AA634" s="6">
        <f t="shared" si="5711"/>
        <v>2.7399145608266795</v>
      </c>
      <c r="AB634" s="28">
        <f t="shared" si="5559"/>
        <v>654000</v>
      </c>
      <c r="AC634" s="6">
        <f t="shared" ref="AC634" si="5815">AC$5/AB634+AC$6</f>
        <v>2.2023085626911318</v>
      </c>
      <c r="AD634" s="6">
        <f t="shared" si="5713"/>
        <v>2.459939755351682</v>
      </c>
      <c r="AE634" s="28">
        <f t="shared" si="5642"/>
        <v>1048000</v>
      </c>
      <c r="AF634" s="6">
        <f t="shared" si="5696"/>
        <v>1.91507213740458</v>
      </c>
      <c r="AG634" s="6">
        <f t="shared" si="5714"/>
        <v>2.1392412213740459</v>
      </c>
      <c r="AH634" s="28">
        <f t="shared" si="5643"/>
        <v>1048000</v>
      </c>
      <c r="AI634" s="6">
        <f t="shared" si="5697"/>
        <v>1.4484721374045801</v>
      </c>
      <c r="AJ634" s="6">
        <f t="shared" si="5715"/>
        <v>1.6179412213740458</v>
      </c>
      <c r="AK634" s="28">
        <f t="shared" si="5644"/>
        <v>1048000</v>
      </c>
      <c r="AL634" s="6">
        <f t="shared" si="5698"/>
        <v>0.7483721374045802</v>
      </c>
      <c r="AM634" s="6">
        <f t="shared" si="5716"/>
        <v>0.7526737858245206</v>
      </c>
      <c r="AN634" s="28">
        <f t="shared" si="5645"/>
        <v>1048000</v>
      </c>
      <c r="AO634" s="6">
        <f t="shared" si="5699"/>
        <v>0.44757213740458013</v>
      </c>
      <c r="AP634" s="6">
        <f t="shared" si="5717"/>
        <v>0.45024122137404582</v>
      </c>
      <c r="AQ634" s="28">
        <f t="shared" si="5479"/>
        <v>106450</v>
      </c>
      <c r="AR634" s="6">
        <f t="shared" si="5393"/>
        <v>1.4212093940817285</v>
      </c>
      <c r="AS634" s="6">
        <f t="shared" si="5394"/>
        <v>1.5865286150150828</v>
      </c>
      <c r="AT634" s="28">
        <f t="shared" si="5561"/>
        <v>654000</v>
      </c>
      <c r="AU634" s="6">
        <f t="shared" si="5395"/>
        <v>1.1840085626911314</v>
      </c>
      <c r="AV634" s="6">
        <f t="shared" si="5396"/>
        <v>1.3222749960689597</v>
      </c>
      <c r="AW634" s="28">
        <f t="shared" si="5646"/>
        <v>1048000</v>
      </c>
      <c r="AX634" s="6">
        <f t="shared" si="5397"/>
        <v>1.1807721374045801</v>
      </c>
      <c r="AY634" s="6">
        <f t="shared" si="5398"/>
        <v>1.3188764620913236</v>
      </c>
      <c r="AZ634" s="28">
        <f t="shared" si="5647"/>
        <v>1048000</v>
      </c>
      <c r="BA634" s="6">
        <f t="shared" si="5399"/>
        <v>1.1807721374045801</v>
      </c>
      <c r="BB634" s="21">
        <f t="shared" si="5400"/>
        <v>1.3188764620913236</v>
      </c>
    </row>
    <row r="635" spans="4:54" x14ac:dyDescent="0.25">
      <c r="D635" s="28">
        <v>626</v>
      </c>
      <c r="F635" s="20"/>
      <c r="G635" s="29">
        <f t="shared" si="5411"/>
        <v>313.5</v>
      </c>
      <c r="H635" s="4">
        <f t="shared" ref="H635" si="5816">H$5/G635+H$6</f>
        <v>4.0545754385964914</v>
      </c>
      <c r="I635" s="4">
        <f t="shared" si="5402"/>
        <v>5.8120199362041474</v>
      </c>
      <c r="J635" s="28">
        <v>626</v>
      </c>
      <c r="K635" s="4">
        <f t="shared" ref="K635" si="5817">K$5/J635+K$6</f>
        <v>4.0546875399361024</v>
      </c>
      <c r="L635" s="4">
        <f t="shared" si="5404"/>
        <v>5.8121837060702877</v>
      </c>
      <c r="M635" s="28">
        <f t="shared" si="5720"/>
        <v>1678</v>
      </c>
      <c r="N635" s="6">
        <f t="shared" ref="N635" si="5818">N$5/M635+N$6</f>
        <v>3.7542907032181168</v>
      </c>
      <c r="O635" s="6">
        <f t="shared" si="5703"/>
        <v>5.2727542312276521</v>
      </c>
      <c r="P635" s="28">
        <f t="shared" si="5722"/>
        <v>15880</v>
      </c>
      <c r="Q635" s="6">
        <f t="shared" ref="Q635" si="5819">Q$5/P635+Q$6</f>
        <v>3.7032309823677583</v>
      </c>
      <c r="R635" s="6">
        <f t="shared" si="5705"/>
        <v>5.2171496221662474</v>
      </c>
      <c r="S635" s="28">
        <f t="shared" si="5472"/>
        <v>27890</v>
      </c>
      <c r="T635" s="6">
        <f t="shared" ref="T635" si="5820">T$5/S635+T$6</f>
        <v>2.6697038365005379</v>
      </c>
      <c r="U635" s="6">
        <f t="shared" si="5707"/>
        <v>2.9804890283255649</v>
      </c>
      <c r="V635" s="28">
        <f t="shared" si="5474"/>
        <v>53450</v>
      </c>
      <c r="W635" s="6">
        <f t="shared" ref="W635" si="5821">W$5/V635+W$6</f>
        <v>2.5793087932647332</v>
      </c>
      <c r="X635" s="6">
        <f t="shared" si="5709"/>
        <v>2.8799745556594947</v>
      </c>
      <c r="Y635" s="28">
        <f t="shared" si="5476"/>
        <v>106700</v>
      </c>
      <c r="Z635" s="6">
        <f t="shared" ref="Z635" si="5822">Z$5/Y635+Z$6</f>
        <v>2.453462511715089</v>
      </c>
      <c r="AA635" s="6">
        <f t="shared" si="5711"/>
        <v>2.7398653233364576</v>
      </c>
      <c r="AB635" s="28">
        <f t="shared" si="5559"/>
        <v>656000</v>
      </c>
      <c r="AC635" s="6">
        <f t="shared" ref="AC635" si="5823">AC$5/AB635+AC$6</f>
        <v>2.2022823170731711</v>
      </c>
      <c r="AD635" s="6">
        <f t="shared" si="5713"/>
        <v>2.4599121951219511</v>
      </c>
      <c r="AE635" s="28">
        <f t="shared" si="5642"/>
        <v>1051000</v>
      </c>
      <c r="AF635" s="6">
        <f t="shared" si="5696"/>
        <v>1.9150568030447193</v>
      </c>
      <c r="AG635" s="6">
        <f t="shared" si="5714"/>
        <v>2.1392251189343483</v>
      </c>
      <c r="AH635" s="28">
        <f t="shared" si="5643"/>
        <v>1051000</v>
      </c>
      <c r="AI635" s="6">
        <f t="shared" si="5697"/>
        <v>1.4484568030447194</v>
      </c>
      <c r="AJ635" s="6">
        <f t="shared" si="5715"/>
        <v>1.6179251189343482</v>
      </c>
      <c r="AK635" s="28">
        <f t="shared" si="5644"/>
        <v>1051000</v>
      </c>
      <c r="AL635" s="6">
        <f t="shared" si="5698"/>
        <v>0.7483568030447193</v>
      </c>
      <c r="AM635" s="6">
        <f t="shared" si="5716"/>
        <v>0.75265768338482308</v>
      </c>
      <c r="AN635" s="28">
        <f t="shared" si="5645"/>
        <v>1051000</v>
      </c>
      <c r="AO635" s="6">
        <f t="shared" si="5699"/>
        <v>0.44755680304471929</v>
      </c>
      <c r="AP635" s="6">
        <f t="shared" si="5717"/>
        <v>0.45022511893434825</v>
      </c>
      <c r="AQ635" s="28">
        <f t="shared" si="5479"/>
        <v>106700</v>
      </c>
      <c r="AR635" s="6">
        <f t="shared" si="5393"/>
        <v>1.421162511715089</v>
      </c>
      <c r="AS635" s="6">
        <f t="shared" si="5394"/>
        <v>1.5864793775248609</v>
      </c>
      <c r="AT635" s="28">
        <f t="shared" si="5561"/>
        <v>656000</v>
      </c>
      <c r="AU635" s="6">
        <f t="shared" si="5395"/>
        <v>1.1839823170731707</v>
      </c>
      <c r="AV635" s="6">
        <f t="shared" si="5396"/>
        <v>1.3222474358392291</v>
      </c>
      <c r="AW635" s="28">
        <f t="shared" si="5646"/>
        <v>1051000</v>
      </c>
      <c r="AX635" s="6">
        <f t="shared" si="5397"/>
        <v>1.1807568030447193</v>
      </c>
      <c r="AY635" s="6">
        <f t="shared" si="5398"/>
        <v>1.318860359651626</v>
      </c>
      <c r="AZ635" s="28">
        <f t="shared" si="5647"/>
        <v>1051000</v>
      </c>
      <c r="BA635" s="6">
        <f t="shared" si="5399"/>
        <v>1.1807568030447193</v>
      </c>
      <c r="BB635" s="21">
        <f t="shared" si="5400"/>
        <v>1.318860359651626</v>
      </c>
    </row>
    <row r="636" spans="4:54" x14ac:dyDescent="0.25">
      <c r="D636" s="28">
        <v>627</v>
      </c>
      <c r="F636" s="20"/>
      <c r="G636" s="29">
        <f t="shared" si="5411"/>
        <v>314</v>
      </c>
      <c r="H636" s="4">
        <f t="shared" ref="H636" si="5824">H$5/G636+H$6</f>
        <v>4.0544636942675156</v>
      </c>
      <c r="I636" s="4">
        <f t="shared" si="5402"/>
        <v>5.8118566878980893</v>
      </c>
      <c r="J636" s="28">
        <v>627</v>
      </c>
      <c r="K636" s="4">
        <f t="shared" ref="K636" si="5825">K$5/J636+K$6</f>
        <v>4.0545754385964914</v>
      </c>
      <c r="L636" s="4">
        <f t="shared" si="5404"/>
        <v>5.8120199362041474</v>
      </c>
      <c r="M636" s="28">
        <f t="shared" si="5720"/>
        <v>1681</v>
      </c>
      <c r="N636" s="6">
        <f t="shared" ref="N636" si="5826">N$5/M636+N$6</f>
        <v>3.7541832837596671</v>
      </c>
      <c r="O636" s="6">
        <f t="shared" si="5703"/>
        <v>5.272637239738251</v>
      </c>
      <c r="P636" s="28">
        <f t="shared" si="5722"/>
        <v>15910</v>
      </c>
      <c r="Q636" s="6">
        <f t="shared" ref="Q636" si="5827">Q$5/P636+Q$6</f>
        <v>3.7032137649277184</v>
      </c>
      <c r="R636" s="6">
        <f t="shared" si="5705"/>
        <v>5.2171308610936524</v>
      </c>
      <c r="S636" s="28">
        <f t="shared" si="5472"/>
        <v>27955</v>
      </c>
      <c r="T636" s="6">
        <f t="shared" ref="T636" si="5828">T$5/S636+T$6</f>
        <v>2.6696254695045609</v>
      </c>
      <c r="U636" s="6">
        <f t="shared" si="5707"/>
        <v>2.9804067429797891</v>
      </c>
      <c r="V636" s="28">
        <f t="shared" si="5474"/>
        <v>53575</v>
      </c>
      <c r="W636" s="6">
        <f t="shared" ref="W636" si="5829">W$5/V636+W$6</f>
        <v>2.5792448436770878</v>
      </c>
      <c r="X636" s="6">
        <f t="shared" si="5709"/>
        <v>2.8799074195053662</v>
      </c>
      <c r="Y636" s="28">
        <f t="shared" si="5476"/>
        <v>106950</v>
      </c>
      <c r="Z636" s="6">
        <f t="shared" ref="Z636" si="5830">Z$5/Y636+Z$6</f>
        <v>2.4534158485273494</v>
      </c>
      <c r="AA636" s="6">
        <f t="shared" si="5711"/>
        <v>2.7398163160355309</v>
      </c>
      <c r="AB636" s="28">
        <f t="shared" si="5559"/>
        <v>658000</v>
      </c>
      <c r="AC636" s="6">
        <f t="shared" ref="AC636" si="5831">AC$5/AB636+AC$6</f>
        <v>2.2022562310030396</v>
      </c>
      <c r="AD636" s="6">
        <f t="shared" si="5713"/>
        <v>2.4598848024316107</v>
      </c>
      <c r="AE636" s="28">
        <f t="shared" si="5642"/>
        <v>1054000</v>
      </c>
      <c r="AF636" s="6">
        <f t="shared" si="5696"/>
        <v>1.9150415559772296</v>
      </c>
      <c r="AG636" s="6">
        <f t="shared" si="5714"/>
        <v>2.1392091081593927</v>
      </c>
      <c r="AH636" s="28">
        <f t="shared" si="5643"/>
        <v>1054000</v>
      </c>
      <c r="AI636" s="6">
        <f t="shared" si="5697"/>
        <v>1.4484415559772297</v>
      </c>
      <c r="AJ636" s="6">
        <f t="shared" si="5715"/>
        <v>1.6179091081593928</v>
      </c>
      <c r="AK636" s="28">
        <f t="shared" si="5644"/>
        <v>1054000</v>
      </c>
      <c r="AL636" s="6">
        <f t="shared" si="5698"/>
        <v>0.74834155597722962</v>
      </c>
      <c r="AM636" s="6">
        <f t="shared" si="5716"/>
        <v>0.75264167260986758</v>
      </c>
      <c r="AN636" s="28">
        <f t="shared" si="5645"/>
        <v>1054000</v>
      </c>
      <c r="AO636" s="6">
        <f t="shared" si="5699"/>
        <v>0.44754155597722961</v>
      </c>
      <c r="AP636" s="6">
        <f t="shared" si="5717"/>
        <v>0.4502091081593928</v>
      </c>
      <c r="AQ636" s="28">
        <f t="shared" si="5479"/>
        <v>106950</v>
      </c>
      <c r="AR636" s="6">
        <f t="shared" si="5393"/>
        <v>1.4211158485273492</v>
      </c>
      <c r="AS636" s="6">
        <f t="shared" si="5394"/>
        <v>1.5864303702239342</v>
      </c>
      <c r="AT636" s="28">
        <f t="shared" si="5561"/>
        <v>658000</v>
      </c>
      <c r="AU636" s="6">
        <f t="shared" si="5395"/>
        <v>1.1839562310030396</v>
      </c>
      <c r="AV636" s="6">
        <f t="shared" si="5396"/>
        <v>1.3222200431488889</v>
      </c>
      <c r="AW636" s="28">
        <f t="shared" si="5646"/>
        <v>1054000</v>
      </c>
      <c r="AX636" s="6">
        <f t="shared" si="5397"/>
        <v>1.1807415559772296</v>
      </c>
      <c r="AY636" s="6">
        <f t="shared" si="5398"/>
        <v>1.3188443488766706</v>
      </c>
      <c r="AZ636" s="28">
        <f t="shared" si="5647"/>
        <v>1054000</v>
      </c>
      <c r="BA636" s="6">
        <f t="shared" si="5399"/>
        <v>1.1807415559772296</v>
      </c>
      <c r="BB636" s="21">
        <f t="shared" si="5400"/>
        <v>1.3188443488766706</v>
      </c>
    </row>
    <row r="637" spans="4:54" x14ac:dyDescent="0.25">
      <c r="D637" s="28">
        <v>628</v>
      </c>
      <c r="F637" s="20"/>
      <c r="G637" s="29">
        <f t="shared" si="5411"/>
        <v>314.5</v>
      </c>
      <c r="H637" s="4">
        <f t="shared" ref="H637" si="5832">H$5/G637+H$6</f>
        <v>4.0543523052464225</v>
      </c>
      <c r="I637" s="4">
        <f t="shared" si="5402"/>
        <v>5.8116939586645469</v>
      </c>
      <c r="J637" s="28">
        <v>628</v>
      </c>
      <c r="K637" s="4">
        <f t="shared" ref="K637" si="5833">K$5/J637+K$6</f>
        <v>4.0544636942675156</v>
      </c>
      <c r="L637" s="4">
        <f t="shared" si="5404"/>
        <v>5.8118566878980893</v>
      </c>
      <c r="M637" s="28">
        <f t="shared" si="5720"/>
        <v>1684</v>
      </c>
      <c r="N637" s="6">
        <f t="shared" ref="N637" si="5834">N$5/M637+N$6</f>
        <v>3.7540762470308788</v>
      </c>
      <c r="O637" s="6">
        <f t="shared" si="5703"/>
        <v>5.2725206650831353</v>
      </c>
      <c r="P637" s="28">
        <f t="shared" si="5722"/>
        <v>15940</v>
      </c>
      <c r="Q637" s="6">
        <f t="shared" ref="Q637" si="5835">Q$5/P637+Q$6</f>
        <v>3.7031966122961104</v>
      </c>
      <c r="R637" s="6">
        <f t="shared" si="5705"/>
        <v>5.2171121706398997</v>
      </c>
      <c r="S637" s="28">
        <f t="shared" si="5472"/>
        <v>28020</v>
      </c>
      <c r="T637" s="6">
        <f t="shared" ref="T637" si="5836">T$5/S637+T$6</f>
        <v>2.6695474660956462</v>
      </c>
      <c r="U637" s="6">
        <f t="shared" si="5707"/>
        <v>2.9803248394004282</v>
      </c>
      <c r="V637" s="28">
        <f t="shared" si="5474"/>
        <v>53700</v>
      </c>
      <c r="W637" s="6">
        <f t="shared" ref="W637" si="5837">W$5/V637+W$6</f>
        <v>2.5791811918063314</v>
      </c>
      <c r="X637" s="6">
        <f t="shared" si="5709"/>
        <v>2.8798405959031657</v>
      </c>
      <c r="Y637" s="28">
        <f t="shared" si="5476"/>
        <v>107200</v>
      </c>
      <c r="Z637" s="6">
        <f t="shared" ref="Z637" si="5838">Z$5/Y637+Z$6</f>
        <v>2.4533694029850746</v>
      </c>
      <c r="AA637" s="6">
        <f t="shared" si="5711"/>
        <v>2.7397675373134329</v>
      </c>
      <c r="AB637" s="28">
        <f t="shared" si="5559"/>
        <v>660000</v>
      </c>
      <c r="AC637" s="6">
        <f t="shared" ref="AC637" si="5839">AC$5/AB637+AC$6</f>
        <v>2.2022303030303032</v>
      </c>
      <c r="AD637" s="6">
        <f t="shared" si="5713"/>
        <v>2.4598575757575758</v>
      </c>
      <c r="AE637" s="28">
        <f t="shared" si="5642"/>
        <v>1057000</v>
      </c>
      <c r="AF637" s="6">
        <f t="shared" si="5696"/>
        <v>1.9150263954588458</v>
      </c>
      <c r="AG637" s="6">
        <f t="shared" si="5714"/>
        <v>2.1391931882686848</v>
      </c>
      <c r="AH637" s="28">
        <f t="shared" si="5643"/>
        <v>1057000</v>
      </c>
      <c r="AI637" s="6">
        <f t="shared" si="5697"/>
        <v>1.4484263954588459</v>
      </c>
      <c r="AJ637" s="6">
        <f t="shared" si="5715"/>
        <v>1.6178931882686851</v>
      </c>
      <c r="AK637" s="28">
        <f t="shared" si="5644"/>
        <v>1057000</v>
      </c>
      <c r="AL637" s="6">
        <f t="shared" si="5698"/>
        <v>0.74832639545884583</v>
      </c>
      <c r="AM637" s="6">
        <f t="shared" si="5716"/>
        <v>0.75262575271915977</v>
      </c>
      <c r="AN637" s="28">
        <f t="shared" si="5645"/>
        <v>1057000</v>
      </c>
      <c r="AO637" s="6">
        <f t="shared" si="5699"/>
        <v>0.44752639545884576</v>
      </c>
      <c r="AP637" s="6">
        <f t="shared" si="5717"/>
        <v>0.45019318826868493</v>
      </c>
      <c r="AQ637" s="28">
        <f t="shared" si="5479"/>
        <v>107200</v>
      </c>
      <c r="AR637" s="6">
        <f t="shared" si="5393"/>
        <v>1.4210694029850746</v>
      </c>
      <c r="AS637" s="6">
        <f t="shared" si="5394"/>
        <v>1.5863815915018364</v>
      </c>
      <c r="AT637" s="28">
        <f t="shared" si="5561"/>
        <v>660000</v>
      </c>
      <c r="AU637" s="6">
        <f t="shared" si="5395"/>
        <v>1.183930303030303</v>
      </c>
      <c r="AV637" s="6">
        <f t="shared" si="5396"/>
        <v>1.3221928164748535</v>
      </c>
      <c r="AW637" s="28">
        <f t="shared" si="5646"/>
        <v>1057000</v>
      </c>
      <c r="AX637" s="6">
        <f t="shared" si="5397"/>
        <v>1.1807263954588458</v>
      </c>
      <c r="AY637" s="6">
        <f t="shared" si="5398"/>
        <v>1.3188284289859629</v>
      </c>
      <c r="AZ637" s="28">
        <f t="shared" si="5647"/>
        <v>1057000</v>
      </c>
      <c r="BA637" s="6">
        <f t="shared" si="5399"/>
        <v>1.1807263954588458</v>
      </c>
      <c r="BB637" s="21">
        <f t="shared" si="5400"/>
        <v>1.3188284289859629</v>
      </c>
    </row>
    <row r="638" spans="4:54" x14ac:dyDescent="0.25">
      <c r="D638" s="28">
        <v>629</v>
      </c>
      <c r="F638" s="20"/>
      <c r="G638" s="29">
        <f t="shared" si="5411"/>
        <v>315</v>
      </c>
      <c r="H638" s="4">
        <f t="shared" ref="H638" si="5840">H$5/G638+H$6</f>
        <v>4.0542412698412695</v>
      </c>
      <c r="I638" s="4">
        <f t="shared" si="5402"/>
        <v>5.8115317460317462</v>
      </c>
      <c r="J638" s="28">
        <v>629</v>
      </c>
      <c r="K638" s="4">
        <f t="shared" ref="K638" si="5841">K$5/J638+K$6</f>
        <v>4.0543523052464225</v>
      </c>
      <c r="L638" s="4">
        <f t="shared" si="5404"/>
        <v>5.8116939586645469</v>
      </c>
      <c r="M638" s="28">
        <f t="shared" si="5720"/>
        <v>1687</v>
      </c>
      <c r="N638" s="6">
        <f t="shared" ref="N638" si="5842">N$5/M638+N$6</f>
        <v>3.7539695909899229</v>
      </c>
      <c r="O638" s="6">
        <f t="shared" si="5703"/>
        <v>5.27240450503853</v>
      </c>
      <c r="P638" s="28">
        <f t="shared" si="5722"/>
        <v>15970</v>
      </c>
      <c r="Q638" s="6">
        <f t="shared" ref="Q638" si="5843">Q$5/P638+Q$6</f>
        <v>3.7031795241077021</v>
      </c>
      <c r="R638" s="6">
        <f t="shared" si="5705"/>
        <v>5.2170935504070135</v>
      </c>
      <c r="S638" s="28">
        <f t="shared" si="5472"/>
        <v>28085</v>
      </c>
      <c r="T638" s="6">
        <f t="shared" ref="T638" si="5844">T$5/S638+T$6</f>
        <v>2.6694698237493326</v>
      </c>
      <c r="U638" s="6">
        <f t="shared" si="5707"/>
        <v>2.9802433149367991</v>
      </c>
      <c r="V638" s="28">
        <f t="shared" si="5474"/>
        <v>53825</v>
      </c>
      <c r="W638" s="6">
        <f t="shared" ref="W638" si="5845">W$5/V638+W$6</f>
        <v>2.5791178355782627</v>
      </c>
      <c r="X638" s="6">
        <f t="shared" si="5709"/>
        <v>2.8797740826753366</v>
      </c>
      <c r="Y638" s="28">
        <f t="shared" si="5476"/>
        <v>107450</v>
      </c>
      <c r="Z638" s="6">
        <f t="shared" ref="Z638" si="5846">Z$5/Y638+Z$6</f>
        <v>2.4533231735691019</v>
      </c>
      <c r="AA638" s="6">
        <f t="shared" si="5711"/>
        <v>2.7397189855746862</v>
      </c>
      <c r="AB638" s="28">
        <f t="shared" si="5559"/>
        <v>662000</v>
      </c>
      <c r="AC638" s="6">
        <f t="shared" ref="AC638" si="5847">AC$5/AB638+AC$6</f>
        <v>2.2022045317220544</v>
      </c>
      <c r="AD638" s="6">
        <f t="shared" si="5713"/>
        <v>2.4598305135951661</v>
      </c>
      <c r="AE638" s="28">
        <f t="shared" si="5642"/>
        <v>1060000</v>
      </c>
      <c r="AF638" s="6">
        <f t="shared" si="5696"/>
        <v>1.915011320754717</v>
      </c>
      <c r="AG638" s="6">
        <f t="shared" si="5714"/>
        <v>2.1391773584905658</v>
      </c>
      <c r="AH638" s="28">
        <f t="shared" si="5643"/>
        <v>1060000</v>
      </c>
      <c r="AI638" s="6">
        <f t="shared" si="5697"/>
        <v>1.4484113207547171</v>
      </c>
      <c r="AJ638" s="6">
        <f t="shared" si="5715"/>
        <v>1.6178773584905661</v>
      </c>
      <c r="AK638" s="28">
        <f t="shared" si="5644"/>
        <v>1060000</v>
      </c>
      <c r="AL638" s="6">
        <f t="shared" si="5698"/>
        <v>0.74831132075471696</v>
      </c>
      <c r="AM638" s="6">
        <f t="shared" si="5716"/>
        <v>0.7526099229410409</v>
      </c>
      <c r="AN638" s="28">
        <f t="shared" si="5645"/>
        <v>1060000</v>
      </c>
      <c r="AO638" s="6">
        <f t="shared" si="5699"/>
        <v>0.44751132075471695</v>
      </c>
      <c r="AP638" s="6">
        <f t="shared" si="5717"/>
        <v>0.45017735849056606</v>
      </c>
      <c r="AQ638" s="28">
        <f t="shared" si="5479"/>
        <v>107450</v>
      </c>
      <c r="AR638" s="6">
        <f t="shared" si="5393"/>
        <v>1.4210231735691019</v>
      </c>
      <c r="AS638" s="6">
        <f t="shared" si="5394"/>
        <v>1.5863330397630895</v>
      </c>
      <c r="AT638" s="28">
        <f t="shared" si="5561"/>
        <v>662000</v>
      </c>
      <c r="AU638" s="6">
        <f t="shared" si="5395"/>
        <v>1.1839045317220545</v>
      </c>
      <c r="AV638" s="6">
        <f t="shared" si="5396"/>
        <v>1.3221657543124439</v>
      </c>
      <c r="AW638" s="28">
        <f t="shared" si="5646"/>
        <v>1060000</v>
      </c>
      <c r="AX638" s="6">
        <f t="shared" si="5397"/>
        <v>1.1807113207547171</v>
      </c>
      <c r="AY638" s="6">
        <f t="shared" si="5398"/>
        <v>1.3188125992078439</v>
      </c>
      <c r="AZ638" s="28">
        <f t="shared" si="5647"/>
        <v>1060000</v>
      </c>
      <c r="BA638" s="6">
        <f t="shared" si="5399"/>
        <v>1.1807113207547171</v>
      </c>
      <c r="BB638" s="21">
        <f t="shared" si="5400"/>
        <v>1.3188125992078439</v>
      </c>
    </row>
    <row r="639" spans="4:54" x14ac:dyDescent="0.25">
      <c r="D639" s="28">
        <v>630</v>
      </c>
      <c r="F639" s="20"/>
      <c r="G639" s="29">
        <f t="shared" si="5411"/>
        <v>315.5</v>
      </c>
      <c r="H639" s="4">
        <f t="shared" ref="H639" si="5848">H$5/G639+H$6</f>
        <v>4.0541305863708397</v>
      </c>
      <c r="I639" s="4">
        <f t="shared" si="5402"/>
        <v>5.8113700475435817</v>
      </c>
      <c r="J639" s="28">
        <v>630</v>
      </c>
      <c r="K639" s="4">
        <f t="shared" ref="K639" si="5849">K$5/J639+K$6</f>
        <v>4.0542412698412695</v>
      </c>
      <c r="L639" s="4">
        <f t="shared" si="5404"/>
        <v>5.8115317460317462</v>
      </c>
      <c r="M639" s="28">
        <f t="shared" si="5720"/>
        <v>1690</v>
      </c>
      <c r="N639" s="6">
        <f t="shared" ref="N639" si="5850">N$5/M639+N$6</f>
        <v>3.7538633136094677</v>
      </c>
      <c r="O639" s="6">
        <f t="shared" si="5703"/>
        <v>5.2722887573964501</v>
      </c>
      <c r="P639" s="28">
        <f t="shared" si="5722"/>
        <v>16000</v>
      </c>
      <c r="Q639" s="6">
        <f t="shared" ref="Q639" si="5851">Q$5/P639+Q$6</f>
        <v>3.7031625000000004</v>
      </c>
      <c r="R639" s="6">
        <f t="shared" si="5705"/>
        <v>5.2170750000000004</v>
      </c>
      <c r="S639" s="28">
        <f t="shared" si="5472"/>
        <v>28150</v>
      </c>
      <c r="T639" s="6">
        <f t="shared" ref="T639" si="5852">T$5/S639+T$6</f>
        <v>2.669392539964476</v>
      </c>
      <c r="U639" s="6">
        <f t="shared" si="5707"/>
        <v>2.9801621669627001</v>
      </c>
      <c r="V639" s="28">
        <f t="shared" si="5474"/>
        <v>53950</v>
      </c>
      <c r="W639" s="6">
        <f t="shared" ref="W639" si="5853">W$5/V639+W$6</f>
        <v>2.5790547729379054</v>
      </c>
      <c r="X639" s="6">
        <f t="shared" si="5709"/>
        <v>2.879707877664504</v>
      </c>
      <c r="Y639" s="28">
        <f t="shared" si="5476"/>
        <v>107700</v>
      </c>
      <c r="Z639" s="6">
        <f t="shared" ref="Z639" si="5854">Z$5/Y639+Z$6</f>
        <v>2.4532771587743731</v>
      </c>
      <c r="AA639" s="6">
        <f t="shared" si="5711"/>
        <v>2.7396706592386257</v>
      </c>
      <c r="AB639" s="28">
        <f t="shared" si="5559"/>
        <v>664000</v>
      </c>
      <c r="AC639" s="6">
        <f t="shared" ref="AC639" si="5855">AC$5/AB639+AC$6</f>
        <v>2.202178915662651</v>
      </c>
      <c r="AD639" s="6">
        <f t="shared" si="5713"/>
        <v>2.4598036144578312</v>
      </c>
      <c r="AE639" s="28">
        <f t="shared" si="5642"/>
        <v>1063000</v>
      </c>
      <c r="AF639" s="6">
        <f t="shared" si="5696"/>
        <v>1.9149963311382878</v>
      </c>
      <c r="AG639" s="6">
        <f t="shared" si="5714"/>
        <v>2.1391616180620883</v>
      </c>
      <c r="AH639" s="28">
        <f t="shared" si="5643"/>
        <v>1063000</v>
      </c>
      <c r="AI639" s="6">
        <f t="shared" si="5697"/>
        <v>1.4483963311382879</v>
      </c>
      <c r="AJ639" s="6">
        <f t="shared" si="5715"/>
        <v>1.6178616180620884</v>
      </c>
      <c r="AK639" s="28">
        <f t="shared" si="5644"/>
        <v>1063000</v>
      </c>
      <c r="AL639" s="6">
        <f t="shared" si="5698"/>
        <v>0.74829633113828786</v>
      </c>
      <c r="AM639" s="6">
        <f t="shared" si="5716"/>
        <v>0.75259418251256327</v>
      </c>
      <c r="AN639" s="28">
        <f t="shared" si="5645"/>
        <v>1063000</v>
      </c>
      <c r="AO639" s="6">
        <f t="shared" si="5699"/>
        <v>0.44749633113828785</v>
      </c>
      <c r="AP639" s="6">
        <f t="shared" si="5717"/>
        <v>0.45016161806208843</v>
      </c>
      <c r="AQ639" s="28">
        <f t="shared" si="5479"/>
        <v>107700</v>
      </c>
      <c r="AR639" s="6">
        <f t="shared" si="5393"/>
        <v>1.4209771587743734</v>
      </c>
      <c r="AS639" s="6">
        <f t="shared" si="5394"/>
        <v>1.5862847134270295</v>
      </c>
      <c r="AT639" s="28">
        <f t="shared" si="5561"/>
        <v>664000</v>
      </c>
      <c r="AU639" s="6">
        <f t="shared" si="5395"/>
        <v>1.1838789156626506</v>
      </c>
      <c r="AV639" s="6">
        <f t="shared" si="5396"/>
        <v>1.3221388551751092</v>
      </c>
      <c r="AW639" s="28">
        <f t="shared" si="5646"/>
        <v>1063000</v>
      </c>
      <c r="AX639" s="6">
        <f t="shared" si="5397"/>
        <v>1.1806963311382879</v>
      </c>
      <c r="AY639" s="6">
        <f t="shared" si="5398"/>
        <v>1.3187968587793661</v>
      </c>
      <c r="AZ639" s="28">
        <f t="shared" si="5647"/>
        <v>1063000</v>
      </c>
      <c r="BA639" s="6">
        <f t="shared" si="5399"/>
        <v>1.1806963311382879</v>
      </c>
      <c r="BB639" s="21">
        <f t="shared" si="5400"/>
        <v>1.3187968587793661</v>
      </c>
    </row>
    <row r="640" spans="4:54" x14ac:dyDescent="0.25">
      <c r="D640" s="28">
        <v>631</v>
      </c>
      <c r="F640" s="20"/>
      <c r="G640" s="29">
        <f t="shared" si="5411"/>
        <v>316</v>
      </c>
      <c r="H640" s="4">
        <f t="shared" ref="H640" si="5856">H$5/G640+H$6</f>
        <v>4.0540202531645573</v>
      </c>
      <c r="I640" s="4">
        <f t="shared" si="5402"/>
        <v>5.8112088607594936</v>
      </c>
      <c r="J640" s="28">
        <v>631</v>
      </c>
      <c r="K640" s="4">
        <f t="shared" ref="K640" si="5857">K$5/J640+K$6</f>
        <v>4.0541305863708397</v>
      </c>
      <c r="L640" s="4">
        <f t="shared" si="5404"/>
        <v>5.8113700475435817</v>
      </c>
      <c r="M640" s="28">
        <f t="shared" si="5720"/>
        <v>1693</v>
      </c>
      <c r="N640" s="6">
        <f t="shared" ref="N640" si="5858">N$5/M640+N$6</f>
        <v>3.7537574128765505</v>
      </c>
      <c r="O640" s="6">
        <f t="shared" si="5703"/>
        <v>5.2721734199645605</v>
      </c>
      <c r="P640" s="28">
        <f t="shared" si="5722"/>
        <v>16030</v>
      </c>
      <c r="Q640" s="6">
        <f t="shared" ref="Q640" si="5859">Q$5/P640+Q$6</f>
        <v>3.7031455396132253</v>
      </c>
      <c r="R640" s="6">
        <f t="shared" si="5705"/>
        <v>5.2170565190268245</v>
      </c>
      <c r="S640" s="28">
        <f t="shared" si="5472"/>
        <v>28215</v>
      </c>
      <c r="T640" s="6">
        <f t="shared" ref="T640" si="5860">T$5/S640+T$6</f>
        <v>2.6693156122629809</v>
      </c>
      <c r="U640" s="6">
        <f t="shared" si="5707"/>
        <v>2.9800813928761296</v>
      </c>
      <c r="V640" s="28">
        <f t="shared" si="5474"/>
        <v>54075</v>
      </c>
      <c r="W640" s="6">
        <f t="shared" ref="W640" si="5861">W$5/V640+W$6</f>
        <v>2.5789920018492833</v>
      </c>
      <c r="X640" s="6">
        <f t="shared" si="5709"/>
        <v>2.879641978733241</v>
      </c>
      <c r="Y640" s="28">
        <f t="shared" si="5476"/>
        <v>107950</v>
      </c>
      <c r="Z640" s="6">
        <f t="shared" ref="Z640" si="5862">Z$5/Y640+Z$6</f>
        <v>2.453231357109773</v>
      </c>
      <c r="AA640" s="6">
        <f t="shared" si="5711"/>
        <v>2.7396225567392314</v>
      </c>
      <c r="AB640" s="28">
        <f t="shared" si="5559"/>
        <v>666000</v>
      </c>
      <c r="AC640" s="6">
        <f t="shared" ref="AC640" si="5863">AC$5/AB640+AC$6</f>
        <v>2.2021534534534535</v>
      </c>
      <c r="AD640" s="6">
        <f t="shared" si="5713"/>
        <v>2.4597768768768766</v>
      </c>
      <c r="AE640" s="28">
        <f t="shared" si="5642"/>
        <v>1066000</v>
      </c>
      <c r="AF640" s="6">
        <f t="shared" si="5696"/>
        <v>1.9149814258911819</v>
      </c>
      <c r="AG640" s="6">
        <f t="shared" si="5714"/>
        <v>2.139145966228893</v>
      </c>
      <c r="AH640" s="28">
        <f t="shared" si="5643"/>
        <v>1066000</v>
      </c>
      <c r="AI640" s="6">
        <f t="shared" si="5697"/>
        <v>1.448381425891182</v>
      </c>
      <c r="AJ640" s="6">
        <f t="shared" si="5715"/>
        <v>1.6178459662288931</v>
      </c>
      <c r="AK640" s="28">
        <f t="shared" si="5644"/>
        <v>1066000</v>
      </c>
      <c r="AL640" s="6">
        <f t="shared" si="5698"/>
        <v>0.74828142589118196</v>
      </c>
      <c r="AM640" s="6">
        <f t="shared" si="5716"/>
        <v>0.75257853067936786</v>
      </c>
      <c r="AN640" s="28">
        <f t="shared" si="5645"/>
        <v>1066000</v>
      </c>
      <c r="AO640" s="6">
        <f t="shared" si="5699"/>
        <v>0.44748142589118195</v>
      </c>
      <c r="AP640" s="6">
        <f t="shared" si="5717"/>
        <v>0.45014596622889308</v>
      </c>
      <c r="AQ640" s="28">
        <f t="shared" si="5479"/>
        <v>107950</v>
      </c>
      <c r="AR640" s="6">
        <f t="shared" si="5393"/>
        <v>1.420931357109773</v>
      </c>
      <c r="AS640" s="6">
        <f t="shared" si="5394"/>
        <v>1.5862366109276347</v>
      </c>
      <c r="AT640" s="28">
        <f t="shared" si="5561"/>
        <v>666000</v>
      </c>
      <c r="AU640" s="6">
        <f t="shared" si="5395"/>
        <v>1.1838534534534535</v>
      </c>
      <c r="AV640" s="6">
        <f t="shared" si="5396"/>
        <v>1.3221121175941546</v>
      </c>
      <c r="AW640" s="28">
        <f t="shared" si="5646"/>
        <v>1066000</v>
      </c>
      <c r="AX640" s="6">
        <f t="shared" si="5397"/>
        <v>1.180681425891182</v>
      </c>
      <c r="AY640" s="6">
        <f t="shared" si="5398"/>
        <v>1.3187812069461708</v>
      </c>
      <c r="AZ640" s="28">
        <f t="shared" si="5647"/>
        <v>1066000</v>
      </c>
      <c r="BA640" s="6">
        <f t="shared" si="5399"/>
        <v>1.180681425891182</v>
      </c>
      <c r="BB640" s="21">
        <f t="shared" si="5400"/>
        <v>1.3187812069461708</v>
      </c>
    </row>
    <row r="641" spans="4:54" x14ac:dyDescent="0.25">
      <c r="D641" s="28">
        <v>632</v>
      </c>
      <c r="F641" s="20"/>
      <c r="G641" s="29">
        <f t="shared" si="5411"/>
        <v>316.5</v>
      </c>
      <c r="H641" s="4">
        <f t="shared" ref="H641" si="5864">H$5/G641+H$6</f>
        <v>4.0539102685624009</v>
      </c>
      <c r="I641" s="4">
        <f t="shared" si="5402"/>
        <v>5.8110481832543446</v>
      </c>
      <c r="J641" s="28">
        <v>632</v>
      </c>
      <c r="K641" s="4">
        <f t="shared" ref="K641" si="5865">K$5/J641+K$6</f>
        <v>4.0540202531645573</v>
      </c>
      <c r="L641" s="4">
        <f t="shared" si="5404"/>
        <v>5.8112088607594936</v>
      </c>
      <c r="M641" s="28">
        <f t="shared" si="5720"/>
        <v>1696</v>
      </c>
      <c r="N641" s="6">
        <f t="shared" ref="N641" si="5866">N$5/M641+N$6</f>
        <v>3.7536518867924529</v>
      </c>
      <c r="O641" s="6">
        <f t="shared" si="5703"/>
        <v>5.2720584905660379</v>
      </c>
      <c r="P641" s="28">
        <f t="shared" si="5722"/>
        <v>16060</v>
      </c>
      <c r="Q641" s="6">
        <f t="shared" ref="Q641" si="5867">Q$5/P641+Q$6</f>
        <v>3.7031286425902867</v>
      </c>
      <c r="R641" s="6">
        <f t="shared" si="5705"/>
        <v>5.2170381070983813</v>
      </c>
      <c r="S641" s="28">
        <f t="shared" si="5472"/>
        <v>28280</v>
      </c>
      <c r="T641" s="6">
        <f t="shared" ref="T641" si="5868">T$5/S641+T$6</f>
        <v>2.6692390381895335</v>
      </c>
      <c r="U641" s="6">
        <f t="shared" si="5707"/>
        <v>2.9800009900990099</v>
      </c>
      <c r="V641" s="28">
        <f t="shared" si="5474"/>
        <v>54200</v>
      </c>
      <c r="W641" s="6">
        <f t="shared" ref="W641" si="5869">W$5/V641+W$6</f>
        <v>2.5789295202952029</v>
      </c>
      <c r="X641" s="6">
        <f t="shared" si="5709"/>
        <v>2.8795763837638377</v>
      </c>
      <c r="Y641" s="28">
        <f t="shared" si="5476"/>
        <v>108200</v>
      </c>
      <c r="Z641" s="6">
        <f t="shared" ref="Z641" si="5870">Z$5/Y641+Z$6</f>
        <v>2.4531857670979669</v>
      </c>
      <c r="AA641" s="6">
        <f t="shared" si="5711"/>
        <v>2.739574676524954</v>
      </c>
      <c r="AB641" s="28">
        <f t="shared" si="5559"/>
        <v>668000</v>
      </c>
      <c r="AC641" s="6">
        <f t="shared" ref="AC641" si="5871">AC$5/AB641+AC$6</f>
        <v>2.2021281437125753</v>
      </c>
      <c r="AD641" s="6">
        <f t="shared" si="5713"/>
        <v>2.4597502994011973</v>
      </c>
      <c r="AE641" s="28">
        <f t="shared" si="5642"/>
        <v>1069000</v>
      </c>
      <c r="AF641" s="6">
        <f t="shared" si="5696"/>
        <v>1.9149666043030869</v>
      </c>
      <c r="AG641" s="6">
        <f t="shared" si="5714"/>
        <v>2.139130402245089</v>
      </c>
      <c r="AH641" s="28">
        <f t="shared" si="5643"/>
        <v>1069000</v>
      </c>
      <c r="AI641" s="6">
        <f t="shared" si="5697"/>
        <v>1.4483666043030869</v>
      </c>
      <c r="AJ641" s="6">
        <f t="shared" si="5715"/>
        <v>1.6178304022450889</v>
      </c>
      <c r="AK641" s="28">
        <f t="shared" si="5644"/>
        <v>1069000</v>
      </c>
      <c r="AL641" s="6">
        <f t="shared" si="5698"/>
        <v>0.748266604303087</v>
      </c>
      <c r="AM641" s="6">
        <f t="shared" si="5716"/>
        <v>0.75256296669556366</v>
      </c>
      <c r="AN641" s="28">
        <f t="shared" si="5645"/>
        <v>1069000</v>
      </c>
      <c r="AO641" s="6">
        <f t="shared" si="5699"/>
        <v>0.44746660430308699</v>
      </c>
      <c r="AP641" s="6">
        <f t="shared" si="5717"/>
        <v>0.45013040224508888</v>
      </c>
      <c r="AQ641" s="28">
        <f t="shared" si="5479"/>
        <v>108200</v>
      </c>
      <c r="AR641" s="6">
        <f t="shared" si="5393"/>
        <v>1.4208857670979667</v>
      </c>
      <c r="AS641" s="6">
        <f t="shared" si="5394"/>
        <v>1.5861887307133573</v>
      </c>
      <c r="AT641" s="28">
        <f t="shared" si="5561"/>
        <v>668000</v>
      </c>
      <c r="AU641" s="6">
        <f t="shared" si="5395"/>
        <v>1.1838281437125748</v>
      </c>
      <c r="AV641" s="6">
        <f t="shared" si="5396"/>
        <v>1.3220855401184755</v>
      </c>
      <c r="AW641" s="28">
        <f t="shared" si="5646"/>
        <v>1069000</v>
      </c>
      <c r="AX641" s="6">
        <f t="shared" si="5397"/>
        <v>1.1806666043030869</v>
      </c>
      <c r="AY641" s="6">
        <f t="shared" si="5398"/>
        <v>1.3187656429623666</v>
      </c>
      <c r="AZ641" s="28">
        <f t="shared" si="5647"/>
        <v>1069000</v>
      </c>
      <c r="BA641" s="6">
        <f t="shared" si="5399"/>
        <v>1.1806666043030869</v>
      </c>
      <c r="BB641" s="21">
        <f t="shared" si="5400"/>
        <v>1.3187656429623666</v>
      </c>
    </row>
    <row r="642" spans="4:54" x14ac:dyDescent="0.25">
      <c r="D642" s="28">
        <v>633</v>
      </c>
      <c r="F642" s="20"/>
      <c r="G642" s="29">
        <f t="shared" si="5411"/>
        <v>317</v>
      </c>
      <c r="H642" s="4">
        <f t="shared" ref="H642" si="5872">H$5/G642+H$6</f>
        <v>4.053800630914826</v>
      </c>
      <c r="I642" s="4">
        <f t="shared" si="5402"/>
        <v>5.8108880126182969</v>
      </c>
      <c r="J642" s="28">
        <v>633</v>
      </c>
      <c r="K642" s="4">
        <f t="shared" ref="K642" si="5873">K$5/J642+K$6</f>
        <v>4.0539102685624009</v>
      </c>
      <c r="L642" s="4">
        <f t="shared" si="5404"/>
        <v>5.8110481832543446</v>
      </c>
      <c r="M642" s="28">
        <f t="shared" si="5720"/>
        <v>1699</v>
      </c>
      <c r="N642" s="6">
        <f t="shared" ref="N642" si="5874">N$5/M642+N$6</f>
        <v>3.7535467333725721</v>
      </c>
      <c r="O642" s="6">
        <f t="shared" si="5703"/>
        <v>5.2719439670394355</v>
      </c>
      <c r="P642" s="28">
        <f t="shared" si="5722"/>
        <v>16090</v>
      </c>
      <c r="Q642" s="6">
        <f t="shared" ref="Q642" si="5875">Q$5/P642+Q$6</f>
        <v>3.703111808576756</v>
      </c>
      <c r="R642" s="6">
        <f t="shared" si="5705"/>
        <v>5.217019763828465</v>
      </c>
      <c r="S642" s="28">
        <f t="shared" si="5472"/>
        <v>28345</v>
      </c>
      <c r="T642" s="6">
        <f t="shared" ref="T642" si="5876">T$5/S642+T$6</f>
        <v>2.6691628153113425</v>
      </c>
      <c r="U642" s="6">
        <f t="shared" si="5707"/>
        <v>2.9799209560769095</v>
      </c>
      <c r="V642" s="28">
        <f t="shared" si="5474"/>
        <v>54325</v>
      </c>
      <c r="W642" s="6">
        <f t="shared" ref="W642" si="5877">W$5/V642+W$6</f>
        <v>2.5788673262770363</v>
      </c>
      <c r="X642" s="6">
        <f t="shared" si="5709"/>
        <v>2.8795110906580765</v>
      </c>
      <c r="Y642" s="28">
        <f t="shared" si="5476"/>
        <v>108450</v>
      </c>
      <c r="Z642" s="6">
        <f t="shared" ref="Z642" si="5878">Z$5/Y642+Z$6</f>
        <v>2.453140387275242</v>
      </c>
      <c r="AA642" s="6">
        <f t="shared" si="5711"/>
        <v>2.7395270170585526</v>
      </c>
      <c r="AB642" s="28">
        <f t="shared" si="5559"/>
        <v>670000</v>
      </c>
      <c r="AC642" s="6">
        <f t="shared" ref="AC642" si="5879">AC$5/AB642+AC$6</f>
        <v>2.2021029850746272</v>
      </c>
      <c r="AD642" s="6">
        <f t="shared" si="5713"/>
        <v>2.4597238805970147</v>
      </c>
      <c r="AE642" s="28">
        <f t="shared" si="5642"/>
        <v>1072000</v>
      </c>
      <c r="AF642" s="6">
        <f t="shared" si="5696"/>
        <v>1.9149518656716418</v>
      </c>
      <c r="AG642" s="6">
        <f t="shared" si="5714"/>
        <v>2.1391149253731343</v>
      </c>
      <c r="AH642" s="28">
        <f t="shared" si="5643"/>
        <v>1072000</v>
      </c>
      <c r="AI642" s="6">
        <f t="shared" si="5697"/>
        <v>1.4483518656716419</v>
      </c>
      <c r="AJ642" s="6">
        <f t="shared" si="5715"/>
        <v>1.6178149253731344</v>
      </c>
      <c r="AK642" s="28">
        <f t="shared" si="5644"/>
        <v>1072000</v>
      </c>
      <c r="AL642" s="6">
        <f t="shared" si="5698"/>
        <v>0.74825186567164181</v>
      </c>
      <c r="AM642" s="6">
        <f t="shared" si="5716"/>
        <v>0.75254748982360919</v>
      </c>
      <c r="AN642" s="28">
        <f t="shared" si="5645"/>
        <v>1072000</v>
      </c>
      <c r="AO642" s="6">
        <f t="shared" si="5699"/>
        <v>0.4474518656716418</v>
      </c>
      <c r="AP642" s="6">
        <f t="shared" si="5717"/>
        <v>0.4501149253731343</v>
      </c>
      <c r="AQ642" s="28">
        <f t="shared" si="5479"/>
        <v>108450</v>
      </c>
      <c r="AR642" s="6">
        <f t="shared" si="5393"/>
        <v>1.420840387275242</v>
      </c>
      <c r="AS642" s="6">
        <f t="shared" si="5394"/>
        <v>1.5861410712469559</v>
      </c>
      <c r="AT642" s="28">
        <f t="shared" si="5561"/>
        <v>670000</v>
      </c>
      <c r="AU642" s="6">
        <f t="shared" si="5395"/>
        <v>1.1838029850746268</v>
      </c>
      <c r="AV642" s="6">
        <f t="shared" si="5396"/>
        <v>1.3220591213142927</v>
      </c>
      <c r="AW642" s="28">
        <f t="shared" si="5646"/>
        <v>1072000</v>
      </c>
      <c r="AX642" s="6">
        <f t="shared" si="5397"/>
        <v>1.1806518656716418</v>
      </c>
      <c r="AY642" s="6">
        <f t="shared" si="5398"/>
        <v>1.3187501660904122</v>
      </c>
      <c r="AZ642" s="28">
        <f t="shared" si="5647"/>
        <v>1072000</v>
      </c>
      <c r="BA642" s="6">
        <f t="shared" si="5399"/>
        <v>1.1806518656716418</v>
      </c>
      <c r="BB642" s="21">
        <f t="shared" si="5400"/>
        <v>1.3187501660904122</v>
      </c>
    </row>
    <row r="643" spans="4:54" x14ac:dyDescent="0.25">
      <c r="D643" s="28">
        <v>634</v>
      </c>
      <c r="F643" s="20"/>
      <c r="G643" s="29">
        <f t="shared" si="5411"/>
        <v>317.5</v>
      </c>
      <c r="H643" s="4">
        <f t="shared" ref="H643" si="5880">H$5/G643+H$6</f>
        <v>4.0536913385826772</v>
      </c>
      <c r="I643" s="4">
        <f t="shared" si="5402"/>
        <v>5.8107283464566928</v>
      </c>
      <c r="J643" s="28">
        <v>634</v>
      </c>
      <c r="K643" s="4">
        <f t="shared" ref="K643" si="5881">K$5/J643+K$6</f>
        <v>4.053800630914826</v>
      </c>
      <c r="L643" s="4">
        <f t="shared" si="5404"/>
        <v>5.8108880126182969</v>
      </c>
      <c r="M643" s="28">
        <f t="shared" si="5720"/>
        <v>1702</v>
      </c>
      <c r="N643" s="6">
        <f t="shared" ref="N643" si="5882">N$5/M643+N$6</f>
        <v>3.7534419506462986</v>
      </c>
      <c r="O643" s="6">
        <f t="shared" si="5703"/>
        <v>5.2718298472385428</v>
      </c>
      <c r="P643" s="28">
        <f t="shared" si="5722"/>
        <v>16120</v>
      </c>
      <c r="Q643" s="6">
        <f t="shared" ref="Q643" si="5883">Q$5/P643+Q$6</f>
        <v>3.703095037220844</v>
      </c>
      <c r="R643" s="6">
        <f t="shared" si="5705"/>
        <v>5.2170014888337475</v>
      </c>
      <c r="S643" s="28">
        <f t="shared" si="5472"/>
        <v>28410</v>
      </c>
      <c r="T643" s="6">
        <f t="shared" ref="T643" si="5884">T$5/S643+T$6</f>
        <v>2.669086941217881</v>
      </c>
      <c r="U643" s="6">
        <f t="shared" si="5707"/>
        <v>2.979841288278775</v>
      </c>
      <c r="V643" s="28">
        <f t="shared" si="5474"/>
        <v>54450</v>
      </c>
      <c r="W643" s="6">
        <f t="shared" ref="W643" si="5885">W$5/V643+W$6</f>
        <v>2.5788054178145088</v>
      </c>
      <c r="X643" s="6">
        <f t="shared" si="5709"/>
        <v>2.8794460973370062</v>
      </c>
      <c r="Y643" s="28">
        <f t="shared" si="5476"/>
        <v>108700</v>
      </c>
      <c r="Z643" s="6">
        <f t="shared" ref="Z643" si="5886">Z$5/Y643+Z$6</f>
        <v>2.4530952161913522</v>
      </c>
      <c r="AA643" s="6">
        <f t="shared" si="5711"/>
        <v>2.7394795768169273</v>
      </c>
      <c r="AB643" s="28">
        <f t="shared" si="5559"/>
        <v>672000</v>
      </c>
      <c r="AC643" s="6">
        <f t="shared" ref="AC643" si="5887">AC$5/AB643+AC$6</f>
        <v>2.2020779761904765</v>
      </c>
      <c r="AD643" s="6">
        <f t="shared" si="5713"/>
        <v>2.4596976190476187</v>
      </c>
      <c r="AE643" s="28">
        <f t="shared" si="5642"/>
        <v>1075000</v>
      </c>
      <c r="AF643" s="6">
        <f t="shared" si="5696"/>
        <v>1.9149372093023256</v>
      </c>
      <c r="AG643" s="6">
        <f t="shared" si="5714"/>
        <v>2.1390995348837207</v>
      </c>
      <c r="AH643" s="28">
        <f t="shared" si="5643"/>
        <v>1075000</v>
      </c>
      <c r="AI643" s="6">
        <f t="shared" si="5697"/>
        <v>1.4483372093023257</v>
      </c>
      <c r="AJ643" s="6">
        <f t="shared" si="5715"/>
        <v>1.6177995348837211</v>
      </c>
      <c r="AK643" s="28">
        <f t="shared" si="5644"/>
        <v>1075000</v>
      </c>
      <c r="AL643" s="6">
        <f t="shared" si="5698"/>
        <v>0.74823720930232562</v>
      </c>
      <c r="AM643" s="6">
        <f t="shared" si="5716"/>
        <v>0.75253209933419574</v>
      </c>
      <c r="AN643" s="28">
        <f t="shared" si="5645"/>
        <v>1075000</v>
      </c>
      <c r="AO643" s="6">
        <f t="shared" si="5699"/>
        <v>0.44743720930232556</v>
      </c>
      <c r="AP643" s="6">
        <f t="shared" si="5717"/>
        <v>0.4500995348837209</v>
      </c>
      <c r="AQ643" s="28">
        <f t="shared" si="5479"/>
        <v>108700</v>
      </c>
      <c r="AR643" s="6">
        <f t="shared" si="5393"/>
        <v>1.4207952161913524</v>
      </c>
      <c r="AS643" s="6">
        <f t="shared" si="5394"/>
        <v>1.5860936310053309</v>
      </c>
      <c r="AT643" s="28">
        <f t="shared" si="5561"/>
        <v>672000</v>
      </c>
      <c r="AU643" s="6">
        <f t="shared" si="5395"/>
        <v>1.1837779761904761</v>
      </c>
      <c r="AV643" s="6">
        <f t="shared" si="5396"/>
        <v>1.3220328597648969</v>
      </c>
      <c r="AW643" s="28">
        <f t="shared" si="5646"/>
        <v>1075000</v>
      </c>
      <c r="AX643" s="6">
        <f t="shared" si="5397"/>
        <v>1.1806372093023256</v>
      </c>
      <c r="AY643" s="6">
        <f t="shared" si="5398"/>
        <v>1.3187347756009988</v>
      </c>
      <c r="AZ643" s="28">
        <f t="shared" si="5647"/>
        <v>1075000</v>
      </c>
      <c r="BA643" s="6">
        <f t="shared" si="5399"/>
        <v>1.1806372093023256</v>
      </c>
      <c r="BB643" s="21">
        <f t="shared" si="5400"/>
        <v>1.3187347756009988</v>
      </c>
    </row>
    <row r="644" spans="4:54" x14ac:dyDescent="0.25">
      <c r="D644" s="28">
        <v>635</v>
      </c>
      <c r="F644" s="20"/>
      <c r="G644" s="29">
        <f t="shared" si="5411"/>
        <v>318</v>
      </c>
      <c r="H644" s="4">
        <f t="shared" ref="H644" si="5888">H$5/G644+H$6</f>
        <v>4.0535823899371071</v>
      </c>
      <c r="I644" s="4">
        <f t="shared" si="5402"/>
        <v>5.810569182389937</v>
      </c>
      <c r="J644" s="28">
        <v>635</v>
      </c>
      <c r="K644" s="4">
        <f t="shared" ref="K644" si="5889">K$5/J644+K$6</f>
        <v>4.0536913385826772</v>
      </c>
      <c r="L644" s="4">
        <f t="shared" si="5404"/>
        <v>5.8107283464566928</v>
      </c>
      <c r="M644" s="28">
        <f t="shared" si="5720"/>
        <v>1705</v>
      </c>
      <c r="N644" s="6">
        <f t="shared" ref="N644" si="5890">N$5/M644+N$6</f>
        <v>3.7533375366568915</v>
      </c>
      <c r="O644" s="6">
        <f t="shared" si="5703"/>
        <v>5.2717161290322583</v>
      </c>
      <c r="P644" s="28">
        <f t="shared" si="5722"/>
        <v>16150</v>
      </c>
      <c r="Q644" s="6">
        <f t="shared" ref="Q644" si="5891">Q$5/P644+Q$6</f>
        <v>3.7030783281733748</v>
      </c>
      <c r="R644" s="6">
        <f t="shared" si="5705"/>
        <v>5.2169832817337465</v>
      </c>
      <c r="S644" s="28">
        <f t="shared" si="5472"/>
        <v>28475</v>
      </c>
      <c r="T644" s="6">
        <f t="shared" ref="T644" si="5892">T$5/S644+T$6</f>
        <v>2.6690114135206322</v>
      </c>
      <c r="U644" s="6">
        <f t="shared" si="5707"/>
        <v>2.9797619841966636</v>
      </c>
      <c r="V644" s="28">
        <f t="shared" si="5474"/>
        <v>54575</v>
      </c>
      <c r="W644" s="6">
        <f t="shared" ref="W644" si="5893">W$5/V644+W$6</f>
        <v>2.5787437929454877</v>
      </c>
      <c r="X644" s="6">
        <f t="shared" si="5709"/>
        <v>2.8793814017407238</v>
      </c>
      <c r="Y644" s="28">
        <f t="shared" si="5476"/>
        <v>108950</v>
      </c>
      <c r="Z644" s="6">
        <f t="shared" ref="Z644" si="5894">Z$5/Y644+Z$6</f>
        <v>2.453050252409362</v>
      </c>
      <c r="AA644" s="6">
        <f t="shared" si="5711"/>
        <v>2.7394323542909591</v>
      </c>
      <c r="AB644" s="28">
        <f t="shared" si="5559"/>
        <v>674000</v>
      </c>
      <c r="AC644" s="6">
        <f t="shared" ref="AC644" si="5895">AC$5/AB644+AC$6</f>
        <v>2.2020531157270034</v>
      </c>
      <c r="AD644" s="6">
        <f t="shared" si="5713"/>
        <v>2.4596715133531157</v>
      </c>
      <c r="AE644" s="28">
        <f t="shared" si="5642"/>
        <v>1078000</v>
      </c>
      <c r="AF644" s="6">
        <f t="shared" si="5696"/>
        <v>1.9149226345083488</v>
      </c>
      <c r="AG644" s="6">
        <f t="shared" si="5714"/>
        <v>2.1390842300556585</v>
      </c>
      <c r="AH644" s="28">
        <f t="shared" si="5643"/>
        <v>1078000</v>
      </c>
      <c r="AI644" s="6">
        <f t="shared" si="5697"/>
        <v>1.4483226345083489</v>
      </c>
      <c r="AJ644" s="6">
        <f t="shared" si="5715"/>
        <v>1.6177842300556586</v>
      </c>
      <c r="AK644" s="28">
        <f t="shared" si="5644"/>
        <v>1078000</v>
      </c>
      <c r="AL644" s="6">
        <f t="shared" si="5698"/>
        <v>0.74822263450834881</v>
      </c>
      <c r="AM644" s="6">
        <f t="shared" si="5716"/>
        <v>0.75251679450613351</v>
      </c>
      <c r="AN644" s="28">
        <f t="shared" si="5645"/>
        <v>1078000</v>
      </c>
      <c r="AO644" s="6">
        <f t="shared" si="5699"/>
        <v>0.44742263450834879</v>
      </c>
      <c r="AP644" s="6">
        <f t="shared" si="5717"/>
        <v>0.45008423005565862</v>
      </c>
      <c r="AQ644" s="28">
        <f t="shared" si="5479"/>
        <v>108950</v>
      </c>
      <c r="AR644" s="6">
        <f t="shared" si="5393"/>
        <v>1.420750252409362</v>
      </c>
      <c r="AS644" s="6">
        <f t="shared" si="5394"/>
        <v>1.5860464084793628</v>
      </c>
      <c r="AT644" s="28">
        <f t="shared" si="5561"/>
        <v>674000</v>
      </c>
      <c r="AU644" s="6">
        <f t="shared" si="5395"/>
        <v>1.1837531157270029</v>
      </c>
      <c r="AV644" s="6">
        <f t="shared" si="5396"/>
        <v>1.3220067540703935</v>
      </c>
      <c r="AW644" s="28">
        <f t="shared" si="5646"/>
        <v>1078000</v>
      </c>
      <c r="AX644" s="6">
        <f t="shared" si="5397"/>
        <v>1.1806226345083488</v>
      </c>
      <c r="AY644" s="6">
        <f t="shared" si="5398"/>
        <v>1.3187194707729364</v>
      </c>
      <c r="AZ644" s="28">
        <f t="shared" si="5647"/>
        <v>1078000</v>
      </c>
      <c r="BA644" s="6">
        <f t="shared" si="5399"/>
        <v>1.1806226345083488</v>
      </c>
      <c r="BB644" s="21">
        <f t="shared" si="5400"/>
        <v>1.3187194707729364</v>
      </c>
    </row>
    <row r="645" spans="4:54" x14ac:dyDescent="0.25">
      <c r="D645" s="28">
        <v>636</v>
      </c>
      <c r="F645" s="20"/>
      <c r="G645" s="29">
        <f t="shared" si="5411"/>
        <v>318.5</v>
      </c>
      <c r="H645" s="4">
        <f t="shared" ref="H645" si="5896">H$5/G645+H$6</f>
        <v>4.0534737833594976</v>
      </c>
      <c r="I645" s="4">
        <f t="shared" si="5402"/>
        <v>5.8104105180533754</v>
      </c>
      <c r="J645" s="28">
        <v>636</v>
      </c>
      <c r="K645" s="4">
        <f t="shared" ref="K645" si="5897">K$5/J645+K$6</f>
        <v>4.0535823899371071</v>
      </c>
      <c r="L645" s="4">
        <f t="shared" si="5404"/>
        <v>5.810569182389937</v>
      </c>
      <c r="M645" s="28">
        <f t="shared" si="5720"/>
        <v>1708</v>
      </c>
      <c r="N645" s="6">
        <f t="shared" ref="N645" si="5898">N$5/M645+N$6</f>
        <v>3.7532334894613584</v>
      </c>
      <c r="O645" s="6">
        <f t="shared" si="5703"/>
        <v>5.2716028103044499</v>
      </c>
      <c r="P645" s="28">
        <f t="shared" si="5722"/>
        <v>16180</v>
      </c>
      <c r="Q645" s="6">
        <f t="shared" ref="Q645" si="5899">Q$5/P645+Q$6</f>
        <v>3.703061681087763</v>
      </c>
      <c r="R645" s="6">
        <f t="shared" si="5705"/>
        <v>5.2169651421508041</v>
      </c>
      <c r="S645" s="28">
        <f t="shared" si="5472"/>
        <v>28540</v>
      </c>
      <c r="T645" s="6">
        <f t="shared" ref="T645" si="5900">T$5/S645+T$6</f>
        <v>2.6689362298528381</v>
      </c>
      <c r="U645" s="6">
        <f t="shared" si="5707"/>
        <v>2.97968304134548</v>
      </c>
      <c r="V645" s="28">
        <f t="shared" si="5474"/>
        <v>54700</v>
      </c>
      <c r="W645" s="6">
        <f t="shared" ref="W645" si="5901">W$5/V645+W$6</f>
        <v>2.5786824497257768</v>
      </c>
      <c r="X645" s="6">
        <f t="shared" si="5709"/>
        <v>2.8793170018281535</v>
      </c>
      <c r="Y645" s="28">
        <f t="shared" si="5476"/>
        <v>109200</v>
      </c>
      <c r="Z645" s="6">
        <f t="shared" ref="Z645" si="5902">Z$5/Y645+Z$6</f>
        <v>2.4530054945054944</v>
      </c>
      <c r="AA645" s="6">
        <f t="shared" si="5711"/>
        <v>2.7393853479853481</v>
      </c>
      <c r="AB645" s="28">
        <f t="shared" si="5559"/>
        <v>676000</v>
      </c>
      <c r="AC645" s="6">
        <f t="shared" ref="AC645" si="5903">AC$5/AB645+AC$6</f>
        <v>2.2020284023668641</v>
      </c>
      <c r="AD645" s="6">
        <f t="shared" si="5713"/>
        <v>2.4596455621301772</v>
      </c>
      <c r="AE645" s="28">
        <f t="shared" si="5642"/>
        <v>1081000</v>
      </c>
      <c r="AF645" s="6">
        <f t="shared" si="5696"/>
        <v>1.9149081406105457</v>
      </c>
      <c r="AG645" s="6">
        <f t="shared" si="5714"/>
        <v>2.139069010175763</v>
      </c>
      <c r="AH645" s="28">
        <f t="shared" si="5643"/>
        <v>1081000</v>
      </c>
      <c r="AI645" s="6">
        <f t="shared" si="5697"/>
        <v>1.4483081406105458</v>
      </c>
      <c r="AJ645" s="6">
        <f t="shared" si="5715"/>
        <v>1.6177690101757634</v>
      </c>
      <c r="AK645" s="28">
        <f t="shared" si="5644"/>
        <v>1081000</v>
      </c>
      <c r="AL645" s="6">
        <f t="shared" si="5698"/>
        <v>0.74820814061054575</v>
      </c>
      <c r="AM645" s="6">
        <f t="shared" si="5716"/>
        <v>0.75250157462623801</v>
      </c>
      <c r="AN645" s="28">
        <f t="shared" si="5645"/>
        <v>1081000</v>
      </c>
      <c r="AO645" s="6">
        <f t="shared" si="5699"/>
        <v>0.44740814061054579</v>
      </c>
      <c r="AP645" s="6">
        <f t="shared" si="5717"/>
        <v>0.45006901017576317</v>
      </c>
      <c r="AQ645" s="28">
        <f t="shared" si="5479"/>
        <v>109200</v>
      </c>
      <c r="AR645" s="6">
        <f t="shared" si="5393"/>
        <v>1.4207054945054944</v>
      </c>
      <c r="AS645" s="6">
        <f t="shared" si="5394"/>
        <v>1.5859994021737516</v>
      </c>
      <c r="AT645" s="28">
        <f t="shared" si="5561"/>
        <v>676000</v>
      </c>
      <c r="AU645" s="6">
        <f t="shared" si="5395"/>
        <v>1.1837284023668639</v>
      </c>
      <c r="AV645" s="6">
        <f t="shared" si="5396"/>
        <v>1.3219808028474553</v>
      </c>
      <c r="AW645" s="28">
        <f t="shared" si="5646"/>
        <v>1081000</v>
      </c>
      <c r="AX645" s="6">
        <f t="shared" si="5397"/>
        <v>1.1806081406105458</v>
      </c>
      <c r="AY645" s="6">
        <f t="shared" si="5398"/>
        <v>1.3187042508930411</v>
      </c>
      <c r="AZ645" s="28">
        <f t="shared" si="5647"/>
        <v>1081000</v>
      </c>
      <c r="BA645" s="6">
        <f t="shared" si="5399"/>
        <v>1.1806081406105458</v>
      </c>
      <c r="BB645" s="21">
        <f t="shared" si="5400"/>
        <v>1.3187042508930411</v>
      </c>
    </row>
    <row r="646" spans="4:54" x14ac:dyDescent="0.25">
      <c r="D646" s="28">
        <v>637</v>
      </c>
      <c r="F646" s="20"/>
      <c r="G646" s="29">
        <f t="shared" si="5411"/>
        <v>319</v>
      </c>
      <c r="H646" s="4">
        <f t="shared" ref="H646" si="5904">H$5/G646+H$6</f>
        <v>4.0533655172413789</v>
      </c>
      <c r="I646" s="4">
        <f t="shared" si="5402"/>
        <v>5.8102523510971791</v>
      </c>
      <c r="J646" s="28">
        <v>637</v>
      </c>
      <c r="K646" s="4">
        <f t="shared" ref="K646" si="5905">K$5/J646+K$6</f>
        <v>4.0534737833594976</v>
      </c>
      <c r="L646" s="4">
        <f t="shared" si="5404"/>
        <v>5.8104105180533754</v>
      </c>
      <c r="M646" s="28">
        <f t="shared" si="5720"/>
        <v>1711</v>
      </c>
      <c r="N646" s="6">
        <f t="shared" ref="N646" si="5906">N$5/M646+N$6</f>
        <v>3.7531298071303332</v>
      </c>
      <c r="O646" s="6">
        <f t="shared" si="5703"/>
        <v>5.2714898889538286</v>
      </c>
      <c r="P646" s="28">
        <f t="shared" si="5722"/>
        <v>16210</v>
      </c>
      <c r="Q646" s="6">
        <f t="shared" ref="Q646" si="5907">Q$5/P646+Q$6</f>
        <v>3.7030450956199878</v>
      </c>
      <c r="R646" s="6">
        <f t="shared" si="5705"/>
        <v>5.2169470697100557</v>
      </c>
      <c r="S646" s="28">
        <f t="shared" si="5472"/>
        <v>28605</v>
      </c>
      <c r="T646" s="6">
        <f t="shared" ref="T646" si="5908">T$5/S646+T$6</f>
        <v>2.6688613878692538</v>
      </c>
      <c r="U646" s="6">
        <f t="shared" si="5707"/>
        <v>2.9796044572627163</v>
      </c>
      <c r="V646" s="28">
        <f t="shared" si="5474"/>
        <v>54825</v>
      </c>
      <c r="W646" s="6">
        <f t="shared" ref="W646" si="5909">W$5/V646+W$6</f>
        <v>2.5786213862289102</v>
      </c>
      <c r="X646" s="6">
        <f t="shared" si="5709"/>
        <v>2.8792528955768355</v>
      </c>
      <c r="Y646" s="28">
        <f t="shared" si="5476"/>
        <v>109450</v>
      </c>
      <c r="Z646" s="6">
        <f t="shared" ref="Z646" si="5910">Z$5/Y646+Z$6</f>
        <v>2.4529609410689814</v>
      </c>
      <c r="AA646" s="6">
        <f t="shared" si="5711"/>
        <v>2.7393385564184558</v>
      </c>
      <c r="AB646" s="28">
        <f t="shared" si="5559"/>
        <v>678000</v>
      </c>
      <c r="AC646" s="6">
        <f t="shared" ref="AC646" si="5911">AC$5/AB646+AC$6</f>
        <v>2.2020038348082598</v>
      </c>
      <c r="AD646" s="6">
        <f t="shared" si="5713"/>
        <v>2.4596197640117992</v>
      </c>
      <c r="AE646" s="28">
        <f t="shared" si="5642"/>
        <v>1084000</v>
      </c>
      <c r="AF646" s="6">
        <f t="shared" si="5696"/>
        <v>1.9148937269372692</v>
      </c>
      <c r="AG646" s="6">
        <f t="shared" si="5714"/>
        <v>2.1390538745387455</v>
      </c>
      <c r="AH646" s="28">
        <f t="shared" si="5643"/>
        <v>1084000</v>
      </c>
      <c r="AI646" s="6">
        <f t="shared" si="5697"/>
        <v>1.4482937269372693</v>
      </c>
      <c r="AJ646" s="6">
        <f t="shared" si="5715"/>
        <v>1.6177538745387454</v>
      </c>
      <c r="AK646" s="28">
        <f t="shared" si="5644"/>
        <v>1084000</v>
      </c>
      <c r="AL646" s="6">
        <f t="shared" si="5698"/>
        <v>0.74819372693726938</v>
      </c>
      <c r="AM646" s="6">
        <f t="shared" si="5716"/>
        <v>0.75248643898922019</v>
      </c>
      <c r="AN646" s="28">
        <f t="shared" si="5645"/>
        <v>1084000</v>
      </c>
      <c r="AO646" s="6">
        <f t="shared" si="5699"/>
        <v>0.44739372693726936</v>
      </c>
      <c r="AP646" s="6">
        <f t="shared" si="5717"/>
        <v>0.4500538745387454</v>
      </c>
      <c r="AQ646" s="28">
        <f t="shared" si="5479"/>
        <v>109450</v>
      </c>
      <c r="AR646" s="6">
        <f t="shared" si="5393"/>
        <v>1.4206609410689812</v>
      </c>
      <c r="AS646" s="6">
        <f t="shared" si="5394"/>
        <v>1.5859526106068595</v>
      </c>
      <c r="AT646" s="28">
        <f t="shared" si="5561"/>
        <v>678000</v>
      </c>
      <c r="AU646" s="6">
        <f t="shared" si="5395"/>
        <v>1.1837038348082596</v>
      </c>
      <c r="AV646" s="6">
        <f t="shared" si="5396"/>
        <v>1.3219550047290771</v>
      </c>
      <c r="AW646" s="28">
        <f t="shared" si="5646"/>
        <v>1084000</v>
      </c>
      <c r="AX646" s="6">
        <f t="shared" si="5397"/>
        <v>1.1805937269372693</v>
      </c>
      <c r="AY646" s="6">
        <f t="shared" si="5398"/>
        <v>1.3186891152560232</v>
      </c>
      <c r="AZ646" s="28">
        <f t="shared" si="5647"/>
        <v>1084000</v>
      </c>
      <c r="BA646" s="6">
        <f t="shared" si="5399"/>
        <v>1.1805937269372693</v>
      </c>
      <c r="BB646" s="21">
        <f t="shared" si="5400"/>
        <v>1.3186891152560232</v>
      </c>
    </row>
    <row r="647" spans="4:54" x14ac:dyDescent="0.25">
      <c r="D647" s="28">
        <v>638</v>
      </c>
      <c r="F647" s="20"/>
      <c r="G647" s="29">
        <f t="shared" si="5411"/>
        <v>319.5</v>
      </c>
      <c r="H647" s="4">
        <f t="shared" ref="H647" si="5912">H$5/G647+H$6</f>
        <v>4.0532575899843506</v>
      </c>
      <c r="I647" s="4">
        <f t="shared" si="5402"/>
        <v>5.8100946791862285</v>
      </c>
      <c r="J647" s="28">
        <v>638</v>
      </c>
      <c r="K647" s="4">
        <f t="shared" ref="K647" si="5913">K$5/J647+K$6</f>
        <v>4.0533655172413789</v>
      </c>
      <c r="L647" s="4">
        <f t="shared" si="5404"/>
        <v>5.8102523510971791</v>
      </c>
      <c r="M647" s="28">
        <f t="shared" si="5720"/>
        <v>1714</v>
      </c>
      <c r="N647" s="6">
        <f t="shared" ref="N647" si="5914">N$5/M647+N$6</f>
        <v>3.7530264877479582</v>
      </c>
      <c r="O647" s="6">
        <f t="shared" si="5703"/>
        <v>5.2713773628938156</v>
      </c>
      <c r="P647" s="28">
        <f t="shared" si="5722"/>
        <v>16240</v>
      </c>
      <c r="Q647" s="6">
        <f t="shared" ref="Q647" si="5915">Q$5/P647+Q$6</f>
        <v>3.7030285714285718</v>
      </c>
      <c r="R647" s="6">
        <f t="shared" si="5705"/>
        <v>5.2169290640394088</v>
      </c>
      <c r="S647" s="28">
        <f t="shared" si="5472"/>
        <v>28670</v>
      </c>
      <c r="T647" s="6">
        <f t="shared" ref="T647" si="5916">T$5/S647+T$6</f>
        <v>2.6687868852459018</v>
      </c>
      <c r="U647" s="6">
        <f t="shared" si="5707"/>
        <v>2.9795262295081968</v>
      </c>
      <c r="V647" s="28">
        <f t="shared" si="5474"/>
        <v>54950</v>
      </c>
      <c r="W647" s="6">
        <f t="shared" ref="W647" si="5917">W$5/V647+W$6</f>
        <v>2.5785606005459507</v>
      </c>
      <c r="X647" s="6">
        <f t="shared" si="5709"/>
        <v>2.8791890809827114</v>
      </c>
      <c r="Y647" s="28">
        <f t="shared" si="5476"/>
        <v>109700</v>
      </c>
      <c r="Z647" s="6">
        <f t="shared" ref="Z647" si="5918">Z$5/Y647+Z$6</f>
        <v>2.4529165907019141</v>
      </c>
      <c r="AA647" s="6">
        <f t="shared" si="5711"/>
        <v>2.7392919781221514</v>
      </c>
      <c r="AB647" s="28">
        <f t="shared" si="5559"/>
        <v>680000</v>
      </c>
      <c r="AC647" s="6">
        <f t="shared" ref="AC647" si="5919">AC$5/AB647+AC$6</f>
        <v>2.201979411764706</v>
      </c>
      <c r="AD647" s="6">
        <f t="shared" si="5713"/>
        <v>2.4595941176470588</v>
      </c>
      <c r="AE647" s="28">
        <f t="shared" si="5642"/>
        <v>1087000</v>
      </c>
      <c r="AF647" s="6">
        <f t="shared" si="5696"/>
        <v>1.9148793928242869</v>
      </c>
      <c r="AG647" s="6">
        <f t="shared" si="5714"/>
        <v>2.1390388224471022</v>
      </c>
      <c r="AH647" s="28">
        <f t="shared" si="5643"/>
        <v>1087000</v>
      </c>
      <c r="AI647" s="6">
        <f t="shared" si="5697"/>
        <v>1.448279392824287</v>
      </c>
      <c r="AJ647" s="6">
        <f t="shared" si="5715"/>
        <v>1.6177388224471021</v>
      </c>
      <c r="AK647" s="28">
        <f t="shared" si="5644"/>
        <v>1087000</v>
      </c>
      <c r="AL647" s="6">
        <f t="shared" si="5698"/>
        <v>0.74817939282428703</v>
      </c>
      <c r="AM647" s="6">
        <f t="shared" si="5716"/>
        <v>0.75247138689757698</v>
      </c>
      <c r="AN647" s="28">
        <f t="shared" si="5645"/>
        <v>1087000</v>
      </c>
      <c r="AO647" s="6">
        <f t="shared" si="5699"/>
        <v>0.44737939282428701</v>
      </c>
      <c r="AP647" s="6">
        <f t="shared" si="5717"/>
        <v>0.45003882244710214</v>
      </c>
      <c r="AQ647" s="28">
        <f t="shared" si="5479"/>
        <v>109700</v>
      </c>
      <c r="AR647" s="6">
        <f t="shared" si="5393"/>
        <v>1.4206165907019144</v>
      </c>
      <c r="AS647" s="6">
        <f t="shared" si="5394"/>
        <v>1.5859060323105549</v>
      </c>
      <c r="AT647" s="28">
        <f t="shared" si="5561"/>
        <v>680000</v>
      </c>
      <c r="AU647" s="6">
        <f t="shared" si="5395"/>
        <v>1.1836794117647058</v>
      </c>
      <c r="AV647" s="6">
        <f t="shared" si="5396"/>
        <v>1.3219293583643366</v>
      </c>
      <c r="AW647" s="28">
        <f t="shared" si="5646"/>
        <v>1087000</v>
      </c>
      <c r="AX647" s="6">
        <f t="shared" si="5397"/>
        <v>1.1805793928242869</v>
      </c>
      <c r="AY647" s="6">
        <f t="shared" si="5398"/>
        <v>1.3186740631643799</v>
      </c>
      <c r="AZ647" s="28">
        <f t="shared" si="5647"/>
        <v>1087000</v>
      </c>
      <c r="BA647" s="6">
        <f t="shared" si="5399"/>
        <v>1.1805793928242869</v>
      </c>
      <c r="BB647" s="21">
        <f t="shared" si="5400"/>
        <v>1.3186740631643799</v>
      </c>
    </row>
    <row r="648" spans="4:54" x14ac:dyDescent="0.25">
      <c r="D648" s="28">
        <v>639</v>
      </c>
      <c r="F648" s="20"/>
      <c r="G648" s="29">
        <f t="shared" si="5411"/>
        <v>320</v>
      </c>
      <c r="H648" s="4">
        <f t="shared" ref="H648" si="5920">H$5/G648+H$6</f>
        <v>4.0531499999999996</v>
      </c>
      <c r="I648" s="4">
        <f t="shared" si="5402"/>
        <v>5.8099375000000002</v>
      </c>
      <c r="J648" s="28">
        <v>639</v>
      </c>
      <c r="K648" s="4">
        <f t="shared" ref="K648" si="5921">K$5/J648+K$6</f>
        <v>4.0532575899843506</v>
      </c>
      <c r="L648" s="4">
        <f t="shared" si="5404"/>
        <v>5.8100946791862285</v>
      </c>
      <c r="M648" s="28">
        <f t="shared" si="5720"/>
        <v>1717</v>
      </c>
      <c r="N648" s="6">
        <f t="shared" ref="N648" si="5922">N$5/M648+N$6</f>
        <v>3.7529235294117647</v>
      </c>
      <c r="O648" s="6">
        <f t="shared" si="5703"/>
        <v>5.2712652300524176</v>
      </c>
      <c r="P648" s="28">
        <f t="shared" si="5722"/>
        <v>16270</v>
      </c>
      <c r="Q648" s="6">
        <f t="shared" ref="Q648" si="5923">Q$5/P648+Q$6</f>
        <v>3.7030121081745544</v>
      </c>
      <c r="R648" s="6">
        <f t="shared" si="5705"/>
        <v>5.2169111247695144</v>
      </c>
      <c r="S648" s="28">
        <f t="shared" si="5472"/>
        <v>28735</v>
      </c>
      <c r="T648" s="6">
        <f t="shared" ref="T648" si="5924">T$5/S648+T$6</f>
        <v>2.6687127196798333</v>
      </c>
      <c r="U648" s="6">
        <f t="shared" si="5707"/>
        <v>2.9794483556638247</v>
      </c>
      <c r="V648" s="28">
        <f t="shared" si="5474"/>
        <v>55075</v>
      </c>
      <c r="W648" s="6">
        <f t="shared" ref="W648" si="5925">W$5/V648+W$6</f>
        <v>2.5785000907852926</v>
      </c>
      <c r="X648" s="6">
        <f t="shared" si="5709"/>
        <v>2.8791255560599183</v>
      </c>
      <c r="Y648" s="28">
        <f t="shared" si="5476"/>
        <v>109950</v>
      </c>
      <c r="Z648" s="6">
        <f t="shared" ref="Z648" si="5926">Z$5/Y648+Z$6</f>
        <v>2.4528724420190997</v>
      </c>
      <c r="AA648" s="6">
        <f t="shared" si="5711"/>
        <v>2.7392456116416555</v>
      </c>
      <c r="AB648" s="28">
        <f t="shared" si="5559"/>
        <v>682000</v>
      </c>
      <c r="AC648" s="6">
        <f t="shared" ref="AC648" si="5927">AC$5/AB648+AC$6</f>
        <v>2.2019551319648096</v>
      </c>
      <c r="AD648" s="6">
        <f t="shared" si="5713"/>
        <v>2.4595686217008796</v>
      </c>
      <c r="AE648" s="28">
        <f t="shared" si="5642"/>
        <v>1090000</v>
      </c>
      <c r="AF648" s="6">
        <f t="shared" si="5696"/>
        <v>1.9148651376146788</v>
      </c>
      <c r="AG648" s="6">
        <f t="shared" si="5714"/>
        <v>2.1390238532110093</v>
      </c>
      <c r="AH648" s="28">
        <f t="shared" si="5643"/>
        <v>1090000</v>
      </c>
      <c r="AI648" s="6">
        <f t="shared" si="5697"/>
        <v>1.4482651376146789</v>
      </c>
      <c r="AJ648" s="6">
        <f t="shared" si="5715"/>
        <v>1.6177238532110092</v>
      </c>
      <c r="AK648" s="28">
        <f t="shared" si="5644"/>
        <v>1090000</v>
      </c>
      <c r="AL648" s="6">
        <f t="shared" si="5698"/>
        <v>0.74816513761467884</v>
      </c>
      <c r="AM648" s="6">
        <f t="shared" si="5716"/>
        <v>0.75245641766148397</v>
      </c>
      <c r="AN648" s="28">
        <f t="shared" si="5645"/>
        <v>1090000</v>
      </c>
      <c r="AO648" s="6">
        <f t="shared" si="5699"/>
        <v>0.44736513761467889</v>
      </c>
      <c r="AP648" s="6">
        <f t="shared" si="5717"/>
        <v>0.45002385321100918</v>
      </c>
      <c r="AQ648" s="28">
        <f t="shared" si="5479"/>
        <v>109950</v>
      </c>
      <c r="AR648" s="6">
        <f t="shared" si="5393"/>
        <v>1.4205724420190997</v>
      </c>
      <c r="AS648" s="6">
        <f t="shared" si="5394"/>
        <v>1.585859665830059</v>
      </c>
      <c r="AT648" s="28">
        <f t="shared" si="5561"/>
        <v>682000</v>
      </c>
      <c r="AU648" s="6">
        <f t="shared" si="5395"/>
        <v>1.1836551319648094</v>
      </c>
      <c r="AV648" s="6">
        <f t="shared" si="5396"/>
        <v>1.3219038624181576</v>
      </c>
      <c r="AW648" s="28">
        <f t="shared" si="5646"/>
        <v>1090000</v>
      </c>
      <c r="AX648" s="6">
        <f t="shared" si="5397"/>
        <v>1.1805651376146789</v>
      </c>
      <c r="AY648" s="6">
        <f t="shared" si="5398"/>
        <v>1.318659093928287</v>
      </c>
      <c r="AZ648" s="28">
        <f t="shared" si="5647"/>
        <v>1090000</v>
      </c>
      <c r="BA648" s="6">
        <f t="shared" si="5399"/>
        <v>1.1805651376146789</v>
      </c>
      <c r="BB648" s="21">
        <f t="shared" si="5400"/>
        <v>1.318659093928287</v>
      </c>
    </row>
    <row r="649" spans="4:54" x14ac:dyDescent="0.25">
      <c r="D649" s="28">
        <v>640</v>
      </c>
      <c r="F649" s="20"/>
      <c r="G649" s="29">
        <f t="shared" si="5411"/>
        <v>320.5</v>
      </c>
      <c r="H649" s="4">
        <f t="shared" ref="H649" si="5928">H$5/G649+H$6</f>
        <v>4.0530427457098286</v>
      </c>
      <c r="I649" s="4">
        <f t="shared" si="5402"/>
        <v>5.8097808112324492</v>
      </c>
      <c r="J649" s="28">
        <v>640</v>
      </c>
      <c r="K649" s="4">
        <f t="shared" ref="K649" si="5929">K$5/J649+K$6</f>
        <v>4.0531499999999996</v>
      </c>
      <c r="L649" s="4">
        <f t="shared" si="5404"/>
        <v>5.8099375000000002</v>
      </c>
      <c r="M649" s="28">
        <f t="shared" si="5720"/>
        <v>1720</v>
      </c>
      <c r="N649" s="6">
        <f t="shared" ref="N649" si="5930">N$5/M649+N$6</f>
        <v>3.7528209302325584</v>
      </c>
      <c r="O649" s="6">
        <f t="shared" si="5703"/>
        <v>5.271153488372093</v>
      </c>
      <c r="P649" s="28">
        <f t="shared" si="5722"/>
        <v>16300</v>
      </c>
      <c r="Q649" s="6">
        <f t="shared" ref="Q649" si="5931">Q$5/P649+Q$6</f>
        <v>3.7029957055214724</v>
      </c>
      <c r="R649" s="6">
        <f t="shared" si="5705"/>
        <v>5.2168932515337429</v>
      </c>
      <c r="S649" s="28">
        <f t="shared" si="5472"/>
        <v>28800</v>
      </c>
      <c r="T649" s="6">
        <f t="shared" ref="T649" si="5932">T$5/S649+T$6</f>
        <v>2.6686388888888892</v>
      </c>
      <c r="U649" s="6">
        <f t="shared" si="5707"/>
        <v>2.9793708333333333</v>
      </c>
      <c r="V649" s="28">
        <f t="shared" si="5474"/>
        <v>55200</v>
      </c>
      <c r="W649" s="6">
        <f t="shared" ref="W649" si="5933">W$5/V649+W$6</f>
        <v>2.5784398550724634</v>
      </c>
      <c r="X649" s="6">
        <f t="shared" si="5709"/>
        <v>2.8790623188405795</v>
      </c>
      <c r="Y649" s="28">
        <f t="shared" si="5476"/>
        <v>110200</v>
      </c>
      <c r="Z649" s="6">
        <f t="shared" ref="Z649" si="5934">Z$5/Y649+Z$6</f>
        <v>2.452828493647913</v>
      </c>
      <c r="AA649" s="6">
        <f t="shared" si="5711"/>
        <v>2.7391994555353905</v>
      </c>
      <c r="AB649" s="28">
        <f t="shared" si="5559"/>
        <v>684000</v>
      </c>
      <c r="AC649" s="6">
        <f t="shared" ref="AC649" si="5935">AC$5/AB649+AC$6</f>
        <v>2.2019309941520468</v>
      </c>
      <c r="AD649" s="6">
        <f t="shared" si="5713"/>
        <v>2.4595432748538011</v>
      </c>
      <c r="AE649" s="28">
        <f t="shared" si="5642"/>
        <v>1093000</v>
      </c>
      <c r="AF649" s="6">
        <f t="shared" si="5696"/>
        <v>1.9148509606587374</v>
      </c>
      <c r="AG649" s="6">
        <f t="shared" si="5714"/>
        <v>2.1390089661482157</v>
      </c>
      <c r="AH649" s="28">
        <f t="shared" si="5643"/>
        <v>1093000</v>
      </c>
      <c r="AI649" s="6">
        <f t="shared" si="5697"/>
        <v>1.4482509606587375</v>
      </c>
      <c r="AJ649" s="6">
        <f t="shared" si="5715"/>
        <v>1.617708966148216</v>
      </c>
      <c r="AK649" s="28">
        <f t="shared" si="5644"/>
        <v>1093000</v>
      </c>
      <c r="AL649" s="6">
        <f t="shared" si="5698"/>
        <v>0.74815096065873743</v>
      </c>
      <c r="AM649" s="6">
        <f t="shared" si="5716"/>
        <v>0.75244153059869079</v>
      </c>
      <c r="AN649" s="28">
        <f t="shared" si="5645"/>
        <v>1093000</v>
      </c>
      <c r="AO649" s="6">
        <f t="shared" si="5699"/>
        <v>0.44735096065873742</v>
      </c>
      <c r="AP649" s="6">
        <f t="shared" si="5717"/>
        <v>0.45000896614821589</v>
      </c>
      <c r="AQ649" s="28">
        <f t="shared" si="5479"/>
        <v>110200</v>
      </c>
      <c r="AR649" s="6">
        <f t="shared" si="5393"/>
        <v>1.420528493647913</v>
      </c>
      <c r="AS649" s="6">
        <f t="shared" si="5394"/>
        <v>1.5858135097237938</v>
      </c>
      <c r="AT649" s="28">
        <f t="shared" si="5561"/>
        <v>684000</v>
      </c>
      <c r="AU649" s="6">
        <f t="shared" si="5395"/>
        <v>1.1836309941520469</v>
      </c>
      <c r="AV649" s="6">
        <f t="shared" si="5396"/>
        <v>1.321878515571079</v>
      </c>
      <c r="AW649" s="28">
        <f t="shared" si="5646"/>
        <v>1093000</v>
      </c>
      <c r="AX649" s="6">
        <f t="shared" si="5397"/>
        <v>1.1805509606587374</v>
      </c>
      <c r="AY649" s="6">
        <f t="shared" si="5398"/>
        <v>1.3186442068654938</v>
      </c>
      <c r="AZ649" s="28">
        <f t="shared" si="5647"/>
        <v>1093000</v>
      </c>
      <c r="BA649" s="6">
        <f t="shared" si="5399"/>
        <v>1.1805509606587374</v>
      </c>
      <c r="BB649" s="21">
        <f t="shared" si="5400"/>
        <v>1.3186442068654938</v>
      </c>
    </row>
    <row r="650" spans="4:54" x14ac:dyDescent="0.25">
      <c r="D650" s="28">
        <v>641</v>
      </c>
      <c r="F650" s="20"/>
      <c r="G650" s="29">
        <f t="shared" si="5411"/>
        <v>321</v>
      </c>
      <c r="H650" s="4">
        <f t="shared" ref="H650" si="5936">H$5/G650+H$6</f>
        <v>4.0529358255451715</v>
      </c>
      <c r="I650" s="4">
        <f t="shared" si="5402"/>
        <v>5.8096246105919009</v>
      </c>
      <c r="J650" s="28">
        <v>641</v>
      </c>
      <c r="K650" s="4">
        <f t="shared" ref="K650" si="5937">K$5/J650+K$6</f>
        <v>4.0530427457098286</v>
      </c>
      <c r="L650" s="4">
        <f t="shared" si="5404"/>
        <v>5.8097808112324492</v>
      </c>
      <c r="M650" s="28">
        <f t="shared" si="5720"/>
        <v>1723</v>
      </c>
      <c r="N650" s="6">
        <f t="shared" ref="N650" si="5938">N$5/M650+N$6</f>
        <v>3.7527186883343009</v>
      </c>
      <c r="O650" s="6">
        <f t="shared" si="5703"/>
        <v>5.2710421358096342</v>
      </c>
      <c r="P650" s="28">
        <f t="shared" si="5722"/>
        <v>16330</v>
      </c>
      <c r="Q650" s="6">
        <f t="shared" ref="Q650" si="5939">Q$5/P650+Q$6</f>
        <v>3.7029793631353338</v>
      </c>
      <c r="R650" s="6">
        <f t="shared" si="5705"/>
        <v>5.2168754439681573</v>
      </c>
      <c r="S650" s="28">
        <f t="shared" si="5472"/>
        <v>28865</v>
      </c>
      <c r="T650" s="6">
        <f t="shared" ref="T650" si="5940">T$5/S650+T$6</f>
        <v>2.6685653906114672</v>
      </c>
      <c r="U650" s="6">
        <f t="shared" si="5707"/>
        <v>2.9792936601420408</v>
      </c>
      <c r="V650" s="28">
        <f t="shared" si="5474"/>
        <v>55325</v>
      </c>
      <c r="W650" s="6">
        <f t="shared" ref="W650" si="5941">W$5/V650+W$6</f>
        <v>2.5783798915499321</v>
      </c>
      <c r="X650" s="6">
        <f t="shared" si="5709"/>
        <v>2.8789993673746044</v>
      </c>
      <c r="Y650" s="28">
        <f t="shared" si="5476"/>
        <v>110450</v>
      </c>
      <c r="Z650" s="6">
        <f t="shared" ref="Z650" si="5942">Z$5/Y650+Z$6</f>
        <v>2.4527847442281576</v>
      </c>
      <c r="AA650" s="6">
        <f t="shared" si="5711"/>
        <v>2.7391535083748302</v>
      </c>
      <c r="AB650" s="28">
        <f t="shared" si="5559"/>
        <v>686000</v>
      </c>
      <c r="AC650" s="6">
        <f t="shared" ref="AC650" si="5943">AC$5/AB650+AC$6</f>
        <v>2.2019069970845484</v>
      </c>
      <c r="AD650" s="6">
        <f t="shared" si="5713"/>
        <v>2.459518075801749</v>
      </c>
      <c r="AE650" s="28">
        <f t="shared" si="5642"/>
        <v>1096000</v>
      </c>
      <c r="AF650" s="6">
        <f t="shared" si="5696"/>
        <v>1.9148368613138687</v>
      </c>
      <c r="AG650" s="6">
        <f t="shared" si="5714"/>
        <v>2.1389941605839415</v>
      </c>
      <c r="AH650" s="28">
        <f t="shared" si="5643"/>
        <v>1096000</v>
      </c>
      <c r="AI650" s="6">
        <f t="shared" si="5697"/>
        <v>1.4482368613138688</v>
      </c>
      <c r="AJ650" s="6">
        <f t="shared" si="5715"/>
        <v>1.6176941605839417</v>
      </c>
      <c r="AK650" s="28">
        <f t="shared" si="5644"/>
        <v>1096000</v>
      </c>
      <c r="AL650" s="6">
        <f t="shared" si="5698"/>
        <v>0.74813686131386858</v>
      </c>
      <c r="AM650" s="6">
        <f t="shared" si="5716"/>
        <v>0.75242672503441643</v>
      </c>
      <c r="AN650" s="28">
        <f t="shared" si="5645"/>
        <v>1096000</v>
      </c>
      <c r="AO650" s="6">
        <f t="shared" si="5699"/>
        <v>0.44733686131386857</v>
      </c>
      <c r="AP650" s="6">
        <f t="shared" si="5717"/>
        <v>0.44999416058394159</v>
      </c>
      <c r="AQ650" s="28">
        <f t="shared" si="5479"/>
        <v>110450</v>
      </c>
      <c r="AR650" s="6">
        <f t="shared" ref="AR650:AR713" si="5944">AR$5/AQ650+AR$6</f>
        <v>1.4204847442281576</v>
      </c>
      <c r="AS650" s="6">
        <f t="shared" ref="AS650:AS713" si="5945">AS$5/AQ650+AS$6</f>
        <v>1.5857675625632339</v>
      </c>
      <c r="AT650" s="28">
        <f t="shared" si="5561"/>
        <v>686000</v>
      </c>
      <c r="AU650" s="6">
        <f t="shared" ref="AU650:AU713" si="5946">AU$5/AT650+AU$6</f>
        <v>1.1836069970845482</v>
      </c>
      <c r="AV650" s="6">
        <f t="shared" ref="AV650:AV713" si="5947">AV$5/AT650+AV$6</f>
        <v>1.3218533165190272</v>
      </c>
      <c r="AW650" s="28">
        <f t="shared" si="5646"/>
        <v>1096000</v>
      </c>
      <c r="AX650" s="6">
        <f t="shared" ref="AX650:AX713" si="5948">AX$5/AW650+AX$6</f>
        <v>1.1805368613138687</v>
      </c>
      <c r="AY650" s="6">
        <f t="shared" ref="AY650:AY713" si="5949">AY$5/AW650+AY$6</f>
        <v>1.3186294013012194</v>
      </c>
      <c r="AZ650" s="28">
        <f t="shared" si="5647"/>
        <v>1096000</v>
      </c>
      <c r="BA650" s="6">
        <f t="shared" ref="BA650:BA713" si="5950">BA$5/AZ650+BA$6</f>
        <v>1.1805368613138687</v>
      </c>
      <c r="BB650" s="21">
        <f t="shared" ref="BB650:BB713" si="5951">BB$5/AZ650+BB$6</f>
        <v>1.3186294013012194</v>
      </c>
    </row>
    <row r="651" spans="4:54" x14ac:dyDescent="0.25">
      <c r="D651" s="28">
        <v>642</v>
      </c>
      <c r="F651" s="20"/>
      <c r="G651" s="29">
        <f t="shared" si="5411"/>
        <v>321.5</v>
      </c>
      <c r="H651" s="4">
        <f t="shared" ref="H651" si="5952">H$5/G651+H$6</f>
        <v>4.0528292379471225</v>
      </c>
      <c r="I651" s="4">
        <f t="shared" ref="I651:I714" si="5953">I$5/G651+I$6</f>
        <v>5.8094688958009337</v>
      </c>
      <c r="J651" s="28">
        <v>642</v>
      </c>
      <c r="K651" s="4">
        <f t="shared" ref="K651" si="5954">K$5/J651+K$6</f>
        <v>4.0529358255451715</v>
      </c>
      <c r="L651" s="4">
        <f t="shared" ref="L651:L714" si="5955">L$5/J651+L$6</f>
        <v>5.8096246105919009</v>
      </c>
      <c r="M651" s="28">
        <f t="shared" si="5720"/>
        <v>1726</v>
      </c>
      <c r="N651" s="6">
        <f t="shared" ref="N651" si="5956">N$5/M651+N$6</f>
        <v>3.752616801853998</v>
      </c>
      <c r="O651" s="6">
        <f t="shared" si="5703"/>
        <v>5.2709311703360378</v>
      </c>
      <c r="P651" s="28">
        <f t="shared" si="5722"/>
        <v>16360</v>
      </c>
      <c r="Q651" s="6">
        <f t="shared" ref="Q651" si="5957">Q$5/P651+Q$6</f>
        <v>3.7029630806845968</v>
      </c>
      <c r="R651" s="6">
        <f t="shared" si="5705"/>
        <v>5.2168577017114917</v>
      </c>
      <c r="S651" s="28">
        <f t="shared" si="5472"/>
        <v>28930</v>
      </c>
      <c r="T651" s="6">
        <f t="shared" ref="T651" si="5958">T$5/S651+T$6</f>
        <v>2.6684922226062913</v>
      </c>
      <c r="U651" s="6">
        <f t="shared" si="5707"/>
        <v>2.9792168337366056</v>
      </c>
      <c r="V651" s="28">
        <f t="shared" si="5474"/>
        <v>55450</v>
      </c>
      <c r="W651" s="6">
        <f t="shared" ref="W651" si="5959">W$5/V651+W$6</f>
        <v>2.578320198376916</v>
      </c>
      <c r="X651" s="6">
        <f t="shared" si="5709"/>
        <v>2.8789366997294858</v>
      </c>
      <c r="Y651" s="28">
        <f t="shared" si="5476"/>
        <v>110700</v>
      </c>
      <c r="Z651" s="6">
        <f t="shared" ref="Z651" si="5960">Z$5/Y651+Z$6</f>
        <v>2.4527411924119242</v>
      </c>
      <c r="AA651" s="6">
        <f t="shared" si="5711"/>
        <v>2.7391077687443541</v>
      </c>
      <c r="AB651" s="28">
        <f t="shared" si="5559"/>
        <v>688000</v>
      </c>
      <c r="AC651" s="6">
        <f t="shared" ref="AC651" si="5961">AC$5/AB651+AC$6</f>
        <v>2.2018831395348841</v>
      </c>
      <c r="AD651" s="6">
        <f t="shared" si="5713"/>
        <v>2.4594930232558139</v>
      </c>
      <c r="AE651" s="28">
        <f t="shared" si="5642"/>
        <v>1099000</v>
      </c>
      <c r="AF651" s="6">
        <f t="shared" si="5696"/>
        <v>1.914822838944495</v>
      </c>
      <c r="AG651" s="6">
        <f t="shared" si="5714"/>
        <v>2.1389794358507732</v>
      </c>
      <c r="AH651" s="28">
        <f t="shared" si="5643"/>
        <v>1099000</v>
      </c>
      <c r="AI651" s="6">
        <f t="shared" si="5697"/>
        <v>1.4482228389444951</v>
      </c>
      <c r="AJ651" s="6">
        <f t="shared" si="5715"/>
        <v>1.6176794358507736</v>
      </c>
      <c r="AK651" s="28">
        <f t="shared" si="5644"/>
        <v>1099000</v>
      </c>
      <c r="AL651" s="6">
        <f t="shared" si="5698"/>
        <v>0.74812283894449494</v>
      </c>
      <c r="AM651" s="6">
        <f t="shared" si="5716"/>
        <v>0.75241200030124822</v>
      </c>
      <c r="AN651" s="28">
        <f t="shared" si="5645"/>
        <v>1099000</v>
      </c>
      <c r="AO651" s="6">
        <f t="shared" si="5699"/>
        <v>0.44732283894449498</v>
      </c>
      <c r="AP651" s="6">
        <f t="shared" si="5717"/>
        <v>0.44997943585077343</v>
      </c>
      <c r="AQ651" s="28">
        <f t="shared" si="5479"/>
        <v>110700</v>
      </c>
      <c r="AR651" s="6">
        <f t="shared" si="5944"/>
        <v>1.4204411924119242</v>
      </c>
      <c r="AS651" s="6">
        <f t="shared" si="5945"/>
        <v>1.5857218229327577</v>
      </c>
      <c r="AT651" s="28">
        <f t="shared" si="5561"/>
        <v>688000</v>
      </c>
      <c r="AU651" s="6">
        <f t="shared" si="5946"/>
        <v>1.1835831395348837</v>
      </c>
      <c r="AV651" s="6">
        <f t="shared" si="5947"/>
        <v>1.3218282639730918</v>
      </c>
      <c r="AW651" s="28">
        <f t="shared" si="5646"/>
        <v>1099000</v>
      </c>
      <c r="AX651" s="6">
        <f t="shared" si="5948"/>
        <v>1.1805228389444951</v>
      </c>
      <c r="AY651" s="6">
        <f t="shared" si="5949"/>
        <v>1.3186146765680513</v>
      </c>
      <c r="AZ651" s="28">
        <f t="shared" si="5647"/>
        <v>1099000</v>
      </c>
      <c r="BA651" s="6">
        <f t="shared" si="5950"/>
        <v>1.1805228389444951</v>
      </c>
      <c r="BB651" s="21">
        <f t="shared" si="5951"/>
        <v>1.3186146765680513</v>
      </c>
    </row>
    <row r="652" spans="4:54" x14ac:dyDescent="0.25">
      <c r="D652" s="28">
        <v>643</v>
      </c>
      <c r="F652" s="20"/>
      <c r="G652" s="29">
        <f t="shared" ref="G652:G715" si="5962">+G651+0.5</f>
        <v>322</v>
      </c>
      <c r="H652" s="4">
        <f t="shared" ref="H652" si="5963">H$5/G652+H$6</f>
        <v>4.0527229813664594</v>
      </c>
      <c r="I652" s="4">
        <f t="shared" si="5953"/>
        <v>5.8093136645962735</v>
      </c>
      <c r="J652" s="28">
        <v>643</v>
      </c>
      <c r="K652" s="4">
        <f t="shared" ref="K652" si="5964">K$5/J652+K$6</f>
        <v>4.0528292379471225</v>
      </c>
      <c r="L652" s="4">
        <f t="shared" si="5955"/>
        <v>5.8094688958009337</v>
      </c>
      <c r="M652" s="28">
        <f t="shared" si="5720"/>
        <v>1729</v>
      </c>
      <c r="N652" s="6">
        <f t="shared" ref="N652" si="5965">N$5/M652+N$6</f>
        <v>3.7525152689415848</v>
      </c>
      <c r="O652" s="6">
        <f t="shared" si="5703"/>
        <v>5.2708205899363794</v>
      </c>
      <c r="P652" s="28">
        <f t="shared" si="5722"/>
        <v>16390</v>
      </c>
      <c r="Q652" s="6">
        <f t="shared" ref="Q652" si="5966">Q$5/P652+Q$6</f>
        <v>3.7029468578401468</v>
      </c>
      <c r="R652" s="6">
        <f t="shared" si="5705"/>
        <v>5.2168400244051254</v>
      </c>
      <c r="S652" s="28">
        <f t="shared" si="5472"/>
        <v>28995</v>
      </c>
      <c r="T652" s="6">
        <f t="shared" ref="T652" si="5967">T$5/S652+T$6</f>
        <v>2.6684193826521816</v>
      </c>
      <c r="U652" s="6">
        <f t="shared" si="5707"/>
        <v>2.9791403517847908</v>
      </c>
      <c r="V652" s="28">
        <f t="shared" si="5474"/>
        <v>55575</v>
      </c>
      <c r="W652" s="6">
        <f t="shared" ref="W652" si="5968">W$5/V652+W$6</f>
        <v>2.5782607737291947</v>
      </c>
      <c r="X652" s="6">
        <f t="shared" si="5709"/>
        <v>2.8788743139901034</v>
      </c>
      <c r="Y652" s="28">
        <f t="shared" si="5476"/>
        <v>110950</v>
      </c>
      <c r="Z652" s="6">
        <f t="shared" ref="Z652" si="5969">Z$5/Y652+Z$6</f>
        <v>2.452697836863452</v>
      </c>
      <c r="AA652" s="6">
        <f t="shared" si="5711"/>
        <v>2.7390622352410996</v>
      </c>
      <c r="AB652" s="28">
        <f t="shared" si="5559"/>
        <v>690000</v>
      </c>
      <c r="AC652" s="6">
        <f t="shared" ref="AC652" si="5970">AC$5/AB652+AC$6</f>
        <v>2.2018594202898552</v>
      </c>
      <c r="AD652" s="6">
        <f t="shared" si="5713"/>
        <v>2.4594681159420286</v>
      </c>
      <c r="AE652" s="28">
        <f t="shared" si="5642"/>
        <v>1102000</v>
      </c>
      <c r="AF652" s="6">
        <f t="shared" si="5696"/>
        <v>1.91480889292196</v>
      </c>
      <c r="AG652" s="6">
        <f t="shared" si="5714"/>
        <v>2.1389647912885663</v>
      </c>
      <c r="AH652" s="28">
        <f t="shared" si="5643"/>
        <v>1102000</v>
      </c>
      <c r="AI652" s="6">
        <f t="shared" si="5697"/>
        <v>1.4482088929219601</v>
      </c>
      <c r="AJ652" s="6">
        <f t="shared" si="5715"/>
        <v>1.6176647912885662</v>
      </c>
      <c r="AK652" s="28">
        <f t="shared" si="5644"/>
        <v>1102000</v>
      </c>
      <c r="AL652" s="6">
        <f t="shared" si="5698"/>
        <v>0.74810889292196003</v>
      </c>
      <c r="AM652" s="6">
        <f t="shared" si="5716"/>
        <v>0.7523973557390411</v>
      </c>
      <c r="AN652" s="28">
        <f t="shared" si="5645"/>
        <v>1102000</v>
      </c>
      <c r="AO652" s="6">
        <f t="shared" si="5699"/>
        <v>0.44730889292196008</v>
      </c>
      <c r="AP652" s="6">
        <f t="shared" si="5717"/>
        <v>0.44996479128856626</v>
      </c>
      <c r="AQ652" s="28">
        <f t="shared" si="5479"/>
        <v>110950</v>
      </c>
      <c r="AR652" s="6">
        <f t="shared" si="5944"/>
        <v>1.420397836863452</v>
      </c>
      <c r="AS652" s="6">
        <f t="shared" si="5945"/>
        <v>1.5856762894295031</v>
      </c>
      <c r="AT652" s="28">
        <f t="shared" si="5561"/>
        <v>690000</v>
      </c>
      <c r="AU652" s="6">
        <f t="shared" si="5946"/>
        <v>1.1835594202898552</v>
      </c>
      <c r="AV652" s="6">
        <f t="shared" si="5947"/>
        <v>1.3218033566593068</v>
      </c>
      <c r="AW652" s="28">
        <f t="shared" si="5646"/>
        <v>1102000</v>
      </c>
      <c r="AX652" s="6">
        <f t="shared" si="5948"/>
        <v>1.18050889292196</v>
      </c>
      <c r="AY652" s="6">
        <f t="shared" si="5949"/>
        <v>1.318600032005844</v>
      </c>
      <c r="AZ652" s="28">
        <f t="shared" si="5647"/>
        <v>1102000</v>
      </c>
      <c r="BA652" s="6">
        <f t="shared" si="5950"/>
        <v>1.18050889292196</v>
      </c>
      <c r="BB652" s="21">
        <f t="shared" si="5951"/>
        <v>1.318600032005844</v>
      </c>
    </row>
    <row r="653" spans="4:54" x14ac:dyDescent="0.25">
      <c r="D653" s="28">
        <v>644</v>
      </c>
      <c r="F653" s="20"/>
      <c r="G653" s="29">
        <f t="shared" si="5962"/>
        <v>322.5</v>
      </c>
      <c r="H653" s="4">
        <f t="shared" ref="H653" si="5971">H$5/G653+H$6</f>
        <v>4.0526170542635658</v>
      </c>
      <c r="I653" s="4">
        <f t="shared" si="5953"/>
        <v>5.8091589147286822</v>
      </c>
      <c r="J653" s="28">
        <v>644</v>
      </c>
      <c r="K653" s="4">
        <f t="shared" ref="K653" si="5972">K$5/J653+K$6</f>
        <v>4.0527229813664594</v>
      </c>
      <c r="L653" s="4">
        <f t="shared" si="5955"/>
        <v>5.8093136645962735</v>
      </c>
      <c r="M653" s="28">
        <f t="shared" si="5720"/>
        <v>1732</v>
      </c>
      <c r="N653" s="6">
        <f t="shared" ref="N653" si="5973">N$5/M653+N$6</f>
        <v>3.7524140877598153</v>
      </c>
      <c r="O653" s="6">
        <f t="shared" si="5703"/>
        <v>5.2707103926096996</v>
      </c>
      <c r="P653" s="28">
        <f t="shared" si="5722"/>
        <v>16420</v>
      </c>
      <c r="Q653" s="6">
        <f t="shared" ref="Q653" si="5974">Q$5/P653+Q$6</f>
        <v>3.7029306942752744</v>
      </c>
      <c r="R653" s="6">
        <f t="shared" si="5705"/>
        <v>5.2168224116930579</v>
      </c>
      <c r="S653" s="28">
        <f t="shared" si="5472"/>
        <v>29060</v>
      </c>
      <c r="T653" s="6">
        <f t="shared" ref="T653" si="5975">T$5/S653+T$6</f>
        <v>2.668346868547832</v>
      </c>
      <c r="U653" s="6">
        <f t="shared" si="5707"/>
        <v>2.9790642119752238</v>
      </c>
      <c r="V653" s="28">
        <f t="shared" si="5474"/>
        <v>55700</v>
      </c>
      <c r="W653" s="6">
        <f t="shared" ref="W653" si="5976">W$5/V653+W$6</f>
        <v>2.5782016157989225</v>
      </c>
      <c r="X653" s="6">
        <f t="shared" si="5709"/>
        <v>2.8788122082585277</v>
      </c>
      <c r="Y653" s="28">
        <f t="shared" si="5476"/>
        <v>111200</v>
      </c>
      <c r="Z653" s="6">
        <f t="shared" ref="Z653" si="5977">Z$5/Y653+Z$6</f>
        <v>2.4526546762589927</v>
      </c>
      <c r="AA653" s="6">
        <f t="shared" si="5711"/>
        <v>2.7390169064748204</v>
      </c>
      <c r="AB653" s="28">
        <f t="shared" si="5559"/>
        <v>692000</v>
      </c>
      <c r="AC653" s="6">
        <f t="shared" ref="AC653" si="5978">AC$5/AB653+AC$6</f>
        <v>2.2018358381502892</v>
      </c>
      <c r="AD653" s="6">
        <f t="shared" si="5713"/>
        <v>2.4594433526011561</v>
      </c>
      <c r="AE653" s="28">
        <f t="shared" si="5642"/>
        <v>1105000</v>
      </c>
      <c r="AF653" s="6">
        <f t="shared" si="5696"/>
        <v>1.9147950226244344</v>
      </c>
      <c r="AG653" s="6">
        <f t="shared" si="5714"/>
        <v>2.1389502262443436</v>
      </c>
      <c r="AH653" s="28">
        <f t="shared" si="5643"/>
        <v>1105000</v>
      </c>
      <c r="AI653" s="6">
        <f t="shared" si="5697"/>
        <v>1.4481950226244344</v>
      </c>
      <c r="AJ653" s="6">
        <f t="shared" si="5715"/>
        <v>1.617650226244344</v>
      </c>
      <c r="AK653" s="28">
        <f t="shared" si="5644"/>
        <v>1105000</v>
      </c>
      <c r="AL653" s="6">
        <f t="shared" si="5698"/>
        <v>0.74809502262443439</v>
      </c>
      <c r="AM653" s="6">
        <f t="shared" si="5716"/>
        <v>0.75238279069481873</v>
      </c>
      <c r="AN653" s="28">
        <f t="shared" si="5645"/>
        <v>1105000</v>
      </c>
      <c r="AO653" s="6">
        <f t="shared" si="5699"/>
        <v>0.44729502262443438</v>
      </c>
      <c r="AP653" s="6">
        <f t="shared" si="5717"/>
        <v>0.44995022624434389</v>
      </c>
      <c r="AQ653" s="28">
        <f t="shared" si="5479"/>
        <v>111200</v>
      </c>
      <c r="AR653" s="6">
        <f t="shared" si="5944"/>
        <v>1.4203546762589929</v>
      </c>
      <c r="AS653" s="6">
        <f t="shared" si="5945"/>
        <v>1.5856309606632237</v>
      </c>
      <c r="AT653" s="28">
        <f t="shared" si="5561"/>
        <v>692000</v>
      </c>
      <c r="AU653" s="6">
        <f t="shared" si="5946"/>
        <v>1.183535838150289</v>
      </c>
      <c r="AV653" s="6">
        <f t="shared" si="5947"/>
        <v>1.3217785933184338</v>
      </c>
      <c r="AW653" s="28">
        <f t="shared" si="5646"/>
        <v>1105000</v>
      </c>
      <c r="AX653" s="6">
        <f t="shared" si="5948"/>
        <v>1.1804950226244344</v>
      </c>
      <c r="AY653" s="6">
        <f t="shared" si="5949"/>
        <v>1.3185854669616217</v>
      </c>
      <c r="AZ653" s="28">
        <f t="shared" si="5647"/>
        <v>1105000</v>
      </c>
      <c r="BA653" s="6">
        <f t="shared" si="5950"/>
        <v>1.1804950226244344</v>
      </c>
      <c r="BB653" s="21">
        <f t="shared" si="5951"/>
        <v>1.3185854669616217</v>
      </c>
    </row>
    <row r="654" spans="4:54" x14ac:dyDescent="0.25">
      <c r="D654" s="28">
        <v>645</v>
      </c>
      <c r="F654" s="20"/>
      <c r="G654" s="29">
        <f t="shared" si="5962"/>
        <v>323</v>
      </c>
      <c r="H654" s="4">
        <f t="shared" ref="H654" si="5979">H$5/G654+H$6</f>
        <v>4.052511455108359</v>
      </c>
      <c r="I654" s="4">
        <f t="shared" si="5953"/>
        <v>5.8090046439628482</v>
      </c>
      <c r="J654" s="28">
        <v>645</v>
      </c>
      <c r="K654" s="4">
        <f t="shared" ref="K654" si="5980">K$5/J654+K$6</f>
        <v>4.0526170542635658</v>
      </c>
      <c r="L654" s="4">
        <f t="shared" si="5955"/>
        <v>5.8091589147286822</v>
      </c>
      <c r="M654" s="28">
        <f t="shared" si="5720"/>
        <v>1735</v>
      </c>
      <c r="N654" s="6">
        <f t="shared" ref="N654" si="5981">N$5/M654+N$6</f>
        <v>3.7523132564841499</v>
      </c>
      <c r="O654" s="6">
        <f t="shared" si="5703"/>
        <v>5.2706005763688761</v>
      </c>
      <c r="P654" s="28">
        <f t="shared" si="5722"/>
        <v>16450</v>
      </c>
      <c r="Q654" s="6">
        <f t="shared" ref="Q654" si="5982">Q$5/P654+Q$6</f>
        <v>3.7029145896656535</v>
      </c>
      <c r="R654" s="6">
        <f t="shared" si="5705"/>
        <v>5.2168048632218849</v>
      </c>
      <c r="S654" s="28">
        <f t="shared" si="5472"/>
        <v>29125</v>
      </c>
      <c r="T654" s="6">
        <f t="shared" ref="T654" si="5983">T$5/S654+T$6</f>
        <v>2.668274678111588</v>
      </c>
      <c r="U654" s="6">
        <f t="shared" si="5707"/>
        <v>2.9789884120171672</v>
      </c>
      <c r="V654" s="28">
        <f t="shared" si="5474"/>
        <v>55825</v>
      </c>
      <c r="W654" s="6">
        <f t="shared" ref="W654" si="5984">W$5/V654+W$6</f>
        <v>2.5781427227944467</v>
      </c>
      <c r="X654" s="6">
        <f t="shared" si="5709"/>
        <v>2.878750380653829</v>
      </c>
      <c r="Y654" s="28">
        <f t="shared" si="5476"/>
        <v>111450</v>
      </c>
      <c r="Z654" s="6">
        <f t="shared" ref="Z654" si="5985">Z$5/Y654+Z$6</f>
        <v>2.4526117092866757</v>
      </c>
      <c r="AA654" s="6">
        <f t="shared" si="5711"/>
        <v>2.7389717810677436</v>
      </c>
      <c r="AB654" s="28">
        <f t="shared" si="5559"/>
        <v>694000</v>
      </c>
      <c r="AC654" s="6">
        <f t="shared" ref="AC654" si="5986">AC$5/AB654+AC$6</f>
        <v>2.2018123919308361</v>
      </c>
      <c r="AD654" s="6">
        <f t="shared" si="5713"/>
        <v>2.4594187319884724</v>
      </c>
      <c r="AE654" s="28">
        <f t="shared" si="5642"/>
        <v>1108000</v>
      </c>
      <c r="AF654" s="6">
        <f t="shared" si="5696"/>
        <v>1.914781227436823</v>
      </c>
      <c r="AG654" s="6">
        <f t="shared" si="5714"/>
        <v>2.1389357400722022</v>
      </c>
      <c r="AH654" s="28">
        <f t="shared" si="5643"/>
        <v>1108000</v>
      </c>
      <c r="AI654" s="6">
        <f t="shared" si="5697"/>
        <v>1.4481812274368231</v>
      </c>
      <c r="AJ654" s="6">
        <f t="shared" si="5715"/>
        <v>1.6176357400722021</v>
      </c>
      <c r="AK654" s="28">
        <f t="shared" si="5644"/>
        <v>1108000</v>
      </c>
      <c r="AL654" s="6">
        <f t="shared" si="5698"/>
        <v>0.74808122743682315</v>
      </c>
      <c r="AM654" s="6">
        <f t="shared" si="5716"/>
        <v>0.752368304522677</v>
      </c>
      <c r="AN654" s="28">
        <f t="shared" si="5645"/>
        <v>1108000</v>
      </c>
      <c r="AO654" s="6">
        <f t="shared" si="5699"/>
        <v>0.44728122743682308</v>
      </c>
      <c r="AP654" s="6">
        <f t="shared" si="5717"/>
        <v>0.44993574007220216</v>
      </c>
      <c r="AQ654" s="28">
        <f t="shared" si="5479"/>
        <v>111450</v>
      </c>
      <c r="AR654" s="6">
        <f t="shared" si="5944"/>
        <v>1.4203117092866757</v>
      </c>
      <c r="AS654" s="6">
        <f t="shared" si="5945"/>
        <v>1.5855858352561469</v>
      </c>
      <c r="AT654" s="28">
        <f t="shared" si="5561"/>
        <v>694000</v>
      </c>
      <c r="AU654" s="6">
        <f t="shared" si="5946"/>
        <v>1.1835123919308357</v>
      </c>
      <c r="AV654" s="6">
        <f t="shared" si="5947"/>
        <v>1.3217539727057503</v>
      </c>
      <c r="AW654" s="28">
        <f t="shared" si="5646"/>
        <v>1108000</v>
      </c>
      <c r="AX654" s="6">
        <f t="shared" si="5948"/>
        <v>1.180481227436823</v>
      </c>
      <c r="AY654" s="6">
        <f t="shared" si="5949"/>
        <v>1.3185709807894801</v>
      </c>
      <c r="AZ654" s="28">
        <f t="shared" si="5647"/>
        <v>1108000</v>
      </c>
      <c r="BA654" s="6">
        <f t="shared" si="5950"/>
        <v>1.180481227436823</v>
      </c>
      <c r="BB654" s="21">
        <f t="shared" si="5951"/>
        <v>1.3185709807894801</v>
      </c>
    </row>
    <row r="655" spans="4:54" x14ac:dyDescent="0.25">
      <c r="D655" s="28">
        <v>646</v>
      </c>
      <c r="F655" s="20"/>
      <c r="G655" s="29">
        <f t="shared" si="5962"/>
        <v>323.5</v>
      </c>
      <c r="H655" s="4">
        <f t="shared" ref="H655" si="5987">H$5/G655+H$6</f>
        <v>4.0524061823802162</v>
      </c>
      <c r="I655" s="4">
        <f t="shared" si="5953"/>
        <v>5.8088508500772802</v>
      </c>
      <c r="J655" s="28">
        <v>646</v>
      </c>
      <c r="K655" s="4">
        <f t="shared" ref="K655" si="5988">K$5/J655+K$6</f>
        <v>4.052511455108359</v>
      </c>
      <c r="L655" s="4">
        <f t="shared" si="5955"/>
        <v>5.8090046439628482</v>
      </c>
      <c r="M655" s="28">
        <f t="shared" si="5720"/>
        <v>1738</v>
      </c>
      <c r="N655" s="6">
        <f t="shared" ref="N655" si="5989">N$5/M655+N$6</f>
        <v>3.7522127733026469</v>
      </c>
      <c r="O655" s="6">
        <f t="shared" si="5703"/>
        <v>5.2704911392405069</v>
      </c>
      <c r="P655" s="28">
        <f t="shared" si="5722"/>
        <v>16480</v>
      </c>
      <c r="Q655" s="6">
        <f t="shared" ref="Q655" si="5990">Q$5/P655+Q$6</f>
        <v>3.7028985436893205</v>
      </c>
      <c r="R655" s="6">
        <f t="shared" si="5705"/>
        <v>5.2167873786407766</v>
      </c>
      <c r="S655" s="28">
        <f t="shared" si="5472"/>
        <v>29190</v>
      </c>
      <c r="T655" s="6">
        <f t="shared" ref="T655" si="5991">T$5/S655+T$6</f>
        <v>2.6682028091812264</v>
      </c>
      <c r="U655" s="6">
        <f t="shared" si="5707"/>
        <v>2.978912949640288</v>
      </c>
      <c r="V655" s="28">
        <f t="shared" si="5474"/>
        <v>55950</v>
      </c>
      <c r="W655" s="6">
        <f t="shared" ref="W655" si="5992">W$5/V655+W$6</f>
        <v>2.578084092940125</v>
      </c>
      <c r="X655" s="6">
        <f t="shared" si="5709"/>
        <v>2.8786888293118857</v>
      </c>
      <c r="Y655" s="28">
        <f t="shared" si="5476"/>
        <v>111700</v>
      </c>
      <c r="Z655" s="6">
        <f t="shared" ref="Z655" si="5993">Z$5/Y655+Z$6</f>
        <v>2.4525689346463744</v>
      </c>
      <c r="AA655" s="6">
        <f t="shared" si="5711"/>
        <v>2.7389268576544317</v>
      </c>
      <c r="AB655" s="28">
        <f t="shared" si="5559"/>
        <v>696000</v>
      </c>
      <c r="AC655" s="6">
        <f t="shared" ref="AC655" si="5994">AC$5/AB655+AC$6</f>
        <v>2.2017890804597702</v>
      </c>
      <c r="AD655" s="6">
        <f t="shared" si="5713"/>
        <v>2.4593942528735631</v>
      </c>
      <c r="AE655" s="28">
        <f t="shared" si="5642"/>
        <v>1111000</v>
      </c>
      <c r="AF655" s="6">
        <f t="shared" si="5696"/>
        <v>1.9147675067506751</v>
      </c>
      <c r="AG655" s="6">
        <f t="shared" si="5714"/>
        <v>2.1389213321332132</v>
      </c>
      <c r="AH655" s="28">
        <f t="shared" si="5643"/>
        <v>1111000</v>
      </c>
      <c r="AI655" s="6">
        <f t="shared" si="5697"/>
        <v>1.4481675067506752</v>
      </c>
      <c r="AJ655" s="6">
        <f t="shared" si="5715"/>
        <v>1.6176213321332134</v>
      </c>
      <c r="AK655" s="28">
        <f t="shared" si="5644"/>
        <v>1111000</v>
      </c>
      <c r="AL655" s="6">
        <f t="shared" si="5698"/>
        <v>0.74806750675067502</v>
      </c>
      <c r="AM655" s="6">
        <f t="shared" si="5716"/>
        <v>0.75235389658368812</v>
      </c>
      <c r="AN655" s="28">
        <f t="shared" si="5645"/>
        <v>1111000</v>
      </c>
      <c r="AO655" s="6">
        <f t="shared" si="5699"/>
        <v>0.44726750675067506</v>
      </c>
      <c r="AP655" s="6">
        <f t="shared" si="5717"/>
        <v>0.44992133213321334</v>
      </c>
      <c r="AQ655" s="28">
        <f t="shared" si="5479"/>
        <v>111700</v>
      </c>
      <c r="AR655" s="6">
        <f t="shared" si="5944"/>
        <v>1.4202689346463742</v>
      </c>
      <c r="AS655" s="6">
        <f t="shared" si="5945"/>
        <v>1.5855409118428352</v>
      </c>
      <c r="AT655" s="28">
        <f t="shared" si="5561"/>
        <v>696000</v>
      </c>
      <c r="AU655" s="6">
        <f t="shared" si="5946"/>
        <v>1.1834890804597702</v>
      </c>
      <c r="AV655" s="6">
        <f t="shared" si="5947"/>
        <v>1.321729493590841</v>
      </c>
      <c r="AW655" s="28">
        <f t="shared" si="5646"/>
        <v>1111000</v>
      </c>
      <c r="AX655" s="6">
        <f t="shared" si="5948"/>
        <v>1.1804675067506751</v>
      </c>
      <c r="AY655" s="6">
        <f t="shared" si="5949"/>
        <v>1.3185565728504911</v>
      </c>
      <c r="AZ655" s="28">
        <f t="shared" si="5647"/>
        <v>1111000</v>
      </c>
      <c r="BA655" s="6">
        <f t="shared" si="5950"/>
        <v>1.1804675067506751</v>
      </c>
      <c r="BB655" s="21">
        <f t="shared" si="5951"/>
        <v>1.3185565728504911</v>
      </c>
    </row>
    <row r="656" spans="4:54" x14ac:dyDescent="0.25">
      <c r="D656" s="28">
        <v>647</v>
      </c>
      <c r="F656" s="20"/>
      <c r="G656" s="29">
        <f t="shared" si="5962"/>
        <v>324</v>
      </c>
      <c r="H656" s="4">
        <f t="shared" ref="H656" si="5995">H$5/G656+H$6</f>
        <v>4.052301234567901</v>
      </c>
      <c r="I656" s="4">
        <f t="shared" si="5953"/>
        <v>5.8086975308641975</v>
      </c>
      <c r="J656" s="28">
        <v>647</v>
      </c>
      <c r="K656" s="4">
        <f t="shared" ref="K656" si="5996">K$5/J656+K$6</f>
        <v>4.0524061823802162</v>
      </c>
      <c r="L656" s="4">
        <f t="shared" si="5955"/>
        <v>5.8088508500772802</v>
      </c>
      <c r="M656" s="28">
        <f t="shared" si="5720"/>
        <v>1741</v>
      </c>
      <c r="N656" s="6">
        <f t="shared" ref="N656" si="5997">N$5/M656+N$6</f>
        <v>3.7521126364158532</v>
      </c>
      <c r="O656" s="6">
        <f t="shared" si="5703"/>
        <v>5.2703820792647909</v>
      </c>
      <c r="P656" s="28">
        <f t="shared" si="5722"/>
        <v>16510</v>
      </c>
      <c r="Q656" s="6">
        <f t="shared" ref="Q656" si="5998">Q$5/P656+Q$6</f>
        <v>3.7028825560266507</v>
      </c>
      <c r="R656" s="6">
        <f t="shared" si="5705"/>
        <v>5.2167699576014543</v>
      </c>
      <c r="S656" s="28">
        <f t="shared" si="5472"/>
        <v>29255</v>
      </c>
      <c r="T656" s="6">
        <f t="shared" ref="T656" si="5999">T$5/S656+T$6</f>
        <v>2.6681312596137414</v>
      </c>
      <c r="U656" s="6">
        <f t="shared" si="5707"/>
        <v>2.9788378225944285</v>
      </c>
      <c r="V656" s="28">
        <f t="shared" si="5474"/>
        <v>56075</v>
      </c>
      <c r="W656" s="6">
        <f t="shared" ref="W656" si="6000">W$5/V656+W$6</f>
        <v>2.5780257244761478</v>
      </c>
      <c r="X656" s="6">
        <f t="shared" si="5709"/>
        <v>2.8786275523851983</v>
      </c>
      <c r="Y656" s="28">
        <f t="shared" si="5476"/>
        <v>111950</v>
      </c>
      <c r="Z656" s="6">
        <f t="shared" ref="Z656" si="6001">Z$5/Y656+Z$6</f>
        <v>2.4525263510495758</v>
      </c>
      <c r="AA656" s="6">
        <f t="shared" si="5711"/>
        <v>2.7388821348816439</v>
      </c>
      <c r="AB656" s="28">
        <f t="shared" si="5559"/>
        <v>698000</v>
      </c>
      <c r="AC656" s="6">
        <f t="shared" ref="AC656" si="6002">AC$5/AB656+AC$6</f>
        <v>2.2017659025787966</v>
      </c>
      <c r="AD656" s="6">
        <f t="shared" si="5713"/>
        <v>2.4593699140401144</v>
      </c>
      <c r="AE656" s="28">
        <f t="shared" si="5642"/>
        <v>1114000</v>
      </c>
      <c r="AF656" s="6">
        <f t="shared" si="5696"/>
        <v>1.9147538599640934</v>
      </c>
      <c r="AG656" s="6">
        <f t="shared" si="5714"/>
        <v>2.138907001795332</v>
      </c>
      <c r="AH656" s="28">
        <f t="shared" si="5643"/>
        <v>1114000</v>
      </c>
      <c r="AI656" s="6">
        <f t="shared" si="5697"/>
        <v>1.4481538599640935</v>
      </c>
      <c r="AJ656" s="6">
        <f t="shared" si="5715"/>
        <v>1.6176070017953321</v>
      </c>
      <c r="AK656" s="28">
        <f t="shared" si="5644"/>
        <v>1114000</v>
      </c>
      <c r="AL656" s="6">
        <f t="shared" si="5698"/>
        <v>0.74805385996409335</v>
      </c>
      <c r="AM656" s="6">
        <f t="shared" si="5716"/>
        <v>0.752339566245807</v>
      </c>
      <c r="AN656" s="28">
        <f t="shared" si="5645"/>
        <v>1114000</v>
      </c>
      <c r="AO656" s="6">
        <f t="shared" si="5699"/>
        <v>0.44725385996409334</v>
      </c>
      <c r="AP656" s="6">
        <f t="shared" si="5717"/>
        <v>0.44990700179533211</v>
      </c>
      <c r="AQ656" s="28">
        <f t="shared" si="5479"/>
        <v>111950</v>
      </c>
      <c r="AR656" s="6">
        <f t="shared" si="5944"/>
        <v>1.4202263510495758</v>
      </c>
      <c r="AS656" s="6">
        <f t="shared" si="5945"/>
        <v>1.5854961890700472</v>
      </c>
      <c r="AT656" s="28">
        <f t="shared" si="5561"/>
        <v>698000</v>
      </c>
      <c r="AU656" s="6">
        <f t="shared" si="5946"/>
        <v>1.1834659025787966</v>
      </c>
      <c r="AV656" s="6">
        <f t="shared" si="5947"/>
        <v>1.3217051547573924</v>
      </c>
      <c r="AW656" s="28">
        <f t="shared" si="5646"/>
        <v>1114000</v>
      </c>
      <c r="AX656" s="6">
        <f t="shared" si="5948"/>
        <v>1.1804538599640935</v>
      </c>
      <c r="AY656" s="6">
        <f t="shared" si="5949"/>
        <v>1.3185422425126099</v>
      </c>
      <c r="AZ656" s="28">
        <f t="shared" si="5647"/>
        <v>1114000</v>
      </c>
      <c r="BA656" s="6">
        <f t="shared" si="5950"/>
        <v>1.1804538599640935</v>
      </c>
      <c r="BB656" s="21">
        <f t="shared" si="5951"/>
        <v>1.3185422425126099</v>
      </c>
    </row>
    <row r="657" spans="4:54" x14ac:dyDescent="0.25">
      <c r="D657" s="28">
        <v>648</v>
      </c>
      <c r="F657" s="20"/>
      <c r="G657" s="29">
        <f t="shared" si="5962"/>
        <v>324.5</v>
      </c>
      <c r="H657" s="4">
        <f t="shared" ref="H657" si="6003">H$5/G657+H$6</f>
        <v>4.0521966101694913</v>
      </c>
      <c r="I657" s="4">
        <f t="shared" si="5953"/>
        <v>5.8085446841294299</v>
      </c>
      <c r="J657" s="28">
        <v>648</v>
      </c>
      <c r="K657" s="4">
        <f t="shared" ref="K657" si="6004">K$5/J657+K$6</f>
        <v>4.052301234567901</v>
      </c>
      <c r="L657" s="4">
        <f t="shared" si="5955"/>
        <v>5.8086975308641975</v>
      </c>
      <c r="M657" s="28">
        <f t="shared" si="5720"/>
        <v>1744</v>
      </c>
      <c r="N657" s="6">
        <f t="shared" ref="N657" si="6005">N$5/M657+N$6</f>
        <v>3.7520128440366975</v>
      </c>
      <c r="O657" s="6">
        <f t="shared" si="5703"/>
        <v>5.2702733944954128</v>
      </c>
      <c r="P657" s="28">
        <f t="shared" si="5722"/>
        <v>16540</v>
      </c>
      <c r="Q657" s="6">
        <f t="shared" ref="Q657" si="6006">Q$5/P657+Q$6</f>
        <v>3.7028666263603389</v>
      </c>
      <c r="R657" s="6">
        <f t="shared" si="5705"/>
        <v>5.2167525997581627</v>
      </c>
      <c r="S657" s="28">
        <f t="shared" si="5472"/>
        <v>29320</v>
      </c>
      <c r="T657" s="6">
        <f t="shared" ref="T657" si="6007">T$5/S657+T$6</f>
        <v>2.6680600272851298</v>
      </c>
      <c r="U657" s="6">
        <f t="shared" si="5707"/>
        <v>2.9787630286493862</v>
      </c>
      <c r="V657" s="28">
        <f t="shared" si="5474"/>
        <v>56200</v>
      </c>
      <c r="W657" s="6">
        <f t="shared" ref="W657" si="6008">W$5/V657+W$6</f>
        <v>2.5779676156583626</v>
      </c>
      <c r="X657" s="6">
        <f t="shared" si="5709"/>
        <v>2.8785665480427047</v>
      </c>
      <c r="Y657" s="28">
        <f t="shared" si="5476"/>
        <v>112200</v>
      </c>
      <c r="Z657" s="6">
        <f t="shared" ref="Z657" si="6009">Z$5/Y657+Z$6</f>
        <v>2.4524839572192514</v>
      </c>
      <c r="AA657" s="6">
        <f t="shared" si="5711"/>
        <v>2.7388376114081998</v>
      </c>
      <c r="AB657" s="28">
        <f t="shared" si="5559"/>
        <v>700000</v>
      </c>
      <c r="AC657" s="6">
        <f t="shared" ref="AC657" si="6010">AC$5/AB657+AC$6</f>
        <v>2.2017428571428574</v>
      </c>
      <c r="AD657" s="6">
        <f t="shared" si="5713"/>
        <v>2.459345714285714</v>
      </c>
      <c r="AE657" s="28">
        <f t="shared" si="5642"/>
        <v>1117000</v>
      </c>
      <c r="AF657" s="6">
        <f t="shared" si="5696"/>
        <v>1.9147402864816472</v>
      </c>
      <c r="AG657" s="6">
        <f t="shared" si="5714"/>
        <v>2.1388927484333036</v>
      </c>
      <c r="AH657" s="28">
        <f t="shared" si="5643"/>
        <v>1117000</v>
      </c>
      <c r="AI657" s="6">
        <f t="shared" si="5697"/>
        <v>1.4481402864816473</v>
      </c>
      <c r="AJ657" s="6">
        <f t="shared" si="5715"/>
        <v>1.6175927484333035</v>
      </c>
      <c r="AK657" s="28">
        <f t="shared" si="5644"/>
        <v>1117000</v>
      </c>
      <c r="AL657" s="6">
        <f t="shared" si="5698"/>
        <v>0.74804028648164722</v>
      </c>
      <c r="AM657" s="6">
        <f t="shared" si="5716"/>
        <v>0.75232531288377835</v>
      </c>
      <c r="AN657" s="28">
        <f t="shared" si="5645"/>
        <v>1117000</v>
      </c>
      <c r="AO657" s="6">
        <f t="shared" si="5699"/>
        <v>0.44724028648164726</v>
      </c>
      <c r="AP657" s="6">
        <f t="shared" si="5717"/>
        <v>0.44989274843330351</v>
      </c>
      <c r="AQ657" s="28">
        <f t="shared" si="5479"/>
        <v>112200</v>
      </c>
      <c r="AR657" s="6">
        <f t="shared" si="5944"/>
        <v>1.4201839572192514</v>
      </c>
      <c r="AS657" s="6">
        <f t="shared" si="5945"/>
        <v>1.5854516655966033</v>
      </c>
      <c r="AT657" s="28">
        <f t="shared" si="5561"/>
        <v>700000</v>
      </c>
      <c r="AU657" s="6">
        <f t="shared" si="5946"/>
        <v>1.1834428571428572</v>
      </c>
      <c r="AV657" s="6">
        <f t="shared" si="5947"/>
        <v>1.3216809550029922</v>
      </c>
      <c r="AW657" s="28">
        <f t="shared" si="5646"/>
        <v>1117000</v>
      </c>
      <c r="AX657" s="6">
        <f t="shared" si="5948"/>
        <v>1.1804402864816472</v>
      </c>
      <c r="AY657" s="6">
        <f t="shared" si="5949"/>
        <v>1.3185279891505812</v>
      </c>
      <c r="AZ657" s="28">
        <f t="shared" si="5647"/>
        <v>1117000</v>
      </c>
      <c r="BA657" s="6">
        <f t="shared" si="5950"/>
        <v>1.1804402864816472</v>
      </c>
      <c r="BB657" s="21">
        <f t="shared" si="5951"/>
        <v>1.3185279891505812</v>
      </c>
    </row>
    <row r="658" spans="4:54" x14ac:dyDescent="0.25">
      <c r="D658" s="28">
        <v>649</v>
      </c>
      <c r="F658" s="20"/>
      <c r="G658" s="29">
        <f t="shared" si="5962"/>
        <v>325</v>
      </c>
      <c r="H658" s="4">
        <f t="shared" ref="H658" si="6011">H$5/G658+H$6</f>
        <v>4.0520923076923072</v>
      </c>
      <c r="I658" s="4">
        <f t="shared" si="5953"/>
        <v>5.8083923076923076</v>
      </c>
      <c r="J658" s="28">
        <v>649</v>
      </c>
      <c r="K658" s="4">
        <f t="shared" ref="K658" si="6012">K$5/J658+K$6</f>
        <v>4.0521966101694913</v>
      </c>
      <c r="L658" s="4">
        <f t="shared" si="5955"/>
        <v>5.8085446841294299</v>
      </c>
      <c r="M658" s="28">
        <f t="shared" si="5720"/>
        <v>1747</v>
      </c>
      <c r="N658" s="6">
        <f t="shared" ref="N658" si="6013">N$5/M658+N$6</f>
        <v>3.7519133943903835</v>
      </c>
      <c r="O658" s="6">
        <f t="shared" si="5703"/>
        <v>5.2701650829994282</v>
      </c>
      <c r="P658" s="28">
        <f t="shared" si="5722"/>
        <v>16570</v>
      </c>
      <c r="Q658" s="6">
        <f t="shared" ref="Q658" si="6014">Q$5/P658+Q$6</f>
        <v>3.7028507543753775</v>
      </c>
      <c r="R658" s="6">
        <f t="shared" si="5705"/>
        <v>5.2167353047676528</v>
      </c>
      <c r="S658" s="28">
        <f t="shared" si="5472"/>
        <v>29385</v>
      </c>
      <c r="T658" s="6">
        <f t="shared" ref="T658" si="6015">T$5/S658+T$6</f>
        <v>2.6679891100901822</v>
      </c>
      <c r="U658" s="6">
        <f t="shared" si="5707"/>
        <v>2.9786885655946911</v>
      </c>
      <c r="V658" s="28">
        <f t="shared" si="5474"/>
        <v>56325</v>
      </c>
      <c r="W658" s="6">
        <f t="shared" ref="W658" si="6016">W$5/V658+W$6</f>
        <v>2.5779097647581</v>
      </c>
      <c r="X658" s="6">
        <f t="shared" si="5709"/>
        <v>2.8785058144695959</v>
      </c>
      <c r="Y658" s="28">
        <f t="shared" si="5476"/>
        <v>112450</v>
      </c>
      <c r="Z658" s="6">
        <f t="shared" ref="Z658" si="6017">Z$5/Y658+Z$6</f>
        <v>2.452441751889729</v>
      </c>
      <c r="AA658" s="6">
        <f t="shared" si="5711"/>
        <v>2.7387932859048467</v>
      </c>
      <c r="AB658" s="28">
        <f t="shared" si="5559"/>
        <v>702000</v>
      </c>
      <c r="AC658" s="6">
        <f t="shared" ref="AC658" si="6018">AC$5/AB658+AC$6</f>
        <v>2.2017199430199432</v>
      </c>
      <c r="AD658" s="6">
        <f t="shared" si="5713"/>
        <v>2.4593216524216523</v>
      </c>
      <c r="AE658" s="28">
        <f t="shared" si="5642"/>
        <v>1120000</v>
      </c>
      <c r="AF658" s="6">
        <f t="shared" si="5696"/>
        <v>1.9147267857142856</v>
      </c>
      <c r="AG658" s="6">
        <f t="shared" si="5714"/>
        <v>2.1388785714285712</v>
      </c>
      <c r="AH658" s="28">
        <f t="shared" si="5643"/>
        <v>1120000</v>
      </c>
      <c r="AI658" s="6">
        <f t="shared" si="5697"/>
        <v>1.4481267857142857</v>
      </c>
      <c r="AJ658" s="6">
        <f t="shared" si="5715"/>
        <v>1.6175785714285715</v>
      </c>
      <c r="AK658" s="28">
        <f t="shared" si="5644"/>
        <v>1120000</v>
      </c>
      <c r="AL658" s="6">
        <f t="shared" si="5698"/>
        <v>0.74802678571428571</v>
      </c>
      <c r="AM658" s="6">
        <f t="shared" si="5716"/>
        <v>0.7523111358790463</v>
      </c>
      <c r="AN658" s="28">
        <f t="shared" si="5645"/>
        <v>1120000</v>
      </c>
      <c r="AO658" s="6">
        <f t="shared" si="5699"/>
        <v>0.4472267857142857</v>
      </c>
      <c r="AP658" s="6">
        <f t="shared" si="5717"/>
        <v>0.44987857142857141</v>
      </c>
      <c r="AQ658" s="28">
        <f t="shared" si="5479"/>
        <v>112450</v>
      </c>
      <c r="AR658" s="6">
        <f t="shared" si="5944"/>
        <v>1.4201417518897288</v>
      </c>
      <c r="AS658" s="6">
        <f t="shared" si="5945"/>
        <v>1.5854073400932502</v>
      </c>
      <c r="AT658" s="28">
        <f t="shared" si="5561"/>
        <v>702000</v>
      </c>
      <c r="AU658" s="6">
        <f t="shared" si="5946"/>
        <v>1.183419943019943</v>
      </c>
      <c r="AV658" s="6">
        <f t="shared" si="5947"/>
        <v>1.3216568931389303</v>
      </c>
      <c r="AW658" s="28">
        <f t="shared" si="5646"/>
        <v>1120000</v>
      </c>
      <c r="AX658" s="6">
        <f t="shared" si="5948"/>
        <v>1.1804267857142856</v>
      </c>
      <c r="AY658" s="6">
        <f t="shared" si="5949"/>
        <v>1.3185138121458493</v>
      </c>
      <c r="AZ658" s="28">
        <f t="shared" si="5647"/>
        <v>1120000</v>
      </c>
      <c r="BA658" s="6">
        <f t="shared" si="5950"/>
        <v>1.1804267857142856</v>
      </c>
      <c r="BB658" s="21">
        <f t="shared" si="5951"/>
        <v>1.3185138121458493</v>
      </c>
    </row>
    <row r="659" spans="4:54" x14ac:dyDescent="0.25">
      <c r="D659" s="28">
        <v>650</v>
      </c>
      <c r="F659" s="20"/>
      <c r="G659" s="29">
        <f t="shared" si="5962"/>
        <v>325.5</v>
      </c>
      <c r="H659" s="4">
        <f t="shared" ref="H659" si="6019">H$5/G659+H$6</f>
        <v>4.0519883256528413</v>
      </c>
      <c r="I659" s="4">
        <f t="shared" si="5953"/>
        <v>5.8082403993855607</v>
      </c>
      <c r="J659" s="28">
        <v>650</v>
      </c>
      <c r="K659" s="4">
        <f t="shared" ref="K659" si="6020">K$5/J659+K$6</f>
        <v>4.0520923076923072</v>
      </c>
      <c r="L659" s="4">
        <f t="shared" si="5955"/>
        <v>5.8083923076923076</v>
      </c>
      <c r="M659" s="28">
        <f t="shared" si="5720"/>
        <v>1750</v>
      </c>
      <c r="N659" s="6">
        <f t="shared" ref="N659" si="6021">N$5/M659+N$6</f>
        <v>3.751814285714286</v>
      </c>
      <c r="O659" s="6">
        <f t="shared" si="5703"/>
        <v>5.2700571428571434</v>
      </c>
      <c r="P659" s="28">
        <f t="shared" si="5722"/>
        <v>16600</v>
      </c>
      <c r="Q659" s="6">
        <f t="shared" ref="Q659" si="6022">Q$5/P659+Q$6</f>
        <v>3.7028349397590361</v>
      </c>
      <c r="R659" s="6">
        <f t="shared" si="5705"/>
        <v>5.2167180722891571</v>
      </c>
      <c r="S659" s="28">
        <f t="shared" ref="S659:S722" si="6023">S658+65</f>
        <v>29450</v>
      </c>
      <c r="T659" s="6">
        <f t="shared" ref="T659" si="6024">T$5/S659+T$6</f>
        <v>2.667918505942275</v>
      </c>
      <c r="U659" s="6">
        <f t="shared" si="5707"/>
        <v>2.978614431239389</v>
      </c>
      <c r="V659" s="28">
        <f t="shared" ref="V659:V722" si="6025">V658+125</f>
        <v>56450</v>
      </c>
      <c r="W659" s="6">
        <f t="shared" ref="W659" si="6026">W$5/V659+W$6</f>
        <v>2.5778521700620018</v>
      </c>
      <c r="X659" s="6">
        <f t="shared" si="5709"/>
        <v>2.878445349867139</v>
      </c>
      <c r="Y659" s="28">
        <f t="shared" ref="Y659:Y722" si="6027">Y658+250</f>
        <v>112700</v>
      </c>
      <c r="Z659" s="6">
        <f t="shared" ref="Z659" si="6028">Z$5/Y659+Z$6</f>
        <v>2.452399733806566</v>
      </c>
      <c r="AA659" s="6">
        <f t="shared" si="5711"/>
        <v>2.738749157054126</v>
      </c>
      <c r="AB659" s="28">
        <f t="shared" si="5559"/>
        <v>704000</v>
      </c>
      <c r="AC659" s="6">
        <f t="shared" ref="AC659" si="6029">AC$5/AB659+AC$6</f>
        <v>2.2016971590909091</v>
      </c>
      <c r="AD659" s="6">
        <f t="shared" si="5713"/>
        <v>2.4592977272727272</v>
      </c>
      <c r="AE659" s="28">
        <f t="shared" si="5642"/>
        <v>1123000</v>
      </c>
      <c r="AF659" s="6">
        <f t="shared" si="5696"/>
        <v>1.9147133570792521</v>
      </c>
      <c r="AG659" s="6">
        <f t="shared" si="5714"/>
        <v>2.1388644701691897</v>
      </c>
      <c r="AH659" s="28">
        <f t="shared" si="5643"/>
        <v>1123000</v>
      </c>
      <c r="AI659" s="6">
        <f t="shared" si="5697"/>
        <v>1.4481133570792522</v>
      </c>
      <c r="AJ659" s="6">
        <f t="shared" si="5715"/>
        <v>1.6175644701691898</v>
      </c>
      <c r="AK659" s="28">
        <f t="shared" si="5644"/>
        <v>1123000</v>
      </c>
      <c r="AL659" s="6">
        <f t="shared" si="5698"/>
        <v>0.74801335707925198</v>
      </c>
      <c r="AM659" s="6">
        <f t="shared" si="5716"/>
        <v>0.75229703461966446</v>
      </c>
      <c r="AN659" s="28">
        <f t="shared" si="5645"/>
        <v>1123000</v>
      </c>
      <c r="AO659" s="6">
        <f t="shared" si="5699"/>
        <v>0.44721335707925197</v>
      </c>
      <c r="AP659" s="6">
        <f t="shared" si="5717"/>
        <v>0.44986447016918968</v>
      </c>
      <c r="AQ659" s="28">
        <f t="shared" ref="AQ659:AQ722" si="6030">AQ658+250</f>
        <v>112700</v>
      </c>
      <c r="AR659" s="6">
        <f t="shared" si="5944"/>
        <v>1.4200997338065662</v>
      </c>
      <c r="AS659" s="6">
        <f t="shared" si="5945"/>
        <v>1.5853632112425295</v>
      </c>
      <c r="AT659" s="28">
        <f t="shared" si="5561"/>
        <v>704000</v>
      </c>
      <c r="AU659" s="6">
        <f t="shared" si="5946"/>
        <v>1.1833971590909091</v>
      </c>
      <c r="AV659" s="6">
        <f t="shared" si="5947"/>
        <v>1.3216329679900052</v>
      </c>
      <c r="AW659" s="28">
        <f t="shared" si="5646"/>
        <v>1123000</v>
      </c>
      <c r="AX659" s="6">
        <f t="shared" si="5948"/>
        <v>1.1804133570792521</v>
      </c>
      <c r="AY659" s="6">
        <f t="shared" si="5949"/>
        <v>1.3184997108864676</v>
      </c>
      <c r="AZ659" s="28">
        <f t="shared" si="5647"/>
        <v>1123000</v>
      </c>
      <c r="BA659" s="6">
        <f t="shared" si="5950"/>
        <v>1.1804133570792521</v>
      </c>
      <c r="BB659" s="21">
        <f t="shared" si="5951"/>
        <v>1.3184997108864676</v>
      </c>
    </row>
    <row r="660" spans="4:54" x14ac:dyDescent="0.25">
      <c r="D660" s="28">
        <v>651</v>
      </c>
      <c r="F660" s="20"/>
      <c r="G660" s="29">
        <f t="shared" si="5962"/>
        <v>326</v>
      </c>
      <c r="H660" s="4">
        <f t="shared" ref="H660" si="6031">H$5/G660+H$6</f>
        <v>4.0518846625766871</v>
      </c>
      <c r="I660" s="4">
        <f t="shared" si="5953"/>
        <v>5.8080889570552152</v>
      </c>
      <c r="J660" s="28">
        <v>651</v>
      </c>
      <c r="K660" s="4">
        <f t="shared" ref="K660" si="6032">K$5/J660+K$6</f>
        <v>4.0519883256528413</v>
      </c>
      <c r="L660" s="4">
        <f t="shared" si="5955"/>
        <v>5.8082403993855607</v>
      </c>
      <c r="M660" s="28">
        <f t="shared" si="5720"/>
        <v>1753</v>
      </c>
      <c r="N660" s="6">
        <f t="shared" ref="N660" si="6033">N$5/M660+N$6</f>
        <v>3.7517155162578439</v>
      </c>
      <c r="O660" s="6">
        <f t="shared" si="5703"/>
        <v>5.269949572162008</v>
      </c>
      <c r="P660" s="28">
        <f t="shared" si="5722"/>
        <v>16630</v>
      </c>
      <c r="Q660" s="6">
        <f t="shared" ref="Q660" si="6034">Q$5/P660+Q$6</f>
        <v>3.7028191822008418</v>
      </c>
      <c r="R660" s="6">
        <f t="shared" si="5705"/>
        <v>5.2167009019843658</v>
      </c>
      <c r="S660" s="28">
        <f t="shared" si="6023"/>
        <v>29515</v>
      </c>
      <c r="T660" s="6">
        <f t="shared" ref="T660" si="6035">T$5/S660+T$6</f>
        <v>2.6678482127731664</v>
      </c>
      <c r="U660" s="6">
        <f t="shared" si="5707"/>
        <v>2.9785406234118246</v>
      </c>
      <c r="V660" s="28">
        <f t="shared" si="6025"/>
        <v>56575</v>
      </c>
      <c r="W660" s="6">
        <f t="shared" ref="W660" si="6036">W$5/V660+W$6</f>
        <v>2.5777948298718512</v>
      </c>
      <c r="X660" s="6">
        <f t="shared" si="5709"/>
        <v>2.8783851524524966</v>
      </c>
      <c r="Y660" s="28">
        <f t="shared" si="6027"/>
        <v>112950</v>
      </c>
      <c r="Z660" s="6">
        <f t="shared" ref="Z660" si="6037">Z$5/Y660+Z$6</f>
        <v>2.4523579017264279</v>
      </c>
      <c r="AA660" s="6">
        <f t="shared" si="5711"/>
        <v>2.7387052235502436</v>
      </c>
      <c r="AB660" s="28">
        <f t="shared" si="5559"/>
        <v>706000</v>
      </c>
      <c r="AC660" s="6">
        <f t="shared" ref="AC660" si="6038">AC$5/AB660+AC$6</f>
        <v>2.2016745042492918</v>
      </c>
      <c r="AD660" s="6">
        <f t="shared" si="5713"/>
        <v>2.4592739376770538</v>
      </c>
      <c r="AE660" s="28">
        <f t="shared" si="5642"/>
        <v>1126000</v>
      </c>
      <c r="AF660" s="6">
        <f t="shared" si="5696"/>
        <v>1.9146999999999998</v>
      </c>
      <c r="AG660" s="6">
        <f t="shared" si="5714"/>
        <v>2.1388504440497336</v>
      </c>
      <c r="AH660" s="28">
        <f t="shared" si="5643"/>
        <v>1126000</v>
      </c>
      <c r="AI660" s="6">
        <f t="shared" si="5697"/>
        <v>1.4480999999999999</v>
      </c>
      <c r="AJ660" s="6">
        <f t="shared" si="5715"/>
        <v>1.6175504440497337</v>
      </c>
      <c r="AK660" s="28">
        <f t="shared" si="5644"/>
        <v>1126000</v>
      </c>
      <c r="AL660" s="6">
        <f t="shared" si="5698"/>
        <v>0.748</v>
      </c>
      <c r="AM660" s="6">
        <f t="shared" si="5716"/>
        <v>0.75228300850020835</v>
      </c>
      <c r="AN660" s="28">
        <f t="shared" si="5645"/>
        <v>1126000</v>
      </c>
      <c r="AO660" s="6">
        <f t="shared" si="5699"/>
        <v>0.44719999999999999</v>
      </c>
      <c r="AP660" s="6">
        <f t="shared" si="5717"/>
        <v>0.44985044404973357</v>
      </c>
      <c r="AQ660" s="28">
        <f t="shared" si="6030"/>
        <v>112950</v>
      </c>
      <c r="AR660" s="6">
        <f t="shared" si="5944"/>
        <v>1.4200579017264277</v>
      </c>
      <c r="AS660" s="6">
        <f t="shared" si="5945"/>
        <v>1.5853192777386471</v>
      </c>
      <c r="AT660" s="28">
        <f t="shared" si="5561"/>
        <v>706000</v>
      </c>
      <c r="AU660" s="6">
        <f t="shared" si="5946"/>
        <v>1.1833745042492918</v>
      </c>
      <c r="AV660" s="6">
        <f t="shared" si="5947"/>
        <v>1.3216091783943316</v>
      </c>
      <c r="AW660" s="28">
        <f t="shared" si="5646"/>
        <v>1126000</v>
      </c>
      <c r="AX660" s="6">
        <f t="shared" si="5948"/>
        <v>1.1803999999999999</v>
      </c>
      <c r="AY660" s="6">
        <f t="shared" si="5949"/>
        <v>1.3184856847670114</v>
      </c>
      <c r="AZ660" s="28">
        <f t="shared" si="5647"/>
        <v>1126000</v>
      </c>
      <c r="BA660" s="6">
        <f t="shared" si="5950"/>
        <v>1.1803999999999999</v>
      </c>
      <c r="BB660" s="21">
        <f t="shared" si="5951"/>
        <v>1.3184856847670114</v>
      </c>
    </row>
    <row r="661" spans="4:54" x14ac:dyDescent="0.25">
      <c r="D661" s="28">
        <v>652</v>
      </c>
      <c r="F661" s="20"/>
      <c r="G661" s="29">
        <f t="shared" si="5962"/>
        <v>326.5</v>
      </c>
      <c r="H661" s="4">
        <f t="shared" ref="H661" si="6039">H$5/G661+H$6</f>
        <v>4.0517813169984684</v>
      </c>
      <c r="I661" s="4">
        <f t="shared" si="5953"/>
        <v>5.8079379785604903</v>
      </c>
      <c r="J661" s="28">
        <v>652</v>
      </c>
      <c r="K661" s="4">
        <f t="shared" ref="K661" si="6040">K$5/J661+K$6</f>
        <v>4.0518846625766871</v>
      </c>
      <c r="L661" s="4">
        <f t="shared" si="5955"/>
        <v>5.8080889570552152</v>
      </c>
      <c r="M661" s="28">
        <f t="shared" si="5720"/>
        <v>1756</v>
      </c>
      <c r="N661" s="6">
        <f t="shared" ref="N661" si="6041">N$5/M661+N$6</f>
        <v>3.7516170842824601</v>
      </c>
      <c r="O661" s="6">
        <f t="shared" si="5703"/>
        <v>5.2698423690205018</v>
      </c>
      <c r="P661" s="28">
        <f t="shared" si="5722"/>
        <v>16660</v>
      </c>
      <c r="Q661" s="6">
        <f t="shared" ref="Q661" si="6042">Q$5/P661+Q$6</f>
        <v>3.7028034813925572</v>
      </c>
      <c r="R661" s="6">
        <f t="shared" si="5705"/>
        <v>5.2166837935174071</v>
      </c>
      <c r="S661" s="28">
        <f t="shared" si="6023"/>
        <v>29580</v>
      </c>
      <c r="T661" s="6">
        <f t="shared" ref="T661" si="6043">T$5/S661+T$6</f>
        <v>2.6677782285327925</v>
      </c>
      <c r="U661" s="6">
        <f t="shared" si="5707"/>
        <v>2.9784671399594322</v>
      </c>
      <c r="V661" s="28">
        <f t="shared" si="6025"/>
        <v>56700</v>
      </c>
      <c r="W661" s="6">
        <f t="shared" ref="W661" si="6044">W$5/V661+W$6</f>
        <v>2.577737742504409</v>
      </c>
      <c r="X661" s="6">
        <f t="shared" si="5709"/>
        <v>2.8783252204585539</v>
      </c>
      <c r="Y661" s="28">
        <f t="shared" si="6027"/>
        <v>113200</v>
      </c>
      <c r="Z661" s="6">
        <f t="shared" ref="Z661" si="6045">Z$5/Y661+Z$6</f>
        <v>2.452316254416961</v>
      </c>
      <c r="AA661" s="6">
        <f t="shared" si="5711"/>
        <v>2.7386614840989401</v>
      </c>
      <c r="AB661" s="28">
        <f t="shared" si="5559"/>
        <v>708000</v>
      </c>
      <c r="AC661" s="6">
        <f t="shared" ref="AC661" si="6046">AC$5/AB661+AC$6</f>
        <v>2.2016519774011303</v>
      </c>
      <c r="AD661" s="6">
        <f t="shared" si="5713"/>
        <v>2.4592502824858755</v>
      </c>
      <c r="AE661" s="28">
        <f t="shared" si="5642"/>
        <v>1129000</v>
      </c>
      <c r="AF661" s="6">
        <f t="shared" si="5696"/>
        <v>1.9146867139061114</v>
      </c>
      <c r="AG661" s="6">
        <f t="shared" si="5714"/>
        <v>2.1388364924712135</v>
      </c>
      <c r="AH661" s="28">
        <f t="shared" si="5643"/>
        <v>1129000</v>
      </c>
      <c r="AI661" s="6">
        <f t="shared" si="5697"/>
        <v>1.4480867139061115</v>
      </c>
      <c r="AJ661" s="6">
        <f t="shared" si="5715"/>
        <v>1.6175364924712134</v>
      </c>
      <c r="AK661" s="28">
        <f t="shared" si="5644"/>
        <v>1129000</v>
      </c>
      <c r="AL661" s="6">
        <f t="shared" si="5698"/>
        <v>0.7479867139061116</v>
      </c>
      <c r="AM661" s="6">
        <f t="shared" si="5716"/>
        <v>0.75226905692168833</v>
      </c>
      <c r="AN661" s="28">
        <f t="shared" si="5645"/>
        <v>1129000</v>
      </c>
      <c r="AO661" s="6">
        <f t="shared" si="5699"/>
        <v>0.44718671390611159</v>
      </c>
      <c r="AP661" s="6">
        <f t="shared" si="5717"/>
        <v>0.44983649247121343</v>
      </c>
      <c r="AQ661" s="28">
        <f t="shared" si="6030"/>
        <v>113200</v>
      </c>
      <c r="AR661" s="6">
        <f t="shared" si="5944"/>
        <v>1.4200162544169612</v>
      </c>
      <c r="AS661" s="6">
        <f t="shared" si="5945"/>
        <v>1.5852755382873436</v>
      </c>
      <c r="AT661" s="28">
        <f t="shared" si="5561"/>
        <v>708000</v>
      </c>
      <c r="AU661" s="6">
        <f t="shared" si="5946"/>
        <v>1.1833519774011299</v>
      </c>
      <c r="AV661" s="6">
        <f t="shared" si="5947"/>
        <v>1.3215855232031535</v>
      </c>
      <c r="AW661" s="28">
        <f t="shared" si="5646"/>
        <v>1129000</v>
      </c>
      <c r="AX661" s="6">
        <f t="shared" si="5948"/>
        <v>1.1803867139061115</v>
      </c>
      <c r="AY661" s="6">
        <f t="shared" si="5949"/>
        <v>1.3184717331884912</v>
      </c>
      <c r="AZ661" s="28">
        <f t="shared" si="5647"/>
        <v>1129000</v>
      </c>
      <c r="BA661" s="6">
        <f t="shared" si="5950"/>
        <v>1.1803867139061115</v>
      </c>
      <c r="BB661" s="21">
        <f t="shared" si="5951"/>
        <v>1.3184717331884912</v>
      </c>
    </row>
    <row r="662" spans="4:54" x14ac:dyDescent="0.25">
      <c r="D662" s="28">
        <v>653</v>
      </c>
      <c r="F662" s="20"/>
      <c r="G662" s="29">
        <f t="shared" si="5962"/>
        <v>327</v>
      </c>
      <c r="H662" s="4">
        <f t="shared" ref="H662" si="6047">H$5/G662+H$6</f>
        <v>4.0516782874617734</v>
      </c>
      <c r="I662" s="4">
        <f t="shared" si="5953"/>
        <v>5.8077874617737004</v>
      </c>
      <c r="J662" s="28">
        <v>653</v>
      </c>
      <c r="K662" s="4">
        <f t="shared" ref="K662" si="6048">K$5/J662+K$6</f>
        <v>4.0517813169984684</v>
      </c>
      <c r="L662" s="4">
        <f t="shared" si="5955"/>
        <v>5.8079379785604903</v>
      </c>
      <c r="M662" s="28">
        <f t="shared" si="5720"/>
        <v>1759</v>
      </c>
      <c r="N662" s="6">
        <f t="shared" ref="N662" si="6049">N$5/M662+N$6</f>
        <v>3.7515189880613988</v>
      </c>
      <c r="O662" s="6">
        <f t="shared" si="5703"/>
        <v>5.2697355315520182</v>
      </c>
      <c r="P662" s="28">
        <f t="shared" si="5722"/>
        <v>16690</v>
      </c>
      <c r="Q662" s="6">
        <f t="shared" ref="Q662" si="6050">Q$5/P662+Q$6</f>
        <v>3.7027878370281608</v>
      </c>
      <c r="R662" s="6">
        <f t="shared" si="5705"/>
        <v>5.2166667465548233</v>
      </c>
      <c r="S662" s="28">
        <f t="shared" si="6023"/>
        <v>29645</v>
      </c>
      <c r="T662" s="6">
        <f t="shared" ref="T662" si="6051">T$5/S662+T$6</f>
        <v>2.6677085511890706</v>
      </c>
      <c r="U662" s="6">
        <f t="shared" si="5707"/>
        <v>2.9783939787485241</v>
      </c>
      <c r="V662" s="28">
        <f t="shared" si="6025"/>
        <v>56825</v>
      </c>
      <c r="W662" s="6">
        <f t="shared" ref="W662" si="6052">W$5/V662+W$6</f>
        <v>2.5776809062912447</v>
      </c>
      <c r="X662" s="6">
        <f t="shared" si="5709"/>
        <v>2.8782655521337439</v>
      </c>
      <c r="Y662" s="28">
        <f t="shared" si="6027"/>
        <v>113450</v>
      </c>
      <c r="Z662" s="6">
        <f t="shared" ref="Z662" si="6053">Z$5/Y662+Z$6</f>
        <v>2.4522747906566771</v>
      </c>
      <c r="AA662" s="6">
        <f t="shared" si="5711"/>
        <v>2.7386179374173647</v>
      </c>
      <c r="AB662" s="28">
        <f t="shared" si="5559"/>
        <v>710000</v>
      </c>
      <c r="AC662" s="6">
        <f t="shared" ref="AC662" si="6054">AC$5/AB662+AC$6</f>
        <v>2.2016295774647889</v>
      </c>
      <c r="AD662" s="6">
        <f t="shared" si="5713"/>
        <v>2.45922676056338</v>
      </c>
      <c r="AE662" s="28">
        <f t="shared" si="5642"/>
        <v>1132000</v>
      </c>
      <c r="AF662" s="6">
        <f t="shared" si="5696"/>
        <v>1.9146734982332154</v>
      </c>
      <c r="AG662" s="6">
        <f t="shared" si="5714"/>
        <v>2.1388226148409895</v>
      </c>
      <c r="AH662" s="28">
        <f t="shared" si="5643"/>
        <v>1132000</v>
      </c>
      <c r="AI662" s="6">
        <f t="shared" si="5697"/>
        <v>1.4480734982332155</v>
      </c>
      <c r="AJ662" s="6">
        <f t="shared" si="5715"/>
        <v>1.6175226148409894</v>
      </c>
      <c r="AK662" s="28">
        <f t="shared" si="5644"/>
        <v>1132000</v>
      </c>
      <c r="AL662" s="6">
        <f t="shared" si="5698"/>
        <v>0.74797349823321557</v>
      </c>
      <c r="AM662" s="6">
        <f t="shared" si="5716"/>
        <v>0.75225517929146424</v>
      </c>
      <c r="AN662" s="28">
        <f t="shared" si="5645"/>
        <v>1132000</v>
      </c>
      <c r="AO662" s="6">
        <f t="shared" si="5699"/>
        <v>0.44717349823321551</v>
      </c>
      <c r="AP662" s="6">
        <f t="shared" si="5717"/>
        <v>0.4498226148409894</v>
      </c>
      <c r="AQ662" s="28">
        <f t="shared" si="6030"/>
        <v>113450</v>
      </c>
      <c r="AR662" s="6">
        <f t="shared" si="5944"/>
        <v>1.4199747906566771</v>
      </c>
      <c r="AS662" s="6">
        <f t="shared" si="5945"/>
        <v>1.585231991605768</v>
      </c>
      <c r="AT662" s="28">
        <f t="shared" si="5561"/>
        <v>710000</v>
      </c>
      <c r="AU662" s="6">
        <f t="shared" si="5946"/>
        <v>1.1833295774647887</v>
      </c>
      <c r="AV662" s="6">
        <f t="shared" si="5947"/>
        <v>1.3215620012806581</v>
      </c>
      <c r="AW662" s="28">
        <f t="shared" si="5646"/>
        <v>1132000</v>
      </c>
      <c r="AX662" s="6">
        <f t="shared" si="5948"/>
        <v>1.1803734982332155</v>
      </c>
      <c r="AY662" s="6">
        <f t="shared" si="5949"/>
        <v>1.3184578555582671</v>
      </c>
      <c r="AZ662" s="28">
        <f t="shared" si="5647"/>
        <v>1132000</v>
      </c>
      <c r="BA662" s="6">
        <f t="shared" si="5950"/>
        <v>1.1803734982332155</v>
      </c>
      <c r="BB662" s="21">
        <f t="shared" si="5951"/>
        <v>1.3184578555582671</v>
      </c>
    </row>
    <row r="663" spans="4:54" x14ac:dyDescent="0.25">
      <c r="D663" s="28">
        <v>654</v>
      </c>
      <c r="F663" s="20"/>
      <c r="G663" s="29">
        <f t="shared" si="5962"/>
        <v>327.5</v>
      </c>
      <c r="H663" s="4">
        <f t="shared" ref="H663" si="6055">H$5/G663+H$6</f>
        <v>4.0515755725190843</v>
      </c>
      <c r="I663" s="4">
        <f t="shared" si="5953"/>
        <v>5.8076374045801531</v>
      </c>
      <c r="J663" s="28">
        <v>654</v>
      </c>
      <c r="K663" s="4">
        <f t="shared" ref="K663" si="6056">K$5/J663+K$6</f>
        <v>4.0516782874617734</v>
      </c>
      <c r="L663" s="4">
        <f t="shared" si="5955"/>
        <v>5.8077874617737004</v>
      </c>
      <c r="M663" s="28">
        <f t="shared" si="5720"/>
        <v>1762</v>
      </c>
      <c r="N663" s="6">
        <f t="shared" ref="N663" si="6057">N$5/M663+N$6</f>
        <v>3.7514212258796822</v>
      </c>
      <c r="O663" s="6">
        <f t="shared" si="5703"/>
        <v>5.2696290578887632</v>
      </c>
      <c r="P663" s="28">
        <f t="shared" si="5722"/>
        <v>16720</v>
      </c>
      <c r="Q663" s="6">
        <f t="shared" ref="Q663" si="6058">Q$5/P663+Q$6</f>
        <v>3.7027722488038277</v>
      </c>
      <c r="R663" s="6">
        <f t="shared" si="5705"/>
        <v>5.2166497607655504</v>
      </c>
      <c r="S663" s="28">
        <f t="shared" si="6023"/>
        <v>29710</v>
      </c>
      <c r="T663" s="6">
        <f t="shared" ref="T663" si="6059">T$5/S663+T$6</f>
        <v>2.6676391787277014</v>
      </c>
      <c r="U663" s="6">
        <f t="shared" si="5707"/>
        <v>2.9783211376640861</v>
      </c>
      <c r="V663" s="28">
        <f t="shared" si="6025"/>
        <v>56950</v>
      </c>
      <c r="W663" s="6">
        <f t="shared" ref="W663" si="6060">W$5/V663+W$6</f>
        <v>2.5776243195785775</v>
      </c>
      <c r="X663" s="6">
        <f t="shared" si="5709"/>
        <v>2.8782061457418786</v>
      </c>
      <c r="Y663" s="28">
        <f t="shared" si="6027"/>
        <v>113700</v>
      </c>
      <c r="Z663" s="6">
        <f t="shared" ref="Z663" si="6061">Z$5/Y663+Z$6</f>
        <v>2.4522335092348286</v>
      </c>
      <c r="AA663" s="6">
        <f t="shared" si="5711"/>
        <v>2.7385745822339489</v>
      </c>
      <c r="AB663" s="28">
        <f t="shared" si="5559"/>
        <v>712000</v>
      </c>
      <c r="AC663" s="6">
        <f t="shared" ref="AC663" si="6062">AC$5/AB663+AC$6</f>
        <v>2.2016073033707868</v>
      </c>
      <c r="AD663" s="6">
        <f t="shared" si="5713"/>
        <v>2.4592033707865166</v>
      </c>
      <c r="AE663" s="28">
        <f t="shared" si="5642"/>
        <v>1135000</v>
      </c>
      <c r="AF663" s="6">
        <f t="shared" si="5696"/>
        <v>1.9146603524229076</v>
      </c>
      <c r="AG663" s="6">
        <f t="shared" si="5714"/>
        <v>2.1388088105726872</v>
      </c>
      <c r="AH663" s="28">
        <f t="shared" si="5643"/>
        <v>1135000</v>
      </c>
      <c r="AI663" s="6">
        <f t="shared" si="5697"/>
        <v>1.4480603524229076</v>
      </c>
      <c r="AJ663" s="6">
        <f t="shared" si="5715"/>
        <v>1.6175088105726874</v>
      </c>
      <c r="AK663" s="28">
        <f t="shared" si="5644"/>
        <v>1135000</v>
      </c>
      <c r="AL663" s="6">
        <f t="shared" si="5698"/>
        <v>0.74796035242290748</v>
      </c>
      <c r="AM663" s="6">
        <f t="shared" si="5716"/>
        <v>0.75224137502316202</v>
      </c>
      <c r="AN663" s="28">
        <f t="shared" si="5645"/>
        <v>1135000</v>
      </c>
      <c r="AO663" s="6">
        <f t="shared" si="5699"/>
        <v>0.44716035242290747</v>
      </c>
      <c r="AP663" s="6">
        <f t="shared" si="5717"/>
        <v>0.44980881057268723</v>
      </c>
      <c r="AQ663" s="28">
        <f t="shared" si="6030"/>
        <v>113700</v>
      </c>
      <c r="AR663" s="6">
        <f t="shared" si="5944"/>
        <v>1.4199335092348286</v>
      </c>
      <c r="AS663" s="6">
        <f t="shared" si="5945"/>
        <v>1.5851886364223526</v>
      </c>
      <c r="AT663" s="28">
        <f t="shared" si="5561"/>
        <v>712000</v>
      </c>
      <c r="AU663" s="6">
        <f t="shared" si="5946"/>
        <v>1.1833073033707866</v>
      </c>
      <c r="AV663" s="6">
        <f t="shared" si="5947"/>
        <v>1.3215386115037946</v>
      </c>
      <c r="AW663" s="28">
        <f t="shared" si="5646"/>
        <v>1135000</v>
      </c>
      <c r="AX663" s="6">
        <f t="shared" si="5948"/>
        <v>1.1803603524229076</v>
      </c>
      <c r="AY663" s="6">
        <f t="shared" si="5949"/>
        <v>1.3184440512899651</v>
      </c>
      <c r="AZ663" s="28">
        <f t="shared" si="5647"/>
        <v>1135000</v>
      </c>
      <c r="BA663" s="6">
        <f t="shared" si="5950"/>
        <v>1.1803603524229076</v>
      </c>
      <c r="BB663" s="21">
        <f t="shared" si="5951"/>
        <v>1.3184440512899651</v>
      </c>
    </row>
    <row r="664" spans="4:54" x14ac:dyDescent="0.25">
      <c r="D664" s="28">
        <v>655</v>
      </c>
      <c r="F664" s="20"/>
      <c r="G664" s="29">
        <f t="shared" si="5962"/>
        <v>328</v>
      </c>
      <c r="H664" s="4">
        <f t="shared" ref="H664" si="6063">H$5/G664+H$6</f>
        <v>4.0514731707317075</v>
      </c>
      <c r="I664" s="4">
        <f t="shared" si="5953"/>
        <v>5.8074878048780487</v>
      </c>
      <c r="J664" s="28">
        <v>655</v>
      </c>
      <c r="K664" s="4">
        <f t="shared" ref="K664" si="6064">K$5/J664+K$6</f>
        <v>4.0515755725190843</v>
      </c>
      <c r="L664" s="4">
        <f t="shared" si="5955"/>
        <v>5.8076374045801531</v>
      </c>
      <c r="M664" s="28">
        <f t="shared" si="5720"/>
        <v>1765</v>
      </c>
      <c r="N664" s="6">
        <f t="shared" ref="N664" si="6065">N$5/M664+N$6</f>
        <v>3.7513237960339945</v>
      </c>
      <c r="O664" s="6">
        <f t="shared" si="5703"/>
        <v>5.2695229461756377</v>
      </c>
      <c r="P664" s="28">
        <f t="shared" si="5722"/>
        <v>16750</v>
      </c>
      <c r="Q664" s="6">
        <f t="shared" ref="Q664" si="6066">Q$5/P664+Q$6</f>
        <v>3.7027567164179107</v>
      </c>
      <c r="R664" s="6">
        <f t="shared" si="5705"/>
        <v>5.2166328358208958</v>
      </c>
      <c r="S664" s="28">
        <f t="shared" si="6023"/>
        <v>29775</v>
      </c>
      <c r="T664" s="6">
        <f t="shared" ref="T664" si="6067">T$5/S664+T$6</f>
        <v>2.6675701091519732</v>
      </c>
      <c r="U664" s="6">
        <f t="shared" si="5707"/>
        <v>2.9782486146095719</v>
      </c>
      <c r="V664" s="28">
        <f t="shared" si="6025"/>
        <v>57075</v>
      </c>
      <c r="W664" s="6">
        <f t="shared" ref="W664" si="6068">W$5/V664+W$6</f>
        <v>2.5775679807271135</v>
      </c>
      <c r="X664" s="6">
        <f t="shared" si="5709"/>
        <v>2.8781469995619799</v>
      </c>
      <c r="Y664" s="28">
        <f t="shared" si="6027"/>
        <v>113950</v>
      </c>
      <c r="Z664" s="6">
        <f t="shared" ref="Z664" si="6069">Z$5/Y664+Z$6</f>
        <v>2.4521924089512943</v>
      </c>
      <c r="AA664" s="6">
        <f t="shared" si="5711"/>
        <v>2.7385314172882844</v>
      </c>
      <c r="AB664" s="28">
        <f t="shared" si="5559"/>
        <v>714000</v>
      </c>
      <c r="AC664" s="6">
        <f t="shared" ref="AC664" si="6070">AC$5/AB664+AC$6</f>
        <v>2.2015851540616249</v>
      </c>
      <c r="AD664" s="6">
        <f t="shared" si="5713"/>
        <v>2.4591801120448178</v>
      </c>
      <c r="AE664" s="28">
        <f t="shared" si="5642"/>
        <v>1138000</v>
      </c>
      <c r="AF664" s="6">
        <f t="shared" si="5696"/>
        <v>1.9146472759226714</v>
      </c>
      <c r="AG664" s="6">
        <f t="shared" si="5714"/>
        <v>2.1387950790861159</v>
      </c>
      <c r="AH664" s="28">
        <f t="shared" si="5643"/>
        <v>1138000</v>
      </c>
      <c r="AI664" s="6">
        <f t="shared" si="5697"/>
        <v>1.4480472759226715</v>
      </c>
      <c r="AJ664" s="6">
        <f t="shared" si="5715"/>
        <v>1.617495079086116</v>
      </c>
      <c r="AK664" s="28">
        <f t="shared" si="5644"/>
        <v>1138000</v>
      </c>
      <c r="AL664" s="6">
        <f t="shared" si="5698"/>
        <v>0.7479472759226713</v>
      </c>
      <c r="AM664" s="6">
        <f t="shared" si="5716"/>
        <v>0.75222764353659077</v>
      </c>
      <c r="AN664" s="28">
        <f t="shared" si="5645"/>
        <v>1138000</v>
      </c>
      <c r="AO664" s="6">
        <f t="shared" si="5699"/>
        <v>0.44714727592267134</v>
      </c>
      <c r="AP664" s="6">
        <f t="shared" si="5717"/>
        <v>0.44979507908611599</v>
      </c>
      <c r="AQ664" s="28">
        <f t="shared" si="6030"/>
        <v>113950</v>
      </c>
      <c r="AR664" s="6">
        <f t="shared" si="5944"/>
        <v>1.4198924089512945</v>
      </c>
      <c r="AS664" s="6">
        <f t="shared" si="5945"/>
        <v>1.5851454714766879</v>
      </c>
      <c r="AT664" s="28">
        <f t="shared" si="5561"/>
        <v>714000</v>
      </c>
      <c r="AU664" s="6">
        <f t="shared" si="5946"/>
        <v>1.1832851540616247</v>
      </c>
      <c r="AV664" s="6">
        <f t="shared" si="5947"/>
        <v>1.3215153527620958</v>
      </c>
      <c r="AW664" s="28">
        <f t="shared" si="5646"/>
        <v>1138000</v>
      </c>
      <c r="AX664" s="6">
        <f t="shared" si="5948"/>
        <v>1.1803472759226714</v>
      </c>
      <c r="AY664" s="6">
        <f t="shared" si="5949"/>
        <v>1.3184303198033938</v>
      </c>
      <c r="AZ664" s="28">
        <f t="shared" si="5647"/>
        <v>1138000</v>
      </c>
      <c r="BA664" s="6">
        <f t="shared" si="5950"/>
        <v>1.1803472759226714</v>
      </c>
      <c r="BB664" s="21">
        <f t="shared" si="5951"/>
        <v>1.3184303198033938</v>
      </c>
    </row>
    <row r="665" spans="4:54" x14ac:dyDescent="0.25">
      <c r="D665" s="28">
        <v>656</v>
      </c>
      <c r="F665" s="20"/>
      <c r="G665" s="29">
        <f t="shared" si="5962"/>
        <v>328.5</v>
      </c>
      <c r="H665" s="4">
        <f t="shared" ref="H665" si="6071">H$5/G665+H$6</f>
        <v>4.0513710806697105</v>
      </c>
      <c r="I665" s="4">
        <f t="shared" si="5953"/>
        <v>5.8073386605783872</v>
      </c>
      <c r="J665" s="28">
        <v>656</v>
      </c>
      <c r="K665" s="4">
        <f t="shared" ref="K665" si="6072">K$5/J665+K$6</f>
        <v>4.0514731707317075</v>
      </c>
      <c r="L665" s="4">
        <f t="shared" si="5955"/>
        <v>5.8074878048780487</v>
      </c>
      <c r="M665" s="28">
        <f t="shared" si="5720"/>
        <v>1768</v>
      </c>
      <c r="N665" s="6">
        <f t="shared" ref="N665" si="6073">N$5/M665+N$6</f>
        <v>3.7512266968325791</v>
      </c>
      <c r="O665" s="6">
        <f t="shared" si="5703"/>
        <v>5.2694171945701358</v>
      </c>
      <c r="P665" s="28">
        <f t="shared" si="5722"/>
        <v>16780</v>
      </c>
      <c r="Q665" s="6">
        <f t="shared" ref="Q665" si="6074">Q$5/P665+Q$6</f>
        <v>3.7027412395709178</v>
      </c>
      <c r="R665" s="6">
        <f t="shared" si="5705"/>
        <v>5.2166159713945177</v>
      </c>
      <c r="S665" s="28">
        <f t="shared" si="6023"/>
        <v>29840</v>
      </c>
      <c r="T665" s="6">
        <f t="shared" ref="T665" si="6075">T$5/S665+T$6</f>
        <v>2.6675013404825738</v>
      </c>
      <c r="U665" s="6">
        <f t="shared" si="5707"/>
        <v>2.9781764075067025</v>
      </c>
      <c r="V665" s="28">
        <f t="shared" si="6025"/>
        <v>57200</v>
      </c>
      <c r="W665" s="6">
        <f t="shared" ref="W665" si="6076">W$5/V665+W$6</f>
        <v>2.5775118881118879</v>
      </c>
      <c r="X665" s="6">
        <f t="shared" si="5709"/>
        <v>2.8780881118881116</v>
      </c>
      <c r="Y665" s="28">
        <f t="shared" si="6027"/>
        <v>114200</v>
      </c>
      <c r="Z665" s="6">
        <f t="shared" ref="Z665" si="6077">Z$5/Y665+Z$6</f>
        <v>2.4521514886164626</v>
      </c>
      <c r="AA665" s="6">
        <f t="shared" si="5711"/>
        <v>2.7384884413309982</v>
      </c>
      <c r="AB665" s="28">
        <f t="shared" si="5559"/>
        <v>716000</v>
      </c>
      <c r="AC665" s="6">
        <f t="shared" ref="AC665" si="6078">AC$5/AB665+AC$6</f>
        <v>2.2015631284916202</v>
      </c>
      <c r="AD665" s="6">
        <f t="shared" si="5713"/>
        <v>2.4591569832402231</v>
      </c>
      <c r="AE665" s="28">
        <f t="shared" si="5642"/>
        <v>1141000</v>
      </c>
      <c r="AF665" s="6">
        <f t="shared" si="5696"/>
        <v>1.914634268185802</v>
      </c>
      <c r="AG665" s="6">
        <f t="shared" si="5714"/>
        <v>2.1387814198071866</v>
      </c>
      <c r="AH665" s="28">
        <f t="shared" si="5643"/>
        <v>1141000</v>
      </c>
      <c r="AI665" s="6">
        <f t="shared" si="5697"/>
        <v>1.4480342681858021</v>
      </c>
      <c r="AJ665" s="6">
        <f t="shared" si="5715"/>
        <v>1.6174814198071867</v>
      </c>
      <c r="AK665" s="28">
        <f t="shared" si="5644"/>
        <v>1141000</v>
      </c>
      <c r="AL665" s="6">
        <f t="shared" si="5698"/>
        <v>0.74793426818580189</v>
      </c>
      <c r="AM665" s="6">
        <f t="shared" si="5716"/>
        <v>0.75221398425766151</v>
      </c>
      <c r="AN665" s="28">
        <f t="shared" si="5645"/>
        <v>1141000</v>
      </c>
      <c r="AO665" s="6">
        <f t="shared" si="5699"/>
        <v>0.44713426818580193</v>
      </c>
      <c r="AP665" s="6">
        <f t="shared" si="5717"/>
        <v>0.44978141980718667</v>
      </c>
      <c r="AQ665" s="28">
        <f t="shared" si="6030"/>
        <v>114200</v>
      </c>
      <c r="AR665" s="6">
        <f t="shared" si="5944"/>
        <v>1.4198514886164624</v>
      </c>
      <c r="AS665" s="6">
        <f t="shared" si="5945"/>
        <v>1.585102495519402</v>
      </c>
      <c r="AT665" s="28">
        <f t="shared" si="5561"/>
        <v>716000</v>
      </c>
      <c r="AU665" s="6">
        <f t="shared" si="5946"/>
        <v>1.1832631284916202</v>
      </c>
      <c r="AV665" s="6">
        <f t="shared" si="5947"/>
        <v>1.3214922239575013</v>
      </c>
      <c r="AW665" s="28">
        <f t="shared" si="5646"/>
        <v>1141000</v>
      </c>
      <c r="AX665" s="6">
        <f t="shared" si="5948"/>
        <v>1.180334268185802</v>
      </c>
      <c r="AY665" s="6">
        <f t="shared" si="5949"/>
        <v>1.3184166605244645</v>
      </c>
      <c r="AZ665" s="28">
        <f t="shared" si="5647"/>
        <v>1141000</v>
      </c>
      <c r="BA665" s="6">
        <f t="shared" si="5950"/>
        <v>1.180334268185802</v>
      </c>
      <c r="BB665" s="21">
        <f t="shared" si="5951"/>
        <v>1.3184166605244645</v>
      </c>
    </row>
    <row r="666" spans="4:54" x14ac:dyDescent="0.25">
      <c r="D666" s="28">
        <v>657</v>
      </c>
      <c r="F666" s="20"/>
      <c r="G666" s="29">
        <f t="shared" si="5962"/>
        <v>329</v>
      </c>
      <c r="H666" s="4">
        <f t="shared" ref="H666" si="6079">H$5/G666+H$6</f>
        <v>4.0512693009118541</v>
      </c>
      <c r="I666" s="4">
        <f t="shared" si="5953"/>
        <v>5.8071899696048632</v>
      </c>
      <c r="J666" s="28">
        <v>657</v>
      </c>
      <c r="K666" s="4">
        <f t="shared" ref="K666" si="6080">K$5/J666+K$6</f>
        <v>4.0513710806697105</v>
      </c>
      <c r="L666" s="4">
        <f t="shared" si="5955"/>
        <v>5.8073386605783872</v>
      </c>
      <c r="M666" s="28">
        <f t="shared" si="5720"/>
        <v>1771</v>
      </c>
      <c r="N666" s="6">
        <f t="shared" ref="N666" si="6081">N$5/M666+N$6</f>
        <v>3.7511299265951443</v>
      </c>
      <c r="O666" s="6">
        <f t="shared" si="5703"/>
        <v>5.2693118012422362</v>
      </c>
      <c r="P666" s="28">
        <f t="shared" si="5722"/>
        <v>16810</v>
      </c>
      <c r="Q666" s="6">
        <f t="shared" ref="Q666" si="6082">Q$5/P666+Q$6</f>
        <v>3.7027258179654967</v>
      </c>
      <c r="R666" s="6">
        <f t="shared" si="5705"/>
        <v>5.2165991671624035</v>
      </c>
      <c r="S666" s="28">
        <f t="shared" si="6023"/>
        <v>29905</v>
      </c>
      <c r="T666" s="6">
        <f t="shared" ref="T666" si="6083">T$5/S666+T$6</f>
        <v>2.6674328707573984</v>
      </c>
      <c r="U666" s="6">
        <f t="shared" si="5707"/>
        <v>2.9781045142952682</v>
      </c>
      <c r="V666" s="28">
        <f t="shared" si="6025"/>
        <v>57325</v>
      </c>
      <c r="W666" s="6">
        <f t="shared" ref="W666" si="6084">W$5/V666+W$6</f>
        <v>2.5774560401221107</v>
      </c>
      <c r="X666" s="6">
        <f t="shared" si="5709"/>
        <v>2.8780294810292193</v>
      </c>
      <c r="Y666" s="28">
        <f t="shared" si="6027"/>
        <v>114450</v>
      </c>
      <c r="Z666" s="6">
        <f t="shared" ref="Z666" si="6085">Z$5/Y666+Z$6</f>
        <v>2.4521107470511141</v>
      </c>
      <c r="AA666" s="6">
        <f t="shared" si="5711"/>
        <v>2.7384456531236347</v>
      </c>
      <c r="AB666" s="28">
        <f t="shared" si="5559"/>
        <v>718000</v>
      </c>
      <c r="AC666" s="6">
        <f t="shared" ref="AC666" si="6086">AC$5/AB666+AC$6</f>
        <v>2.201541225626741</v>
      </c>
      <c r="AD666" s="6">
        <f t="shared" si="5713"/>
        <v>2.4591339832869079</v>
      </c>
      <c r="AE666" s="28">
        <f t="shared" si="5642"/>
        <v>1144000</v>
      </c>
      <c r="AF666" s="6">
        <f t="shared" si="5696"/>
        <v>1.9146213286713287</v>
      </c>
      <c r="AG666" s="6">
        <f t="shared" si="5714"/>
        <v>2.1387678321678321</v>
      </c>
      <c r="AH666" s="28">
        <f t="shared" si="5643"/>
        <v>1144000</v>
      </c>
      <c r="AI666" s="6">
        <f t="shared" si="5697"/>
        <v>1.4480213286713288</v>
      </c>
      <c r="AJ666" s="6">
        <f t="shared" si="5715"/>
        <v>1.6174678321678322</v>
      </c>
      <c r="AK666" s="28">
        <f t="shared" si="5644"/>
        <v>1144000</v>
      </c>
      <c r="AL666" s="6">
        <f t="shared" si="5698"/>
        <v>0.74792132867132866</v>
      </c>
      <c r="AM666" s="6">
        <f t="shared" si="5716"/>
        <v>0.75220039661830695</v>
      </c>
      <c r="AN666" s="28">
        <f t="shared" si="5645"/>
        <v>1144000</v>
      </c>
      <c r="AO666" s="6">
        <f t="shared" si="5699"/>
        <v>0.44712132867132864</v>
      </c>
      <c r="AP666" s="6">
        <f t="shared" si="5717"/>
        <v>0.44976783216783217</v>
      </c>
      <c r="AQ666" s="28">
        <f t="shared" si="6030"/>
        <v>114450</v>
      </c>
      <c r="AR666" s="6">
        <f t="shared" si="5944"/>
        <v>1.4198107470511141</v>
      </c>
      <c r="AS666" s="6">
        <f t="shared" si="5945"/>
        <v>1.5850597073120385</v>
      </c>
      <c r="AT666" s="28">
        <f t="shared" si="5561"/>
        <v>718000</v>
      </c>
      <c r="AU666" s="6">
        <f t="shared" si="5946"/>
        <v>1.1832412256267411</v>
      </c>
      <c r="AV666" s="6">
        <f t="shared" si="5947"/>
        <v>1.3214692240041859</v>
      </c>
      <c r="AW666" s="28">
        <f t="shared" si="5646"/>
        <v>1144000</v>
      </c>
      <c r="AX666" s="6">
        <f t="shared" si="5948"/>
        <v>1.1803213286713288</v>
      </c>
      <c r="AY666" s="6">
        <f t="shared" si="5949"/>
        <v>1.3184030728851099</v>
      </c>
      <c r="AZ666" s="28">
        <f t="shared" si="5647"/>
        <v>1144000</v>
      </c>
      <c r="BA666" s="6">
        <f t="shared" si="5950"/>
        <v>1.1803213286713288</v>
      </c>
      <c r="BB666" s="21">
        <f t="shared" si="5951"/>
        <v>1.3184030728851099</v>
      </c>
    </row>
    <row r="667" spans="4:54" x14ac:dyDescent="0.25">
      <c r="D667" s="28">
        <v>658</v>
      </c>
      <c r="F667" s="20"/>
      <c r="G667" s="29">
        <f t="shared" si="5962"/>
        <v>329.5</v>
      </c>
      <c r="H667" s="4">
        <f t="shared" ref="H667" si="6087">H$5/G667+H$6</f>
        <v>4.0511678300455234</v>
      </c>
      <c r="I667" s="4">
        <f t="shared" si="5953"/>
        <v>5.8070417298937791</v>
      </c>
      <c r="J667" s="28">
        <v>658</v>
      </c>
      <c r="K667" s="4">
        <f t="shared" ref="K667" si="6088">K$5/J667+K$6</f>
        <v>4.0512693009118541</v>
      </c>
      <c r="L667" s="4">
        <f t="shared" si="5955"/>
        <v>5.8071899696048632</v>
      </c>
      <c r="M667" s="28">
        <f t="shared" si="5720"/>
        <v>1774</v>
      </c>
      <c r="N667" s="6">
        <f t="shared" ref="N667" si="6089">N$5/M667+N$6</f>
        <v>3.7510334836527623</v>
      </c>
      <c r="O667" s="6">
        <f t="shared" si="5703"/>
        <v>5.2692067643742959</v>
      </c>
      <c r="P667" s="28">
        <f t="shared" si="5722"/>
        <v>16840</v>
      </c>
      <c r="Q667" s="6">
        <f t="shared" ref="Q667" si="6090">Q$5/P667+Q$6</f>
        <v>3.7027104513064133</v>
      </c>
      <c r="R667" s="6">
        <f t="shared" si="5705"/>
        <v>5.2165824228028503</v>
      </c>
      <c r="S667" s="28">
        <f t="shared" si="6023"/>
        <v>29970</v>
      </c>
      <c r="T667" s="6">
        <f t="shared" ref="T667" si="6091">T$5/S667+T$6</f>
        <v>2.6673646980313648</v>
      </c>
      <c r="U667" s="6">
        <f t="shared" si="5707"/>
        <v>2.9780329329329329</v>
      </c>
      <c r="V667" s="28">
        <f t="shared" si="6025"/>
        <v>57450</v>
      </c>
      <c r="W667" s="6">
        <f t="shared" ref="W667" si="6092">W$5/V667+W$6</f>
        <v>2.5774004351610094</v>
      </c>
      <c r="X667" s="6">
        <f t="shared" si="5709"/>
        <v>2.8779711053089643</v>
      </c>
      <c r="Y667" s="28">
        <f t="shared" si="6027"/>
        <v>114700</v>
      </c>
      <c r="Z667" s="6">
        <f t="shared" ref="Z667" si="6093">Z$5/Y667+Z$6</f>
        <v>2.4520701830863123</v>
      </c>
      <c r="AA667" s="6">
        <f t="shared" si="5711"/>
        <v>2.7384030514385356</v>
      </c>
      <c r="AB667" s="28">
        <f t="shared" si="5559"/>
        <v>720000</v>
      </c>
      <c r="AC667" s="6">
        <f t="shared" ref="AC667" si="6094">AC$5/AB667+AC$6</f>
        <v>2.2015194444444446</v>
      </c>
      <c r="AD667" s="6">
        <f t="shared" si="5713"/>
        <v>2.459111111111111</v>
      </c>
      <c r="AE667" s="28">
        <f t="shared" si="5642"/>
        <v>1147000</v>
      </c>
      <c r="AF667" s="6">
        <f t="shared" si="5696"/>
        <v>1.9146084568439408</v>
      </c>
      <c r="AG667" s="6">
        <f t="shared" si="5714"/>
        <v>2.1387543156059285</v>
      </c>
      <c r="AH667" s="28">
        <f t="shared" si="5643"/>
        <v>1147000</v>
      </c>
      <c r="AI667" s="6">
        <f t="shared" si="5697"/>
        <v>1.4480084568439409</v>
      </c>
      <c r="AJ667" s="6">
        <f t="shared" si="5715"/>
        <v>1.6174543156059287</v>
      </c>
      <c r="AK667" s="28">
        <f t="shared" si="5644"/>
        <v>1147000</v>
      </c>
      <c r="AL667" s="6">
        <f t="shared" si="5698"/>
        <v>0.74790845684394069</v>
      </c>
      <c r="AM667" s="6">
        <f t="shared" si="5716"/>
        <v>0.75218688005640333</v>
      </c>
      <c r="AN667" s="28">
        <f t="shared" si="5645"/>
        <v>1147000</v>
      </c>
      <c r="AO667" s="6">
        <f t="shared" si="5699"/>
        <v>0.44710845684394068</v>
      </c>
      <c r="AP667" s="6">
        <f t="shared" si="5717"/>
        <v>0.44975431560592849</v>
      </c>
      <c r="AQ667" s="28">
        <f t="shared" si="6030"/>
        <v>114700</v>
      </c>
      <c r="AR667" s="6">
        <f t="shared" si="5944"/>
        <v>1.4197701830863121</v>
      </c>
      <c r="AS667" s="6">
        <f t="shared" si="5945"/>
        <v>1.5850171056269389</v>
      </c>
      <c r="AT667" s="28">
        <f t="shared" si="5561"/>
        <v>720000</v>
      </c>
      <c r="AU667" s="6">
        <f t="shared" si="5946"/>
        <v>1.1832194444444444</v>
      </c>
      <c r="AV667" s="6">
        <f t="shared" si="5947"/>
        <v>1.321446351828389</v>
      </c>
      <c r="AW667" s="28">
        <f t="shared" si="5646"/>
        <v>1147000</v>
      </c>
      <c r="AX667" s="6">
        <f t="shared" si="5948"/>
        <v>1.1803084568439408</v>
      </c>
      <c r="AY667" s="6">
        <f t="shared" si="5949"/>
        <v>1.3183895563232064</v>
      </c>
      <c r="AZ667" s="28">
        <f t="shared" si="5647"/>
        <v>1147000</v>
      </c>
      <c r="BA667" s="6">
        <f t="shared" si="5950"/>
        <v>1.1803084568439408</v>
      </c>
      <c r="BB667" s="21">
        <f t="shared" si="5951"/>
        <v>1.3183895563232064</v>
      </c>
    </row>
    <row r="668" spans="4:54" x14ac:dyDescent="0.25">
      <c r="D668" s="28">
        <v>659</v>
      </c>
      <c r="F668" s="20"/>
      <c r="G668" s="29">
        <f t="shared" si="5962"/>
        <v>330</v>
      </c>
      <c r="H668" s="4">
        <f t="shared" ref="H668" si="6095">H$5/G668+H$6</f>
        <v>4.0510666666666664</v>
      </c>
      <c r="I668" s="4">
        <f t="shared" si="5953"/>
        <v>5.8068939393939401</v>
      </c>
      <c r="J668" s="28">
        <v>659</v>
      </c>
      <c r="K668" s="4">
        <f t="shared" ref="K668" si="6096">K$5/J668+K$6</f>
        <v>4.0511678300455234</v>
      </c>
      <c r="L668" s="4">
        <f t="shared" si="5955"/>
        <v>5.8070417298937791</v>
      </c>
      <c r="M668" s="28">
        <f t="shared" si="5720"/>
        <v>1777</v>
      </c>
      <c r="N668" s="6">
        <f t="shared" ref="N668" si="6097">N$5/M668+N$6</f>
        <v>3.7509373663477774</v>
      </c>
      <c r="O668" s="6">
        <f t="shared" si="5703"/>
        <v>5.2691020821609458</v>
      </c>
      <c r="P668" s="28">
        <f t="shared" si="5722"/>
        <v>16870</v>
      </c>
      <c r="Q668" s="6">
        <f t="shared" ref="Q668" si="6098">Q$5/P668+Q$6</f>
        <v>3.7026951393005336</v>
      </c>
      <c r="R668" s="6">
        <f t="shared" si="5705"/>
        <v>5.2165657379964436</v>
      </c>
      <c r="S668" s="28">
        <f t="shared" si="6023"/>
        <v>30035</v>
      </c>
      <c r="T668" s="6">
        <f t="shared" ref="T668" si="6099">T$5/S668+T$6</f>
        <v>2.6672968203762277</v>
      </c>
      <c r="U668" s="6">
        <f t="shared" si="5707"/>
        <v>2.9779616613950393</v>
      </c>
      <c r="V668" s="28">
        <f t="shared" si="6025"/>
        <v>57575</v>
      </c>
      <c r="W668" s="6">
        <f t="shared" ref="W668" si="6100">W$5/V668+W$6</f>
        <v>2.5773450716456794</v>
      </c>
      <c r="X668" s="6">
        <f t="shared" si="5709"/>
        <v>2.8779129830655665</v>
      </c>
      <c r="Y668" s="28">
        <f t="shared" si="6027"/>
        <v>114950</v>
      </c>
      <c r="Z668" s="6">
        <f t="shared" ref="Z668" si="6101">Z$5/Y668+Z$6</f>
        <v>2.4520297955632886</v>
      </c>
      <c r="AA668" s="6">
        <f t="shared" si="5711"/>
        <v>2.7383606350587213</v>
      </c>
      <c r="AB668" s="28">
        <f t="shared" si="5559"/>
        <v>722000</v>
      </c>
      <c r="AC668" s="6">
        <f t="shared" ref="AC668" si="6102">AC$5/AB668+AC$6</f>
        <v>2.2014977839335184</v>
      </c>
      <c r="AD668" s="6">
        <f t="shared" si="5713"/>
        <v>2.4590883656509694</v>
      </c>
      <c r="AE668" s="28">
        <f t="shared" si="5642"/>
        <v>1150000</v>
      </c>
      <c r="AF668" s="6">
        <f t="shared" si="5696"/>
        <v>1.9145956521739129</v>
      </c>
      <c r="AG668" s="6">
        <f t="shared" si="5714"/>
        <v>2.1387408695652175</v>
      </c>
      <c r="AH668" s="28">
        <f t="shared" si="5643"/>
        <v>1150000</v>
      </c>
      <c r="AI668" s="6">
        <f t="shared" si="5697"/>
        <v>1.447995652173913</v>
      </c>
      <c r="AJ668" s="6">
        <f t="shared" si="5715"/>
        <v>1.6174408695652174</v>
      </c>
      <c r="AK668" s="28">
        <f t="shared" si="5644"/>
        <v>1150000</v>
      </c>
      <c r="AL668" s="6">
        <f t="shared" si="5698"/>
        <v>0.74789565217391307</v>
      </c>
      <c r="AM668" s="6">
        <f t="shared" si="5716"/>
        <v>0.75217343401569225</v>
      </c>
      <c r="AN668" s="28">
        <f t="shared" si="5645"/>
        <v>1150000</v>
      </c>
      <c r="AO668" s="6">
        <f t="shared" si="5699"/>
        <v>0.44709565217391301</v>
      </c>
      <c r="AP668" s="6">
        <f t="shared" si="5717"/>
        <v>0.44974086956521736</v>
      </c>
      <c r="AQ668" s="28">
        <f t="shared" si="6030"/>
        <v>114950</v>
      </c>
      <c r="AR668" s="6">
        <f t="shared" si="5944"/>
        <v>1.4197297955632884</v>
      </c>
      <c r="AS668" s="6">
        <f t="shared" si="5945"/>
        <v>1.5849746892471248</v>
      </c>
      <c r="AT668" s="28">
        <f t="shared" si="5561"/>
        <v>722000</v>
      </c>
      <c r="AU668" s="6">
        <f t="shared" si="5946"/>
        <v>1.1831977839335179</v>
      </c>
      <c r="AV668" s="6">
        <f t="shared" si="5947"/>
        <v>1.3214236063682474</v>
      </c>
      <c r="AW668" s="28">
        <f t="shared" si="5646"/>
        <v>1150000</v>
      </c>
      <c r="AX668" s="6">
        <f t="shared" si="5948"/>
        <v>1.180295652173913</v>
      </c>
      <c r="AY668" s="6">
        <f t="shared" si="5949"/>
        <v>1.3183761102824951</v>
      </c>
      <c r="AZ668" s="28">
        <f t="shared" si="5647"/>
        <v>1150000</v>
      </c>
      <c r="BA668" s="6">
        <f t="shared" si="5950"/>
        <v>1.180295652173913</v>
      </c>
      <c r="BB668" s="21">
        <f t="shared" si="5951"/>
        <v>1.3183761102824951</v>
      </c>
    </row>
    <row r="669" spans="4:54" x14ac:dyDescent="0.25">
      <c r="D669" s="28">
        <v>660</v>
      </c>
      <c r="F669" s="20"/>
      <c r="G669" s="29">
        <f t="shared" si="5962"/>
        <v>330.5</v>
      </c>
      <c r="H669" s="4">
        <f t="shared" ref="H669" si="6103">H$5/G669+H$6</f>
        <v>4.0509658093797274</v>
      </c>
      <c r="I669" s="4">
        <f t="shared" si="5953"/>
        <v>5.8067465960665663</v>
      </c>
      <c r="J669" s="28">
        <v>660</v>
      </c>
      <c r="K669" s="4">
        <f t="shared" ref="K669" si="6104">K$5/J669+K$6</f>
        <v>4.0510666666666664</v>
      </c>
      <c r="L669" s="4">
        <f t="shared" si="5955"/>
        <v>5.8068939393939401</v>
      </c>
      <c r="M669" s="28">
        <f t="shared" si="5720"/>
        <v>1780</v>
      </c>
      <c r="N669" s="6">
        <f t="shared" ref="N669" si="6105">N$5/M669+N$6</f>
        <v>3.7508415730337079</v>
      </c>
      <c r="O669" s="6">
        <f t="shared" si="5703"/>
        <v>5.2689977528089891</v>
      </c>
      <c r="P669" s="28">
        <f t="shared" si="5722"/>
        <v>16900</v>
      </c>
      <c r="Q669" s="6">
        <f t="shared" ref="Q669" si="6106">Q$5/P669+Q$6</f>
        <v>3.7026798816568047</v>
      </c>
      <c r="R669" s="6">
        <f t="shared" si="5705"/>
        <v>5.2165491124260361</v>
      </c>
      <c r="S669" s="28">
        <f t="shared" si="6023"/>
        <v>30100</v>
      </c>
      <c r="T669" s="6">
        <f t="shared" ref="T669" si="6107">T$5/S669+T$6</f>
        <v>2.6672292358803986</v>
      </c>
      <c r="U669" s="6">
        <f t="shared" si="5707"/>
        <v>2.9778906976744186</v>
      </c>
      <c r="V669" s="28">
        <f t="shared" si="6025"/>
        <v>57700</v>
      </c>
      <c r="W669" s="6">
        <f t="shared" ref="W669" si="6108">W$5/V669+W$6</f>
        <v>2.5772899480069325</v>
      </c>
      <c r="X669" s="6">
        <f t="shared" si="5709"/>
        <v>2.8778551126516465</v>
      </c>
      <c r="Y669" s="28">
        <f t="shared" si="6027"/>
        <v>115200</v>
      </c>
      <c r="Z669" s="6">
        <f t="shared" ref="Z669" si="6109">Z$5/Y669+Z$6</f>
        <v>2.4519895833333334</v>
      </c>
      <c r="AA669" s="6">
        <f t="shared" si="5711"/>
        <v>2.7383184027777778</v>
      </c>
      <c r="AB669" s="28">
        <f t="shared" ref="AB669:AB732" si="6110">+AB668+2000</f>
        <v>724000</v>
      </c>
      <c r="AC669" s="6">
        <f t="shared" ref="AC669" si="6111">AC$5/AB669+AC$6</f>
        <v>2.2014762430939228</v>
      </c>
      <c r="AD669" s="6">
        <f t="shared" si="5713"/>
        <v>2.4590657458563534</v>
      </c>
      <c r="AE669" s="28">
        <f t="shared" si="5642"/>
        <v>1153000</v>
      </c>
      <c r="AF669" s="6">
        <f t="shared" si="5696"/>
        <v>1.9145829141370339</v>
      </c>
      <c r="AG669" s="6">
        <f t="shared" si="5714"/>
        <v>2.1387274934952298</v>
      </c>
      <c r="AH669" s="28">
        <f t="shared" si="5643"/>
        <v>1153000</v>
      </c>
      <c r="AI669" s="6">
        <f t="shared" si="5697"/>
        <v>1.4479829141370339</v>
      </c>
      <c r="AJ669" s="6">
        <f t="shared" si="5715"/>
        <v>1.61742749349523</v>
      </c>
      <c r="AK669" s="28">
        <f t="shared" si="5644"/>
        <v>1153000</v>
      </c>
      <c r="AL669" s="6">
        <f t="shared" si="5698"/>
        <v>0.74788291413703378</v>
      </c>
      <c r="AM669" s="6">
        <f t="shared" si="5716"/>
        <v>0.75216005794570462</v>
      </c>
      <c r="AN669" s="28">
        <f t="shared" si="5645"/>
        <v>1153000</v>
      </c>
      <c r="AO669" s="6">
        <f t="shared" si="5699"/>
        <v>0.44708291413703383</v>
      </c>
      <c r="AP669" s="6">
        <f t="shared" si="5717"/>
        <v>0.44972749349522984</v>
      </c>
      <c r="AQ669" s="28">
        <f t="shared" si="6030"/>
        <v>115200</v>
      </c>
      <c r="AR669" s="6">
        <f t="shared" si="5944"/>
        <v>1.4196895833333334</v>
      </c>
      <c r="AS669" s="6">
        <f t="shared" si="5945"/>
        <v>1.5849324569661813</v>
      </c>
      <c r="AT669" s="28">
        <f t="shared" ref="AT669:AT732" si="6112">+AT668+2000</f>
        <v>724000</v>
      </c>
      <c r="AU669" s="6">
        <f t="shared" si="5946"/>
        <v>1.1831762430939226</v>
      </c>
      <c r="AV669" s="6">
        <f t="shared" si="5947"/>
        <v>1.3214009865736314</v>
      </c>
      <c r="AW669" s="28">
        <f t="shared" si="5646"/>
        <v>1153000</v>
      </c>
      <c r="AX669" s="6">
        <f t="shared" si="5948"/>
        <v>1.1802829141370339</v>
      </c>
      <c r="AY669" s="6">
        <f t="shared" si="5949"/>
        <v>1.3183627342125077</v>
      </c>
      <c r="AZ669" s="28">
        <f t="shared" si="5647"/>
        <v>1153000</v>
      </c>
      <c r="BA669" s="6">
        <f t="shared" si="5950"/>
        <v>1.1802829141370339</v>
      </c>
      <c r="BB669" s="21">
        <f t="shared" si="5951"/>
        <v>1.3183627342125077</v>
      </c>
    </row>
    <row r="670" spans="4:54" x14ac:dyDescent="0.25">
      <c r="D670" s="28">
        <v>661</v>
      </c>
      <c r="F670" s="20"/>
      <c r="G670" s="29">
        <f t="shared" si="5962"/>
        <v>331</v>
      </c>
      <c r="H670" s="4">
        <f t="shared" ref="H670" si="6113">H$5/G670+H$6</f>
        <v>4.0508652567975831</v>
      </c>
      <c r="I670" s="4">
        <f t="shared" si="5953"/>
        <v>5.806599697885197</v>
      </c>
      <c r="J670" s="28">
        <v>661</v>
      </c>
      <c r="K670" s="4">
        <f t="shared" ref="K670" si="6114">K$5/J670+K$6</f>
        <v>4.0509658093797274</v>
      </c>
      <c r="L670" s="4">
        <f t="shared" si="5955"/>
        <v>5.8067465960665663</v>
      </c>
      <c r="M670" s="28">
        <f t="shared" si="5720"/>
        <v>1783</v>
      </c>
      <c r="N670" s="6">
        <f t="shared" ref="N670" si="6115">N$5/M670+N$6</f>
        <v>3.7507461020751545</v>
      </c>
      <c r="O670" s="6">
        <f t="shared" si="5703"/>
        <v>5.2688937745372968</v>
      </c>
      <c r="P670" s="28">
        <f t="shared" si="5722"/>
        <v>16930</v>
      </c>
      <c r="Q670" s="6">
        <f t="shared" ref="Q670" si="6116">Q$5/P670+Q$6</f>
        <v>3.7026646780862378</v>
      </c>
      <c r="R670" s="6">
        <f t="shared" si="5705"/>
        <v>5.2165325457767278</v>
      </c>
      <c r="S670" s="28">
        <f t="shared" si="6023"/>
        <v>30165</v>
      </c>
      <c r="T670" s="6">
        <f t="shared" ref="T670" si="6117">T$5/S670+T$6</f>
        <v>2.6671619426487654</v>
      </c>
      <c r="U670" s="6">
        <f t="shared" si="5707"/>
        <v>2.9778200397812036</v>
      </c>
      <c r="V670" s="28">
        <f t="shared" si="6025"/>
        <v>57825</v>
      </c>
      <c r="W670" s="6">
        <f t="shared" ref="W670" si="6118">W$5/V670+W$6</f>
        <v>2.577235062689148</v>
      </c>
      <c r="X670" s="6">
        <f t="shared" si="5709"/>
        <v>2.8777974924340683</v>
      </c>
      <c r="Y670" s="28">
        <f t="shared" si="6027"/>
        <v>115450</v>
      </c>
      <c r="Z670" s="6">
        <f t="shared" ref="Z670" si="6119">Z$5/Y670+Z$6</f>
        <v>2.4519495452576874</v>
      </c>
      <c r="AA670" s="6">
        <f t="shared" si="5711"/>
        <v>2.7382763533997401</v>
      </c>
      <c r="AB670" s="28">
        <f t="shared" si="6110"/>
        <v>726000</v>
      </c>
      <c r="AC670" s="6">
        <f t="shared" ref="AC670" si="6120">AC$5/AB670+AC$6</f>
        <v>2.2014548209366391</v>
      </c>
      <c r="AD670" s="6">
        <f t="shared" si="5713"/>
        <v>2.4590432506887052</v>
      </c>
      <c r="AE670" s="28">
        <f t="shared" si="5642"/>
        <v>1156000</v>
      </c>
      <c r="AF670" s="6">
        <f t="shared" si="5696"/>
        <v>1.9145702422145328</v>
      </c>
      <c r="AG670" s="6">
        <f t="shared" si="5714"/>
        <v>2.1387141868512112</v>
      </c>
      <c r="AH670" s="28">
        <f t="shared" si="5643"/>
        <v>1156000</v>
      </c>
      <c r="AI670" s="6">
        <f t="shared" si="5697"/>
        <v>1.4479702422145329</v>
      </c>
      <c r="AJ670" s="6">
        <f t="shared" si="5715"/>
        <v>1.6174141868512111</v>
      </c>
      <c r="AK670" s="28">
        <f t="shared" si="5644"/>
        <v>1156000</v>
      </c>
      <c r="AL670" s="6">
        <f t="shared" si="5698"/>
        <v>0.74787024221453291</v>
      </c>
      <c r="AM670" s="6">
        <f t="shared" si="5716"/>
        <v>0.75214675130168596</v>
      </c>
      <c r="AN670" s="28">
        <f t="shared" si="5645"/>
        <v>1156000</v>
      </c>
      <c r="AO670" s="6">
        <f t="shared" si="5699"/>
        <v>0.44707024221453284</v>
      </c>
      <c r="AP670" s="6">
        <f t="shared" si="5717"/>
        <v>0.44971418685121106</v>
      </c>
      <c r="AQ670" s="28">
        <f t="shared" si="6030"/>
        <v>115450</v>
      </c>
      <c r="AR670" s="6">
        <f t="shared" si="5944"/>
        <v>1.4196495452576874</v>
      </c>
      <c r="AS670" s="6">
        <f t="shared" si="5945"/>
        <v>1.5848904075881438</v>
      </c>
      <c r="AT670" s="28">
        <f t="shared" si="6112"/>
        <v>726000</v>
      </c>
      <c r="AU670" s="6">
        <f t="shared" si="5946"/>
        <v>1.1831548209366392</v>
      </c>
      <c r="AV670" s="6">
        <f t="shared" si="5947"/>
        <v>1.321378491405983</v>
      </c>
      <c r="AW670" s="28">
        <f t="shared" si="5646"/>
        <v>1156000</v>
      </c>
      <c r="AX670" s="6">
        <f t="shared" si="5948"/>
        <v>1.1802702422145328</v>
      </c>
      <c r="AY670" s="6">
        <f t="shared" si="5949"/>
        <v>1.3183494275684888</v>
      </c>
      <c r="AZ670" s="28">
        <f t="shared" si="5647"/>
        <v>1156000</v>
      </c>
      <c r="BA670" s="6">
        <f t="shared" si="5950"/>
        <v>1.1802702422145328</v>
      </c>
      <c r="BB670" s="21">
        <f t="shared" si="5951"/>
        <v>1.3183494275684888</v>
      </c>
    </row>
    <row r="671" spans="4:54" x14ac:dyDescent="0.25">
      <c r="D671" s="28">
        <v>662</v>
      </c>
      <c r="F671" s="20"/>
      <c r="G671" s="29">
        <f t="shared" si="5962"/>
        <v>331.5</v>
      </c>
      <c r="H671" s="4">
        <f t="shared" ref="H671" si="6121">H$5/G671+H$6</f>
        <v>4.0507650075414778</v>
      </c>
      <c r="I671" s="4">
        <f t="shared" si="5953"/>
        <v>5.8064532428355964</v>
      </c>
      <c r="J671" s="28">
        <v>662</v>
      </c>
      <c r="K671" s="4">
        <f t="shared" ref="K671" si="6122">K$5/J671+K$6</f>
        <v>4.0508652567975831</v>
      </c>
      <c r="L671" s="4">
        <f t="shared" si="5955"/>
        <v>5.806599697885197</v>
      </c>
      <c r="M671" s="28">
        <f t="shared" si="5720"/>
        <v>1786</v>
      </c>
      <c r="N671" s="6">
        <f t="shared" ref="N671" si="6123">N$5/M671+N$6</f>
        <v>3.7506509518477045</v>
      </c>
      <c r="O671" s="6">
        <f t="shared" si="5703"/>
        <v>5.2687901455767081</v>
      </c>
      <c r="P671" s="28">
        <f t="shared" si="5722"/>
        <v>16960</v>
      </c>
      <c r="Q671" s="6">
        <f t="shared" ref="Q671" si="6124">Q$5/P671+Q$6</f>
        <v>3.7026495283018868</v>
      </c>
      <c r="R671" s="6">
        <f t="shared" si="5705"/>
        <v>5.2165160377358495</v>
      </c>
      <c r="S671" s="28">
        <f t="shared" si="6023"/>
        <v>30230</v>
      </c>
      <c r="T671" s="6">
        <f t="shared" ref="T671" si="6125">T$5/S671+T$6</f>
        <v>2.667094938802514</v>
      </c>
      <c r="U671" s="6">
        <f t="shared" si="5707"/>
        <v>2.9777496857426398</v>
      </c>
      <c r="V671" s="28">
        <f t="shared" si="6025"/>
        <v>57950</v>
      </c>
      <c r="W671" s="6">
        <f t="shared" ref="W671" si="6126">W$5/V671+W$6</f>
        <v>2.5771804141501291</v>
      </c>
      <c r="X671" s="6">
        <f t="shared" si="5709"/>
        <v>2.8777401207937876</v>
      </c>
      <c r="Y671" s="28">
        <f t="shared" si="6027"/>
        <v>115700</v>
      </c>
      <c r="Z671" s="6">
        <f t="shared" ref="Z671" si="6127">Z$5/Y671+Z$6</f>
        <v>2.4519096802074332</v>
      </c>
      <c r="AA671" s="6">
        <f t="shared" si="5711"/>
        <v>2.7382344857389804</v>
      </c>
      <c r="AB671" s="28">
        <f t="shared" si="6110"/>
        <v>728000</v>
      </c>
      <c r="AC671" s="6">
        <f t="shared" ref="AC671" si="6128">AC$5/AB671+AC$6</f>
        <v>2.2014335164835166</v>
      </c>
      <c r="AD671" s="6">
        <f t="shared" si="5713"/>
        <v>2.459020879120879</v>
      </c>
      <c r="AE671" s="28">
        <f t="shared" si="5642"/>
        <v>1159000</v>
      </c>
      <c r="AF671" s="6">
        <f t="shared" si="5696"/>
        <v>1.9145576358930112</v>
      </c>
      <c r="AG671" s="6">
        <f t="shared" si="5714"/>
        <v>2.1387009490940465</v>
      </c>
      <c r="AH671" s="28">
        <f t="shared" si="5643"/>
        <v>1159000</v>
      </c>
      <c r="AI671" s="6">
        <f t="shared" si="5697"/>
        <v>1.4479576358930113</v>
      </c>
      <c r="AJ671" s="6">
        <f t="shared" si="5715"/>
        <v>1.6174009490940466</v>
      </c>
      <c r="AK671" s="28">
        <f t="shared" si="5644"/>
        <v>1159000</v>
      </c>
      <c r="AL671" s="6">
        <f t="shared" si="5698"/>
        <v>0.74785763589301124</v>
      </c>
      <c r="AM671" s="6">
        <f t="shared" si="5716"/>
        <v>0.7521335135445214</v>
      </c>
      <c r="AN671" s="28">
        <f t="shared" si="5645"/>
        <v>1159000</v>
      </c>
      <c r="AO671" s="6">
        <f t="shared" si="5699"/>
        <v>0.44705763589301117</v>
      </c>
      <c r="AP671" s="6">
        <f t="shared" si="5717"/>
        <v>0.44970094909404656</v>
      </c>
      <c r="AQ671" s="28">
        <f t="shared" si="6030"/>
        <v>115700</v>
      </c>
      <c r="AR671" s="6">
        <f t="shared" si="5944"/>
        <v>1.4196096802074329</v>
      </c>
      <c r="AS671" s="6">
        <f t="shared" si="5945"/>
        <v>1.5848485399273837</v>
      </c>
      <c r="AT671" s="28">
        <f t="shared" si="6112"/>
        <v>728000</v>
      </c>
      <c r="AU671" s="6">
        <f t="shared" si="5946"/>
        <v>1.1831335164835164</v>
      </c>
      <c r="AV671" s="6">
        <f t="shared" si="5947"/>
        <v>1.3213561198381569</v>
      </c>
      <c r="AW671" s="28">
        <f t="shared" si="5646"/>
        <v>1159000</v>
      </c>
      <c r="AX671" s="6">
        <f t="shared" si="5948"/>
        <v>1.1802576358930112</v>
      </c>
      <c r="AY671" s="6">
        <f t="shared" si="5949"/>
        <v>1.3183361898113244</v>
      </c>
      <c r="AZ671" s="28">
        <f t="shared" si="5647"/>
        <v>1159000</v>
      </c>
      <c r="BA671" s="6">
        <f t="shared" si="5950"/>
        <v>1.1802576358930112</v>
      </c>
      <c r="BB671" s="21">
        <f t="shared" si="5951"/>
        <v>1.3183361898113244</v>
      </c>
    </row>
    <row r="672" spans="4:54" x14ac:dyDescent="0.25">
      <c r="D672" s="28">
        <v>663</v>
      </c>
      <c r="F672" s="20"/>
      <c r="G672" s="29">
        <f t="shared" si="5962"/>
        <v>332</v>
      </c>
      <c r="H672" s="4">
        <f t="shared" ref="H672" si="6129">H$5/G672+H$6</f>
        <v>4.0506650602409637</v>
      </c>
      <c r="I672" s="4">
        <f t="shared" si="5953"/>
        <v>5.8063072289156628</v>
      </c>
      <c r="J672" s="28">
        <v>663</v>
      </c>
      <c r="K672" s="4">
        <f t="shared" ref="K672" si="6130">K$5/J672+K$6</f>
        <v>4.0507650075414778</v>
      </c>
      <c r="L672" s="4">
        <f t="shared" si="5955"/>
        <v>5.8064532428355964</v>
      </c>
      <c r="M672" s="28">
        <f t="shared" si="5720"/>
        <v>1789</v>
      </c>
      <c r="N672" s="6">
        <f t="shared" ref="N672" si="6131">N$5/M672+N$6</f>
        <v>3.7505561207378424</v>
      </c>
      <c r="O672" s="6">
        <f t="shared" si="5703"/>
        <v>5.2686868641699274</v>
      </c>
      <c r="P672" s="28">
        <f t="shared" si="5722"/>
        <v>16990</v>
      </c>
      <c r="Q672" s="6">
        <f t="shared" ref="Q672" si="6132">Q$5/P672+Q$6</f>
        <v>3.7026344320188347</v>
      </c>
      <c r="R672" s="6">
        <f t="shared" si="5705"/>
        <v>5.2164995879929377</v>
      </c>
      <c r="S672" s="28">
        <f t="shared" si="6023"/>
        <v>30295</v>
      </c>
      <c r="T672" s="6">
        <f t="shared" ref="T672" si="6133">T$5/S672+T$6</f>
        <v>2.6670282224789572</v>
      </c>
      <c r="U672" s="6">
        <f t="shared" si="5707"/>
        <v>2.977679633602905</v>
      </c>
      <c r="V672" s="28">
        <f t="shared" si="6025"/>
        <v>58075</v>
      </c>
      <c r="W672" s="6">
        <f t="shared" ref="W672" si="6134">W$5/V672+W$6</f>
        <v>2.5771260008609556</v>
      </c>
      <c r="X672" s="6">
        <f t="shared" si="5709"/>
        <v>2.8776829961256993</v>
      </c>
      <c r="Y672" s="28">
        <f t="shared" si="6027"/>
        <v>115950</v>
      </c>
      <c r="Z672" s="6">
        <f t="shared" ref="Z672" si="6135">Z$5/Y672+Z$6</f>
        <v>2.4518699870633895</v>
      </c>
      <c r="AA672" s="6">
        <f t="shared" si="5711"/>
        <v>2.7381927986200951</v>
      </c>
      <c r="AB672" s="28">
        <f t="shared" si="6110"/>
        <v>730000</v>
      </c>
      <c r="AC672" s="6">
        <f t="shared" ref="AC672" si="6136">AC$5/AB672+AC$6</f>
        <v>2.2014123287671237</v>
      </c>
      <c r="AD672" s="6">
        <f t="shared" si="5713"/>
        <v>2.4589986301369859</v>
      </c>
      <c r="AE672" s="28">
        <f t="shared" si="5642"/>
        <v>1162000</v>
      </c>
      <c r="AF672" s="6">
        <f t="shared" si="5696"/>
        <v>1.9145450946643718</v>
      </c>
      <c r="AG672" s="6">
        <f t="shared" si="5714"/>
        <v>2.1386877796901893</v>
      </c>
      <c r="AH672" s="28">
        <f t="shared" si="5643"/>
        <v>1162000</v>
      </c>
      <c r="AI672" s="6">
        <f t="shared" si="5697"/>
        <v>1.4479450946643719</v>
      </c>
      <c r="AJ672" s="6">
        <f t="shared" si="5715"/>
        <v>1.6173877796901894</v>
      </c>
      <c r="AK672" s="28">
        <f t="shared" si="5644"/>
        <v>1162000</v>
      </c>
      <c r="AL672" s="6">
        <f t="shared" si="5698"/>
        <v>0.74784509466437177</v>
      </c>
      <c r="AM672" s="6">
        <f t="shared" si="5716"/>
        <v>0.7521203441406642</v>
      </c>
      <c r="AN672" s="28">
        <f t="shared" si="5645"/>
        <v>1162000</v>
      </c>
      <c r="AO672" s="6">
        <f t="shared" si="5699"/>
        <v>0.44704509466437176</v>
      </c>
      <c r="AP672" s="6">
        <f t="shared" si="5717"/>
        <v>0.4496877796901893</v>
      </c>
      <c r="AQ672" s="28">
        <f t="shared" si="6030"/>
        <v>115950</v>
      </c>
      <c r="AR672" s="6">
        <f t="shared" si="5944"/>
        <v>1.4195699870633893</v>
      </c>
      <c r="AS672" s="6">
        <f t="shared" si="5945"/>
        <v>1.5848068528084984</v>
      </c>
      <c r="AT672" s="28">
        <f t="shared" si="6112"/>
        <v>730000</v>
      </c>
      <c r="AU672" s="6">
        <f t="shared" si="5946"/>
        <v>1.1831123287671232</v>
      </c>
      <c r="AV672" s="6">
        <f t="shared" si="5947"/>
        <v>1.3213338708542641</v>
      </c>
      <c r="AW672" s="28">
        <f t="shared" si="5646"/>
        <v>1162000</v>
      </c>
      <c r="AX672" s="6">
        <f t="shared" si="5948"/>
        <v>1.1802450946643719</v>
      </c>
      <c r="AY672" s="6">
        <f t="shared" si="5949"/>
        <v>1.3183230204074672</v>
      </c>
      <c r="AZ672" s="28">
        <f t="shared" si="5647"/>
        <v>1162000</v>
      </c>
      <c r="BA672" s="6">
        <f t="shared" si="5950"/>
        <v>1.1802450946643719</v>
      </c>
      <c r="BB672" s="21">
        <f t="shared" si="5951"/>
        <v>1.3183230204074672</v>
      </c>
    </row>
    <row r="673" spans="4:54" x14ac:dyDescent="0.25">
      <c r="D673" s="28">
        <v>664</v>
      </c>
      <c r="F673" s="20"/>
      <c r="G673" s="29">
        <f t="shared" si="5962"/>
        <v>332.5</v>
      </c>
      <c r="H673" s="4">
        <f t="shared" ref="H673" si="6137">H$5/G673+H$6</f>
        <v>4.0505654135338345</v>
      </c>
      <c r="I673" s="4">
        <f t="shared" si="5953"/>
        <v>5.8061616541353382</v>
      </c>
      <c r="J673" s="28">
        <v>664</v>
      </c>
      <c r="K673" s="4">
        <f t="shared" ref="K673" si="6138">K$5/J673+K$6</f>
        <v>4.0506650602409637</v>
      </c>
      <c r="L673" s="4">
        <f t="shared" si="5955"/>
        <v>5.8063072289156628</v>
      </c>
      <c r="M673" s="28">
        <f t="shared" si="5720"/>
        <v>1792</v>
      </c>
      <c r="N673" s="6">
        <f t="shared" ref="N673" si="6139">N$5/M673+N$6</f>
        <v>3.7504616071428574</v>
      </c>
      <c r="O673" s="6">
        <f t="shared" si="5703"/>
        <v>5.2685839285714291</v>
      </c>
      <c r="P673" s="28">
        <f t="shared" si="5722"/>
        <v>17020</v>
      </c>
      <c r="Q673" s="6">
        <f t="shared" ref="Q673" si="6140">Q$5/P673+Q$6</f>
        <v>3.7026193889541719</v>
      </c>
      <c r="R673" s="6">
        <f t="shared" si="5705"/>
        <v>5.216483196239718</v>
      </c>
      <c r="S673" s="28">
        <f t="shared" si="6023"/>
        <v>30360</v>
      </c>
      <c r="T673" s="6">
        <f t="shared" ref="T673" si="6141">T$5/S673+T$6</f>
        <v>2.6669617918313571</v>
      </c>
      <c r="U673" s="6">
        <f t="shared" si="5707"/>
        <v>2.977609881422925</v>
      </c>
      <c r="V673" s="28">
        <f t="shared" si="6025"/>
        <v>58200</v>
      </c>
      <c r="W673" s="6">
        <f t="shared" ref="W673" si="6142">W$5/V673+W$6</f>
        <v>2.5770718213058417</v>
      </c>
      <c r="X673" s="6">
        <f t="shared" si="5709"/>
        <v>2.877626116838488</v>
      </c>
      <c r="Y673" s="28">
        <f t="shared" si="6027"/>
        <v>116200</v>
      </c>
      <c r="Z673" s="6">
        <f t="shared" ref="Z673" si="6143">Z$5/Y673+Z$6</f>
        <v>2.4518304647160067</v>
      </c>
      <c r="AA673" s="6">
        <f t="shared" si="5711"/>
        <v>2.7381512908777972</v>
      </c>
      <c r="AB673" s="28">
        <f t="shared" si="6110"/>
        <v>732000</v>
      </c>
      <c r="AC673" s="6">
        <f t="shared" ref="AC673" si="6144">AC$5/AB673+AC$6</f>
        <v>2.2013912568306013</v>
      </c>
      <c r="AD673" s="6">
        <f t="shared" si="5713"/>
        <v>2.4589765027322401</v>
      </c>
      <c r="AE673" s="28">
        <f t="shared" si="5642"/>
        <v>1165000</v>
      </c>
      <c r="AF673" s="6">
        <f t="shared" si="5696"/>
        <v>1.9145326180257509</v>
      </c>
      <c r="AG673" s="6">
        <f t="shared" si="5714"/>
        <v>2.1386746781115877</v>
      </c>
      <c r="AH673" s="28">
        <f t="shared" si="5643"/>
        <v>1165000</v>
      </c>
      <c r="AI673" s="6">
        <f t="shared" si="5697"/>
        <v>1.447932618025751</v>
      </c>
      <c r="AJ673" s="6">
        <f t="shared" si="5715"/>
        <v>1.6173746781115881</v>
      </c>
      <c r="AK673" s="28">
        <f t="shared" si="5644"/>
        <v>1165000</v>
      </c>
      <c r="AL673" s="6">
        <f t="shared" si="5698"/>
        <v>0.74783261802575107</v>
      </c>
      <c r="AM673" s="6">
        <f t="shared" si="5716"/>
        <v>0.75210724256206285</v>
      </c>
      <c r="AN673" s="28">
        <f t="shared" si="5645"/>
        <v>1165000</v>
      </c>
      <c r="AO673" s="6">
        <f t="shared" si="5699"/>
        <v>0.44703261802575106</v>
      </c>
      <c r="AP673" s="6">
        <f t="shared" si="5717"/>
        <v>0.44967467811158796</v>
      </c>
      <c r="AQ673" s="28">
        <f t="shared" si="6030"/>
        <v>116200</v>
      </c>
      <c r="AR673" s="6">
        <f t="shared" si="5944"/>
        <v>1.419530464716007</v>
      </c>
      <c r="AS673" s="6">
        <f t="shared" si="5945"/>
        <v>1.5847653450662005</v>
      </c>
      <c r="AT673" s="28">
        <f t="shared" si="6112"/>
        <v>732000</v>
      </c>
      <c r="AU673" s="6">
        <f t="shared" si="5946"/>
        <v>1.1830912568306011</v>
      </c>
      <c r="AV673" s="6">
        <f t="shared" si="5947"/>
        <v>1.3213117434495183</v>
      </c>
      <c r="AW673" s="28">
        <f t="shared" si="5646"/>
        <v>1165000</v>
      </c>
      <c r="AX673" s="6">
        <f t="shared" si="5948"/>
        <v>1.180232618025751</v>
      </c>
      <c r="AY673" s="6">
        <f t="shared" si="5949"/>
        <v>1.3183099188288658</v>
      </c>
      <c r="AZ673" s="28">
        <f t="shared" si="5647"/>
        <v>1165000</v>
      </c>
      <c r="BA673" s="6">
        <f t="shared" si="5950"/>
        <v>1.180232618025751</v>
      </c>
      <c r="BB673" s="21">
        <f t="shared" si="5951"/>
        <v>1.3183099188288658</v>
      </c>
    </row>
    <row r="674" spans="4:54" x14ac:dyDescent="0.25">
      <c r="D674" s="28">
        <v>665</v>
      </c>
      <c r="F674" s="20"/>
      <c r="G674" s="29">
        <f t="shared" si="5962"/>
        <v>333</v>
      </c>
      <c r="H674" s="4">
        <f t="shared" ref="H674" si="6145">H$5/G674+H$6</f>
        <v>4.0504660660660656</v>
      </c>
      <c r="I674" s="4">
        <f t="shared" si="5953"/>
        <v>5.8060165165165172</v>
      </c>
      <c r="J674" s="28">
        <v>665</v>
      </c>
      <c r="K674" s="4">
        <f t="shared" ref="K674" si="6146">K$5/J674+K$6</f>
        <v>4.0505654135338345</v>
      </c>
      <c r="L674" s="4">
        <f t="shared" si="5955"/>
        <v>5.8061616541353382</v>
      </c>
      <c r="M674" s="28">
        <f t="shared" si="5720"/>
        <v>1795</v>
      </c>
      <c r="N674" s="6">
        <f t="shared" ref="N674" si="6147">N$5/M674+N$6</f>
        <v>3.7503674094707522</v>
      </c>
      <c r="O674" s="6">
        <f t="shared" si="5703"/>
        <v>5.268481337047354</v>
      </c>
      <c r="P674" s="28">
        <f t="shared" si="5722"/>
        <v>17050</v>
      </c>
      <c r="Q674" s="6">
        <f t="shared" ref="Q674" si="6148">Q$5/P674+Q$6</f>
        <v>3.7026043988269794</v>
      </c>
      <c r="R674" s="6">
        <f t="shared" si="5705"/>
        <v>5.2164668621700878</v>
      </c>
      <c r="S674" s="28">
        <f t="shared" si="6023"/>
        <v>30425</v>
      </c>
      <c r="T674" s="6">
        <f t="shared" ref="T674" si="6149">T$5/S674+T$6</f>
        <v>2.6668956450287595</v>
      </c>
      <c r="U674" s="6">
        <f t="shared" si="5707"/>
        <v>2.9775404272801973</v>
      </c>
      <c r="V674" s="28">
        <f t="shared" si="6025"/>
        <v>58325</v>
      </c>
      <c r="W674" s="6">
        <f t="shared" ref="W674" si="6150">W$5/V674+W$6</f>
        <v>2.5770178739819971</v>
      </c>
      <c r="X674" s="6">
        <f t="shared" si="5709"/>
        <v>2.8775694813544792</v>
      </c>
      <c r="Y674" s="28">
        <f t="shared" si="6027"/>
        <v>116450</v>
      </c>
      <c r="Z674" s="6">
        <f t="shared" ref="Z674" si="6151">Z$5/Y674+Z$6</f>
        <v>2.4517911120652642</v>
      </c>
      <c r="AA674" s="6">
        <f t="shared" si="5711"/>
        <v>2.7381099613568054</v>
      </c>
      <c r="AB674" s="28">
        <f t="shared" si="6110"/>
        <v>734000</v>
      </c>
      <c r="AC674" s="6">
        <f t="shared" ref="AC674" si="6152">AC$5/AB674+AC$6</f>
        <v>2.2013702997275209</v>
      </c>
      <c r="AD674" s="6">
        <f t="shared" si="5713"/>
        <v>2.4589544959128062</v>
      </c>
      <c r="AE674" s="28">
        <f t="shared" si="5642"/>
        <v>1168000</v>
      </c>
      <c r="AF674" s="6">
        <f t="shared" si="5696"/>
        <v>1.9145202054794521</v>
      </c>
      <c r="AG674" s="6">
        <f t="shared" si="5714"/>
        <v>2.1386616438356163</v>
      </c>
      <c r="AH674" s="28">
        <f t="shared" si="5643"/>
        <v>1168000</v>
      </c>
      <c r="AI674" s="6">
        <f t="shared" si="5697"/>
        <v>1.4479202054794522</v>
      </c>
      <c r="AJ674" s="6">
        <f t="shared" si="5715"/>
        <v>1.6173616438356164</v>
      </c>
      <c r="AK674" s="28">
        <f t="shared" si="5644"/>
        <v>1168000</v>
      </c>
      <c r="AL674" s="6">
        <f t="shared" si="5698"/>
        <v>0.74782020547945205</v>
      </c>
      <c r="AM674" s="6">
        <f t="shared" si="5716"/>
        <v>0.7520942082860913</v>
      </c>
      <c r="AN674" s="28">
        <f t="shared" si="5645"/>
        <v>1168000</v>
      </c>
      <c r="AO674" s="6">
        <f t="shared" si="5699"/>
        <v>0.44702020547945204</v>
      </c>
      <c r="AP674" s="6">
        <f t="shared" si="5717"/>
        <v>0.44966164383561641</v>
      </c>
      <c r="AQ674" s="28">
        <f t="shared" si="6030"/>
        <v>116450</v>
      </c>
      <c r="AR674" s="6">
        <f t="shared" si="5944"/>
        <v>1.419491112065264</v>
      </c>
      <c r="AS674" s="6">
        <f t="shared" si="5945"/>
        <v>1.5847240155452091</v>
      </c>
      <c r="AT674" s="28">
        <f t="shared" si="6112"/>
        <v>734000</v>
      </c>
      <c r="AU674" s="6">
        <f t="shared" si="5946"/>
        <v>1.1830702997275204</v>
      </c>
      <c r="AV674" s="6">
        <f t="shared" si="5947"/>
        <v>1.3212897366300844</v>
      </c>
      <c r="AW674" s="28">
        <f t="shared" si="5646"/>
        <v>1168000</v>
      </c>
      <c r="AX674" s="6">
        <f t="shared" si="5948"/>
        <v>1.1802202054794522</v>
      </c>
      <c r="AY674" s="6">
        <f t="shared" si="5949"/>
        <v>1.3182968845528942</v>
      </c>
      <c r="AZ674" s="28">
        <f t="shared" si="5647"/>
        <v>1168000</v>
      </c>
      <c r="BA674" s="6">
        <f t="shared" si="5950"/>
        <v>1.1802202054794522</v>
      </c>
      <c r="BB674" s="21">
        <f t="shared" si="5951"/>
        <v>1.3182968845528942</v>
      </c>
    </row>
    <row r="675" spans="4:54" x14ac:dyDescent="0.25">
      <c r="D675" s="28">
        <v>666</v>
      </c>
      <c r="F675" s="20"/>
      <c r="G675" s="29">
        <f t="shared" si="5962"/>
        <v>333.5</v>
      </c>
      <c r="H675" s="4">
        <f t="shared" ref="H675" si="6153">H$5/G675+H$6</f>
        <v>4.0503670164917542</v>
      </c>
      <c r="I675" s="4">
        <f t="shared" si="5953"/>
        <v>5.8058718140929537</v>
      </c>
      <c r="J675" s="28">
        <v>666</v>
      </c>
      <c r="K675" s="4">
        <f t="shared" ref="K675" si="6154">K$5/J675+K$6</f>
        <v>4.0504660660660656</v>
      </c>
      <c r="L675" s="4">
        <f t="shared" si="5955"/>
        <v>5.8060165165165172</v>
      </c>
      <c r="M675" s="28">
        <f t="shared" si="5720"/>
        <v>1798</v>
      </c>
      <c r="N675" s="6">
        <f t="shared" ref="N675" si="6155">N$5/M675+N$6</f>
        <v>3.7502735261401559</v>
      </c>
      <c r="O675" s="6">
        <f t="shared" si="5703"/>
        <v>5.2683790878754175</v>
      </c>
      <c r="P675" s="28">
        <f t="shared" si="5722"/>
        <v>17080</v>
      </c>
      <c r="Q675" s="6">
        <f t="shared" ref="Q675" si="6156">Q$5/P675+Q$6</f>
        <v>3.7025894613583139</v>
      </c>
      <c r="R675" s="6">
        <f t="shared" si="5705"/>
        <v>5.2164505854800938</v>
      </c>
      <c r="S675" s="28">
        <f t="shared" si="6023"/>
        <v>30490</v>
      </c>
      <c r="T675" s="6">
        <f t="shared" ref="T675" si="6157">T$5/S675+T$6</f>
        <v>2.6668297802558216</v>
      </c>
      <c r="U675" s="6">
        <f t="shared" si="5707"/>
        <v>2.9774712692686127</v>
      </c>
      <c r="V675" s="28">
        <f t="shared" si="6025"/>
        <v>58450</v>
      </c>
      <c r="W675" s="6">
        <f t="shared" ref="W675" si="6158">W$5/V675+W$6</f>
        <v>2.5769641573994866</v>
      </c>
      <c r="X675" s="6">
        <f t="shared" si="5709"/>
        <v>2.8775130881094952</v>
      </c>
      <c r="Y675" s="28">
        <f t="shared" si="6027"/>
        <v>116700</v>
      </c>
      <c r="Z675" s="6">
        <f t="shared" ref="Z675" si="6159">Z$5/Y675+Z$6</f>
        <v>2.4517519280205655</v>
      </c>
      <c r="AA675" s="6">
        <f t="shared" si="5711"/>
        <v>2.7380688089117395</v>
      </c>
      <c r="AB675" s="28">
        <f t="shared" si="6110"/>
        <v>736000</v>
      </c>
      <c r="AC675" s="6">
        <f t="shared" ref="AC675" si="6160">AC$5/AB675+AC$6</f>
        <v>2.2013494565217395</v>
      </c>
      <c r="AD675" s="6">
        <f t="shared" si="5713"/>
        <v>2.458932608695652</v>
      </c>
      <c r="AE675" s="28">
        <f t="shared" si="5642"/>
        <v>1171000</v>
      </c>
      <c r="AF675" s="6">
        <f t="shared" si="5696"/>
        <v>1.9145078565328779</v>
      </c>
      <c r="AG675" s="6">
        <f t="shared" si="5714"/>
        <v>2.1386486763450043</v>
      </c>
      <c r="AH675" s="28">
        <f t="shared" si="5643"/>
        <v>1171000</v>
      </c>
      <c r="AI675" s="6">
        <f t="shared" si="5697"/>
        <v>1.447907856532878</v>
      </c>
      <c r="AJ675" s="6">
        <f t="shared" si="5715"/>
        <v>1.6173486763450042</v>
      </c>
      <c r="AK675" s="28">
        <f t="shared" si="5644"/>
        <v>1171000</v>
      </c>
      <c r="AL675" s="6">
        <f t="shared" si="5698"/>
        <v>0.74780785653287785</v>
      </c>
      <c r="AM675" s="6">
        <f t="shared" si="5716"/>
        <v>0.75208124079547911</v>
      </c>
      <c r="AN675" s="28">
        <f t="shared" si="5645"/>
        <v>1171000</v>
      </c>
      <c r="AO675" s="6">
        <f t="shared" si="5699"/>
        <v>0.44700785653287789</v>
      </c>
      <c r="AP675" s="6">
        <f t="shared" si="5717"/>
        <v>0.44964867634500427</v>
      </c>
      <c r="AQ675" s="28">
        <f t="shared" si="6030"/>
        <v>116700</v>
      </c>
      <c r="AR675" s="6">
        <f t="shared" si="5944"/>
        <v>1.4194519280205655</v>
      </c>
      <c r="AS675" s="6">
        <f t="shared" si="5945"/>
        <v>1.5846828631001431</v>
      </c>
      <c r="AT675" s="28">
        <f t="shared" si="6112"/>
        <v>736000</v>
      </c>
      <c r="AU675" s="6">
        <f t="shared" si="5946"/>
        <v>1.1830494565217391</v>
      </c>
      <c r="AV675" s="6">
        <f t="shared" si="5947"/>
        <v>1.32126784941293</v>
      </c>
      <c r="AW675" s="28">
        <f t="shared" si="5646"/>
        <v>1171000</v>
      </c>
      <c r="AX675" s="6">
        <f t="shared" si="5948"/>
        <v>1.180207856532878</v>
      </c>
      <c r="AY675" s="6">
        <f t="shared" si="5949"/>
        <v>1.318283917062282</v>
      </c>
      <c r="AZ675" s="28">
        <f t="shared" si="5647"/>
        <v>1171000</v>
      </c>
      <c r="BA675" s="6">
        <f t="shared" si="5950"/>
        <v>1.180207856532878</v>
      </c>
      <c r="BB675" s="21">
        <f t="shared" si="5951"/>
        <v>1.318283917062282</v>
      </c>
    </row>
    <row r="676" spans="4:54" x14ac:dyDescent="0.25">
      <c r="D676" s="28">
        <v>667</v>
      </c>
      <c r="F676" s="20"/>
      <c r="G676" s="29">
        <f t="shared" si="5962"/>
        <v>334</v>
      </c>
      <c r="H676" s="4">
        <f t="shared" ref="H676" si="6161">H$5/G676+H$6</f>
        <v>4.050268263473054</v>
      </c>
      <c r="I676" s="4">
        <f t="shared" si="5953"/>
        <v>5.8057275449101802</v>
      </c>
      <c r="J676" s="28">
        <v>667</v>
      </c>
      <c r="K676" s="4">
        <f t="shared" ref="K676" si="6162">K$5/J676+K$6</f>
        <v>4.0503670164917542</v>
      </c>
      <c r="L676" s="4">
        <f t="shared" si="5955"/>
        <v>5.8058718140929537</v>
      </c>
      <c r="M676" s="28">
        <f t="shared" si="5720"/>
        <v>1801</v>
      </c>
      <c r="N676" s="6">
        <f t="shared" ref="N676" si="6163">N$5/M676+N$6</f>
        <v>3.7501799555802333</v>
      </c>
      <c r="O676" s="6">
        <f t="shared" si="5703"/>
        <v>5.2682771793448087</v>
      </c>
      <c r="P676" s="28">
        <f t="shared" si="5722"/>
        <v>17110</v>
      </c>
      <c r="Q676" s="6">
        <f t="shared" ref="Q676" si="6164">Q$5/P676+Q$6</f>
        <v>3.7025745762711866</v>
      </c>
      <c r="R676" s="6">
        <f t="shared" si="5705"/>
        <v>5.2164343658679142</v>
      </c>
      <c r="S676" s="28">
        <f t="shared" si="6023"/>
        <v>30555</v>
      </c>
      <c r="T676" s="6">
        <f t="shared" ref="T676" si="6165">T$5/S676+T$6</f>
        <v>2.6667641957126493</v>
      </c>
      <c r="U676" s="6">
        <f t="shared" si="5707"/>
        <v>2.9774024054982817</v>
      </c>
      <c r="V676" s="28">
        <f t="shared" si="6025"/>
        <v>58575</v>
      </c>
      <c r="W676" s="6">
        <f t="shared" ref="W676" si="6166">W$5/V676+W$6</f>
        <v>2.5769106700810926</v>
      </c>
      <c r="X676" s="6">
        <f t="shared" si="5709"/>
        <v>2.87745693555271</v>
      </c>
      <c r="Y676" s="28">
        <f t="shared" si="6027"/>
        <v>116950</v>
      </c>
      <c r="Z676" s="6">
        <f t="shared" ref="Z676" si="6167">Z$5/Y676+Z$6</f>
        <v>2.4517129115006413</v>
      </c>
      <c r="AA676" s="6">
        <f t="shared" si="5711"/>
        <v>2.7380278324070115</v>
      </c>
      <c r="AB676" s="28">
        <f t="shared" si="6110"/>
        <v>738000</v>
      </c>
      <c r="AC676" s="6">
        <f t="shared" ref="AC676" si="6168">AC$5/AB676+AC$6</f>
        <v>2.2013287262872629</v>
      </c>
      <c r="AD676" s="6">
        <f t="shared" si="5713"/>
        <v>2.458910840108401</v>
      </c>
      <c r="AE676" s="28">
        <f t="shared" si="5642"/>
        <v>1174000</v>
      </c>
      <c r="AF676" s="6">
        <f t="shared" si="5696"/>
        <v>1.9144955706984668</v>
      </c>
      <c r="AG676" s="6">
        <f t="shared" si="5714"/>
        <v>2.138635775127768</v>
      </c>
      <c r="AH676" s="28">
        <f t="shared" si="5643"/>
        <v>1174000</v>
      </c>
      <c r="AI676" s="6">
        <f t="shared" si="5697"/>
        <v>1.4478955706984669</v>
      </c>
      <c r="AJ676" s="6">
        <f t="shared" si="5715"/>
        <v>1.6173357751277684</v>
      </c>
      <c r="AK676" s="28">
        <f t="shared" si="5644"/>
        <v>1174000</v>
      </c>
      <c r="AL676" s="6">
        <f t="shared" si="5698"/>
        <v>0.7477955706984668</v>
      </c>
      <c r="AM676" s="6">
        <f t="shared" si="5716"/>
        <v>0.75206833957824315</v>
      </c>
      <c r="AN676" s="28">
        <f t="shared" si="5645"/>
        <v>1174000</v>
      </c>
      <c r="AO676" s="6">
        <f t="shared" si="5699"/>
        <v>0.44699557069846674</v>
      </c>
      <c r="AP676" s="6">
        <f t="shared" si="5717"/>
        <v>0.44963577512776831</v>
      </c>
      <c r="AQ676" s="28">
        <f t="shared" si="6030"/>
        <v>116950</v>
      </c>
      <c r="AR676" s="6">
        <f t="shared" si="5944"/>
        <v>1.4194129115006413</v>
      </c>
      <c r="AS676" s="6">
        <f t="shared" si="5945"/>
        <v>1.5846418865954151</v>
      </c>
      <c r="AT676" s="28">
        <f t="shared" si="6112"/>
        <v>738000</v>
      </c>
      <c r="AU676" s="6">
        <f t="shared" si="5946"/>
        <v>1.183028726287263</v>
      </c>
      <c r="AV676" s="6">
        <f t="shared" si="5947"/>
        <v>1.321246080825679</v>
      </c>
      <c r="AW676" s="28">
        <f t="shared" si="5646"/>
        <v>1174000</v>
      </c>
      <c r="AX676" s="6">
        <f t="shared" si="5948"/>
        <v>1.1801955706984668</v>
      </c>
      <c r="AY676" s="6">
        <f t="shared" si="5949"/>
        <v>1.3182710158450461</v>
      </c>
      <c r="AZ676" s="28">
        <f t="shared" si="5647"/>
        <v>1174000</v>
      </c>
      <c r="BA676" s="6">
        <f t="shared" si="5950"/>
        <v>1.1801955706984668</v>
      </c>
      <c r="BB676" s="21">
        <f t="shared" si="5951"/>
        <v>1.3182710158450461</v>
      </c>
    </row>
    <row r="677" spans="4:54" x14ac:dyDescent="0.25">
      <c r="D677" s="28">
        <v>668</v>
      </c>
      <c r="F677" s="20"/>
      <c r="G677" s="29">
        <f t="shared" si="5962"/>
        <v>334.5</v>
      </c>
      <c r="H677" s="4">
        <f t="shared" ref="H677" si="6169">H$5/G677+H$6</f>
        <v>4.0501698056801194</v>
      </c>
      <c r="I677" s="4">
        <f t="shared" si="5953"/>
        <v>5.805583707025411</v>
      </c>
      <c r="J677" s="28">
        <v>668</v>
      </c>
      <c r="K677" s="4">
        <f t="shared" ref="K677" si="6170">K$5/J677+K$6</f>
        <v>4.050268263473054</v>
      </c>
      <c r="L677" s="4">
        <f t="shared" si="5955"/>
        <v>5.8057275449101802</v>
      </c>
      <c r="M677" s="28">
        <f t="shared" si="5720"/>
        <v>1804</v>
      </c>
      <c r="N677" s="6">
        <f t="shared" ref="N677" si="6171">N$5/M677+N$6</f>
        <v>3.750086696230599</v>
      </c>
      <c r="O677" s="6">
        <f t="shared" si="5703"/>
        <v>5.2681756097560974</v>
      </c>
      <c r="P677" s="28">
        <f t="shared" si="5722"/>
        <v>17140</v>
      </c>
      <c r="Q677" s="6">
        <f t="shared" ref="Q677" si="6172">Q$5/P677+Q$6</f>
        <v>3.7025597432905486</v>
      </c>
      <c r="R677" s="6">
        <f t="shared" si="5705"/>
        <v>5.2164182030338395</v>
      </c>
      <c r="S677" s="28">
        <f t="shared" si="6023"/>
        <v>30620</v>
      </c>
      <c r="T677" s="6">
        <f t="shared" ref="T677" si="6173">T$5/S677+T$6</f>
        <v>2.6666988896146311</v>
      </c>
      <c r="U677" s="6">
        <f t="shared" si="5707"/>
        <v>2.9773338340953623</v>
      </c>
      <c r="V677" s="28">
        <f t="shared" si="6025"/>
        <v>58700</v>
      </c>
      <c r="W677" s="6">
        <f t="shared" ref="W677" si="6174">W$5/V677+W$6</f>
        <v>2.5768574105621807</v>
      </c>
      <c r="X677" s="6">
        <f t="shared" si="5709"/>
        <v>2.8774010221465076</v>
      </c>
      <c r="Y677" s="28">
        <f t="shared" si="6027"/>
        <v>117200</v>
      </c>
      <c r="Z677" s="6">
        <f t="shared" ref="Z677" si="6175">Z$5/Y677+Z$6</f>
        <v>2.4516740614334473</v>
      </c>
      <c r="AA677" s="6">
        <f t="shared" si="5711"/>
        <v>2.7379870307167238</v>
      </c>
      <c r="AB677" s="28">
        <f t="shared" si="6110"/>
        <v>740000</v>
      </c>
      <c r="AC677" s="6">
        <f t="shared" ref="AC677" si="6176">AC$5/AB677+AC$6</f>
        <v>2.2013081081081083</v>
      </c>
      <c r="AD677" s="6">
        <f t="shared" si="5713"/>
        <v>2.4588891891891889</v>
      </c>
      <c r="AE677" s="28">
        <f t="shared" si="5642"/>
        <v>1177000</v>
      </c>
      <c r="AF677" s="6">
        <f t="shared" si="5696"/>
        <v>1.9144833474936278</v>
      </c>
      <c r="AG677" s="6">
        <f t="shared" si="5714"/>
        <v>2.1386229396771452</v>
      </c>
      <c r="AH677" s="28">
        <f t="shared" si="5643"/>
        <v>1177000</v>
      </c>
      <c r="AI677" s="6">
        <f t="shared" si="5697"/>
        <v>1.4478833474936279</v>
      </c>
      <c r="AJ677" s="6">
        <f t="shared" si="5715"/>
        <v>1.6173229396771454</v>
      </c>
      <c r="AK677" s="28">
        <f t="shared" si="5644"/>
        <v>1177000</v>
      </c>
      <c r="AL677" s="6">
        <f t="shared" si="5698"/>
        <v>0.74778334749362785</v>
      </c>
      <c r="AM677" s="6">
        <f t="shared" si="5716"/>
        <v>0.75205550412762012</v>
      </c>
      <c r="AN677" s="28">
        <f t="shared" si="5645"/>
        <v>1177000</v>
      </c>
      <c r="AO677" s="6">
        <f t="shared" si="5699"/>
        <v>0.44698334749362784</v>
      </c>
      <c r="AP677" s="6">
        <f t="shared" si="5717"/>
        <v>0.44962293967714528</v>
      </c>
      <c r="AQ677" s="28">
        <f t="shared" si="6030"/>
        <v>117200</v>
      </c>
      <c r="AR677" s="6">
        <f t="shared" si="5944"/>
        <v>1.4193740614334471</v>
      </c>
      <c r="AS677" s="6">
        <f t="shared" si="5945"/>
        <v>1.5846010849051271</v>
      </c>
      <c r="AT677" s="28">
        <f t="shared" si="6112"/>
        <v>740000</v>
      </c>
      <c r="AU677" s="6">
        <f t="shared" si="5946"/>
        <v>1.1830081081081081</v>
      </c>
      <c r="AV677" s="6">
        <f t="shared" si="5947"/>
        <v>1.321224429906467</v>
      </c>
      <c r="AW677" s="28">
        <f t="shared" si="5646"/>
        <v>1177000</v>
      </c>
      <c r="AX677" s="6">
        <f t="shared" si="5948"/>
        <v>1.1801833474936279</v>
      </c>
      <c r="AY677" s="6">
        <f t="shared" si="5949"/>
        <v>1.3182581803944231</v>
      </c>
      <c r="AZ677" s="28">
        <f t="shared" si="5647"/>
        <v>1177000</v>
      </c>
      <c r="BA677" s="6">
        <f t="shared" si="5950"/>
        <v>1.1801833474936279</v>
      </c>
      <c r="BB677" s="21">
        <f t="shared" si="5951"/>
        <v>1.3182581803944231</v>
      </c>
    </row>
    <row r="678" spans="4:54" x14ac:dyDescent="0.25">
      <c r="D678" s="28">
        <v>669</v>
      </c>
      <c r="F678" s="20"/>
      <c r="G678" s="29">
        <f t="shared" si="5962"/>
        <v>335</v>
      </c>
      <c r="H678" s="4">
        <f t="shared" ref="H678" si="6177">H$5/G678+H$6</f>
        <v>4.0500716417910443</v>
      </c>
      <c r="I678" s="4">
        <f t="shared" si="5953"/>
        <v>5.8054402985074631</v>
      </c>
      <c r="J678" s="28">
        <v>669</v>
      </c>
      <c r="K678" s="4">
        <f t="shared" ref="K678" si="6178">K$5/J678+K$6</f>
        <v>4.0501698056801194</v>
      </c>
      <c r="L678" s="4">
        <f t="shared" si="5955"/>
        <v>5.805583707025411</v>
      </c>
      <c r="M678" s="28">
        <f t="shared" si="5720"/>
        <v>1807</v>
      </c>
      <c r="N678" s="6">
        <f t="shared" ref="N678" si="6179">N$5/M678+N$6</f>
        <v>3.7499937465412287</v>
      </c>
      <c r="O678" s="6">
        <f t="shared" si="5703"/>
        <v>5.26807437742114</v>
      </c>
      <c r="P678" s="28">
        <f t="shared" si="5722"/>
        <v>17170</v>
      </c>
      <c r="Q678" s="6">
        <f t="shared" ref="Q678" si="6180">Q$5/P678+Q$6</f>
        <v>3.7025449621432731</v>
      </c>
      <c r="R678" s="6">
        <f t="shared" si="5705"/>
        <v>5.2164020966802562</v>
      </c>
      <c r="S678" s="28">
        <f t="shared" si="6023"/>
        <v>30685</v>
      </c>
      <c r="T678" s="6">
        <f t="shared" ref="T678" si="6181">T$5/S678+T$6</f>
        <v>2.6666338601922766</v>
      </c>
      <c r="U678" s="6">
        <f t="shared" si="5707"/>
        <v>2.9772655532018901</v>
      </c>
      <c r="V678" s="28">
        <f t="shared" si="6025"/>
        <v>58825</v>
      </c>
      <c r="W678" s="6">
        <f t="shared" ref="W678" si="6182">W$5/V678+W$6</f>
        <v>2.5768043773905651</v>
      </c>
      <c r="X678" s="6">
        <f t="shared" si="5709"/>
        <v>2.877345346366341</v>
      </c>
      <c r="Y678" s="28">
        <f t="shared" si="6027"/>
        <v>117450</v>
      </c>
      <c r="Z678" s="6">
        <f t="shared" ref="Z678" si="6183">Z$5/Y678+Z$6</f>
        <v>2.4516353767560664</v>
      </c>
      <c r="AA678" s="6">
        <f t="shared" si="5711"/>
        <v>2.7379464027245639</v>
      </c>
      <c r="AB678" s="28">
        <f t="shared" si="6110"/>
        <v>742000</v>
      </c>
      <c r="AC678" s="6">
        <f t="shared" ref="AC678" si="6184">AC$5/AB678+AC$6</f>
        <v>2.2012876010781675</v>
      </c>
      <c r="AD678" s="6">
        <f t="shared" si="5713"/>
        <v>2.4588676549865229</v>
      </c>
      <c r="AE678" s="28">
        <f t="shared" si="5642"/>
        <v>1180000</v>
      </c>
      <c r="AF678" s="6">
        <f t="shared" si="5696"/>
        <v>1.9144711864406778</v>
      </c>
      <c r="AG678" s="6">
        <f t="shared" si="5714"/>
        <v>2.1386101694915252</v>
      </c>
      <c r="AH678" s="28">
        <f t="shared" si="5643"/>
        <v>1180000</v>
      </c>
      <c r="AI678" s="6">
        <f t="shared" si="5697"/>
        <v>1.4478711864406779</v>
      </c>
      <c r="AJ678" s="6">
        <f t="shared" si="5715"/>
        <v>1.6173101694915255</v>
      </c>
      <c r="AK678" s="28">
        <f t="shared" si="5644"/>
        <v>1180000</v>
      </c>
      <c r="AL678" s="6">
        <f t="shared" si="5698"/>
        <v>0.74777118644067797</v>
      </c>
      <c r="AM678" s="6">
        <f t="shared" si="5716"/>
        <v>0.75204273394200027</v>
      </c>
      <c r="AN678" s="28">
        <f t="shared" si="5645"/>
        <v>1180000</v>
      </c>
      <c r="AO678" s="6">
        <f t="shared" si="5699"/>
        <v>0.44697118644067796</v>
      </c>
      <c r="AP678" s="6">
        <f t="shared" si="5717"/>
        <v>0.44961016949152544</v>
      </c>
      <c r="AQ678" s="28">
        <f t="shared" si="6030"/>
        <v>117450</v>
      </c>
      <c r="AR678" s="6">
        <f t="shared" si="5944"/>
        <v>1.4193353767560664</v>
      </c>
      <c r="AS678" s="6">
        <f t="shared" si="5945"/>
        <v>1.5845604569129672</v>
      </c>
      <c r="AT678" s="28">
        <f t="shared" si="6112"/>
        <v>742000</v>
      </c>
      <c r="AU678" s="6">
        <f t="shared" si="5946"/>
        <v>1.182987601078167</v>
      </c>
      <c r="AV678" s="6">
        <f t="shared" si="5947"/>
        <v>1.3212028957038007</v>
      </c>
      <c r="AW678" s="28">
        <f t="shared" si="5646"/>
        <v>1180000</v>
      </c>
      <c r="AX678" s="6">
        <f t="shared" si="5948"/>
        <v>1.1801711864406779</v>
      </c>
      <c r="AY678" s="6">
        <f t="shared" si="5949"/>
        <v>1.3182454102088033</v>
      </c>
      <c r="AZ678" s="28">
        <f t="shared" si="5647"/>
        <v>1180000</v>
      </c>
      <c r="BA678" s="6">
        <f t="shared" si="5950"/>
        <v>1.1801711864406779</v>
      </c>
      <c r="BB678" s="21">
        <f t="shared" si="5951"/>
        <v>1.3182454102088033</v>
      </c>
    </row>
    <row r="679" spans="4:54" x14ac:dyDescent="0.25">
      <c r="D679" s="28">
        <v>670</v>
      </c>
      <c r="F679" s="20"/>
      <c r="G679" s="29">
        <f t="shared" si="5962"/>
        <v>335.5</v>
      </c>
      <c r="H679" s="4">
        <f t="shared" ref="H679" si="6185">H$5/G679+H$6</f>
        <v>4.0499737704918033</v>
      </c>
      <c r="I679" s="4">
        <f t="shared" si="5953"/>
        <v>5.8052973174366622</v>
      </c>
      <c r="J679" s="28">
        <v>670</v>
      </c>
      <c r="K679" s="4">
        <f t="shared" ref="K679" si="6186">K$5/J679+K$6</f>
        <v>4.0500716417910443</v>
      </c>
      <c r="L679" s="4">
        <f t="shared" si="5955"/>
        <v>5.8054402985074631</v>
      </c>
      <c r="M679" s="28">
        <f t="shared" si="5720"/>
        <v>1810</v>
      </c>
      <c r="N679" s="6">
        <f t="shared" ref="N679" si="6187">N$5/M679+N$6</f>
        <v>3.7499011049723761</v>
      </c>
      <c r="O679" s="6">
        <f t="shared" si="5703"/>
        <v>5.2679734806629837</v>
      </c>
      <c r="P679" s="28">
        <f t="shared" si="5722"/>
        <v>17200</v>
      </c>
      <c r="Q679" s="6">
        <f t="shared" ref="Q679" si="6188">Q$5/P679+Q$6</f>
        <v>3.7025302325581397</v>
      </c>
      <c r="R679" s="6">
        <f t="shared" si="5705"/>
        <v>5.2163860465116283</v>
      </c>
      <c r="S679" s="28">
        <f t="shared" si="6023"/>
        <v>30750</v>
      </c>
      <c r="T679" s="6">
        <f t="shared" ref="T679" si="6189">T$5/S679+T$6</f>
        <v>2.6665691056910572</v>
      </c>
      <c r="U679" s="6">
        <f t="shared" si="5707"/>
        <v>2.9771975609756098</v>
      </c>
      <c r="V679" s="28">
        <f t="shared" si="6025"/>
        <v>58950</v>
      </c>
      <c r="W679" s="6">
        <f t="shared" ref="W679" si="6190">W$5/V679+W$6</f>
        <v>2.5767515691263783</v>
      </c>
      <c r="X679" s="6">
        <f t="shared" si="5709"/>
        <v>2.8772899067005935</v>
      </c>
      <c r="Y679" s="28">
        <f t="shared" si="6027"/>
        <v>117700</v>
      </c>
      <c r="Z679" s="6">
        <f t="shared" ref="Z679" si="6191">Z$5/Y679+Z$6</f>
        <v>2.4515968564146133</v>
      </c>
      <c r="AA679" s="6">
        <f t="shared" si="5711"/>
        <v>2.7379059473237044</v>
      </c>
      <c r="AB679" s="28">
        <f t="shared" si="6110"/>
        <v>744000</v>
      </c>
      <c r="AC679" s="6">
        <f t="shared" ref="AC679" si="6192">AC$5/AB679+AC$6</f>
        <v>2.2012672043010757</v>
      </c>
      <c r="AD679" s="6">
        <f t="shared" si="5713"/>
        <v>2.4588462365591397</v>
      </c>
      <c r="AE679" s="28">
        <f t="shared" ref="AE679:AE742" si="6193">+AE678+3000</f>
        <v>1183000</v>
      </c>
      <c r="AF679" s="6">
        <f t="shared" si="5696"/>
        <v>1.9144590870667793</v>
      </c>
      <c r="AG679" s="6">
        <f t="shared" si="5714"/>
        <v>2.1385974640743872</v>
      </c>
      <c r="AH679" s="28">
        <f t="shared" ref="AH679:AH742" si="6194">+AH678+3000</f>
        <v>1183000</v>
      </c>
      <c r="AI679" s="6">
        <f t="shared" si="5697"/>
        <v>1.4478590870667793</v>
      </c>
      <c r="AJ679" s="6">
        <f t="shared" si="5715"/>
        <v>1.6172974640743871</v>
      </c>
      <c r="AK679" s="28">
        <f t="shared" ref="AK679:AK742" si="6195">+AK678+3000</f>
        <v>1183000</v>
      </c>
      <c r="AL679" s="6">
        <f t="shared" si="5698"/>
        <v>0.7477590870667794</v>
      </c>
      <c r="AM679" s="6">
        <f t="shared" si="5716"/>
        <v>0.752030028524862</v>
      </c>
      <c r="AN679" s="28">
        <f t="shared" ref="AN679:AN742" si="6196">+AN678+3000</f>
        <v>1183000</v>
      </c>
      <c r="AO679" s="6">
        <f t="shared" si="5699"/>
        <v>0.44695908706677934</v>
      </c>
      <c r="AP679" s="6">
        <f t="shared" si="5717"/>
        <v>0.44959746407438717</v>
      </c>
      <c r="AQ679" s="28">
        <f t="shared" si="6030"/>
        <v>117700</v>
      </c>
      <c r="AR679" s="6">
        <f t="shared" si="5944"/>
        <v>1.4192968564146136</v>
      </c>
      <c r="AS679" s="6">
        <f t="shared" si="5945"/>
        <v>1.5845200015121079</v>
      </c>
      <c r="AT679" s="28">
        <f t="shared" si="6112"/>
        <v>744000</v>
      </c>
      <c r="AU679" s="6">
        <f t="shared" si="5946"/>
        <v>1.1829672043010753</v>
      </c>
      <c r="AV679" s="6">
        <f t="shared" si="5947"/>
        <v>1.3211814772764177</v>
      </c>
      <c r="AW679" s="28">
        <f t="shared" ref="AW679:AW742" si="6197">+AW678+3000</f>
        <v>1183000</v>
      </c>
      <c r="AX679" s="6">
        <f t="shared" si="5948"/>
        <v>1.1801590870667793</v>
      </c>
      <c r="AY679" s="6">
        <f t="shared" si="5949"/>
        <v>1.3182327047916649</v>
      </c>
      <c r="AZ679" s="28">
        <f t="shared" ref="AZ679:AZ742" si="6198">+AZ678+3000</f>
        <v>1183000</v>
      </c>
      <c r="BA679" s="6">
        <f t="shared" si="5950"/>
        <v>1.1801590870667793</v>
      </c>
      <c r="BB679" s="21">
        <f t="shared" si="5951"/>
        <v>1.3182327047916649</v>
      </c>
    </row>
    <row r="680" spans="4:54" x14ac:dyDescent="0.25">
      <c r="D680" s="28">
        <v>671</v>
      </c>
      <c r="F680" s="20"/>
      <c r="G680" s="29">
        <f t="shared" si="5962"/>
        <v>336</v>
      </c>
      <c r="H680" s="4">
        <f t="shared" ref="H680" si="6199">H$5/G680+H$6</f>
        <v>4.0498761904761906</v>
      </c>
      <c r="I680" s="4">
        <f t="shared" si="5953"/>
        <v>5.8051547619047623</v>
      </c>
      <c r="J680" s="28">
        <v>671</v>
      </c>
      <c r="K680" s="4">
        <f t="shared" ref="K680" si="6200">K$5/J680+K$6</f>
        <v>4.0499737704918033</v>
      </c>
      <c r="L680" s="4">
        <f t="shared" si="5955"/>
        <v>5.8052973174366622</v>
      </c>
      <c r="M680" s="28">
        <f t="shared" si="5720"/>
        <v>1813</v>
      </c>
      <c r="N680" s="6">
        <f t="shared" ref="N680" si="6201">N$5/M680+N$6</f>
        <v>3.7498087699944844</v>
      </c>
      <c r="O680" s="6">
        <f t="shared" si="5703"/>
        <v>5.267872917815775</v>
      </c>
      <c r="P680" s="28">
        <f t="shared" si="5722"/>
        <v>17230</v>
      </c>
      <c r="Q680" s="6">
        <f t="shared" ref="Q680" si="6202">Q$5/P680+Q$6</f>
        <v>3.7025155542658155</v>
      </c>
      <c r="R680" s="6">
        <f t="shared" si="5705"/>
        <v>5.2163700522344749</v>
      </c>
      <c r="S680" s="28">
        <f t="shared" si="6023"/>
        <v>30815</v>
      </c>
      <c r="T680" s="6">
        <f t="shared" ref="T680" si="6203">T$5/S680+T$6</f>
        <v>2.6665046243712478</v>
      </c>
      <c r="U680" s="6">
        <f t="shared" si="5707"/>
        <v>2.9771298555898102</v>
      </c>
      <c r="V680" s="28">
        <f t="shared" si="6025"/>
        <v>59075</v>
      </c>
      <c r="W680" s="6">
        <f t="shared" ref="W680" si="6204">W$5/V680+W$6</f>
        <v>2.5766989843419381</v>
      </c>
      <c r="X680" s="6">
        <f t="shared" si="5709"/>
        <v>2.8772347016504445</v>
      </c>
      <c r="Y680" s="28">
        <f t="shared" si="6027"/>
        <v>117950</v>
      </c>
      <c r="Z680" s="6">
        <f t="shared" ref="Z680" si="6205">Z$5/Y680+Z$6</f>
        <v>2.4515584993641375</v>
      </c>
      <c r="AA680" s="6">
        <f t="shared" si="5711"/>
        <v>2.7378656634167022</v>
      </c>
      <c r="AB680" s="28">
        <f t="shared" si="6110"/>
        <v>746000</v>
      </c>
      <c r="AC680" s="6">
        <f t="shared" ref="AC680" si="6206">AC$5/AB680+AC$6</f>
        <v>2.2012469168900806</v>
      </c>
      <c r="AD680" s="6">
        <f t="shared" si="5713"/>
        <v>2.4588249329758711</v>
      </c>
      <c r="AE680" s="28">
        <f t="shared" si="6193"/>
        <v>1186000</v>
      </c>
      <c r="AF680" s="6">
        <f t="shared" si="5696"/>
        <v>1.9144470489038785</v>
      </c>
      <c r="AG680" s="6">
        <f t="shared" si="5714"/>
        <v>2.1385848229342326</v>
      </c>
      <c r="AH680" s="28">
        <f t="shared" si="6194"/>
        <v>1186000</v>
      </c>
      <c r="AI680" s="6">
        <f t="shared" si="5697"/>
        <v>1.4478470489038786</v>
      </c>
      <c r="AJ680" s="6">
        <f t="shared" si="5715"/>
        <v>1.6172848229342327</v>
      </c>
      <c r="AK680" s="28">
        <f t="shared" si="6195"/>
        <v>1186000</v>
      </c>
      <c r="AL680" s="6">
        <f t="shared" si="5698"/>
        <v>0.74774704890387855</v>
      </c>
      <c r="AM680" s="6">
        <f t="shared" si="5716"/>
        <v>0.75201738738470758</v>
      </c>
      <c r="AN680" s="28">
        <f t="shared" si="6196"/>
        <v>1186000</v>
      </c>
      <c r="AO680" s="6">
        <f t="shared" si="5699"/>
        <v>0.44694704890387854</v>
      </c>
      <c r="AP680" s="6">
        <f t="shared" si="5717"/>
        <v>0.44958482293423269</v>
      </c>
      <c r="AQ680" s="28">
        <f t="shared" si="6030"/>
        <v>117950</v>
      </c>
      <c r="AR680" s="6">
        <f t="shared" si="5944"/>
        <v>1.4192584993641373</v>
      </c>
      <c r="AS680" s="6">
        <f t="shared" si="5945"/>
        <v>1.5844797176051055</v>
      </c>
      <c r="AT680" s="28">
        <f t="shared" si="6112"/>
        <v>746000</v>
      </c>
      <c r="AU680" s="6">
        <f t="shared" si="5946"/>
        <v>1.1829469168900804</v>
      </c>
      <c r="AV680" s="6">
        <f t="shared" si="5947"/>
        <v>1.3211601736931491</v>
      </c>
      <c r="AW680" s="28">
        <f t="shared" si="6197"/>
        <v>1186000</v>
      </c>
      <c r="AX680" s="6">
        <f t="shared" si="5948"/>
        <v>1.1801470489038786</v>
      </c>
      <c r="AY680" s="6">
        <f t="shared" si="5949"/>
        <v>1.3182200636515105</v>
      </c>
      <c r="AZ680" s="28">
        <f t="shared" si="6198"/>
        <v>1186000</v>
      </c>
      <c r="BA680" s="6">
        <f t="shared" si="5950"/>
        <v>1.1801470489038786</v>
      </c>
      <c r="BB680" s="21">
        <f t="shared" si="5951"/>
        <v>1.3182200636515105</v>
      </c>
    </row>
    <row r="681" spans="4:54" x14ac:dyDescent="0.25">
      <c r="D681" s="28">
        <v>672</v>
      </c>
      <c r="F681" s="20"/>
      <c r="G681" s="29">
        <f t="shared" si="5962"/>
        <v>336.5</v>
      </c>
      <c r="H681" s="4">
        <f t="shared" ref="H681" si="6207">H$5/G681+H$6</f>
        <v>4.0497789004457649</v>
      </c>
      <c r="I681" s="4">
        <f t="shared" si="5953"/>
        <v>5.8050126300148595</v>
      </c>
      <c r="J681" s="28">
        <v>672</v>
      </c>
      <c r="K681" s="4">
        <f t="shared" ref="K681" si="6208">K$5/J681+K$6</f>
        <v>4.0498761904761906</v>
      </c>
      <c r="L681" s="4">
        <f t="shared" si="5955"/>
        <v>5.8051547619047623</v>
      </c>
      <c r="M681" s="28">
        <f t="shared" si="5720"/>
        <v>1816</v>
      </c>
      <c r="N681" s="6">
        <f t="shared" ref="N681" si="6209">N$5/M681+N$6</f>
        <v>3.7497167400881057</v>
      </c>
      <c r="O681" s="6">
        <f t="shared" si="5703"/>
        <v>5.26777268722467</v>
      </c>
      <c r="P681" s="28">
        <f t="shared" si="5722"/>
        <v>17260</v>
      </c>
      <c r="Q681" s="6">
        <f t="shared" ref="Q681" si="6210">Q$5/P681+Q$6</f>
        <v>3.7025009269988414</v>
      </c>
      <c r="R681" s="6">
        <f t="shared" si="5705"/>
        <v>5.2163541135573581</v>
      </c>
      <c r="S681" s="28">
        <f t="shared" si="6023"/>
        <v>30880</v>
      </c>
      <c r="T681" s="6">
        <f t="shared" ref="T681" si="6211">T$5/S681+T$6</f>
        <v>2.6664404145077722</v>
      </c>
      <c r="U681" s="6">
        <f t="shared" si="5707"/>
        <v>2.9770624352331607</v>
      </c>
      <c r="V681" s="28">
        <f t="shared" si="6025"/>
        <v>59200</v>
      </c>
      <c r="W681" s="6">
        <f t="shared" ref="W681" si="6212">W$5/V681+W$6</f>
        <v>2.5766466216216215</v>
      </c>
      <c r="X681" s="6">
        <f t="shared" si="5709"/>
        <v>2.8771797297297299</v>
      </c>
      <c r="Y681" s="28">
        <f t="shared" si="6027"/>
        <v>118200</v>
      </c>
      <c r="Z681" s="6">
        <f t="shared" ref="Z681" si="6213">Z$5/Y681+Z$6</f>
        <v>2.4515203045685281</v>
      </c>
      <c r="AA681" s="6">
        <f t="shared" si="5711"/>
        <v>2.7378255499153976</v>
      </c>
      <c r="AB681" s="28">
        <f t="shared" si="6110"/>
        <v>748000</v>
      </c>
      <c r="AC681" s="6">
        <f t="shared" ref="AC681" si="6214">AC$5/AB681+AC$6</f>
        <v>2.2012267379679145</v>
      </c>
      <c r="AD681" s="6">
        <f t="shared" si="5713"/>
        <v>2.4588037433155079</v>
      </c>
      <c r="AE681" s="28">
        <f t="shared" si="6193"/>
        <v>1189000</v>
      </c>
      <c r="AF681" s="6">
        <f t="shared" si="5696"/>
        <v>1.9144350714886458</v>
      </c>
      <c r="AG681" s="6">
        <f t="shared" si="5714"/>
        <v>2.1385722455845246</v>
      </c>
      <c r="AH681" s="28">
        <f t="shared" si="6194"/>
        <v>1189000</v>
      </c>
      <c r="AI681" s="6">
        <f t="shared" si="5697"/>
        <v>1.4478350714886459</v>
      </c>
      <c r="AJ681" s="6">
        <f t="shared" si="5715"/>
        <v>1.617272245584525</v>
      </c>
      <c r="AK681" s="28">
        <f t="shared" si="6195"/>
        <v>1189000</v>
      </c>
      <c r="AL681" s="6">
        <f t="shared" si="5698"/>
        <v>0.74773507148864593</v>
      </c>
      <c r="AM681" s="6">
        <f t="shared" si="5716"/>
        <v>0.75200481003499964</v>
      </c>
      <c r="AN681" s="28">
        <f t="shared" si="6196"/>
        <v>1189000</v>
      </c>
      <c r="AO681" s="6">
        <f t="shared" si="5699"/>
        <v>0.44693507148864592</v>
      </c>
      <c r="AP681" s="6">
        <f t="shared" si="5717"/>
        <v>0.4495722455845248</v>
      </c>
      <c r="AQ681" s="28">
        <f t="shared" si="6030"/>
        <v>118200</v>
      </c>
      <c r="AR681" s="6">
        <f t="shared" si="5944"/>
        <v>1.4192203045685279</v>
      </c>
      <c r="AS681" s="6">
        <f t="shared" si="5945"/>
        <v>1.5844396041038014</v>
      </c>
      <c r="AT681" s="28">
        <f t="shared" si="6112"/>
        <v>748000</v>
      </c>
      <c r="AU681" s="6">
        <f t="shared" si="5946"/>
        <v>1.1829267379679145</v>
      </c>
      <c r="AV681" s="6">
        <f t="shared" si="5947"/>
        <v>1.3211389840327858</v>
      </c>
      <c r="AW681" s="28">
        <f t="shared" si="6197"/>
        <v>1189000</v>
      </c>
      <c r="AX681" s="6">
        <f t="shared" si="5948"/>
        <v>1.1801350714886458</v>
      </c>
      <c r="AY681" s="6">
        <f t="shared" si="5949"/>
        <v>1.3182074863018027</v>
      </c>
      <c r="AZ681" s="28">
        <f t="shared" si="6198"/>
        <v>1189000</v>
      </c>
      <c r="BA681" s="6">
        <f t="shared" si="5950"/>
        <v>1.1801350714886458</v>
      </c>
      <c r="BB681" s="21">
        <f t="shared" si="5951"/>
        <v>1.3182074863018027</v>
      </c>
    </row>
    <row r="682" spans="4:54" x14ac:dyDescent="0.25">
      <c r="D682" s="28">
        <v>673</v>
      </c>
      <c r="F682" s="20"/>
      <c r="G682" s="29">
        <f t="shared" si="5962"/>
        <v>337</v>
      </c>
      <c r="H682" s="4">
        <f t="shared" ref="H682" si="6215">H$5/G682+H$6</f>
        <v>4.0496818991097925</v>
      </c>
      <c r="I682" s="4">
        <f t="shared" si="5953"/>
        <v>5.8048709198813055</v>
      </c>
      <c r="J682" s="28">
        <v>673</v>
      </c>
      <c r="K682" s="4">
        <f t="shared" ref="K682" si="6216">K$5/J682+K$6</f>
        <v>4.0497789004457649</v>
      </c>
      <c r="L682" s="4">
        <f t="shared" si="5955"/>
        <v>5.8050126300148595</v>
      </c>
      <c r="M682" s="28">
        <f t="shared" si="5720"/>
        <v>1819</v>
      </c>
      <c r="N682" s="6">
        <f t="shared" ref="N682" si="6217">N$5/M682+N$6</f>
        <v>3.7496250137438154</v>
      </c>
      <c r="O682" s="6">
        <f t="shared" si="5703"/>
        <v>5.2676727872457398</v>
      </c>
      <c r="P682" s="28">
        <f t="shared" si="5722"/>
        <v>17290</v>
      </c>
      <c r="Q682" s="6">
        <f t="shared" ref="Q682" si="6218">Q$5/P682+Q$6</f>
        <v>3.7024863504916139</v>
      </c>
      <c r="R682" s="6">
        <f t="shared" si="5705"/>
        <v>5.2163382301908623</v>
      </c>
      <c r="S682" s="28">
        <f t="shared" si="6023"/>
        <v>30945</v>
      </c>
      <c r="T682" s="6">
        <f t="shared" ref="T682" si="6219">T$5/S682+T$6</f>
        <v>2.6663764743900469</v>
      </c>
      <c r="U682" s="6">
        <f t="shared" si="5707"/>
        <v>2.9769952981095491</v>
      </c>
      <c r="V682" s="28">
        <f t="shared" si="6025"/>
        <v>59325</v>
      </c>
      <c r="W682" s="6">
        <f t="shared" ref="W682" si="6220">W$5/V682+W$6</f>
        <v>2.5765944795617362</v>
      </c>
      <c r="X682" s="6">
        <f t="shared" si="5709"/>
        <v>2.8771249894648125</v>
      </c>
      <c r="Y682" s="28">
        <f t="shared" si="6027"/>
        <v>118450</v>
      </c>
      <c r="Z682" s="6">
        <f t="shared" ref="Z682" si="6221">Z$5/Y682+Z$6</f>
        <v>2.451482271000422</v>
      </c>
      <c r="AA682" s="6">
        <f t="shared" si="5711"/>
        <v>2.737785605740819</v>
      </c>
      <c r="AB682" s="28">
        <f t="shared" si="6110"/>
        <v>750000</v>
      </c>
      <c r="AC682" s="6">
        <f t="shared" ref="AC682" si="6222">AC$5/AB682+AC$6</f>
        <v>2.2012066666666668</v>
      </c>
      <c r="AD682" s="6">
        <f t="shared" si="5713"/>
        <v>2.4587826666666666</v>
      </c>
      <c r="AE682" s="28">
        <f t="shared" si="6193"/>
        <v>1192000</v>
      </c>
      <c r="AF682" s="6">
        <f t="shared" si="5696"/>
        <v>1.9144231543624162</v>
      </c>
      <c r="AG682" s="6">
        <f t="shared" si="5714"/>
        <v>2.1385597315436242</v>
      </c>
      <c r="AH682" s="28">
        <f t="shared" si="6194"/>
        <v>1192000</v>
      </c>
      <c r="AI682" s="6">
        <f t="shared" si="5697"/>
        <v>1.4478231543624163</v>
      </c>
      <c r="AJ682" s="6">
        <f t="shared" si="5715"/>
        <v>1.6172597315436241</v>
      </c>
      <c r="AK682" s="28">
        <f t="shared" si="6195"/>
        <v>1192000</v>
      </c>
      <c r="AL682" s="6">
        <f t="shared" si="5698"/>
        <v>0.7477231543624161</v>
      </c>
      <c r="AM682" s="6">
        <f t="shared" si="5716"/>
        <v>0.751992295994099</v>
      </c>
      <c r="AN682" s="28">
        <f t="shared" si="6196"/>
        <v>1192000</v>
      </c>
      <c r="AO682" s="6">
        <f t="shared" si="5699"/>
        <v>0.44692315436241609</v>
      </c>
      <c r="AP682" s="6">
        <f t="shared" si="5717"/>
        <v>0.44955973154362416</v>
      </c>
      <c r="AQ682" s="28">
        <f t="shared" si="6030"/>
        <v>118450</v>
      </c>
      <c r="AR682" s="6">
        <f t="shared" si="5944"/>
        <v>1.419182271000422</v>
      </c>
      <c r="AS682" s="6">
        <f t="shared" si="5945"/>
        <v>1.5843996599292225</v>
      </c>
      <c r="AT682" s="28">
        <f t="shared" si="6112"/>
        <v>750000</v>
      </c>
      <c r="AU682" s="6">
        <f t="shared" si="5946"/>
        <v>1.1829066666666668</v>
      </c>
      <c r="AV682" s="6">
        <f t="shared" si="5947"/>
        <v>1.3211179073839445</v>
      </c>
      <c r="AW682" s="28">
        <f t="shared" si="6197"/>
        <v>1192000</v>
      </c>
      <c r="AX682" s="6">
        <f t="shared" si="5948"/>
        <v>1.1801231543624162</v>
      </c>
      <c r="AY682" s="6">
        <f t="shared" si="5949"/>
        <v>1.3181949722609019</v>
      </c>
      <c r="AZ682" s="28">
        <f t="shared" si="6198"/>
        <v>1192000</v>
      </c>
      <c r="BA682" s="6">
        <f t="shared" si="5950"/>
        <v>1.1801231543624162</v>
      </c>
      <c r="BB682" s="21">
        <f t="shared" si="5951"/>
        <v>1.3181949722609019</v>
      </c>
    </row>
    <row r="683" spans="4:54" x14ac:dyDescent="0.25">
      <c r="D683" s="28">
        <v>674</v>
      </c>
      <c r="F683" s="20"/>
      <c r="G683" s="29">
        <f t="shared" si="5962"/>
        <v>337.5</v>
      </c>
      <c r="H683" s="4">
        <f t="shared" ref="H683" si="6223">H$5/G683+H$6</f>
        <v>4.049585185185185</v>
      </c>
      <c r="I683" s="4">
        <f t="shared" si="5953"/>
        <v>5.8047296296296302</v>
      </c>
      <c r="J683" s="28">
        <v>674</v>
      </c>
      <c r="K683" s="4">
        <f t="shared" ref="K683" si="6224">K$5/J683+K$6</f>
        <v>4.0496818991097925</v>
      </c>
      <c r="L683" s="4">
        <f t="shared" si="5955"/>
        <v>5.8048709198813055</v>
      </c>
      <c r="M683" s="28">
        <f t="shared" si="5720"/>
        <v>1822</v>
      </c>
      <c r="N683" s="6">
        <f t="shared" ref="N683" si="6225">N$5/M683+N$6</f>
        <v>3.7495335894621298</v>
      </c>
      <c r="O683" s="6">
        <f t="shared" si="5703"/>
        <v>5.2675732162458839</v>
      </c>
      <c r="P683" s="28">
        <f t="shared" si="5722"/>
        <v>17320</v>
      </c>
      <c r="Q683" s="6">
        <f t="shared" ref="Q683" si="6226">Q$5/P683+Q$6</f>
        <v>3.7024718244803698</v>
      </c>
      <c r="R683" s="6">
        <f t="shared" si="5705"/>
        <v>5.2163224018475756</v>
      </c>
      <c r="S683" s="28">
        <f t="shared" si="6023"/>
        <v>31010</v>
      </c>
      <c r="T683" s="6">
        <f t="shared" ref="T683" si="6227">T$5/S683+T$6</f>
        <v>2.6663128023218317</v>
      </c>
      <c r="U683" s="6">
        <f t="shared" si="5707"/>
        <v>2.9769284424379232</v>
      </c>
      <c r="V683" s="28">
        <f t="shared" si="6025"/>
        <v>59450</v>
      </c>
      <c r="W683" s="6">
        <f t="shared" ref="W683" si="6228">W$5/V683+W$6</f>
        <v>2.576542556770395</v>
      </c>
      <c r="X683" s="6">
        <f t="shared" si="5709"/>
        <v>2.8770704793944493</v>
      </c>
      <c r="Y683" s="28">
        <f t="shared" si="6027"/>
        <v>118700</v>
      </c>
      <c r="Z683" s="6">
        <f t="shared" ref="Z683" si="6229">Z$5/Y683+Z$6</f>
        <v>2.451444397641112</v>
      </c>
      <c r="AA683" s="6">
        <f t="shared" si="5711"/>
        <v>2.7377458298230835</v>
      </c>
      <c r="AB683" s="28">
        <f t="shared" si="6110"/>
        <v>752000</v>
      </c>
      <c r="AC683" s="6">
        <f t="shared" ref="AC683" si="6230">AC$5/AB683+AC$6</f>
        <v>2.2011867021276599</v>
      </c>
      <c r="AD683" s="6">
        <f t="shared" si="5713"/>
        <v>2.4587617021276595</v>
      </c>
      <c r="AE683" s="28">
        <f t="shared" si="6193"/>
        <v>1195000</v>
      </c>
      <c r="AF683" s="6">
        <f t="shared" si="5696"/>
        <v>1.9144112970711296</v>
      </c>
      <c r="AG683" s="6">
        <f t="shared" si="5714"/>
        <v>2.1385472803347279</v>
      </c>
      <c r="AH683" s="28">
        <f t="shared" si="6194"/>
        <v>1195000</v>
      </c>
      <c r="AI683" s="6">
        <f t="shared" si="5697"/>
        <v>1.4478112970711297</v>
      </c>
      <c r="AJ683" s="6">
        <f t="shared" si="5715"/>
        <v>1.6172472803347282</v>
      </c>
      <c r="AK683" s="28">
        <f t="shared" si="6195"/>
        <v>1195000</v>
      </c>
      <c r="AL683" s="6">
        <f t="shared" si="5698"/>
        <v>0.74771129707112971</v>
      </c>
      <c r="AM683" s="6">
        <f t="shared" si="5716"/>
        <v>0.75197984478520286</v>
      </c>
      <c r="AN683" s="28">
        <f t="shared" si="6196"/>
        <v>1195000</v>
      </c>
      <c r="AO683" s="6">
        <f t="shared" si="5699"/>
        <v>0.4469112970711297</v>
      </c>
      <c r="AP683" s="6">
        <f t="shared" si="5717"/>
        <v>0.44954728033472802</v>
      </c>
      <c r="AQ683" s="28">
        <f t="shared" si="6030"/>
        <v>118700</v>
      </c>
      <c r="AR683" s="6">
        <f t="shared" si="5944"/>
        <v>1.419144397641112</v>
      </c>
      <c r="AS683" s="6">
        <f t="shared" si="5945"/>
        <v>1.584359884011487</v>
      </c>
      <c r="AT683" s="28">
        <f t="shared" si="6112"/>
        <v>752000</v>
      </c>
      <c r="AU683" s="6">
        <f t="shared" si="5946"/>
        <v>1.1828867021276597</v>
      </c>
      <c r="AV683" s="6">
        <f t="shared" si="5947"/>
        <v>1.3210969428449373</v>
      </c>
      <c r="AW683" s="28">
        <f t="shared" si="6197"/>
        <v>1195000</v>
      </c>
      <c r="AX683" s="6">
        <f t="shared" si="5948"/>
        <v>1.1801112970711296</v>
      </c>
      <c r="AY683" s="6">
        <f t="shared" si="5949"/>
        <v>1.318182521052006</v>
      </c>
      <c r="AZ683" s="28">
        <f t="shared" si="6198"/>
        <v>1195000</v>
      </c>
      <c r="BA683" s="6">
        <f t="shared" si="5950"/>
        <v>1.1801112970711296</v>
      </c>
      <c r="BB683" s="21">
        <f t="shared" si="5951"/>
        <v>1.318182521052006</v>
      </c>
    </row>
    <row r="684" spans="4:54" x14ac:dyDescent="0.25">
      <c r="D684" s="28">
        <v>675</v>
      </c>
      <c r="F684" s="20"/>
      <c r="G684" s="29">
        <f t="shared" si="5962"/>
        <v>338</v>
      </c>
      <c r="H684" s="4">
        <f t="shared" ref="H684" si="6231">H$5/G684+H$6</f>
        <v>4.0494887573964498</v>
      </c>
      <c r="I684" s="4">
        <f t="shared" si="5953"/>
        <v>5.8045887573964503</v>
      </c>
      <c r="J684" s="28">
        <v>675</v>
      </c>
      <c r="K684" s="4">
        <f t="shared" ref="K684" si="6232">K$5/J684+K$6</f>
        <v>4.049585185185185</v>
      </c>
      <c r="L684" s="4">
        <f t="shared" si="5955"/>
        <v>5.8047296296296302</v>
      </c>
      <c r="M684" s="28">
        <f t="shared" si="5720"/>
        <v>1825</v>
      </c>
      <c r="N684" s="6">
        <f t="shared" ref="N684" si="6233">N$5/M684+N$6</f>
        <v>3.7494424657534249</v>
      </c>
      <c r="O684" s="6">
        <f t="shared" si="5703"/>
        <v>5.2674739726027404</v>
      </c>
      <c r="P684" s="28">
        <f t="shared" si="5722"/>
        <v>17350</v>
      </c>
      <c r="Q684" s="6">
        <f t="shared" ref="Q684" si="6234">Q$5/P684+Q$6</f>
        <v>3.7024573487031702</v>
      </c>
      <c r="R684" s="6">
        <f t="shared" si="5705"/>
        <v>5.2163066282420756</v>
      </c>
      <c r="S684" s="28">
        <f t="shared" si="6023"/>
        <v>31075</v>
      </c>
      <c r="T684" s="6">
        <f t="shared" ref="T684" si="6235">T$5/S684+T$6</f>
        <v>2.6662493966210783</v>
      </c>
      <c r="U684" s="6">
        <f t="shared" si="5707"/>
        <v>2.9768618664521318</v>
      </c>
      <c r="V684" s="28">
        <f t="shared" si="6025"/>
        <v>59575</v>
      </c>
      <c r="W684" s="6">
        <f t="shared" ref="W684" si="6236">W$5/V684+W$6</f>
        <v>2.5764908518673937</v>
      </c>
      <c r="X684" s="6">
        <f t="shared" si="5709"/>
        <v>2.87701619806966</v>
      </c>
      <c r="Y684" s="28">
        <f t="shared" si="6027"/>
        <v>118950</v>
      </c>
      <c r="Z684" s="6">
        <f t="shared" ref="Z684" si="6237">Z$5/Y684+Z$6</f>
        <v>2.451406683480454</v>
      </c>
      <c r="AA684" s="6">
        <f t="shared" si="5711"/>
        <v>2.7377062211013032</v>
      </c>
      <c r="AB684" s="28">
        <f t="shared" si="6110"/>
        <v>754000</v>
      </c>
      <c r="AC684" s="6">
        <f t="shared" ref="AC684" si="6238">AC$5/AB684+AC$6</f>
        <v>2.2011668435013263</v>
      </c>
      <c r="AD684" s="6">
        <f t="shared" si="5713"/>
        <v>2.4587408488063658</v>
      </c>
      <c r="AE684" s="28">
        <f t="shared" si="6193"/>
        <v>1198000</v>
      </c>
      <c r="AF684" s="6">
        <f t="shared" si="5696"/>
        <v>1.9143994991652755</v>
      </c>
      <c r="AG684" s="6">
        <f t="shared" si="5714"/>
        <v>2.1385348914858096</v>
      </c>
      <c r="AH684" s="28">
        <f t="shared" si="6194"/>
        <v>1198000</v>
      </c>
      <c r="AI684" s="6">
        <f t="shared" si="5697"/>
        <v>1.4477994991652756</v>
      </c>
      <c r="AJ684" s="6">
        <f t="shared" si="5715"/>
        <v>1.6172348914858097</v>
      </c>
      <c r="AK684" s="28">
        <f t="shared" si="6195"/>
        <v>1198000</v>
      </c>
      <c r="AL684" s="6">
        <f t="shared" si="5698"/>
        <v>0.74769949916527545</v>
      </c>
      <c r="AM684" s="6">
        <f t="shared" si="5716"/>
        <v>0.75196745593628456</v>
      </c>
      <c r="AN684" s="28">
        <f t="shared" si="6196"/>
        <v>1198000</v>
      </c>
      <c r="AO684" s="6">
        <f t="shared" si="5699"/>
        <v>0.44689949916527544</v>
      </c>
      <c r="AP684" s="6">
        <f t="shared" si="5717"/>
        <v>0.44953489148580966</v>
      </c>
      <c r="AQ684" s="28">
        <f t="shared" si="6030"/>
        <v>118950</v>
      </c>
      <c r="AR684" s="6">
        <f t="shared" si="5944"/>
        <v>1.419106683480454</v>
      </c>
      <c r="AS684" s="6">
        <f t="shared" si="5945"/>
        <v>1.5843202752897068</v>
      </c>
      <c r="AT684" s="28">
        <f t="shared" si="6112"/>
        <v>754000</v>
      </c>
      <c r="AU684" s="6">
        <f t="shared" si="5946"/>
        <v>1.1828668435013263</v>
      </c>
      <c r="AV684" s="6">
        <f t="shared" si="5947"/>
        <v>1.321076089523644</v>
      </c>
      <c r="AW684" s="28">
        <f t="shared" si="6197"/>
        <v>1198000</v>
      </c>
      <c r="AX684" s="6">
        <f t="shared" si="5948"/>
        <v>1.1800994991652756</v>
      </c>
      <c r="AY684" s="6">
        <f t="shared" si="5949"/>
        <v>1.3181701322030874</v>
      </c>
      <c r="AZ684" s="28">
        <f t="shared" si="6198"/>
        <v>1198000</v>
      </c>
      <c r="BA684" s="6">
        <f t="shared" si="5950"/>
        <v>1.1800994991652756</v>
      </c>
      <c r="BB684" s="21">
        <f t="shared" si="5951"/>
        <v>1.3181701322030874</v>
      </c>
    </row>
    <row r="685" spans="4:54" x14ac:dyDescent="0.25">
      <c r="D685" s="28">
        <v>676</v>
      </c>
      <c r="F685" s="20"/>
      <c r="G685" s="29">
        <f t="shared" si="5962"/>
        <v>338.5</v>
      </c>
      <c r="H685" s="4">
        <f t="shared" ref="H685" si="6239">H$5/G685+H$6</f>
        <v>4.0493926144756278</v>
      </c>
      <c r="I685" s="4">
        <f t="shared" si="5953"/>
        <v>5.804448301329395</v>
      </c>
      <c r="J685" s="28">
        <v>676</v>
      </c>
      <c r="K685" s="4">
        <f t="shared" ref="K685" si="6240">K$5/J685+K$6</f>
        <v>4.0494887573964498</v>
      </c>
      <c r="L685" s="4">
        <f t="shared" si="5955"/>
        <v>5.8045887573964503</v>
      </c>
      <c r="M685" s="28">
        <f t="shared" si="5720"/>
        <v>1828</v>
      </c>
      <c r="N685" s="6">
        <f t="shared" ref="N685" si="6241">N$5/M685+N$6</f>
        <v>3.7493516411378556</v>
      </c>
      <c r="O685" s="6">
        <f t="shared" si="5703"/>
        <v>5.2673750547045959</v>
      </c>
      <c r="P685" s="28">
        <f t="shared" si="5722"/>
        <v>17380</v>
      </c>
      <c r="Q685" s="6">
        <f t="shared" ref="Q685" si="6242">Q$5/P685+Q$6</f>
        <v>3.702442922899885</v>
      </c>
      <c r="R685" s="6">
        <f t="shared" si="5705"/>
        <v>5.2162909090909091</v>
      </c>
      <c r="S685" s="28">
        <f t="shared" si="6023"/>
        <v>31140</v>
      </c>
      <c r="T685" s="6">
        <f t="shared" ref="T685" si="6243">T$5/S685+T$6</f>
        <v>2.666186255619782</v>
      </c>
      <c r="U685" s="6">
        <f t="shared" si="5707"/>
        <v>2.976795568400771</v>
      </c>
      <c r="V685" s="28">
        <f t="shared" si="6025"/>
        <v>59700</v>
      </c>
      <c r="W685" s="6">
        <f t="shared" ref="W685" si="6244">W$5/V685+W$6</f>
        <v>2.576439363484087</v>
      </c>
      <c r="X685" s="6">
        <f t="shared" si="5709"/>
        <v>2.8769621440536013</v>
      </c>
      <c r="Y685" s="28">
        <f t="shared" si="6027"/>
        <v>119200</v>
      </c>
      <c r="Z685" s="6">
        <f t="shared" ref="Z685" si="6245">Z$5/Y685+Z$6</f>
        <v>2.4513691275167786</v>
      </c>
      <c r="AA685" s="6">
        <f t="shared" si="5711"/>
        <v>2.7376667785234901</v>
      </c>
      <c r="AB685" s="28">
        <f t="shared" si="6110"/>
        <v>756000</v>
      </c>
      <c r="AC685" s="6">
        <f t="shared" ref="AC685" si="6246">AC$5/AB685+AC$6</f>
        <v>2.20114708994709</v>
      </c>
      <c r="AD685" s="6">
        <f t="shared" si="5713"/>
        <v>2.4587201058201056</v>
      </c>
      <c r="AE685" s="28">
        <f t="shared" si="6193"/>
        <v>1201000</v>
      </c>
      <c r="AF685" s="6">
        <f t="shared" ref="AF685:AF748" si="6247">AF$5/AE685+AF$6</f>
        <v>1.9143877601998334</v>
      </c>
      <c r="AG685" s="6">
        <f t="shared" si="5714"/>
        <v>2.1385225645295587</v>
      </c>
      <c r="AH685" s="28">
        <f t="shared" si="6194"/>
        <v>1201000</v>
      </c>
      <c r="AI685" s="6">
        <f t="shared" ref="AI685:AI748" si="6248">AI$5/AH685+AI$6</f>
        <v>1.4477877601998335</v>
      </c>
      <c r="AJ685" s="6">
        <f t="shared" si="5715"/>
        <v>1.6172225645295588</v>
      </c>
      <c r="AK685" s="28">
        <f t="shared" si="6195"/>
        <v>1201000</v>
      </c>
      <c r="AL685" s="6">
        <f t="shared" ref="AL685:AL748" si="6249">AL$5/AK685+AL$6</f>
        <v>0.74768776019983352</v>
      </c>
      <c r="AM685" s="6">
        <f t="shared" si="5716"/>
        <v>0.75195512898003358</v>
      </c>
      <c r="AN685" s="28">
        <f t="shared" si="6196"/>
        <v>1201000</v>
      </c>
      <c r="AO685" s="6">
        <f t="shared" ref="AO685:AO748" si="6250">AO$5/AN685+AO$6</f>
        <v>0.44688776019983345</v>
      </c>
      <c r="AP685" s="6">
        <f t="shared" si="5717"/>
        <v>0.44952256452955869</v>
      </c>
      <c r="AQ685" s="28">
        <f t="shared" si="6030"/>
        <v>119200</v>
      </c>
      <c r="AR685" s="6">
        <f t="shared" si="5944"/>
        <v>1.4190691275167786</v>
      </c>
      <c r="AS685" s="6">
        <f t="shared" si="5945"/>
        <v>1.5842808327118936</v>
      </c>
      <c r="AT685" s="28">
        <f t="shared" si="6112"/>
        <v>756000</v>
      </c>
      <c r="AU685" s="6">
        <f t="shared" si="5946"/>
        <v>1.18284708994709</v>
      </c>
      <c r="AV685" s="6">
        <f t="shared" si="5947"/>
        <v>1.3210553465373835</v>
      </c>
      <c r="AW685" s="28">
        <f t="shared" si="6197"/>
        <v>1201000</v>
      </c>
      <c r="AX685" s="6">
        <f t="shared" si="5948"/>
        <v>1.1800877601998334</v>
      </c>
      <c r="AY685" s="6">
        <f t="shared" si="5949"/>
        <v>1.3181578052468366</v>
      </c>
      <c r="AZ685" s="28">
        <f t="shared" si="6198"/>
        <v>1201000</v>
      </c>
      <c r="BA685" s="6">
        <f t="shared" si="5950"/>
        <v>1.1800877601998334</v>
      </c>
      <c r="BB685" s="21">
        <f t="shared" si="5951"/>
        <v>1.3181578052468366</v>
      </c>
    </row>
    <row r="686" spans="4:54" x14ac:dyDescent="0.25">
      <c r="D686" s="28">
        <v>677</v>
      </c>
      <c r="F686" s="20"/>
      <c r="G686" s="29">
        <f t="shared" si="5962"/>
        <v>339</v>
      </c>
      <c r="H686" s="4">
        <f t="shared" ref="H686" si="6251">H$5/G686+H$6</f>
        <v>4.0492967551622421</v>
      </c>
      <c r="I686" s="4">
        <f t="shared" si="5953"/>
        <v>5.804308259587021</v>
      </c>
      <c r="J686" s="28">
        <v>677</v>
      </c>
      <c r="K686" s="4">
        <f t="shared" ref="K686" si="6252">K$5/J686+K$6</f>
        <v>4.0493926144756278</v>
      </c>
      <c r="L686" s="4">
        <f t="shared" si="5955"/>
        <v>5.804448301329395</v>
      </c>
      <c r="M686" s="28">
        <f t="shared" si="5720"/>
        <v>1831</v>
      </c>
      <c r="N686" s="6">
        <f t="shared" ref="N686" si="6253">N$5/M686+N$6</f>
        <v>3.7492611141452761</v>
      </c>
      <c r="O686" s="6">
        <f t="shared" ref="O686:O749" si="6254">O$5/M686+O$6</f>
        <v>5.2672764609503009</v>
      </c>
      <c r="P686" s="28">
        <f t="shared" si="5722"/>
        <v>17410</v>
      </c>
      <c r="Q686" s="6">
        <f t="shared" ref="Q686" si="6255">Q$5/P686+Q$6</f>
        <v>3.7024285468121771</v>
      </c>
      <c r="R686" s="6">
        <f t="shared" ref="R686:R749" si="6256">R$5/P686+R$6</f>
        <v>5.2162752441125795</v>
      </c>
      <c r="S686" s="28">
        <f t="shared" si="6023"/>
        <v>31205</v>
      </c>
      <c r="T686" s="6">
        <f t="shared" ref="T686" si="6257">T$5/S686+T$6</f>
        <v>2.666123377663836</v>
      </c>
      <c r="U686" s="6">
        <f t="shared" ref="U686:U749" si="6258">U$5/S686+U$6</f>
        <v>2.9767295465470278</v>
      </c>
      <c r="V686" s="28">
        <f t="shared" si="6025"/>
        <v>59825</v>
      </c>
      <c r="W686" s="6">
        <f t="shared" ref="W686" si="6259">W$5/V686+W$6</f>
        <v>2.5763880902632676</v>
      </c>
      <c r="X686" s="6">
        <f t="shared" ref="X686:X749" si="6260">X$5/V686+X$6</f>
        <v>2.8769083159214377</v>
      </c>
      <c r="Y686" s="28">
        <f t="shared" si="6027"/>
        <v>119450</v>
      </c>
      <c r="Z686" s="6">
        <f t="shared" ref="Z686" si="6261">Z$5/Y686+Z$6</f>
        <v>2.4513317287568022</v>
      </c>
      <c r="AA686" s="6">
        <f t="shared" ref="AA686:AA749" si="6262">AA$5/Y686+AA$6</f>
        <v>2.7376275010464632</v>
      </c>
      <c r="AB686" s="28">
        <f t="shared" si="6110"/>
        <v>758000</v>
      </c>
      <c r="AC686" s="6">
        <f t="shared" ref="AC686" si="6263">AC$5/AB686+AC$6</f>
        <v>2.2011274406332455</v>
      </c>
      <c r="AD686" s="6">
        <f t="shared" ref="AD686:AD749" si="6264">AD$5/AB686+AD$6</f>
        <v>2.4586994722955144</v>
      </c>
      <c r="AE686" s="28">
        <f t="shared" si="6193"/>
        <v>1204000</v>
      </c>
      <c r="AF686" s="6">
        <f t="shared" si="6247"/>
        <v>1.9143760797342193</v>
      </c>
      <c r="AG686" s="6">
        <f t="shared" ref="AG686:AG749" si="6265">AG$5/AE686+AG$6</f>
        <v>2.1385102990033222</v>
      </c>
      <c r="AH686" s="28">
        <f t="shared" si="6194"/>
        <v>1204000</v>
      </c>
      <c r="AI686" s="6">
        <f t="shared" si="6248"/>
        <v>1.4477760797342194</v>
      </c>
      <c r="AJ686" s="6">
        <f t="shared" ref="AJ686:AJ749" si="6266">AJ$5/AH686+AJ$6</f>
        <v>1.6172102990033224</v>
      </c>
      <c r="AK686" s="28">
        <f t="shared" si="6195"/>
        <v>1204000</v>
      </c>
      <c r="AL686" s="6">
        <f t="shared" si="6249"/>
        <v>0.74767607973421923</v>
      </c>
      <c r="AM686" s="6">
        <f t="shared" ref="AM686:AM749" si="6267">AM$5/AK686+AM$6</f>
        <v>0.75194286345379713</v>
      </c>
      <c r="AN686" s="28">
        <f t="shared" si="6196"/>
        <v>1204000</v>
      </c>
      <c r="AO686" s="6">
        <f t="shared" si="6250"/>
        <v>0.44687607973421928</v>
      </c>
      <c r="AP686" s="6">
        <f t="shared" ref="AP686:AP749" si="6268">AP$5/AN686+AP$6</f>
        <v>0.44951029900332223</v>
      </c>
      <c r="AQ686" s="28">
        <f t="shared" si="6030"/>
        <v>119450</v>
      </c>
      <c r="AR686" s="6">
        <f t="shared" si="5944"/>
        <v>1.4190317287568019</v>
      </c>
      <c r="AS686" s="6">
        <f t="shared" si="5945"/>
        <v>1.5842415552348665</v>
      </c>
      <c r="AT686" s="28">
        <f t="shared" si="6112"/>
        <v>758000</v>
      </c>
      <c r="AU686" s="6">
        <f t="shared" si="5946"/>
        <v>1.1828274406332453</v>
      </c>
      <c r="AV686" s="6">
        <f t="shared" si="5947"/>
        <v>1.3210347130127924</v>
      </c>
      <c r="AW686" s="28">
        <f t="shared" si="6197"/>
        <v>1204000</v>
      </c>
      <c r="AX686" s="6">
        <f t="shared" si="5948"/>
        <v>1.1800760797342194</v>
      </c>
      <c r="AY686" s="6">
        <f t="shared" si="5949"/>
        <v>1.3181455397206001</v>
      </c>
      <c r="AZ686" s="28">
        <f t="shared" si="6198"/>
        <v>1204000</v>
      </c>
      <c r="BA686" s="6">
        <f t="shared" si="5950"/>
        <v>1.1800760797342194</v>
      </c>
      <c r="BB686" s="21">
        <f t="shared" si="5951"/>
        <v>1.3181455397206001</v>
      </c>
    </row>
    <row r="687" spans="4:54" x14ac:dyDescent="0.25">
      <c r="D687" s="28">
        <v>678</v>
      </c>
      <c r="F687" s="20"/>
      <c r="G687" s="29">
        <f t="shared" si="5962"/>
        <v>339.5</v>
      </c>
      <c r="H687" s="4">
        <f t="shared" ref="H687" si="6269">H$5/G687+H$6</f>
        <v>4.0492011782032398</v>
      </c>
      <c r="I687" s="4">
        <f t="shared" si="5953"/>
        <v>5.8041686303387339</v>
      </c>
      <c r="J687" s="28">
        <v>678</v>
      </c>
      <c r="K687" s="4">
        <f t="shared" ref="K687" si="6270">K$5/J687+K$6</f>
        <v>4.0492967551622421</v>
      </c>
      <c r="L687" s="4">
        <f t="shared" si="5955"/>
        <v>5.804308259587021</v>
      </c>
      <c r="M687" s="28">
        <f t="shared" ref="M687:M750" si="6271">+M686+3</f>
        <v>1834</v>
      </c>
      <c r="N687" s="6">
        <f t="shared" ref="N687" si="6272">N$5/M687+N$6</f>
        <v>3.7491708833151582</v>
      </c>
      <c r="O687" s="6">
        <f t="shared" si="6254"/>
        <v>5.2671781897491821</v>
      </c>
      <c r="P687" s="28">
        <f t="shared" ref="P687:P750" si="6273">P686+30</f>
        <v>17440</v>
      </c>
      <c r="Q687" s="6">
        <f t="shared" ref="Q687" si="6274">Q$5/P687+Q$6</f>
        <v>3.7024142201834862</v>
      </c>
      <c r="R687" s="6">
        <f t="shared" si="6256"/>
        <v>5.2162596330275228</v>
      </c>
      <c r="S687" s="28">
        <f t="shared" si="6023"/>
        <v>31270</v>
      </c>
      <c r="T687" s="6">
        <f t="shared" ref="T687" si="6275">T$5/S687+T$6</f>
        <v>2.6660607611128877</v>
      </c>
      <c r="U687" s="6">
        <f t="shared" si="6258"/>
        <v>2.9766637991685321</v>
      </c>
      <c r="V687" s="28">
        <f t="shared" si="6025"/>
        <v>59950</v>
      </c>
      <c r="W687" s="6">
        <f t="shared" ref="W687" si="6276">W$5/V687+W$6</f>
        <v>2.5763370308590492</v>
      </c>
      <c r="X687" s="6">
        <f t="shared" si="6260"/>
        <v>2.8768547122602168</v>
      </c>
      <c r="Y687" s="28">
        <f t="shared" si="6027"/>
        <v>119700</v>
      </c>
      <c r="Z687" s="6">
        <f t="shared" ref="Z687" si="6277">Z$5/Y687+Z$6</f>
        <v>2.4512944862155388</v>
      </c>
      <c r="AA687" s="6">
        <f t="shared" si="6262"/>
        <v>2.7375883876357561</v>
      </c>
      <c r="AB687" s="28">
        <f t="shared" si="6110"/>
        <v>760000</v>
      </c>
      <c r="AC687" s="6">
        <f t="shared" ref="AC687" si="6278">AC$5/AB687+AC$6</f>
        <v>2.2011078947368423</v>
      </c>
      <c r="AD687" s="6">
        <f t="shared" si="6264"/>
        <v>2.458678947368421</v>
      </c>
      <c r="AE687" s="28">
        <f t="shared" si="6193"/>
        <v>1207000</v>
      </c>
      <c r="AF687" s="6">
        <f t="shared" si="6247"/>
        <v>1.9143644573322287</v>
      </c>
      <c r="AG687" s="6">
        <f t="shared" si="6265"/>
        <v>2.138498094449047</v>
      </c>
      <c r="AH687" s="28">
        <f t="shared" si="6194"/>
        <v>1207000</v>
      </c>
      <c r="AI687" s="6">
        <f t="shared" si="6248"/>
        <v>1.4477644573322288</v>
      </c>
      <c r="AJ687" s="6">
        <f t="shared" si="6266"/>
        <v>1.6171980944490474</v>
      </c>
      <c r="AK687" s="28">
        <f t="shared" si="6195"/>
        <v>1207000</v>
      </c>
      <c r="AL687" s="6">
        <f t="shared" si="6249"/>
        <v>0.74766445733222864</v>
      </c>
      <c r="AM687" s="6">
        <f t="shared" si="6267"/>
        <v>0.75193065889952204</v>
      </c>
      <c r="AN687" s="28">
        <f t="shared" si="6196"/>
        <v>1207000</v>
      </c>
      <c r="AO687" s="6">
        <f t="shared" si="6250"/>
        <v>0.44686445733222863</v>
      </c>
      <c r="AP687" s="6">
        <f t="shared" si="6268"/>
        <v>0.4494980944490472</v>
      </c>
      <c r="AQ687" s="28">
        <f t="shared" si="6030"/>
        <v>119700</v>
      </c>
      <c r="AR687" s="6">
        <f t="shared" si="5944"/>
        <v>1.4189944862155388</v>
      </c>
      <c r="AS687" s="6">
        <f t="shared" si="5945"/>
        <v>1.5842024418241596</v>
      </c>
      <c r="AT687" s="28">
        <f t="shared" si="6112"/>
        <v>760000</v>
      </c>
      <c r="AU687" s="6">
        <f t="shared" si="5946"/>
        <v>1.1828078947368421</v>
      </c>
      <c r="AV687" s="6">
        <f t="shared" si="5947"/>
        <v>1.3210141880856989</v>
      </c>
      <c r="AW687" s="28">
        <f t="shared" si="6197"/>
        <v>1207000</v>
      </c>
      <c r="AX687" s="6">
        <f t="shared" si="5948"/>
        <v>1.1800644573322288</v>
      </c>
      <c r="AY687" s="6">
        <f t="shared" si="5949"/>
        <v>1.3181333351663251</v>
      </c>
      <c r="AZ687" s="28">
        <f t="shared" si="6198"/>
        <v>1207000</v>
      </c>
      <c r="BA687" s="6">
        <f t="shared" si="5950"/>
        <v>1.1800644573322288</v>
      </c>
      <c r="BB687" s="21">
        <f t="shared" si="5951"/>
        <v>1.3181333351663251</v>
      </c>
    </row>
    <row r="688" spans="4:54" x14ac:dyDescent="0.25">
      <c r="D688" s="28">
        <v>679</v>
      </c>
      <c r="F688" s="20"/>
      <c r="G688" s="29">
        <f t="shared" si="5962"/>
        <v>340</v>
      </c>
      <c r="H688" s="4">
        <f t="shared" ref="H688" si="6279">H$5/G688+H$6</f>
        <v>4.0491058823529409</v>
      </c>
      <c r="I688" s="4">
        <f t="shared" si="5953"/>
        <v>5.8040294117647058</v>
      </c>
      <c r="J688" s="28">
        <v>679</v>
      </c>
      <c r="K688" s="4">
        <f t="shared" ref="K688" si="6280">K$5/J688+K$6</f>
        <v>4.0492011782032398</v>
      </c>
      <c r="L688" s="4">
        <f t="shared" si="5955"/>
        <v>5.8041686303387339</v>
      </c>
      <c r="M688" s="28">
        <f t="shared" si="6271"/>
        <v>1837</v>
      </c>
      <c r="N688" s="6">
        <f t="shared" ref="N688" si="6281">N$5/M688+N$6</f>
        <v>3.7490809471965161</v>
      </c>
      <c r="O688" s="6">
        <f t="shared" si="6254"/>
        <v>5.2670802395209586</v>
      </c>
      <c r="P688" s="28">
        <f t="shared" si="6273"/>
        <v>17470</v>
      </c>
      <c r="Q688" s="6">
        <f t="shared" ref="Q688" si="6282">Q$5/P688+Q$6</f>
        <v>3.7023999427590155</v>
      </c>
      <c r="R688" s="6">
        <f t="shared" si="6256"/>
        <v>5.2162440755580999</v>
      </c>
      <c r="S688" s="28">
        <f t="shared" si="6023"/>
        <v>31335</v>
      </c>
      <c r="T688" s="6">
        <f t="shared" ref="T688" si="6283">T$5/S688+T$6</f>
        <v>2.6659984043401947</v>
      </c>
      <c r="U688" s="6">
        <f t="shared" si="6258"/>
        <v>2.9765983245572043</v>
      </c>
      <c r="V688" s="28">
        <f t="shared" si="6025"/>
        <v>60075</v>
      </c>
      <c r="W688" s="6">
        <f t="shared" ref="W688" si="6284">W$5/V688+W$6</f>
        <v>2.5762861839367455</v>
      </c>
      <c r="X688" s="6">
        <f t="shared" si="6260"/>
        <v>2.8768013316687475</v>
      </c>
      <c r="Y688" s="28">
        <f t="shared" si="6027"/>
        <v>119950</v>
      </c>
      <c r="Z688" s="6">
        <f t="shared" ref="Z688" si="6285">Z$5/Y688+Z$6</f>
        <v>2.4512573989162152</v>
      </c>
      <c r="AA688" s="6">
        <f t="shared" si="6262"/>
        <v>2.7375494372655274</v>
      </c>
      <c r="AB688" s="28">
        <f t="shared" si="6110"/>
        <v>762000</v>
      </c>
      <c r="AC688" s="6">
        <f t="shared" ref="AC688" si="6286">AC$5/AB688+AC$6</f>
        <v>2.2010884514435696</v>
      </c>
      <c r="AD688" s="6">
        <f t="shared" si="6264"/>
        <v>2.4586585301837269</v>
      </c>
      <c r="AE688" s="28">
        <f t="shared" si="6193"/>
        <v>1210000</v>
      </c>
      <c r="AF688" s="6">
        <f t="shared" si="6247"/>
        <v>1.9143528925619835</v>
      </c>
      <c r="AG688" s="6">
        <f t="shared" si="6265"/>
        <v>2.138485950413223</v>
      </c>
      <c r="AH688" s="28">
        <f t="shared" si="6194"/>
        <v>1210000</v>
      </c>
      <c r="AI688" s="6">
        <f t="shared" si="6248"/>
        <v>1.4477528925619836</v>
      </c>
      <c r="AJ688" s="6">
        <f t="shared" si="6266"/>
        <v>1.6171859504132231</v>
      </c>
      <c r="AK688" s="28">
        <f t="shared" si="6195"/>
        <v>1210000</v>
      </c>
      <c r="AL688" s="6">
        <f t="shared" si="6249"/>
        <v>0.74765289256198342</v>
      </c>
      <c r="AM688" s="6">
        <f t="shared" si="6267"/>
        <v>0.75191851486369798</v>
      </c>
      <c r="AN688" s="28">
        <f t="shared" si="6196"/>
        <v>1210000</v>
      </c>
      <c r="AO688" s="6">
        <f t="shared" si="6250"/>
        <v>0.44685289256198346</v>
      </c>
      <c r="AP688" s="6">
        <f t="shared" si="6268"/>
        <v>0.44948595041322315</v>
      </c>
      <c r="AQ688" s="28">
        <f t="shared" si="6030"/>
        <v>119950</v>
      </c>
      <c r="AR688" s="6">
        <f t="shared" si="5944"/>
        <v>1.4189573989162152</v>
      </c>
      <c r="AS688" s="6">
        <f t="shared" si="5945"/>
        <v>1.5841634914539309</v>
      </c>
      <c r="AT688" s="28">
        <f t="shared" si="6112"/>
        <v>762000</v>
      </c>
      <c r="AU688" s="6">
        <f t="shared" si="5946"/>
        <v>1.1827884514435696</v>
      </c>
      <c r="AV688" s="6">
        <f t="shared" si="5947"/>
        <v>1.3209937709010049</v>
      </c>
      <c r="AW688" s="28">
        <f t="shared" si="6197"/>
        <v>1210000</v>
      </c>
      <c r="AX688" s="6">
        <f t="shared" si="5948"/>
        <v>1.1800528925619835</v>
      </c>
      <c r="AY688" s="6">
        <f t="shared" si="5949"/>
        <v>1.3181211911305009</v>
      </c>
      <c r="AZ688" s="28">
        <f t="shared" si="6198"/>
        <v>1210000</v>
      </c>
      <c r="BA688" s="6">
        <f t="shared" si="5950"/>
        <v>1.1800528925619835</v>
      </c>
      <c r="BB688" s="21">
        <f t="shared" si="5951"/>
        <v>1.3181211911305009</v>
      </c>
    </row>
    <row r="689" spans="4:54" x14ac:dyDescent="0.25">
      <c r="D689" s="28">
        <v>680</v>
      </c>
      <c r="F689" s="20"/>
      <c r="G689" s="29">
        <f t="shared" si="5962"/>
        <v>340.5</v>
      </c>
      <c r="H689" s="4">
        <f t="shared" ref="H689" si="6287">H$5/G689+H$6</f>
        <v>4.0490108663729805</v>
      </c>
      <c r="I689" s="4">
        <f t="shared" si="5953"/>
        <v>5.8038906020558008</v>
      </c>
      <c r="J689" s="28">
        <v>680</v>
      </c>
      <c r="K689" s="4">
        <f t="shared" ref="K689" si="6288">K$5/J689+K$6</f>
        <v>4.0491058823529409</v>
      </c>
      <c r="L689" s="4">
        <f t="shared" si="5955"/>
        <v>5.8040294117647058</v>
      </c>
      <c r="M689" s="28">
        <f t="shared" si="6271"/>
        <v>1840</v>
      </c>
      <c r="N689" s="6">
        <f t="shared" ref="N689" si="6289">N$5/M689+N$6</f>
        <v>3.7489913043478262</v>
      </c>
      <c r="O689" s="6">
        <f t="shared" si="6254"/>
        <v>5.2669826086956526</v>
      </c>
      <c r="P689" s="28">
        <f t="shared" si="6273"/>
        <v>17500</v>
      </c>
      <c r="Q689" s="6">
        <f t="shared" ref="Q689" si="6290">Q$5/P689+Q$6</f>
        <v>3.7023857142857146</v>
      </c>
      <c r="R689" s="6">
        <f t="shared" si="6256"/>
        <v>5.2162285714285721</v>
      </c>
      <c r="S689" s="28">
        <f t="shared" si="6023"/>
        <v>31400</v>
      </c>
      <c r="T689" s="6">
        <f t="shared" ref="T689" si="6291">T$5/S689+T$6</f>
        <v>2.6659363057324841</v>
      </c>
      <c r="U689" s="6">
        <f t="shared" si="6258"/>
        <v>2.9765331210191084</v>
      </c>
      <c r="V689" s="28">
        <f t="shared" si="6025"/>
        <v>60200</v>
      </c>
      <c r="W689" s="6">
        <f t="shared" ref="W689" si="6292">W$5/V689+W$6</f>
        <v>2.5762355481727575</v>
      </c>
      <c r="X689" s="6">
        <f t="shared" si="6260"/>
        <v>2.8767481727574751</v>
      </c>
      <c r="Y689" s="28">
        <f t="shared" si="6027"/>
        <v>120200</v>
      </c>
      <c r="Z689" s="6">
        <f t="shared" ref="Z689" si="6293">Z$5/Y689+Z$6</f>
        <v>2.4512204658901831</v>
      </c>
      <c r="AA689" s="6">
        <f t="shared" si="6262"/>
        <v>2.7375106489184695</v>
      </c>
      <c r="AB689" s="28">
        <f t="shared" si="6110"/>
        <v>764000</v>
      </c>
      <c r="AC689" s="6">
        <f t="shared" ref="AC689" si="6294">AC$5/AB689+AC$6</f>
        <v>2.2010691099476443</v>
      </c>
      <c r="AD689" s="6">
        <f t="shared" si="6264"/>
        <v>2.4586382198952879</v>
      </c>
      <c r="AE689" s="28">
        <f t="shared" si="6193"/>
        <v>1213000</v>
      </c>
      <c r="AF689" s="6">
        <f t="shared" si="6247"/>
        <v>1.9143413849958779</v>
      </c>
      <c r="AG689" s="6">
        <f t="shared" si="6265"/>
        <v>2.1384738664468261</v>
      </c>
      <c r="AH689" s="28">
        <f t="shared" si="6194"/>
        <v>1213000</v>
      </c>
      <c r="AI689" s="6">
        <f t="shared" si="6248"/>
        <v>1.447741384995878</v>
      </c>
      <c r="AJ689" s="6">
        <f t="shared" si="6266"/>
        <v>1.617173866446826</v>
      </c>
      <c r="AK689" s="28">
        <f t="shared" si="6195"/>
        <v>1213000</v>
      </c>
      <c r="AL689" s="6">
        <f t="shared" si="6249"/>
        <v>0.74764138499587796</v>
      </c>
      <c r="AM689" s="6">
        <f t="shared" si="6267"/>
        <v>0.75190643089730091</v>
      </c>
      <c r="AN689" s="28">
        <f t="shared" si="6196"/>
        <v>1213000</v>
      </c>
      <c r="AO689" s="6">
        <f t="shared" si="6250"/>
        <v>0.446841384995878</v>
      </c>
      <c r="AP689" s="6">
        <f t="shared" si="6268"/>
        <v>0.44947386644682602</v>
      </c>
      <c r="AQ689" s="28">
        <f t="shared" si="6030"/>
        <v>120200</v>
      </c>
      <c r="AR689" s="6">
        <f t="shared" si="5944"/>
        <v>1.4189204658901831</v>
      </c>
      <c r="AS689" s="6">
        <f t="shared" si="5945"/>
        <v>1.5841247031068728</v>
      </c>
      <c r="AT689" s="28">
        <f t="shared" si="6112"/>
        <v>764000</v>
      </c>
      <c r="AU689" s="6">
        <f t="shared" si="5946"/>
        <v>1.1827691099476441</v>
      </c>
      <c r="AV689" s="6">
        <f t="shared" si="5947"/>
        <v>1.3209734606125658</v>
      </c>
      <c r="AW689" s="28">
        <f t="shared" si="6197"/>
        <v>1213000</v>
      </c>
      <c r="AX689" s="6">
        <f t="shared" si="5948"/>
        <v>1.180041384995878</v>
      </c>
      <c r="AY689" s="6">
        <f t="shared" si="5949"/>
        <v>1.3181091071641038</v>
      </c>
      <c r="AZ689" s="28">
        <f t="shared" si="6198"/>
        <v>1213000</v>
      </c>
      <c r="BA689" s="6">
        <f t="shared" si="5950"/>
        <v>1.180041384995878</v>
      </c>
      <c r="BB689" s="21">
        <f t="shared" si="5951"/>
        <v>1.3181091071641038</v>
      </c>
    </row>
    <row r="690" spans="4:54" x14ac:dyDescent="0.25">
      <c r="D690" s="28">
        <v>681</v>
      </c>
      <c r="F690" s="20"/>
      <c r="G690" s="29">
        <f t="shared" si="5962"/>
        <v>341</v>
      </c>
      <c r="H690" s="4">
        <f t="shared" ref="H690" si="6295">H$5/G690+H$6</f>
        <v>4.0489161290322579</v>
      </c>
      <c r="I690" s="4">
        <f t="shared" si="5953"/>
        <v>5.8037521994134904</v>
      </c>
      <c r="J690" s="28">
        <v>681</v>
      </c>
      <c r="K690" s="4">
        <f t="shared" ref="K690" si="6296">K$5/J690+K$6</f>
        <v>4.0490108663729805</v>
      </c>
      <c r="L690" s="4">
        <f t="shared" si="5955"/>
        <v>5.8038906020558008</v>
      </c>
      <c r="M690" s="28">
        <f t="shared" si="6271"/>
        <v>1843</v>
      </c>
      <c r="N690" s="6">
        <f t="shared" ref="N690" si="6297">N$5/M690+N$6</f>
        <v>3.7489019533369508</v>
      </c>
      <c r="O690" s="6">
        <f t="shared" si="6254"/>
        <v>5.2668852957135108</v>
      </c>
      <c r="P690" s="28">
        <f t="shared" si="6273"/>
        <v>17530</v>
      </c>
      <c r="Q690" s="6">
        <f t="shared" ref="Q690" si="6298">Q$5/P690+Q$6</f>
        <v>3.702371534512265</v>
      </c>
      <c r="R690" s="6">
        <f t="shared" si="6256"/>
        <v>5.2162131203650883</v>
      </c>
      <c r="S690" s="28">
        <f t="shared" si="6023"/>
        <v>31465</v>
      </c>
      <c r="T690" s="6">
        <f t="shared" ref="T690" si="6299">T$5/S690+T$6</f>
        <v>2.6658744636898142</v>
      </c>
      <c r="U690" s="6">
        <f t="shared" si="6258"/>
        <v>2.976468186874305</v>
      </c>
      <c r="V690" s="28">
        <f t="shared" si="6025"/>
        <v>60325</v>
      </c>
      <c r="W690" s="6">
        <f t="shared" ref="W690" si="6300">W$5/V690+W$6</f>
        <v>2.5761851222544547</v>
      </c>
      <c r="X690" s="6">
        <f t="shared" si="6260"/>
        <v>2.8766952341483631</v>
      </c>
      <c r="Y690" s="28">
        <f t="shared" si="6027"/>
        <v>120450</v>
      </c>
      <c r="Z690" s="6">
        <f t="shared" ref="Z690" si="6301">Z$5/Y690+Z$6</f>
        <v>2.451183686176837</v>
      </c>
      <c r="AA690" s="6">
        <f t="shared" si="6262"/>
        <v>2.7374720215857202</v>
      </c>
      <c r="AB690" s="28">
        <f t="shared" si="6110"/>
        <v>766000</v>
      </c>
      <c r="AC690" s="6">
        <f t="shared" ref="AC690" si="6302">AC$5/AB690+AC$6</f>
        <v>2.2010498694516971</v>
      </c>
      <c r="AD690" s="6">
        <f t="shared" si="6264"/>
        <v>2.4586180156657962</v>
      </c>
      <c r="AE690" s="28">
        <f t="shared" si="6193"/>
        <v>1216000</v>
      </c>
      <c r="AF690" s="6">
        <f t="shared" si="6247"/>
        <v>1.9143299342105262</v>
      </c>
      <c r="AG690" s="6">
        <f t="shared" si="6265"/>
        <v>2.1384618421052632</v>
      </c>
      <c r="AH690" s="28">
        <f t="shared" si="6194"/>
        <v>1216000</v>
      </c>
      <c r="AI690" s="6">
        <f t="shared" si="6248"/>
        <v>1.4477299342105263</v>
      </c>
      <c r="AJ690" s="6">
        <f t="shared" si="6266"/>
        <v>1.6171618421052631</v>
      </c>
      <c r="AK690" s="28">
        <f t="shared" si="6195"/>
        <v>1216000</v>
      </c>
      <c r="AL690" s="6">
        <f t="shared" si="6249"/>
        <v>0.74762993421052626</v>
      </c>
      <c r="AM690" s="6">
        <f t="shared" si="6267"/>
        <v>0.75189440655573803</v>
      </c>
      <c r="AN690" s="28">
        <f t="shared" si="6196"/>
        <v>1216000</v>
      </c>
      <c r="AO690" s="6">
        <f t="shared" si="6250"/>
        <v>0.4468299342105263</v>
      </c>
      <c r="AP690" s="6">
        <f t="shared" si="6268"/>
        <v>0.44946184210526313</v>
      </c>
      <c r="AQ690" s="28">
        <f t="shared" si="6030"/>
        <v>120450</v>
      </c>
      <c r="AR690" s="6">
        <f t="shared" si="5944"/>
        <v>1.4188836861768368</v>
      </c>
      <c r="AS690" s="6">
        <f t="shared" si="5945"/>
        <v>1.5840860757741237</v>
      </c>
      <c r="AT690" s="28">
        <f t="shared" si="6112"/>
        <v>766000</v>
      </c>
      <c r="AU690" s="6">
        <f t="shared" si="5946"/>
        <v>1.1827498694516971</v>
      </c>
      <c r="AV690" s="6">
        <f t="shared" si="5947"/>
        <v>1.3209532563830741</v>
      </c>
      <c r="AW690" s="28">
        <f t="shared" si="6197"/>
        <v>1216000</v>
      </c>
      <c r="AX690" s="6">
        <f t="shared" si="5948"/>
        <v>1.1800299342105263</v>
      </c>
      <c r="AY690" s="6">
        <f t="shared" si="5949"/>
        <v>1.3180970828225409</v>
      </c>
      <c r="AZ690" s="28">
        <f t="shared" si="6198"/>
        <v>1216000</v>
      </c>
      <c r="BA690" s="6">
        <f t="shared" si="5950"/>
        <v>1.1800299342105263</v>
      </c>
      <c r="BB690" s="21">
        <f t="shared" si="5951"/>
        <v>1.3180970828225409</v>
      </c>
    </row>
    <row r="691" spans="4:54" x14ac:dyDescent="0.25">
      <c r="D691" s="28">
        <v>682</v>
      </c>
      <c r="F691" s="20"/>
      <c r="G691" s="29">
        <f t="shared" si="5962"/>
        <v>341.5</v>
      </c>
      <c r="H691" s="4">
        <f t="shared" ref="H691" si="6303">H$5/G691+H$6</f>
        <v>4.0488216691068812</v>
      </c>
      <c r="I691" s="4">
        <f t="shared" si="5953"/>
        <v>5.803614202049781</v>
      </c>
      <c r="J691" s="28">
        <v>682</v>
      </c>
      <c r="K691" s="4">
        <f t="shared" ref="K691" si="6304">K$5/J691+K$6</f>
        <v>4.0489161290322579</v>
      </c>
      <c r="L691" s="4">
        <f t="shared" si="5955"/>
        <v>5.8037521994134904</v>
      </c>
      <c r="M691" s="28">
        <f t="shared" si="6271"/>
        <v>1846</v>
      </c>
      <c r="N691" s="6">
        <f t="shared" ref="N691" si="6305">N$5/M691+N$6</f>
        <v>3.748812892741062</v>
      </c>
      <c r="O691" s="6">
        <f t="shared" si="6254"/>
        <v>5.2667882990249186</v>
      </c>
      <c r="P691" s="28">
        <f t="shared" si="6273"/>
        <v>17560</v>
      </c>
      <c r="Q691" s="6">
        <f t="shared" ref="Q691" si="6306">Q$5/P691+Q$6</f>
        <v>3.7023574031890663</v>
      </c>
      <c r="R691" s="6">
        <f t="shared" si="6256"/>
        <v>5.2161977220956723</v>
      </c>
      <c r="S691" s="28">
        <f t="shared" si="6023"/>
        <v>31530</v>
      </c>
      <c r="T691" s="6">
        <f t="shared" ref="T691" si="6307">T$5/S691+T$6</f>
        <v>2.6658128766254361</v>
      </c>
      <c r="U691" s="6">
        <f t="shared" si="6258"/>
        <v>2.9764035204567079</v>
      </c>
      <c r="V691" s="28">
        <f t="shared" si="6025"/>
        <v>60450</v>
      </c>
      <c r="W691" s="6">
        <f t="shared" ref="W691" si="6308">W$5/V691+W$6</f>
        <v>2.5761349048800661</v>
      </c>
      <c r="X691" s="6">
        <f t="shared" si="6260"/>
        <v>2.8766425144747725</v>
      </c>
      <c r="Y691" s="28">
        <f t="shared" si="6027"/>
        <v>120700</v>
      </c>
      <c r="Z691" s="6">
        <f t="shared" ref="Z691" si="6309">Z$5/Y691+Z$6</f>
        <v>2.4511470588235293</v>
      </c>
      <c r="AA691" s="6">
        <f t="shared" si="6262"/>
        <v>2.7374335542667771</v>
      </c>
      <c r="AB691" s="28">
        <f t="shared" si="6110"/>
        <v>768000</v>
      </c>
      <c r="AC691" s="6">
        <f t="shared" ref="AC691" si="6310">AC$5/AB691+AC$6</f>
        <v>2.2010307291666669</v>
      </c>
      <c r="AD691" s="6">
        <f t="shared" si="6264"/>
        <v>2.4585979166666667</v>
      </c>
      <c r="AE691" s="28">
        <f t="shared" si="6193"/>
        <v>1219000</v>
      </c>
      <c r="AF691" s="6">
        <f t="shared" si="6247"/>
        <v>1.9143185397867104</v>
      </c>
      <c r="AG691" s="6">
        <f t="shared" si="6265"/>
        <v>2.1384498769483185</v>
      </c>
      <c r="AH691" s="28">
        <f t="shared" si="6194"/>
        <v>1219000</v>
      </c>
      <c r="AI691" s="6">
        <f t="shared" si="6248"/>
        <v>1.4477185397867105</v>
      </c>
      <c r="AJ691" s="6">
        <f t="shared" si="6266"/>
        <v>1.6171498769483184</v>
      </c>
      <c r="AK691" s="28">
        <f t="shared" si="6195"/>
        <v>1219000</v>
      </c>
      <c r="AL691" s="6">
        <f t="shared" si="6249"/>
        <v>0.74761853978671045</v>
      </c>
      <c r="AM691" s="6">
        <f t="shared" si="6267"/>
        <v>0.75188244139879312</v>
      </c>
      <c r="AN691" s="28">
        <f t="shared" si="6196"/>
        <v>1219000</v>
      </c>
      <c r="AO691" s="6">
        <f t="shared" si="6250"/>
        <v>0.44681853978671038</v>
      </c>
      <c r="AP691" s="6">
        <f t="shared" si="6268"/>
        <v>0.44944987694831828</v>
      </c>
      <c r="AQ691" s="28">
        <f t="shared" si="6030"/>
        <v>120700</v>
      </c>
      <c r="AR691" s="6">
        <f t="shared" si="5944"/>
        <v>1.4188470588235294</v>
      </c>
      <c r="AS691" s="6">
        <f t="shared" si="5945"/>
        <v>1.5840476084551807</v>
      </c>
      <c r="AT691" s="28">
        <f t="shared" si="6112"/>
        <v>768000</v>
      </c>
      <c r="AU691" s="6">
        <f t="shared" si="5946"/>
        <v>1.1827307291666667</v>
      </c>
      <c r="AV691" s="6">
        <f t="shared" si="5947"/>
        <v>1.3209331573839445</v>
      </c>
      <c r="AW691" s="28">
        <f t="shared" si="6197"/>
        <v>1219000</v>
      </c>
      <c r="AX691" s="6">
        <f t="shared" si="5948"/>
        <v>1.1800185397867105</v>
      </c>
      <c r="AY691" s="6">
        <f t="shared" si="5949"/>
        <v>1.3180851176655961</v>
      </c>
      <c r="AZ691" s="28">
        <f t="shared" si="6198"/>
        <v>1219000</v>
      </c>
      <c r="BA691" s="6">
        <f t="shared" si="5950"/>
        <v>1.1800185397867105</v>
      </c>
      <c r="BB691" s="21">
        <f t="shared" si="5951"/>
        <v>1.3180851176655961</v>
      </c>
    </row>
    <row r="692" spans="4:54" x14ac:dyDescent="0.25">
      <c r="D692" s="28">
        <v>683</v>
      </c>
      <c r="F692" s="20"/>
      <c r="G692" s="29">
        <f t="shared" si="5962"/>
        <v>342</v>
      </c>
      <c r="H692" s="4">
        <f t="shared" ref="H692" si="6311">H$5/G692+H$6</f>
        <v>4.048727485380117</v>
      </c>
      <c r="I692" s="4">
        <f t="shared" si="5953"/>
        <v>5.8034766081871352</v>
      </c>
      <c r="J692" s="28">
        <v>683</v>
      </c>
      <c r="K692" s="4">
        <f t="shared" ref="K692" si="6312">K$5/J692+K$6</f>
        <v>4.0488216691068812</v>
      </c>
      <c r="L692" s="4">
        <f t="shared" si="5955"/>
        <v>5.803614202049781</v>
      </c>
      <c r="M692" s="28">
        <f t="shared" si="6271"/>
        <v>1849</v>
      </c>
      <c r="N692" s="6">
        <f t="shared" ref="N692" si="6313">N$5/M692+N$6</f>
        <v>3.7487241211465658</v>
      </c>
      <c r="O692" s="6">
        <f t="shared" si="6254"/>
        <v>5.2666916170903191</v>
      </c>
      <c r="P692" s="28">
        <f t="shared" si="6273"/>
        <v>17590</v>
      </c>
      <c r="Q692" s="6">
        <f t="shared" ref="Q692" si="6314">Q$5/P692+Q$6</f>
        <v>3.7023433200682208</v>
      </c>
      <c r="R692" s="6">
        <f t="shared" si="6256"/>
        <v>5.2161823763501989</v>
      </c>
      <c r="S692" s="28">
        <f t="shared" si="6023"/>
        <v>31595</v>
      </c>
      <c r="T692" s="6">
        <f t="shared" ref="T692" si="6315">T$5/S692+T$6</f>
        <v>2.6657515429656593</v>
      </c>
      <c r="U692" s="6">
        <f t="shared" si="6258"/>
        <v>2.9763391201139422</v>
      </c>
      <c r="V692" s="28">
        <f t="shared" si="6025"/>
        <v>60575</v>
      </c>
      <c r="W692" s="6">
        <f t="shared" ref="W692" si="6316">W$5/V692+W$6</f>
        <v>2.5760848947585635</v>
      </c>
      <c r="X692" s="6">
        <f t="shared" si="6260"/>
        <v>2.8765900123813455</v>
      </c>
      <c r="Y692" s="28">
        <f t="shared" si="6027"/>
        <v>120950</v>
      </c>
      <c r="Z692" s="6">
        <f t="shared" ref="Z692" si="6317">Z$5/Y692+Z$6</f>
        <v>2.45111058288549</v>
      </c>
      <c r="AA692" s="6">
        <f t="shared" si="6262"/>
        <v>2.7373952459694091</v>
      </c>
      <c r="AB692" s="28">
        <f t="shared" si="6110"/>
        <v>770000</v>
      </c>
      <c r="AC692" s="6">
        <f t="shared" ref="AC692" si="6318">AC$5/AB692+AC$6</f>
        <v>2.2010116883116884</v>
      </c>
      <c r="AD692" s="6">
        <f t="shared" si="6264"/>
        <v>2.458577922077922</v>
      </c>
      <c r="AE692" s="28">
        <f t="shared" si="6193"/>
        <v>1222000</v>
      </c>
      <c r="AF692" s="6">
        <f t="shared" si="6247"/>
        <v>1.914307201309329</v>
      </c>
      <c r="AG692" s="6">
        <f t="shared" si="6265"/>
        <v>2.1384379705400982</v>
      </c>
      <c r="AH692" s="28">
        <f t="shared" si="6194"/>
        <v>1222000</v>
      </c>
      <c r="AI692" s="6">
        <f t="shared" si="6248"/>
        <v>1.4477072013093291</v>
      </c>
      <c r="AJ692" s="6">
        <f t="shared" si="6266"/>
        <v>1.6171379705400983</v>
      </c>
      <c r="AK692" s="28">
        <f t="shared" si="6195"/>
        <v>1222000</v>
      </c>
      <c r="AL692" s="6">
        <f t="shared" si="6249"/>
        <v>0.74760720130932901</v>
      </c>
      <c r="AM692" s="6">
        <f t="shared" si="6267"/>
        <v>0.75187053499057299</v>
      </c>
      <c r="AN692" s="28">
        <f t="shared" si="6196"/>
        <v>1222000</v>
      </c>
      <c r="AO692" s="6">
        <f t="shared" si="6250"/>
        <v>0.44680720130932894</v>
      </c>
      <c r="AP692" s="6">
        <f t="shared" si="6268"/>
        <v>0.44943797054009821</v>
      </c>
      <c r="AQ692" s="28">
        <f t="shared" si="6030"/>
        <v>120950</v>
      </c>
      <c r="AR692" s="6">
        <f t="shared" si="5944"/>
        <v>1.41881058288549</v>
      </c>
      <c r="AS692" s="6">
        <f t="shared" si="5945"/>
        <v>1.5840093001578124</v>
      </c>
      <c r="AT692" s="28">
        <f t="shared" si="6112"/>
        <v>770000</v>
      </c>
      <c r="AU692" s="6">
        <f t="shared" si="5946"/>
        <v>1.1827116883116884</v>
      </c>
      <c r="AV692" s="6">
        <f t="shared" si="5947"/>
        <v>1.3209131627952</v>
      </c>
      <c r="AW692" s="28">
        <f t="shared" si="6197"/>
        <v>1222000</v>
      </c>
      <c r="AX692" s="6">
        <f t="shared" si="5948"/>
        <v>1.180007201309329</v>
      </c>
      <c r="AY692" s="6">
        <f t="shared" si="5949"/>
        <v>1.3180732112573761</v>
      </c>
      <c r="AZ692" s="28">
        <f t="shared" si="6198"/>
        <v>1222000</v>
      </c>
      <c r="BA692" s="6">
        <f t="shared" si="5950"/>
        <v>1.180007201309329</v>
      </c>
      <c r="BB692" s="21">
        <f t="shared" si="5951"/>
        <v>1.3180732112573761</v>
      </c>
    </row>
    <row r="693" spans="4:54" x14ac:dyDescent="0.25">
      <c r="D693" s="28">
        <v>684</v>
      </c>
      <c r="F693" s="20"/>
      <c r="G693" s="29">
        <f t="shared" si="5962"/>
        <v>342.5</v>
      </c>
      <c r="H693" s="4">
        <f t="shared" ref="H693" si="6319">H$5/G693+H$6</f>
        <v>4.0486335766423354</v>
      </c>
      <c r="I693" s="4">
        <f t="shared" si="5953"/>
        <v>5.8033394160583942</v>
      </c>
      <c r="J693" s="28">
        <v>684</v>
      </c>
      <c r="K693" s="4">
        <f t="shared" ref="K693" si="6320">K$5/J693+K$6</f>
        <v>4.048727485380117</v>
      </c>
      <c r="L693" s="4">
        <f t="shared" si="5955"/>
        <v>5.8034766081871352</v>
      </c>
      <c r="M693" s="28">
        <f t="shared" si="6271"/>
        <v>1852</v>
      </c>
      <c r="N693" s="6">
        <f t="shared" ref="N693" si="6321">N$5/M693+N$6</f>
        <v>3.7486356371490284</v>
      </c>
      <c r="O693" s="6">
        <f t="shared" si="6254"/>
        <v>5.2665952483801295</v>
      </c>
      <c r="P693" s="28">
        <f t="shared" si="6273"/>
        <v>17620</v>
      </c>
      <c r="Q693" s="6">
        <f t="shared" ref="Q693" si="6322">Q$5/P693+Q$6</f>
        <v>3.7023292849035188</v>
      </c>
      <c r="R693" s="6">
        <f t="shared" si="6256"/>
        <v>5.2161670828603866</v>
      </c>
      <c r="S693" s="28">
        <f t="shared" si="6023"/>
        <v>31660</v>
      </c>
      <c r="T693" s="6">
        <f t="shared" ref="T693" si="6323">T$5/S693+T$6</f>
        <v>2.6656904611497159</v>
      </c>
      <c r="U693" s="6">
        <f t="shared" si="6258"/>
        <v>2.9762749842072016</v>
      </c>
      <c r="V693" s="28">
        <f t="shared" si="6025"/>
        <v>60700</v>
      </c>
      <c r="W693" s="6">
        <f t="shared" ref="W693" si="6324">W$5/V693+W$6</f>
        <v>2.576035090609555</v>
      </c>
      <c r="X693" s="6">
        <f t="shared" si="6260"/>
        <v>2.8765377265238881</v>
      </c>
      <c r="Y693" s="28">
        <f t="shared" si="6027"/>
        <v>121200</v>
      </c>
      <c r="Z693" s="6">
        <f t="shared" ref="Z693" si="6325">Z$5/Y693+Z$6</f>
        <v>2.4510742574257427</v>
      </c>
      <c r="AA693" s="6">
        <f t="shared" si="6262"/>
        <v>2.7373570957095712</v>
      </c>
      <c r="AB693" s="28">
        <f t="shared" si="6110"/>
        <v>772000</v>
      </c>
      <c r="AC693" s="6">
        <f t="shared" ref="AC693" si="6326">AC$5/AB693+AC$6</f>
        <v>2.20099274611399</v>
      </c>
      <c r="AD693" s="6">
        <f t="shared" si="6264"/>
        <v>2.4585580310880828</v>
      </c>
      <c r="AE693" s="28">
        <f t="shared" si="6193"/>
        <v>1225000</v>
      </c>
      <c r="AF693" s="6">
        <f t="shared" si="6247"/>
        <v>1.9142959183673469</v>
      </c>
      <c r="AG693" s="6">
        <f t="shared" si="6265"/>
        <v>2.1384261224489793</v>
      </c>
      <c r="AH693" s="28">
        <f t="shared" si="6194"/>
        <v>1225000</v>
      </c>
      <c r="AI693" s="6">
        <f t="shared" si="6248"/>
        <v>1.447695918367347</v>
      </c>
      <c r="AJ693" s="6">
        <f t="shared" si="6266"/>
        <v>1.6171261224489797</v>
      </c>
      <c r="AK693" s="28">
        <f t="shared" si="6195"/>
        <v>1225000</v>
      </c>
      <c r="AL693" s="6">
        <f t="shared" si="6249"/>
        <v>0.74759591836734696</v>
      </c>
      <c r="AM693" s="6">
        <f t="shared" si="6267"/>
        <v>0.75185868689945445</v>
      </c>
      <c r="AN693" s="28">
        <f t="shared" si="6196"/>
        <v>1225000</v>
      </c>
      <c r="AO693" s="6">
        <f t="shared" si="6250"/>
        <v>0.44679591836734694</v>
      </c>
      <c r="AP693" s="6">
        <f t="shared" si="6268"/>
        <v>0.44942612244897961</v>
      </c>
      <c r="AQ693" s="28">
        <f t="shared" si="6030"/>
        <v>121200</v>
      </c>
      <c r="AR693" s="6">
        <f t="shared" si="5944"/>
        <v>1.4187742574257427</v>
      </c>
      <c r="AS693" s="6">
        <f t="shared" si="5945"/>
        <v>1.5839711498979745</v>
      </c>
      <c r="AT693" s="28">
        <f t="shared" si="6112"/>
        <v>772000</v>
      </c>
      <c r="AU693" s="6">
        <f t="shared" si="5946"/>
        <v>1.1826927461139896</v>
      </c>
      <c r="AV693" s="6">
        <f t="shared" si="5947"/>
        <v>1.3208932718053608</v>
      </c>
      <c r="AW693" s="28">
        <f t="shared" si="6197"/>
        <v>1225000</v>
      </c>
      <c r="AX693" s="6">
        <f t="shared" si="5948"/>
        <v>1.179995918367347</v>
      </c>
      <c r="AY693" s="6">
        <f t="shared" si="5949"/>
        <v>1.3180613631662574</v>
      </c>
      <c r="AZ693" s="28">
        <f t="shared" si="6198"/>
        <v>1225000</v>
      </c>
      <c r="BA693" s="6">
        <f t="shared" si="5950"/>
        <v>1.179995918367347</v>
      </c>
      <c r="BB693" s="21">
        <f t="shared" si="5951"/>
        <v>1.3180613631662574</v>
      </c>
    </row>
    <row r="694" spans="4:54" x14ac:dyDescent="0.25">
      <c r="D694" s="28">
        <v>685</v>
      </c>
      <c r="F694" s="20"/>
      <c r="G694" s="29">
        <f t="shared" si="5962"/>
        <v>343</v>
      </c>
      <c r="H694" s="4">
        <f t="shared" ref="H694" si="6327">H$5/G694+H$6</f>
        <v>4.0485399416909624</v>
      </c>
      <c r="I694" s="4">
        <f t="shared" si="5953"/>
        <v>5.8032026239067056</v>
      </c>
      <c r="J694" s="28">
        <v>685</v>
      </c>
      <c r="K694" s="4">
        <f t="shared" ref="K694" si="6328">K$5/J694+K$6</f>
        <v>4.0486335766423354</v>
      </c>
      <c r="L694" s="4">
        <f t="shared" si="5955"/>
        <v>5.8033394160583942</v>
      </c>
      <c r="M694" s="28">
        <f t="shared" si="6271"/>
        <v>1855</v>
      </c>
      <c r="N694" s="6">
        <f t="shared" ref="N694" si="6329">N$5/M694+N$6</f>
        <v>3.7485474393531</v>
      </c>
      <c r="O694" s="6">
        <f t="shared" si="6254"/>
        <v>5.2664991913746633</v>
      </c>
      <c r="P694" s="28">
        <f t="shared" si="6273"/>
        <v>17650</v>
      </c>
      <c r="Q694" s="6">
        <f t="shared" ref="Q694" si="6330">Q$5/P694+Q$6</f>
        <v>3.7023152974504252</v>
      </c>
      <c r="R694" s="6">
        <f t="shared" si="6256"/>
        <v>5.2161518413597738</v>
      </c>
      <c r="S694" s="28">
        <f t="shared" si="6023"/>
        <v>31725</v>
      </c>
      <c r="T694" s="6">
        <f t="shared" ref="T694" si="6331">T$5/S694+T$6</f>
        <v>2.6656296296296298</v>
      </c>
      <c r="U694" s="6">
        <f t="shared" si="6258"/>
        <v>2.9762111111111111</v>
      </c>
      <c r="V694" s="28">
        <f t="shared" si="6025"/>
        <v>60825</v>
      </c>
      <c r="W694" s="6">
        <f t="shared" ref="W694" si="6332">W$5/V694+W$6</f>
        <v>2.575985491163173</v>
      </c>
      <c r="X694" s="6">
        <f t="shared" si="6260"/>
        <v>2.876485655569256</v>
      </c>
      <c r="Y694" s="28">
        <f t="shared" si="6027"/>
        <v>121450</v>
      </c>
      <c r="Z694" s="6">
        <f t="shared" ref="Z694" si="6333">Z$5/Y694+Z$6</f>
        <v>2.4510380815150268</v>
      </c>
      <c r="AA694" s="6">
        <f t="shared" si="6262"/>
        <v>2.7373191025113215</v>
      </c>
      <c r="AB694" s="28">
        <f t="shared" si="6110"/>
        <v>774000</v>
      </c>
      <c r="AC694" s="6">
        <f t="shared" ref="AC694" si="6334">AC$5/AB694+AC$6</f>
        <v>2.2009739018087857</v>
      </c>
      <c r="AD694" s="6">
        <f t="shared" si="6264"/>
        <v>2.4585382428940568</v>
      </c>
      <c r="AE694" s="28">
        <f t="shared" si="6193"/>
        <v>1228000</v>
      </c>
      <c r="AF694" s="6">
        <f t="shared" si="6247"/>
        <v>1.9142846905537458</v>
      </c>
      <c r="AG694" s="6">
        <f t="shared" si="6265"/>
        <v>2.1384143322475571</v>
      </c>
      <c r="AH694" s="28">
        <f t="shared" si="6194"/>
        <v>1228000</v>
      </c>
      <c r="AI694" s="6">
        <f t="shared" si="6248"/>
        <v>1.4476846905537459</v>
      </c>
      <c r="AJ694" s="6">
        <f t="shared" si="6266"/>
        <v>1.617114332247557</v>
      </c>
      <c r="AK694" s="28">
        <f t="shared" si="6195"/>
        <v>1228000</v>
      </c>
      <c r="AL694" s="6">
        <f t="shared" si="6249"/>
        <v>0.74758469055374588</v>
      </c>
      <c r="AM694" s="6">
        <f t="shared" si="6267"/>
        <v>0.75184689669803184</v>
      </c>
      <c r="AN694" s="28">
        <f t="shared" si="6196"/>
        <v>1228000</v>
      </c>
      <c r="AO694" s="6">
        <f t="shared" si="6250"/>
        <v>0.44678469055374592</v>
      </c>
      <c r="AP694" s="6">
        <f t="shared" si="6268"/>
        <v>0.449414332247557</v>
      </c>
      <c r="AQ694" s="28">
        <f t="shared" si="6030"/>
        <v>121450</v>
      </c>
      <c r="AR694" s="6">
        <f t="shared" si="5944"/>
        <v>1.4187380815150268</v>
      </c>
      <c r="AS694" s="6">
        <f t="shared" si="5945"/>
        <v>1.5839331566997252</v>
      </c>
      <c r="AT694" s="28">
        <f t="shared" si="6112"/>
        <v>774000</v>
      </c>
      <c r="AU694" s="6">
        <f t="shared" si="5946"/>
        <v>1.1826739018087855</v>
      </c>
      <c r="AV694" s="6">
        <f t="shared" si="5947"/>
        <v>1.3208734836113347</v>
      </c>
      <c r="AW694" s="28">
        <f t="shared" si="6197"/>
        <v>1228000</v>
      </c>
      <c r="AX694" s="6">
        <f t="shared" si="5948"/>
        <v>1.1799846905537459</v>
      </c>
      <c r="AY694" s="6">
        <f t="shared" si="5949"/>
        <v>1.3180495729648347</v>
      </c>
      <c r="AZ694" s="28">
        <f t="shared" si="6198"/>
        <v>1228000</v>
      </c>
      <c r="BA694" s="6">
        <f t="shared" si="5950"/>
        <v>1.1799846905537459</v>
      </c>
      <c r="BB694" s="21">
        <f t="shared" si="5951"/>
        <v>1.3180495729648347</v>
      </c>
    </row>
    <row r="695" spans="4:54" x14ac:dyDescent="0.25">
      <c r="D695" s="28">
        <v>686</v>
      </c>
      <c r="F695" s="20"/>
      <c r="G695" s="29">
        <f t="shared" si="5962"/>
        <v>343.5</v>
      </c>
      <c r="H695" s="4">
        <f t="shared" ref="H695" si="6335">H$5/G695+H$6</f>
        <v>4.0484465793304221</v>
      </c>
      <c r="I695" s="4">
        <f t="shared" si="5953"/>
        <v>5.8030662299854443</v>
      </c>
      <c r="J695" s="28">
        <v>686</v>
      </c>
      <c r="K695" s="4">
        <f t="shared" ref="K695" si="6336">K$5/J695+K$6</f>
        <v>4.0485399416909624</v>
      </c>
      <c r="L695" s="4">
        <f t="shared" si="5955"/>
        <v>5.8032026239067056</v>
      </c>
      <c r="M695" s="28">
        <f t="shared" si="6271"/>
        <v>1858</v>
      </c>
      <c r="N695" s="6">
        <f t="shared" ref="N695" si="6337">N$5/M695+N$6</f>
        <v>3.7484595263724438</v>
      </c>
      <c r="O695" s="6">
        <f t="shared" si="6254"/>
        <v>5.2664034445640473</v>
      </c>
      <c r="P695" s="28">
        <f t="shared" si="6273"/>
        <v>17680</v>
      </c>
      <c r="Q695" s="6">
        <f t="shared" ref="Q695" si="6338">Q$5/P695+Q$6</f>
        <v>3.7023013574660637</v>
      </c>
      <c r="R695" s="6">
        <f t="shared" si="6256"/>
        <v>5.2161366515837111</v>
      </c>
      <c r="S695" s="28">
        <f t="shared" si="6023"/>
        <v>31790</v>
      </c>
      <c r="T695" s="6">
        <f t="shared" ref="T695" si="6339">T$5/S695+T$6</f>
        <v>2.6655690468700852</v>
      </c>
      <c r="U695" s="6">
        <f t="shared" si="6258"/>
        <v>2.9761474992135892</v>
      </c>
      <c r="V695" s="28">
        <f t="shared" si="6025"/>
        <v>60950</v>
      </c>
      <c r="W695" s="6">
        <f t="shared" ref="W695" si="6340">W$5/V695+W$6</f>
        <v>2.575936095159967</v>
      </c>
      <c r="X695" s="6">
        <f t="shared" si="6260"/>
        <v>2.8764337981952419</v>
      </c>
      <c r="Y695" s="28">
        <f t="shared" si="6027"/>
        <v>121700</v>
      </c>
      <c r="Z695" s="6">
        <f t="shared" ref="Z695" si="6341">Z$5/Y695+Z$6</f>
        <v>2.4510020542317172</v>
      </c>
      <c r="AA695" s="6">
        <f t="shared" si="6262"/>
        <v>2.7372812654067378</v>
      </c>
      <c r="AB695" s="28">
        <f t="shared" si="6110"/>
        <v>776000</v>
      </c>
      <c r="AC695" s="6">
        <f t="shared" ref="AC695" si="6342">AC$5/AB695+AC$6</f>
        <v>2.2009551546391757</v>
      </c>
      <c r="AD695" s="6">
        <f t="shared" si="6264"/>
        <v>2.4585185567010308</v>
      </c>
      <c r="AE695" s="28">
        <f t="shared" si="6193"/>
        <v>1231000</v>
      </c>
      <c r="AF695" s="6">
        <f t="shared" si="6247"/>
        <v>1.9142735174654752</v>
      </c>
      <c r="AG695" s="6">
        <f t="shared" si="6265"/>
        <v>2.1384025995125913</v>
      </c>
      <c r="AH695" s="28">
        <f t="shared" si="6194"/>
        <v>1231000</v>
      </c>
      <c r="AI695" s="6">
        <f t="shared" si="6248"/>
        <v>1.4476735174654753</v>
      </c>
      <c r="AJ695" s="6">
        <f t="shared" si="6266"/>
        <v>1.6171025995125914</v>
      </c>
      <c r="AK695" s="28">
        <f t="shared" si="6195"/>
        <v>1231000</v>
      </c>
      <c r="AL695" s="6">
        <f t="shared" si="6249"/>
        <v>0.74757351746547518</v>
      </c>
      <c r="AM695" s="6">
        <f t="shared" si="6267"/>
        <v>0.75183516396306627</v>
      </c>
      <c r="AN695" s="28">
        <f t="shared" si="6196"/>
        <v>1231000</v>
      </c>
      <c r="AO695" s="6">
        <f t="shared" si="6250"/>
        <v>0.44677351746547522</v>
      </c>
      <c r="AP695" s="6">
        <f t="shared" si="6268"/>
        <v>0.44940259951259137</v>
      </c>
      <c r="AQ695" s="28">
        <f t="shared" si="6030"/>
        <v>121700</v>
      </c>
      <c r="AR695" s="6">
        <f t="shared" si="5944"/>
        <v>1.4187020542317175</v>
      </c>
      <c r="AS695" s="6">
        <f t="shared" si="5945"/>
        <v>1.5838953195951415</v>
      </c>
      <c r="AT695" s="28">
        <f t="shared" si="6112"/>
        <v>776000</v>
      </c>
      <c r="AU695" s="6">
        <f t="shared" si="5946"/>
        <v>1.1826551546391753</v>
      </c>
      <c r="AV695" s="6">
        <f t="shared" si="5947"/>
        <v>1.3208537974183088</v>
      </c>
      <c r="AW695" s="28">
        <f t="shared" si="6197"/>
        <v>1231000</v>
      </c>
      <c r="AX695" s="6">
        <f t="shared" si="5948"/>
        <v>1.1799735174654753</v>
      </c>
      <c r="AY695" s="6">
        <f t="shared" si="5949"/>
        <v>1.3180378402298691</v>
      </c>
      <c r="AZ695" s="28">
        <f t="shared" si="6198"/>
        <v>1231000</v>
      </c>
      <c r="BA695" s="6">
        <f t="shared" si="5950"/>
        <v>1.1799735174654753</v>
      </c>
      <c r="BB695" s="21">
        <f t="shared" si="5951"/>
        <v>1.3180378402298691</v>
      </c>
    </row>
    <row r="696" spans="4:54" x14ac:dyDescent="0.25">
      <c r="D696" s="28">
        <v>687</v>
      </c>
      <c r="F696" s="20"/>
      <c r="G696" s="29">
        <f t="shared" si="5962"/>
        <v>344</v>
      </c>
      <c r="H696" s="4">
        <f t="shared" ref="H696" si="6343">H$5/G696+H$6</f>
        <v>4.0483534883720926</v>
      </c>
      <c r="I696" s="4">
        <f t="shared" si="5953"/>
        <v>5.8029302325581398</v>
      </c>
      <c r="J696" s="28">
        <v>687</v>
      </c>
      <c r="K696" s="4">
        <f t="shared" ref="K696" si="6344">K$5/J696+K$6</f>
        <v>4.0484465793304221</v>
      </c>
      <c r="L696" s="4">
        <f t="shared" si="5955"/>
        <v>5.8030662299854443</v>
      </c>
      <c r="M696" s="28">
        <f t="shared" si="6271"/>
        <v>1861</v>
      </c>
      <c r="N696" s="6">
        <f t="shared" ref="N696" si="6345">N$5/M696+N$6</f>
        <v>3.7483718968296618</v>
      </c>
      <c r="O696" s="6">
        <f t="shared" si="6254"/>
        <v>5.2663080064481465</v>
      </c>
      <c r="P696" s="28">
        <f t="shared" si="6273"/>
        <v>17710</v>
      </c>
      <c r="Q696" s="6">
        <f t="shared" ref="Q696" si="6346">Q$5/P696+Q$6</f>
        <v>3.7022874647092041</v>
      </c>
      <c r="R696" s="6">
        <f t="shared" si="6256"/>
        <v>5.2161215132693393</v>
      </c>
      <c r="S696" s="28">
        <f t="shared" si="6023"/>
        <v>31855</v>
      </c>
      <c r="T696" s="6">
        <f t="shared" ref="T696" si="6347">T$5/S696+T$6</f>
        <v>2.6655087113482971</v>
      </c>
      <c r="U696" s="6">
        <f t="shared" si="6258"/>
        <v>2.9760841469157118</v>
      </c>
      <c r="V696" s="28">
        <f t="shared" si="6025"/>
        <v>61075</v>
      </c>
      <c r="W696" s="6">
        <f t="shared" ref="W696" si="6348">W$5/V696+W$6</f>
        <v>2.5758869013507981</v>
      </c>
      <c r="X696" s="6">
        <f t="shared" si="6260"/>
        <v>2.8763821530904625</v>
      </c>
      <c r="Y696" s="28">
        <f t="shared" si="6027"/>
        <v>121950</v>
      </c>
      <c r="Z696" s="6">
        <f t="shared" ref="Z696" si="6349">Z$5/Y696+Z$6</f>
        <v>2.4509661746617466</v>
      </c>
      <c r="AA696" s="6">
        <f t="shared" si="6262"/>
        <v>2.7372435834358346</v>
      </c>
      <c r="AB696" s="28">
        <f t="shared" si="6110"/>
        <v>778000</v>
      </c>
      <c r="AC696" s="6">
        <f t="shared" ref="AC696" si="6350">AC$5/AB696+AC$6</f>
        <v>2.2009365038560413</v>
      </c>
      <c r="AD696" s="6">
        <f t="shared" si="6264"/>
        <v>2.4584989717223649</v>
      </c>
      <c r="AE696" s="28">
        <f t="shared" si="6193"/>
        <v>1234000</v>
      </c>
      <c r="AF696" s="6">
        <f t="shared" si="6247"/>
        <v>1.9142623987034035</v>
      </c>
      <c r="AG696" s="6">
        <f t="shared" si="6265"/>
        <v>2.1383909238249594</v>
      </c>
      <c r="AH696" s="28">
        <f t="shared" si="6194"/>
        <v>1234000</v>
      </c>
      <c r="AI696" s="6">
        <f t="shared" si="6248"/>
        <v>1.4476623987034036</v>
      </c>
      <c r="AJ696" s="6">
        <f t="shared" si="6266"/>
        <v>1.6170909238249596</v>
      </c>
      <c r="AK696" s="28">
        <f t="shared" si="6195"/>
        <v>1234000</v>
      </c>
      <c r="AL696" s="6">
        <f t="shared" si="6249"/>
        <v>0.74756239870340357</v>
      </c>
      <c r="AM696" s="6">
        <f t="shared" si="6267"/>
        <v>0.75182348827543433</v>
      </c>
      <c r="AN696" s="28">
        <f t="shared" si="6196"/>
        <v>1234000</v>
      </c>
      <c r="AO696" s="6">
        <f t="shared" si="6250"/>
        <v>0.44676239870340356</v>
      </c>
      <c r="AP696" s="6">
        <f t="shared" si="6268"/>
        <v>0.44939092382495949</v>
      </c>
      <c r="AQ696" s="28">
        <f t="shared" si="6030"/>
        <v>121950</v>
      </c>
      <c r="AR696" s="6">
        <f t="shared" si="5944"/>
        <v>1.4186661746617466</v>
      </c>
      <c r="AS696" s="6">
        <f t="shared" si="5945"/>
        <v>1.5838576376242379</v>
      </c>
      <c r="AT696" s="28">
        <f t="shared" si="6112"/>
        <v>778000</v>
      </c>
      <c r="AU696" s="6">
        <f t="shared" si="5946"/>
        <v>1.1826365038560411</v>
      </c>
      <c r="AV696" s="6">
        <f t="shared" si="5947"/>
        <v>1.3208342124396428</v>
      </c>
      <c r="AW696" s="28">
        <f t="shared" si="6197"/>
        <v>1234000</v>
      </c>
      <c r="AX696" s="6">
        <f t="shared" si="5948"/>
        <v>1.1799623987034036</v>
      </c>
      <c r="AY696" s="6">
        <f t="shared" si="5949"/>
        <v>1.3180261645422373</v>
      </c>
      <c r="AZ696" s="28">
        <f t="shared" si="6198"/>
        <v>1234000</v>
      </c>
      <c r="BA696" s="6">
        <f t="shared" si="5950"/>
        <v>1.1799623987034036</v>
      </c>
      <c r="BB696" s="21">
        <f t="shared" si="5951"/>
        <v>1.3180261645422373</v>
      </c>
    </row>
    <row r="697" spans="4:54" x14ac:dyDescent="0.25">
      <c r="D697" s="28">
        <v>688</v>
      </c>
      <c r="F697" s="20"/>
      <c r="G697" s="29">
        <f t="shared" si="5962"/>
        <v>344.5</v>
      </c>
      <c r="H697" s="4">
        <f t="shared" ref="H697" si="6351">H$5/G697+H$6</f>
        <v>4.0482606676342527</v>
      </c>
      <c r="I697" s="4">
        <f t="shared" si="5953"/>
        <v>5.8027946298984041</v>
      </c>
      <c r="J697" s="28">
        <v>688</v>
      </c>
      <c r="K697" s="4">
        <f t="shared" ref="K697" si="6352">K$5/J697+K$6</f>
        <v>4.0483534883720926</v>
      </c>
      <c r="L697" s="4">
        <f t="shared" si="5955"/>
        <v>5.8029302325581398</v>
      </c>
      <c r="M697" s="28">
        <f t="shared" si="6271"/>
        <v>1864</v>
      </c>
      <c r="N697" s="6">
        <f t="shared" ref="N697" si="6353">N$5/M697+N$6</f>
        <v>3.7482845493562231</v>
      </c>
      <c r="O697" s="6">
        <f t="shared" si="6254"/>
        <v>5.266212875536481</v>
      </c>
      <c r="P697" s="28">
        <f t="shared" si="6273"/>
        <v>17740</v>
      </c>
      <c r="Q697" s="6">
        <f t="shared" ref="Q697" si="6354">Q$5/P697+Q$6</f>
        <v>3.7022736189402483</v>
      </c>
      <c r="R697" s="6">
        <f t="shared" si="6256"/>
        <v>5.216106426155581</v>
      </c>
      <c r="S697" s="28">
        <f t="shared" si="6023"/>
        <v>31920</v>
      </c>
      <c r="T697" s="6">
        <f t="shared" ref="T697" si="6355">T$5/S697+T$6</f>
        <v>2.6654486215538848</v>
      </c>
      <c r="U697" s="6">
        <f t="shared" si="6258"/>
        <v>2.9760210526315789</v>
      </c>
      <c r="V697" s="28">
        <f t="shared" si="6025"/>
        <v>61200</v>
      </c>
      <c r="W697" s="6">
        <f t="shared" ref="W697" si="6356">W$5/V697+W$6</f>
        <v>2.575837908496732</v>
      </c>
      <c r="X697" s="6">
        <f t="shared" si="6260"/>
        <v>2.8763307189542484</v>
      </c>
      <c r="Y697" s="28">
        <f t="shared" si="6027"/>
        <v>122200</v>
      </c>
      <c r="Z697" s="6">
        <f t="shared" ref="Z697" si="6357">Z$5/Y697+Z$6</f>
        <v>2.4509304418985272</v>
      </c>
      <c r="AA697" s="6">
        <f t="shared" si="6262"/>
        <v>2.7372060556464812</v>
      </c>
      <c r="AB697" s="28">
        <f t="shared" si="6110"/>
        <v>780000</v>
      </c>
      <c r="AC697" s="6">
        <f t="shared" ref="AC697" si="6358">AC$5/AB697+AC$6</f>
        <v>2.2009179487179491</v>
      </c>
      <c r="AD697" s="6">
        <f t="shared" si="6264"/>
        <v>2.4584794871794871</v>
      </c>
      <c r="AE697" s="28">
        <f t="shared" si="6193"/>
        <v>1237000</v>
      </c>
      <c r="AF697" s="6">
        <f t="shared" si="6247"/>
        <v>1.9142513338722715</v>
      </c>
      <c r="AG697" s="6">
        <f t="shared" si="6265"/>
        <v>2.1383793047696038</v>
      </c>
      <c r="AH697" s="28">
        <f t="shared" si="6194"/>
        <v>1237000</v>
      </c>
      <c r="AI697" s="6">
        <f t="shared" si="6248"/>
        <v>1.4476513338722716</v>
      </c>
      <c r="AJ697" s="6">
        <f t="shared" si="6266"/>
        <v>1.6170793047696039</v>
      </c>
      <c r="AK697" s="28">
        <f t="shared" si="6195"/>
        <v>1237000</v>
      </c>
      <c r="AL697" s="6">
        <f t="shared" si="6249"/>
        <v>0.74755133387227157</v>
      </c>
      <c r="AM697" s="6">
        <f t="shared" si="6267"/>
        <v>0.7518118692200787</v>
      </c>
      <c r="AN697" s="28">
        <f t="shared" si="6196"/>
        <v>1237000</v>
      </c>
      <c r="AO697" s="6">
        <f t="shared" si="6250"/>
        <v>0.44675133387227162</v>
      </c>
      <c r="AP697" s="6">
        <f t="shared" si="6268"/>
        <v>0.44937930476960386</v>
      </c>
      <c r="AQ697" s="28">
        <f t="shared" si="6030"/>
        <v>122200</v>
      </c>
      <c r="AR697" s="6">
        <f t="shared" si="5944"/>
        <v>1.4186304418985269</v>
      </c>
      <c r="AS697" s="6">
        <f t="shared" si="5945"/>
        <v>1.5838201098348847</v>
      </c>
      <c r="AT697" s="28">
        <f t="shared" si="6112"/>
        <v>780000</v>
      </c>
      <c r="AU697" s="6">
        <f t="shared" si="5946"/>
        <v>1.1826179487179487</v>
      </c>
      <c r="AV697" s="6">
        <f t="shared" si="5947"/>
        <v>1.320814727896765</v>
      </c>
      <c r="AW697" s="28">
        <f t="shared" si="6197"/>
        <v>1237000</v>
      </c>
      <c r="AX697" s="6">
        <f t="shared" si="5948"/>
        <v>1.1799513338722716</v>
      </c>
      <c r="AY697" s="6">
        <f t="shared" si="5949"/>
        <v>1.3180145454868817</v>
      </c>
      <c r="AZ697" s="28">
        <f t="shared" si="6198"/>
        <v>1237000</v>
      </c>
      <c r="BA697" s="6">
        <f t="shared" si="5950"/>
        <v>1.1799513338722716</v>
      </c>
      <c r="BB697" s="21">
        <f t="shared" si="5951"/>
        <v>1.3180145454868817</v>
      </c>
    </row>
    <row r="698" spans="4:54" x14ac:dyDescent="0.25">
      <c r="D698" s="28">
        <v>689</v>
      </c>
      <c r="F698" s="20"/>
      <c r="G698" s="29">
        <f t="shared" si="5962"/>
        <v>345</v>
      </c>
      <c r="H698" s="4">
        <f t="shared" ref="H698" si="6359">H$5/G698+H$6</f>
        <v>4.0481681159420289</v>
      </c>
      <c r="I698" s="4">
        <f t="shared" si="5953"/>
        <v>5.8026594202898556</v>
      </c>
      <c r="J698" s="28">
        <v>689</v>
      </c>
      <c r="K698" s="4">
        <f t="shared" ref="K698" si="6360">K$5/J698+K$6</f>
        <v>4.0482606676342527</v>
      </c>
      <c r="L698" s="4">
        <f t="shared" si="5955"/>
        <v>5.8027946298984041</v>
      </c>
      <c r="M698" s="28">
        <f t="shared" si="6271"/>
        <v>1867</v>
      </c>
      <c r="N698" s="6">
        <f t="shared" ref="N698" si="6361">N$5/M698+N$6</f>
        <v>3.7481974825923943</v>
      </c>
      <c r="O698" s="6">
        <f t="shared" si="6254"/>
        <v>5.2661180503481528</v>
      </c>
      <c r="P698" s="28">
        <f t="shared" si="6273"/>
        <v>17770</v>
      </c>
      <c r="Q698" s="6">
        <f t="shared" ref="Q698" si="6362">Q$5/P698+Q$6</f>
        <v>3.7022598199212156</v>
      </c>
      <c r="R698" s="6">
        <f t="shared" si="6256"/>
        <v>5.2160913899831183</v>
      </c>
      <c r="S698" s="28">
        <f t="shared" si="6023"/>
        <v>31985</v>
      </c>
      <c r="T698" s="6">
        <f t="shared" ref="T698" si="6363">T$5/S698+T$6</f>
        <v>2.6653887759887449</v>
      </c>
      <c r="U698" s="6">
        <f t="shared" si="6258"/>
        <v>2.9759582147881822</v>
      </c>
      <c r="V698" s="28">
        <f t="shared" si="6025"/>
        <v>61325</v>
      </c>
      <c r="W698" s="6">
        <f t="shared" ref="W698" si="6364">W$5/V698+W$6</f>
        <v>2.5757891153689361</v>
      </c>
      <c r="X698" s="6">
        <f t="shared" si="6260"/>
        <v>2.8762794944965346</v>
      </c>
      <c r="Y698" s="28">
        <f t="shared" si="6027"/>
        <v>122450</v>
      </c>
      <c r="Z698" s="6">
        <f t="shared" ref="Z698" si="6365">Z$5/Y698+Z$6</f>
        <v>2.4508948550428746</v>
      </c>
      <c r="AA698" s="6">
        <f t="shared" si="6262"/>
        <v>2.7371686810943241</v>
      </c>
      <c r="AB698" s="28">
        <f t="shared" si="6110"/>
        <v>782000</v>
      </c>
      <c r="AC698" s="6">
        <f t="shared" ref="AC698" si="6366">AC$5/AB698+AC$6</f>
        <v>2.2008994884910487</v>
      </c>
      <c r="AD698" s="6">
        <f t="shared" si="6264"/>
        <v>2.4584601023017902</v>
      </c>
      <c r="AE698" s="28">
        <f t="shared" si="6193"/>
        <v>1240000</v>
      </c>
      <c r="AF698" s="6">
        <f t="shared" si="6247"/>
        <v>1.914240322580645</v>
      </c>
      <c r="AG698" s="6">
        <f t="shared" si="6265"/>
        <v>2.1383677419354838</v>
      </c>
      <c r="AH698" s="28">
        <f t="shared" si="6194"/>
        <v>1240000</v>
      </c>
      <c r="AI698" s="6">
        <f t="shared" si="6248"/>
        <v>1.4476403225806451</v>
      </c>
      <c r="AJ698" s="6">
        <f t="shared" si="6266"/>
        <v>1.617067741935484</v>
      </c>
      <c r="AK698" s="28">
        <f t="shared" si="6195"/>
        <v>1240000</v>
      </c>
      <c r="AL698" s="6">
        <f t="shared" si="6249"/>
        <v>0.74754032258064518</v>
      </c>
      <c r="AM698" s="6">
        <f t="shared" si="6267"/>
        <v>0.75180030638595874</v>
      </c>
      <c r="AN698" s="28">
        <f t="shared" si="6196"/>
        <v>1240000</v>
      </c>
      <c r="AO698" s="6">
        <f t="shared" si="6250"/>
        <v>0.44674032258064517</v>
      </c>
      <c r="AP698" s="6">
        <f t="shared" si="6268"/>
        <v>0.44936774193548384</v>
      </c>
      <c r="AQ698" s="28">
        <f t="shared" si="6030"/>
        <v>122450</v>
      </c>
      <c r="AR698" s="6">
        <f t="shared" si="5944"/>
        <v>1.4185948550428746</v>
      </c>
      <c r="AS698" s="6">
        <f t="shared" si="5945"/>
        <v>1.5837827352827278</v>
      </c>
      <c r="AT698" s="28">
        <f t="shared" si="6112"/>
        <v>782000</v>
      </c>
      <c r="AU698" s="6">
        <f t="shared" si="5946"/>
        <v>1.1825994884910487</v>
      </c>
      <c r="AV698" s="6">
        <f t="shared" si="5947"/>
        <v>1.3207953430190682</v>
      </c>
      <c r="AW698" s="28">
        <f t="shared" si="6197"/>
        <v>1240000</v>
      </c>
      <c r="AX698" s="6">
        <f t="shared" si="5948"/>
        <v>1.1799403225806451</v>
      </c>
      <c r="AY698" s="6">
        <f t="shared" si="5949"/>
        <v>1.3180029826527617</v>
      </c>
      <c r="AZ698" s="28">
        <f t="shared" si="6198"/>
        <v>1240000</v>
      </c>
      <c r="BA698" s="6">
        <f t="shared" si="5950"/>
        <v>1.1799403225806451</v>
      </c>
      <c r="BB698" s="21">
        <f t="shared" si="5951"/>
        <v>1.3180029826527617</v>
      </c>
    </row>
    <row r="699" spans="4:54" x14ac:dyDescent="0.25">
      <c r="D699" s="28">
        <v>690</v>
      </c>
      <c r="F699" s="20"/>
      <c r="G699" s="29">
        <f t="shared" si="5962"/>
        <v>345.5</v>
      </c>
      <c r="H699" s="4">
        <f t="shared" ref="H699" si="6367">H$5/G699+H$6</f>
        <v>4.0480758321273518</v>
      </c>
      <c r="I699" s="4">
        <f t="shared" si="5953"/>
        <v>5.8025246020260495</v>
      </c>
      <c r="J699" s="28">
        <v>690</v>
      </c>
      <c r="K699" s="4">
        <f t="shared" ref="K699" si="6368">K$5/J699+K$6</f>
        <v>4.0481681159420289</v>
      </c>
      <c r="L699" s="4">
        <f t="shared" si="5955"/>
        <v>5.8026594202898556</v>
      </c>
      <c r="M699" s="28">
        <f t="shared" si="6271"/>
        <v>1870</v>
      </c>
      <c r="N699" s="6">
        <f t="shared" ref="N699" si="6369">N$5/M699+N$6</f>
        <v>3.7481106951871661</v>
      </c>
      <c r="O699" s="6">
        <f t="shared" si="6254"/>
        <v>5.2660235294117648</v>
      </c>
      <c r="P699" s="28">
        <f t="shared" si="6273"/>
        <v>17800</v>
      </c>
      <c r="Q699" s="6">
        <f t="shared" ref="Q699" si="6370">Q$5/P699+Q$6</f>
        <v>3.7022460674157305</v>
      </c>
      <c r="R699" s="6">
        <f t="shared" si="6256"/>
        <v>5.2160764044943821</v>
      </c>
      <c r="S699" s="28">
        <f t="shared" si="6023"/>
        <v>32050</v>
      </c>
      <c r="T699" s="6">
        <f t="shared" ref="T699" si="6371">T$5/S699+T$6</f>
        <v>2.6653291731669269</v>
      </c>
      <c r="U699" s="6">
        <f t="shared" si="6258"/>
        <v>2.9758956318252729</v>
      </c>
      <c r="V699" s="28">
        <f t="shared" si="6025"/>
        <v>61450</v>
      </c>
      <c r="W699" s="6">
        <f t="shared" ref="W699" si="6372">W$5/V699+W$6</f>
        <v>2.575740520748576</v>
      </c>
      <c r="X699" s="6">
        <f t="shared" si="6260"/>
        <v>2.8762284784377541</v>
      </c>
      <c r="Y699" s="28">
        <f t="shared" si="6027"/>
        <v>122700</v>
      </c>
      <c r="Z699" s="6">
        <f t="shared" ref="Z699" si="6373">Z$5/Y699+Z$6</f>
        <v>2.450859413202934</v>
      </c>
      <c r="AA699" s="6">
        <f t="shared" si="6262"/>
        <v>2.7371314588427058</v>
      </c>
      <c r="AB699" s="28">
        <f t="shared" si="6110"/>
        <v>784000</v>
      </c>
      <c r="AC699" s="6">
        <f t="shared" ref="AC699" si="6374">AC$5/AB699+AC$6</f>
        <v>2.2008811224489797</v>
      </c>
      <c r="AD699" s="6">
        <f t="shared" si="6264"/>
        <v>2.4584408163265303</v>
      </c>
      <c r="AE699" s="28">
        <f t="shared" si="6193"/>
        <v>1243000</v>
      </c>
      <c r="AF699" s="6">
        <f t="shared" si="6247"/>
        <v>1.9142293644408688</v>
      </c>
      <c r="AG699" s="6">
        <f t="shared" si="6265"/>
        <v>2.138356234915527</v>
      </c>
      <c r="AH699" s="28">
        <f t="shared" si="6194"/>
        <v>1243000</v>
      </c>
      <c r="AI699" s="6">
        <f t="shared" si="6248"/>
        <v>1.4476293644408689</v>
      </c>
      <c r="AJ699" s="6">
        <f t="shared" si="6266"/>
        <v>1.6170562349155271</v>
      </c>
      <c r="AK699" s="28">
        <f t="shared" si="6195"/>
        <v>1243000</v>
      </c>
      <c r="AL699" s="6">
        <f t="shared" si="6249"/>
        <v>0.74752936444086882</v>
      </c>
      <c r="AM699" s="6">
        <f t="shared" si="6267"/>
        <v>0.75178879936600174</v>
      </c>
      <c r="AN699" s="28">
        <f t="shared" si="6196"/>
        <v>1243000</v>
      </c>
      <c r="AO699" s="6">
        <f t="shared" si="6250"/>
        <v>0.44672936444086886</v>
      </c>
      <c r="AP699" s="6">
        <f t="shared" si="6268"/>
        <v>0.44935623491552695</v>
      </c>
      <c r="AQ699" s="28">
        <f t="shared" si="6030"/>
        <v>122700</v>
      </c>
      <c r="AR699" s="6">
        <f t="shared" si="5944"/>
        <v>1.418559413202934</v>
      </c>
      <c r="AS699" s="6">
        <f t="shared" si="5945"/>
        <v>1.5837455130311093</v>
      </c>
      <c r="AT699" s="28">
        <f t="shared" si="6112"/>
        <v>784000</v>
      </c>
      <c r="AU699" s="6">
        <f t="shared" si="5946"/>
        <v>1.1825811224489795</v>
      </c>
      <c r="AV699" s="6">
        <f t="shared" si="5947"/>
        <v>1.3207760570438085</v>
      </c>
      <c r="AW699" s="28">
        <f t="shared" si="6197"/>
        <v>1243000</v>
      </c>
      <c r="AX699" s="6">
        <f t="shared" si="5948"/>
        <v>1.1799293644408688</v>
      </c>
      <c r="AY699" s="6">
        <f t="shared" si="5949"/>
        <v>1.3179914756328048</v>
      </c>
      <c r="AZ699" s="28">
        <f t="shared" si="6198"/>
        <v>1243000</v>
      </c>
      <c r="BA699" s="6">
        <f t="shared" si="5950"/>
        <v>1.1799293644408688</v>
      </c>
      <c r="BB699" s="21">
        <f t="shared" si="5951"/>
        <v>1.3179914756328048</v>
      </c>
    </row>
    <row r="700" spans="4:54" x14ac:dyDescent="0.25">
      <c r="D700" s="28">
        <v>691</v>
      </c>
      <c r="F700" s="20"/>
      <c r="G700" s="29">
        <f t="shared" si="5962"/>
        <v>346</v>
      </c>
      <c r="H700" s="4">
        <f t="shared" ref="H700" si="6375">H$5/G700+H$6</f>
        <v>4.0479838150289016</v>
      </c>
      <c r="I700" s="4">
        <f t="shared" si="5953"/>
        <v>5.8023901734104051</v>
      </c>
      <c r="J700" s="28">
        <v>691</v>
      </c>
      <c r="K700" s="4">
        <f t="shared" ref="K700" si="6376">K$5/J700+K$6</f>
        <v>4.0480758321273518</v>
      </c>
      <c r="L700" s="4">
        <f t="shared" si="5955"/>
        <v>5.8025246020260495</v>
      </c>
      <c r="M700" s="28">
        <f t="shared" si="6271"/>
        <v>1873</v>
      </c>
      <c r="N700" s="6">
        <f t="shared" ref="N700" si="6377">N$5/M700+N$6</f>
        <v>3.7480241857981849</v>
      </c>
      <c r="O700" s="6">
        <f t="shared" si="6254"/>
        <v>5.2659293112653502</v>
      </c>
      <c r="P700" s="28">
        <f t="shared" si="6273"/>
        <v>17830</v>
      </c>
      <c r="Q700" s="6">
        <f t="shared" ref="Q700" si="6378">Q$5/P700+Q$6</f>
        <v>3.7022323611890076</v>
      </c>
      <c r="R700" s="6">
        <f t="shared" si="6256"/>
        <v>5.216061469433539</v>
      </c>
      <c r="S700" s="28">
        <f t="shared" si="6023"/>
        <v>32115</v>
      </c>
      <c r="T700" s="6">
        <f t="shared" ref="T700" si="6379">T$5/S700+T$6</f>
        <v>2.6652698116145106</v>
      </c>
      <c r="U700" s="6">
        <f t="shared" si="6258"/>
        <v>2.9758333021952361</v>
      </c>
      <c r="V700" s="28">
        <f t="shared" si="6025"/>
        <v>61575</v>
      </c>
      <c r="W700" s="6">
        <f t="shared" ref="W700" si="6380">W$5/V700+W$6</f>
        <v>2.5756921234267152</v>
      </c>
      <c r="X700" s="6">
        <f t="shared" si="6260"/>
        <v>2.8761776695087291</v>
      </c>
      <c r="Y700" s="28">
        <f t="shared" si="6027"/>
        <v>122950</v>
      </c>
      <c r="Z700" s="6">
        <f t="shared" ref="Z700" si="6381">Z$5/Y700+Z$6</f>
        <v>2.4508241154941035</v>
      </c>
      <c r="AA700" s="6">
        <f t="shared" si="6262"/>
        <v>2.7370943879625864</v>
      </c>
      <c r="AB700" s="28">
        <f t="shared" si="6110"/>
        <v>786000</v>
      </c>
      <c r="AC700" s="6">
        <f t="shared" ref="AC700" si="6382">AC$5/AB700+AC$6</f>
        <v>2.2008628498727738</v>
      </c>
      <c r="AD700" s="6">
        <f t="shared" si="6264"/>
        <v>2.4584216284987277</v>
      </c>
      <c r="AE700" s="28">
        <f t="shared" si="6193"/>
        <v>1246000</v>
      </c>
      <c r="AF700" s="6">
        <f t="shared" si="6247"/>
        <v>1.9142184590690208</v>
      </c>
      <c r="AG700" s="6">
        <f t="shared" si="6265"/>
        <v>2.138344783306581</v>
      </c>
      <c r="AH700" s="28">
        <f t="shared" si="6194"/>
        <v>1246000</v>
      </c>
      <c r="AI700" s="6">
        <f t="shared" si="6248"/>
        <v>1.4476184590690209</v>
      </c>
      <c r="AJ700" s="6">
        <f t="shared" si="6266"/>
        <v>1.6170447833065811</v>
      </c>
      <c r="AK700" s="28">
        <f t="shared" si="6195"/>
        <v>1246000</v>
      </c>
      <c r="AL700" s="6">
        <f t="shared" si="6249"/>
        <v>0.74751845906902081</v>
      </c>
      <c r="AM700" s="6">
        <f t="shared" si="6267"/>
        <v>0.75177734775705585</v>
      </c>
      <c r="AN700" s="28">
        <f t="shared" si="6196"/>
        <v>1246000</v>
      </c>
      <c r="AO700" s="6">
        <f t="shared" si="6250"/>
        <v>0.44671845906902086</v>
      </c>
      <c r="AP700" s="6">
        <f t="shared" si="6268"/>
        <v>0.44934478330658106</v>
      </c>
      <c r="AQ700" s="28">
        <f t="shared" si="6030"/>
        <v>122950</v>
      </c>
      <c r="AR700" s="6">
        <f t="shared" si="5944"/>
        <v>1.4185241154941033</v>
      </c>
      <c r="AS700" s="6">
        <f t="shared" si="5945"/>
        <v>1.5837084421509899</v>
      </c>
      <c r="AT700" s="28">
        <f t="shared" si="6112"/>
        <v>786000</v>
      </c>
      <c r="AU700" s="6">
        <f t="shared" si="5946"/>
        <v>1.1825628498727736</v>
      </c>
      <c r="AV700" s="6">
        <f t="shared" si="5947"/>
        <v>1.3207568692160057</v>
      </c>
      <c r="AW700" s="28">
        <f t="shared" si="6197"/>
        <v>1246000</v>
      </c>
      <c r="AX700" s="6">
        <f t="shared" si="5948"/>
        <v>1.1799184590690208</v>
      </c>
      <c r="AY700" s="6">
        <f t="shared" si="5949"/>
        <v>1.3179800240238588</v>
      </c>
      <c r="AZ700" s="28">
        <f t="shared" si="6198"/>
        <v>1246000</v>
      </c>
      <c r="BA700" s="6">
        <f t="shared" si="5950"/>
        <v>1.1799184590690208</v>
      </c>
      <c r="BB700" s="21">
        <f t="shared" si="5951"/>
        <v>1.3179800240238588</v>
      </c>
    </row>
    <row r="701" spans="4:54" x14ac:dyDescent="0.25">
      <c r="D701" s="28">
        <v>692</v>
      </c>
      <c r="F701" s="20"/>
      <c r="G701" s="29">
        <f t="shared" si="5962"/>
        <v>346.5</v>
      </c>
      <c r="H701" s="4">
        <f t="shared" ref="H701" si="6383">H$5/G701+H$6</f>
        <v>4.0478920634920632</v>
      </c>
      <c r="I701" s="4">
        <f t="shared" si="5953"/>
        <v>5.8022561327561331</v>
      </c>
      <c r="J701" s="28">
        <v>692</v>
      </c>
      <c r="K701" s="4">
        <f t="shared" ref="K701" si="6384">K$5/J701+K$6</f>
        <v>4.0479838150289016</v>
      </c>
      <c r="L701" s="4">
        <f t="shared" si="5955"/>
        <v>5.8023901734104051</v>
      </c>
      <c r="M701" s="28">
        <f t="shared" si="6271"/>
        <v>1876</v>
      </c>
      <c r="N701" s="6">
        <f t="shared" ref="N701" si="6385">N$5/M701+N$6</f>
        <v>3.7479379530916845</v>
      </c>
      <c r="O701" s="6">
        <f t="shared" si="6254"/>
        <v>5.2658353944562899</v>
      </c>
      <c r="P701" s="28">
        <f t="shared" si="6273"/>
        <v>17860</v>
      </c>
      <c r="Q701" s="6">
        <f t="shared" ref="Q701" si="6386">Q$5/P701+Q$6</f>
        <v>3.7022187010078391</v>
      </c>
      <c r="R701" s="6">
        <f t="shared" si="6256"/>
        <v>5.216046584546473</v>
      </c>
      <c r="S701" s="28">
        <f t="shared" si="6023"/>
        <v>32180</v>
      </c>
      <c r="T701" s="6">
        <f t="shared" ref="T701" si="6387">T$5/S701+T$6</f>
        <v>2.6652106898694843</v>
      </c>
      <c r="U701" s="6">
        <f t="shared" si="6258"/>
        <v>2.9757712243629584</v>
      </c>
      <c r="V701" s="28">
        <f t="shared" si="6025"/>
        <v>61700</v>
      </c>
      <c r="W701" s="6">
        <f t="shared" ref="W701" si="6388">W$5/V701+W$6</f>
        <v>2.5756439222042138</v>
      </c>
      <c r="X701" s="6">
        <f t="shared" si="6260"/>
        <v>2.8761270664505671</v>
      </c>
      <c r="Y701" s="28">
        <f t="shared" si="6027"/>
        <v>123200</v>
      </c>
      <c r="Z701" s="6">
        <f t="shared" ref="Z701" si="6389">Z$5/Y701+Z$6</f>
        <v>2.450788961038961</v>
      </c>
      <c r="AA701" s="6">
        <f t="shared" si="6262"/>
        <v>2.7370574675324675</v>
      </c>
      <c r="AB701" s="28">
        <f t="shared" si="6110"/>
        <v>788000</v>
      </c>
      <c r="AC701" s="6">
        <f t="shared" ref="AC701" si="6390">AC$5/AB701+AC$6</f>
        <v>2.2008446700507616</v>
      </c>
      <c r="AD701" s="6">
        <f t="shared" si="6264"/>
        <v>2.4584025380710659</v>
      </c>
      <c r="AE701" s="28">
        <f t="shared" si="6193"/>
        <v>1249000</v>
      </c>
      <c r="AF701" s="6">
        <f t="shared" si="6247"/>
        <v>1.9142076060848678</v>
      </c>
      <c r="AG701" s="6">
        <f t="shared" si="6265"/>
        <v>2.1383333867093675</v>
      </c>
      <c r="AH701" s="28">
        <f t="shared" si="6194"/>
        <v>1249000</v>
      </c>
      <c r="AI701" s="6">
        <f t="shared" si="6248"/>
        <v>1.4476076060848679</v>
      </c>
      <c r="AJ701" s="6">
        <f t="shared" si="6266"/>
        <v>1.6170333867093676</v>
      </c>
      <c r="AK701" s="28">
        <f t="shared" si="6195"/>
        <v>1249000</v>
      </c>
      <c r="AL701" s="6">
        <f t="shared" si="6249"/>
        <v>0.74750760608486788</v>
      </c>
      <c r="AM701" s="6">
        <f t="shared" si="6267"/>
        <v>0.75176595115984235</v>
      </c>
      <c r="AN701" s="28">
        <f t="shared" si="6196"/>
        <v>1249000</v>
      </c>
      <c r="AO701" s="6">
        <f t="shared" si="6250"/>
        <v>0.44670760608486787</v>
      </c>
      <c r="AP701" s="6">
        <f t="shared" si="6268"/>
        <v>0.44933338670936751</v>
      </c>
      <c r="AQ701" s="28">
        <f t="shared" si="6030"/>
        <v>123200</v>
      </c>
      <c r="AR701" s="6">
        <f t="shared" si="5944"/>
        <v>1.418488961038961</v>
      </c>
      <c r="AS701" s="6">
        <f t="shared" si="5945"/>
        <v>1.5836715217208712</v>
      </c>
      <c r="AT701" s="28">
        <f t="shared" si="6112"/>
        <v>788000</v>
      </c>
      <c r="AU701" s="6">
        <f t="shared" si="5946"/>
        <v>1.1825446700507614</v>
      </c>
      <c r="AV701" s="6">
        <f t="shared" si="5947"/>
        <v>1.3207377787883439</v>
      </c>
      <c r="AW701" s="28">
        <f t="shared" si="6197"/>
        <v>1249000</v>
      </c>
      <c r="AX701" s="6">
        <f t="shared" si="5948"/>
        <v>1.1799076060848679</v>
      </c>
      <c r="AY701" s="6">
        <f t="shared" si="5949"/>
        <v>1.3179686274266453</v>
      </c>
      <c r="AZ701" s="28">
        <f t="shared" si="6198"/>
        <v>1249000</v>
      </c>
      <c r="BA701" s="6">
        <f t="shared" si="5950"/>
        <v>1.1799076060848679</v>
      </c>
      <c r="BB701" s="21">
        <f t="shared" si="5951"/>
        <v>1.3179686274266453</v>
      </c>
    </row>
    <row r="702" spans="4:54" x14ac:dyDescent="0.25">
      <c r="D702" s="28">
        <v>693</v>
      </c>
      <c r="F702" s="20"/>
      <c r="G702" s="29">
        <f t="shared" si="5962"/>
        <v>347</v>
      </c>
      <c r="H702" s="4">
        <f t="shared" ref="H702" si="6391">H$5/G702+H$6</f>
        <v>4.0478005763688758</v>
      </c>
      <c r="I702" s="4">
        <f t="shared" si="5953"/>
        <v>5.8021224783861678</v>
      </c>
      <c r="J702" s="28">
        <v>693</v>
      </c>
      <c r="K702" s="4">
        <f t="shared" ref="K702" si="6392">K$5/J702+K$6</f>
        <v>4.0478920634920632</v>
      </c>
      <c r="L702" s="4">
        <f t="shared" si="5955"/>
        <v>5.8022561327561331</v>
      </c>
      <c r="M702" s="28">
        <f t="shared" si="6271"/>
        <v>1879</v>
      </c>
      <c r="N702" s="6">
        <f t="shared" ref="N702" si="6393">N$5/M702+N$6</f>
        <v>3.7478519957424163</v>
      </c>
      <c r="O702" s="6">
        <f t="shared" si="6254"/>
        <v>5.2657417775412458</v>
      </c>
      <c r="P702" s="28">
        <f t="shared" si="6273"/>
        <v>17890</v>
      </c>
      <c r="Q702" s="6">
        <f t="shared" ref="Q702" si="6394">Q$5/P702+Q$6</f>
        <v>3.7022050866405816</v>
      </c>
      <c r="R702" s="6">
        <f t="shared" si="6256"/>
        <v>5.2160317495807718</v>
      </c>
      <c r="S702" s="28">
        <f t="shared" si="6023"/>
        <v>32245</v>
      </c>
      <c r="T702" s="6">
        <f t="shared" ref="T702" si="6395">T$5/S702+T$6</f>
        <v>2.6651518064816253</v>
      </c>
      <c r="U702" s="6">
        <f t="shared" si="6258"/>
        <v>2.9757093968057062</v>
      </c>
      <c r="V702" s="28">
        <f t="shared" si="6025"/>
        <v>61825</v>
      </c>
      <c r="W702" s="6">
        <f t="shared" ref="W702" si="6396">W$5/V702+W$6</f>
        <v>2.5755959158916295</v>
      </c>
      <c r="X702" s="6">
        <f t="shared" si="6260"/>
        <v>2.8760766680145573</v>
      </c>
      <c r="Y702" s="28">
        <f t="shared" si="6027"/>
        <v>123450</v>
      </c>
      <c r="Z702" s="6">
        <f t="shared" ref="Z702" si="6397">Z$5/Y702+Z$6</f>
        <v>2.450753948967193</v>
      </c>
      <c r="AA702" s="6">
        <f t="shared" si="6262"/>
        <v>2.7370206966383153</v>
      </c>
      <c r="AB702" s="28">
        <f t="shared" si="6110"/>
        <v>790000</v>
      </c>
      <c r="AC702" s="6">
        <f t="shared" ref="AC702" si="6398">AC$5/AB702+AC$6</f>
        <v>2.2008265822784812</v>
      </c>
      <c r="AD702" s="6">
        <f t="shared" si="6264"/>
        <v>2.4583835443037971</v>
      </c>
      <c r="AE702" s="28">
        <f t="shared" si="6193"/>
        <v>1252000</v>
      </c>
      <c r="AF702" s="6">
        <f t="shared" si="6247"/>
        <v>1.914196805111821</v>
      </c>
      <c r="AG702" s="6">
        <f t="shared" si="6265"/>
        <v>2.1383220447284343</v>
      </c>
      <c r="AH702" s="28">
        <f t="shared" si="6194"/>
        <v>1252000</v>
      </c>
      <c r="AI702" s="6">
        <f t="shared" si="6248"/>
        <v>1.4475968051118211</v>
      </c>
      <c r="AJ702" s="6">
        <f t="shared" si="6266"/>
        <v>1.6170220447284345</v>
      </c>
      <c r="AK702" s="28">
        <f t="shared" si="6195"/>
        <v>1252000</v>
      </c>
      <c r="AL702" s="6">
        <f t="shared" si="6249"/>
        <v>0.74749680511182104</v>
      </c>
      <c r="AM702" s="6">
        <f t="shared" si="6267"/>
        <v>0.75175460917890935</v>
      </c>
      <c r="AN702" s="28">
        <f t="shared" si="6196"/>
        <v>1252000</v>
      </c>
      <c r="AO702" s="6">
        <f t="shared" si="6250"/>
        <v>0.44669680511182108</v>
      </c>
      <c r="AP702" s="6">
        <f t="shared" si="6268"/>
        <v>0.44932204472843451</v>
      </c>
      <c r="AQ702" s="28">
        <f t="shared" si="6030"/>
        <v>123450</v>
      </c>
      <c r="AR702" s="6">
        <f t="shared" si="5944"/>
        <v>1.4184539489671932</v>
      </c>
      <c r="AS702" s="6">
        <f t="shared" si="5945"/>
        <v>1.5836347508267188</v>
      </c>
      <c r="AT702" s="28">
        <f t="shared" si="6112"/>
        <v>790000</v>
      </c>
      <c r="AU702" s="6">
        <f t="shared" si="5946"/>
        <v>1.182526582278481</v>
      </c>
      <c r="AV702" s="6">
        <f t="shared" si="5947"/>
        <v>1.3207187850210753</v>
      </c>
      <c r="AW702" s="28">
        <f t="shared" si="6197"/>
        <v>1252000</v>
      </c>
      <c r="AX702" s="6">
        <f t="shared" si="5948"/>
        <v>1.179896805111821</v>
      </c>
      <c r="AY702" s="6">
        <f t="shared" si="5949"/>
        <v>1.3179572854457122</v>
      </c>
      <c r="AZ702" s="28">
        <f t="shared" si="6198"/>
        <v>1252000</v>
      </c>
      <c r="BA702" s="6">
        <f t="shared" si="5950"/>
        <v>1.179896805111821</v>
      </c>
      <c r="BB702" s="21">
        <f t="shared" si="5951"/>
        <v>1.3179572854457122</v>
      </c>
    </row>
    <row r="703" spans="4:54" x14ac:dyDescent="0.25">
      <c r="D703" s="28">
        <v>694</v>
      </c>
      <c r="F703" s="20"/>
      <c r="G703" s="29">
        <f t="shared" si="5962"/>
        <v>347.5</v>
      </c>
      <c r="H703" s="4">
        <f t="shared" ref="H703" si="6399">H$5/G703+H$6</f>
        <v>4.0477093525179857</v>
      </c>
      <c r="I703" s="4">
        <f t="shared" si="5953"/>
        <v>5.8019892086330938</v>
      </c>
      <c r="J703" s="28">
        <v>694</v>
      </c>
      <c r="K703" s="4">
        <f t="shared" ref="K703" si="6400">K$5/J703+K$6</f>
        <v>4.0478005763688758</v>
      </c>
      <c r="L703" s="4">
        <f t="shared" si="5955"/>
        <v>5.8021224783861678</v>
      </c>
      <c r="M703" s="28">
        <f t="shared" si="6271"/>
        <v>1882</v>
      </c>
      <c r="N703" s="6">
        <f t="shared" ref="N703" si="6401">N$5/M703+N$6</f>
        <v>3.7477663124335816</v>
      </c>
      <c r="O703" s="6">
        <f t="shared" si="6254"/>
        <v>5.265648459086079</v>
      </c>
      <c r="P703" s="28">
        <f t="shared" si="6273"/>
        <v>17920</v>
      </c>
      <c r="Q703" s="6">
        <f t="shared" ref="Q703" si="6402">Q$5/P703+Q$6</f>
        <v>3.702191517857143</v>
      </c>
      <c r="R703" s="6">
        <f t="shared" si="6256"/>
        <v>5.2160169642857142</v>
      </c>
      <c r="S703" s="28">
        <f t="shared" si="6023"/>
        <v>32310</v>
      </c>
      <c r="T703" s="6">
        <f t="shared" ref="T703" si="6403">T$5/S703+T$6</f>
        <v>2.6650931600123804</v>
      </c>
      <c r="U703" s="6">
        <f t="shared" si="6258"/>
        <v>2.975647818012999</v>
      </c>
      <c r="V703" s="28">
        <f t="shared" si="6025"/>
        <v>61950</v>
      </c>
      <c r="W703" s="6">
        <f t="shared" ref="W703" si="6404">W$5/V703+W$6</f>
        <v>2.5755481033091203</v>
      </c>
      <c r="X703" s="6">
        <f t="shared" si="6260"/>
        <v>2.8760264729620659</v>
      </c>
      <c r="Y703" s="28">
        <f t="shared" si="6027"/>
        <v>123700</v>
      </c>
      <c r="Z703" s="6">
        <f t="shared" ref="Z703" si="6405">Z$5/Y703+Z$6</f>
        <v>2.4507190784155215</v>
      </c>
      <c r="AA703" s="6">
        <f t="shared" si="6262"/>
        <v>2.7369840743734843</v>
      </c>
      <c r="AB703" s="28">
        <f t="shared" si="6110"/>
        <v>792000</v>
      </c>
      <c r="AC703" s="6">
        <f t="shared" ref="AC703" si="6406">AC$5/AB703+AC$6</f>
        <v>2.200808585858586</v>
      </c>
      <c r="AD703" s="6">
        <f t="shared" si="6264"/>
        <v>2.4583646464646463</v>
      </c>
      <c r="AE703" s="28">
        <f t="shared" si="6193"/>
        <v>1255000</v>
      </c>
      <c r="AF703" s="6">
        <f t="shared" si="6247"/>
        <v>1.9141860557768924</v>
      </c>
      <c r="AG703" s="6">
        <f t="shared" si="6265"/>
        <v>2.1383107569721114</v>
      </c>
      <c r="AH703" s="28">
        <f t="shared" si="6194"/>
        <v>1255000</v>
      </c>
      <c r="AI703" s="6">
        <f t="shared" si="6248"/>
        <v>1.4475860557768925</v>
      </c>
      <c r="AJ703" s="6">
        <f t="shared" si="6266"/>
        <v>1.6170107569721117</v>
      </c>
      <c r="AK703" s="28">
        <f t="shared" si="6195"/>
        <v>1255000</v>
      </c>
      <c r="AL703" s="6">
        <f t="shared" si="6249"/>
        <v>0.74748605577689242</v>
      </c>
      <c r="AM703" s="6">
        <f t="shared" si="6267"/>
        <v>0.75174332142258637</v>
      </c>
      <c r="AN703" s="28">
        <f t="shared" si="6196"/>
        <v>1255000</v>
      </c>
      <c r="AO703" s="6">
        <f t="shared" si="6250"/>
        <v>0.44668605577689241</v>
      </c>
      <c r="AP703" s="6">
        <f t="shared" si="6268"/>
        <v>0.44931075697211154</v>
      </c>
      <c r="AQ703" s="28">
        <f t="shared" si="6030"/>
        <v>123700</v>
      </c>
      <c r="AR703" s="6">
        <f t="shared" si="5944"/>
        <v>1.4184190784155215</v>
      </c>
      <c r="AS703" s="6">
        <f t="shared" si="5945"/>
        <v>1.5835981285618879</v>
      </c>
      <c r="AT703" s="28">
        <f t="shared" si="6112"/>
        <v>792000</v>
      </c>
      <c r="AU703" s="6">
        <f t="shared" si="5946"/>
        <v>1.1825085858585858</v>
      </c>
      <c r="AV703" s="6">
        <f t="shared" si="5947"/>
        <v>1.3206998871819242</v>
      </c>
      <c r="AW703" s="28">
        <f t="shared" si="6197"/>
        <v>1255000</v>
      </c>
      <c r="AX703" s="6">
        <f t="shared" si="5948"/>
        <v>1.1798860557768924</v>
      </c>
      <c r="AY703" s="6">
        <f t="shared" si="5949"/>
        <v>1.3179459976893895</v>
      </c>
      <c r="AZ703" s="28">
        <f t="shared" si="6198"/>
        <v>1255000</v>
      </c>
      <c r="BA703" s="6">
        <f t="shared" si="5950"/>
        <v>1.1798860557768924</v>
      </c>
      <c r="BB703" s="21">
        <f t="shared" si="5951"/>
        <v>1.3179459976893895</v>
      </c>
    </row>
    <row r="704" spans="4:54" x14ac:dyDescent="0.25">
      <c r="D704" s="28">
        <v>695</v>
      </c>
      <c r="F704" s="20"/>
      <c r="G704" s="29">
        <f t="shared" si="5962"/>
        <v>348</v>
      </c>
      <c r="H704" s="4">
        <f t="shared" ref="H704" si="6407">H$5/G704+H$6</f>
        <v>4.0476183908045975</v>
      </c>
      <c r="I704" s="4">
        <f t="shared" si="5953"/>
        <v>5.8018563218390806</v>
      </c>
      <c r="J704" s="28">
        <v>695</v>
      </c>
      <c r="K704" s="4">
        <f t="shared" ref="K704" si="6408">K$5/J704+K$6</f>
        <v>4.0477093525179857</v>
      </c>
      <c r="L704" s="4">
        <f t="shared" si="5955"/>
        <v>5.8019892086330938</v>
      </c>
      <c r="M704" s="28">
        <f t="shared" si="6271"/>
        <v>1885</v>
      </c>
      <c r="N704" s="6">
        <f t="shared" ref="N704" si="6409">N$5/M704+N$6</f>
        <v>3.7476809018567643</v>
      </c>
      <c r="O704" s="6">
        <f t="shared" si="6254"/>
        <v>5.2655554376657827</v>
      </c>
      <c r="P704" s="28">
        <f t="shared" si="6273"/>
        <v>17950</v>
      </c>
      <c r="Q704" s="6">
        <f t="shared" ref="Q704" si="6410">Q$5/P704+Q$6</f>
        <v>3.7021779944289697</v>
      </c>
      <c r="R704" s="6">
        <f t="shared" si="6256"/>
        <v>5.2160022284122567</v>
      </c>
      <c r="S704" s="28">
        <f t="shared" si="6023"/>
        <v>32375</v>
      </c>
      <c r="T704" s="6">
        <f t="shared" ref="T704" si="6411">T$5/S704+T$6</f>
        <v>2.6650347490347492</v>
      </c>
      <c r="U704" s="6">
        <f t="shared" si="6258"/>
        <v>2.9755864864864865</v>
      </c>
      <c r="V704" s="28">
        <f t="shared" si="6025"/>
        <v>62075</v>
      </c>
      <c r="W704" s="6">
        <f t="shared" ref="W704" si="6412">W$5/V704+W$6</f>
        <v>2.5755004832863468</v>
      </c>
      <c r="X704" s="6">
        <f t="shared" si="6260"/>
        <v>2.8759764800644381</v>
      </c>
      <c r="Y704" s="28">
        <f t="shared" si="6027"/>
        <v>123950</v>
      </c>
      <c r="Z704" s="6">
        <f t="shared" ref="Z704" si="6413">Z$5/Y704+Z$6</f>
        <v>2.450684348527632</v>
      </c>
      <c r="AA704" s="6">
        <f t="shared" si="6262"/>
        <v>2.7369475998386448</v>
      </c>
      <c r="AB704" s="28">
        <f t="shared" si="6110"/>
        <v>794000</v>
      </c>
      <c r="AC704" s="6">
        <f t="shared" ref="AC704" si="6414">AC$5/AB704+AC$6</f>
        <v>2.2007906801007557</v>
      </c>
      <c r="AD704" s="6">
        <f t="shared" si="6264"/>
        <v>2.4583458438287153</v>
      </c>
      <c r="AE704" s="28">
        <f t="shared" si="6193"/>
        <v>1258000</v>
      </c>
      <c r="AF704" s="6">
        <f t="shared" si="6247"/>
        <v>1.9141753577106517</v>
      </c>
      <c r="AG704" s="6">
        <f t="shared" si="6265"/>
        <v>2.138299523052464</v>
      </c>
      <c r="AH704" s="28">
        <f t="shared" si="6194"/>
        <v>1258000</v>
      </c>
      <c r="AI704" s="6">
        <f t="shared" si="6248"/>
        <v>1.4475753577106518</v>
      </c>
      <c r="AJ704" s="6">
        <f t="shared" si="6266"/>
        <v>1.6169995230524643</v>
      </c>
      <c r="AK704" s="28">
        <f t="shared" si="6195"/>
        <v>1258000</v>
      </c>
      <c r="AL704" s="6">
        <f t="shared" si="6249"/>
        <v>0.74747535771065188</v>
      </c>
      <c r="AM704" s="6">
        <f t="shared" si="6267"/>
        <v>0.75173208750293907</v>
      </c>
      <c r="AN704" s="28">
        <f t="shared" si="6196"/>
        <v>1258000</v>
      </c>
      <c r="AO704" s="6">
        <f t="shared" si="6250"/>
        <v>0.44667535771065181</v>
      </c>
      <c r="AP704" s="6">
        <f t="shared" si="6268"/>
        <v>0.44929952305246423</v>
      </c>
      <c r="AQ704" s="28">
        <f t="shared" si="6030"/>
        <v>123950</v>
      </c>
      <c r="AR704" s="6">
        <f t="shared" si="5944"/>
        <v>1.4183843485276322</v>
      </c>
      <c r="AS704" s="6">
        <f t="shared" si="5945"/>
        <v>1.5835616540270483</v>
      </c>
      <c r="AT704" s="28">
        <f t="shared" si="6112"/>
        <v>794000</v>
      </c>
      <c r="AU704" s="6">
        <f t="shared" si="5946"/>
        <v>1.1824906801007558</v>
      </c>
      <c r="AV704" s="6">
        <f t="shared" si="5947"/>
        <v>1.3206810845459931</v>
      </c>
      <c r="AW704" s="28">
        <f t="shared" si="6197"/>
        <v>1258000</v>
      </c>
      <c r="AX704" s="6">
        <f t="shared" si="5948"/>
        <v>1.1798753577106518</v>
      </c>
      <c r="AY704" s="6">
        <f t="shared" si="5949"/>
        <v>1.3179347637697421</v>
      </c>
      <c r="AZ704" s="28">
        <f t="shared" si="6198"/>
        <v>1258000</v>
      </c>
      <c r="BA704" s="6">
        <f t="shared" si="5950"/>
        <v>1.1798753577106518</v>
      </c>
      <c r="BB704" s="21">
        <f t="shared" si="5951"/>
        <v>1.3179347637697421</v>
      </c>
    </row>
    <row r="705" spans="4:54" x14ac:dyDescent="0.25">
      <c r="D705" s="28">
        <v>696</v>
      </c>
      <c r="F705" s="20"/>
      <c r="G705" s="29">
        <f t="shared" si="5962"/>
        <v>348.5</v>
      </c>
      <c r="H705" s="4">
        <f t="shared" ref="H705" si="6415">H$5/G705+H$6</f>
        <v>4.0475276901004307</v>
      </c>
      <c r="I705" s="4">
        <f t="shared" si="5953"/>
        <v>5.8017238163558105</v>
      </c>
      <c r="J705" s="28">
        <v>696</v>
      </c>
      <c r="K705" s="4">
        <f t="shared" ref="K705" si="6416">K$5/J705+K$6</f>
        <v>4.0476183908045975</v>
      </c>
      <c r="L705" s="4">
        <f t="shared" si="5955"/>
        <v>5.8018563218390806</v>
      </c>
      <c r="M705" s="28">
        <f t="shared" si="6271"/>
        <v>1888</v>
      </c>
      <c r="N705" s="6">
        <f t="shared" ref="N705" si="6417">N$5/M705+N$6</f>
        <v>3.7475957627118643</v>
      </c>
      <c r="O705" s="6">
        <f t="shared" si="6254"/>
        <v>5.2654627118644068</v>
      </c>
      <c r="P705" s="28">
        <f t="shared" si="6273"/>
        <v>17980</v>
      </c>
      <c r="Q705" s="6">
        <f t="shared" ref="Q705" si="6418">Q$5/P705+Q$6</f>
        <v>3.7021645161290326</v>
      </c>
      <c r="R705" s="6">
        <f t="shared" si="6256"/>
        <v>5.215987541713015</v>
      </c>
      <c r="S705" s="28">
        <f t="shared" si="6023"/>
        <v>32440</v>
      </c>
      <c r="T705" s="6">
        <f t="shared" ref="T705" si="6419">T$5/S705+T$6</f>
        <v>2.6649765721331691</v>
      </c>
      <c r="U705" s="6">
        <f t="shared" si="6258"/>
        <v>2.9755254007398273</v>
      </c>
      <c r="V705" s="28">
        <f t="shared" si="6025"/>
        <v>62200</v>
      </c>
      <c r="W705" s="6">
        <f t="shared" ref="W705" si="6420">W$5/V705+W$6</f>
        <v>2.5754530546623791</v>
      </c>
      <c r="X705" s="6">
        <f t="shared" si="6260"/>
        <v>2.875926688102894</v>
      </c>
      <c r="Y705" s="28">
        <f t="shared" si="6027"/>
        <v>124200</v>
      </c>
      <c r="Z705" s="6">
        <f t="shared" ref="Z705" si="6421">Z$5/Y705+Z$6</f>
        <v>2.4506497584541065</v>
      </c>
      <c r="AA705" s="6">
        <f t="shared" si="6262"/>
        <v>2.736911272141707</v>
      </c>
      <c r="AB705" s="28">
        <f t="shared" si="6110"/>
        <v>796000</v>
      </c>
      <c r="AC705" s="6">
        <f t="shared" ref="AC705" si="6422">AC$5/AB705+AC$6</f>
        <v>2.2007728643216082</v>
      </c>
      <c r="AD705" s="6">
        <f t="shared" si="6264"/>
        <v>2.4583271356783918</v>
      </c>
      <c r="AE705" s="28">
        <f t="shared" si="6193"/>
        <v>1261000</v>
      </c>
      <c r="AF705" s="6">
        <f t="shared" si="6247"/>
        <v>1.9141647105471846</v>
      </c>
      <c r="AG705" s="6">
        <f t="shared" si="6265"/>
        <v>2.1382883425852497</v>
      </c>
      <c r="AH705" s="28">
        <f t="shared" si="6194"/>
        <v>1261000</v>
      </c>
      <c r="AI705" s="6">
        <f t="shared" si="6248"/>
        <v>1.4475647105471847</v>
      </c>
      <c r="AJ705" s="6">
        <f t="shared" si="6266"/>
        <v>1.6169883425852498</v>
      </c>
      <c r="AK705" s="28">
        <f t="shared" si="6195"/>
        <v>1261000</v>
      </c>
      <c r="AL705" s="6">
        <f t="shared" si="6249"/>
        <v>0.74746471054718477</v>
      </c>
      <c r="AM705" s="6">
        <f t="shared" si="6267"/>
        <v>0.75172090703572458</v>
      </c>
      <c r="AN705" s="28">
        <f t="shared" si="6196"/>
        <v>1261000</v>
      </c>
      <c r="AO705" s="6">
        <f t="shared" si="6250"/>
        <v>0.44666471054718476</v>
      </c>
      <c r="AP705" s="6">
        <f t="shared" si="6268"/>
        <v>0.4492883425852498</v>
      </c>
      <c r="AQ705" s="28">
        <f t="shared" si="6030"/>
        <v>124200</v>
      </c>
      <c r="AR705" s="6">
        <f t="shared" si="5944"/>
        <v>1.4183497584541063</v>
      </c>
      <c r="AS705" s="6">
        <f t="shared" si="5945"/>
        <v>1.5835253263301106</v>
      </c>
      <c r="AT705" s="28">
        <f t="shared" si="6112"/>
        <v>796000</v>
      </c>
      <c r="AU705" s="6">
        <f t="shared" si="5946"/>
        <v>1.182472864321608</v>
      </c>
      <c r="AV705" s="6">
        <f t="shared" si="5947"/>
        <v>1.3206623763956697</v>
      </c>
      <c r="AW705" s="28">
        <f t="shared" si="6197"/>
        <v>1261000</v>
      </c>
      <c r="AX705" s="6">
        <f t="shared" si="5948"/>
        <v>1.1798647105471847</v>
      </c>
      <c r="AY705" s="6">
        <f t="shared" si="5949"/>
        <v>1.3179235833025276</v>
      </c>
      <c r="AZ705" s="28">
        <f t="shared" si="6198"/>
        <v>1261000</v>
      </c>
      <c r="BA705" s="6">
        <f t="shared" si="5950"/>
        <v>1.1798647105471847</v>
      </c>
      <c r="BB705" s="21">
        <f t="shared" si="5951"/>
        <v>1.3179235833025276</v>
      </c>
    </row>
    <row r="706" spans="4:54" x14ac:dyDescent="0.25">
      <c r="D706" s="28">
        <v>697</v>
      </c>
      <c r="F706" s="20"/>
      <c r="G706" s="29">
        <f t="shared" si="5962"/>
        <v>349</v>
      </c>
      <c r="H706" s="4">
        <f t="shared" ref="H706" si="6423">H$5/G706+H$6</f>
        <v>4.0474372492836679</v>
      </c>
      <c r="I706" s="4">
        <f t="shared" si="5953"/>
        <v>5.8015916905444129</v>
      </c>
      <c r="J706" s="28">
        <v>697</v>
      </c>
      <c r="K706" s="4">
        <f t="shared" ref="K706" si="6424">K$5/J706+K$6</f>
        <v>4.0475276901004307</v>
      </c>
      <c r="L706" s="4">
        <f t="shared" si="5955"/>
        <v>5.8017238163558105</v>
      </c>
      <c r="M706" s="28">
        <f t="shared" si="6271"/>
        <v>1891</v>
      </c>
      <c r="N706" s="6">
        <f t="shared" ref="N706" si="6425">N$5/M706+N$6</f>
        <v>3.7475108937070334</v>
      </c>
      <c r="O706" s="6">
        <f t="shared" si="6254"/>
        <v>5.2653702802749871</v>
      </c>
      <c r="P706" s="28">
        <f t="shared" si="6273"/>
        <v>18010</v>
      </c>
      <c r="Q706" s="6">
        <f t="shared" ref="Q706" si="6426">Q$5/P706+Q$6</f>
        <v>3.7021510827318158</v>
      </c>
      <c r="R706" s="6">
        <f t="shared" si="6256"/>
        <v>5.2159729039422542</v>
      </c>
      <c r="S706" s="28">
        <f t="shared" si="6023"/>
        <v>32505</v>
      </c>
      <c r="T706" s="6">
        <f t="shared" ref="T706" si="6427">T$5/S706+T$6</f>
        <v>2.6649186279033996</v>
      </c>
      <c r="U706" s="6">
        <f t="shared" si="6258"/>
        <v>2.9754645592985693</v>
      </c>
      <c r="V706" s="28">
        <f t="shared" si="6025"/>
        <v>62325</v>
      </c>
      <c r="W706" s="6">
        <f t="shared" ref="W706" si="6428">W$5/V706+W$6</f>
        <v>2.5754058162855995</v>
      </c>
      <c r="X706" s="6">
        <f t="shared" si="6260"/>
        <v>2.8758770958684314</v>
      </c>
      <c r="Y706" s="28">
        <f t="shared" si="6027"/>
        <v>124450</v>
      </c>
      <c r="Z706" s="6">
        <f t="shared" ref="Z706" si="6429">Z$5/Y706+Z$6</f>
        <v>2.4506153073523502</v>
      </c>
      <c r="AA706" s="6">
        <f t="shared" si="6262"/>
        <v>2.7368750903977501</v>
      </c>
      <c r="AB706" s="28">
        <f t="shared" si="6110"/>
        <v>798000</v>
      </c>
      <c r="AC706" s="6">
        <f t="shared" ref="AC706" si="6430">AC$5/AB706+AC$6</f>
        <v>2.2007551378446117</v>
      </c>
      <c r="AD706" s="6">
        <f t="shared" si="6264"/>
        <v>2.4583085213032581</v>
      </c>
      <c r="AE706" s="28">
        <f t="shared" si="6193"/>
        <v>1264000</v>
      </c>
      <c r="AF706" s="6">
        <f t="shared" si="6247"/>
        <v>1.9141541139240505</v>
      </c>
      <c r="AG706" s="6">
        <f t="shared" si="6265"/>
        <v>2.1382772151898735</v>
      </c>
      <c r="AH706" s="28">
        <f t="shared" si="6194"/>
        <v>1264000</v>
      </c>
      <c r="AI706" s="6">
        <f t="shared" si="6248"/>
        <v>1.4475541139240506</v>
      </c>
      <c r="AJ706" s="6">
        <f t="shared" si="6266"/>
        <v>1.6169772151898736</v>
      </c>
      <c r="AK706" s="28">
        <f t="shared" si="6195"/>
        <v>1264000</v>
      </c>
      <c r="AL706" s="6">
        <f t="shared" si="6249"/>
        <v>0.74745411392405059</v>
      </c>
      <c r="AM706" s="6">
        <f t="shared" si="6267"/>
        <v>0.75170977964034824</v>
      </c>
      <c r="AN706" s="28">
        <f t="shared" si="6196"/>
        <v>1264000</v>
      </c>
      <c r="AO706" s="6">
        <f t="shared" si="6250"/>
        <v>0.44665411392405063</v>
      </c>
      <c r="AP706" s="6">
        <f t="shared" si="6268"/>
        <v>0.4492772151898734</v>
      </c>
      <c r="AQ706" s="28">
        <f t="shared" si="6030"/>
        <v>124450</v>
      </c>
      <c r="AR706" s="6">
        <f t="shared" si="5944"/>
        <v>1.4183153073523505</v>
      </c>
      <c r="AS706" s="6">
        <f t="shared" si="5945"/>
        <v>1.5834891445861536</v>
      </c>
      <c r="AT706" s="28">
        <f t="shared" si="6112"/>
        <v>798000</v>
      </c>
      <c r="AU706" s="6">
        <f t="shared" si="5946"/>
        <v>1.1824551378446115</v>
      </c>
      <c r="AV706" s="6">
        <f t="shared" si="5947"/>
        <v>1.320643762020536</v>
      </c>
      <c r="AW706" s="28">
        <f t="shared" si="6197"/>
        <v>1264000</v>
      </c>
      <c r="AX706" s="6">
        <f t="shared" si="5948"/>
        <v>1.1798541139240506</v>
      </c>
      <c r="AY706" s="6">
        <f t="shared" si="5949"/>
        <v>1.3179124559071513</v>
      </c>
      <c r="AZ706" s="28">
        <f t="shared" si="6198"/>
        <v>1264000</v>
      </c>
      <c r="BA706" s="6">
        <f t="shared" si="5950"/>
        <v>1.1798541139240506</v>
      </c>
      <c r="BB706" s="21">
        <f t="shared" si="5951"/>
        <v>1.3179124559071513</v>
      </c>
    </row>
    <row r="707" spans="4:54" x14ac:dyDescent="0.25">
      <c r="D707" s="28">
        <v>698</v>
      </c>
      <c r="F707" s="20"/>
      <c r="G707" s="29">
        <f t="shared" si="5962"/>
        <v>349.5</v>
      </c>
      <c r="H707" s="4">
        <f t="shared" ref="H707" si="6431">H$5/G707+H$6</f>
        <v>4.0473470672389125</v>
      </c>
      <c r="I707" s="4">
        <f t="shared" si="5953"/>
        <v>5.8014599427753932</v>
      </c>
      <c r="J707" s="28">
        <v>698</v>
      </c>
      <c r="K707" s="4">
        <f t="shared" ref="K707" si="6432">K$5/J707+K$6</f>
        <v>4.0474372492836679</v>
      </c>
      <c r="L707" s="4">
        <f t="shared" si="5955"/>
        <v>5.8015916905444129</v>
      </c>
      <c r="M707" s="28">
        <f t="shared" si="6271"/>
        <v>1894</v>
      </c>
      <c r="N707" s="6">
        <f t="shared" ref="N707" si="6433">N$5/M707+N$6</f>
        <v>3.7474262935586062</v>
      </c>
      <c r="O707" s="6">
        <f t="shared" si="6254"/>
        <v>5.265278141499472</v>
      </c>
      <c r="P707" s="28">
        <f t="shared" si="6273"/>
        <v>18040</v>
      </c>
      <c r="Q707" s="6">
        <f t="shared" ref="Q707" si="6434">Q$5/P707+Q$6</f>
        <v>3.7021376940133037</v>
      </c>
      <c r="R707" s="6">
        <f t="shared" si="6256"/>
        <v>5.2159583148558761</v>
      </c>
      <c r="S707" s="28">
        <f t="shared" si="6023"/>
        <v>32570</v>
      </c>
      <c r="T707" s="6">
        <f t="shared" ref="T707" si="6435">T$5/S707+T$6</f>
        <v>2.6648609149524103</v>
      </c>
      <c r="U707" s="6">
        <f t="shared" si="6258"/>
        <v>2.9754039607000307</v>
      </c>
      <c r="V707" s="28">
        <f t="shared" si="6025"/>
        <v>62450</v>
      </c>
      <c r="W707" s="6">
        <f t="shared" ref="W707" si="6436">W$5/V707+W$6</f>
        <v>2.5753587670136109</v>
      </c>
      <c r="X707" s="6">
        <f t="shared" si="6260"/>
        <v>2.8758277021617293</v>
      </c>
      <c r="Y707" s="28">
        <f t="shared" si="6027"/>
        <v>124700</v>
      </c>
      <c r="Z707" s="6">
        <f t="shared" ref="Z707" si="6437">Z$5/Y707+Z$6</f>
        <v>2.4505809943865278</v>
      </c>
      <c r="AA707" s="6">
        <f t="shared" si="6262"/>
        <v>2.7368390537289495</v>
      </c>
      <c r="AB707" s="28">
        <f t="shared" si="6110"/>
        <v>800000</v>
      </c>
      <c r="AC707" s="6">
        <f t="shared" ref="AC707" si="6438">AC$5/AB707+AC$6</f>
        <v>2.2007375000000002</v>
      </c>
      <c r="AD707" s="6">
        <f t="shared" si="6264"/>
        <v>2.4582899999999999</v>
      </c>
      <c r="AE707" s="28">
        <f t="shared" si="6193"/>
        <v>1267000</v>
      </c>
      <c r="AF707" s="6">
        <f t="shared" si="6247"/>
        <v>1.9141435674822416</v>
      </c>
      <c r="AG707" s="6">
        <f t="shared" si="6265"/>
        <v>2.1382661404893448</v>
      </c>
      <c r="AH707" s="28">
        <f t="shared" si="6194"/>
        <v>1267000</v>
      </c>
      <c r="AI707" s="6">
        <f t="shared" si="6248"/>
        <v>1.4475435674822417</v>
      </c>
      <c r="AJ707" s="6">
        <f t="shared" si="6266"/>
        <v>1.6169661404893449</v>
      </c>
      <c r="AK707" s="28">
        <f t="shared" si="6195"/>
        <v>1267000</v>
      </c>
      <c r="AL707" s="6">
        <f t="shared" si="6249"/>
        <v>0.7474435674822415</v>
      </c>
      <c r="AM707" s="6">
        <f t="shared" si="6267"/>
        <v>0.75169870493981972</v>
      </c>
      <c r="AN707" s="28">
        <f t="shared" si="6196"/>
        <v>1267000</v>
      </c>
      <c r="AO707" s="6">
        <f t="shared" si="6250"/>
        <v>0.44664356748224149</v>
      </c>
      <c r="AP707" s="6">
        <f t="shared" si="6268"/>
        <v>0.44926614048934488</v>
      </c>
      <c r="AQ707" s="28">
        <f t="shared" si="6030"/>
        <v>124700</v>
      </c>
      <c r="AR707" s="6">
        <f t="shared" si="5944"/>
        <v>1.4182809943865278</v>
      </c>
      <c r="AS707" s="6">
        <f t="shared" si="5945"/>
        <v>1.5834531079173531</v>
      </c>
      <c r="AT707" s="28">
        <f t="shared" si="6112"/>
        <v>800000</v>
      </c>
      <c r="AU707" s="6">
        <f t="shared" si="5946"/>
        <v>1.1824375</v>
      </c>
      <c r="AV707" s="6">
        <f t="shared" si="5947"/>
        <v>1.3206252407172778</v>
      </c>
      <c r="AW707" s="28">
        <f t="shared" si="6197"/>
        <v>1267000</v>
      </c>
      <c r="AX707" s="6">
        <f t="shared" si="5948"/>
        <v>1.1798435674822416</v>
      </c>
      <c r="AY707" s="6">
        <f t="shared" si="5949"/>
        <v>1.3179013812066227</v>
      </c>
      <c r="AZ707" s="28">
        <f t="shared" si="6198"/>
        <v>1267000</v>
      </c>
      <c r="BA707" s="6">
        <f t="shared" si="5950"/>
        <v>1.1798435674822416</v>
      </c>
      <c r="BB707" s="21">
        <f t="shared" si="5951"/>
        <v>1.3179013812066227</v>
      </c>
    </row>
    <row r="708" spans="4:54" x14ac:dyDescent="0.25">
      <c r="D708" s="28">
        <v>699</v>
      </c>
      <c r="F708" s="20"/>
      <c r="G708" s="29">
        <f t="shared" si="5962"/>
        <v>350</v>
      </c>
      <c r="H708" s="4">
        <f t="shared" ref="H708" si="6439">H$5/G708+H$6</f>
        <v>4.0472571428571431</v>
      </c>
      <c r="I708" s="4">
        <f t="shared" si="5953"/>
        <v>5.8013285714285718</v>
      </c>
      <c r="J708" s="28">
        <v>699</v>
      </c>
      <c r="K708" s="4">
        <f t="shared" ref="K708" si="6440">K$5/J708+K$6</f>
        <v>4.0473470672389125</v>
      </c>
      <c r="L708" s="4">
        <f t="shared" si="5955"/>
        <v>5.8014599427753932</v>
      </c>
      <c r="M708" s="28">
        <f t="shared" si="6271"/>
        <v>1897</v>
      </c>
      <c r="N708" s="6">
        <f t="shared" ref="N708" si="6441">N$5/M708+N$6</f>
        <v>3.7473419609910388</v>
      </c>
      <c r="O708" s="6">
        <f t="shared" si="6254"/>
        <v>5.2651862941486565</v>
      </c>
      <c r="P708" s="28">
        <f t="shared" si="6273"/>
        <v>18070</v>
      </c>
      <c r="Q708" s="6">
        <f t="shared" ref="Q708" si="6442">Q$5/P708+Q$6</f>
        <v>3.7021243497509686</v>
      </c>
      <c r="R708" s="6">
        <f t="shared" si="6256"/>
        <v>5.2159437742114001</v>
      </c>
      <c r="S708" s="28">
        <f t="shared" si="6023"/>
        <v>32635</v>
      </c>
      <c r="T708" s="6">
        <f t="shared" ref="T708" si="6443">T$5/S708+T$6</f>
        <v>2.6648034318982687</v>
      </c>
      <c r="U708" s="6">
        <f t="shared" si="6258"/>
        <v>2.9753436034931822</v>
      </c>
      <c r="V708" s="28">
        <f t="shared" si="6025"/>
        <v>62575</v>
      </c>
      <c r="W708" s="6">
        <f t="shared" ref="W708" si="6444">W$5/V708+W$6</f>
        <v>2.5753119057131442</v>
      </c>
      <c r="X708" s="6">
        <f t="shared" si="6260"/>
        <v>2.8757785057930483</v>
      </c>
      <c r="Y708" s="28">
        <f t="shared" si="6027"/>
        <v>124950</v>
      </c>
      <c r="Z708" s="6">
        <f t="shared" ref="Z708" si="6445">Z$5/Y708+Z$6</f>
        <v>2.4505468187274908</v>
      </c>
      <c r="AA708" s="6">
        <f t="shared" si="6262"/>
        <v>2.7368031612645058</v>
      </c>
      <c r="AB708" s="28">
        <f t="shared" si="6110"/>
        <v>802000</v>
      </c>
      <c r="AC708" s="6">
        <f t="shared" ref="AC708" si="6446">AC$5/AB708+AC$6</f>
        <v>2.2007199501246886</v>
      </c>
      <c r="AD708" s="6">
        <f t="shared" si="6264"/>
        <v>2.4582715710723191</v>
      </c>
      <c r="AE708" s="28">
        <f t="shared" si="6193"/>
        <v>1270000</v>
      </c>
      <c r="AF708" s="6">
        <f t="shared" si="6247"/>
        <v>1.9141330708661417</v>
      </c>
      <c r="AG708" s="6">
        <f t="shared" si="6265"/>
        <v>2.1382551181102363</v>
      </c>
      <c r="AH708" s="28">
        <f t="shared" si="6194"/>
        <v>1270000</v>
      </c>
      <c r="AI708" s="6">
        <f t="shared" si="6248"/>
        <v>1.4475330708661418</v>
      </c>
      <c r="AJ708" s="6">
        <f t="shared" si="6266"/>
        <v>1.6169551181102362</v>
      </c>
      <c r="AK708" s="28">
        <f t="shared" si="6195"/>
        <v>1270000</v>
      </c>
      <c r="AL708" s="6">
        <f t="shared" si="6249"/>
        <v>0.74743307086614175</v>
      </c>
      <c r="AM708" s="6">
        <f t="shared" si="6267"/>
        <v>0.75168768256071106</v>
      </c>
      <c r="AN708" s="28">
        <f t="shared" si="6196"/>
        <v>1270000</v>
      </c>
      <c r="AO708" s="6">
        <f t="shared" si="6250"/>
        <v>0.44663307086614173</v>
      </c>
      <c r="AP708" s="6">
        <f t="shared" si="6268"/>
        <v>0.44925511811023622</v>
      </c>
      <c r="AQ708" s="28">
        <f t="shared" si="6030"/>
        <v>124950</v>
      </c>
      <c r="AR708" s="6">
        <f t="shared" si="5944"/>
        <v>1.418246818727491</v>
      </c>
      <c r="AS708" s="6">
        <f t="shared" si="5945"/>
        <v>1.5834172154529094</v>
      </c>
      <c r="AT708" s="28">
        <f t="shared" si="6112"/>
        <v>802000</v>
      </c>
      <c r="AU708" s="6">
        <f t="shared" si="5946"/>
        <v>1.1824199501246884</v>
      </c>
      <c r="AV708" s="6">
        <f t="shared" si="5947"/>
        <v>1.320606811789597</v>
      </c>
      <c r="AW708" s="28">
        <f t="shared" si="6197"/>
        <v>1270000</v>
      </c>
      <c r="AX708" s="6">
        <f t="shared" si="5948"/>
        <v>1.1798330708661418</v>
      </c>
      <c r="AY708" s="6">
        <f t="shared" si="5949"/>
        <v>1.3178903588275139</v>
      </c>
      <c r="AZ708" s="28">
        <f t="shared" si="6198"/>
        <v>1270000</v>
      </c>
      <c r="BA708" s="6">
        <f t="shared" si="5950"/>
        <v>1.1798330708661418</v>
      </c>
      <c r="BB708" s="21">
        <f t="shared" si="5951"/>
        <v>1.3178903588275139</v>
      </c>
    </row>
    <row r="709" spans="4:54" x14ac:dyDescent="0.25">
      <c r="D709" s="28">
        <v>700</v>
      </c>
      <c r="F709" s="20"/>
      <c r="G709" s="29">
        <f t="shared" si="5962"/>
        <v>350.5</v>
      </c>
      <c r="H709" s="4">
        <f t="shared" ref="H709" si="6447">H$5/G709+H$6</f>
        <v>4.0471674750356632</v>
      </c>
      <c r="I709" s="4">
        <f t="shared" si="5953"/>
        <v>5.8011975748930098</v>
      </c>
      <c r="J709" s="28">
        <v>700</v>
      </c>
      <c r="K709" s="4">
        <f t="shared" ref="K709" si="6448">K$5/J709+K$6</f>
        <v>4.0472571428571431</v>
      </c>
      <c r="L709" s="4">
        <f t="shared" si="5955"/>
        <v>5.8013285714285718</v>
      </c>
      <c r="M709" s="28">
        <f t="shared" si="6271"/>
        <v>1900</v>
      </c>
      <c r="N709" s="6">
        <f t="shared" ref="N709" si="6449">N$5/M709+N$6</f>
        <v>3.7472578947368422</v>
      </c>
      <c r="O709" s="6">
        <f t="shared" si="6254"/>
        <v>5.2650947368421059</v>
      </c>
      <c r="P709" s="28">
        <f t="shared" si="6273"/>
        <v>18100</v>
      </c>
      <c r="Q709" s="6">
        <f t="shared" ref="Q709" si="6450">Q$5/P709+Q$6</f>
        <v>3.702111049723757</v>
      </c>
      <c r="R709" s="6">
        <f t="shared" si="6256"/>
        <v>5.2159292817679557</v>
      </c>
      <c r="S709" s="28">
        <f t="shared" si="6023"/>
        <v>32700</v>
      </c>
      <c r="T709" s="6">
        <f t="shared" ref="T709" si="6451">T$5/S709+T$6</f>
        <v>2.6647461773700307</v>
      </c>
      <c r="U709" s="6">
        <f t="shared" si="6258"/>
        <v>2.9752834862385322</v>
      </c>
      <c r="V709" s="28">
        <f t="shared" si="6025"/>
        <v>62700</v>
      </c>
      <c r="W709" s="6">
        <f t="shared" ref="W709" si="6452">W$5/V709+W$6</f>
        <v>2.575265231259968</v>
      </c>
      <c r="X709" s="6">
        <f t="shared" si="6260"/>
        <v>2.8757295055821372</v>
      </c>
      <c r="Y709" s="28">
        <f t="shared" si="6027"/>
        <v>125200</v>
      </c>
      <c r="Z709" s="6">
        <f t="shared" ref="Z709" si="6453">Z$5/Y709+Z$6</f>
        <v>2.4505127795527155</v>
      </c>
      <c r="AA709" s="6">
        <f t="shared" si="6262"/>
        <v>2.7367674121405754</v>
      </c>
      <c r="AB709" s="28">
        <f t="shared" si="6110"/>
        <v>804000</v>
      </c>
      <c r="AC709" s="6">
        <f t="shared" ref="AC709" si="6454">AC$5/AB709+AC$6</f>
        <v>2.2007024875621894</v>
      </c>
      <c r="AD709" s="6">
        <f t="shared" si="6264"/>
        <v>2.4582532338308458</v>
      </c>
      <c r="AE709" s="28">
        <f t="shared" si="6193"/>
        <v>1273000</v>
      </c>
      <c r="AF709" s="6">
        <f t="shared" si="6247"/>
        <v>1.9141226237234878</v>
      </c>
      <c r="AG709" s="6">
        <f t="shared" si="6265"/>
        <v>2.1382441476826393</v>
      </c>
      <c r="AH709" s="28">
        <f t="shared" si="6194"/>
        <v>1273000</v>
      </c>
      <c r="AI709" s="6">
        <f t="shared" si="6248"/>
        <v>1.4475226237234879</v>
      </c>
      <c r="AJ709" s="6">
        <f t="shared" si="6266"/>
        <v>1.6169441476826396</v>
      </c>
      <c r="AK709" s="28">
        <f t="shared" si="6195"/>
        <v>1273000</v>
      </c>
      <c r="AL709" s="6">
        <f t="shared" si="6249"/>
        <v>0.74742262372348778</v>
      </c>
      <c r="AM709" s="6">
        <f t="shared" si="6267"/>
        <v>0.75167671213311427</v>
      </c>
      <c r="AN709" s="28">
        <f t="shared" si="6196"/>
        <v>1273000</v>
      </c>
      <c r="AO709" s="6">
        <f t="shared" si="6250"/>
        <v>0.44662262372348782</v>
      </c>
      <c r="AP709" s="6">
        <f t="shared" si="6268"/>
        <v>0.44924414768263943</v>
      </c>
      <c r="AQ709" s="28">
        <f t="shared" si="6030"/>
        <v>125200</v>
      </c>
      <c r="AR709" s="6">
        <f t="shared" si="5944"/>
        <v>1.4182127795527157</v>
      </c>
      <c r="AS709" s="6">
        <f t="shared" si="5945"/>
        <v>1.5833814663289787</v>
      </c>
      <c r="AT709" s="28">
        <f t="shared" si="6112"/>
        <v>804000</v>
      </c>
      <c r="AU709" s="6">
        <f t="shared" si="5946"/>
        <v>1.182402487562189</v>
      </c>
      <c r="AV709" s="6">
        <f t="shared" si="5947"/>
        <v>1.3205884745481236</v>
      </c>
      <c r="AW709" s="28">
        <f t="shared" si="6197"/>
        <v>1273000</v>
      </c>
      <c r="AX709" s="6">
        <f t="shared" si="5948"/>
        <v>1.1798226237234879</v>
      </c>
      <c r="AY709" s="6">
        <f t="shared" si="5949"/>
        <v>1.3178793883999174</v>
      </c>
      <c r="AZ709" s="28">
        <f t="shared" si="6198"/>
        <v>1273000</v>
      </c>
      <c r="BA709" s="6">
        <f t="shared" si="5950"/>
        <v>1.1798226237234879</v>
      </c>
      <c r="BB709" s="21">
        <f t="shared" si="5951"/>
        <v>1.3178793883999174</v>
      </c>
    </row>
    <row r="710" spans="4:54" x14ac:dyDescent="0.25">
      <c r="D710" s="28">
        <v>701</v>
      </c>
      <c r="F710" s="20"/>
      <c r="G710" s="29">
        <f t="shared" si="5962"/>
        <v>351</v>
      </c>
      <c r="H710" s="4">
        <f t="shared" ref="H710" si="6455">H$5/G710+H$6</f>
        <v>4.0470780626780627</v>
      </c>
      <c r="I710" s="4">
        <f t="shared" si="5953"/>
        <v>5.801066951566952</v>
      </c>
      <c r="J710" s="28">
        <v>701</v>
      </c>
      <c r="K710" s="4">
        <f t="shared" ref="K710" si="6456">K$5/J710+K$6</f>
        <v>4.0471674750356632</v>
      </c>
      <c r="L710" s="4">
        <f t="shared" si="5955"/>
        <v>5.8011975748930098</v>
      </c>
      <c r="M710" s="28">
        <f t="shared" si="6271"/>
        <v>1903</v>
      </c>
      <c r="N710" s="6">
        <f t="shared" ref="N710" si="6457">N$5/M710+N$6</f>
        <v>3.7471740935365214</v>
      </c>
      <c r="O710" s="6">
        <f t="shared" si="6254"/>
        <v>5.2650034682080928</v>
      </c>
      <c r="P710" s="28">
        <f t="shared" si="6273"/>
        <v>18130</v>
      </c>
      <c r="Q710" s="6">
        <f t="shared" ref="Q710" si="6458">Q$5/P710+Q$6</f>
        <v>3.7020977937120798</v>
      </c>
      <c r="R710" s="6">
        <f t="shared" si="6256"/>
        <v>5.2159148372862658</v>
      </c>
      <c r="S710" s="28">
        <f t="shared" si="6023"/>
        <v>32765</v>
      </c>
      <c r="T710" s="6">
        <f t="shared" ref="T710" si="6459">T$5/S710+T$6</f>
        <v>2.6646891500076304</v>
      </c>
      <c r="U710" s="6">
        <f t="shared" si="6258"/>
        <v>2.9752236075080116</v>
      </c>
      <c r="V710" s="28">
        <f t="shared" si="6025"/>
        <v>62825</v>
      </c>
      <c r="W710" s="6">
        <f t="shared" ref="W710" si="6460">W$5/V710+W$6</f>
        <v>2.575218742538798</v>
      </c>
      <c r="X710" s="6">
        <f t="shared" si="6260"/>
        <v>2.8756807003581377</v>
      </c>
      <c r="Y710" s="28">
        <f t="shared" si="6027"/>
        <v>125450</v>
      </c>
      <c r="Z710" s="6">
        <f t="shared" ref="Z710" si="6461">Z$5/Y710+Z$6</f>
        <v>2.4504788760462337</v>
      </c>
      <c r="AA710" s="6">
        <f t="shared" si="6262"/>
        <v>2.7367318055001992</v>
      </c>
      <c r="AB710" s="28">
        <f t="shared" si="6110"/>
        <v>806000</v>
      </c>
      <c r="AC710" s="6">
        <f t="shared" ref="AC710" si="6462">AC$5/AB710+AC$6</f>
        <v>2.2006851116625312</v>
      </c>
      <c r="AD710" s="6">
        <f t="shared" si="6264"/>
        <v>2.4582349875930518</v>
      </c>
      <c r="AE710" s="28">
        <f t="shared" si="6193"/>
        <v>1276000</v>
      </c>
      <c r="AF710" s="6">
        <f t="shared" si="6247"/>
        <v>1.9141122257053291</v>
      </c>
      <c r="AG710" s="6">
        <f t="shared" si="6265"/>
        <v>2.1382332288401251</v>
      </c>
      <c r="AH710" s="28">
        <f t="shared" si="6194"/>
        <v>1276000</v>
      </c>
      <c r="AI710" s="6">
        <f t="shared" si="6248"/>
        <v>1.4475122257053292</v>
      </c>
      <c r="AJ710" s="6">
        <f t="shared" si="6266"/>
        <v>1.6169332288401255</v>
      </c>
      <c r="AK710" s="28">
        <f t="shared" si="6195"/>
        <v>1276000</v>
      </c>
      <c r="AL710" s="6">
        <f t="shared" si="6249"/>
        <v>0.74741222570532917</v>
      </c>
      <c r="AM710" s="6">
        <f t="shared" si="6267"/>
        <v>0.75166579329060024</v>
      </c>
      <c r="AN710" s="28">
        <f t="shared" si="6196"/>
        <v>1276000</v>
      </c>
      <c r="AO710" s="6">
        <f t="shared" si="6250"/>
        <v>0.44661222570532916</v>
      </c>
      <c r="AP710" s="6">
        <f t="shared" si="6268"/>
        <v>0.4492332288401254</v>
      </c>
      <c r="AQ710" s="28">
        <f t="shared" si="6030"/>
        <v>125450</v>
      </c>
      <c r="AR710" s="6">
        <f t="shared" si="5944"/>
        <v>1.4181788760462335</v>
      </c>
      <c r="AS710" s="6">
        <f t="shared" si="5945"/>
        <v>1.583345859688603</v>
      </c>
      <c r="AT710" s="28">
        <f t="shared" si="6112"/>
        <v>806000</v>
      </c>
      <c r="AU710" s="6">
        <f t="shared" si="5946"/>
        <v>1.182385111662531</v>
      </c>
      <c r="AV710" s="6">
        <f t="shared" si="5947"/>
        <v>1.32057022831033</v>
      </c>
      <c r="AW710" s="28">
        <f t="shared" si="6197"/>
        <v>1276000</v>
      </c>
      <c r="AX710" s="6">
        <f t="shared" si="5948"/>
        <v>1.1798122257053292</v>
      </c>
      <c r="AY710" s="6">
        <f t="shared" si="5949"/>
        <v>1.3178684695574032</v>
      </c>
      <c r="AZ710" s="28">
        <f t="shared" si="6198"/>
        <v>1276000</v>
      </c>
      <c r="BA710" s="6">
        <f t="shared" si="5950"/>
        <v>1.1798122257053292</v>
      </c>
      <c r="BB710" s="21">
        <f t="shared" si="5951"/>
        <v>1.3178684695574032</v>
      </c>
    </row>
    <row r="711" spans="4:54" x14ac:dyDescent="0.25">
      <c r="D711" s="28">
        <v>702</v>
      </c>
      <c r="F711" s="20"/>
      <c r="G711" s="29">
        <f t="shared" si="5962"/>
        <v>351.5</v>
      </c>
      <c r="H711" s="4">
        <f t="shared" ref="H711" si="6463">H$5/G711+H$6</f>
        <v>4.0469889046941674</v>
      </c>
      <c r="I711" s="4">
        <f t="shared" si="5953"/>
        <v>5.8009366998577523</v>
      </c>
      <c r="J711" s="28">
        <v>702</v>
      </c>
      <c r="K711" s="4">
        <f t="shared" ref="K711" si="6464">K$5/J711+K$6</f>
        <v>4.0470780626780627</v>
      </c>
      <c r="L711" s="4">
        <f t="shared" si="5955"/>
        <v>5.801066951566952</v>
      </c>
      <c r="M711" s="28">
        <f t="shared" si="6271"/>
        <v>1906</v>
      </c>
      <c r="N711" s="6">
        <f t="shared" ref="N711" si="6465">N$5/M711+N$6</f>
        <v>3.7470905561385099</v>
      </c>
      <c r="O711" s="6">
        <f t="shared" si="6254"/>
        <v>5.2649124868835262</v>
      </c>
      <c r="P711" s="28">
        <f t="shared" si="6273"/>
        <v>18160</v>
      </c>
      <c r="Q711" s="6">
        <f t="shared" ref="Q711" si="6466">Q$5/P711+Q$6</f>
        <v>3.7020845814977976</v>
      </c>
      <c r="R711" s="6">
        <f t="shared" si="6256"/>
        <v>5.2159004405286344</v>
      </c>
      <c r="S711" s="28">
        <f t="shared" si="6023"/>
        <v>32830</v>
      </c>
      <c r="T711" s="6">
        <f t="shared" ref="T711" si="6467">T$5/S711+T$6</f>
        <v>2.6646323484617729</v>
      </c>
      <c r="U711" s="6">
        <f t="shared" si="6258"/>
        <v>2.9751639658848616</v>
      </c>
      <c r="V711" s="28">
        <f t="shared" si="6025"/>
        <v>62950</v>
      </c>
      <c r="W711" s="6">
        <f t="shared" ref="W711" si="6468">W$5/V711+W$6</f>
        <v>2.5751724384432086</v>
      </c>
      <c r="X711" s="6">
        <f t="shared" si="6260"/>
        <v>2.8756320889594917</v>
      </c>
      <c r="Y711" s="28">
        <f t="shared" si="6027"/>
        <v>125700</v>
      </c>
      <c r="Z711" s="6">
        <f t="shared" ref="Z711" si="6469">Z$5/Y711+Z$6</f>
        <v>2.450445107398568</v>
      </c>
      <c r="AA711" s="6">
        <f t="shared" si="6262"/>
        <v>2.7366963404932378</v>
      </c>
      <c r="AB711" s="28">
        <f t="shared" si="6110"/>
        <v>808000</v>
      </c>
      <c r="AC711" s="6">
        <f t="shared" ref="AC711" si="6470">AC$5/AB711+AC$6</f>
        <v>2.2006678217821785</v>
      </c>
      <c r="AD711" s="6">
        <f t="shared" si="6264"/>
        <v>2.4582168316831683</v>
      </c>
      <c r="AE711" s="28">
        <f t="shared" si="6193"/>
        <v>1279000</v>
      </c>
      <c r="AF711" s="6">
        <f t="shared" si="6247"/>
        <v>1.9141018764659889</v>
      </c>
      <c r="AG711" s="6">
        <f t="shared" si="6265"/>
        <v>2.1382223612197029</v>
      </c>
      <c r="AH711" s="28">
        <f t="shared" si="6194"/>
        <v>1279000</v>
      </c>
      <c r="AI711" s="6">
        <f t="shared" si="6248"/>
        <v>1.447501876465989</v>
      </c>
      <c r="AJ711" s="6">
        <f t="shared" si="6266"/>
        <v>1.616922361219703</v>
      </c>
      <c r="AK711" s="28">
        <f t="shared" si="6195"/>
        <v>1279000</v>
      </c>
      <c r="AL711" s="6">
        <f t="shared" si="6249"/>
        <v>0.7474018764659891</v>
      </c>
      <c r="AM711" s="6">
        <f t="shared" si="6267"/>
        <v>0.75165492567017778</v>
      </c>
      <c r="AN711" s="28">
        <f t="shared" si="6196"/>
        <v>1279000</v>
      </c>
      <c r="AO711" s="6">
        <f t="shared" si="6250"/>
        <v>0.44660187646598903</v>
      </c>
      <c r="AP711" s="6">
        <f t="shared" si="6268"/>
        <v>0.44922236121970288</v>
      </c>
      <c r="AQ711" s="28">
        <f t="shared" si="6030"/>
        <v>125700</v>
      </c>
      <c r="AR711" s="6">
        <f t="shared" si="5944"/>
        <v>1.418145107398568</v>
      </c>
      <c r="AS711" s="6">
        <f t="shared" si="5945"/>
        <v>1.5833103946816416</v>
      </c>
      <c r="AT711" s="28">
        <f t="shared" si="6112"/>
        <v>808000</v>
      </c>
      <c r="AU711" s="6">
        <f t="shared" si="5946"/>
        <v>1.1823678217821783</v>
      </c>
      <c r="AV711" s="6">
        <f t="shared" si="5947"/>
        <v>1.320552072400446</v>
      </c>
      <c r="AW711" s="28">
        <f t="shared" si="6197"/>
        <v>1279000</v>
      </c>
      <c r="AX711" s="6">
        <f t="shared" si="5948"/>
        <v>1.179801876465989</v>
      </c>
      <c r="AY711" s="6">
        <f t="shared" si="5949"/>
        <v>1.3178576019369808</v>
      </c>
      <c r="AZ711" s="28">
        <f t="shared" si="6198"/>
        <v>1279000</v>
      </c>
      <c r="BA711" s="6">
        <f t="shared" si="5950"/>
        <v>1.179801876465989</v>
      </c>
      <c r="BB711" s="21">
        <f t="shared" si="5951"/>
        <v>1.3178576019369808</v>
      </c>
    </row>
    <row r="712" spans="4:54" x14ac:dyDescent="0.25">
      <c r="D712" s="28">
        <v>703</v>
      </c>
      <c r="F712" s="20"/>
      <c r="G712" s="29">
        <f t="shared" si="5962"/>
        <v>352</v>
      </c>
      <c r="H712" s="4">
        <f t="shared" ref="H712" si="6471">H$5/G712+H$6</f>
        <v>4.0468999999999999</v>
      </c>
      <c r="I712" s="4">
        <f t="shared" si="5953"/>
        <v>5.8008068181818189</v>
      </c>
      <c r="J712" s="28">
        <v>703</v>
      </c>
      <c r="K712" s="4">
        <f t="shared" ref="K712" si="6472">K$5/J712+K$6</f>
        <v>4.0469889046941674</v>
      </c>
      <c r="L712" s="4">
        <f t="shared" si="5955"/>
        <v>5.8009366998577523</v>
      </c>
      <c r="M712" s="28">
        <f t="shared" si="6271"/>
        <v>1909</v>
      </c>
      <c r="N712" s="6">
        <f t="shared" ref="N712" si="6473">N$5/M712+N$6</f>
        <v>3.7470072812991098</v>
      </c>
      <c r="O712" s="6">
        <f t="shared" si="6254"/>
        <v>5.2648217915138815</v>
      </c>
      <c r="P712" s="28">
        <f t="shared" si="6273"/>
        <v>18190</v>
      </c>
      <c r="Q712" s="6">
        <f t="shared" ref="Q712" si="6474">Q$5/P712+Q$6</f>
        <v>3.7020714128642114</v>
      </c>
      <c r="R712" s="6">
        <f t="shared" si="6256"/>
        <v>5.215886091258934</v>
      </c>
      <c r="S712" s="28">
        <f t="shared" si="6023"/>
        <v>32895</v>
      </c>
      <c r="T712" s="6">
        <f t="shared" ref="T712" si="6475">T$5/S712+T$6</f>
        <v>2.664575771393829</v>
      </c>
      <c r="U712" s="6">
        <f t="shared" si="6258"/>
        <v>2.9751045599635204</v>
      </c>
      <c r="V712" s="28">
        <f t="shared" si="6025"/>
        <v>63075</v>
      </c>
      <c r="W712" s="6">
        <f t="shared" ref="W712" si="6476">W$5/V712+W$6</f>
        <v>2.575126317875545</v>
      </c>
      <c r="X712" s="6">
        <f t="shared" si="6260"/>
        <v>2.8755836702338486</v>
      </c>
      <c r="Y712" s="28">
        <f t="shared" si="6027"/>
        <v>125950</v>
      </c>
      <c r="Z712" s="6">
        <f t="shared" ref="Z712" si="6477">Z$5/Y712+Z$6</f>
        <v>2.4504114728066693</v>
      </c>
      <c r="AA712" s="6">
        <f t="shared" si="6262"/>
        <v>2.7366610162763001</v>
      </c>
      <c r="AB712" s="28">
        <f t="shared" si="6110"/>
        <v>810000</v>
      </c>
      <c r="AC712" s="6">
        <f t="shared" ref="AC712" si="6478">AC$5/AB712+AC$6</f>
        <v>2.2006506172839506</v>
      </c>
      <c r="AD712" s="6">
        <f t="shared" si="6264"/>
        <v>2.4581987654320985</v>
      </c>
      <c r="AE712" s="28">
        <f t="shared" si="6193"/>
        <v>1282000</v>
      </c>
      <c r="AF712" s="6">
        <f t="shared" si="6247"/>
        <v>1.9140915756630266</v>
      </c>
      <c r="AG712" s="6">
        <f t="shared" si="6265"/>
        <v>2.1382115444617784</v>
      </c>
      <c r="AH712" s="28">
        <f t="shared" si="6194"/>
        <v>1282000</v>
      </c>
      <c r="AI712" s="6">
        <f t="shared" si="6248"/>
        <v>1.4474915756630267</v>
      </c>
      <c r="AJ712" s="6">
        <f t="shared" si="6266"/>
        <v>1.6169115444617785</v>
      </c>
      <c r="AK712" s="28">
        <f t="shared" si="6195"/>
        <v>1282000</v>
      </c>
      <c r="AL712" s="6">
        <f t="shared" si="6249"/>
        <v>0.7473915756630265</v>
      </c>
      <c r="AM712" s="6">
        <f t="shared" si="6267"/>
        <v>0.75164410891225331</v>
      </c>
      <c r="AN712" s="28">
        <f t="shared" si="6196"/>
        <v>1282000</v>
      </c>
      <c r="AO712" s="6">
        <f t="shared" si="6250"/>
        <v>0.44659157566302649</v>
      </c>
      <c r="AP712" s="6">
        <f t="shared" si="6268"/>
        <v>0.44921154446177847</v>
      </c>
      <c r="AQ712" s="28">
        <f t="shared" si="6030"/>
        <v>125950</v>
      </c>
      <c r="AR712" s="6">
        <f t="shared" si="5944"/>
        <v>1.4181114728066693</v>
      </c>
      <c r="AS712" s="6">
        <f t="shared" si="5945"/>
        <v>1.5832750704647038</v>
      </c>
      <c r="AT712" s="28">
        <f t="shared" si="6112"/>
        <v>810000</v>
      </c>
      <c r="AU712" s="6">
        <f t="shared" si="5946"/>
        <v>1.1823506172839506</v>
      </c>
      <c r="AV712" s="6">
        <f t="shared" si="5947"/>
        <v>1.3205340061493767</v>
      </c>
      <c r="AW712" s="28">
        <f t="shared" si="6197"/>
        <v>1282000</v>
      </c>
      <c r="AX712" s="6">
        <f t="shared" si="5948"/>
        <v>1.1797915756630266</v>
      </c>
      <c r="AY712" s="6">
        <f t="shared" si="5949"/>
        <v>1.3178467851790563</v>
      </c>
      <c r="AZ712" s="28">
        <f t="shared" si="6198"/>
        <v>1282000</v>
      </c>
      <c r="BA712" s="6">
        <f t="shared" si="5950"/>
        <v>1.1797915756630266</v>
      </c>
      <c r="BB712" s="21">
        <f t="shared" si="5951"/>
        <v>1.3178467851790563</v>
      </c>
    </row>
    <row r="713" spans="4:54" x14ac:dyDescent="0.25">
      <c r="D713" s="28">
        <v>704</v>
      </c>
      <c r="F713" s="20"/>
      <c r="G713" s="29">
        <f t="shared" si="5962"/>
        <v>352.5</v>
      </c>
      <c r="H713" s="4">
        <f t="shared" ref="H713" si="6479">H$5/G713+H$6</f>
        <v>4.0468113475177301</v>
      </c>
      <c r="I713" s="4">
        <f t="shared" si="5953"/>
        <v>5.8006773049645393</v>
      </c>
      <c r="J713" s="28">
        <v>704</v>
      </c>
      <c r="K713" s="4">
        <f t="shared" ref="K713" si="6480">K$5/J713+K$6</f>
        <v>4.0468999999999999</v>
      </c>
      <c r="L713" s="4">
        <f t="shared" si="5955"/>
        <v>5.8008068181818189</v>
      </c>
      <c r="M713" s="28">
        <f t="shared" si="6271"/>
        <v>1912</v>
      </c>
      <c r="N713" s="6">
        <f t="shared" ref="N713" si="6481">N$5/M713+N$6</f>
        <v>3.7469242677824268</v>
      </c>
      <c r="O713" s="6">
        <f t="shared" si="6254"/>
        <v>5.2647313807531386</v>
      </c>
      <c r="P713" s="28">
        <f t="shared" si="6273"/>
        <v>18220</v>
      </c>
      <c r="Q713" s="6">
        <f t="shared" ref="Q713" si="6482">Q$5/P713+Q$6</f>
        <v>3.7020582875960484</v>
      </c>
      <c r="R713" s="6">
        <f t="shared" si="6256"/>
        <v>5.2158717892425912</v>
      </c>
      <c r="S713" s="28">
        <f t="shared" si="6023"/>
        <v>32960</v>
      </c>
      <c r="T713" s="6">
        <f t="shared" ref="T713" si="6483">T$5/S713+T$6</f>
        <v>2.6645194174757281</v>
      </c>
      <c r="U713" s="6">
        <f t="shared" si="6258"/>
        <v>2.9750453883495145</v>
      </c>
      <c r="V713" s="28">
        <f t="shared" si="6025"/>
        <v>63200</v>
      </c>
      <c r="W713" s="6">
        <f t="shared" ref="W713" si="6484">W$5/V713+W$6</f>
        <v>2.5750803797468351</v>
      </c>
      <c r="X713" s="6">
        <f t="shared" si="6260"/>
        <v>2.8755354430379745</v>
      </c>
      <c r="Y713" s="28">
        <f t="shared" si="6027"/>
        <v>126200</v>
      </c>
      <c r="Z713" s="6">
        <f t="shared" ref="Z713" si="6485">Z$5/Y713+Z$6</f>
        <v>2.4503779714738512</v>
      </c>
      <c r="AA713" s="6">
        <f t="shared" si="6262"/>
        <v>2.7366258320126784</v>
      </c>
      <c r="AB713" s="28">
        <f t="shared" si="6110"/>
        <v>812000</v>
      </c>
      <c r="AC713" s="6">
        <f t="shared" ref="AC713" si="6486">AC$5/AB713+AC$6</f>
        <v>2.2006334975369461</v>
      </c>
      <c r="AD713" s="6">
        <f t="shared" si="6264"/>
        <v>2.4581807881773399</v>
      </c>
      <c r="AE713" s="28">
        <f t="shared" si="6193"/>
        <v>1285000</v>
      </c>
      <c r="AF713" s="6">
        <f t="shared" si="6247"/>
        <v>1.9140813229571985</v>
      </c>
      <c r="AG713" s="6">
        <f t="shared" si="6265"/>
        <v>2.1382007782101167</v>
      </c>
      <c r="AH713" s="28">
        <f t="shared" si="6194"/>
        <v>1285000</v>
      </c>
      <c r="AI713" s="6">
        <f t="shared" si="6248"/>
        <v>1.4474813229571986</v>
      </c>
      <c r="AJ713" s="6">
        <f t="shared" si="6266"/>
        <v>1.6169007782101168</v>
      </c>
      <c r="AK713" s="28">
        <f t="shared" si="6195"/>
        <v>1285000</v>
      </c>
      <c r="AL713" s="6">
        <f t="shared" si="6249"/>
        <v>0.74738132295719839</v>
      </c>
      <c r="AM713" s="6">
        <f t="shared" si="6267"/>
        <v>0.75163334266059156</v>
      </c>
      <c r="AN713" s="28">
        <f t="shared" si="6196"/>
        <v>1285000</v>
      </c>
      <c r="AO713" s="6">
        <f t="shared" si="6250"/>
        <v>0.44658132295719843</v>
      </c>
      <c r="AP713" s="6">
        <f t="shared" si="6268"/>
        <v>0.44920077821011672</v>
      </c>
      <c r="AQ713" s="28">
        <f t="shared" si="6030"/>
        <v>126200</v>
      </c>
      <c r="AR713" s="6">
        <f t="shared" si="5944"/>
        <v>1.418077971473851</v>
      </c>
      <c r="AS713" s="6">
        <f t="shared" si="5945"/>
        <v>1.5832398862010819</v>
      </c>
      <c r="AT713" s="28">
        <f t="shared" si="6112"/>
        <v>812000</v>
      </c>
      <c r="AU713" s="6">
        <f t="shared" si="5946"/>
        <v>1.1823334975369457</v>
      </c>
      <c r="AV713" s="6">
        <f t="shared" si="5947"/>
        <v>1.3205160288946176</v>
      </c>
      <c r="AW713" s="28">
        <f t="shared" si="6197"/>
        <v>1285000</v>
      </c>
      <c r="AX713" s="6">
        <f t="shared" si="5948"/>
        <v>1.1797813229571985</v>
      </c>
      <c r="AY713" s="6">
        <f t="shared" si="5949"/>
        <v>1.3178360189273945</v>
      </c>
      <c r="AZ713" s="28">
        <f t="shared" si="6198"/>
        <v>1285000</v>
      </c>
      <c r="BA713" s="6">
        <f t="shared" si="5950"/>
        <v>1.1797813229571985</v>
      </c>
      <c r="BB713" s="21">
        <f t="shared" si="5951"/>
        <v>1.3178360189273945</v>
      </c>
    </row>
    <row r="714" spans="4:54" x14ac:dyDescent="0.25">
      <c r="D714" s="28">
        <v>705</v>
      </c>
      <c r="F714" s="20"/>
      <c r="G714" s="29">
        <f t="shared" si="5962"/>
        <v>353</v>
      </c>
      <c r="H714" s="4">
        <f t="shared" ref="H714" si="6487">H$5/G714+H$6</f>
        <v>4.0467229461756373</v>
      </c>
      <c r="I714" s="4">
        <f t="shared" si="5953"/>
        <v>5.8005481586402272</v>
      </c>
      <c r="J714" s="28">
        <v>705</v>
      </c>
      <c r="K714" s="4">
        <f t="shared" ref="K714" si="6488">K$5/J714+K$6</f>
        <v>4.0468113475177301</v>
      </c>
      <c r="L714" s="4">
        <f t="shared" si="5955"/>
        <v>5.8006773049645393</v>
      </c>
      <c r="M714" s="28">
        <f t="shared" si="6271"/>
        <v>1915</v>
      </c>
      <c r="N714" s="6">
        <f t="shared" ref="N714" si="6489">N$5/M714+N$6</f>
        <v>3.7468415143603133</v>
      </c>
      <c r="O714" s="6">
        <f t="shared" si="6254"/>
        <v>5.2646412532637079</v>
      </c>
      <c r="P714" s="28">
        <f t="shared" si="6273"/>
        <v>18250</v>
      </c>
      <c r="Q714" s="6">
        <f t="shared" ref="Q714" si="6490">Q$5/P714+Q$6</f>
        <v>3.7020452054794522</v>
      </c>
      <c r="R714" s="6">
        <f t="shared" si="6256"/>
        <v>5.2158575342465756</v>
      </c>
      <c r="S714" s="28">
        <f t="shared" si="6023"/>
        <v>33025</v>
      </c>
      <c r="T714" s="6">
        <f t="shared" ref="T714" si="6491">T$5/S714+T$6</f>
        <v>2.6644632853898562</v>
      </c>
      <c r="U714" s="6">
        <f t="shared" si="6258"/>
        <v>2.9749864496593492</v>
      </c>
      <c r="V714" s="28">
        <f t="shared" si="6025"/>
        <v>63325</v>
      </c>
      <c r="W714" s="6">
        <f t="shared" ref="W714" si="6492">W$5/V714+W$6</f>
        <v>2.5750346229767072</v>
      </c>
      <c r="X714" s="6">
        <f t="shared" si="6260"/>
        <v>2.8754874062376627</v>
      </c>
      <c r="Y714" s="28">
        <f t="shared" si="6027"/>
        <v>126450</v>
      </c>
      <c r="Z714" s="6">
        <f t="shared" ref="Z714" si="6493">Z$5/Y714+Z$6</f>
        <v>2.4503446026097273</v>
      </c>
      <c r="AA714" s="6">
        <f t="shared" si="6262"/>
        <v>2.7365907868722816</v>
      </c>
      <c r="AB714" s="28">
        <f t="shared" si="6110"/>
        <v>814000</v>
      </c>
      <c r="AC714" s="6">
        <f t="shared" ref="AC714" si="6494">AC$5/AB714+AC$6</f>
        <v>2.2006164619164621</v>
      </c>
      <c r="AD714" s="6">
        <f t="shared" si="6264"/>
        <v>2.458162899262899</v>
      </c>
      <c r="AE714" s="28">
        <f t="shared" si="6193"/>
        <v>1288000</v>
      </c>
      <c r="AF714" s="6">
        <f t="shared" si="6247"/>
        <v>1.9140711180124224</v>
      </c>
      <c r="AG714" s="6">
        <f t="shared" si="6265"/>
        <v>2.1381900621118013</v>
      </c>
      <c r="AH714" s="28">
        <f t="shared" si="6194"/>
        <v>1288000</v>
      </c>
      <c r="AI714" s="6">
        <f t="shared" si="6248"/>
        <v>1.4474711180124225</v>
      </c>
      <c r="AJ714" s="6">
        <f t="shared" si="6266"/>
        <v>1.6168900621118014</v>
      </c>
      <c r="AK714" s="28">
        <f t="shared" si="6195"/>
        <v>1288000</v>
      </c>
      <c r="AL714" s="6">
        <f t="shared" si="6249"/>
        <v>0.7473711180124224</v>
      </c>
      <c r="AM714" s="6">
        <f t="shared" si="6267"/>
        <v>0.75162262656227607</v>
      </c>
      <c r="AN714" s="28">
        <f t="shared" si="6196"/>
        <v>1288000</v>
      </c>
      <c r="AO714" s="6">
        <f t="shared" si="6250"/>
        <v>0.44657111801242233</v>
      </c>
      <c r="AP714" s="6">
        <f t="shared" si="6268"/>
        <v>0.44919006211180124</v>
      </c>
      <c r="AQ714" s="28">
        <f t="shared" si="6030"/>
        <v>126450</v>
      </c>
      <c r="AR714" s="6">
        <f t="shared" ref="AR714:AR777" si="6495">AR$5/AQ714+AR$6</f>
        <v>1.4180446026097271</v>
      </c>
      <c r="AS714" s="6">
        <f t="shared" ref="AS714:AS777" si="6496">AS$5/AQ714+AS$6</f>
        <v>1.5832048410606852</v>
      </c>
      <c r="AT714" s="28">
        <f t="shared" si="6112"/>
        <v>814000</v>
      </c>
      <c r="AU714" s="6">
        <f t="shared" ref="AU714:AU777" si="6497">AU$5/AT714+AU$6</f>
        <v>1.1823164619164619</v>
      </c>
      <c r="AV714" s="6">
        <f t="shared" ref="AV714:AV777" si="6498">AV$5/AT714+AV$6</f>
        <v>1.3204981399801772</v>
      </c>
      <c r="AW714" s="28">
        <f t="shared" si="6197"/>
        <v>1288000</v>
      </c>
      <c r="AX714" s="6">
        <f t="shared" ref="AX714:AX777" si="6499">AX$5/AW714+AX$6</f>
        <v>1.1797711180124224</v>
      </c>
      <c r="AY714" s="6">
        <f t="shared" ref="AY714:AY777" si="6500">AY$5/AW714+AY$6</f>
        <v>1.3178253028290792</v>
      </c>
      <c r="AZ714" s="28">
        <f t="shared" si="6198"/>
        <v>1288000</v>
      </c>
      <c r="BA714" s="6">
        <f t="shared" ref="BA714:BA777" si="6501">BA$5/AZ714+BA$6</f>
        <v>1.1797711180124224</v>
      </c>
      <c r="BB714" s="21">
        <f t="shared" ref="BB714:BB777" si="6502">BB$5/AZ714+BB$6</f>
        <v>1.3178253028290792</v>
      </c>
    </row>
    <row r="715" spans="4:54" x14ac:dyDescent="0.25">
      <c r="D715" s="28">
        <v>706</v>
      </c>
      <c r="F715" s="20"/>
      <c r="G715" s="29">
        <f t="shared" si="5962"/>
        <v>353.5</v>
      </c>
      <c r="H715" s="4">
        <f t="shared" ref="H715" si="6503">H$5/G715+H$6</f>
        <v>4.0466347949080621</v>
      </c>
      <c r="I715" s="4">
        <f t="shared" ref="I715:I778" si="6504">I$5/G715+I$6</f>
        <v>5.8004193776520507</v>
      </c>
      <c r="J715" s="28">
        <v>706</v>
      </c>
      <c r="K715" s="4">
        <f t="shared" ref="K715" si="6505">K$5/J715+K$6</f>
        <v>4.0467229461756373</v>
      </c>
      <c r="L715" s="4">
        <f t="shared" ref="L715:L778" si="6506">L$5/J715+L$6</f>
        <v>5.8005481586402272</v>
      </c>
      <c r="M715" s="28">
        <f t="shared" si="6271"/>
        <v>1918</v>
      </c>
      <c r="N715" s="6">
        <f t="shared" ref="N715" si="6507">N$5/M715+N$6</f>
        <v>3.7467590198123046</v>
      </c>
      <c r="O715" s="6">
        <f t="shared" si="6254"/>
        <v>5.2645514077163718</v>
      </c>
      <c r="P715" s="28">
        <f t="shared" si="6273"/>
        <v>18280</v>
      </c>
      <c r="Q715" s="6">
        <f t="shared" ref="Q715" si="6508">Q$5/P715+Q$6</f>
        <v>3.7020321663019695</v>
      </c>
      <c r="R715" s="6">
        <f t="shared" si="6256"/>
        <v>5.2158433260393879</v>
      </c>
      <c r="S715" s="28">
        <f t="shared" si="6023"/>
        <v>33090</v>
      </c>
      <c r="T715" s="6">
        <f t="shared" ref="T715" si="6509">T$5/S715+T$6</f>
        <v>2.6644073738289515</v>
      </c>
      <c r="U715" s="6">
        <f t="shared" si="6258"/>
        <v>2.974927742520399</v>
      </c>
      <c r="V715" s="28">
        <f t="shared" si="6025"/>
        <v>63450</v>
      </c>
      <c r="W715" s="6">
        <f t="shared" ref="W715" si="6510">W$5/V715+W$6</f>
        <v>2.5749890464933016</v>
      </c>
      <c r="X715" s="6">
        <f t="shared" si="6260"/>
        <v>2.8754395587076438</v>
      </c>
      <c r="Y715" s="28">
        <f t="shared" si="6027"/>
        <v>126700</v>
      </c>
      <c r="Z715" s="6">
        <f t="shared" ref="Z715" si="6511">Z$5/Y715+Z$6</f>
        <v>2.4503113654301498</v>
      </c>
      <c r="AA715" s="6">
        <f t="shared" si="6262"/>
        <v>2.7365558800315708</v>
      </c>
      <c r="AB715" s="28">
        <f t="shared" si="6110"/>
        <v>816000</v>
      </c>
      <c r="AC715" s="6">
        <f t="shared" ref="AC715" si="6512">AC$5/AB715+AC$6</f>
        <v>2.2005995098039217</v>
      </c>
      <c r="AD715" s="6">
        <f t="shared" si="6264"/>
        <v>2.4581450980392154</v>
      </c>
      <c r="AE715" s="28">
        <f t="shared" si="6193"/>
        <v>1291000</v>
      </c>
      <c r="AF715" s="6">
        <f t="shared" si="6247"/>
        <v>1.9140609604957397</v>
      </c>
      <c r="AG715" s="6">
        <f t="shared" si="6265"/>
        <v>2.138179395817196</v>
      </c>
      <c r="AH715" s="28">
        <f t="shared" si="6194"/>
        <v>1291000</v>
      </c>
      <c r="AI715" s="6">
        <f t="shared" si="6248"/>
        <v>1.4474609604957398</v>
      </c>
      <c r="AJ715" s="6">
        <f t="shared" si="6266"/>
        <v>1.6168793958171961</v>
      </c>
      <c r="AK715" s="28">
        <f t="shared" si="6195"/>
        <v>1291000</v>
      </c>
      <c r="AL715" s="6">
        <f t="shared" si="6249"/>
        <v>0.74736096049573975</v>
      </c>
      <c r="AM715" s="6">
        <f t="shared" si="6267"/>
        <v>0.75161196026767085</v>
      </c>
      <c r="AN715" s="28">
        <f t="shared" si="6196"/>
        <v>1291000</v>
      </c>
      <c r="AO715" s="6">
        <f t="shared" si="6250"/>
        <v>0.44656096049573973</v>
      </c>
      <c r="AP715" s="6">
        <f t="shared" si="6268"/>
        <v>0.44917939581719596</v>
      </c>
      <c r="AQ715" s="28">
        <f t="shared" si="6030"/>
        <v>126700</v>
      </c>
      <c r="AR715" s="6">
        <f t="shared" si="6495"/>
        <v>1.4180113654301501</v>
      </c>
      <c r="AS715" s="6">
        <f t="shared" si="6496"/>
        <v>1.5831699342199743</v>
      </c>
      <c r="AT715" s="28">
        <f t="shared" si="6112"/>
        <v>816000</v>
      </c>
      <c r="AU715" s="6">
        <f t="shared" si="6497"/>
        <v>1.1822995098039215</v>
      </c>
      <c r="AV715" s="6">
        <f t="shared" si="6498"/>
        <v>1.3204803387564934</v>
      </c>
      <c r="AW715" s="28">
        <f t="shared" si="6197"/>
        <v>1291000</v>
      </c>
      <c r="AX715" s="6">
        <f t="shared" si="6499"/>
        <v>1.1797609604957398</v>
      </c>
      <c r="AY715" s="6">
        <f t="shared" si="6500"/>
        <v>1.3178146365344738</v>
      </c>
      <c r="AZ715" s="28">
        <f t="shared" si="6198"/>
        <v>1291000</v>
      </c>
      <c r="BA715" s="6">
        <f t="shared" si="6501"/>
        <v>1.1797609604957398</v>
      </c>
      <c r="BB715" s="21">
        <f t="shared" si="6502"/>
        <v>1.3178146365344738</v>
      </c>
    </row>
    <row r="716" spans="4:54" x14ac:dyDescent="0.25">
      <c r="D716" s="28">
        <v>707</v>
      </c>
      <c r="F716" s="20"/>
      <c r="G716" s="29">
        <f t="shared" ref="G716:G779" si="6513">+G715+0.5</f>
        <v>354</v>
      </c>
      <c r="H716" s="4">
        <f t="shared" ref="H716" si="6514">H$5/G716+H$6</f>
        <v>4.0465468926553676</v>
      </c>
      <c r="I716" s="4">
        <f t="shared" si="6504"/>
        <v>5.8002909604519779</v>
      </c>
      <c r="J716" s="28">
        <v>707</v>
      </c>
      <c r="K716" s="4">
        <f t="shared" ref="K716" si="6515">K$5/J716+K$6</f>
        <v>4.0466347949080621</v>
      </c>
      <c r="L716" s="4">
        <f t="shared" si="6506"/>
        <v>5.8004193776520507</v>
      </c>
      <c r="M716" s="28">
        <f t="shared" si="6271"/>
        <v>1921</v>
      </c>
      <c r="N716" s="6">
        <f t="shared" ref="N716" si="6516">N$5/M716+N$6</f>
        <v>3.7466767829255598</v>
      </c>
      <c r="O716" s="6">
        <f t="shared" si="6254"/>
        <v>5.2644618427902135</v>
      </c>
      <c r="P716" s="28">
        <f t="shared" si="6273"/>
        <v>18310</v>
      </c>
      <c r="Q716" s="6">
        <f t="shared" ref="Q716" si="6517">Q$5/P716+Q$6</f>
        <v>3.70201916985254</v>
      </c>
      <c r="R716" s="6">
        <f t="shared" si="6256"/>
        <v>5.2158291643910433</v>
      </c>
      <c r="S716" s="28">
        <f t="shared" si="6023"/>
        <v>33155</v>
      </c>
      <c r="T716" s="6">
        <f t="shared" ref="T716" si="6518">T$5/S716+T$6</f>
        <v>2.6643516814960035</v>
      </c>
      <c r="U716" s="6">
        <f t="shared" si="6258"/>
        <v>2.974869265570804</v>
      </c>
      <c r="V716" s="28">
        <f t="shared" si="6025"/>
        <v>63575</v>
      </c>
      <c r="W716" s="6">
        <f t="shared" ref="W716" si="6519">W$5/V716+W$6</f>
        <v>2.5749436492331892</v>
      </c>
      <c r="X716" s="6">
        <f t="shared" si="6260"/>
        <v>2.8753918993314982</v>
      </c>
      <c r="Y716" s="28">
        <f t="shared" si="6027"/>
        <v>126950</v>
      </c>
      <c r="Z716" s="6">
        <f t="shared" ref="Z716" si="6520">Z$5/Y716+Z$6</f>
        <v>2.4502782591571486</v>
      </c>
      <c r="AA716" s="6">
        <f t="shared" si="6262"/>
        <v>2.7365211106734937</v>
      </c>
      <c r="AB716" s="28">
        <f t="shared" si="6110"/>
        <v>818000</v>
      </c>
      <c r="AC716" s="6">
        <f t="shared" ref="AC716" si="6521">AC$5/AB716+AC$6</f>
        <v>2.2005826405867972</v>
      </c>
      <c r="AD716" s="6">
        <f t="shared" si="6264"/>
        <v>2.4581273838630806</v>
      </c>
      <c r="AE716" s="28">
        <f t="shared" si="6193"/>
        <v>1294000</v>
      </c>
      <c r="AF716" s="6">
        <f t="shared" si="6247"/>
        <v>1.9140508500772797</v>
      </c>
      <c r="AG716" s="6">
        <f t="shared" si="6265"/>
        <v>2.1381687789799071</v>
      </c>
      <c r="AH716" s="28">
        <f t="shared" si="6194"/>
        <v>1294000</v>
      </c>
      <c r="AI716" s="6">
        <f t="shared" si="6248"/>
        <v>1.4474508500772798</v>
      </c>
      <c r="AJ716" s="6">
        <f t="shared" si="6266"/>
        <v>1.6168687789799074</v>
      </c>
      <c r="AK716" s="28">
        <f t="shared" si="6195"/>
        <v>1294000</v>
      </c>
      <c r="AL716" s="6">
        <f t="shared" si="6249"/>
        <v>0.74735085007727975</v>
      </c>
      <c r="AM716" s="6">
        <f t="shared" si="6267"/>
        <v>0.7516013434303821</v>
      </c>
      <c r="AN716" s="28">
        <f t="shared" si="6196"/>
        <v>1294000</v>
      </c>
      <c r="AO716" s="6">
        <f t="shared" si="6250"/>
        <v>0.44655085007727974</v>
      </c>
      <c r="AP716" s="6">
        <f t="shared" si="6268"/>
        <v>0.44916877897990726</v>
      </c>
      <c r="AQ716" s="28">
        <f t="shared" si="6030"/>
        <v>126950</v>
      </c>
      <c r="AR716" s="6">
        <f t="shared" si="6495"/>
        <v>1.4179782591571486</v>
      </c>
      <c r="AS716" s="6">
        <f t="shared" si="6496"/>
        <v>1.5831351648618972</v>
      </c>
      <c r="AT716" s="28">
        <f t="shared" si="6112"/>
        <v>818000</v>
      </c>
      <c r="AU716" s="6">
        <f t="shared" si="6497"/>
        <v>1.182282640586797</v>
      </c>
      <c r="AV716" s="6">
        <f t="shared" si="6498"/>
        <v>1.3204626245803586</v>
      </c>
      <c r="AW716" s="28">
        <f t="shared" si="6197"/>
        <v>1294000</v>
      </c>
      <c r="AX716" s="6">
        <f t="shared" si="6499"/>
        <v>1.1797508500772798</v>
      </c>
      <c r="AY716" s="6">
        <f t="shared" si="6500"/>
        <v>1.3178040196971852</v>
      </c>
      <c r="AZ716" s="28">
        <f t="shared" si="6198"/>
        <v>1294000</v>
      </c>
      <c r="BA716" s="6">
        <f t="shared" si="6501"/>
        <v>1.1797508500772798</v>
      </c>
      <c r="BB716" s="21">
        <f t="shared" si="6502"/>
        <v>1.3178040196971852</v>
      </c>
    </row>
    <row r="717" spans="4:54" x14ac:dyDescent="0.25">
      <c r="D717" s="28">
        <v>708</v>
      </c>
      <c r="F717" s="20"/>
      <c r="G717" s="29">
        <f t="shared" si="6513"/>
        <v>354.5</v>
      </c>
      <c r="H717" s="4">
        <f t="shared" ref="H717" si="6522">H$5/G717+H$6</f>
        <v>4.0464592383638927</v>
      </c>
      <c r="I717" s="4">
        <f t="shared" si="6504"/>
        <v>5.8001629055007058</v>
      </c>
      <c r="J717" s="28">
        <v>708</v>
      </c>
      <c r="K717" s="4">
        <f t="shared" ref="K717" si="6523">K$5/J717+K$6</f>
        <v>4.0465468926553676</v>
      </c>
      <c r="L717" s="4">
        <f t="shared" si="6506"/>
        <v>5.8002909604519779</v>
      </c>
      <c r="M717" s="28">
        <f t="shared" si="6271"/>
        <v>1924</v>
      </c>
      <c r="N717" s="6">
        <f t="shared" ref="N717" si="6524">N$5/M717+N$6</f>
        <v>3.7465948024948026</v>
      </c>
      <c r="O717" s="6">
        <f t="shared" si="6254"/>
        <v>5.2643725571725577</v>
      </c>
      <c r="P717" s="28">
        <f t="shared" si="6273"/>
        <v>18340</v>
      </c>
      <c r="Q717" s="6">
        <f t="shared" ref="Q717" si="6525">Q$5/P717+Q$6</f>
        <v>3.7020062159214833</v>
      </c>
      <c r="R717" s="6">
        <f t="shared" si="6256"/>
        <v>5.2158150490730648</v>
      </c>
      <c r="S717" s="28">
        <f t="shared" si="6023"/>
        <v>33220</v>
      </c>
      <c r="T717" s="6">
        <f t="shared" ref="T717" si="6526">T$5/S717+T$6</f>
        <v>2.664296207104154</v>
      </c>
      <c r="U717" s="6">
        <f t="shared" si="6258"/>
        <v>2.9748110174593618</v>
      </c>
      <c r="V717" s="28">
        <f t="shared" si="6025"/>
        <v>63700</v>
      </c>
      <c r="W717" s="6">
        <f t="shared" ref="W717" si="6527">W$5/V717+W$6</f>
        <v>2.5748984301412872</v>
      </c>
      <c r="X717" s="6">
        <f t="shared" si="6260"/>
        <v>2.8753444270015698</v>
      </c>
      <c r="Y717" s="28">
        <f t="shared" si="6027"/>
        <v>127200</v>
      </c>
      <c r="Z717" s="6">
        <f t="shared" ref="Z717" si="6528">Z$5/Y717+Z$6</f>
        <v>2.4502452830188681</v>
      </c>
      <c r="AA717" s="6">
        <f t="shared" si="6262"/>
        <v>2.7364864779874214</v>
      </c>
      <c r="AB717" s="28">
        <f t="shared" si="6110"/>
        <v>820000</v>
      </c>
      <c r="AC717" s="6">
        <f t="shared" ref="AC717" si="6529">AC$5/AB717+AC$6</f>
        <v>2.2005658536585369</v>
      </c>
      <c r="AD717" s="6">
        <f t="shared" si="6264"/>
        <v>2.4581097560975609</v>
      </c>
      <c r="AE717" s="28">
        <f t="shared" si="6193"/>
        <v>1297000</v>
      </c>
      <c r="AF717" s="6">
        <f t="shared" si="6247"/>
        <v>1.9140407864302236</v>
      </c>
      <c r="AG717" s="6">
        <f t="shared" si="6265"/>
        <v>2.1381582112567461</v>
      </c>
      <c r="AH717" s="28">
        <f t="shared" si="6194"/>
        <v>1297000</v>
      </c>
      <c r="AI717" s="6">
        <f t="shared" si="6248"/>
        <v>1.4474407864302237</v>
      </c>
      <c r="AJ717" s="6">
        <f t="shared" si="6266"/>
        <v>1.6168582112567464</v>
      </c>
      <c r="AK717" s="28">
        <f t="shared" si="6195"/>
        <v>1297000</v>
      </c>
      <c r="AL717" s="6">
        <f t="shared" si="6249"/>
        <v>0.74734078643022361</v>
      </c>
      <c r="AM717" s="6">
        <f t="shared" si="6267"/>
        <v>0.75159077570722121</v>
      </c>
      <c r="AN717" s="28">
        <f t="shared" si="6196"/>
        <v>1297000</v>
      </c>
      <c r="AO717" s="6">
        <f t="shared" si="6250"/>
        <v>0.4465407864302236</v>
      </c>
      <c r="AP717" s="6">
        <f t="shared" si="6268"/>
        <v>0.44915821125674632</v>
      </c>
      <c r="AQ717" s="28">
        <f t="shared" si="6030"/>
        <v>127200</v>
      </c>
      <c r="AR717" s="6">
        <f t="shared" si="6495"/>
        <v>1.4179452830188679</v>
      </c>
      <c r="AS717" s="6">
        <f t="shared" si="6496"/>
        <v>1.5831005321758249</v>
      </c>
      <c r="AT717" s="28">
        <f t="shared" si="6112"/>
        <v>820000</v>
      </c>
      <c r="AU717" s="6">
        <f t="shared" si="6497"/>
        <v>1.1822658536585366</v>
      </c>
      <c r="AV717" s="6">
        <f t="shared" si="6498"/>
        <v>1.3204449968148388</v>
      </c>
      <c r="AW717" s="28">
        <f t="shared" si="6197"/>
        <v>1297000</v>
      </c>
      <c r="AX717" s="6">
        <f t="shared" si="6499"/>
        <v>1.1797407864302236</v>
      </c>
      <c r="AY717" s="6">
        <f t="shared" si="6500"/>
        <v>1.3177934519740242</v>
      </c>
      <c r="AZ717" s="28">
        <f t="shared" si="6198"/>
        <v>1297000</v>
      </c>
      <c r="BA717" s="6">
        <f t="shared" si="6501"/>
        <v>1.1797407864302236</v>
      </c>
      <c r="BB717" s="21">
        <f t="shared" si="6502"/>
        <v>1.3177934519740242</v>
      </c>
    </row>
    <row r="718" spans="4:54" x14ac:dyDescent="0.25">
      <c r="D718" s="28">
        <v>709</v>
      </c>
      <c r="F718" s="20"/>
      <c r="G718" s="29">
        <f t="shared" si="6513"/>
        <v>355</v>
      </c>
      <c r="H718" s="4">
        <f t="shared" ref="H718" si="6530">H$5/G718+H$6</f>
        <v>4.0463718309859154</v>
      </c>
      <c r="I718" s="4">
        <f t="shared" si="6504"/>
        <v>5.8000352112676055</v>
      </c>
      <c r="J718" s="28">
        <v>709</v>
      </c>
      <c r="K718" s="4">
        <f t="shared" ref="K718" si="6531">K$5/J718+K$6</f>
        <v>4.0464592383638927</v>
      </c>
      <c r="L718" s="4">
        <f t="shared" si="6506"/>
        <v>5.8001629055007058</v>
      </c>
      <c r="M718" s="28">
        <f t="shared" si="6271"/>
        <v>1927</v>
      </c>
      <c r="N718" s="6">
        <f t="shared" ref="N718" si="6532">N$5/M718+N$6</f>
        <v>3.7465130773222626</v>
      </c>
      <c r="O718" s="6">
        <f t="shared" si="6254"/>
        <v>5.2642835495589004</v>
      </c>
      <c r="P718" s="28">
        <f t="shared" si="6273"/>
        <v>18370</v>
      </c>
      <c r="Q718" s="6">
        <f t="shared" ref="Q718" si="6533">Q$5/P718+Q$6</f>
        <v>3.70199330430049</v>
      </c>
      <c r="R718" s="6">
        <f t="shared" si="6256"/>
        <v>5.2158009798584652</v>
      </c>
      <c r="S718" s="28">
        <f t="shared" si="6023"/>
        <v>33285</v>
      </c>
      <c r="T718" s="6">
        <f t="shared" ref="T718" si="6534">T$5/S718+T$6</f>
        <v>2.6642409493765964</v>
      </c>
      <c r="U718" s="6">
        <f t="shared" si="6258"/>
        <v>2.9747529968454258</v>
      </c>
      <c r="V718" s="28">
        <f t="shared" si="6025"/>
        <v>63825</v>
      </c>
      <c r="W718" s="6">
        <f t="shared" ref="W718" si="6535">W$5/V718+W$6</f>
        <v>2.5748533881707791</v>
      </c>
      <c r="X718" s="6">
        <f t="shared" si="6260"/>
        <v>2.8752971406188799</v>
      </c>
      <c r="Y718" s="28">
        <f t="shared" si="6027"/>
        <v>127450</v>
      </c>
      <c r="Z718" s="6">
        <f t="shared" ref="Z718" si="6536">Z$5/Y718+Z$6</f>
        <v>2.4502124362495095</v>
      </c>
      <c r="AA718" s="6">
        <f t="shared" si="6262"/>
        <v>2.7364519811690862</v>
      </c>
      <c r="AB718" s="28">
        <f t="shared" si="6110"/>
        <v>822000</v>
      </c>
      <c r="AC718" s="6">
        <f t="shared" ref="AC718" si="6537">AC$5/AB718+AC$6</f>
        <v>2.2005491484184918</v>
      </c>
      <c r="AD718" s="6">
        <f t="shared" si="6264"/>
        <v>2.4580922141119221</v>
      </c>
      <c r="AE718" s="28">
        <f t="shared" si="6193"/>
        <v>1300000</v>
      </c>
      <c r="AF718" s="6">
        <f t="shared" si="6247"/>
        <v>1.9140307692307692</v>
      </c>
      <c r="AG718" s="6">
        <f t="shared" si="6265"/>
        <v>2.1381476923076921</v>
      </c>
      <c r="AH718" s="28">
        <f t="shared" si="6194"/>
        <v>1300000</v>
      </c>
      <c r="AI718" s="6">
        <f t="shared" si="6248"/>
        <v>1.4474307692307693</v>
      </c>
      <c r="AJ718" s="6">
        <f t="shared" si="6266"/>
        <v>1.6168476923076924</v>
      </c>
      <c r="AK718" s="28">
        <f t="shared" si="6195"/>
        <v>1300000</v>
      </c>
      <c r="AL718" s="6">
        <f t="shared" si="6249"/>
        <v>0.74733076923076924</v>
      </c>
      <c r="AM718" s="6">
        <f t="shared" si="6267"/>
        <v>0.75158025675816709</v>
      </c>
      <c r="AN718" s="28">
        <f t="shared" si="6196"/>
        <v>1300000</v>
      </c>
      <c r="AO718" s="6">
        <f t="shared" si="6250"/>
        <v>0.44653076923076923</v>
      </c>
      <c r="AP718" s="6">
        <f t="shared" si="6268"/>
        <v>0.4491476923076923</v>
      </c>
      <c r="AQ718" s="28">
        <f t="shared" si="6030"/>
        <v>127450</v>
      </c>
      <c r="AR718" s="6">
        <f t="shared" si="6495"/>
        <v>1.4179124362495097</v>
      </c>
      <c r="AS718" s="6">
        <f t="shared" si="6496"/>
        <v>1.5830660353574895</v>
      </c>
      <c r="AT718" s="28">
        <f t="shared" si="6112"/>
        <v>822000</v>
      </c>
      <c r="AU718" s="6">
        <f t="shared" si="6497"/>
        <v>1.1822491484184914</v>
      </c>
      <c r="AV718" s="6">
        <f t="shared" si="6498"/>
        <v>1.3204274548291999</v>
      </c>
      <c r="AW718" s="28">
        <f t="shared" si="6197"/>
        <v>1300000</v>
      </c>
      <c r="AX718" s="6">
        <f t="shared" si="6499"/>
        <v>1.1797307692307692</v>
      </c>
      <c r="AY718" s="6">
        <f t="shared" si="6500"/>
        <v>1.3177829330249702</v>
      </c>
      <c r="AZ718" s="28">
        <f t="shared" si="6198"/>
        <v>1300000</v>
      </c>
      <c r="BA718" s="6">
        <f t="shared" si="6501"/>
        <v>1.1797307692307692</v>
      </c>
      <c r="BB718" s="21">
        <f t="shared" si="6502"/>
        <v>1.3177829330249702</v>
      </c>
    </row>
    <row r="719" spans="4:54" x14ac:dyDescent="0.25">
      <c r="D719" s="28">
        <v>710</v>
      </c>
      <c r="F719" s="20"/>
      <c r="G719" s="29">
        <f t="shared" si="6513"/>
        <v>355.5</v>
      </c>
      <c r="H719" s="4">
        <f t="shared" ref="H719" si="6538">H$5/G719+H$6</f>
        <v>4.046284669479606</v>
      </c>
      <c r="I719" s="4">
        <f t="shared" si="6504"/>
        <v>5.7999078762306615</v>
      </c>
      <c r="J719" s="28">
        <v>710</v>
      </c>
      <c r="K719" s="4">
        <f t="shared" ref="K719" si="6539">K$5/J719+K$6</f>
        <v>4.0463718309859154</v>
      </c>
      <c r="L719" s="4">
        <f t="shared" si="6506"/>
        <v>5.8000352112676055</v>
      </c>
      <c r="M719" s="28">
        <f t="shared" si="6271"/>
        <v>1930</v>
      </c>
      <c r="N719" s="6">
        <f t="shared" ref="N719" si="6540">N$5/M719+N$6</f>
        <v>3.7464316062176168</v>
      </c>
      <c r="O719" s="6">
        <f t="shared" si="6254"/>
        <v>5.2641948186528502</v>
      </c>
      <c r="P719" s="28">
        <f t="shared" si="6273"/>
        <v>18400</v>
      </c>
      <c r="Q719" s="6">
        <f t="shared" ref="Q719" si="6541">Q$5/P719+Q$6</f>
        <v>3.7019804347826089</v>
      </c>
      <c r="R719" s="6">
        <f t="shared" si="6256"/>
        <v>5.2157869565217396</v>
      </c>
      <c r="S719" s="28">
        <f t="shared" si="6023"/>
        <v>33350</v>
      </c>
      <c r="T719" s="6">
        <f t="shared" ref="T719" si="6542">T$5/S719+T$6</f>
        <v>2.6641859070464768</v>
      </c>
      <c r="U719" s="6">
        <f t="shared" si="6258"/>
        <v>2.9746952023988005</v>
      </c>
      <c r="V719" s="28">
        <f t="shared" si="6025"/>
        <v>63950</v>
      </c>
      <c r="W719" s="6">
        <f t="shared" ref="W719" si="6543">W$5/V719+W$6</f>
        <v>2.5748085222830337</v>
      </c>
      <c r="X719" s="6">
        <f t="shared" si="6260"/>
        <v>2.8752500390930416</v>
      </c>
      <c r="Y719" s="28">
        <f t="shared" si="6027"/>
        <v>127700</v>
      </c>
      <c r="Z719" s="6">
        <f t="shared" ref="Z719" si="6544">Z$5/Y719+Z$6</f>
        <v>2.4501797180892719</v>
      </c>
      <c r="AA719" s="6">
        <f t="shared" si="6262"/>
        <v>2.736417619420517</v>
      </c>
      <c r="AB719" s="28">
        <f t="shared" si="6110"/>
        <v>824000</v>
      </c>
      <c r="AC719" s="6">
        <f t="shared" ref="AC719" si="6545">AC$5/AB719+AC$6</f>
        <v>2.200532524271845</v>
      </c>
      <c r="AD719" s="6">
        <f t="shared" si="6264"/>
        <v>2.4580747572815533</v>
      </c>
      <c r="AE719" s="28">
        <f t="shared" si="6193"/>
        <v>1303000</v>
      </c>
      <c r="AF719" s="6">
        <f t="shared" si="6247"/>
        <v>1.9140207981580966</v>
      </c>
      <c r="AG719" s="6">
        <f t="shared" si="6265"/>
        <v>2.1381372217958559</v>
      </c>
      <c r="AH719" s="28">
        <f t="shared" si="6194"/>
        <v>1303000</v>
      </c>
      <c r="AI719" s="6">
        <f t="shared" si="6248"/>
        <v>1.4474207981580967</v>
      </c>
      <c r="AJ719" s="6">
        <f t="shared" si="6266"/>
        <v>1.6168372217958558</v>
      </c>
      <c r="AK719" s="28">
        <f t="shared" si="6195"/>
        <v>1303000</v>
      </c>
      <c r="AL719" s="6">
        <f t="shared" si="6249"/>
        <v>0.74732079815809671</v>
      </c>
      <c r="AM719" s="6">
        <f t="shared" si="6267"/>
        <v>0.75156978624633053</v>
      </c>
      <c r="AN719" s="28">
        <f t="shared" si="6196"/>
        <v>1303000</v>
      </c>
      <c r="AO719" s="6">
        <f t="shared" si="6250"/>
        <v>0.4465207981580967</v>
      </c>
      <c r="AP719" s="6">
        <f t="shared" si="6268"/>
        <v>0.44913722179585569</v>
      </c>
      <c r="AQ719" s="28">
        <f t="shared" si="6030"/>
        <v>127700</v>
      </c>
      <c r="AR719" s="6">
        <f t="shared" si="6495"/>
        <v>1.4178797180892717</v>
      </c>
      <c r="AS719" s="6">
        <f t="shared" si="6496"/>
        <v>1.5830316736089205</v>
      </c>
      <c r="AT719" s="28">
        <f t="shared" si="6112"/>
        <v>824000</v>
      </c>
      <c r="AU719" s="6">
        <f t="shared" si="6497"/>
        <v>1.1822325242718446</v>
      </c>
      <c r="AV719" s="6">
        <f t="shared" si="6498"/>
        <v>1.3204099979988313</v>
      </c>
      <c r="AW719" s="28">
        <f t="shared" si="6197"/>
        <v>1303000</v>
      </c>
      <c r="AX719" s="6">
        <f t="shared" si="6499"/>
        <v>1.1797207981580966</v>
      </c>
      <c r="AY719" s="6">
        <f t="shared" si="6500"/>
        <v>1.3177724625131335</v>
      </c>
      <c r="AZ719" s="28">
        <f t="shared" si="6198"/>
        <v>1303000</v>
      </c>
      <c r="BA719" s="6">
        <f t="shared" si="6501"/>
        <v>1.1797207981580966</v>
      </c>
      <c r="BB719" s="21">
        <f t="shared" si="6502"/>
        <v>1.3177724625131335</v>
      </c>
    </row>
    <row r="720" spans="4:54" x14ac:dyDescent="0.25">
      <c r="D720" s="28">
        <v>711</v>
      </c>
      <c r="F720" s="20"/>
      <c r="G720" s="29">
        <f t="shared" si="6513"/>
        <v>356</v>
      </c>
      <c r="H720" s="4">
        <f t="shared" ref="H720" si="6546">H$5/G720+H$6</f>
        <v>4.0461977528089887</v>
      </c>
      <c r="I720" s="4">
        <f t="shared" si="6504"/>
        <v>5.7997808988764046</v>
      </c>
      <c r="J720" s="28">
        <v>711</v>
      </c>
      <c r="K720" s="4">
        <f t="shared" ref="K720" si="6547">K$5/J720+K$6</f>
        <v>4.046284669479606</v>
      </c>
      <c r="L720" s="4">
        <f t="shared" si="6506"/>
        <v>5.7999078762306615</v>
      </c>
      <c r="M720" s="28">
        <f t="shared" si="6271"/>
        <v>1933</v>
      </c>
      <c r="N720" s="6">
        <f t="shared" ref="N720" si="6548">N$5/M720+N$6</f>
        <v>3.7463503879979307</v>
      </c>
      <c r="O720" s="6">
        <f t="shared" si="6254"/>
        <v>5.2641063631660634</v>
      </c>
      <c r="P720" s="28">
        <f t="shared" si="6273"/>
        <v>18430</v>
      </c>
      <c r="Q720" s="6">
        <f t="shared" ref="Q720" si="6549">Q$5/P720+Q$6</f>
        <v>3.7019676071622358</v>
      </c>
      <c r="R720" s="6">
        <f t="shared" si="6256"/>
        <v>5.2157729788388503</v>
      </c>
      <c r="S720" s="28">
        <f t="shared" si="6023"/>
        <v>33415</v>
      </c>
      <c r="T720" s="6">
        <f t="shared" ref="T720" si="6550">T$5/S720+T$6</f>
        <v>2.6641310788568009</v>
      </c>
      <c r="U720" s="6">
        <f t="shared" si="6258"/>
        <v>2.9746376327996411</v>
      </c>
      <c r="V720" s="28">
        <f t="shared" si="6025"/>
        <v>64075</v>
      </c>
      <c r="W720" s="6">
        <f t="shared" ref="W720" si="6551">W$5/V720+W$6</f>
        <v>2.5747638314475223</v>
      </c>
      <c r="X720" s="6">
        <f t="shared" si="6260"/>
        <v>2.8752031213421771</v>
      </c>
      <c r="Y720" s="28">
        <f t="shared" si="6027"/>
        <v>127950</v>
      </c>
      <c r="Z720" s="6">
        <f t="shared" ref="Z720" si="6552">Z$5/Y720+Z$6</f>
        <v>2.4501471277842906</v>
      </c>
      <c r="AA720" s="6">
        <f t="shared" si="6262"/>
        <v>2.7363833919499805</v>
      </c>
      <c r="AB720" s="28">
        <f t="shared" si="6110"/>
        <v>826000</v>
      </c>
      <c r="AC720" s="6">
        <f t="shared" ref="AC720" si="6553">AC$5/AB720+AC$6</f>
        <v>2.20051598062954</v>
      </c>
      <c r="AD720" s="6">
        <f t="shared" si="6264"/>
        <v>2.4580573849878933</v>
      </c>
      <c r="AE720" s="28">
        <f t="shared" si="6193"/>
        <v>1306000</v>
      </c>
      <c r="AF720" s="6">
        <f t="shared" si="6247"/>
        <v>1.9140108728943337</v>
      </c>
      <c r="AG720" s="6">
        <f t="shared" si="6265"/>
        <v>2.1381267993874427</v>
      </c>
      <c r="AH720" s="28">
        <f t="shared" si="6194"/>
        <v>1306000</v>
      </c>
      <c r="AI720" s="6">
        <f t="shared" si="6248"/>
        <v>1.4474108728943338</v>
      </c>
      <c r="AJ720" s="6">
        <f t="shared" si="6266"/>
        <v>1.6168267993874426</v>
      </c>
      <c r="AK720" s="28">
        <f t="shared" si="6195"/>
        <v>1306000</v>
      </c>
      <c r="AL720" s="6">
        <f t="shared" si="6249"/>
        <v>0.74731087289433384</v>
      </c>
      <c r="AM720" s="6">
        <f t="shared" si="6267"/>
        <v>0.75155936383791744</v>
      </c>
      <c r="AN720" s="28">
        <f t="shared" si="6196"/>
        <v>1306000</v>
      </c>
      <c r="AO720" s="6">
        <f t="shared" si="6250"/>
        <v>0.44651087289433383</v>
      </c>
      <c r="AP720" s="6">
        <f t="shared" si="6268"/>
        <v>0.44912679938744254</v>
      </c>
      <c r="AQ720" s="28">
        <f t="shared" si="6030"/>
        <v>127950</v>
      </c>
      <c r="AR720" s="6">
        <f t="shared" si="6495"/>
        <v>1.4178471277842908</v>
      </c>
      <c r="AS720" s="6">
        <f t="shared" si="6496"/>
        <v>1.582997446138384</v>
      </c>
      <c r="AT720" s="28">
        <f t="shared" si="6112"/>
        <v>826000</v>
      </c>
      <c r="AU720" s="6">
        <f t="shared" si="6497"/>
        <v>1.18221598062954</v>
      </c>
      <c r="AV720" s="6">
        <f t="shared" si="6498"/>
        <v>1.3203926257051712</v>
      </c>
      <c r="AW720" s="28">
        <f t="shared" si="6197"/>
        <v>1306000</v>
      </c>
      <c r="AX720" s="6">
        <f t="shared" si="6499"/>
        <v>1.1797108728943337</v>
      </c>
      <c r="AY720" s="6">
        <f t="shared" si="6500"/>
        <v>1.3177620401047203</v>
      </c>
      <c r="AZ720" s="28">
        <f t="shared" si="6198"/>
        <v>1306000</v>
      </c>
      <c r="BA720" s="6">
        <f t="shared" si="6501"/>
        <v>1.1797108728943337</v>
      </c>
      <c r="BB720" s="21">
        <f t="shared" si="6502"/>
        <v>1.3177620401047203</v>
      </c>
    </row>
    <row r="721" spans="4:54" x14ac:dyDescent="0.25">
      <c r="D721" s="28">
        <v>712</v>
      </c>
      <c r="F721" s="20"/>
      <c r="G721" s="29">
        <f t="shared" si="6513"/>
        <v>356.5</v>
      </c>
      <c r="H721" s="4">
        <f t="shared" ref="H721" si="6554">H$5/G721+H$6</f>
        <v>4.0461110799438993</v>
      </c>
      <c r="I721" s="4">
        <f t="shared" si="6504"/>
        <v>5.7996542776998599</v>
      </c>
      <c r="J721" s="28">
        <v>712</v>
      </c>
      <c r="K721" s="4">
        <f t="shared" ref="K721" si="6555">K$5/J721+K$6</f>
        <v>4.0461977528089887</v>
      </c>
      <c r="L721" s="4">
        <f t="shared" si="6506"/>
        <v>5.7997808988764046</v>
      </c>
      <c r="M721" s="28">
        <f t="shared" si="6271"/>
        <v>1936</v>
      </c>
      <c r="N721" s="6">
        <f t="shared" ref="N721" si="6556">N$5/M721+N$6</f>
        <v>3.7462694214876033</v>
      </c>
      <c r="O721" s="6">
        <f t="shared" si="6254"/>
        <v>5.2640181818181819</v>
      </c>
      <c r="P721" s="28">
        <f t="shared" si="6273"/>
        <v>18460</v>
      </c>
      <c r="Q721" s="6">
        <f t="shared" ref="Q721" si="6557">Q$5/P721+Q$6</f>
        <v>3.7019548212351032</v>
      </c>
      <c r="R721" s="6">
        <f t="shared" si="6256"/>
        <v>5.2157590465872161</v>
      </c>
      <c r="S721" s="28">
        <f t="shared" si="6023"/>
        <v>33480</v>
      </c>
      <c r="T721" s="6">
        <f t="shared" ref="T721" si="6558">T$5/S721+T$6</f>
        <v>2.6640764635603347</v>
      </c>
      <c r="U721" s="6">
        <f t="shared" si="6258"/>
        <v>2.9745802867383513</v>
      </c>
      <c r="V721" s="28">
        <f t="shared" si="6025"/>
        <v>64200</v>
      </c>
      <c r="W721" s="6">
        <f t="shared" ref="W721" si="6559">W$5/V721+W$6</f>
        <v>2.5747193146417442</v>
      </c>
      <c r="X721" s="6">
        <f t="shared" si="6260"/>
        <v>2.8751563862928347</v>
      </c>
      <c r="Y721" s="28">
        <f t="shared" si="6027"/>
        <v>128200</v>
      </c>
      <c r="Z721" s="6">
        <f t="shared" ref="Z721" si="6560">Z$5/Y721+Z$6</f>
        <v>2.4501146645865837</v>
      </c>
      <c r="AA721" s="6">
        <f t="shared" si="6262"/>
        <v>2.7363492979719188</v>
      </c>
      <c r="AB721" s="28">
        <f t="shared" si="6110"/>
        <v>828000</v>
      </c>
      <c r="AC721" s="6">
        <f t="shared" ref="AC721" si="6561">AC$5/AB721+AC$6</f>
        <v>2.2004995169082129</v>
      </c>
      <c r="AD721" s="6">
        <f t="shared" si="6264"/>
        <v>2.4580400966183573</v>
      </c>
      <c r="AE721" s="28">
        <f t="shared" si="6193"/>
        <v>1309000</v>
      </c>
      <c r="AF721" s="6">
        <f t="shared" si="6247"/>
        <v>1.9140009931245225</v>
      </c>
      <c r="AG721" s="6">
        <f t="shared" si="6265"/>
        <v>2.1381164247517188</v>
      </c>
      <c r="AH721" s="28">
        <f t="shared" si="6194"/>
        <v>1309000</v>
      </c>
      <c r="AI721" s="6">
        <f t="shared" si="6248"/>
        <v>1.4474009931245226</v>
      </c>
      <c r="AJ721" s="6">
        <f t="shared" si="6266"/>
        <v>1.6168164247517189</v>
      </c>
      <c r="AK721" s="28">
        <f t="shared" si="6195"/>
        <v>1309000</v>
      </c>
      <c r="AL721" s="6">
        <f t="shared" si="6249"/>
        <v>0.74730099312452258</v>
      </c>
      <c r="AM721" s="6">
        <f t="shared" si="6267"/>
        <v>0.75154898920219371</v>
      </c>
      <c r="AN721" s="28">
        <f t="shared" si="6196"/>
        <v>1309000</v>
      </c>
      <c r="AO721" s="6">
        <f t="shared" si="6250"/>
        <v>0.44650099312452252</v>
      </c>
      <c r="AP721" s="6">
        <f t="shared" si="6268"/>
        <v>0.44911642475171887</v>
      </c>
      <c r="AQ721" s="28">
        <f t="shared" si="6030"/>
        <v>128200</v>
      </c>
      <c r="AR721" s="6">
        <f t="shared" si="6495"/>
        <v>1.4178146645865835</v>
      </c>
      <c r="AS721" s="6">
        <f t="shared" si="6496"/>
        <v>1.5829633521603226</v>
      </c>
      <c r="AT721" s="28">
        <f t="shared" si="6112"/>
        <v>828000</v>
      </c>
      <c r="AU721" s="6">
        <f t="shared" si="6497"/>
        <v>1.1821995169082125</v>
      </c>
      <c r="AV721" s="6">
        <f t="shared" si="6498"/>
        <v>1.3203753373356353</v>
      </c>
      <c r="AW721" s="28">
        <f t="shared" si="6197"/>
        <v>1309000</v>
      </c>
      <c r="AX721" s="6">
        <f t="shared" si="6499"/>
        <v>1.1797009931245226</v>
      </c>
      <c r="AY721" s="6">
        <f t="shared" si="6500"/>
        <v>1.3177516654689967</v>
      </c>
      <c r="AZ721" s="28">
        <f t="shared" si="6198"/>
        <v>1309000</v>
      </c>
      <c r="BA721" s="6">
        <f t="shared" si="6501"/>
        <v>1.1797009931245226</v>
      </c>
      <c r="BB721" s="21">
        <f t="shared" si="6502"/>
        <v>1.3177516654689967</v>
      </c>
    </row>
    <row r="722" spans="4:54" x14ac:dyDescent="0.25">
      <c r="D722" s="28">
        <v>713</v>
      </c>
      <c r="F722" s="20"/>
      <c r="G722" s="29">
        <f t="shared" si="6513"/>
        <v>357</v>
      </c>
      <c r="H722" s="4">
        <f t="shared" ref="H722" si="6562">H$5/G722+H$6</f>
        <v>4.0460246498599437</v>
      </c>
      <c r="I722" s="4">
        <f t="shared" si="6504"/>
        <v>5.7995280112044822</v>
      </c>
      <c r="J722" s="28">
        <v>713</v>
      </c>
      <c r="K722" s="4">
        <f t="shared" ref="K722" si="6563">K$5/J722+K$6</f>
        <v>4.0461110799438993</v>
      </c>
      <c r="L722" s="4">
        <f t="shared" si="6506"/>
        <v>5.7996542776998599</v>
      </c>
      <c r="M722" s="28">
        <f t="shared" si="6271"/>
        <v>1939</v>
      </c>
      <c r="N722" s="6">
        <f t="shared" ref="N722" si="6564">N$5/M722+N$6</f>
        <v>3.7461887055183087</v>
      </c>
      <c r="O722" s="6">
        <f t="shared" si="6254"/>
        <v>5.2639302733367721</v>
      </c>
      <c r="P722" s="28">
        <f t="shared" si="6273"/>
        <v>18490</v>
      </c>
      <c r="Q722" s="6">
        <f t="shared" ref="Q722" si="6565">Q$5/P722+Q$6</f>
        <v>3.7019420767982694</v>
      </c>
      <c r="R722" s="6">
        <f t="shared" si="6256"/>
        <v>5.2157451595457003</v>
      </c>
      <c r="S722" s="28">
        <f t="shared" si="6023"/>
        <v>33545</v>
      </c>
      <c r="T722" s="6">
        <f t="shared" ref="T722" si="6566">T$5/S722+T$6</f>
        <v>2.6640220599195112</v>
      </c>
      <c r="U722" s="6">
        <f t="shared" si="6258"/>
        <v>2.9745231629154869</v>
      </c>
      <c r="V722" s="28">
        <f t="shared" si="6025"/>
        <v>64325</v>
      </c>
      <c r="W722" s="6">
        <f t="shared" ref="W722" si="6567">W$5/V722+W$6</f>
        <v>2.5746749708511465</v>
      </c>
      <c r="X722" s="6">
        <f t="shared" si="6260"/>
        <v>2.8751098328799065</v>
      </c>
      <c r="Y722" s="28">
        <f t="shared" si="6027"/>
        <v>128450</v>
      </c>
      <c r="Z722" s="6">
        <f t="shared" ref="Z722" si="6568">Z$5/Y722+Z$6</f>
        <v>2.4500823277539898</v>
      </c>
      <c r="AA722" s="6">
        <f t="shared" si="6262"/>
        <v>2.7363153367068898</v>
      </c>
      <c r="AB722" s="28">
        <f t="shared" si="6110"/>
        <v>830000</v>
      </c>
      <c r="AC722" s="6">
        <f t="shared" ref="AC722" si="6569">AC$5/AB722+AC$6</f>
        <v>2.2004831325301208</v>
      </c>
      <c r="AD722" s="6">
        <f t="shared" si="6264"/>
        <v>2.458022891566265</v>
      </c>
      <c r="AE722" s="28">
        <f t="shared" si="6193"/>
        <v>1312000</v>
      </c>
      <c r="AF722" s="6">
        <f t="shared" si="6247"/>
        <v>1.9139911585365854</v>
      </c>
      <c r="AG722" s="6">
        <f t="shared" si="6265"/>
        <v>2.1381060975609754</v>
      </c>
      <c r="AH722" s="28">
        <f t="shared" si="6194"/>
        <v>1312000</v>
      </c>
      <c r="AI722" s="6">
        <f t="shared" si="6248"/>
        <v>1.4473911585365855</v>
      </c>
      <c r="AJ722" s="6">
        <f t="shared" si="6266"/>
        <v>1.6168060975609757</v>
      </c>
      <c r="AK722" s="28">
        <f t="shared" si="6195"/>
        <v>1312000</v>
      </c>
      <c r="AL722" s="6">
        <f t="shared" si="6249"/>
        <v>0.74729115853658534</v>
      </c>
      <c r="AM722" s="6">
        <f t="shared" si="6267"/>
        <v>0.75153866201145048</v>
      </c>
      <c r="AN722" s="28">
        <f t="shared" si="6196"/>
        <v>1312000</v>
      </c>
      <c r="AO722" s="6">
        <f t="shared" si="6250"/>
        <v>0.44649115853658533</v>
      </c>
      <c r="AP722" s="6">
        <f t="shared" si="6268"/>
        <v>0.44910609756097558</v>
      </c>
      <c r="AQ722" s="28">
        <f t="shared" si="6030"/>
        <v>128450</v>
      </c>
      <c r="AR722" s="6">
        <f t="shared" si="6495"/>
        <v>1.4177823277539898</v>
      </c>
      <c r="AS722" s="6">
        <f t="shared" si="6496"/>
        <v>1.5829293908952935</v>
      </c>
      <c r="AT722" s="28">
        <f t="shared" si="6112"/>
        <v>830000</v>
      </c>
      <c r="AU722" s="6">
        <f t="shared" si="6497"/>
        <v>1.1821831325301204</v>
      </c>
      <c r="AV722" s="6">
        <f t="shared" si="6498"/>
        <v>1.3203581322835429</v>
      </c>
      <c r="AW722" s="28">
        <f t="shared" si="6197"/>
        <v>1312000</v>
      </c>
      <c r="AX722" s="6">
        <f t="shared" si="6499"/>
        <v>1.1796911585365855</v>
      </c>
      <c r="AY722" s="6">
        <f t="shared" si="6500"/>
        <v>1.3177413382782535</v>
      </c>
      <c r="AZ722" s="28">
        <f t="shared" si="6198"/>
        <v>1312000</v>
      </c>
      <c r="BA722" s="6">
        <f t="shared" si="6501"/>
        <v>1.1796911585365855</v>
      </c>
      <c r="BB722" s="21">
        <f t="shared" si="6502"/>
        <v>1.3177413382782535</v>
      </c>
    </row>
    <row r="723" spans="4:54" x14ac:dyDescent="0.25">
      <c r="D723" s="28">
        <v>714</v>
      </c>
      <c r="F723" s="20"/>
      <c r="G723" s="29">
        <f t="shared" si="6513"/>
        <v>357.5</v>
      </c>
      <c r="H723" s="4">
        <f t="shared" ref="H723" si="6570">H$5/G723+H$6</f>
        <v>4.0459384615384613</v>
      </c>
      <c r="I723" s="4">
        <f t="shared" si="6504"/>
        <v>5.7994020979020977</v>
      </c>
      <c r="J723" s="28">
        <v>714</v>
      </c>
      <c r="K723" s="4">
        <f t="shared" ref="K723" si="6571">K$5/J723+K$6</f>
        <v>4.0460246498599437</v>
      </c>
      <c r="L723" s="4">
        <f t="shared" si="6506"/>
        <v>5.7995280112044822</v>
      </c>
      <c r="M723" s="28">
        <f t="shared" si="6271"/>
        <v>1942</v>
      </c>
      <c r="N723" s="6">
        <f t="shared" ref="N723" si="6572">N$5/M723+N$6</f>
        <v>3.7461082389289393</v>
      </c>
      <c r="O723" s="6">
        <f t="shared" si="6254"/>
        <v>5.2638426364572606</v>
      </c>
      <c r="P723" s="28">
        <f t="shared" si="6273"/>
        <v>18520</v>
      </c>
      <c r="Q723" s="6">
        <f t="shared" ref="Q723" si="6573">Q$5/P723+Q$6</f>
        <v>3.701929373650108</v>
      </c>
      <c r="R723" s="6">
        <f t="shared" si="6256"/>
        <v>5.2157313174946003</v>
      </c>
      <c r="S723" s="28">
        <f t="shared" ref="S723:S786" si="6574">S722+65</f>
        <v>33610</v>
      </c>
      <c r="T723" s="6">
        <f t="shared" ref="T723" si="6575">T$5/S723+T$6</f>
        <v>2.6639678667063373</v>
      </c>
      <c r="U723" s="6">
        <f t="shared" si="6258"/>
        <v>2.9744662600416545</v>
      </c>
      <c r="V723" s="28">
        <f t="shared" ref="V723:V786" si="6576">V722+125</f>
        <v>64450</v>
      </c>
      <c r="W723" s="6">
        <f t="shared" ref="W723" si="6577">W$5/V723+W$6</f>
        <v>2.5746307990690456</v>
      </c>
      <c r="X723" s="6">
        <f t="shared" si="6260"/>
        <v>2.8750634600465474</v>
      </c>
      <c r="Y723" s="28">
        <f t="shared" ref="Y723:Y786" si="6578">Y722+250</f>
        <v>128700</v>
      </c>
      <c r="Z723" s="6">
        <f t="shared" ref="Z723" si="6579">Z$5/Y723+Z$6</f>
        <v>2.4500501165501167</v>
      </c>
      <c r="AA723" s="6">
        <f t="shared" si="6262"/>
        <v>2.7362815073815074</v>
      </c>
      <c r="AB723" s="28">
        <f t="shared" si="6110"/>
        <v>832000</v>
      </c>
      <c r="AC723" s="6">
        <f t="shared" ref="AC723" si="6580">AC$5/AB723+AC$6</f>
        <v>2.2004668269230772</v>
      </c>
      <c r="AD723" s="6">
        <f t="shared" si="6264"/>
        <v>2.4580057692307693</v>
      </c>
      <c r="AE723" s="28">
        <f t="shared" si="6193"/>
        <v>1315000</v>
      </c>
      <c r="AF723" s="6">
        <f t="shared" si="6247"/>
        <v>1.9139813688212928</v>
      </c>
      <c r="AG723" s="6">
        <f t="shared" si="6265"/>
        <v>2.1380958174904943</v>
      </c>
      <c r="AH723" s="28">
        <f t="shared" si="6194"/>
        <v>1315000</v>
      </c>
      <c r="AI723" s="6">
        <f t="shared" si="6248"/>
        <v>1.4473813688212929</v>
      </c>
      <c r="AJ723" s="6">
        <f t="shared" si="6266"/>
        <v>1.6167958174904944</v>
      </c>
      <c r="AK723" s="28">
        <f t="shared" si="6195"/>
        <v>1315000</v>
      </c>
      <c r="AL723" s="6">
        <f t="shared" si="6249"/>
        <v>0.74728136882129281</v>
      </c>
      <c r="AM723" s="6">
        <f t="shared" si="6267"/>
        <v>0.75152838194096916</v>
      </c>
      <c r="AN723" s="28">
        <f t="shared" si="6196"/>
        <v>1315000</v>
      </c>
      <c r="AO723" s="6">
        <f t="shared" si="6250"/>
        <v>0.44648136882129275</v>
      </c>
      <c r="AP723" s="6">
        <f t="shared" si="6268"/>
        <v>0.44909581749049426</v>
      </c>
      <c r="AQ723" s="28">
        <f t="shared" ref="AQ723:AQ786" si="6581">AQ722+250</f>
        <v>128700</v>
      </c>
      <c r="AR723" s="6">
        <f t="shared" si="6495"/>
        <v>1.4177501165501165</v>
      </c>
      <c r="AS723" s="6">
        <f t="shared" si="6496"/>
        <v>1.582895561569911</v>
      </c>
      <c r="AT723" s="28">
        <f t="shared" si="6112"/>
        <v>832000</v>
      </c>
      <c r="AU723" s="6">
        <f t="shared" si="6497"/>
        <v>1.182166826923077</v>
      </c>
      <c r="AV723" s="6">
        <f t="shared" si="6498"/>
        <v>1.320341009948047</v>
      </c>
      <c r="AW723" s="28">
        <f t="shared" si="6197"/>
        <v>1315000</v>
      </c>
      <c r="AX723" s="6">
        <f t="shared" si="6499"/>
        <v>1.1796813688212928</v>
      </c>
      <c r="AY723" s="6">
        <f t="shared" si="6500"/>
        <v>1.3177310582077721</v>
      </c>
      <c r="AZ723" s="28">
        <f t="shared" si="6198"/>
        <v>1315000</v>
      </c>
      <c r="BA723" s="6">
        <f t="shared" si="6501"/>
        <v>1.1796813688212928</v>
      </c>
      <c r="BB723" s="21">
        <f t="shared" si="6502"/>
        <v>1.3177310582077721</v>
      </c>
    </row>
    <row r="724" spans="4:54" x14ac:dyDescent="0.25">
      <c r="D724" s="28">
        <v>715</v>
      </c>
      <c r="F724" s="20"/>
      <c r="G724" s="29">
        <f t="shared" si="6513"/>
        <v>358</v>
      </c>
      <c r="H724" s="4">
        <f t="shared" ref="H724" si="6582">H$5/G724+H$6</f>
        <v>4.04585251396648</v>
      </c>
      <c r="I724" s="4">
        <f t="shared" si="6504"/>
        <v>5.7992765363128491</v>
      </c>
      <c r="J724" s="28">
        <v>715</v>
      </c>
      <c r="K724" s="4">
        <f t="shared" ref="K724" si="6583">K$5/J724+K$6</f>
        <v>4.0459384615384613</v>
      </c>
      <c r="L724" s="4">
        <f t="shared" si="6506"/>
        <v>5.7994020979020977</v>
      </c>
      <c r="M724" s="28">
        <f t="shared" si="6271"/>
        <v>1945</v>
      </c>
      <c r="N724" s="6">
        <f t="shared" ref="N724" si="6584">N$5/M724+N$6</f>
        <v>3.7460280205655527</v>
      </c>
      <c r="O724" s="6">
        <f t="shared" si="6254"/>
        <v>5.2637552699228793</v>
      </c>
      <c r="P724" s="28">
        <f t="shared" si="6273"/>
        <v>18550</v>
      </c>
      <c r="Q724" s="6">
        <f t="shared" ref="Q724" si="6585">Q$5/P724+Q$6</f>
        <v>3.7019167115902967</v>
      </c>
      <c r="R724" s="6">
        <f t="shared" si="6256"/>
        <v>5.2157175202156338</v>
      </c>
      <c r="S724" s="28">
        <f t="shared" si="6574"/>
        <v>33675</v>
      </c>
      <c r="T724" s="6">
        <f t="shared" ref="T724" si="6586">T$5/S724+T$6</f>
        <v>2.6639138827023014</v>
      </c>
      <c r="U724" s="6">
        <f t="shared" si="6258"/>
        <v>2.9744095768374166</v>
      </c>
      <c r="V724" s="28">
        <f t="shared" si="6576"/>
        <v>64575</v>
      </c>
      <c r="W724" s="6">
        <f t="shared" ref="W724" si="6587">W$5/V724+W$6</f>
        <v>2.5745867982965542</v>
      </c>
      <c r="X724" s="6">
        <f t="shared" si="6260"/>
        <v>2.8750172667440959</v>
      </c>
      <c r="Y724" s="28">
        <f t="shared" si="6578"/>
        <v>128950</v>
      </c>
      <c r="Z724" s="6">
        <f t="shared" ref="Z724" si="6588">Z$5/Y724+Z$6</f>
        <v>2.4500180302442809</v>
      </c>
      <c r="AA724" s="6">
        <f t="shared" si="6262"/>
        <v>2.7362478092283831</v>
      </c>
      <c r="AB724" s="28">
        <f t="shared" si="6110"/>
        <v>834000</v>
      </c>
      <c r="AC724" s="6">
        <f t="shared" ref="AC724" si="6589">AC$5/AB724+AC$6</f>
        <v>2.200450599520384</v>
      </c>
      <c r="AD724" s="6">
        <f t="shared" si="6264"/>
        <v>2.4579887290167863</v>
      </c>
      <c r="AE724" s="28">
        <f t="shared" si="6193"/>
        <v>1318000</v>
      </c>
      <c r="AF724" s="6">
        <f t="shared" si="6247"/>
        <v>1.9139716236722306</v>
      </c>
      <c r="AG724" s="6">
        <f t="shared" si="6265"/>
        <v>2.1380855842185129</v>
      </c>
      <c r="AH724" s="28">
        <f t="shared" si="6194"/>
        <v>1318000</v>
      </c>
      <c r="AI724" s="6">
        <f t="shared" si="6248"/>
        <v>1.4473716236722307</v>
      </c>
      <c r="AJ724" s="6">
        <f t="shared" si="6266"/>
        <v>1.616785584218513</v>
      </c>
      <c r="AK724" s="28">
        <f t="shared" si="6195"/>
        <v>1318000</v>
      </c>
      <c r="AL724" s="6">
        <f t="shared" si="6249"/>
        <v>0.74727162367223066</v>
      </c>
      <c r="AM724" s="6">
        <f t="shared" si="6267"/>
        <v>0.7515181486689877</v>
      </c>
      <c r="AN724" s="28">
        <f t="shared" si="6196"/>
        <v>1318000</v>
      </c>
      <c r="AO724" s="6">
        <f t="shared" si="6250"/>
        <v>0.44647162367223064</v>
      </c>
      <c r="AP724" s="6">
        <f t="shared" si="6268"/>
        <v>0.44908558421851291</v>
      </c>
      <c r="AQ724" s="28">
        <f t="shared" si="6581"/>
        <v>128950</v>
      </c>
      <c r="AR724" s="6">
        <f t="shared" si="6495"/>
        <v>1.4177180302442807</v>
      </c>
      <c r="AS724" s="6">
        <f t="shared" si="6496"/>
        <v>1.5828618634167868</v>
      </c>
      <c r="AT724" s="28">
        <f t="shared" si="6112"/>
        <v>834000</v>
      </c>
      <c r="AU724" s="6">
        <f t="shared" si="6497"/>
        <v>1.1821505995203836</v>
      </c>
      <c r="AV724" s="6">
        <f t="shared" si="6498"/>
        <v>1.3203239697340643</v>
      </c>
      <c r="AW724" s="28">
        <f t="shared" si="6197"/>
        <v>1318000</v>
      </c>
      <c r="AX724" s="6">
        <f t="shared" si="6499"/>
        <v>1.1796716236722307</v>
      </c>
      <c r="AY724" s="6">
        <f t="shared" si="6500"/>
        <v>1.3177208249357908</v>
      </c>
      <c r="AZ724" s="28">
        <f t="shared" si="6198"/>
        <v>1318000</v>
      </c>
      <c r="BA724" s="6">
        <f t="shared" si="6501"/>
        <v>1.1796716236722307</v>
      </c>
      <c r="BB724" s="21">
        <f t="shared" si="6502"/>
        <v>1.3177208249357908</v>
      </c>
    </row>
    <row r="725" spans="4:54" x14ac:dyDescent="0.25">
      <c r="D725" s="28">
        <v>716</v>
      </c>
      <c r="F725" s="20"/>
      <c r="G725" s="29">
        <f t="shared" si="6513"/>
        <v>358.5</v>
      </c>
      <c r="H725" s="4">
        <f t="shared" ref="H725" si="6590">H$5/G725+H$6</f>
        <v>4.0457668061366805</v>
      </c>
      <c r="I725" s="4">
        <f t="shared" si="6504"/>
        <v>5.7991513249651323</v>
      </c>
      <c r="J725" s="28">
        <v>716</v>
      </c>
      <c r="K725" s="4">
        <f t="shared" ref="K725" si="6591">K$5/J725+K$6</f>
        <v>4.04585251396648</v>
      </c>
      <c r="L725" s="4">
        <f t="shared" si="6506"/>
        <v>5.7992765363128491</v>
      </c>
      <c r="M725" s="28">
        <f t="shared" si="6271"/>
        <v>1948</v>
      </c>
      <c r="N725" s="6">
        <f t="shared" ref="N725" si="6592">N$5/M725+N$6</f>
        <v>3.7459480492813144</v>
      </c>
      <c r="O725" s="6">
        <f t="shared" si="6254"/>
        <v>5.2636681724845999</v>
      </c>
      <c r="P725" s="28">
        <f t="shared" si="6273"/>
        <v>18580</v>
      </c>
      <c r="Q725" s="6">
        <f t="shared" ref="Q725" si="6593">Q$5/P725+Q$6</f>
        <v>3.7019040904198066</v>
      </c>
      <c r="R725" s="6">
        <f t="shared" si="6256"/>
        <v>5.2157037674919273</v>
      </c>
      <c r="S725" s="28">
        <f t="shared" si="6574"/>
        <v>33740</v>
      </c>
      <c r="T725" s="6">
        <f t="shared" ref="T725" si="6594">T$5/S725+T$6</f>
        <v>2.663860106698281</v>
      </c>
      <c r="U725" s="6">
        <f t="shared" si="6258"/>
        <v>2.974353112033195</v>
      </c>
      <c r="V725" s="28">
        <f t="shared" si="6576"/>
        <v>64700</v>
      </c>
      <c r="W725" s="6">
        <f t="shared" ref="W725" si="6595">W$5/V725+W$6</f>
        <v>2.5745429675425036</v>
      </c>
      <c r="X725" s="6">
        <f t="shared" si="6260"/>
        <v>2.8749712519319939</v>
      </c>
      <c r="Y725" s="28">
        <f t="shared" si="6578"/>
        <v>129200</v>
      </c>
      <c r="Z725" s="6">
        <f t="shared" ref="Z725" si="6596">Z$5/Y725+Z$6</f>
        <v>2.4499860681114551</v>
      </c>
      <c r="AA725" s="6">
        <f t="shared" si="6262"/>
        <v>2.7362142414860684</v>
      </c>
      <c r="AB725" s="28">
        <f t="shared" si="6110"/>
        <v>836000</v>
      </c>
      <c r="AC725" s="6">
        <f t="shared" ref="AC725" si="6597">AC$5/AB725+AC$6</f>
        <v>2.200434449760766</v>
      </c>
      <c r="AD725" s="6">
        <f t="shared" si="6264"/>
        <v>2.457971770334928</v>
      </c>
      <c r="AE725" s="28">
        <f t="shared" si="6193"/>
        <v>1321000</v>
      </c>
      <c r="AF725" s="6">
        <f t="shared" si="6247"/>
        <v>1.9139619227857683</v>
      </c>
      <c r="AG725" s="6">
        <f t="shared" si="6265"/>
        <v>2.1380753974261921</v>
      </c>
      <c r="AH725" s="28">
        <f t="shared" si="6194"/>
        <v>1321000</v>
      </c>
      <c r="AI725" s="6">
        <f t="shared" si="6248"/>
        <v>1.4473619227857684</v>
      </c>
      <c r="AJ725" s="6">
        <f t="shared" si="6266"/>
        <v>1.6167753974261923</v>
      </c>
      <c r="AK725" s="28">
        <f t="shared" si="6195"/>
        <v>1321000</v>
      </c>
      <c r="AL725" s="6">
        <f t="shared" si="6249"/>
        <v>0.74726192278576831</v>
      </c>
      <c r="AM725" s="6">
        <f t="shared" si="6267"/>
        <v>0.75150796187666713</v>
      </c>
      <c r="AN725" s="28">
        <f t="shared" si="6196"/>
        <v>1321000</v>
      </c>
      <c r="AO725" s="6">
        <f t="shared" si="6250"/>
        <v>0.44646192278576835</v>
      </c>
      <c r="AP725" s="6">
        <f t="shared" si="6268"/>
        <v>0.44907539742619229</v>
      </c>
      <c r="AQ725" s="28">
        <f t="shared" si="6581"/>
        <v>129200</v>
      </c>
      <c r="AR725" s="6">
        <f t="shared" si="6495"/>
        <v>1.4176860681114551</v>
      </c>
      <c r="AS725" s="6">
        <f t="shared" si="6496"/>
        <v>1.5828282956744717</v>
      </c>
      <c r="AT725" s="28">
        <f t="shared" si="6112"/>
        <v>836000</v>
      </c>
      <c r="AU725" s="6">
        <f t="shared" si="6497"/>
        <v>1.1821344497607655</v>
      </c>
      <c r="AV725" s="6">
        <f t="shared" si="6498"/>
        <v>1.3203070110522062</v>
      </c>
      <c r="AW725" s="28">
        <f t="shared" si="6197"/>
        <v>1321000</v>
      </c>
      <c r="AX725" s="6">
        <f t="shared" si="6499"/>
        <v>1.1796619227857683</v>
      </c>
      <c r="AY725" s="6">
        <f t="shared" si="6500"/>
        <v>1.31771063814347</v>
      </c>
      <c r="AZ725" s="28">
        <f t="shared" si="6198"/>
        <v>1321000</v>
      </c>
      <c r="BA725" s="6">
        <f t="shared" si="6501"/>
        <v>1.1796619227857683</v>
      </c>
      <c r="BB725" s="21">
        <f t="shared" si="6502"/>
        <v>1.31771063814347</v>
      </c>
    </row>
    <row r="726" spans="4:54" x14ac:dyDescent="0.25">
      <c r="D726" s="28">
        <v>717</v>
      </c>
      <c r="F726" s="20"/>
      <c r="G726" s="29">
        <f t="shared" si="6513"/>
        <v>359</v>
      </c>
      <c r="H726" s="4">
        <f t="shared" ref="H726" si="6598">H$5/G726+H$6</f>
        <v>4.0456813370473537</v>
      </c>
      <c r="I726" s="4">
        <f t="shared" si="6504"/>
        <v>5.7990264623955436</v>
      </c>
      <c r="J726" s="28">
        <v>717</v>
      </c>
      <c r="K726" s="4">
        <f t="shared" ref="K726" si="6599">K$5/J726+K$6</f>
        <v>4.0457668061366805</v>
      </c>
      <c r="L726" s="4">
        <f t="shared" si="6506"/>
        <v>5.7991513249651323</v>
      </c>
      <c r="M726" s="28">
        <f t="shared" si="6271"/>
        <v>1951</v>
      </c>
      <c r="N726" s="6">
        <f t="shared" ref="N726" si="6600">N$5/M726+N$6</f>
        <v>3.7458683239364432</v>
      </c>
      <c r="O726" s="6">
        <f t="shared" si="6254"/>
        <v>5.2635813429010767</v>
      </c>
      <c r="P726" s="28">
        <f t="shared" si="6273"/>
        <v>18610</v>
      </c>
      <c r="Q726" s="6">
        <f t="shared" ref="Q726" si="6601">Q$5/P726+Q$6</f>
        <v>3.701891509940892</v>
      </c>
      <c r="R726" s="6">
        <f t="shared" si="6256"/>
        <v>5.2156900591080069</v>
      </c>
      <c r="S726" s="28">
        <f t="shared" si="6574"/>
        <v>33805</v>
      </c>
      <c r="T726" s="6">
        <f t="shared" ref="T726" si="6602">T$5/S726+T$6</f>
        <v>2.6638065374944535</v>
      </c>
      <c r="U726" s="6">
        <f t="shared" si="6258"/>
        <v>2.9742968643691761</v>
      </c>
      <c r="V726" s="28">
        <f t="shared" si="6576"/>
        <v>64825</v>
      </c>
      <c r="W726" s="6">
        <f t="shared" ref="W726" si="6603">W$5/V726+W$6</f>
        <v>2.5744993058233705</v>
      </c>
      <c r="X726" s="6">
        <f t="shared" si="6260"/>
        <v>2.8749254145777092</v>
      </c>
      <c r="Y726" s="28">
        <f t="shared" si="6578"/>
        <v>129450</v>
      </c>
      <c r="Z726" s="6">
        <f t="shared" ref="Z726" si="6604">Z$5/Y726+Z$6</f>
        <v>2.4499542294322132</v>
      </c>
      <c r="AA726" s="6">
        <f t="shared" si="6262"/>
        <v>2.7361808033989958</v>
      </c>
      <c r="AB726" s="28">
        <f t="shared" si="6110"/>
        <v>838000</v>
      </c>
      <c r="AC726" s="6">
        <f t="shared" ref="AC726" si="6605">AC$5/AB726+AC$6</f>
        <v>2.2004183770883059</v>
      </c>
      <c r="AD726" s="6">
        <f t="shared" si="6264"/>
        <v>2.4579548926014319</v>
      </c>
      <c r="AE726" s="28">
        <f t="shared" si="6193"/>
        <v>1324000</v>
      </c>
      <c r="AF726" s="6">
        <f t="shared" si="6247"/>
        <v>1.9139522658610271</v>
      </c>
      <c r="AG726" s="6">
        <f t="shared" si="6265"/>
        <v>2.1380652567975829</v>
      </c>
      <c r="AH726" s="28">
        <f t="shared" si="6194"/>
        <v>1324000</v>
      </c>
      <c r="AI726" s="6">
        <f t="shared" si="6248"/>
        <v>1.4473522658610272</v>
      </c>
      <c r="AJ726" s="6">
        <f t="shared" si="6266"/>
        <v>1.6167652567975832</v>
      </c>
      <c r="AK726" s="28">
        <f t="shared" si="6195"/>
        <v>1324000</v>
      </c>
      <c r="AL726" s="6">
        <f t="shared" si="6249"/>
        <v>0.74725226586102722</v>
      </c>
      <c r="AM726" s="6">
        <f t="shared" si="6267"/>
        <v>0.75149782124805786</v>
      </c>
      <c r="AN726" s="28">
        <f t="shared" si="6196"/>
        <v>1324000</v>
      </c>
      <c r="AO726" s="6">
        <f t="shared" si="6250"/>
        <v>0.44645226586102715</v>
      </c>
      <c r="AP726" s="6">
        <f t="shared" si="6268"/>
        <v>0.44906525679758308</v>
      </c>
      <c r="AQ726" s="28">
        <f t="shared" si="6581"/>
        <v>129450</v>
      </c>
      <c r="AR726" s="6">
        <f t="shared" si="6495"/>
        <v>1.4176542294322132</v>
      </c>
      <c r="AS726" s="6">
        <f t="shared" si="6496"/>
        <v>1.5827948575873994</v>
      </c>
      <c r="AT726" s="28">
        <f t="shared" si="6112"/>
        <v>838000</v>
      </c>
      <c r="AU726" s="6">
        <f t="shared" si="6497"/>
        <v>1.1821183770883055</v>
      </c>
      <c r="AV726" s="6">
        <f t="shared" si="6498"/>
        <v>1.3202901333187098</v>
      </c>
      <c r="AW726" s="28">
        <f t="shared" si="6197"/>
        <v>1324000</v>
      </c>
      <c r="AX726" s="6">
        <f t="shared" si="6499"/>
        <v>1.1796522658610271</v>
      </c>
      <c r="AY726" s="6">
        <f t="shared" si="6500"/>
        <v>1.317700497514861</v>
      </c>
      <c r="AZ726" s="28">
        <f t="shared" si="6198"/>
        <v>1324000</v>
      </c>
      <c r="BA726" s="6">
        <f t="shared" si="6501"/>
        <v>1.1796522658610271</v>
      </c>
      <c r="BB726" s="21">
        <f t="shared" si="6502"/>
        <v>1.317700497514861</v>
      </c>
    </row>
    <row r="727" spans="4:54" x14ac:dyDescent="0.25">
      <c r="D727" s="28">
        <v>718</v>
      </c>
      <c r="F727" s="20"/>
      <c r="G727" s="29">
        <f t="shared" si="6513"/>
        <v>359.5</v>
      </c>
      <c r="H727" s="4">
        <f t="shared" ref="H727" si="6606">H$5/G727+H$6</f>
        <v>4.0455961057023639</v>
      </c>
      <c r="I727" s="4">
        <f t="shared" si="6504"/>
        <v>5.7989019471488179</v>
      </c>
      <c r="J727" s="28">
        <v>718</v>
      </c>
      <c r="K727" s="4">
        <f t="shared" ref="K727" si="6607">K$5/J727+K$6</f>
        <v>4.0456813370473537</v>
      </c>
      <c r="L727" s="4">
        <f t="shared" si="6506"/>
        <v>5.7990264623955436</v>
      </c>
      <c r="M727" s="28">
        <f t="shared" si="6271"/>
        <v>1954</v>
      </c>
      <c r="N727" s="6">
        <f t="shared" ref="N727" si="6608">N$5/M727+N$6</f>
        <v>3.7457888433981577</v>
      </c>
      <c r="O727" s="6">
        <f t="shared" si="6254"/>
        <v>5.2634947799385881</v>
      </c>
      <c r="P727" s="28">
        <f t="shared" si="6273"/>
        <v>18640</v>
      </c>
      <c r="Q727" s="6">
        <f t="shared" ref="Q727" si="6609">Q$5/P727+Q$6</f>
        <v>3.7018789699570815</v>
      </c>
      <c r="R727" s="6">
        <f t="shared" si="6256"/>
        <v>5.215676394849786</v>
      </c>
      <c r="S727" s="28">
        <f t="shared" si="6574"/>
        <v>33870</v>
      </c>
      <c r="T727" s="6">
        <f t="shared" ref="T727" si="6610">T$5/S727+T$6</f>
        <v>2.6637531739002069</v>
      </c>
      <c r="U727" s="6">
        <f t="shared" si="6258"/>
        <v>2.9742408325952172</v>
      </c>
      <c r="V727" s="28">
        <f t="shared" si="6576"/>
        <v>64950</v>
      </c>
      <c r="W727" s="6">
        <f t="shared" ref="W727" si="6611">W$5/V727+W$6</f>
        <v>2.5744558121632024</v>
      </c>
      <c r="X727" s="6">
        <f t="shared" si="6260"/>
        <v>2.8748797536566588</v>
      </c>
      <c r="Y727" s="28">
        <f t="shared" si="6578"/>
        <v>129700</v>
      </c>
      <c r="Z727" s="6">
        <f t="shared" ref="Z727" si="6612">Z$5/Y727+Z$6</f>
        <v>2.4499225134926754</v>
      </c>
      <c r="AA727" s="6">
        <f t="shared" si="6262"/>
        <v>2.7361474942174251</v>
      </c>
      <c r="AB727" s="28">
        <f t="shared" si="6110"/>
        <v>840000</v>
      </c>
      <c r="AC727" s="6">
        <f t="shared" ref="AC727" si="6613">AC$5/AB727+AC$6</f>
        <v>2.2004023809523812</v>
      </c>
      <c r="AD727" s="6">
        <f t="shared" si="6264"/>
        <v>2.4579380952380951</v>
      </c>
      <c r="AE727" s="28">
        <f t="shared" si="6193"/>
        <v>1327000</v>
      </c>
      <c r="AF727" s="6">
        <f t="shared" si="6247"/>
        <v>1.9139426525998493</v>
      </c>
      <c r="AG727" s="6">
        <f t="shared" si="6265"/>
        <v>2.1380551620195929</v>
      </c>
      <c r="AH727" s="28">
        <f t="shared" si="6194"/>
        <v>1327000</v>
      </c>
      <c r="AI727" s="6">
        <f t="shared" si="6248"/>
        <v>1.4473426525998494</v>
      </c>
      <c r="AJ727" s="6">
        <f t="shared" si="6266"/>
        <v>1.6167551620195932</v>
      </c>
      <c r="AK727" s="28">
        <f t="shared" si="6195"/>
        <v>1327000</v>
      </c>
      <c r="AL727" s="6">
        <f t="shared" si="6249"/>
        <v>0.74724265259984923</v>
      </c>
      <c r="AM727" s="6">
        <f t="shared" si="6267"/>
        <v>0.7514877264700679</v>
      </c>
      <c r="AN727" s="28">
        <f t="shared" si="6196"/>
        <v>1327000</v>
      </c>
      <c r="AO727" s="6">
        <f t="shared" si="6250"/>
        <v>0.44644265259984928</v>
      </c>
      <c r="AP727" s="6">
        <f t="shared" si="6268"/>
        <v>0.44905516201959306</v>
      </c>
      <c r="AQ727" s="28">
        <f t="shared" si="6581"/>
        <v>129700</v>
      </c>
      <c r="AR727" s="6">
        <f t="shared" si="6495"/>
        <v>1.4176225134926754</v>
      </c>
      <c r="AS727" s="6">
        <f t="shared" si="6496"/>
        <v>1.5827615484058284</v>
      </c>
      <c r="AT727" s="28">
        <f t="shared" si="6112"/>
        <v>840000</v>
      </c>
      <c r="AU727" s="6">
        <f t="shared" si="6497"/>
        <v>1.182102380952381</v>
      </c>
      <c r="AV727" s="6">
        <f t="shared" si="6498"/>
        <v>1.3202733359553731</v>
      </c>
      <c r="AW727" s="28">
        <f t="shared" si="6197"/>
        <v>1327000</v>
      </c>
      <c r="AX727" s="6">
        <f t="shared" si="6499"/>
        <v>1.1796426525998494</v>
      </c>
      <c r="AY727" s="6">
        <f t="shared" si="6500"/>
        <v>1.317690402736871</v>
      </c>
      <c r="AZ727" s="28">
        <f t="shared" si="6198"/>
        <v>1327000</v>
      </c>
      <c r="BA727" s="6">
        <f t="shared" si="6501"/>
        <v>1.1796426525998494</v>
      </c>
      <c r="BB727" s="21">
        <f t="shared" si="6502"/>
        <v>1.317690402736871</v>
      </c>
    </row>
    <row r="728" spans="4:54" x14ac:dyDescent="0.25">
      <c r="D728" s="28">
        <v>719</v>
      </c>
      <c r="F728" s="20"/>
      <c r="G728" s="29">
        <f t="shared" si="6513"/>
        <v>360</v>
      </c>
      <c r="H728" s="4">
        <f t="shared" ref="H728" si="6614">H$5/G728+H$6</f>
        <v>4.0455111111111108</v>
      </c>
      <c r="I728" s="4">
        <f t="shared" si="6504"/>
        <v>5.7987777777777776</v>
      </c>
      <c r="J728" s="28">
        <v>719</v>
      </c>
      <c r="K728" s="4">
        <f t="shared" ref="K728" si="6615">K$5/J728+K$6</f>
        <v>4.0455961057023639</v>
      </c>
      <c r="L728" s="4">
        <f t="shared" si="6506"/>
        <v>5.7989019471488179</v>
      </c>
      <c r="M728" s="28">
        <f t="shared" si="6271"/>
        <v>1957</v>
      </c>
      <c r="N728" s="6">
        <f t="shared" ref="N728" si="6616">N$5/M728+N$6</f>
        <v>3.7457096065406237</v>
      </c>
      <c r="O728" s="6">
        <f t="shared" si="6254"/>
        <v>5.2634084823709761</v>
      </c>
      <c r="P728" s="28">
        <f t="shared" si="6273"/>
        <v>18670</v>
      </c>
      <c r="Q728" s="6">
        <f t="shared" ref="Q728" si="6617">Q$5/P728+Q$6</f>
        <v>3.7018664702731656</v>
      </c>
      <c r="R728" s="6">
        <f t="shared" si="6256"/>
        <v>5.215662774504553</v>
      </c>
      <c r="S728" s="28">
        <f t="shared" si="6574"/>
        <v>33935</v>
      </c>
      <c r="T728" s="6">
        <f t="shared" ref="T728" si="6618">T$5/S728+T$6</f>
        <v>2.6637000147340504</v>
      </c>
      <c r="U728" s="6">
        <f t="shared" si="6258"/>
        <v>2.974185015470753</v>
      </c>
      <c r="V728" s="28">
        <f t="shared" si="6576"/>
        <v>65075</v>
      </c>
      <c r="W728" s="6">
        <f t="shared" ref="W728" si="6619">W$5/V728+W$6</f>
        <v>2.574412485593546</v>
      </c>
      <c r="X728" s="6">
        <f t="shared" si="6260"/>
        <v>2.8748342681521319</v>
      </c>
      <c r="Y728" s="28">
        <f t="shared" si="6578"/>
        <v>129950</v>
      </c>
      <c r="Z728" s="6">
        <f t="shared" ref="Z728" si="6620">Z$5/Y728+Z$6</f>
        <v>2.4498909195844556</v>
      </c>
      <c r="AA728" s="6">
        <f t="shared" si="6262"/>
        <v>2.7361143131973837</v>
      </c>
      <c r="AB728" s="28">
        <f t="shared" si="6110"/>
        <v>842000</v>
      </c>
      <c r="AC728" s="6">
        <f t="shared" ref="AC728" si="6621">AC$5/AB728+AC$6</f>
        <v>2.2003864608076014</v>
      </c>
      <c r="AD728" s="6">
        <f t="shared" si="6264"/>
        <v>2.4579213776722089</v>
      </c>
      <c r="AE728" s="28">
        <f t="shared" si="6193"/>
        <v>1330000</v>
      </c>
      <c r="AF728" s="6">
        <f t="shared" si="6247"/>
        <v>1.9139330827067669</v>
      </c>
      <c r="AG728" s="6">
        <f t="shared" si="6265"/>
        <v>2.1380451127819549</v>
      </c>
      <c r="AH728" s="28">
        <f t="shared" si="6194"/>
        <v>1330000</v>
      </c>
      <c r="AI728" s="6">
        <f t="shared" si="6248"/>
        <v>1.447333082706767</v>
      </c>
      <c r="AJ728" s="6">
        <f t="shared" si="6266"/>
        <v>1.616745112781955</v>
      </c>
      <c r="AK728" s="28">
        <f t="shared" si="6195"/>
        <v>1330000</v>
      </c>
      <c r="AL728" s="6">
        <f t="shared" si="6249"/>
        <v>0.74723308270676692</v>
      </c>
      <c r="AM728" s="6">
        <f t="shared" si="6267"/>
        <v>0.75147767723242975</v>
      </c>
      <c r="AN728" s="28">
        <f t="shared" si="6196"/>
        <v>1330000</v>
      </c>
      <c r="AO728" s="6">
        <f t="shared" si="6250"/>
        <v>0.4464330827067669</v>
      </c>
      <c r="AP728" s="6">
        <f t="shared" si="6268"/>
        <v>0.44904511278195486</v>
      </c>
      <c r="AQ728" s="28">
        <f t="shared" si="6581"/>
        <v>129950</v>
      </c>
      <c r="AR728" s="6">
        <f t="shared" si="6495"/>
        <v>1.4175909195844556</v>
      </c>
      <c r="AS728" s="6">
        <f t="shared" si="6496"/>
        <v>1.5827283673857873</v>
      </c>
      <c r="AT728" s="28">
        <f t="shared" si="6112"/>
        <v>842000</v>
      </c>
      <c r="AU728" s="6">
        <f t="shared" si="6497"/>
        <v>1.1820864608076009</v>
      </c>
      <c r="AV728" s="6">
        <f t="shared" si="6498"/>
        <v>1.3202566183894868</v>
      </c>
      <c r="AW728" s="28">
        <f t="shared" si="6197"/>
        <v>1330000</v>
      </c>
      <c r="AX728" s="6">
        <f t="shared" si="6499"/>
        <v>1.1796330827067669</v>
      </c>
      <c r="AY728" s="6">
        <f t="shared" si="6500"/>
        <v>1.3176803534992327</v>
      </c>
      <c r="AZ728" s="28">
        <f t="shared" si="6198"/>
        <v>1330000</v>
      </c>
      <c r="BA728" s="6">
        <f t="shared" si="6501"/>
        <v>1.1796330827067669</v>
      </c>
      <c r="BB728" s="21">
        <f t="shared" si="6502"/>
        <v>1.3176803534992327</v>
      </c>
    </row>
    <row r="729" spans="4:54" x14ac:dyDescent="0.25">
      <c r="D729" s="28">
        <v>720</v>
      </c>
      <c r="F729" s="20"/>
      <c r="G729" s="29">
        <f t="shared" si="6513"/>
        <v>360.5</v>
      </c>
      <c r="H729" s="4">
        <f t="shared" ref="H729" si="6622">H$5/G729+H$6</f>
        <v>4.0454263522884881</v>
      </c>
      <c r="I729" s="4">
        <f t="shared" si="6504"/>
        <v>5.7986539528432735</v>
      </c>
      <c r="J729" s="28">
        <v>720</v>
      </c>
      <c r="K729" s="4">
        <f t="shared" ref="K729" si="6623">K$5/J729+K$6</f>
        <v>4.0455111111111108</v>
      </c>
      <c r="L729" s="4">
        <f t="shared" si="6506"/>
        <v>5.7987777777777776</v>
      </c>
      <c r="M729" s="28">
        <f t="shared" si="6271"/>
        <v>1960</v>
      </c>
      <c r="N729" s="6">
        <f t="shared" ref="N729" si="6624">N$5/M729+N$6</f>
        <v>3.7456306122448981</v>
      </c>
      <c r="O729" s="6">
        <f t="shared" si="6254"/>
        <v>5.2633224489795918</v>
      </c>
      <c r="P729" s="28">
        <f t="shared" si="6273"/>
        <v>18700</v>
      </c>
      <c r="Q729" s="6">
        <f t="shared" ref="Q729" si="6625">Q$5/P729+Q$6</f>
        <v>3.7018540106951874</v>
      </c>
      <c r="R729" s="6">
        <f t="shared" si="6256"/>
        <v>5.2156491978609631</v>
      </c>
      <c r="S729" s="28">
        <f t="shared" si="6574"/>
        <v>34000</v>
      </c>
      <c r="T729" s="6">
        <f t="shared" ref="T729" si="6626">T$5/S729+T$6</f>
        <v>2.6636470588235297</v>
      </c>
      <c r="U729" s="6">
        <f t="shared" si="6258"/>
        <v>2.9741294117647059</v>
      </c>
      <c r="V729" s="28">
        <f t="shared" si="6576"/>
        <v>65200</v>
      </c>
      <c r="W729" s="6">
        <f t="shared" ref="W729" si="6627">W$5/V729+W$6</f>
        <v>2.5743693251533739</v>
      </c>
      <c r="X729" s="6">
        <f t="shared" si="6260"/>
        <v>2.8747889570552148</v>
      </c>
      <c r="Y729" s="28">
        <f t="shared" si="6578"/>
        <v>130200</v>
      </c>
      <c r="Z729" s="6">
        <f t="shared" ref="Z729" si="6628">Z$5/Y729+Z$6</f>
        <v>2.4498594470046084</v>
      </c>
      <c r="AA729" s="6">
        <f t="shared" si="6262"/>
        <v>2.7360812596006143</v>
      </c>
      <c r="AB729" s="28">
        <f t="shared" si="6110"/>
        <v>844000</v>
      </c>
      <c r="AC729" s="6">
        <f t="shared" ref="AC729" si="6629">AC$5/AB729+AC$6</f>
        <v>2.2003706161137444</v>
      </c>
      <c r="AD729" s="6">
        <f t="shared" si="6264"/>
        <v>2.4579047393364926</v>
      </c>
      <c r="AE729" s="28">
        <f t="shared" si="6193"/>
        <v>1333000</v>
      </c>
      <c r="AF729" s="6">
        <f t="shared" si="6247"/>
        <v>1.9139235558889722</v>
      </c>
      <c r="AG729" s="6">
        <f t="shared" si="6265"/>
        <v>2.1380351087771943</v>
      </c>
      <c r="AH729" s="28">
        <f t="shared" si="6194"/>
        <v>1333000</v>
      </c>
      <c r="AI729" s="6">
        <f t="shared" si="6248"/>
        <v>1.4473235558889723</v>
      </c>
      <c r="AJ729" s="6">
        <f t="shared" si="6266"/>
        <v>1.6167351087771944</v>
      </c>
      <c r="AK729" s="28">
        <f t="shared" si="6195"/>
        <v>1333000</v>
      </c>
      <c r="AL729" s="6">
        <f t="shared" si="6249"/>
        <v>0.74722355588897227</v>
      </c>
      <c r="AM729" s="6">
        <f t="shared" si="6267"/>
        <v>0.75146767322766916</v>
      </c>
      <c r="AN729" s="28">
        <f t="shared" si="6196"/>
        <v>1333000</v>
      </c>
      <c r="AO729" s="6">
        <f t="shared" si="6250"/>
        <v>0.4464235558889722</v>
      </c>
      <c r="AP729" s="6">
        <f t="shared" si="6268"/>
        <v>0.44903510877719427</v>
      </c>
      <c r="AQ729" s="28">
        <f t="shared" si="6581"/>
        <v>130200</v>
      </c>
      <c r="AR729" s="6">
        <f t="shared" si="6495"/>
        <v>1.4175594470046082</v>
      </c>
      <c r="AS729" s="6">
        <f t="shared" si="6496"/>
        <v>1.5826953137890181</v>
      </c>
      <c r="AT729" s="28">
        <f t="shared" si="6112"/>
        <v>844000</v>
      </c>
      <c r="AU729" s="6">
        <f t="shared" si="6497"/>
        <v>1.182070616113744</v>
      </c>
      <c r="AV729" s="6">
        <f t="shared" si="6498"/>
        <v>1.3202399800537707</v>
      </c>
      <c r="AW729" s="28">
        <f t="shared" si="6197"/>
        <v>1333000</v>
      </c>
      <c r="AX729" s="6">
        <f t="shared" si="6499"/>
        <v>1.1796235558889723</v>
      </c>
      <c r="AY729" s="6">
        <f t="shared" si="6500"/>
        <v>1.3176703494944721</v>
      </c>
      <c r="AZ729" s="28">
        <f t="shared" si="6198"/>
        <v>1333000</v>
      </c>
      <c r="BA729" s="6">
        <f t="shared" si="6501"/>
        <v>1.1796235558889723</v>
      </c>
      <c r="BB729" s="21">
        <f t="shared" si="6502"/>
        <v>1.3176703494944721</v>
      </c>
    </row>
    <row r="730" spans="4:54" x14ac:dyDescent="0.25">
      <c r="D730" s="28">
        <v>721</v>
      </c>
      <c r="F730" s="20"/>
      <c r="G730" s="29">
        <f t="shared" si="6513"/>
        <v>361</v>
      </c>
      <c r="H730" s="4">
        <f t="shared" ref="H730" si="6630">H$5/G730+H$6</f>
        <v>4.0453418282548474</v>
      </c>
      <c r="I730" s="4">
        <f t="shared" si="6504"/>
        <v>5.7985304709141277</v>
      </c>
      <c r="J730" s="28">
        <v>721</v>
      </c>
      <c r="K730" s="4">
        <f t="shared" ref="K730" si="6631">K$5/J730+K$6</f>
        <v>4.0454263522884881</v>
      </c>
      <c r="L730" s="4">
        <f t="shared" si="6506"/>
        <v>5.7986539528432735</v>
      </c>
      <c r="M730" s="28">
        <f t="shared" si="6271"/>
        <v>1963</v>
      </c>
      <c r="N730" s="6">
        <f t="shared" ref="N730" si="6632">N$5/M730+N$6</f>
        <v>3.7455518593988795</v>
      </c>
      <c r="O730" s="6">
        <f t="shared" si="6254"/>
        <v>5.263236678553235</v>
      </c>
      <c r="P730" s="28">
        <f t="shared" si="6273"/>
        <v>18730</v>
      </c>
      <c r="Q730" s="6">
        <f t="shared" ref="Q730" si="6633">Q$5/P730+Q$6</f>
        <v>3.7018415910304325</v>
      </c>
      <c r="R730" s="6">
        <f t="shared" si="6256"/>
        <v>5.2156356647090236</v>
      </c>
      <c r="S730" s="28">
        <f t="shared" si="6574"/>
        <v>34065</v>
      </c>
      <c r="T730" s="6">
        <f t="shared" ref="T730" si="6634">T$5/S730+T$6</f>
        <v>2.6635943050051374</v>
      </c>
      <c r="U730" s="6">
        <f t="shared" si="6258"/>
        <v>2.9740740202553941</v>
      </c>
      <c r="V730" s="28">
        <f t="shared" si="6576"/>
        <v>65325</v>
      </c>
      <c r="W730" s="6">
        <f t="shared" ref="W730" si="6635">W$5/V730+W$6</f>
        <v>2.5743263298890162</v>
      </c>
      <c r="X730" s="6">
        <f t="shared" si="6260"/>
        <v>2.8747438193647148</v>
      </c>
      <c r="Y730" s="28">
        <f t="shared" si="6578"/>
        <v>130450</v>
      </c>
      <c r="Z730" s="6">
        <f t="shared" ref="Z730" si="6636">Z$5/Y730+Z$6</f>
        <v>2.4498280950555769</v>
      </c>
      <c r="AA730" s="6">
        <f t="shared" si="6262"/>
        <v>2.7360483326945189</v>
      </c>
      <c r="AB730" s="28">
        <f t="shared" si="6110"/>
        <v>846000</v>
      </c>
      <c r="AC730" s="6">
        <f t="shared" ref="AC730" si="6637">AC$5/AB730+AC$6</f>
        <v>2.2003548463356974</v>
      </c>
      <c r="AD730" s="6">
        <f t="shared" si="6264"/>
        <v>2.4578881796690304</v>
      </c>
      <c r="AE730" s="28">
        <f t="shared" si="6193"/>
        <v>1336000</v>
      </c>
      <c r="AF730" s="6">
        <f t="shared" si="6247"/>
        <v>1.9139140718562875</v>
      </c>
      <c r="AG730" s="6">
        <f t="shared" si="6265"/>
        <v>2.1380251497005989</v>
      </c>
      <c r="AH730" s="28">
        <f t="shared" si="6194"/>
        <v>1336000</v>
      </c>
      <c r="AI730" s="6">
        <f t="shared" si="6248"/>
        <v>1.4473140718562876</v>
      </c>
      <c r="AJ730" s="6">
        <f t="shared" si="6266"/>
        <v>1.6167251497005988</v>
      </c>
      <c r="AK730" s="28">
        <f t="shared" si="6195"/>
        <v>1336000</v>
      </c>
      <c r="AL730" s="6">
        <f t="shared" si="6249"/>
        <v>0.74721407185628741</v>
      </c>
      <c r="AM730" s="6">
        <f t="shared" si="6267"/>
        <v>0.75145771415107365</v>
      </c>
      <c r="AN730" s="28">
        <f t="shared" si="6196"/>
        <v>1336000</v>
      </c>
      <c r="AO730" s="6">
        <f t="shared" si="6250"/>
        <v>0.4464140718562874</v>
      </c>
      <c r="AP730" s="6">
        <f t="shared" si="6268"/>
        <v>0.44902514970059881</v>
      </c>
      <c r="AQ730" s="28">
        <f t="shared" si="6581"/>
        <v>130450</v>
      </c>
      <c r="AR730" s="6">
        <f t="shared" si="6495"/>
        <v>1.4175280950555769</v>
      </c>
      <c r="AS730" s="6">
        <f t="shared" si="6496"/>
        <v>1.5826623868829226</v>
      </c>
      <c r="AT730" s="28">
        <f t="shared" si="6112"/>
        <v>846000</v>
      </c>
      <c r="AU730" s="6">
        <f t="shared" si="6497"/>
        <v>1.1820548463356975</v>
      </c>
      <c r="AV730" s="6">
        <f t="shared" si="6498"/>
        <v>1.3202234203863086</v>
      </c>
      <c r="AW730" s="28">
        <f t="shared" si="6197"/>
        <v>1336000</v>
      </c>
      <c r="AX730" s="6">
        <f t="shared" si="6499"/>
        <v>1.1796140718562875</v>
      </c>
      <c r="AY730" s="6">
        <f t="shared" si="6500"/>
        <v>1.3176603904178765</v>
      </c>
      <c r="AZ730" s="28">
        <f t="shared" si="6198"/>
        <v>1336000</v>
      </c>
      <c r="BA730" s="6">
        <f t="shared" si="6501"/>
        <v>1.1796140718562875</v>
      </c>
      <c r="BB730" s="21">
        <f t="shared" si="6502"/>
        <v>1.3176603904178765</v>
      </c>
    </row>
    <row r="731" spans="4:54" x14ac:dyDescent="0.25">
      <c r="D731" s="28">
        <v>722</v>
      </c>
      <c r="F731" s="20"/>
      <c r="G731" s="29">
        <f t="shared" si="6513"/>
        <v>361.5</v>
      </c>
      <c r="H731" s="4">
        <f t="shared" ref="H731" si="6638">H$5/G731+H$6</f>
        <v>4.045257538035961</v>
      </c>
      <c r="I731" s="4">
        <f t="shared" si="6504"/>
        <v>5.7984073305670822</v>
      </c>
      <c r="J731" s="28">
        <v>722</v>
      </c>
      <c r="K731" s="4">
        <f t="shared" ref="K731" si="6639">K$5/J731+K$6</f>
        <v>4.0453418282548474</v>
      </c>
      <c r="L731" s="4">
        <f t="shared" si="6506"/>
        <v>5.7985304709141277</v>
      </c>
      <c r="M731" s="28">
        <f t="shared" si="6271"/>
        <v>1966</v>
      </c>
      <c r="N731" s="6">
        <f t="shared" ref="N731" si="6640">N$5/M731+N$6</f>
        <v>3.7454733468972536</v>
      </c>
      <c r="O731" s="6">
        <f t="shared" si="6254"/>
        <v>5.2631511698880979</v>
      </c>
      <c r="P731" s="28">
        <f t="shared" si="6273"/>
        <v>18760</v>
      </c>
      <c r="Q731" s="6">
        <f t="shared" ref="Q731" si="6641">Q$5/P731+Q$6</f>
        <v>3.70182921108742</v>
      </c>
      <c r="R731" s="6">
        <f t="shared" si="6256"/>
        <v>5.2156221748400853</v>
      </c>
      <c r="S731" s="28">
        <f t="shared" si="6574"/>
        <v>34130</v>
      </c>
      <c r="T731" s="6">
        <f t="shared" ref="T731" si="6642">T$5/S731+T$6</f>
        <v>2.6635417521242308</v>
      </c>
      <c r="U731" s="6">
        <f t="shared" si="6258"/>
        <v>2.9740188397304426</v>
      </c>
      <c r="V731" s="28">
        <f t="shared" si="6576"/>
        <v>65450</v>
      </c>
      <c r="W731" s="6">
        <f t="shared" ref="W731" si="6643">W$5/V731+W$6</f>
        <v>2.5742834988540868</v>
      </c>
      <c r="X731" s="6">
        <f t="shared" si="6260"/>
        <v>2.8746988540870895</v>
      </c>
      <c r="Y731" s="28">
        <f t="shared" si="6578"/>
        <v>130700</v>
      </c>
      <c r="Z731" s="6">
        <f t="shared" ref="Z731" si="6644">Z$5/Y731+Z$6</f>
        <v>2.4497968630451417</v>
      </c>
      <c r="AA731" s="6">
        <f t="shared" si="6262"/>
        <v>2.7360155317521042</v>
      </c>
      <c r="AB731" s="28">
        <f t="shared" si="6110"/>
        <v>848000</v>
      </c>
      <c r="AC731" s="6">
        <f t="shared" ref="AC731" si="6645">AC$5/AB731+AC$6</f>
        <v>2.2003391509433965</v>
      </c>
      <c r="AD731" s="6">
        <f t="shared" si="6264"/>
        <v>2.4578716981132076</v>
      </c>
      <c r="AE731" s="28">
        <f t="shared" si="6193"/>
        <v>1339000</v>
      </c>
      <c r="AF731" s="6">
        <f t="shared" si="6247"/>
        <v>1.9139046303211351</v>
      </c>
      <c r="AG731" s="6">
        <f t="shared" si="6265"/>
        <v>2.1380152352501867</v>
      </c>
      <c r="AH731" s="28">
        <f t="shared" si="6194"/>
        <v>1339000</v>
      </c>
      <c r="AI731" s="6">
        <f t="shared" si="6248"/>
        <v>1.4473046303211352</v>
      </c>
      <c r="AJ731" s="6">
        <f t="shared" si="6266"/>
        <v>1.6167152352501868</v>
      </c>
      <c r="AK731" s="28">
        <f t="shared" si="6195"/>
        <v>1339000</v>
      </c>
      <c r="AL731" s="6">
        <f t="shared" si="6249"/>
        <v>0.74720463032113515</v>
      </c>
      <c r="AM731" s="6">
        <f t="shared" si="6267"/>
        <v>0.75144779970066156</v>
      </c>
      <c r="AN731" s="28">
        <f t="shared" si="6196"/>
        <v>1339000</v>
      </c>
      <c r="AO731" s="6">
        <f t="shared" si="6250"/>
        <v>0.44640463032113514</v>
      </c>
      <c r="AP731" s="6">
        <f t="shared" si="6268"/>
        <v>0.44901523525018672</v>
      </c>
      <c r="AQ731" s="28">
        <f t="shared" si="6581"/>
        <v>130700</v>
      </c>
      <c r="AR731" s="6">
        <f t="shared" si="6495"/>
        <v>1.4174968630451417</v>
      </c>
      <c r="AS731" s="6">
        <f t="shared" si="6496"/>
        <v>1.5826295859405077</v>
      </c>
      <c r="AT731" s="28">
        <f t="shared" si="6112"/>
        <v>848000</v>
      </c>
      <c r="AU731" s="6">
        <f t="shared" si="6497"/>
        <v>1.1820391509433963</v>
      </c>
      <c r="AV731" s="6">
        <f t="shared" si="6498"/>
        <v>1.3202069388304853</v>
      </c>
      <c r="AW731" s="28">
        <f t="shared" si="6197"/>
        <v>1339000</v>
      </c>
      <c r="AX731" s="6">
        <f t="shared" si="6499"/>
        <v>1.1796046303211352</v>
      </c>
      <c r="AY731" s="6">
        <f t="shared" si="6500"/>
        <v>1.3176504759674645</v>
      </c>
      <c r="AZ731" s="28">
        <f t="shared" si="6198"/>
        <v>1339000</v>
      </c>
      <c r="BA731" s="6">
        <f t="shared" si="6501"/>
        <v>1.1796046303211352</v>
      </c>
      <c r="BB731" s="21">
        <f t="shared" si="6502"/>
        <v>1.3176504759674645</v>
      </c>
    </row>
    <row r="732" spans="4:54" x14ac:dyDescent="0.25">
      <c r="D732" s="28">
        <v>723</v>
      </c>
      <c r="F732" s="20"/>
      <c r="G732" s="29">
        <f t="shared" si="6513"/>
        <v>362</v>
      </c>
      <c r="H732" s="4">
        <f t="shared" ref="H732" si="6646">H$5/G732+H$6</f>
        <v>4.0451734806629833</v>
      </c>
      <c r="I732" s="4">
        <f t="shared" si="6504"/>
        <v>5.7982845303867405</v>
      </c>
      <c r="J732" s="28">
        <v>723</v>
      </c>
      <c r="K732" s="4">
        <f t="shared" ref="K732" si="6647">K$5/J732+K$6</f>
        <v>4.045257538035961</v>
      </c>
      <c r="L732" s="4">
        <f t="shared" si="6506"/>
        <v>5.7984073305670822</v>
      </c>
      <c r="M732" s="28">
        <f t="shared" si="6271"/>
        <v>1969</v>
      </c>
      <c r="N732" s="6">
        <f t="shared" ref="N732" si="6648">N$5/M732+N$6</f>
        <v>3.7453950736414425</v>
      </c>
      <c r="O732" s="6">
        <f t="shared" si="6254"/>
        <v>5.2630659217877094</v>
      </c>
      <c r="P732" s="28">
        <f t="shared" si="6273"/>
        <v>18790</v>
      </c>
      <c r="Q732" s="6">
        <f t="shared" ref="Q732" si="6649">Q$5/P732+Q$6</f>
        <v>3.7018168706758914</v>
      </c>
      <c r="R732" s="6">
        <f t="shared" si="6256"/>
        <v>5.215608728046834</v>
      </c>
      <c r="S732" s="28">
        <f t="shared" si="6574"/>
        <v>34195</v>
      </c>
      <c r="T732" s="6">
        <f t="shared" ref="T732" si="6650">T$5/S732+T$6</f>
        <v>2.6634893990349466</v>
      </c>
      <c r="U732" s="6">
        <f t="shared" si="6258"/>
        <v>2.9739638689866941</v>
      </c>
      <c r="V732" s="28">
        <f t="shared" si="6576"/>
        <v>65575</v>
      </c>
      <c r="W732" s="6">
        <f t="shared" ref="W732" si="6651">W$5/V732+W$6</f>
        <v>2.5742408311094165</v>
      </c>
      <c r="X732" s="6">
        <f t="shared" si="6260"/>
        <v>2.8746540602363706</v>
      </c>
      <c r="Y732" s="28">
        <f t="shared" si="6578"/>
        <v>130950</v>
      </c>
      <c r="Z732" s="6">
        <f t="shared" ref="Z732" si="6652">Z$5/Y732+Z$6</f>
        <v>2.4497657502863688</v>
      </c>
      <c r="AA732" s="6">
        <f t="shared" si="6262"/>
        <v>2.7359828560519284</v>
      </c>
      <c r="AB732" s="28">
        <f t="shared" si="6110"/>
        <v>850000</v>
      </c>
      <c r="AC732" s="6">
        <f t="shared" ref="AC732" si="6653">AC$5/AB732+AC$6</f>
        <v>2.2003235294117651</v>
      </c>
      <c r="AD732" s="6">
        <f t="shared" si="6264"/>
        <v>2.457855294117647</v>
      </c>
      <c r="AE732" s="28">
        <f t="shared" si="6193"/>
        <v>1342000</v>
      </c>
      <c r="AF732" s="6">
        <f t="shared" si="6247"/>
        <v>1.9138952309985096</v>
      </c>
      <c r="AG732" s="6">
        <f t="shared" si="6265"/>
        <v>2.1380053651266766</v>
      </c>
      <c r="AH732" s="28">
        <f t="shared" si="6194"/>
        <v>1342000</v>
      </c>
      <c r="AI732" s="6">
        <f t="shared" si="6248"/>
        <v>1.4472952309985097</v>
      </c>
      <c r="AJ732" s="6">
        <f t="shared" si="6266"/>
        <v>1.6167053651266767</v>
      </c>
      <c r="AK732" s="28">
        <f t="shared" si="6195"/>
        <v>1342000</v>
      </c>
      <c r="AL732" s="6">
        <f t="shared" si="6249"/>
        <v>0.74719523099850971</v>
      </c>
      <c r="AM732" s="6">
        <f t="shared" si="6267"/>
        <v>0.75143792957715139</v>
      </c>
      <c r="AN732" s="28">
        <f t="shared" si="6196"/>
        <v>1342000</v>
      </c>
      <c r="AO732" s="6">
        <f t="shared" si="6250"/>
        <v>0.4463952309985097</v>
      </c>
      <c r="AP732" s="6">
        <f t="shared" si="6268"/>
        <v>0.4490053651266766</v>
      </c>
      <c r="AQ732" s="28">
        <f t="shared" si="6581"/>
        <v>130950</v>
      </c>
      <c r="AR732" s="6">
        <f t="shared" si="6495"/>
        <v>1.4174657502863688</v>
      </c>
      <c r="AS732" s="6">
        <f t="shared" si="6496"/>
        <v>1.5825969102403319</v>
      </c>
      <c r="AT732" s="28">
        <f t="shared" si="6112"/>
        <v>850000</v>
      </c>
      <c r="AU732" s="6">
        <f t="shared" si="6497"/>
        <v>1.1820235294117647</v>
      </c>
      <c r="AV732" s="6">
        <f t="shared" si="6498"/>
        <v>1.3201905348349248</v>
      </c>
      <c r="AW732" s="28">
        <f t="shared" si="6197"/>
        <v>1342000</v>
      </c>
      <c r="AX732" s="6">
        <f t="shared" si="6499"/>
        <v>1.1795952309985096</v>
      </c>
      <c r="AY732" s="6">
        <f t="shared" si="6500"/>
        <v>1.3176406058439545</v>
      </c>
      <c r="AZ732" s="28">
        <f t="shared" si="6198"/>
        <v>1342000</v>
      </c>
      <c r="BA732" s="6">
        <f t="shared" si="6501"/>
        <v>1.1795952309985096</v>
      </c>
      <c r="BB732" s="21">
        <f t="shared" si="6502"/>
        <v>1.3176406058439545</v>
      </c>
    </row>
    <row r="733" spans="4:54" x14ac:dyDescent="0.25">
      <c r="D733" s="28">
        <v>724</v>
      </c>
      <c r="F733" s="20"/>
      <c r="G733" s="29">
        <f t="shared" si="6513"/>
        <v>362.5</v>
      </c>
      <c r="H733" s="4">
        <f t="shared" ref="H733" si="6654">H$5/G733+H$6</f>
        <v>4.045089655172414</v>
      </c>
      <c r="I733" s="4">
        <f t="shared" si="6504"/>
        <v>5.7981620689655173</v>
      </c>
      <c r="J733" s="28">
        <v>724</v>
      </c>
      <c r="K733" s="4">
        <f t="shared" ref="K733" si="6655">K$5/J733+K$6</f>
        <v>4.0451734806629833</v>
      </c>
      <c r="L733" s="4">
        <f t="shared" si="6506"/>
        <v>5.7982845303867405</v>
      </c>
      <c r="M733" s="28">
        <f t="shared" si="6271"/>
        <v>1972</v>
      </c>
      <c r="N733" s="6">
        <f t="shared" ref="N733" si="6656">N$5/M733+N$6</f>
        <v>3.7453170385395538</v>
      </c>
      <c r="O733" s="6">
        <f t="shared" si="6254"/>
        <v>5.262980933062881</v>
      </c>
      <c r="P733" s="28">
        <f t="shared" si="6273"/>
        <v>18820</v>
      </c>
      <c r="Q733" s="6">
        <f t="shared" ref="Q733" si="6657">Q$5/P733+Q$6</f>
        <v>3.7018045696068014</v>
      </c>
      <c r="R733" s="6">
        <f t="shared" si="6256"/>
        <v>5.2155953241232735</v>
      </c>
      <c r="S733" s="28">
        <f t="shared" si="6574"/>
        <v>34260</v>
      </c>
      <c r="T733" s="6">
        <f t="shared" ref="T733" si="6658">T$5/S733+T$6</f>
        <v>2.6634372446001167</v>
      </c>
      <c r="U733" s="6">
        <f t="shared" si="6258"/>
        <v>2.9739091068301224</v>
      </c>
      <c r="V733" s="28">
        <f t="shared" si="6576"/>
        <v>65700</v>
      </c>
      <c r="W733" s="6">
        <f t="shared" ref="W733" si="6659">W$5/V733+W$6</f>
        <v>2.5741983257229832</v>
      </c>
      <c r="X733" s="6">
        <f t="shared" si="6260"/>
        <v>2.8746094368340942</v>
      </c>
      <c r="Y733" s="28">
        <f t="shared" si="6578"/>
        <v>131200</v>
      </c>
      <c r="Z733" s="6">
        <f t="shared" ref="Z733" si="6660">Z$5/Y733+Z$6</f>
        <v>2.4497347560975609</v>
      </c>
      <c r="AA733" s="6">
        <f t="shared" si="6262"/>
        <v>2.7359503048780489</v>
      </c>
      <c r="AB733" s="28">
        <f t="shared" ref="AB733:AB796" si="6661">+AB732+2000</f>
        <v>852000</v>
      </c>
      <c r="AC733" s="6">
        <f t="shared" ref="AC733" si="6662">AC$5/AB733+AC$6</f>
        <v>2.2003079812206576</v>
      </c>
      <c r="AD733" s="6">
        <f t="shared" si="6264"/>
        <v>2.45783896713615</v>
      </c>
      <c r="AE733" s="28">
        <f t="shared" si="6193"/>
        <v>1345000</v>
      </c>
      <c r="AF733" s="6">
        <f t="shared" si="6247"/>
        <v>1.9138858736059479</v>
      </c>
      <c r="AG733" s="6">
        <f t="shared" si="6265"/>
        <v>2.1379955390334571</v>
      </c>
      <c r="AH733" s="28">
        <f t="shared" si="6194"/>
        <v>1345000</v>
      </c>
      <c r="AI733" s="6">
        <f t="shared" si="6248"/>
        <v>1.447285873605948</v>
      </c>
      <c r="AJ733" s="6">
        <f t="shared" si="6266"/>
        <v>1.6166955390334574</v>
      </c>
      <c r="AK733" s="28">
        <f t="shared" si="6195"/>
        <v>1345000</v>
      </c>
      <c r="AL733" s="6">
        <f t="shared" si="6249"/>
        <v>0.7471858736059479</v>
      </c>
      <c r="AM733" s="6">
        <f t="shared" si="6267"/>
        <v>0.75142810348393207</v>
      </c>
      <c r="AN733" s="28">
        <f t="shared" si="6196"/>
        <v>1345000</v>
      </c>
      <c r="AO733" s="6">
        <f t="shared" si="6250"/>
        <v>0.44638587360594795</v>
      </c>
      <c r="AP733" s="6">
        <f t="shared" si="6268"/>
        <v>0.44899553903345724</v>
      </c>
      <c r="AQ733" s="28">
        <f t="shared" si="6581"/>
        <v>131200</v>
      </c>
      <c r="AR733" s="6">
        <f t="shared" si="6495"/>
        <v>1.4174347560975611</v>
      </c>
      <c r="AS733" s="6">
        <f t="shared" si="6496"/>
        <v>1.5825643590664524</v>
      </c>
      <c r="AT733" s="28">
        <f t="shared" ref="AT733:AT796" si="6663">+AT732+2000</f>
        <v>852000</v>
      </c>
      <c r="AU733" s="6">
        <f t="shared" si="6497"/>
        <v>1.1820079812206572</v>
      </c>
      <c r="AV733" s="6">
        <f t="shared" si="6498"/>
        <v>1.320174207853428</v>
      </c>
      <c r="AW733" s="28">
        <f t="shared" si="6197"/>
        <v>1345000</v>
      </c>
      <c r="AX733" s="6">
        <f t="shared" si="6499"/>
        <v>1.1795858736059479</v>
      </c>
      <c r="AY733" s="6">
        <f t="shared" si="6500"/>
        <v>1.3176307797507352</v>
      </c>
      <c r="AZ733" s="28">
        <f t="shared" si="6198"/>
        <v>1345000</v>
      </c>
      <c r="BA733" s="6">
        <f t="shared" si="6501"/>
        <v>1.1795858736059479</v>
      </c>
      <c r="BB733" s="21">
        <f t="shared" si="6502"/>
        <v>1.3176307797507352</v>
      </c>
    </row>
    <row r="734" spans="4:54" x14ac:dyDescent="0.25">
      <c r="D734" s="28">
        <v>725</v>
      </c>
      <c r="F734" s="20"/>
      <c r="G734" s="29">
        <f t="shared" si="6513"/>
        <v>363</v>
      </c>
      <c r="H734" s="4">
        <f t="shared" ref="H734" si="6664">H$5/G734+H$6</f>
        <v>4.0450060606060605</v>
      </c>
      <c r="I734" s="4">
        <f t="shared" si="6504"/>
        <v>5.7980399449035813</v>
      </c>
      <c r="J734" s="28">
        <v>725</v>
      </c>
      <c r="K734" s="4">
        <f t="shared" ref="K734" si="6665">K$5/J734+K$6</f>
        <v>4.045089655172414</v>
      </c>
      <c r="L734" s="4">
        <f t="shared" si="6506"/>
        <v>5.7981620689655173</v>
      </c>
      <c r="M734" s="28">
        <f t="shared" si="6271"/>
        <v>1975</v>
      </c>
      <c r="N734" s="6">
        <f t="shared" ref="N734" si="6666">N$5/M734+N$6</f>
        <v>3.7452392405063293</v>
      </c>
      <c r="O734" s="6">
        <f t="shared" si="6254"/>
        <v>5.2628962025316461</v>
      </c>
      <c r="P734" s="28">
        <f t="shared" si="6273"/>
        <v>18850</v>
      </c>
      <c r="Q734" s="6">
        <f t="shared" ref="Q734" si="6667">Q$5/P734+Q$6</f>
        <v>3.7017923076923078</v>
      </c>
      <c r="R734" s="6">
        <f t="shared" si="6256"/>
        <v>5.2155819628647215</v>
      </c>
      <c r="S734" s="28">
        <f t="shared" si="6574"/>
        <v>34325</v>
      </c>
      <c r="T734" s="6">
        <f t="shared" ref="T734" si="6668">T$5/S734+T$6</f>
        <v>2.6633852876911872</v>
      </c>
      <c r="U734" s="6">
        <f t="shared" si="6258"/>
        <v>2.9738545520757467</v>
      </c>
      <c r="V734" s="28">
        <f t="shared" si="6576"/>
        <v>65825</v>
      </c>
      <c r="W734" s="6">
        <f t="shared" ref="W734" si="6669">W$5/V734+W$6</f>
        <v>2.5741559817698443</v>
      </c>
      <c r="X734" s="6">
        <f t="shared" si="6260"/>
        <v>2.874564982909229</v>
      </c>
      <c r="Y734" s="28">
        <f t="shared" si="6578"/>
        <v>131450</v>
      </c>
      <c r="Z734" s="6">
        <f t="shared" ref="Z734" si="6670">Z$5/Y734+Z$6</f>
        <v>2.4497038798022062</v>
      </c>
      <c r="AA734" s="6">
        <f t="shared" si="6262"/>
        <v>2.7359178775199697</v>
      </c>
      <c r="AB734" s="28">
        <f t="shared" si="6661"/>
        <v>854000</v>
      </c>
      <c r="AC734" s="6">
        <f t="shared" ref="AC734" si="6671">AC$5/AB734+AC$6</f>
        <v>2.2002925058548013</v>
      </c>
      <c r="AD734" s="6">
        <f t="shared" si="6264"/>
        <v>2.4578227166276343</v>
      </c>
      <c r="AE734" s="28">
        <f t="shared" si="6193"/>
        <v>1348000</v>
      </c>
      <c r="AF734" s="6">
        <f t="shared" si="6247"/>
        <v>1.9138765578635015</v>
      </c>
      <c r="AG734" s="6">
        <f t="shared" si="6265"/>
        <v>2.1379857566765579</v>
      </c>
      <c r="AH734" s="28">
        <f t="shared" si="6194"/>
        <v>1348000</v>
      </c>
      <c r="AI734" s="6">
        <f t="shared" si="6248"/>
        <v>1.4472765578635016</v>
      </c>
      <c r="AJ734" s="6">
        <f t="shared" si="6266"/>
        <v>1.616685756676558</v>
      </c>
      <c r="AK734" s="28">
        <f t="shared" si="6195"/>
        <v>1348000</v>
      </c>
      <c r="AL734" s="6">
        <f t="shared" si="6249"/>
        <v>0.74717655786350146</v>
      </c>
      <c r="AM734" s="6">
        <f t="shared" si="6267"/>
        <v>0.75141832112703266</v>
      </c>
      <c r="AN734" s="28">
        <f t="shared" si="6196"/>
        <v>1348000</v>
      </c>
      <c r="AO734" s="6">
        <f t="shared" si="6250"/>
        <v>0.44637655786350144</v>
      </c>
      <c r="AP734" s="6">
        <f t="shared" si="6268"/>
        <v>0.44898575667655788</v>
      </c>
      <c r="AQ734" s="28">
        <f t="shared" si="6581"/>
        <v>131450</v>
      </c>
      <c r="AR734" s="6">
        <f t="shared" si="6495"/>
        <v>1.4174038798022062</v>
      </c>
      <c r="AS734" s="6">
        <f t="shared" si="6496"/>
        <v>1.5825319317083733</v>
      </c>
      <c r="AT734" s="28">
        <f t="shared" si="6663"/>
        <v>854000</v>
      </c>
      <c r="AU734" s="6">
        <f t="shared" si="6497"/>
        <v>1.1819925058548009</v>
      </c>
      <c r="AV734" s="6">
        <f t="shared" si="6498"/>
        <v>1.3201579573449125</v>
      </c>
      <c r="AW734" s="28">
        <f t="shared" si="6197"/>
        <v>1348000</v>
      </c>
      <c r="AX734" s="6">
        <f t="shared" si="6499"/>
        <v>1.1795765578635016</v>
      </c>
      <c r="AY734" s="6">
        <f t="shared" si="6500"/>
        <v>1.3176209973938358</v>
      </c>
      <c r="AZ734" s="28">
        <f t="shared" si="6198"/>
        <v>1348000</v>
      </c>
      <c r="BA734" s="6">
        <f t="shared" si="6501"/>
        <v>1.1795765578635016</v>
      </c>
      <c r="BB734" s="21">
        <f t="shared" si="6502"/>
        <v>1.3176209973938358</v>
      </c>
    </row>
    <row r="735" spans="4:54" x14ac:dyDescent="0.25">
      <c r="D735" s="28">
        <v>726</v>
      </c>
      <c r="F735" s="20"/>
      <c r="G735" s="29">
        <f t="shared" si="6513"/>
        <v>363.5</v>
      </c>
      <c r="H735" s="4">
        <f t="shared" ref="H735" si="6672">H$5/G735+H$6</f>
        <v>4.0449226960110041</v>
      </c>
      <c r="I735" s="4">
        <f t="shared" si="6504"/>
        <v>5.7979181568088034</v>
      </c>
      <c r="J735" s="28">
        <v>726</v>
      </c>
      <c r="K735" s="4">
        <f t="shared" ref="K735" si="6673">K$5/J735+K$6</f>
        <v>4.0450060606060605</v>
      </c>
      <c r="L735" s="4">
        <f t="shared" si="6506"/>
        <v>5.7980399449035813</v>
      </c>
      <c r="M735" s="28">
        <f t="shared" si="6271"/>
        <v>1978</v>
      </c>
      <c r="N735" s="6">
        <f t="shared" ref="N735" si="6674">N$5/M735+N$6</f>
        <v>3.7451616784630941</v>
      </c>
      <c r="O735" s="6">
        <f t="shared" si="6254"/>
        <v>5.2628117290192113</v>
      </c>
      <c r="P735" s="28">
        <f t="shared" si="6273"/>
        <v>18880</v>
      </c>
      <c r="Q735" s="6">
        <f t="shared" ref="Q735" si="6675">Q$5/P735+Q$6</f>
        <v>3.7017800847457627</v>
      </c>
      <c r="R735" s="6">
        <f t="shared" si="6256"/>
        <v>5.2155686440677966</v>
      </c>
      <c r="S735" s="28">
        <f t="shared" si="6574"/>
        <v>34390</v>
      </c>
      <c r="T735" s="6">
        <f t="shared" ref="T735" si="6676">T$5/S735+T$6</f>
        <v>2.6633335271881364</v>
      </c>
      <c r="U735" s="6">
        <f t="shared" si="6258"/>
        <v>2.973800203547543</v>
      </c>
      <c r="V735" s="28">
        <f t="shared" si="6576"/>
        <v>65950</v>
      </c>
      <c r="W735" s="6">
        <f t="shared" ref="W735" si="6677">W$5/V735+W$6</f>
        <v>2.5741137983320694</v>
      </c>
      <c r="X735" s="6">
        <f t="shared" si="6260"/>
        <v>2.8745206974981046</v>
      </c>
      <c r="Y735" s="28">
        <f t="shared" si="6578"/>
        <v>131700</v>
      </c>
      <c r="Z735" s="6">
        <f t="shared" ref="Z735" si="6678">Z$5/Y735+Z$6</f>
        <v>2.4496731207289293</v>
      </c>
      <c r="AA735" s="6">
        <f t="shared" si="6262"/>
        <v>2.7358855732725895</v>
      </c>
      <c r="AB735" s="28">
        <f t="shared" si="6661"/>
        <v>856000</v>
      </c>
      <c r="AC735" s="6">
        <f t="shared" ref="AC735" si="6679">AC$5/AB735+AC$6</f>
        <v>2.2002771028037387</v>
      </c>
      <c r="AD735" s="6">
        <f t="shared" si="6264"/>
        <v>2.4578065420560744</v>
      </c>
      <c r="AE735" s="28">
        <f t="shared" si="6193"/>
        <v>1351000</v>
      </c>
      <c r="AF735" s="6">
        <f t="shared" si="6247"/>
        <v>1.9138672834937083</v>
      </c>
      <c r="AG735" s="6">
        <f t="shared" si="6265"/>
        <v>2.1379760177646188</v>
      </c>
      <c r="AH735" s="28">
        <f t="shared" si="6194"/>
        <v>1351000</v>
      </c>
      <c r="AI735" s="6">
        <f t="shared" si="6248"/>
        <v>1.4472672834937084</v>
      </c>
      <c r="AJ735" s="6">
        <f t="shared" si="6266"/>
        <v>1.6166760177646189</v>
      </c>
      <c r="AK735" s="28">
        <f t="shared" si="6195"/>
        <v>1351000</v>
      </c>
      <c r="AL735" s="6">
        <f t="shared" si="6249"/>
        <v>0.74716728349370831</v>
      </c>
      <c r="AM735" s="6">
        <f t="shared" si="6267"/>
        <v>0.75140858221509366</v>
      </c>
      <c r="AN735" s="28">
        <f t="shared" si="6196"/>
        <v>1351000</v>
      </c>
      <c r="AO735" s="6">
        <f t="shared" si="6250"/>
        <v>0.44636728349370836</v>
      </c>
      <c r="AP735" s="6">
        <f t="shared" si="6268"/>
        <v>0.44897601776461882</v>
      </c>
      <c r="AQ735" s="28">
        <f t="shared" si="6581"/>
        <v>131700</v>
      </c>
      <c r="AR735" s="6">
        <f t="shared" si="6495"/>
        <v>1.4173731207289295</v>
      </c>
      <c r="AS735" s="6">
        <f t="shared" si="6496"/>
        <v>1.5824996274609928</v>
      </c>
      <c r="AT735" s="28">
        <f t="shared" si="6663"/>
        <v>856000</v>
      </c>
      <c r="AU735" s="6">
        <f t="shared" si="6497"/>
        <v>1.1819771028037382</v>
      </c>
      <c r="AV735" s="6">
        <f t="shared" si="6498"/>
        <v>1.3201417827733526</v>
      </c>
      <c r="AW735" s="28">
        <f t="shared" si="6197"/>
        <v>1351000</v>
      </c>
      <c r="AX735" s="6">
        <f t="shared" si="6499"/>
        <v>1.1795672834937083</v>
      </c>
      <c r="AY735" s="6">
        <f t="shared" si="6500"/>
        <v>1.3176112584818966</v>
      </c>
      <c r="AZ735" s="28">
        <f t="shared" si="6198"/>
        <v>1351000</v>
      </c>
      <c r="BA735" s="6">
        <f t="shared" si="6501"/>
        <v>1.1795672834937083</v>
      </c>
      <c r="BB735" s="21">
        <f t="shared" si="6502"/>
        <v>1.3176112584818966</v>
      </c>
    </row>
    <row r="736" spans="4:54" x14ac:dyDescent="0.25">
      <c r="D736" s="28">
        <v>727</v>
      </c>
      <c r="F736" s="20"/>
      <c r="G736" s="29">
        <f t="shared" si="6513"/>
        <v>364</v>
      </c>
      <c r="H736" s="4">
        <f t="shared" ref="H736" si="6680">H$5/G736+H$6</f>
        <v>4.0448395604395602</v>
      </c>
      <c r="I736" s="4">
        <f t="shared" si="6504"/>
        <v>5.7977967032967035</v>
      </c>
      <c r="J736" s="28">
        <v>727</v>
      </c>
      <c r="K736" s="4">
        <f t="shared" ref="K736" si="6681">K$5/J736+K$6</f>
        <v>4.0449226960110041</v>
      </c>
      <c r="L736" s="4">
        <f t="shared" si="6506"/>
        <v>5.7979181568088034</v>
      </c>
      <c r="M736" s="28">
        <f t="shared" si="6271"/>
        <v>1981</v>
      </c>
      <c r="N736" s="6">
        <f t="shared" ref="N736" si="6682">N$5/M736+N$6</f>
        <v>3.7450843513377086</v>
      </c>
      <c r="O736" s="6">
        <f t="shared" si="6254"/>
        <v>5.2627275113579</v>
      </c>
      <c r="P736" s="28">
        <f t="shared" si="6273"/>
        <v>18910</v>
      </c>
      <c r="Q736" s="6">
        <f t="shared" ref="Q736" si="6683">Q$5/P736+Q$6</f>
        <v>3.7017679005817028</v>
      </c>
      <c r="R736" s="6">
        <f t="shared" si="6256"/>
        <v>5.2155553675304072</v>
      </c>
      <c r="S736" s="28">
        <f t="shared" si="6574"/>
        <v>34455</v>
      </c>
      <c r="T736" s="6">
        <f t="shared" ref="T736" si="6684">T$5/S736+T$6</f>
        <v>2.6632819619793935</v>
      </c>
      <c r="U736" s="6">
        <f t="shared" si="6258"/>
        <v>2.973746060078363</v>
      </c>
      <c r="V736" s="28">
        <f t="shared" si="6576"/>
        <v>66075</v>
      </c>
      <c r="W736" s="6">
        <f t="shared" ref="W736" si="6685">W$5/V736+W$6</f>
        <v>2.5740717744986754</v>
      </c>
      <c r="X736" s="6">
        <f t="shared" si="6260"/>
        <v>2.8744765796443437</v>
      </c>
      <c r="Y736" s="28">
        <f t="shared" si="6578"/>
        <v>131950</v>
      </c>
      <c r="Z736" s="6">
        <f t="shared" ref="Z736" si="6686">Z$5/Y736+Z$6</f>
        <v>2.4496424782114437</v>
      </c>
      <c r="AA736" s="6">
        <f t="shared" si="6262"/>
        <v>2.7358533914361503</v>
      </c>
      <c r="AB736" s="28">
        <f t="shared" si="6661"/>
        <v>858000</v>
      </c>
      <c r="AC736" s="6">
        <f t="shared" ref="AC736" si="6687">AC$5/AB736+AC$6</f>
        <v>2.2002617715617716</v>
      </c>
      <c r="AD736" s="6">
        <f t="shared" si="6264"/>
        <v>2.4577904428904427</v>
      </c>
      <c r="AE736" s="28">
        <f t="shared" si="6193"/>
        <v>1354000</v>
      </c>
      <c r="AF736" s="6">
        <f t="shared" si="6247"/>
        <v>1.9138580502215656</v>
      </c>
      <c r="AG736" s="6">
        <f t="shared" si="6265"/>
        <v>2.1379663220088627</v>
      </c>
      <c r="AH736" s="28">
        <f t="shared" si="6194"/>
        <v>1354000</v>
      </c>
      <c r="AI736" s="6">
        <f t="shared" si="6248"/>
        <v>1.4472580502215657</v>
      </c>
      <c r="AJ736" s="6">
        <f t="shared" si="6266"/>
        <v>1.6166663220088626</v>
      </c>
      <c r="AK736" s="28">
        <f t="shared" si="6195"/>
        <v>1354000</v>
      </c>
      <c r="AL736" s="6">
        <f t="shared" si="6249"/>
        <v>0.74715805022156567</v>
      </c>
      <c r="AM736" s="6">
        <f t="shared" si="6267"/>
        <v>0.7513988864593375</v>
      </c>
      <c r="AN736" s="28">
        <f t="shared" si="6196"/>
        <v>1354000</v>
      </c>
      <c r="AO736" s="6">
        <f t="shared" si="6250"/>
        <v>0.44635805022156572</v>
      </c>
      <c r="AP736" s="6">
        <f t="shared" si="6268"/>
        <v>0.44896632200886261</v>
      </c>
      <c r="AQ736" s="28">
        <f t="shared" si="6581"/>
        <v>131950</v>
      </c>
      <c r="AR736" s="6">
        <f t="shared" si="6495"/>
        <v>1.4173424782114437</v>
      </c>
      <c r="AS736" s="6">
        <f t="shared" si="6496"/>
        <v>1.5824674456245538</v>
      </c>
      <c r="AT736" s="28">
        <f t="shared" si="6663"/>
        <v>858000</v>
      </c>
      <c r="AU736" s="6">
        <f t="shared" si="6497"/>
        <v>1.1819617715617716</v>
      </c>
      <c r="AV736" s="6">
        <f t="shared" si="6498"/>
        <v>1.3201256836077206</v>
      </c>
      <c r="AW736" s="28">
        <f t="shared" si="6197"/>
        <v>1354000</v>
      </c>
      <c r="AX736" s="6">
        <f t="shared" si="6499"/>
        <v>1.1795580502215657</v>
      </c>
      <c r="AY736" s="6">
        <f t="shared" si="6500"/>
        <v>1.3176015627261404</v>
      </c>
      <c r="AZ736" s="28">
        <f t="shared" si="6198"/>
        <v>1354000</v>
      </c>
      <c r="BA736" s="6">
        <f t="shared" si="6501"/>
        <v>1.1795580502215657</v>
      </c>
      <c r="BB736" s="21">
        <f t="shared" si="6502"/>
        <v>1.3176015627261404</v>
      </c>
    </row>
    <row r="737" spans="4:54" x14ac:dyDescent="0.25">
      <c r="D737" s="28">
        <v>728</v>
      </c>
      <c r="F737" s="20"/>
      <c r="G737" s="29">
        <f t="shared" si="6513"/>
        <v>364.5</v>
      </c>
      <c r="H737" s="4">
        <f t="shared" ref="H737" si="6688">H$5/G737+H$6</f>
        <v>4.0447566529492454</v>
      </c>
      <c r="I737" s="4">
        <f t="shared" si="6504"/>
        <v>5.7976755829903981</v>
      </c>
      <c r="J737" s="28">
        <v>728</v>
      </c>
      <c r="K737" s="4">
        <f t="shared" ref="K737" si="6689">K$5/J737+K$6</f>
        <v>4.0448395604395602</v>
      </c>
      <c r="L737" s="4">
        <f t="shared" si="6506"/>
        <v>5.7977967032967035</v>
      </c>
      <c r="M737" s="28">
        <f t="shared" si="6271"/>
        <v>1984</v>
      </c>
      <c r="N737" s="6">
        <f t="shared" ref="N737" si="6690">N$5/M737+N$6</f>
        <v>3.7450072580645162</v>
      </c>
      <c r="O737" s="6">
        <f t="shared" si="6254"/>
        <v>5.2626435483870972</v>
      </c>
      <c r="P737" s="28">
        <f t="shared" si="6273"/>
        <v>18940</v>
      </c>
      <c r="Q737" s="6">
        <f t="shared" ref="Q737" si="6691">Q$5/P737+Q$6</f>
        <v>3.7017557550158395</v>
      </c>
      <c r="R737" s="6">
        <f t="shared" si="6256"/>
        <v>5.2155421330517422</v>
      </c>
      <c r="S737" s="28">
        <f t="shared" si="6574"/>
        <v>34520</v>
      </c>
      <c r="T737" s="6">
        <f t="shared" ref="T737" si="6692">T$5/S737+T$6</f>
        <v>2.6632305909617613</v>
      </c>
      <c r="U737" s="6">
        <f t="shared" si="6258"/>
        <v>2.9736921205098494</v>
      </c>
      <c r="V737" s="28">
        <f t="shared" si="6576"/>
        <v>66200</v>
      </c>
      <c r="W737" s="6">
        <f t="shared" ref="W737" si="6693">W$5/V737+W$6</f>
        <v>2.5740299093655588</v>
      </c>
      <c r="X737" s="6">
        <f t="shared" si="6260"/>
        <v>2.8744326283987913</v>
      </c>
      <c r="Y737" s="28">
        <f t="shared" si="6578"/>
        <v>132200</v>
      </c>
      <c r="Z737" s="6">
        <f t="shared" ref="Z737" si="6694">Z$5/Y737+Z$6</f>
        <v>2.4496119515885022</v>
      </c>
      <c r="AA737" s="6">
        <f t="shared" si="6262"/>
        <v>2.7358213313161879</v>
      </c>
      <c r="AB737" s="28">
        <f t="shared" si="6661"/>
        <v>860000</v>
      </c>
      <c r="AC737" s="6">
        <f t="shared" ref="AC737" si="6695">AC$5/AB737+AC$6</f>
        <v>2.2002465116279071</v>
      </c>
      <c r="AD737" s="6">
        <f t="shared" si="6264"/>
        <v>2.4577744186046511</v>
      </c>
      <c r="AE737" s="28">
        <f t="shared" si="6193"/>
        <v>1357000</v>
      </c>
      <c r="AF737" s="6">
        <f t="shared" si="6247"/>
        <v>1.9138488577745025</v>
      </c>
      <c r="AG737" s="6">
        <f t="shared" si="6265"/>
        <v>2.1379566691230654</v>
      </c>
      <c r="AH737" s="28">
        <f t="shared" si="6194"/>
        <v>1357000</v>
      </c>
      <c r="AI737" s="6">
        <f t="shared" si="6248"/>
        <v>1.4472488577745026</v>
      </c>
      <c r="AJ737" s="6">
        <f t="shared" si="6266"/>
        <v>1.6166566691230657</v>
      </c>
      <c r="AK737" s="28">
        <f t="shared" si="6195"/>
        <v>1357000</v>
      </c>
      <c r="AL737" s="6">
        <f t="shared" si="6249"/>
        <v>0.74714885777450257</v>
      </c>
      <c r="AM737" s="6">
        <f t="shared" si="6267"/>
        <v>0.75138923357354037</v>
      </c>
      <c r="AN737" s="28">
        <f t="shared" si="6196"/>
        <v>1357000</v>
      </c>
      <c r="AO737" s="6">
        <f t="shared" si="6250"/>
        <v>0.44634885777450256</v>
      </c>
      <c r="AP737" s="6">
        <f t="shared" si="6268"/>
        <v>0.44895666912306559</v>
      </c>
      <c r="AQ737" s="28">
        <f t="shared" si="6581"/>
        <v>132200</v>
      </c>
      <c r="AR737" s="6">
        <f t="shared" si="6495"/>
        <v>1.4173119515885022</v>
      </c>
      <c r="AS737" s="6">
        <f t="shared" si="6496"/>
        <v>1.5824353855045912</v>
      </c>
      <c r="AT737" s="28">
        <f t="shared" si="6663"/>
        <v>860000</v>
      </c>
      <c r="AU737" s="6">
        <f t="shared" si="6497"/>
        <v>1.1819465116279069</v>
      </c>
      <c r="AV737" s="6">
        <f t="shared" si="6498"/>
        <v>1.320109659321929</v>
      </c>
      <c r="AW737" s="28">
        <f t="shared" si="6197"/>
        <v>1357000</v>
      </c>
      <c r="AX737" s="6">
        <f t="shared" si="6499"/>
        <v>1.1795488577745026</v>
      </c>
      <c r="AY737" s="6">
        <f t="shared" si="6500"/>
        <v>1.3175919098403435</v>
      </c>
      <c r="AZ737" s="28">
        <f t="shared" si="6198"/>
        <v>1357000</v>
      </c>
      <c r="BA737" s="6">
        <f t="shared" si="6501"/>
        <v>1.1795488577745026</v>
      </c>
      <c r="BB737" s="21">
        <f t="shared" si="6502"/>
        <v>1.3175919098403435</v>
      </c>
    </row>
    <row r="738" spans="4:54" x14ac:dyDescent="0.25">
      <c r="D738" s="28">
        <v>729</v>
      </c>
      <c r="F738" s="20"/>
      <c r="G738" s="29">
        <f t="shared" si="6513"/>
        <v>365</v>
      </c>
      <c r="H738" s="4">
        <f t="shared" ref="H738" si="6696">H$5/G738+H$6</f>
        <v>4.0446739726027401</v>
      </c>
      <c r="I738" s="4">
        <f t="shared" si="6504"/>
        <v>5.7975547945205479</v>
      </c>
      <c r="J738" s="28">
        <v>729</v>
      </c>
      <c r="K738" s="4">
        <f t="shared" ref="K738" si="6697">K$5/J738+K$6</f>
        <v>4.0447566529492454</v>
      </c>
      <c r="L738" s="4">
        <f t="shared" si="6506"/>
        <v>5.7976755829903981</v>
      </c>
      <c r="M738" s="28">
        <f t="shared" si="6271"/>
        <v>1987</v>
      </c>
      <c r="N738" s="6">
        <f t="shared" ref="N738" si="6698">N$5/M738+N$6</f>
        <v>3.744930397584298</v>
      </c>
      <c r="O738" s="6">
        <f t="shared" si="6254"/>
        <v>5.2625598389531962</v>
      </c>
      <c r="P738" s="28">
        <f t="shared" si="6273"/>
        <v>18970</v>
      </c>
      <c r="Q738" s="6">
        <f t="shared" ref="Q738" si="6699">Q$5/P738+Q$6</f>
        <v>3.7017436478650501</v>
      </c>
      <c r="R738" s="6">
        <f t="shared" si="6256"/>
        <v>5.2155289404322618</v>
      </c>
      <c r="S738" s="28">
        <f t="shared" si="6574"/>
        <v>34585</v>
      </c>
      <c r="T738" s="6">
        <f t="shared" ref="T738" si="6700">T$5/S738+T$6</f>
        <v>2.6631794130403357</v>
      </c>
      <c r="U738" s="6">
        <f t="shared" si="6258"/>
        <v>2.9736383836923523</v>
      </c>
      <c r="V738" s="28">
        <f t="shared" si="6576"/>
        <v>66325</v>
      </c>
      <c r="W738" s="6">
        <f t="shared" ref="W738" si="6701">W$5/V738+W$6</f>
        <v>2.5739882020354314</v>
      </c>
      <c r="X738" s="6">
        <f t="shared" si="6260"/>
        <v>2.8743888428194495</v>
      </c>
      <c r="Y738" s="28">
        <f t="shared" si="6578"/>
        <v>132450</v>
      </c>
      <c r="Z738" s="6">
        <f t="shared" ref="Z738" si="6702">Z$5/Y738+Z$6</f>
        <v>2.4495815402038503</v>
      </c>
      <c r="AA738" s="6">
        <f t="shared" si="6262"/>
        <v>2.7357893922234808</v>
      </c>
      <c r="AB738" s="28">
        <f t="shared" si="6661"/>
        <v>862000</v>
      </c>
      <c r="AC738" s="6">
        <f t="shared" ref="AC738" si="6703">AC$5/AB738+AC$6</f>
        <v>2.2002313225058008</v>
      </c>
      <c r="AD738" s="6">
        <f t="shared" si="6264"/>
        <v>2.4577584686774943</v>
      </c>
      <c r="AE738" s="28">
        <f t="shared" si="6193"/>
        <v>1360000</v>
      </c>
      <c r="AF738" s="6">
        <f t="shared" si="6247"/>
        <v>1.9138397058823529</v>
      </c>
      <c r="AG738" s="6">
        <f t="shared" si="6265"/>
        <v>2.1379470588235292</v>
      </c>
      <c r="AH738" s="28">
        <f t="shared" si="6194"/>
        <v>1360000</v>
      </c>
      <c r="AI738" s="6">
        <f t="shared" si="6248"/>
        <v>1.447239705882353</v>
      </c>
      <c r="AJ738" s="6">
        <f t="shared" si="6266"/>
        <v>1.6166470588235295</v>
      </c>
      <c r="AK738" s="28">
        <f t="shared" si="6195"/>
        <v>1360000</v>
      </c>
      <c r="AL738" s="6">
        <f t="shared" si="6249"/>
        <v>0.7471397058823529</v>
      </c>
      <c r="AM738" s="6">
        <f t="shared" si="6267"/>
        <v>0.7513796232740042</v>
      </c>
      <c r="AN738" s="28">
        <f t="shared" si="6196"/>
        <v>1360000</v>
      </c>
      <c r="AO738" s="6">
        <f t="shared" si="6250"/>
        <v>0.44633970588235294</v>
      </c>
      <c r="AP738" s="6">
        <f t="shared" si="6268"/>
        <v>0.44894705882352942</v>
      </c>
      <c r="AQ738" s="28">
        <f t="shared" si="6581"/>
        <v>132450</v>
      </c>
      <c r="AR738" s="6">
        <f t="shared" si="6495"/>
        <v>1.4172815402038506</v>
      </c>
      <c r="AS738" s="6">
        <f t="shared" si="6496"/>
        <v>1.5824034464118841</v>
      </c>
      <c r="AT738" s="28">
        <f t="shared" si="6663"/>
        <v>862000</v>
      </c>
      <c r="AU738" s="6">
        <f t="shared" si="6497"/>
        <v>1.1819313225058006</v>
      </c>
      <c r="AV738" s="6">
        <f t="shared" si="6498"/>
        <v>1.320093709394772</v>
      </c>
      <c r="AW738" s="28">
        <f t="shared" si="6197"/>
        <v>1360000</v>
      </c>
      <c r="AX738" s="6">
        <f t="shared" si="6499"/>
        <v>1.1795397058823529</v>
      </c>
      <c r="AY738" s="6">
        <f t="shared" si="6500"/>
        <v>1.3175822995408073</v>
      </c>
      <c r="AZ738" s="28">
        <f t="shared" si="6198"/>
        <v>1360000</v>
      </c>
      <c r="BA738" s="6">
        <f t="shared" si="6501"/>
        <v>1.1795397058823529</v>
      </c>
      <c r="BB738" s="21">
        <f t="shared" si="6502"/>
        <v>1.3175822995408073</v>
      </c>
    </row>
    <row r="739" spans="4:54" x14ac:dyDescent="0.25">
      <c r="D739" s="28">
        <v>730</v>
      </c>
      <c r="F739" s="20"/>
      <c r="G739" s="29">
        <f t="shared" si="6513"/>
        <v>365.5</v>
      </c>
      <c r="H739" s="4">
        <f t="shared" ref="H739" si="6704">H$5/G739+H$6</f>
        <v>4.0445915184678523</v>
      </c>
      <c r="I739" s="4">
        <f t="shared" si="6504"/>
        <v>5.797434336525308</v>
      </c>
      <c r="J739" s="28">
        <v>730</v>
      </c>
      <c r="K739" s="4">
        <f t="shared" ref="K739" si="6705">K$5/J739+K$6</f>
        <v>4.0446739726027401</v>
      </c>
      <c r="L739" s="4">
        <f t="shared" si="6506"/>
        <v>5.7975547945205479</v>
      </c>
      <c r="M739" s="28">
        <f t="shared" si="6271"/>
        <v>1990</v>
      </c>
      <c r="N739" s="6">
        <f t="shared" ref="N739" si="6706">N$5/M739+N$6</f>
        <v>3.7448537688442212</v>
      </c>
      <c r="O739" s="6">
        <f t="shared" si="6254"/>
        <v>5.2624763819095479</v>
      </c>
      <c r="P739" s="28">
        <f t="shared" si="6273"/>
        <v>19000</v>
      </c>
      <c r="Q739" s="6">
        <f t="shared" ref="Q739" si="6707">Q$5/P739+Q$6</f>
        <v>3.7017315789473684</v>
      </c>
      <c r="R739" s="6">
        <f t="shared" si="6256"/>
        <v>5.2155157894736845</v>
      </c>
      <c r="S739" s="28">
        <f t="shared" si="6574"/>
        <v>34650</v>
      </c>
      <c r="T739" s="6">
        <f t="shared" ref="T739" si="6708">T$5/S739+T$6</f>
        <v>2.6631284271284272</v>
      </c>
      <c r="U739" s="6">
        <f t="shared" si="6258"/>
        <v>2.9735848484848484</v>
      </c>
      <c r="V739" s="28">
        <f t="shared" si="6576"/>
        <v>66450</v>
      </c>
      <c r="W739" s="6">
        <f t="shared" ref="W739" si="6709">W$5/V739+W$6</f>
        <v>2.5739466516177574</v>
      </c>
      <c r="X739" s="6">
        <f t="shared" si="6260"/>
        <v>2.874345221971407</v>
      </c>
      <c r="Y739" s="28">
        <f t="shared" si="6578"/>
        <v>132700</v>
      </c>
      <c r="Z739" s="6">
        <f t="shared" ref="Z739" si="6710">Z$5/Y739+Z$6</f>
        <v>2.4495512434061792</v>
      </c>
      <c r="AA739" s="6">
        <f t="shared" si="6262"/>
        <v>2.7357575734740016</v>
      </c>
      <c r="AB739" s="28">
        <f t="shared" si="6661"/>
        <v>864000</v>
      </c>
      <c r="AC739" s="6">
        <f t="shared" ref="AC739" si="6711">AC$5/AB739+AC$6</f>
        <v>2.2002162037037039</v>
      </c>
      <c r="AD739" s="6">
        <f t="shared" si="6264"/>
        <v>2.4577425925925924</v>
      </c>
      <c r="AE739" s="28">
        <f t="shared" si="6193"/>
        <v>1363000</v>
      </c>
      <c r="AF739" s="6">
        <f t="shared" si="6247"/>
        <v>1.9138305942773293</v>
      </c>
      <c r="AG739" s="6">
        <f t="shared" si="6265"/>
        <v>2.1379374908290534</v>
      </c>
      <c r="AH739" s="28">
        <f t="shared" si="6194"/>
        <v>1363000</v>
      </c>
      <c r="AI739" s="6">
        <f t="shared" si="6248"/>
        <v>1.4472305942773294</v>
      </c>
      <c r="AJ739" s="6">
        <f t="shared" si="6266"/>
        <v>1.6166374908290537</v>
      </c>
      <c r="AK739" s="28">
        <f t="shared" si="6195"/>
        <v>1363000</v>
      </c>
      <c r="AL739" s="6">
        <f t="shared" si="6249"/>
        <v>0.74713059427732942</v>
      </c>
      <c r="AM739" s="6">
        <f t="shared" si="6267"/>
        <v>0.75137005527952838</v>
      </c>
      <c r="AN739" s="28">
        <f t="shared" si="6196"/>
        <v>1363000</v>
      </c>
      <c r="AO739" s="6">
        <f t="shared" si="6250"/>
        <v>0.44633059427732941</v>
      </c>
      <c r="AP739" s="6">
        <f t="shared" si="6268"/>
        <v>0.44893749082905354</v>
      </c>
      <c r="AQ739" s="28">
        <f t="shared" si="6581"/>
        <v>132700</v>
      </c>
      <c r="AR739" s="6">
        <f t="shared" si="6495"/>
        <v>1.4172512434061795</v>
      </c>
      <c r="AS739" s="6">
        <f t="shared" si="6496"/>
        <v>1.5823716276624051</v>
      </c>
      <c r="AT739" s="28">
        <f t="shared" si="6663"/>
        <v>864000</v>
      </c>
      <c r="AU739" s="6">
        <f t="shared" si="6497"/>
        <v>1.1819162037037036</v>
      </c>
      <c r="AV739" s="6">
        <f t="shared" si="6498"/>
        <v>1.3200778333098704</v>
      </c>
      <c r="AW739" s="28">
        <f t="shared" si="6197"/>
        <v>1363000</v>
      </c>
      <c r="AX739" s="6">
        <f t="shared" si="6499"/>
        <v>1.1795305942773293</v>
      </c>
      <c r="AY739" s="6">
        <f t="shared" si="6500"/>
        <v>1.3175727315463315</v>
      </c>
      <c r="AZ739" s="28">
        <f t="shared" si="6198"/>
        <v>1363000</v>
      </c>
      <c r="BA739" s="6">
        <f t="shared" si="6501"/>
        <v>1.1795305942773293</v>
      </c>
      <c r="BB739" s="21">
        <f t="shared" si="6502"/>
        <v>1.3175727315463315</v>
      </c>
    </row>
    <row r="740" spans="4:54" x14ac:dyDescent="0.25">
      <c r="D740" s="28">
        <v>731</v>
      </c>
      <c r="F740" s="20"/>
      <c r="G740" s="29">
        <f t="shared" si="6513"/>
        <v>366</v>
      </c>
      <c r="H740" s="4">
        <f t="shared" ref="H740" si="6712">H$5/G740+H$6</f>
        <v>4.0445092896174861</v>
      </c>
      <c r="I740" s="4">
        <f t="shared" si="6504"/>
        <v>5.7973142076502731</v>
      </c>
      <c r="J740" s="28">
        <v>731</v>
      </c>
      <c r="K740" s="4">
        <f t="shared" ref="K740" si="6713">K$5/J740+K$6</f>
        <v>4.0445915184678523</v>
      </c>
      <c r="L740" s="4">
        <f t="shared" si="6506"/>
        <v>5.797434336525308</v>
      </c>
      <c r="M740" s="28">
        <f t="shared" si="6271"/>
        <v>1993</v>
      </c>
      <c r="N740" s="6">
        <f t="shared" ref="N740" si="6714">N$5/M740+N$6</f>
        <v>3.7447773707977925</v>
      </c>
      <c r="O740" s="6">
        <f t="shared" si="6254"/>
        <v>5.262393176116408</v>
      </c>
      <c r="P740" s="28">
        <f t="shared" si="6273"/>
        <v>19030</v>
      </c>
      <c r="Q740" s="6">
        <f t="shared" ref="Q740" si="6715">Q$5/P740+Q$6</f>
        <v>3.701719548081976</v>
      </c>
      <c r="R740" s="6">
        <f t="shared" si="6256"/>
        <v>5.2155026799789805</v>
      </c>
      <c r="S740" s="28">
        <f t="shared" si="6574"/>
        <v>34715</v>
      </c>
      <c r="T740" s="6">
        <f t="shared" ref="T740" si="6716">T$5/S740+T$6</f>
        <v>2.6630776321474867</v>
      </c>
      <c r="U740" s="6">
        <f t="shared" si="6258"/>
        <v>2.9735315137548612</v>
      </c>
      <c r="V740" s="28">
        <f t="shared" si="6576"/>
        <v>66575</v>
      </c>
      <c r="W740" s="6">
        <f t="shared" ref="W740" si="6717">W$5/V740+W$6</f>
        <v>2.5739052572286893</v>
      </c>
      <c r="X740" s="6">
        <f t="shared" si="6260"/>
        <v>2.8743017649267744</v>
      </c>
      <c r="Y740" s="28">
        <f t="shared" si="6578"/>
        <v>132950</v>
      </c>
      <c r="Z740" s="6">
        <f t="shared" ref="Z740" si="6718">Z$5/Y740+Z$6</f>
        <v>2.4495210605490785</v>
      </c>
      <c r="AA740" s="6">
        <f t="shared" si="6262"/>
        <v>2.7357258743888679</v>
      </c>
      <c r="AB740" s="28">
        <f t="shared" si="6661"/>
        <v>866000</v>
      </c>
      <c r="AC740" s="6">
        <f t="shared" ref="AC740" si="6719">AC$5/AB740+AC$6</f>
        <v>2.2002011547344114</v>
      </c>
      <c r="AD740" s="6">
        <f t="shared" si="6264"/>
        <v>2.457726789838337</v>
      </c>
      <c r="AE740" s="28">
        <f t="shared" si="6193"/>
        <v>1366000</v>
      </c>
      <c r="AF740" s="6">
        <f t="shared" si="6247"/>
        <v>1.913821522693997</v>
      </c>
      <c r="AG740" s="6">
        <f t="shared" si="6265"/>
        <v>2.1379279648609075</v>
      </c>
      <c r="AH740" s="28">
        <f t="shared" si="6194"/>
        <v>1366000</v>
      </c>
      <c r="AI740" s="6">
        <f t="shared" si="6248"/>
        <v>1.4472215226939971</v>
      </c>
      <c r="AJ740" s="6">
        <f t="shared" si="6266"/>
        <v>1.6166279648609079</v>
      </c>
      <c r="AK740" s="28">
        <f t="shared" si="6195"/>
        <v>1366000</v>
      </c>
      <c r="AL740" s="6">
        <f t="shared" si="6249"/>
        <v>0.74712152269399712</v>
      </c>
      <c r="AM740" s="6">
        <f t="shared" si="6267"/>
        <v>0.75136052931138264</v>
      </c>
      <c r="AN740" s="28">
        <f t="shared" si="6196"/>
        <v>1366000</v>
      </c>
      <c r="AO740" s="6">
        <f t="shared" si="6250"/>
        <v>0.44632152269399705</v>
      </c>
      <c r="AP740" s="6">
        <f t="shared" si="6268"/>
        <v>0.44892796486090775</v>
      </c>
      <c r="AQ740" s="28">
        <f t="shared" si="6581"/>
        <v>132950</v>
      </c>
      <c r="AR740" s="6">
        <f t="shared" si="6495"/>
        <v>1.4172210605490787</v>
      </c>
      <c r="AS740" s="6">
        <f t="shared" si="6496"/>
        <v>1.5823399285772717</v>
      </c>
      <c r="AT740" s="28">
        <f t="shared" si="6663"/>
        <v>866000</v>
      </c>
      <c r="AU740" s="6">
        <f t="shared" si="6497"/>
        <v>1.1819011547344112</v>
      </c>
      <c r="AV740" s="6">
        <f t="shared" si="6498"/>
        <v>1.320062030555615</v>
      </c>
      <c r="AW740" s="28">
        <f t="shared" si="6197"/>
        <v>1366000</v>
      </c>
      <c r="AX740" s="6">
        <f t="shared" si="6499"/>
        <v>1.179521522693997</v>
      </c>
      <c r="AY740" s="6">
        <f t="shared" si="6500"/>
        <v>1.3175632055781856</v>
      </c>
      <c r="AZ740" s="28">
        <f t="shared" si="6198"/>
        <v>1366000</v>
      </c>
      <c r="BA740" s="6">
        <f t="shared" si="6501"/>
        <v>1.179521522693997</v>
      </c>
      <c r="BB740" s="21">
        <f t="shared" si="6502"/>
        <v>1.3175632055781856</v>
      </c>
    </row>
    <row r="741" spans="4:54" x14ac:dyDescent="0.25">
      <c r="D741" s="28">
        <v>732</v>
      </c>
      <c r="F741" s="20"/>
      <c r="G741" s="29">
        <f t="shared" si="6513"/>
        <v>366.5</v>
      </c>
      <c r="H741" s="4">
        <f t="shared" ref="H741" si="6720">H$5/G741+H$6</f>
        <v>4.0444272851296041</v>
      </c>
      <c r="I741" s="4">
        <f t="shared" si="6504"/>
        <v>5.7971944065484315</v>
      </c>
      <c r="J741" s="28">
        <v>732</v>
      </c>
      <c r="K741" s="4">
        <f t="shared" ref="K741" si="6721">K$5/J741+K$6</f>
        <v>4.0445092896174861</v>
      </c>
      <c r="L741" s="4">
        <f t="shared" si="6506"/>
        <v>5.7973142076502731</v>
      </c>
      <c r="M741" s="28">
        <f t="shared" si="6271"/>
        <v>1996</v>
      </c>
      <c r="N741" s="6">
        <f t="shared" ref="N741" si="6722">N$5/M741+N$6</f>
        <v>3.7447012024048099</v>
      </c>
      <c r="O741" s="6">
        <f t="shared" si="6254"/>
        <v>5.2623102204408818</v>
      </c>
      <c r="P741" s="28">
        <f t="shared" si="6273"/>
        <v>19060</v>
      </c>
      <c r="Q741" s="6">
        <f t="shared" ref="Q741" si="6723">Q$5/P741+Q$6</f>
        <v>3.7017075550891922</v>
      </c>
      <c r="R741" s="6">
        <f t="shared" si="6256"/>
        <v>5.2154896117523615</v>
      </c>
      <c r="S741" s="28">
        <f t="shared" si="6574"/>
        <v>34780</v>
      </c>
      <c r="T741" s="6">
        <f t="shared" ref="T741" si="6724">T$5/S741+T$6</f>
        <v>2.6630270270270273</v>
      </c>
      <c r="U741" s="6">
        <f t="shared" si="6258"/>
        <v>2.9734783783783785</v>
      </c>
      <c r="V741" s="28">
        <f t="shared" si="6576"/>
        <v>66700</v>
      </c>
      <c r="W741" s="6">
        <f t="shared" ref="W741" si="6725">W$5/V741+W$6</f>
        <v>2.5738640179910042</v>
      </c>
      <c r="X741" s="6">
        <f t="shared" si="6260"/>
        <v>2.8742584707646177</v>
      </c>
      <c r="Y741" s="28">
        <f t="shared" si="6578"/>
        <v>133200</v>
      </c>
      <c r="Z741" s="6">
        <f t="shared" ref="Z741" si="6726">Z$5/Y741+Z$6</f>
        <v>2.449490990990991</v>
      </c>
      <c r="AA741" s="6">
        <f t="shared" si="6262"/>
        <v>2.7356942942942943</v>
      </c>
      <c r="AB741" s="28">
        <f t="shared" si="6661"/>
        <v>868000</v>
      </c>
      <c r="AC741" s="6">
        <f t="shared" ref="AC741" si="6727">AC$5/AB741+AC$6</f>
        <v>2.2001861751152076</v>
      </c>
      <c r="AD741" s="6">
        <f t="shared" si="6264"/>
        <v>2.457711059907834</v>
      </c>
      <c r="AE741" s="28">
        <f t="shared" si="6193"/>
        <v>1369000</v>
      </c>
      <c r="AF741" s="6">
        <f t="shared" si="6247"/>
        <v>1.9138124908692475</v>
      </c>
      <c r="AG741" s="6">
        <f t="shared" si="6265"/>
        <v>2.1379184806428051</v>
      </c>
      <c r="AH741" s="28">
        <f t="shared" si="6194"/>
        <v>1369000</v>
      </c>
      <c r="AI741" s="6">
        <f t="shared" si="6248"/>
        <v>1.4472124908692476</v>
      </c>
      <c r="AJ741" s="6">
        <f t="shared" si="6266"/>
        <v>1.616618480642805</v>
      </c>
      <c r="AK741" s="28">
        <f t="shared" si="6195"/>
        <v>1369000</v>
      </c>
      <c r="AL741" s="6">
        <f t="shared" si="6249"/>
        <v>0.74711249086924758</v>
      </c>
      <c r="AM741" s="6">
        <f t="shared" si="6267"/>
        <v>0.75135104509327977</v>
      </c>
      <c r="AN741" s="28">
        <f t="shared" si="6196"/>
        <v>1369000</v>
      </c>
      <c r="AO741" s="6">
        <f t="shared" si="6250"/>
        <v>0.44631249086924762</v>
      </c>
      <c r="AP741" s="6">
        <f t="shared" si="6268"/>
        <v>0.44891848064280498</v>
      </c>
      <c r="AQ741" s="28">
        <f t="shared" si="6581"/>
        <v>133200</v>
      </c>
      <c r="AR741" s="6">
        <f t="shared" si="6495"/>
        <v>1.417190990990991</v>
      </c>
      <c r="AS741" s="6">
        <f t="shared" si="6496"/>
        <v>1.5823083484826979</v>
      </c>
      <c r="AT741" s="28">
        <f t="shared" si="6663"/>
        <v>868000</v>
      </c>
      <c r="AU741" s="6">
        <f t="shared" si="6497"/>
        <v>1.1818861751152074</v>
      </c>
      <c r="AV741" s="6">
        <f t="shared" si="6498"/>
        <v>1.320046300625112</v>
      </c>
      <c r="AW741" s="28">
        <f t="shared" si="6197"/>
        <v>1369000</v>
      </c>
      <c r="AX741" s="6">
        <f t="shared" si="6499"/>
        <v>1.1795124908692476</v>
      </c>
      <c r="AY741" s="6">
        <f t="shared" si="6500"/>
        <v>1.3175537213600828</v>
      </c>
      <c r="AZ741" s="28">
        <f t="shared" si="6198"/>
        <v>1369000</v>
      </c>
      <c r="BA741" s="6">
        <f t="shared" si="6501"/>
        <v>1.1795124908692476</v>
      </c>
      <c r="BB741" s="21">
        <f t="shared" si="6502"/>
        <v>1.3175537213600828</v>
      </c>
    </row>
    <row r="742" spans="4:54" x14ac:dyDescent="0.25">
      <c r="D742" s="28">
        <v>733</v>
      </c>
      <c r="F742" s="20"/>
      <c r="G742" s="29">
        <f t="shared" si="6513"/>
        <v>367</v>
      </c>
      <c r="H742" s="4">
        <f t="shared" ref="H742" si="6728">H$5/G742+H$6</f>
        <v>4.0443455040871932</v>
      </c>
      <c r="I742" s="4">
        <f t="shared" si="6504"/>
        <v>5.7970749318801094</v>
      </c>
      <c r="J742" s="28">
        <v>733</v>
      </c>
      <c r="K742" s="4">
        <f t="shared" ref="K742" si="6729">K$5/J742+K$6</f>
        <v>4.0444272851296041</v>
      </c>
      <c r="L742" s="4">
        <f t="shared" si="6506"/>
        <v>5.7971944065484315</v>
      </c>
      <c r="M742" s="28">
        <f t="shared" si="6271"/>
        <v>1999</v>
      </c>
      <c r="N742" s="6">
        <f t="shared" ref="N742" si="6730">N$5/M742+N$6</f>
        <v>3.7446252626313159</v>
      </c>
      <c r="O742" s="6">
        <f t="shared" si="6254"/>
        <v>5.262227513756879</v>
      </c>
      <c r="P742" s="28">
        <f t="shared" si="6273"/>
        <v>19090</v>
      </c>
      <c r="Q742" s="6">
        <f t="shared" ref="Q742" si="6731">Q$5/P742+Q$6</f>
        <v>3.7016955997904666</v>
      </c>
      <c r="R742" s="6">
        <f t="shared" si="6256"/>
        <v>5.2154765845992666</v>
      </c>
      <c r="S742" s="28">
        <f t="shared" si="6574"/>
        <v>34845</v>
      </c>
      <c r="T742" s="6">
        <f t="shared" ref="T742" si="6732">T$5/S742+T$6</f>
        <v>2.6629766107045487</v>
      </c>
      <c r="U742" s="6">
        <f t="shared" si="6258"/>
        <v>2.973425441239776</v>
      </c>
      <c r="V742" s="28">
        <f t="shared" si="6576"/>
        <v>66825</v>
      </c>
      <c r="W742" s="6">
        <f t="shared" ref="W742" si="6733">W$5/V742+W$6</f>
        <v>2.5738229330340441</v>
      </c>
      <c r="X742" s="6">
        <f t="shared" si="6260"/>
        <v>2.874215338570894</v>
      </c>
      <c r="Y742" s="28">
        <f t="shared" si="6578"/>
        <v>133450</v>
      </c>
      <c r="Z742" s="6">
        <f t="shared" ref="Z742" si="6734">Z$5/Y742+Z$6</f>
        <v>2.4494610340951666</v>
      </c>
      <c r="AA742" s="6">
        <f t="shared" si="6262"/>
        <v>2.7356628325215437</v>
      </c>
      <c r="AB742" s="28">
        <f t="shared" si="6661"/>
        <v>870000</v>
      </c>
      <c r="AC742" s="6">
        <f t="shared" ref="AC742" si="6735">AC$5/AB742+AC$6</f>
        <v>2.2001712643678162</v>
      </c>
      <c r="AD742" s="6">
        <f t="shared" si="6264"/>
        <v>2.4576954022988504</v>
      </c>
      <c r="AE742" s="28">
        <f t="shared" si="6193"/>
        <v>1372000</v>
      </c>
      <c r="AF742" s="6">
        <f t="shared" si="6247"/>
        <v>1.9138034985422741</v>
      </c>
      <c r="AG742" s="6">
        <f t="shared" si="6265"/>
        <v>2.1379090379008745</v>
      </c>
      <c r="AH742" s="28">
        <f t="shared" si="6194"/>
        <v>1372000</v>
      </c>
      <c r="AI742" s="6">
        <f t="shared" si="6248"/>
        <v>1.4472034985422741</v>
      </c>
      <c r="AJ742" s="6">
        <f t="shared" si="6266"/>
        <v>1.6166090379008746</v>
      </c>
      <c r="AK742" s="28">
        <f t="shared" si="6195"/>
        <v>1372000</v>
      </c>
      <c r="AL742" s="6">
        <f t="shared" si="6249"/>
        <v>0.74710349854227409</v>
      </c>
      <c r="AM742" s="6">
        <f t="shared" si="6267"/>
        <v>0.7513416023513495</v>
      </c>
      <c r="AN742" s="28">
        <f t="shared" si="6196"/>
        <v>1372000</v>
      </c>
      <c r="AO742" s="6">
        <f t="shared" si="6250"/>
        <v>0.44630349854227402</v>
      </c>
      <c r="AP742" s="6">
        <f t="shared" si="6268"/>
        <v>0.44890903790087461</v>
      </c>
      <c r="AQ742" s="28">
        <f t="shared" si="6581"/>
        <v>133450</v>
      </c>
      <c r="AR742" s="6">
        <f t="shared" si="6495"/>
        <v>1.4171610340951668</v>
      </c>
      <c r="AS742" s="6">
        <f t="shared" si="6496"/>
        <v>1.5822768867099473</v>
      </c>
      <c r="AT742" s="28">
        <f t="shared" si="6663"/>
        <v>870000</v>
      </c>
      <c r="AU742" s="6">
        <f t="shared" si="6497"/>
        <v>1.1818712643678162</v>
      </c>
      <c r="AV742" s="6">
        <f t="shared" si="6498"/>
        <v>1.3200306430161284</v>
      </c>
      <c r="AW742" s="28">
        <f t="shared" si="6197"/>
        <v>1372000</v>
      </c>
      <c r="AX742" s="6">
        <f t="shared" si="6499"/>
        <v>1.1795034985422741</v>
      </c>
      <c r="AY742" s="6">
        <f t="shared" si="6500"/>
        <v>1.3175442786181524</v>
      </c>
      <c r="AZ742" s="28">
        <f t="shared" si="6198"/>
        <v>1372000</v>
      </c>
      <c r="BA742" s="6">
        <f t="shared" si="6501"/>
        <v>1.1795034985422741</v>
      </c>
      <c r="BB742" s="21">
        <f t="shared" si="6502"/>
        <v>1.3175442786181524</v>
      </c>
    </row>
    <row r="743" spans="4:54" x14ac:dyDescent="0.25">
      <c r="D743" s="28">
        <v>734</v>
      </c>
      <c r="F743" s="20"/>
      <c r="G743" s="29">
        <f t="shared" si="6513"/>
        <v>367.5</v>
      </c>
      <c r="H743" s="4">
        <f t="shared" ref="H743" si="6736">H$5/G743+H$6</f>
        <v>4.0442639455782317</v>
      </c>
      <c r="I743" s="4">
        <f t="shared" si="6504"/>
        <v>5.7969557823129252</v>
      </c>
      <c r="J743" s="28">
        <v>734</v>
      </c>
      <c r="K743" s="4">
        <f t="shared" ref="K743" si="6737">K$5/J743+K$6</f>
        <v>4.0443455040871932</v>
      </c>
      <c r="L743" s="4">
        <f t="shared" si="6506"/>
        <v>5.7970749318801094</v>
      </c>
      <c r="M743" s="28">
        <f t="shared" si="6271"/>
        <v>2002</v>
      </c>
      <c r="N743" s="6">
        <f t="shared" ref="N743" si="6738">N$5/M743+N$6</f>
        <v>3.7445495504495505</v>
      </c>
      <c r="O743" s="6">
        <f t="shared" si="6254"/>
        <v>5.262145054945055</v>
      </c>
      <c r="P743" s="28">
        <f t="shared" si="6273"/>
        <v>19120</v>
      </c>
      <c r="Q743" s="6">
        <f t="shared" ref="Q743" si="6739">Q$5/P743+Q$6</f>
        <v>3.7016836820083685</v>
      </c>
      <c r="R743" s="6">
        <f t="shared" si="6256"/>
        <v>5.2154635983263598</v>
      </c>
      <c r="S743" s="28">
        <f t="shared" si="6574"/>
        <v>34910</v>
      </c>
      <c r="T743" s="6">
        <f t="shared" ref="T743" si="6740">T$5/S743+T$6</f>
        <v>2.6629263821254656</v>
      </c>
      <c r="U743" s="6">
        <f t="shared" si="6258"/>
        <v>2.9733727012317388</v>
      </c>
      <c r="V743" s="28">
        <f t="shared" si="6576"/>
        <v>66950</v>
      </c>
      <c r="W743" s="6">
        <f t="shared" ref="W743" si="6741">W$5/V743+W$6</f>
        <v>2.5737820014936519</v>
      </c>
      <c r="X743" s="6">
        <f t="shared" si="6260"/>
        <v>2.874172367438387</v>
      </c>
      <c r="Y743" s="28">
        <f t="shared" si="6578"/>
        <v>133700</v>
      </c>
      <c r="Z743" s="6">
        <f t="shared" ref="Z743" si="6742">Z$5/Y743+Z$6</f>
        <v>2.4494311892296188</v>
      </c>
      <c r="AA743" s="6">
        <f t="shared" si="6262"/>
        <v>2.7356314884068813</v>
      </c>
      <c r="AB743" s="28">
        <f t="shared" si="6661"/>
        <v>872000</v>
      </c>
      <c r="AC743" s="6">
        <f t="shared" ref="AC743" si="6743">AC$5/AB743+AC$6</f>
        <v>2.2001564220183489</v>
      </c>
      <c r="AD743" s="6">
        <f t="shared" si="6264"/>
        <v>2.4576798165137612</v>
      </c>
      <c r="AE743" s="28">
        <f t="shared" ref="AE743:AE806" si="6744">+AE742+3000</f>
        <v>1375000</v>
      </c>
      <c r="AF743" s="6">
        <f t="shared" si="6247"/>
        <v>1.9137945454545453</v>
      </c>
      <c r="AG743" s="6">
        <f t="shared" si="6265"/>
        <v>2.1378996363636364</v>
      </c>
      <c r="AH743" s="28">
        <f t="shared" ref="AH743:AH806" si="6745">+AH742+3000</f>
        <v>1375000</v>
      </c>
      <c r="AI743" s="6">
        <f t="shared" si="6248"/>
        <v>1.4471945454545454</v>
      </c>
      <c r="AJ743" s="6">
        <f t="shared" si="6266"/>
        <v>1.6165996363636363</v>
      </c>
      <c r="AK743" s="28">
        <f t="shared" ref="AK743:AK806" si="6746">+AK742+3000</f>
        <v>1375000</v>
      </c>
      <c r="AL743" s="6">
        <f t="shared" si="6249"/>
        <v>0.74709454545454546</v>
      </c>
      <c r="AM743" s="6">
        <f t="shared" si="6267"/>
        <v>0.75133220081411123</v>
      </c>
      <c r="AN743" s="28">
        <f t="shared" ref="AN743:AN806" si="6747">+AN742+3000</f>
        <v>1375000</v>
      </c>
      <c r="AO743" s="6">
        <f t="shared" si="6250"/>
        <v>0.44629454545454544</v>
      </c>
      <c r="AP743" s="6">
        <f t="shared" si="6268"/>
        <v>0.44889963636363633</v>
      </c>
      <c r="AQ743" s="28">
        <f t="shared" si="6581"/>
        <v>133700</v>
      </c>
      <c r="AR743" s="6">
        <f t="shared" si="6495"/>
        <v>1.4171311892296186</v>
      </c>
      <c r="AS743" s="6">
        <f t="shared" si="6496"/>
        <v>1.5822455425952846</v>
      </c>
      <c r="AT743" s="28">
        <f t="shared" si="6663"/>
        <v>872000</v>
      </c>
      <c r="AU743" s="6">
        <f t="shared" si="6497"/>
        <v>1.1818564220183487</v>
      </c>
      <c r="AV743" s="6">
        <f t="shared" si="6498"/>
        <v>1.3200150572310392</v>
      </c>
      <c r="AW743" s="28">
        <f t="shared" ref="AW743:AW806" si="6748">+AW742+3000</f>
        <v>1375000</v>
      </c>
      <c r="AX743" s="6">
        <f t="shared" si="6499"/>
        <v>1.1794945454545454</v>
      </c>
      <c r="AY743" s="6">
        <f t="shared" si="6500"/>
        <v>1.3175348770809141</v>
      </c>
      <c r="AZ743" s="28">
        <f t="shared" ref="AZ743:AZ806" si="6749">+AZ742+3000</f>
        <v>1375000</v>
      </c>
      <c r="BA743" s="6">
        <f t="shared" si="6501"/>
        <v>1.1794945454545454</v>
      </c>
      <c r="BB743" s="21">
        <f t="shared" si="6502"/>
        <v>1.3175348770809141</v>
      </c>
    </row>
    <row r="744" spans="4:54" x14ac:dyDescent="0.25">
      <c r="D744" s="28">
        <v>735</v>
      </c>
      <c r="F744" s="20"/>
      <c r="G744" s="29">
        <f t="shared" si="6513"/>
        <v>368</v>
      </c>
      <c r="H744" s="4">
        <f t="shared" ref="H744" si="6750">H$5/G744+H$6</f>
        <v>4.0441826086956523</v>
      </c>
      <c r="I744" s="4">
        <f t="shared" si="6504"/>
        <v>5.796836956521739</v>
      </c>
      <c r="J744" s="28">
        <v>735</v>
      </c>
      <c r="K744" s="4">
        <f t="shared" ref="K744" si="6751">K$5/J744+K$6</f>
        <v>4.0442639455782317</v>
      </c>
      <c r="L744" s="4">
        <f t="shared" si="6506"/>
        <v>5.7969557823129252</v>
      </c>
      <c r="M744" s="28">
        <f t="shared" si="6271"/>
        <v>2005</v>
      </c>
      <c r="N744" s="6">
        <f t="shared" ref="N744" si="6752">N$5/M744+N$6</f>
        <v>3.7444740648379056</v>
      </c>
      <c r="O744" s="6">
        <f t="shared" si="6254"/>
        <v>5.2620628428927683</v>
      </c>
      <c r="P744" s="28">
        <f t="shared" si="6273"/>
        <v>19150</v>
      </c>
      <c r="Q744" s="6">
        <f t="shared" ref="Q744" si="6753">Q$5/P744+Q$6</f>
        <v>3.7016718015665799</v>
      </c>
      <c r="R744" s="6">
        <f t="shared" si="6256"/>
        <v>5.2154506527415148</v>
      </c>
      <c r="S744" s="28">
        <f t="shared" si="6574"/>
        <v>34975</v>
      </c>
      <c r="T744" s="6">
        <f t="shared" ref="T744" si="6754">T$5/S744+T$6</f>
        <v>2.6628763402430309</v>
      </c>
      <c r="U744" s="6">
        <f t="shared" si="6258"/>
        <v>2.9733201572551824</v>
      </c>
      <c r="V744" s="28">
        <f t="shared" si="6576"/>
        <v>67075</v>
      </c>
      <c r="W744" s="6">
        <f t="shared" ref="W744" si="6755">W$5/V744+W$6</f>
        <v>2.5737412225121132</v>
      </c>
      <c r="X744" s="6">
        <f t="shared" si="6260"/>
        <v>2.8741295564666416</v>
      </c>
      <c r="Y744" s="28">
        <f t="shared" si="6578"/>
        <v>133950</v>
      </c>
      <c r="Z744" s="6">
        <f t="shared" ref="Z744" si="6756">Z$5/Y744+Z$6</f>
        <v>2.4494014557670774</v>
      </c>
      <c r="AA744" s="6">
        <f t="shared" si="6262"/>
        <v>2.7356002612915269</v>
      </c>
      <c r="AB744" s="28">
        <f t="shared" si="6661"/>
        <v>874000</v>
      </c>
      <c r="AC744" s="6">
        <f t="shared" ref="AC744" si="6757">AC$5/AB744+AC$6</f>
        <v>2.2001416475972544</v>
      </c>
      <c r="AD744" s="6">
        <f t="shared" si="6264"/>
        <v>2.4576643020594964</v>
      </c>
      <c r="AE744" s="28">
        <f t="shared" si="6744"/>
        <v>1378000</v>
      </c>
      <c r="AF744" s="6">
        <f t="shared" si="6247"/>
        <v>1.9137856313497823</v>
      </c>
      <c r="AG744" s="6">
        <f t="shared" si="6265"/>
        <v>2.1378902757619738</v>
      </c>
      <c r="AH744" s="28">
        <f t="shared" si="6745"/>
        <v>1378000</v>
      </c>
      <c r="AI744" s="6">
        <f t="shared" si="6248"/>
        <v>1.4471856313497824</v>
      </c>
      <c r="AJ744" s="6">
        <f t="shared" si="6266"/>
        <v>1.6165902757619739</v>
      </c>
      <c r="AK744" s="28">
        <f t="shared" si="6746"/>
        <v>1378000</v>
      </c>
      <c r="AL744" s="6">
        <f t="shared" si="6249"/>
        <v>0.74708563134978234</v>
      </c>
      <c r="AM744" s="6">
        <f t="shared" si="6267"/>
        <v>0.75132284021244866</v>
      </c>
      <c r="AN744" s="28">
        <f t="shared" si="6747"/>
        <v>1378000</v>
      </c>
      <c r="AO744" s="6">
        <f t="shared" si="6250"/>
        <v>0.44628563134978227</v>
      </c>
      <c r="AP744" s="6">
        <f t="shared" si="6268"/>
        <v>0.44889027576197388</v>
      </c>
      <c r="AQ744" s="28">
        <f t="shared" si="6581"/>
        <v>133950</v>
      </c>
      <c r="AR744" s="6">
        <f t="shared" si="6495"/>
        <v>1.4171014557670774</v>
      </c>
      <c r="AS744" s="6">
        <f t="shared" si="6496"/>
        <v>1.5822143154799304</v>
      </c>
      <c r="AT744" s="28">
        <f t="shared" si="6663"/>
        <v>874000</v>
      </c>
      <c r="AU744" s="6">
        <f t="shared" si="6497"/>
        <v>1.181841647597254</v>
      </c>
      <c r="AV744" s="6">
        <f t="shared" si="6498"/>
        <v>1.3199995427767743</v>
      </c>
      <c r="AW744" s="28">
        <f t="shared" si="6748"/>
        <v>1378000</v>
      </c>
      <c r="AX744" s="6">
        <f t="shared" si="6499"/>
        <v>1.1794856313497823</v>
      </c>
      <c r="AY744" s="6">
        <f t="shared" si="6500"/>
        <v>1.3175255164792516</v>
      </c>
      <c r="AZ744" s="28">
        <f t="shared" si="6749"/>
        <v>1378000</v>
      </c>
      <c r="BA744" s="6">
        <f t="shared" si="6501"/>
        <v>1.1794856313497823</v>
      </c>
      <c r="BB744" s="21">
        <f t="shared" si="6502"/>
        <v>1.3175255164792516</v>
      </c>
    </row>
    <row r="745" spans="4:54" x14ac:dyDescent="0.25">
      <c r="D745" s="28">
        <v>736</v>
      </c>
      <c r="F745" s="20"/>
      <c r="G745" s="29">
        <f t="shared" si="6513"/>
        <v>368.5</v>
      </c>
      <c r="H745" s="4">
        <f t="shared" ref="H745" si="6758">H$5/G745+H$6</f>
        <v>4.0441014925373135</v>
      </c>
      <c r="I745" s="4">
        <f t="shared" si="6504"/>
        <v>5.7967184531886025</v>
      </c>
      <c r="J745" s="28">
        <v>736</v>
      </c>
      <c r="K745" s="4">
        <f t="shared" ref="K745" si="6759">K$5/J745+K$6</f>
        <v>4.0441826086956523</v>
      </c>
      <c r="L745" s="4">
        <f t="shared" si="6506"/>
        <v>5.796836956521739</v>
      </c>
      <c r="M745" s="28">
        <f t="shared" si="6271"/>
        <v>2008</v>
      </c>
      <c r="N745" s="6">
        <f t="shared" ref="N745" si="6760">N$5/M745+N$6</f>
        <v>3.7443988047808765</v>
      </c>
      <c r="O745" s="6">
        <f t="shared" si="6254"/>
        <v>5.2619808764940244</v>
      </c>
      <c r="P745" s="28">
        <f t="shared" si="6273"/>
        <v>19180</v>
      </c>
      <c r="Q745" s="6">
        <f t="shared" ref="Q745" si="6761">Q$5/P745+Q$6</f>
        <v>3.7016599582898855</v>
      </c>
      <c r="R745" s="6">
        <f t="shared" si="6256"/>
        <v>5.2154377476538061</v>
      </c>
      <c r="S745" s="28">
        <f t="shared" si="6574"/>
        <v>35040</v>
      </c>
      <c r="T745" s="6">
        <f t="shared" ref="T745" si="6762">T$5/S745+T$6</f>
        <v>2.6628264840182649</v>
      </c>
      <c r="U745" s="6">
        <f t="shared" si="6258"/>
        <v>2.9732678082191781</v>
      </c>
      <c r="V745" s="28">
        <f t="shared" si="6576"/>
        <v>67200</v>
      </c>
      <c r="W745" s="6">
        <f t="shared" ref="W745" si="6763">W$5/V745+W$6</f>
        <v>2.5737005952380949</v>
      </c>
      <c r="X745" s="6">
        <f t="shared" si="6260"/>
        <v>2.8740869047619046</v>
      </c>
      <c r="Y745" s="28">
        <f t="shared" si="6578"/>
        <v>134200</v>
      </c>
      <c r="Z745" s="6">
        <f t="shared" ref="Z745" si="6764">Z$5/Y745+Z$6</f>
        <v>2.4493718330849479</v>
      </c>
      <c r="AA745" s="6">
        <f t="shared" si="6262"/>
        <v>2.7355691505216098</v>
      </c>
      <c r="AB745" s="28">
        <f t="shared" si="6661"/>
        <v>876000</v>
      </c>
      <c r="AC745" s="6">
        <f t="shared" ref="AC745" si="6765">AC$5/AB745+AC$6</f>
        <v>2.2001269406392696</v>
      </c>
      <c r="AD745" s="6">
        <f t="shared" si="6264"/>
        <v>2.4576488584474885</v>
      </c>
      <c r="AE745" s="28">
        <f t="shared" si="6744"/>
        <v>1381000</v>
      </c>
      <c r="AF745" s="6">
        <f t="shared" si="6247"/>
        <v>1.9137767559739318</v>
      </c>
      <c r="AG745" s="6">
        <f t="shared" si="6265"/>
        <v>2.1378809558291092</v>
      </c>
      <c r="AH745" s="28">
        <f t="shared" si="6745"/>
        <v>1381000</v>
      </c>
      <c r="AI745" s="6">
        <f t="shared" si="6248"/>
        <v>1.4471767559739319</v>
      </c>
      <c r="AJ745" s="6">
        <f t="shared" si="6266"/>
        <v>1.6165809558291093</v>
      </c>
      <c r="AK745" s="28">
        <f t="shared" si="6746"/>
        <v>1381000</v>
      </c>
      <c r="AL745" s="6">
        <f t="shared" si="6249"/>
        <v>0.74707675597393197</v>
      </c>
      <c r="AM745" s="6">
        <f t="shared" si="6267"/>
        <v>0.7513135202795842</v>
      </c>
      <c r="AN745" s="28">
        <f t="shared" si="6747"/>
        <v>1381000</v>
      </c>
      <c r="AO745" s="6">
        <f t="shared" si="6250"/>
        <v>0.4462767559739319</v>
      </c>
      <c r="AP745" s="6">
        <f t="shared" si="6268"/>
        <v>0.44888095582910936</v>
      </c>
      <c r="AQ745" s="28">
        <f t="shared" si="6581"/>
        <v>134200</v>
      </c>
      <c r="AR745" s="6">
        <f t="shared" si="6495"/>
        <v>1.4170718330849479</v>
      </c>
      <c r="AS745" s="6">
        <f t="shared" si="6496"/>
        <v>1.5821832047100131</v>
      </c>
      <c r="AT745" s="28">
        <f t="shared" si="6663"/>
        <v>876000</v>
      </c>
      <c r="AU745" s="6">
        <f t="shared" si="6497"/>
        <v>1.1818269406392694</v>
      </c>
      <c r="AV745" s="6">
        <f t="shared" si="6498"/>
        <v>1.3199840991647664</v>
      </c>
      <c r="AW745" s="28">
        <f t="shared" si="6748"/>
        <v>1381000</v>
      </c>
      <c r="AX745" s="6">
        <f t="shared" si="6499"/>
        <v>1.1794767559739319</v>
      </c>
      <c r="AY745" s="6">
        <f t="shared" si="6500"/>
        <v>1.3175161965463871</v>
      </c>
      <c r="AZ745" s="28">
        <f t="shared" si="6749"/>
        <v>1381000</v>
      </c>
      <c r="BA745" s="6">
        <f t="shared" si="6501"/>
        <v>1.1794767559739319</v>
      </c>
      <c r="BB745" s="21">
        <f t="shared" si="6502"/>
        <v>1.3175161965463871</v>
      </c>
    </row>
    <row r="746" spans="4:54" x14ac:dyDescent="0.25">
      <c r="D746" s="28">
        <v>737</v>
      </c>
      <c r="F746" s="20"/>
      <c r="G746" s="29">
        <f t="shared" si="6513"/>
        <v>369</v>
      </c>
      <c r="H746" s="4">
        <f t="shared" ref="H746" si="6766">H$5/G746+H$6</f>
        <v>4.0440205962059617</v>
      </c>
      <c r="I746" s="4">
        <f t="shared" si="6504"/>
        <v>5.7966002710027107</v>
      </c>
      <c r="J746" s="28">
        <v>737</v>
      </c>
      <c r="K746" s="4">
        <f t="shared" ref="K746" si="6767">K$5/J746+K$6</f>
        <v>4.0441014925373135</v>
      </c>
      <c r="L746" s="4">
        <f t="shared" si="6506"/>
        <v>5.7967184531886025</v>
      </c>
      <c r="M746" s="28">
        <f t="shared" si="6271"/>
        <v>2011</v>
      </c>
      <c r="N746" s="6">
        <f t="shared" ref="N746" si="6768">N$5/M746+N$6</f>
        <v>3.7443237692690206</v>
      </c>
      <c r="O746" s="6">
        <f t="shared" si="6254"/>
        <v>5.261899154649428</v>
      </c>
      <c r="P746" s="28">
        <f t="shared" si="6273"/>
        <v>19210</v>
      </c>
      <c r="Q746" s="6">
        <f t="shared" ref="Q746" si="6769">Q$5/P746+Q$6</f>
        <v>3.7016481520041649</v>
      </c>
      <c r="R746" s="6">
        <f t="shared" si="6256"/>
        <v>5.2154248828735037</v>
      </c>
      <c r="S746" s="28">
        <f t="shared" si="6574"/>
        <v>35105</v>
      </c>
      <c r="T746" s="6">
        <f t="shared" ref="T746" si="6770">T$5/S746+T$6</f>
        <v>2.6627768124198834</v>
      </c>
      <c r="U746" s="6">
        <f t="shared" si="6258"/>
        <v>2.9732156530408775</v>
      </c>
      <c r="V746" s="28">
        <f t="shared" si="6576"/>
        <v>67325</v>
      </c>
      <c r="W746" s="6">
        <f t="shared" ref="W746" si="6771">W$5/V746+W$6</f>
        <v>2.5736601188265875</v>
      </c>
      <c r="X746" s="6">
        <f t="shared" si="6260"/>
        <v>2.8740444114370591</v>
      </c>
      <c r="Y746" s="28">
        <f t="shared" si="6578"/>
        <v>134450</v>
      </c>
      <c r="Z746" s="6">
        <f t="shared" ref="Z746" si="6772">Z$5/Y746+Z$6</f>
        <v>2.449342320565266</v>
      </c>
      <c r="AA746" s="6">
        <f t="shared" si="6262"/>
        <v>2.735538155448122</v>
      </c>
      <c r="AB746" s="28">
        <f t="shared" si="6661"/>
        <v>878000</v>
      </c>
      <c r="AC746" s="6">
        <f t="shared" ref="AC746" si="6773">AC$5/AB746+AC$6</f>
        <v>2.2001123006833714</v>
      </c>
      <c r="AD746" s="6">
        <f t="shared" si="6264"/>
        <v>2.4576334851936217</v>
      </c>
      <c r="AE746" s="28">
        <f t="shared" si="6744"/>
        <v>1384000</v>
      </c>
      <c r="AF746" s="6">
        <f t="shared" si="6247"/>
        <v>1.9137679190751444</v>
      </c>
      <c r="AG746" s="6">
        <f t="shared" si="6265"/>
        <v>2.1378716763005778</v>
      </c>
      <c r="AH746" s="28">
        <f t="shared" si="6745"/>
        <v>1384000</v>
      </c>
      <c r="AI746" s="6">
        <f t="shared" si="6248"/>
        <v>1.4471679190751445</v>
      </c>
      <c r="AJ746" s="6">
        <f t="shared" si="6266"/>
        <v>1.6165716763005782</v>
      </c>
      <c r="AK746" s="28">
        <f t="shared" si="6746"/>
        <v>1384000</v>
      </c>
      <c r="AL746" s="6">
        <f t="shared" si="6249"/>
        <v>0.74706791907514447</v>
      </c>
      <c r="AM746" s="6">
        <f t="shared" si="6267"/>
        <v>0.75130424075105284</v>
      </c>
      <c r="AN746" s="28">
        <f t="shared" si="6747"/>
        <v>1384000</v>
      </c>
      <c r="AO746" s="6">
        <f t="shared" si="6250"/>
        <v>0.44626791907514451</v>
      </c>
      <c r="AP746" s="6">
        <f t="shared" si="6268"/>
        <v>0.448871676300578</v>
      </c>
      <c r="AQ746" s="28">
        <f t="shared" si="6581"/>
        <v>134450</v>
      </c>
      <c r="AR746" s="6">
        <f t="shared" si="6495"/>
        <v>1.417042320565266</v>
      </c>
      <c r="AS746" s="6">
        <f t="shared" si="6496"/>
        <v>1.5821522096365257</v>
      </c>
      <c r="AT746" s="28">
        <f t="shared" si="6663"/>
        <v>878000</v>
      </c>
      <c r="AU746" s="6">
        <f t="shared" si="6497"/>
        <v>1.1818123006833714</v>
      </c>
      <c r="AV746" s="6">
        <f t="shared" si="6498"/>
        <v>1.3199687259108996</v>
      </c>
      <c r="AW746" s="28">
        <f t="shared" si="6748"/>
        <v>1384000</v>
      </c>
      <c r="AX746" s="6">
        <f t="shared" si="6499"/>
        <v>1.1794679190751445</v>
      </c>
      <c r="AY746" s="6">
        <f t="shared" si="6500"/>
        <v>1.3175069170178559</v>
      </c>
      <c r="AZ746" s="28">
        <f t="shared" si="6749"/>
        <v>1384000</v>
      </c>
      <c r="BA746" s="6">
        <f t="shared" si="6501"/>
        <v>1.1794679190751445</v>
      </c>
      <c r="BB746" s="21">
        <f t="shared" si="6502"/>
        <v>1.3175069170178559</v>
      </c>
    </row>
    <row r="747" spans="4:54" x14ac:dyDescent="0.25">
      <c r="D747" s="28">
        <v>738</v>
      </c>
      <c r="F747" s="20"/>
      <c r="G747" s="29">
        <f t="shared" si="6513"/>
        <v>369.5</v>
      </c>
      <c r="H747" s="4">
        <f t="shared" ref="H747" si="6774">H$5/G747+H$6</f>
        <v>4.043939918809202</v>
      </c>
      <c r="I747" s="4">
        <f t="shared" si="6504"/>
        <v>5.7964824086603519</v>
      </c>
      <c r="J747" s="28">
        <v>738</v>
      </c>
      <c r="K747" s="4">
        <f t="shared" ref="K747" si="6775">K$5/J747+K$6</f>
        <v>4.0440205962059617</v>
      </c>
      <c r="L747" s="4">
        <f t="shared" si="6506"/>
        <v>5.7966002710027107</v>
      </c>
      <c r="M747" s="28">
        <f t="shared" si="6271"/>
        <v>2014</v>
      </c>
      <c r="N747" s="6">
        <f t="shared" ref="N747" si="6776">N$5/M747+N$6</f>
        <v>3.7442489572989079</v>
      </c>
      <c r="O747" s="6">
        <f t="shared" si="6254"/>
        <v>5.2618176762661371</v>
      </c>
      <c r="P747" s="28">
        <f t="shared" si="6273"/>
        <v>19240</v>
      </c>
      <c r="Q747" s="6">
        <f t="shared" ref="Q747" si="6777">Q$5/P747+Q$6</f>
        <v>3.7016363825363827</v>
      </c>
      <c r="R747" s="6">
        <f t="shared" si="6256"/>
        <v>5.2154120582120589</v>
      </c>
      <c r="S747" s="28">
        <f t="shared" si="6574"/>
        <v>35170</v>
      </c>
      <c r="T747" s="6">
        <f t="shared" ref="T747" si="6778">T$5/S747+T$6</f>
        <v>2.6627273244242251</v>
      </c>
      <c r="U747" s="6">
        <f t="shared" si="6258"/>
        <v>2.9731636906454364</v>
      </c>
      <c r="V747" s="28">
        <f t="shared" si="6576"/>
        <v>67450</v>
      </c>
      <c r="W747" s="6">
        <f t="shared" ref="W747" si="6779">W$5/V747+W$6</f>
        <v>2.5736197924388433</v>
      </c>
      <c r="X747" s="6">
        <f t="shared" si="6260"/>
        <v>2.8740020756115641</v>
      </c>
      <c r="Y747" s="28">
        <f t="shared" si="6578"/>
        <v>134700</v>
      </c>
      <c r="Z747" s="6">
        <f t="shared" ref="Z747" si="6780">Z$5/Y747+Z$6</f>
        <v>2.4493129175946549</v>
      </c>
      <c r="AA747" s="6">
        <f t="shared" si="6262"/>
        <v>2.7355072754268748</v>
      </c>
      <c r="AB747" s="28">
        <f t="shared" si="6661"/>
        <v>880000</v>
      </c>
      <c r="AC747" s="6">
        <f t="shared" ref="AC747" si="6781">AC$5/AB747+AC$6</f>
        <v>2.2000977272727273</v>
      </c>
      <c r="AD747" s="6">
        <f t="shared" si="6264"/>
        <v>2.4576181818181815</v>
      </c>
      <c r="AE747" s="28">
        <f t="shared" si="6744"/>
        <v>1387000</v>
      </c>
      <c r="AF747" s="6">
        <f t="shared" si="6247"/>
        <v>1.913759120403749</v>
      </c>
      <c r="AG747" s="6">
        <f t="shared" si="6265"/>
        <v>2.1378624369142032</v>
      </c>
      <c r="AH747" s="28">
        <f t="shared" si="6745"/>
        <v>1387000</v>
      </c>
      <c r="AI747" s="6">
        <f t="shared" si="6248"/>
        <v>1.4471591204037491</v>
      </c>
      <c r="AJ747" s="6">
        <f t="shared" si="6266"/>
        <v>1.6165624369142033</v>
      </c>
      <c r="AK747" s="28">
        <f t="shared" si="6746"/>
        <v>1387000</v>
      </c>
      <c r="AL747" s="6">
        <f t="shared" si="6249"/>
        <v>0.74705912040374911</v>
      </c>
      <c r="AM747" s="6">
        <f t="shared" si="6267"/>
        <v>0.75129500136467819</v>
      </c>
      <c r="AN747" s="28">
        <f t="shared" si="6747"/>
        <v>1387000</v>
      </c>
      <c r="AO747" s="6">
        <f t="shared" si="6250"/>
        <v>0.4462591204037491</v>
      </c>
      <c r="AP747" s="6">
        <f t="shared" si="6268"/>
        <v>0.4488624369142033</v>
      </c>
      <c r="AQ747" s="28">
        <f t="shared" si="6581"/>
        <v>134700</v>
      </c>
      <c r="AR747" s="6">
        <f t="shared" si="6495"/>
        <v>1.4170129175946549</v>
      </c>
      <c r="AS747" s="6">
        <f t="shared" si="6496"/>
        <v>1.5821213296152781</v>
      </c>
      <c r="AT747" s="28">
        <f t="shared" si="6663"/>
        <v>880000</v>
      </c>
      <c r="AU747" s="6">
        <f t="shared" si="6497"/>
        <v>1.1817977272727274</v>
      </c>
      <c r="AV747" s="6">
        <f t="shared" si="6498"/>
        <v>1.3199534225354597</v>
      </c>
      <c r="AW747" s="28">
        <f t="shared" si="6748"/>
        <v>1387000</v>
      </c>
      <c r="AX747" s="6">
        <f t="shared" si="6499"/>
        <v>1.179459120403749</v>
      </c>
      <c r="AY747" s="6">
        <f t="shared" si="6500"/>
        <v>1.3174976776314811</v>
      </c>
      <c r="AZ747" s="28">
        <f t="shared" si="6749"/>
        <v>1387000</v>
      </c>
      <c r="BA747" s="6">
        <f t="shared" si="6501"/>
        <v>1.179459120403749</v>
      </c>
      <c r="BB747" s="21">
        <f t="shared" si="6502"/>
        <v>1.3174976776314811</v>
      </c>
    </row>
    <row r="748" spans="4:54" x14ac:dyDescent="0.25">
      <c r="D748" s="28">
        <v>739</v>
      </c>
      <c r="F748" s="20"/>
      <c r="G748" s="29">
        <f t="shared" si="6513"/>
        <v>370</v>
      </c>
      <c r="H748" s="4">
        <f t="shared" ref="H748" si="6782">H$5/G748+H$6</f>
        <v>4.0438594594594592</v>
      </c>
      <c r="I748" s="4">
        <f t="shared" si="6504"/>
        <v>5.7963648648648647</v>
      </c>
      <c r="J748" s="28">
        <v>739</v>
      </c>
      <c r="K748" s="4">
        <f t="shared" ref="K748" si="6783">K$5/J748+K$6</f>
        <v>4.043939918809202</v>
      </c>
      <c r="L748" s="4">
        <f t="shared" si="6506"/>
        <v>5.7964824086603519</v>
      </c>
      <c r="M748" s="28">
        <f t="shared" si="6271"/>
        <v>2017</v>
      </c>
      <c r="N748" s="6">
        <f t="shared" ref="N748" si="6784">N$5/M748+N$6</f>
        <v>3.7441743678730788</v>
      </c>
      <c r="O748" s="6">
        <f t="shared" si="6254"/>
        <v>5.2617364402578088</v>
      </c>
      <c r="P748" s="28">
        <f t="shared" si="6273"/>
        <v>19270</v>
      </c>
      <c r="Q748" s="6">
        <f t="shared" ref="Q748" si="6785">Q$5/P748+Q$6</f>
        <v>3.7016246497145824</v>
      </c>
      <c r="R748" s="6">
        <f t="shared" si="6256"/>
        <v>5.2153992734820971</v>
      </c>
      <c r="S748" s="28">
        <f t="shared" si="6574"/>
        <v>35235</v>
      </c>
      <c r="T748" s="6">
        <f t="shared" ref="T748" si="6786">T$5/S748+T$6</f>
        <v>2.6626780190151838</v>
      </c>
      <c r="U748" s="6">
        <f t="shared" si="6258"/>
        <v>2.9731119199659428</v>
      </c>
      <c r="V748" s="28">
        <f t="shared" si="6576"/>
        <v>67575</v>
      </c>
      <c r="W748" s="6">
        <f t="shared" ref="W748" si="6787">W$5/V748+W$6</f>
        <v>2.5735796152423234</v>
      </c>
      <c r="X748" s="6">
        <f t="shared" si="6260"/>
        <v>2.8739598964113946</v>
      </c>
      <c r="Y748" s="28">
        <f t="shared" si="6578"/>
        <v>134950</v>
      </c>
      <c r="Z748" s="6">
        <f t="shared" ref="Z748" si="6788">Z$5/Y748+Z$6</f>
        <v>2.4492836235642832</v>
      </c>
      <c r="AA748" s="6">
        <f t="shared" si="6262"/>
        <v>2.7354765098184513</v>
      </c>
      <c r="AB748" s="28">
        <f t="shared" si="6661"/>
        <v>882000</v>
      </c>
      <c r="AC748" s="6">
        <f t="shared" ref="AC748" si="6789">AC$5/AB748+AC$6</f>
        <v>2.2000832199546489</v>
      </c>
      <c r="AD748" s="6">
        <f t="shared" si="6264"/>
        <v>2.457602947845805</v>
      </c>
      <c r="AE748" s="28">
        <f t="shared" si="6744"/>
        <v>1390000</v>
      </c>
      <c r="AF748" s="6">
        <f t="shared" si="6247"/>
        <v>1.9137503597122301</v>
      </c>
      <c r="AG748" s="6">
        <f t="shared" si="6265"/>
        <v>2.1378532374100718</v>
      </c>
      <c r="AH748" s="28">
        <f t="shared" si="6745"/>
        <v>1390000</v>
      </c>
      <c r="AI748" s="6">
        <f t="shared" si="6248"/>
        <v>1.4471503597122302</v>
      </c>
      <c r="AJ748" s="6">
        <f t="shared" si="6266"/>
        <v>1.616553237410072</v>
      </c>
      <c r="AK748" s="28">
        <f t="shared" si="6746"/>
        <v>1390000</v>
      </c>
      <c r="AL748" s="6">
        <f t="shared" si="6249"/>
        <v>0.74705035971223022</v>
      </c>
      <c r="AM748" s="6">
        <f t="shared" si="6267"/>
        <v>0.75128580186054683</v>
      </c>
      <c r="AN748" s="28">
        <f t="shared" si="6747"/>
        <v>1390000</v>
      </c>
      <c r="AO748" s="6">
        <f t="shared" si="6250"/>
        <v>0.4462503597122302</v>
      </c>
      <c r="AP748" s="6">
        <f t="shared" si="6268"/>
        <v>0.44885323741007194</v>
      </c>
      <c r="AQ748" s="28">
        <f t="shared" si="6581"/>
        <v>134950</v>
      </c>
      <c r="AR748" s="6">
        <f t="shared" si="6495"/>
        <v>1.4169836235642832</v>
      </c>
      <c r="AS748" s="6">
        <f t="shared" si="6496"/>
        <v>1.582090564006855</v>
      </c>
      <c r="AT748" s="28">
        <f t="shared" si="6663"/>
        <v>882000</v>
      </c>
      <c r="AU748" s="6">
        <f t="shared" si="6497"/>
        <v>1.1817832199546485</v>
      </c>
      <c r="AV748" s="6">
        <f t="shared" si="6498"/>
        <v>1.3199381885630828</v>
      </c>
      <c r="AW748" s="28">
        <f t="shared" si="6748"/>
        <v>1390000</v>
      </c>
      <c r="AX748" s="6">
        <f t="shared" si="6499"/>
        <v>1.1794503597122301</v>
      </c>
      <c r="AY748" s="6">
        <f t="shared" si="6500"/>
        <v>1.3174884781273497</v>
      </c>
      <c r="AZ748" s="28">
        <f t="shared" si="6749"/>
        <v>1390000</v>
      </c>
      <c r="BA748" s="6">
        <f t="shared" si="6501"/>
        <v>1.1794503597122301</v>
      </c>
      <c r="BB748" s="21">
        <f t="shared" si="6502"/>
        <v>1.3174884781273497</v>
      </c>
    </row>
    <row r="749" spans="4:54" x14ac:dyDescent="0.25">
      <c r="D749" s="28">
        <v>740</v>
      </c>
      <c r="F749" s="20"/>
      <c r="G749" s="29">
        <f t="shared" si="6513"/>
        <v>370.5</v>
      </c>
      <c r="H749" s="4">
        <f t="shared" ref="H749" si="6790">H$5/G749+H$6</f>
        <v>4.0437792172739542</v>
      </c>
      <c r="I749" s="4">
        <f t="shared" si="6504"/>
        <v>5.7962476383265855</v>
      </c>
      <c r="J749" s="28">
        <v>740</v>
      </c>
      <c r="K749" s="4">
        <f t="shared" ref="K749" si="6791">K$5/J749+K$6</f>
        <v>4.0438594594594592</v>
      </c>
      <c r="L749" s="4">
        <f t="shared" si="6506"/>
        <v>5.7963648648648647</v>
      </c>
      <c r="M749" s="28">
        <f t="shared" si="6271"/>
        <v>2020</v>
      </c>
      <c r="N749" s="6">
        <f t="shared" ref="N749" si="6792">N$5/M749+N$6</f>
        <v>3.7441</v>
      </c>
      <c r="O749" s="6">
        <f t="shared" si="6254"/>
        <v>5.2616554455445543</v>
      </c>
      <c r="P749" s="28">
        <f t="shared" si="6273"/>
        <v>19300</v>
      </c>
      <c r="Q749" s="6">
        <f t="shared" ref="Q749" si="6793">Q$5/P749+Q$6</f>
        <v>3.7016129533678757</v>
      </c>
      <c r="R749" s="6">
        <f t="shared" si="6256"/>
        <v>5.2153865284974099</v>
      </c>
      <c r="S749" s="28">
        <f t="shared" si="6574"/>
        <v>35300</v>
      </c>
      <c r="T749" s="6">
        <f t="shared" ref="T749" si="6794">T$5/S749+T$6</f>
        <v>2.6626288951841359</v>
      </c>
      <c r="U749" s="6">
        <f t="shared" si="6258"/>
        <v>2.9730603399433426</v>
      </c>
      <c r="V749" s="28">
        <f t="shared" si="6576"/>
        <v>67700</v>
      </c>
      <c r="W749" s="6">
        <f t="shared" ref="W749" si="6795">W$5/V749+W$6</f>
        <v>2.573539586410635</v>
      </c>
      <c r="X749" s="6">
        <f t="shared" si="6260"/>
        <v>2.8739178729689807</v>
      </c>
      <c r="Y749" s="28">
        <f t="shared" si="6578"/>
        <v>135200</v>
      </c>
      <c r="Z749" s="6">
        <f t="shared" ref="Z749" si="6796">Z$5/Y749+Z$6</f>
        <v>2.4492544378698224</v>
      </c>
      <c r="AA749" s="6">
        <f t="shared" si="6262"/>
        <v>2.7354458579881658</v>
      </c>
      <c r="AB749" s="28">
        <f t="shared" si="6661"/>
        <v>884000</v>
      </c>
      <c r="AC749" s="6">
        <f t="shared" ref="AC749" si="6797">AC$5/AB749+AC$6</f>
        <v>2.200068778280543</v>
      </c>
      <c r="AD749" s="6">
        <f t="shared" si="6264"/>
        <v>2.4575877828054296</v>
      </c>
      <c r="AE749" s="28">
        <f t="shared" si="6744"/>
        <v>1393000</v>
      </c>
      <c r="AF749" s="6">
        <f t="shared" ref="AF749:AF812" si="6798">AF$5/AE749+AF$6</f>
        <v>1.9137416367552045</v>
      </c>
      <c r="AG749" s="6">
        <f t="shared" si="6265"/>
        <v>2.1378440775305094</v>
      </c>
      <c r="AH749" s="28">
        <f t="shared" si="6745"/>
        <v>1393000</v>
      </c>
      <c r="AI749" s="6">
        <f t="shared" ref="AI749:AI812" si="6799">AI$5/AH749+AI$6</f>
        <v>1.4471416367552046</v>
      </c>
      <c r="AJ749" s="6">
        <f t="shared" si="6266"/>
        <v>1.6165440775305098</v>
      </c>
      <c r="AK749" s="28">
        <f t="shared" si="6746"/>
        <v>1393000</v>
      </c>
      <c r="AL749" s="6">
        <f t="shared" ref="AL749:AL812" si="6800">AL$5/AK749+AL$6</f>
        <v>0.74704163675520463</v>
      </c>
      <c r="AM749" s="6">
        <f t="shared" si="6267"/>
        <v>0.75127664198098454</v>
      </c>
      <c r="AN749" s="28">
        <f t="shared" si="6747"/>
        <v>1393000</v>
      </c>
      <c r="AO749" s="6">
        <f t="shared" ref="AO749:AO812" si="6801">AO$5/AN749+AO$6</f>
        <v>0.44624163675520456</v>
      </c>
      <c r="AP749" s="6">
        <f t="shared" si="6268"/>
        <v>0.4488440775305097</v>
      </c>
      <c r="AQ749" s="28">
        <f t="shared" si="6581"/>
        <v>135200</v>
      </c>
      <c r="AR749" s="6">
        <f t="shared" si="6495"/>
        <v>1.4169544378698224</v>
      </c>
      <c r="AS749" s="6">
        <f t="shared" si="6496"/>
        <v>1.5820599121765693</v>
      </c>
      <c r="AT749" s="28">
        <f t="shared" si="6663"/>
        <v>884000</v>
      </c>
      <c r="AU749" s="6">
        <f t="shared" si="6497"/>
        <v>1.1817687782805431</v>
      </c>
      <c r="AV749" s="6">
        <f t="shared" si="6498"/>
        <v>1.3199230235227077</v>
      </c>
      <c r="AW749" s="28">
        <f t="shared" si="6748"/>
        <v>1393000</v>
      </c>
      <c r="AX749" s="6">
        <f t="shared" si="6499"/>
        <v>1.1794416367552045</v>
      </c>
      <c r="AY749" s="6">
        <f t="shared" si="6500"/>
        <v>1.3174793182477875</v>
      </c>
      <c r="AZ749" s="28">
        <f t="shared" si="6749"/>
        <v>1393000</v>
      </c>
      <c r="BA749" s="6">
        <f t="shared" si="6501"/>
        <v>1.1794416367552045</v>
      </c>
      <c r="BB749" s="21">
        <f t="shared" si="6502"/>
        <v>1.3174793182477875</v>
      </c>
    </row>
    <row r="750" spans="4:54" x14ac:dyDescent="0.25">
      <c r="D750" s="28">
        <v>741</v>
      </c>
      <c r="F750" s="20"/>
      <c r="G750" s="29">
        <f t="shared" si="6513"/>
        <v>371</v>
      </c>
      <c r="H750" s="4">
        <f t="shared" ref="H750" si="6802">H$5/G750+H$6</f>
        <v>4.0436991913746629</v>
      </c>
      <c r="I750" s="4">
        <f t="shared" si="6504"/>
        <v>5.7961307277628036</v>
      </c>
      <c r="J750" s="28">
        <v>741</v>
      </c>
      <c r="K750" s="4">
        <f t="shared" ref="K750" si="6803">K$5/J750+K$6</f>
        <v>4.0437792172739542</v>
      </c>
      <c r="L750" s="4">
        <f t="shared" si="6506"/>
        <v>5.7962476383265855</v>
      </c>
      <c r="M750" s="28">
        <f t="shared" si="6271"/>
        <v>2023</v>
      </c>
      <c r="N750" s="6">
        <f t="shared" ref="N750" si="6804">N$5/M750+N$6</f>
        <v>3.7440258526940191</v>
      </c>
      <c r="O750" s="6">
        <f t="shared" ref="O750:O813" si="6805">O$5/M750+O$6</f>
        <v>5.2615746910528918</v>
      </c>
      <c r="P750" s="28">
        <f t="shared" si="6273"/>
        <v>19330</v>
      </c>
      <c r="Q750" s="6">
        <f t="shared" ref="Q750" si="6806">Q$5/P750+Q$6</f>
        <v>3.7016012933264357</v>
      </c>
      <c r="R750" s="6">
        <f t="shared" ref="R750:R813" si="6807">R$5/P750+R$6</f>
        <v>5.2153738230729436</v>
      </c>
      <c r="S750" s="28">
        <f t="shared" si="6574"/>
        <v>35365</v>
      </c>
      <c r="T750" s="6">
        <f t="shared" ref="T750" si="6808">T$5/S750+T$6</f>
        <v>2.6625799519298745</v>
      </c>
      <c r="U750" s="6">
        <f t="shared" ref="U750:U813" si="6809">U$5/S750+U$6</f>
        <v>2.9730089495263679</v>
      </c>
      <c r="V750" s="28">
        <f t="shared" si="6576"/>
        <v>67825</v>
      </c>
      <c r="W750" s="6">
        <f t="shared" ref="W750" si="6810">W$5/V750+W$6</f>
        <v>2.5734997051234796</v>
      </c>
      <c r="X750" s="6">
        <f t="shared" ref="X750:X813" si="6811">X$5/V750+X$6</f>
        <v>2.8738760044231477</v>
      </c>
      <c r="Y750" s="28">
        <f t="shared" si="6578"/>
        <v>135450</v>
      </c>
      <c r="Z750" s="6">
        <f t="shared" ref="Z750" si="6812">Z$5/Y750+Z$6</f>
        <v>2.4492253599114067</v>
      </c>
      <c r="AA750" s="6">
        <f t="shared" ref="AA750:AA813" si="6813">AA$5/Y750+AA$6</f>
        <v>2.7354153193060169</v>
      </c>
      <c r="AB750" s="28">
        <f t="shared" si="6661"/>
        <v>886000</v>
      </c>
      <c r="AC750" s="6">
        <f t="shared" ref="AC750" si="6814">AC$5/AB750+AC$6</f>
        <v>2.2000544018058692</v>
      </c>
      <c r="AD750" s="6">
        <f t="shared" ref="AD750:AD813" si="6815">AD$5/AB750+AD$6</f>
        <v>2.457572686230248</v>
      </c>
      <c r="AE750" s="28">
        <f t="shared" si="6744"/>
        <v>1396000</v>
      </c>
      <c r="AF750" s="6">
        <f t="shared" si="6798"/>
        <v>1.9137329512893981</v>
      </c>
      <c r="AG750" s="6">
        <f t="shared" ref="AG750:AG813" si="6816">AG$5/AE750+AG$6</f>
        <v>2.1378349570200572</v>
      </c>
      <c r="AH750" s="28">
        <f t="shared" si="6745"/>
        <v>1396000</v>
      </c>
      <c r="AI750" s="6">
        <f t="shared" si="6799"/>
        <v>1.4471329512893982</v>
      </c>
      <c r="AJ750" s="6">
        <f t="shared" ref="AJ750:AJ813" si="6817">AJ$5/AH750+AJ$6</f>
        <v>1.6165349570200573</v>
      </c>
      <c r="AK750" s="28">
        <f t="shared" si="6746"/>
        <v>1396000</v>
      </c>
      <c r="AL750" s="6">
        <f t="shared" si="6800"/>
        <v>0.74703295128939828</v>
      </c>
      <c r="AM750" s="6">
        <f t="shared" ref="AM750:AM813" si="6818">AM$5/AK750+AM$6</f>
        <v>0.75126752147053211</v>
      </c>
      <c r="AN750" s="28">
        <f t="shared" si="6747"/>
        <v>1396000</v>
      </c>
      <c r="AO750" s="6">
        <f t="shared" si="6801"/>
        <v>0.44623295128939827</v>
      </c>
      <c r="AP750" s="6">
        <f t="shared" ref="AP750:AP813" si="6819">AP$5/AN750+AP$6</f>
        <v>0.44883495702005732</v>
      </c>
      <c r="AQ750" s="28">
        <f t="shared" si="6581"/>
        <v>135450</v>
      </c>
      <c r="AR750" s="6">
        <f t="shared" si="6495"/>
        <v>1.4169253599114064</v>
      </c>
      <c r="AS750" s="6">
        <f t="shared" si="6496"/>
        <v>1.5820293734944206</v>
      </c>
      <c r="AT750" s="28">
        <f t="shared" si="6663"/>
        <v>886000</v>
      </c>
      <c r="AU750" s="6">
        <f t="shared" si="6497"/>
        <v>1.181754401805869</v>
      </c>
      <c r="AV750" s="6">
        <f t="shared" si="6498"/>
        <v>1.3199079269475262</v>
      </c>
      <c r="AW750" s="28">
        <f t="shared" si="6748"/>
        <v>1396000</v>
      </c>
      <c r="AX750" s="6">
        <f t="shared" si="6499"/>
        <v>1.1794329512893982</v>
      </c>
      <c r="AY750" s="6">
        <f t="shared" si="6500"/>
        <v>1.3174701977373351</v>
      </c>
      <c r="AZ750" s="28">
        <f t="shared" si="6749"/>
        <v>1396000</v>
      </c>
      <c r="BA750" s="6">
        <f t="shared" si="6501"/>
        <v>1.1794329512893982</v>
      </c>
      <c r="BB750" s="21">
        <f t="shared" si="6502"/>
        <v>1.3174701977373351</v>
      </c>
    </row>
    <row r="751" spans="4:54" x14ac:dyDescent="0.25">
      <c r="D751" s="28">
        <v>742</v>
      </c>
      <c r="F751" s="20"/>
      <c r="G751" s="29">
        <f t="shared" si="6513"/>
        <v>371.5</v>
      </c>
      <c r="H751" s="4">
        <f t="shared" ref="H751" si="6820">H$5/G751+H$6</f>
        <v>4.0436193808882903</v>
      </c>
      <c r="I751" s="4">
        <f t="shared" si="6504"/>
        <v>5.7960141318977119</v>
      </c>
      <c r="J751" s="28">
        <v>742</v>
      </c>
      <c r="K751" s="4">
        <f t="shared" ref="K751" si="6821">K$5/J751+K$6</f>
        <v>4.0436991913746629</v>
      </c>
      <c r="L751" s="4">
        <f t="shared" si="6506"/>
        <v>5.7961307277628036</v>
      </c>
      <c r="M751" s="28">
        <f t="shared" ref="M751:M814" si="6822">+M750+3</f>
        <v>2026</v>
      </c>
      <c r="N751" s="6">
        <f t="shared" ref="N751" si="6823">N$5/M751+N$6</f>
        <v>3.7439519249753208</v>
      </c>
      <c r="O751" s="6">
        <f t="shared" si="6805"/>
        <v>5.2614941757156961</v>
      </c>
      <c r="P751" s="28">
        <f t="shared" ref="P751:P814" si="6824">P750+30</f>
        <v>19360</v>
      </c>
      <c r="Q751" s="6">
        <f t="shared" ref="Q751" si="6825">Q$5/P751+Q$6</f>
        <v>3.7015896694214878</v>
      </c>
      <c r="R751" s="6">
        <f t="shared" si="6807"/>
        <v>5.2153611570247937</v>
      </c>
      <c r="S751" s="28">
        <f t="shared" si="6574"/>
        <v>35430</v>
      </c>
      <c r="T751" s="6">
        <f t="shared" ref="T751" si="6826">T$5/S751+T$6</f>
        <v>2.6625311882585381</v>
      </c>
      <c r="U751" s="6">
        <f t="shared" si="6809"/>
        <v>2.9729577476714648</v>
      </c>
      <c r="V751" s="28">
        <f t="shared" si="6576"/>
        <v>67950</v>
      </c>
      <c r="W751" s="6">
        <f t="shared" ref="W751" si="6827">W$5/V751+W$6</f>
        <v>2.573459970566593</v>
      </c>
      <c r="X751" s="6">
        <f t="shared" si="6811"/>
        <v>2.8738342899190581</v>
      </c>
      <c r="Y751" s="28">
        <f t="shared" si="6578"/>
        <v>135700</v>
      </c>
      <c r="Z751" s="6">
        <f t="shared" ref="Z751" si="6828">Z$5/Y751+Z$6</f>
        <v>2.4491963890935886</v>
      </c>
      <c r="AA751" s="6">
        <f t="shared" si="6813"/>
        <v>2.7353848931466471</v>
      </c>
      <c r="AB751" s="28">
        <f t="shared" si="6661"/>
        <v>888000</v>
      </c>
      <c r="AC751" s="6">
        <f t="shared" ref="AC751" si="6829">AC$5/AB751+AC$6</f>
        <v>2.2000400900900905</v>
      </c>
      <c r="AD751" s="6">
        <f t="shared" si="6815"/>
        <v>2.4575576576576577</v>
      </c>
      <c r="AE751" s="28">
        <f t="shared" si="6744"/>
        <v>1399000</v>
      </c>
      <c r="AF751" s="6">
        <f t="shared" si="6798"/>
        <v>1.913724303073624</v>
      </c>
      <c r="AG751" s="6">
        <f t="shared" si="6816"/>
        <v>2.1378258756254467</v>
      </c>
      <c r="AH751" s="28">
        <f t="shared" si="6745"/>
        <v>1399000</v>
      </c>
      <c r="AI751" s="6">
        <f t="shared" si="6799"/>
        <v>1.4471243030736241</v>
      </c>
      <c r="AJ751" s="6">
        <f t="shared" si="6817"/>
        <v>1.6165258756254468</v>
      </c>
      <c r="AK751" s="28">
        <f t="shared" si="6746"/>
        <v>1399000</v>
      </c>
      <c r="AL751" s="6">
        <f t="shared" si="6800"/>
        <v>0.747024303073624</v>
      </c>
      <c r="AM751" s="6">
        <f t="shared" si="6818"/>
        <v>0.75125844007592157</v>
      </c>
      <c r="AN751" s="28">
        <f t="shared" si="6747"/>
        <v>1399000</v>
      </c>
      <c r="AO751" s="6">
        <f t="shared" si="6801"/>
        <v>0.44622430307362398</v>
      </c>
      <c r="AP751" s="6">
        <f t="shared" si="6819"/>
        <v>0.44882587562544674</v>
      </c>
      <c r="AQ751" s="28">
        <f t="shared" si="6581"/>
        <v>135700</v>
      </c>
      <c r="AR751" s="6">
        <f t="shared" si="6495"/>
        <v>1.4168963890935888</v>
      </c>
      <c r="AS751" s="6">
        <f t="shared" si="6496"/>
        <v>1.5819989473350506</v>
      </c>
      <c r="AT751" s="28">
        <f t="shared" si="6663"/>
        <v>888000</v>
      </c>
      <c r="AU751" s="6">
        <f t="shared" si="6497"/>
        <v>1.1817400900900901</v>
      </c>
      <c r="AV751" s="6">
        <f t="shared" si="6498"/>
        <v>1.3198928983749354</v>
      </c>
      <c r="AW751" s="28">
        <f t="shared" si="6748"/>
        <v>1399000</v>
      </c>
      <c r="AX751" s="6">
        <f t="shared" si="6499"/>
        <v>1.179424303073624</v>
      </c>
      <c r="AY751" s="6">
        <f t="shared" si="6500"/>
        <v>1.3174611163427246</v>
      </c>
      <c r="AZ751" s="28">
        <f t="shared" si="6749"/>
        <v>1399000</v>
      </c>
      <c r="BA751" s="6">
        <f t="shared" si="6501"/>
        <v>1.179424303073624</v>
      </c>
      <c r="BB751" s="21">
        <f t="shared" si="6502"/>
        <v>1.3174611163427246</v>
      </c>
    </row>
    <row r="752" spans="4:54" x14ac:dyDescent="0.25">
      <c r="D752" s="28">
        <v>743</v>
      </c>
      <c r="F752" s="20"/>
      <c r="G752" s="29">
        <f t="shared" si="6513"/>
        <v>372</v>
      </c>
      <c r="H752" s="4">
        <f t="shared" ref="H752" si="6830">H$5/G752+H$6</f>
        <v>4.0435397849462369</v>
      </c>
      <c r="I752" s="4">
        <f t="shared" si="6504"/>
        <v>5.7958978494623654</v>
      </c>
      <c r="J752" s="28">
        <v>743</v>
      </c>
      <c r="K752" s="4">
        <f t="shared" ref="K752" si="6831">K$5/J752+K$6</f>
        <v>4.0436193808882903</v>
      </c>
      <c r="L752" s="4">
        <f t="shared" si="6506"/>
        <v>5.7960141318977119</v>
      </c>
      <c r="M752" s="28">
        <f t="shared" si="6822"/>
        <v>2029</v>
      </c>
      <c r="N752" s="6">
        <f t="shared" ref="N752" si="6832">N$5/M752+N$6</f>
        <v>3.7438782158698869</v>
      </c>
      <c r="O752" s="6">
        <f t="shared" si="6805"/>
        <v>5.2614138984721537</v>
      </c>
      <c r="P752" s="28">
        <f t="shared" si="6824"/>
        <v>19390</v>
      </c>
      <c r="Q752" s="6">
        <f t="shared" ref="Q752" si="6833">Q$5/P752+Q$6</f>
        <v>3.7015780814853017</v>
      </c>
      <c r="R752" s="6">
        <f t="shared" si="6807"/>
        <v>5.215348530170191</v>
      </c>
      <c r="S752" s="28">
        <f t="shared" si="6574"/>
        <v>35495</v>
      </c>
      <c r="T752" s="6">
        <f t="shared" ref="T752" si="6834">T$5/S752+T$6</f>
        <v>2.6624826031835469</v>
      </c>
      <c r="U752" s="6">
        <f t="shared" si="6809"/>
        <v>2.9729067333427244</v>
      </c>
      <c r="V752" s="28">
        <f t="shared" si="6576"/>
        <v>68075</v>
      </c>
      <c r="W752" s="6">
        <f t="shared" ref="W752" si="6835">W$5/V752+W$6</f>
        <v>2.573420381931693</v>
      </c>
      <c r="X752" s="6">
        <f t="shared" si="6811"/>
        <v>2.8737927286081528</v>
      </c>
      <c r="Y752" s="28">
        <f t="shared" si="6578"/>
        <v>135950</v>
      </c>
      <c r="Z752" s="6">
        <f t="shared" ref="Z752" si="6836">Z$5/Y752+Z$6</f>
        <v>2.4491675248253033</v>
      </c>
      <c r="AA752" s="6">
        <f t="shared" si="6813"/>
        <v>2.7353545788892974</v>
      </c>
      <c r="AB752" s="28">
        <f t="shared" si="6661"/>
        <v>890000</v>
      </c>
      <c r="AC752" s="6">
        <f t="shared" ref="AC752" si="6837">AC$5/AB752+AC$6</f>
        <v>2.2000258426966295</v>
      </c>
      <c r="AD752" s="6">
        <f t="shared" si="6815"/>
        <v>2.4575426966292135</v>
      </c>
      <c r="AE752" s="28">
        <f t="shared" si="6744"/>
        <v>1402000</v>
      </c>
      <c r="AF752" s="6">
        <f t="shared" si="6798"/>
        <v>1.9137156918687588</v>
      </c>
      <c r="AG752" s="6">
        <f t="shared" si="6816"/>
        <v>2.1378168330955778</v>
      </c>
      <c r="AH752" s="28">
        <f t="shared" si="6745"/>
        <v>1402000</v>
      </c>
      <c r="AI752" s="6">
        <f t="shared" si="6799"/>
        <v>1.4471156918687589</v>
      </c>
      <c r="AJ752" s="6">
        <f t="shared" si="6817"/>
        <v>1.6165168330955779</v>
      </c>
      <c r="AK752" s="28">
        <f t="shared" si="6746"/>
        <v>1402000</v>
      </c>
      <c r="AL752" s="6">
        <f t="shared" si="6800"/>
        <v>0.74701569186875894</v>
      </c>
      <c r="AM752" s="6">
        <f t="shared" si="6818"/>
        <v>0.75124939754605258</v>
      </c>
      <c r="AN752" s="28">
        <f t="shared" si="6747"/>
        <v>1402000</v>
      </c>
      <c r="AO752" s="6">
        <f t="shared" si="6801"/>
        <v>0.44621569186875892</v>
      </c>
      <c r="AP752" s="6">
        <f t="shared" si="6819"/>
        <v>0.44881683309557774</v>
      </c>
      <c r="AQ752" s="28">
        <f t="shared" si="6581"/>
        <v>135950</v>
      </c>
      <c r="AR752" s="6">
        <f t="shared" si="6495"/>
        <v>1.4168675248253035</v>
      </c>
      <c r="AS752" s="6">
        <f t="shared" si="6496"/>
        <v>1.5819686330777012</v>
      </c>
      <c r="AT752" s="28">
        <f t="shared" si="6663"/>
        <v>890000</v>
      </c>
      <c r="AU752" s="6">
        <f t="shared" si="6497"/>
        <v>1.1817258426966293</v>
      </c>
      <c r="AV752" s="6">
        <f t="shared" si="6498"/>
        <v>1.3198779373464913</v>
      </c>
      <c r="AW752" s="28">
        <f t="shared" si="6748"/>
        <v>1402000</v>
      </c>
      <c r="AX752" s="6">
        <f t="shared" si="6499"/>
        <v>1.1794156918687588</v>
      </c>
      <c r="AY752" s="6">
        <f t="shared" si="6500"/>
        <v>1.3174520738128557</v>
      </c>
      <c r="AZ752" s="28">
        <f t="shared" si="6749"/>
        <v>1402000</v>
      </c>
      <c r="BA752" s="6">
        <f t="shared" si="6501"/>
        <v>1.1794156918687588</v>
      </c>
      <c r="BB752" s="21">
        <f t="shared" si="6502"/>
        <v>1.3174520738128557</v>
      </c>
    </row>
    <row r="753" spans="4:54" x14ac:dyDescent="0.25">
      <c r="D753" s="28">
        <v>744</v>
      </c>
      <c r="F753" s="20"/>
      <c r="G753" s="29">
        <f t="shared" si="6513"/>
        <v>372.5</v>
      </c>
      <c r="H753" s="4">
        <f t="shared" ref="H753" si="6838">H$5/G753+H$6</f>
        <v>4.0434604026845635</v>
      </c>
      <c r="I753" s="4">
        <f t="shared" si="6504"/>
        <v>5.7957818791946307</v>
      </c>
      <c r="J753" s="28">
        <v>744</v>
      </c>
      <c r="K753" s="4">
        <f t="shared" ref="K753" si="6839">K$5/J753+K$6</f>
        <v>4.0435397849462369</v>
      </c>
      <c r="L753" s="4">
        <f t="shared" si="6506"/>
        <v>5.7958978494623654</v>
      </c>
      <c r="M753" s="28">
        <f t="shared" si="6822"/>
        <v>2032</v>
      </c>
      <c r="N753" s="6">
        <f t="shared" ref="N753" si="6840">N$5/M753+N$6</f>
        <v>3.7438047244094488</v>
      </c>
      <c r="O753" s="6">
        <f t="shared" si="6805"/>
        <v>5.2613338582677169</v>
      </c>
      <c r="P753" s="28">
        <f t="shared" si="6824"/>
        <v>19420</v>
      </c>
      <c r="Q753" s="6">
        <f t="shared" ref="Q753" si="6841">Q$5/P753+Q$6</f>
        <v>3.7015665293511844</v>
      </c>
      <c r="R753" s="6">
        <f t="shared" si="6807"/>
        <v>5.2153359423274974</v>
      </c>
      <c r="S753" s="28">
        <f t="shared" si="6574"/>
        <v>35560</v>
      </c>
      <c r="T753" s="6">
        <f t="shared" ref="T753" si="6842">T$5/S753+T$6</f>
        <v>2.6624341957255346</v>
      </c>
      <c r="U753" s="6">
        <f t="shared" si="6809"/>
        <v>2.9728559055118109</v>
      </c>
      <c r="V753" s="28">
        <f t="shared" si="6576"/>
        <v>68200</v>
      </c>
      <c r="W753" s="6">
        <f t="shared" ref="W753" si="6843">W$5/V753+W$6</f>
        <v>2.5733809384164221</v>
      </c>
      <c r="X753" s="6">
        <f t="shared" si="6811"/>
        <v>2.8737513196480937</v>
      </c>
      <c r="Y753" s="28">
        <f t="shared" si="6578"/>
        <v>136200</v>
      </c>
      <c r="Z753" s="6">
        <f t="shared" ref="Z753" si="6844">Z$5/Y753+Z$6</f>
        <v>2.4491387665198237</v>
      </c>
      <c r="AA753" s="6">
        <f t="shared" si="6813"/>
        <v>2.7353243759177679</v>
      </c>
      <c r="AB753" s="28">
        <f t="shared" si="6661"/>
        <v>892000</v>
      </c>
      <c r="AC753" s="6">
        <f t="shared" ref="AC753" si="6845">AC$5/AB753+AC$6</f>
        <v>2.2000116591928252</v>
      </c>
      <c r="AD753" s="6">
        <f t="shared" si="6815"/>
        <v>2.4575278026905827</v>
      </c>
      <c r="AE753" s="28">
        <f t="shared" si="6744"/>
        <v>1405000</v>
      </c>
      <c r="AF753" s="6">
        <f t="shared" si="6798"/>
        <v>1.9137071174377225</v>
      </c>
      <c r="AG753" s="6">
        <f t="shared" si="6816"/>
        <v>2.1378078291814946</v>
      </c>
      <c r="AH753" s="28">
        <f t="shared" si="6745"/>
        <v>1405000</v>
      </c>
      <c r="AI753" s="6">
        <f t="shared" si="6799"/>
        <v>1.4471071174377226</v>
      </c>
      <c r="AJ753" s="6">
        <f t="shared" si="6817"/>
        <v>1.6165078291814947</v>
      </c>
      <c r="AK753" s="28">
        <f t="shared" si="6746"/>
        <v>1405000</v>
      </c>
      <c r="AL753" s="6">
        <f t="shared" si="6800"/>
        <v>0.74700711743772241</v>
      </c>
      <c r="AM753" s="6">
        <f t="shared" si="6818"/>
        <v>0.75124039363196948</v>
      </c>
      <c r="AN753" s="28">
        <f t="shared" si="6747"/>
        <v>1405000</v>
      </c>
      <c r="AO753" s="6">
        <f t="shared" si="6801"/>
        <v>0.4462071174377224</v>
      </c>
      <c r="AP753" s="6">
        <f t="shared" si="6819"/>
        <v>0.44880782918149464</v>
      </c>
      <c r="AQ753" s="28">
        <f t="shared" si="6581"/>
        <v>136200</v>
      </c>
      <c r="AR753" s="6">
        <f t="shared" si="6495"/>
        <v>1.4168387665198239</v>
      </c>
      <c r="AS753" s="6">
        <f t="shared" si="6496"/>
        <v>1.5819384301061716</v>
      </c>
      <c r="AT753" s="28">
        <f t="shared" si="6663"/>
        <v>892000</v>
      </c>
      <c r="AU753" s="6">
        <f t="shared" si="6497"/>
        <v>1.1817116591928252</v>
      </c>
      <c r="AV753" s="6">
        <f t="shared" si="6498"/>
        <v>1.3198630434078609</v>
      </c>
      <c r="AW753" s="28">
        <f t="shared" si="6748"/>
        <v>1405000</v>
      </c>
      <c r="AX753" s="6">
        <f t="shared" si="6499"/>
        <v>1.1794071174377225</v>
      </c>
      <c r="AY753" s="6">
        <f t="shared" si="6500"/>
        <v>1.3174430698987725</v>
      </c>
      <c r="AZ753" s="28">
        <f t="shared" si="6749"/>
        <v>1405000</v>
      </c>
      <c r="BA753" s="6">
        <f t="shared" si="6501"/>
        <v>1.1794071174377225</v>
      </c>
      <c r="BB753" s="21">
        <f t="shared" si="6502"/>
        <v>1.3174430698987725</v>
      </c>
    </row>
    <row r="754" spans="4:54" x14ac:dyDescent="0.25">
      <c r="D754" s="28">
        <v>745</v>
      </c>
      <c r="F754" s="20"/>
      <c r="G754" s="29">
        <f t="shared" si="6513"/>
        <v>373</v>
      </c>
      <c r="H754" s="4">
        <f t="shared" ref="H754" si="6846">H$5/G754+H$6</f>
        <v>4.0433812332439674</v>
      </c>
      <c r="I754" s="4">
        <f t="shared" si="6504"/>
        <v>5.7956662198391422</v>
      </c>
      <c r="J754" s="28">
        <v>745</v>
      </c>
      <c r="K754" s="4">
        <f t="shared" ref="K754" si="6847">K$5/J754+K$6</f>
        <v>4.0434604026845635</v>
      </c>
      <c r="L754" s="4">
        <f t="shared" si="6506"/>
        <v>5.7957818791946307</v>
      </c>
      <c r="M754" s="28">
        <f t="shared" si="6822"/>
        <v>2035</v>
      </c>
      <c r="N754" s="6">
        <f t="shared" ref="N754" si="6848">N$5/M754+N$6</f>
        <v>3.7437314496314498</v>
      </c>
      <c r="O754" s="6">
        <f t="shared" si="6805"/>
        <v>5.2612540540540547</v>
      </c>
      <c r="P754" s="28">
        <f t="shared" si="6824"/>
        <v>19450</v>
      </c>
      <c r="Q754" s="6">
        <f t="shared" ref="Q754" si="6849">Q$5/P754+Q$6</f>
        <v>3.7015550128534707</v>
      </c>
      <c r="R754" s="6">
        <f t="shared" si="6807"/>
        <v>5.2153233933161953</v>
      </c>
      <c r="S754" s="28">
        <f t="shared" si="6574"/>
        <v>35625</v>
      </c>
      <c r="T754" s="6">
        <f t="shared" ref="T754" si="6850">T$5/S754+T$6</f>
        <v>2.6623859649122807</v>
      </c>
      <c r="U754" s="6">
        <f t="shared" si="6809"/>
        <v>2.9728052631578947</v>
      </c>
      <c r="V754" s="28">
        <f t="shared" si="6576"/>
        <v>68325</v>
      </c>
      <c r="W754" s="6">
        <f t="shared" ref="W754" si="6851">W$5/V754+W$6</f>
        <v>2.5733416392242954</v>
      </c>
      <c r="X754" s="6">
        <f t="shared" si="6811"/>
        <v>2.8737100622027074</v>
      </c>
      <c r="Y754" s="28">
        <f t="shared" si="6578"/>
        <v>136450</v>
      </c>
      <c r="Z754" s="6">
        <f t="shared" ref="Z754" si="6852">Z$5/Y754+Z$6</f>
        <v>2.4491101135947235</v>
      </c>
      <c r="AA754" s="6">
        <f t="shared" si="6813"/>
        <v>2.735294283620374</v>
      </c>
      <c r="AB754" s="28">
        <f t="shared" si="6661"/>
        <v>894000</v>
      </c>
      <c r="AC754" s="6">
        <f t="shared" ref="AC754" si="6853">AC$5/AB754+AC$6</f>
        <v>2.1999975391498885</v>
      </c>
      <c r="AD754" s="6">
        <f t="shared" si="6815"/>
        <v>2.4575129753914986</v>
      </c>
      <c r="AE754" s="28">
        <f t="shared" si="6744"/>
        <v>1408000</v>
      </c>
      <c r="AF754" s="6">
        <f t="shared" si="6798"/>
        <v>1.9136985795454544</v>
      </c>
      <c r="AG754" s="6">
        <f t="shared" si="6816"/>
        <v>2.1377988636363634</v>
      </c>
      <c r="AH754" s="28">
        <f t="shared" si="6745"/>
        <v>1408000</v>
      </c>
      <c r="AI754" s="6">
        <f t="shared" si="6799"/>
        <v>1.4470985795454545</v>
      </c>
      <c r="AJ754" s="6">
        <f t="shared" si="6817"/>
        <v>1.6164988636363637</v>
      </c>
      <c r="AK754" s="28">
        <f t="shared" si="6746"/>
        <v>1408000</v>
      </c>
      <c r="AL754" s="6">
        <f t="shared" si="6800"/>
        <v>0.74699857954545457</v>
      </c>
      <c r="AM754" s="6">
        <f t="shared" si="6818"/>
        <v>0.75123142808683852</v>
      </c>
      <c r="AN754" s="28">
        <f t="shared" si="6747"/>
        <v>1408000</v>
      </c>
      <c r="AO754" s="6">
        <f t="shared" si="6801"/>
        <v>0.44619857954545455</v>
      </c>
      <c r="AP754" s="6">
        <f t="shared" si="6819"/>
        <v>0.44879886363636362</v>
      </c>
      <c r="AQ754" s="28">
        <f t="shared" si="6581"/>
        <v>136450</v>
      </c>
      <c r="AR754" s="6">
        <f t="shared" si="6495"/>
        <v>1.4168101135947233</v>
      </c>
      <c r="AS754" s="6">
        <f t="shared" si="6496"/>
        <v>1.5819083378087773</v>
      </c>
      <c r="AT754" s="28">
        <f t="shared" si="6663"/>
        <v>894000</v>
      </c>
      <c r="AU754" s="6">
        <f t="shared" si="6497"/>
        <v>1.1816975391498881</v>
      </c>
      <c r="AV754" s="6">
        <f t="shared" si="6498"/>
        <v>1.3198482161087768</v>
      </c>
      <c r="AW754" s="28">
        <f t="shared" si="6748"/>
        <v>1408000</v>
      </c>
      <c r="AX754" s="6">
        <f t="shared" si="6499"/>
        <v>1.1793985795454545</v>
      </c>
      <c r="AY754" s="6">
        <f t="shared" si="6500"/>
        <v>1.3174341043536415</v>
      </c>
      <c r="AZ754" s="28">
        <f t="shared" si="6749"/>
        <v>1408000</v>
      </c>
      <c r="BA754" s="6">
        <f t="shared" si="6501"/>
        <v>1.1793985795454545</v>
      </c>
      <c r="BB754" s="21">
        <f t="shared" si="6502"/>
        <v>1.3174341043536415</v>
      </c>
    </row>
    <row r="755" spans="4:54" x14ac:dyDescent="0.25">
      <c r="D755" s="28">
        <v>746</v>
      </c>
      <c r="F755" s="20"/>
      <c r="G755" s="29">
        <f t="shared" si="6513"/>
        <v>373.5</v>
      </c>
      <c r="H755" s="4">
        <f t="shared" ref="H755" si="6854">H$5/G755+H$6</f>
        <v>4.0433022757697454</v>
      </c>
      <c r="I755" s="4">
        <f t="shared" si="6504"/>
        <v>5.795550870147256</v>
      </c>
      <c r="J755" s="28">
        <v>746</v>
      </c>
      <c r="K755" s="4">
        <f t="shared" ref="K755" si="6855">K$5/J755+K$6</f>
        <v>4.0433812332439674</v>
      </c>
      <c r="L755" s="4">
        <f t="shared" si="6506"/>
        <v>5.7956662198391422</v>
      </c>
      <c r="M755" s="28">
        <f t="shared" si="6822"/>
        <v>2038</v>
      </c>
      <c r="N755" s="6">
        <f t="shared" ref="N755" si="6856">N$5/M755+N$6</f>
        <v>3.7436583905789993</v>
      </c>
      <c r="O755" s="6">
        <f t="shared" si="6805"/>
        <v>5.2611744847890094</v>
      </c>
      <c r="P755" s="28">
        <f t="shared" si="6824"/>
        <v>19480</v>
      </c>
      <c r="Q755" s="6">
        <f t="shared" ref="Q755" si="6857">Q$5/P755+Q$6</f>
        <v>3.7015435318275154</v>
      </c>
      <c r="R755" s="6">
        <f t="shared" si="6807"/>
        <v>5.2153108829568788</v>
      </c>
      <c r="S755" s="28">
        <f t="shared" si="6574"/>
        <v>35690</v>
      </c>
      <c r="T755" s="6">
        <f t="shared" ref="T755" si="6858">T$5/S755+T$6</f>
        <v>2.6623379097786497</v>
      </c>
      <c r="U755" s="6">
        <f t="shared" si="6809"/>
        <v>2.9727548052675821</v>
      </c>
      <c r="V755" s="28">
        <f t="shared" si="6576"/>
        <v>68450</v>
      </c>
      <c r="W755" s="6">
        <f t="shared" ref="W755" si="6859">W$5/V755+W$6</f>
        <v>2.5733024835646456</v>
      </c>
      <c r="X755" s="6">
        <f t="shared" si="6811"/>
        <v>2.8736689554419286</v>
      </c>
      <c r="Y755" s="28">
        <f t="shared" si="6578"/>
        <v>136700</v>
      </c>
      <c r="Z755" s="6">
        <f t="shared" ref="Z755" si="6860">Z$5/Y755+Z$6</f>
        <v>2.4490815654718361</v>
      </c>
      <c r="AA755" s="6">
        <f t="shared" si="6813"/>
        <v>2.735264301389905</v>
      </c>
      <c r="AB755" s="28">
        <f t="shared" si="6661"/>
        <v>896000</v>
      </c>
      <c r="AC755" s="6">
        <f t="shared" ref="AC755" si="6861">AC$5/AB755+AC$6</f>
        <v>2.1999834821428572</v>
      </c>
      <c r="AD755" s="6">
        <f t="shared" si="6815"/>
        <v>2.4574982142857142</v>
      </c>
      <c r="AE755" s="28">
        <f t="shared" si="6744"/>
        <v>1411000</v>
      </c>
      <c r="AF755" s="6">
        <f t="shared" si="6798"/>
        <v>1.9136900779588943</v>
      </c>
      <c r="AG755" s="6">
        <f t="shared" si="6816"/>
        <v>2.1377899362154498</v>
      </c>
      <c r="AH755" s="28">
        <f t="shared" si="6745"/>
        <v>1411000</v>
      </c>
      <c r="AI755" s="6">
        <f t="shared" si="6799"/>
        <v>1.4470900779588944</v>
      </c>
      <c r="AJ755" s="6">
        <f t="shared" si="6817"/>
        <v>1.6164899362154501</v>
      </c>
      <c r="AK755" s="28">
        <f t="shared" si="6746"/>
        <v>1411000</v>
      </c>
      <c r="AL755" s="6">
        <f t="shared" si="6800"/>
        <v>0.74699007795889438</v>
      </c>
      <c r="AM755" s="6">
        <f t="shared" si="6818"/>
        <v>0.75122250066592489</v>
      </c>
      <c r="AN755" s="28">
        <f t="shared" si="6747"/>
        <v>1411000</v>
      </c>
      <c r="AO755" s="6">
        <f t="shared" si="6801"/>
        <v>0.44619007795889437</v>
      </c>
      <c r="AP755" s="6">
        <f t="shared" si="6819"/>
        <v>0.44878993621545005</v>
      </c>
      <c r="AQ755" s="28">
        <f t="shared" si="6581"/>
        <v>136700</v>
      </c>
      <c r="AR755" s="6">
        <f t="shared" si="6495"/>
        <v>1.4167815654718361</v>
      </c>
      <c r="AS755" s="6">
        <f t="shared" si="6496"/>
        <v>1.5818783555783085</v>
      </c>
      <c r="AT755" s="28">
        <f t="shared" si="6663"/>
        <v>896000</v>
      </c>
      <c r="AU755" s="6">
        <f t="shared" si="6497"/>
        <v>1.1816834821428572</v>
      </c>
      <c r="AV755" s="6">
        <f t="shared" si="6498"/>
        <v>1.3198334550029922</v>
      </c>
      <c r="AW755" s="28">
        <f t="shared" si="6748"/>
        <v>1411000</v>
      </c>
      <c r="AX755" s="6">
        <f t="shared" si="6499"/>
        <v>1.1793900779588944</v>
      </c>
      <c r="AY755" s="6">
        <f t="shared" si="6500"/>
        <v>1.3174251769327279</v>
      </c>
      <c r="AZ755" s="28">
        <f t="shared" si="6749"/>
        <v>1411000</v>
      </c>
      <c r="BA755" s="6">
        <f t="shared" si="6501"/>
        <v>1.1793900779588944</v>
      </c>
      <c r="BB755" s="21">
        <f t="shared" si="6502"/>
        <v>1.3174251769327279</v>
      </c>
    </row>
    <row r="756" spans="4:54" x14ac:dyDescent="0.25">
      <c r="D756" s="28">
        <v>747</v>
      </c>
      <c r="F756" s="20"/>
      <c r="G756" s="29">
        <f t="shared" si="6513"/>
        <v>374</v>
      </c>
      <c r="H756" s="4">
        <f t="shared" ref="H756" si="6862">H$5/G756+H$6</f>
        <v>4.0432235294117644</v>
      </c>
      <c r="I756" s="4">
        <f t="shared" si="6504"/>
        <v>5.7954358288770056</v>
      </c>
      <c r="J756" s="28">
        <v>747</v>
      </c>
      <c r="K756" s="4">
        <f t="shared" ref="K756" si="6863">K$5/J756+K$6</f>
        <v>4.0433022757697454</v>
      </c>
      <c r="L756" s="4">
        <f t="shared" si="6506"/>
        <v>5.795550870147256</v>
      </c>
      <c r="M756" s="28">
        <f t="shared" si="6822"/>
        <v>2041</v>
      </c>
      <c r="N756" s="6">
        <f t="shared" ref="N756" si="6864">N$5/M756+N$6</f>
        <v>3.743585546300833</v>
      </c>
      <c r="O756" s="6">
        <f t="shared" si="6805"/>
        <v>5.2610951494365512</v>
      </c>
      <c r="P756" s="28">
        <f t="shared" si="6824"/>
        <v>19510</v>
      </c>
      <c r="Q756" s="6">
        <f t="shared" ref="Q756" si="6865">Q$5/P756+Q$6</f>
        <v>3.7015320861096876</v>
      </c>
      <c r="R756" s="6">
        <f t="shared" si="6807"/>
        <v>5.2152984110712461</v>
      </c>
      <c r="S756" s="28">
        <f t="shared" si="6574"/>
        <v>35755</v>
      </c>
      <c r="T756" s="6">
        <f t="shared" ref="T756" si="6866">T$5/S756+T$6</f>
        <v>2.6622900293665221</v>
      </c>
      <c r="U756" s="6">
        <f t="shared" si="6809"/>
        <v>2.9727045308348483</v>
      </c>
      <c r="V756" s="28">
        <f t="shared" si="6576"/>
        <v>68575</v>
      </c>
      <c r="W756" s="6">
        <f t="shared" ref="W756" si="6867">W$5/V756+W$6</f>
        <v>2.5732634706525701</v>
      </c>
      <c r="X756" s="6">
        <f t="shared" si="6811"/>
        <v>2.8736279985417426</v>
      </c>
      <c r="Y756" s="28">
        <f t="shared" si="6578"/>
        <v>136950</v>
      </c>
      <c r="Z756" s="6">
        <f t="shared" ref="Z756" si="6868">Z$5/Y756+Z$6</f>
        <v>2.4490531215772178</v>
      </c>
      <c r="AA756" s="6">
        <f t="shared" si="6813"/>
        <v>2.7352344286235852</v>
      </c>
      <c r="AB756" s="28">
        <f t="shared" si="6661"/>
        <v>898000</v>
      </c>
      <c r="AC756" s="6">
        <f t="shared" ref="AC756" si="6869">AC$5/AB756+AC$6</f>
        <v>2.1999694877505571</v>
      </c>
      <c r="AD756" s="6">
        <f t="shared" si="6815"/>
        <v>2.4574835189309576</v>
      </c>
      <c r="AE756" s="28">
        <f t="shared" si="6744"/>
        <v>1414000</v>
      </c>
      <c r="AF756" s="6">
        <f t="shared" si="6798"/>
        <v>1.9136816124469589</v>
      </c>
      <c r="AG756" s="6">
        <f t="shared" si="6816"/>
        <v>2.1377810466760963</v>
      </c>
      <c r="AH756" s="28">
        <f t="shared" si="6745"/>
        <v>1414000</v>
      </c>
      <c r="AI756" s="6">
        <f t="shared" si="6799"/>
        <v>1.447081612446959</v>
      </c>
      <c r="AJ756" s="6">
        <f t="shared" si="6817"/>
        <v>1.6164810466760962</v>
      </c>
      <c r="AK756" s="28">
        <f t="shared" si="6746"/>
        <v>1414000</v>
      </c>
      <c r="AL756" s="6">
        <f t="shared" si="6800"/>
        <v>0.74698161244695893</v>
      </c>
      <c r="AM756" s="6">
        <f t="shared" si="6818"/>
        <v>0.75121361112657103</v>
      </c>
      <c r="AN756" s="28">
        <f t="shared" si="6747"/>
        <v>1414000</v>
      </c>
      <c r="AO756" s="6">
        <f t="shared" si="6801"/>
        <v>0.44618161244695898</v>
      </c>
      <c r="AP756" s="6">
        <f t="shared" si="6819"/>
        <v>0.4487810466760962</v>
      </c>
      <c r="AQ756" s="28">
        <f t="shared" si="6581"/>
        <v>136950</v>
      </c>
      <c r="AR756" s="6">
        <f t="shared" si="6495"/>
        <v>1.416753121577218</v>
      </c>
      <c r="AS756" s="6">
        <f t="shared" si="6496"/>
        <v>1.581848482811989</v>
      </c>
      <c r="AT756" s="28">
        <f t="shared" si="6663"/>
        <v>898000</v>
      </c>
      <c r="AU756" s="6">
        <f t="shared" si="6497"/>
        <v>1.1816694877505567</v>
      </c>
      <c r="AV756" s="6">
        <f t="shared" si="6498"/>
        <v>1.3198187596482356</v>
      </c>
      <c r="AW756" s="28">
        <f t="shared" si="6748"/>
        <v>1414000</v>
      </c>
      <c r="AX756" s="6">
        <f t="shared" si="6499"/>
        <v>1.1793816124469589</v>
      </c>
      <c r="AY756" s="6">
        <f t="shared" si="6500"/>
        <v>1.3174162873933739</v>
      </c>
      <c r="AZ756" s="28">
        <f t="shared" si="6749"/>
        <v>1414000</v>
      </c>
      <c r="BA756" s="6">
        <f t="shared" si="6501"/>
        <v>1.1793816124469589</v>
      </c>
      <c r="BB756" s="21">
        <f t="shared" si="6502"/>
        <v>1.3174162873933739</v>
      </c>
    </row>
    <row r="757" spans="4:54" x14ac:dyDescent="0.25">
      <c r="D757" s="28">
        <v>748</v>
      </c>
      <c r="F757" s="20"/>
      <c r="G757" s="29">
        <f t="shared" si="6513"/>
        <v>374.5</v>
      </c>
      <c r="H757" s="4">
        <f t="shared" ref="H757" si="6870">H$5/G757+H$6</f>
        <v>4.0431449933244323</v>
      </c>
      <c r="I757" s="4">
        <f t="shared" si="6504"/>
        <v>5.7953210947930573</v>
      </c>
      <c r="J757" s="28">
        <v>748</v>
      </c>
      <c r="K757" s="4">
        <f t="shared" ref="K757" si="6871">K$5/J757+K$6</f>
        <v>4.0432235294117644</v>
      </c>
      <c r="L757" s="4">
        <f t="shared" si="6506"/>
        <v>5.7954358288770056</v>
      </c>
      <c r="M757" s="28">
        <f t="shared" si="6822"/>
        <v>2044</v>
      </c>
      <c r="N757" s="6">
        <f t="shared" ref="N757" si="6872">N$5/M757+N$6</f>
        <v>3.7435129158512721</v>
      </c>
      <c r="O757" s="6">
        <f t="shared" si="6805"/>
        <v>5.2610160469667324</v>
      </c>
      <c r="P757" s="28">
        <f t="shared" si="6824"/>
        <v>19540</v>
      </c>
      <c r="Q757" s="6">
        <f t="shared" ref="Q757" si="6873">Q$5/P757+Q$6</f>
        <v>3.7015206755373593</v>
      </c>
      <c r="R757" s="6">
        <f t="shared" si="6807"/>
        <v>5.2152859774820879</v>
      </c>
      <c r="S757" s="28">
        <f t="shared" si="6574"/>
        <v>35820</v>
      </c>
      <c r="T757" s="6">
        <f t="shared" ref="T757" si="6874">T$5/S757+T$6</f>
        <v>2.6622423227247349</v>
      </c>
      <c r="U757" s="6">
        <f t="shared" si="6809"/>
        <v>2.9726544388609715</v>
      </c>
      <c r="V757" s="28">
        <f t="shared" si="6576"/>
        <v>68700</v>
      </c>
      <c r="W757" s="6">
        <f t="shared" ref="W757" si="6875">W$5/V757+W$6</f>
        <v>2.5732245997088792</v>
      </c>
      <c r="X757" s="6">
        <f t="shared" si="6811"/>
        <v>2.8735871906841339</v>
      </c>
      <c r="Y757" s="28">
        <f t="shared" si="6578"/>
        <v>137200</v>
      </c>
      <c r="Z757" s="6">
        <f t="shared" ref="Z757" si="6876">Z$5/Y757+Z$6</f>
        <v>2.4490247813411079</v>
      </c>
      <c r="AA757" s="6">
        <f t="shared" si="6813"/>
        <v>2.7352046647230321</v>
      </c>
      <c r="AB757" s="28">
        <f t="shared" si="6661"/>
        <v>900000</v>
      </c>
      <c r="AC757" s="6">
        <f t="shared" ref="AC757" si="6877">AC$5/AB757+AC$6</f>
        <v>2.1999555555555559</v>
      </c>
      <c r="AD757" s="6">
        <f t="shared" si="6815"/>
        <v>2.4574688888888887</v>
      </c>
      <c r="AE757" s="28">
        <f t="shared" si="6744"/>
        <v>1417000</v>
      </c>
      <c r="AF757" s="6">
        <f t="shared" si="6798"/>
        <v>1.9136731827805222</v>
      </c>
      <c r="AG757" s="6">
        <f t="shared" si="6816"/>
        <v>2.1377721947776993</v>
      </c>
      <c r="AH757" s="28">
        <f t="shared" si="6745"/>
        <v>1417000</v>
      </c>
      <c r="AI757" s="6">
        <f t="shared" si="6799"/>
        <v>1.4470731827805223</v>
      </c>
      <c r="AJ757" s="6">
        <f t="shared" si="6817"/>
        <v>1.6164721947776994</v>
      </c>
      <c r="AK757" s="28">
        <f t="shared" si="6746"/>
        <v>1417000</v>
      </c>
      <c r="AL757" s="6">
        <f t="shared" si="6800"/>
        <v>0.74697318278052227</v>
      </c>
      <c r="AM757" s="6">
        <f t="shared" si="6818"/>
        <v>0.7512047592281742</v>
      </c>
      <c r="AN757" s="28">
        <f t="shared" si="6747"/>
        <v>1417000</v>
      </c>
      <c r="AO757" s="6">
        <f t="shared" si="6801"/>
        <v>0.4461731827805222</v>
      </c>
      <c r="AP757" s="6">
        <f t="shared" si="6819"/>
        <v>0.44877219477769936</v>
      </c>
      <c r="AQ757" s="28">
        <f t="shared" si="6581"/>
        <v>137200</v>
      </c>
      <c r="AR757" s="6">
        <f t="shared" si="6495"/>
        <v>1.4167247813411079</v>
      </c>
      <c r="AS757" s="6">
        <f t="shared" si="6496"/>
        <v>1.5818187189114357</v>
      </c>
      <c r="AT757" s="28">
        <f t="shared" si="6663"/>
        <v>900000</v>
      </c>
      <c r="AU757" s="6">
        <f t="shared" si="6497"/>
        <v>1.1816555555555555</v>
      </c>
      <c r="AV757" s="6">
        <f t="shared" si="6498"/>
        <v>1.3198041296061667</v>
      </c>
      <c r="AW757" s="28">
        <f t="shared" si="6748"/>
        <v>1417000</v>
      </c>
      <c r="AX757" s="6">
        <f t="shared" si="6499"/>
        <v>1.1793731827805223</v>
      </c>
      <c r="AY757" s="6">
        <f t="shared" si="6500"/>
        <v>1.3174074354949772</v>
      </c>
      <c r="AZ757" s="28">
        <f t="shared" si="6749"/>
        <v>1417000</v>
      </c>
      <c r="BA757" s="6">
        <f t="shared" si="6501"/>
        <v>1.1793731827805223</v>
      </c>
      <c r="BB757" s="21">
        <f t="shared" si="6502"/>
        <v>1.3174074354949772</v>
      </c>
    </row>
    <row r="758" spans="4:54" x14ac:dyDescent="0.25">
      <c r="D758" s="28">
        <v>749</v>
      </c>
      <c r="F758" s="20"/>
      <c r="G758" s="29">
        <f t="shared" si="6513"/>
        <v>375</v>
      </c>
      <c r="H758" s="4">
        <f t="shared" ref="H758" si="6878">H$5/G758+H$6</f>
        <v>4.0430666666666664</v>
      </c>
      <c r="I758" s="4">
        <f t="shared" si="6504"/>
        <v>5.7952066666666671</v>
      </c>
      <c r="J758" s="28">
        <v>749</v>
      </c>
      <c r="K758" s="4">
        <f t="shared" ref="K758" si="6879">K$5/J758+K$6</f>
        <v>4.0431449933244323</v>
      </c>
      <c r="L758" s="4">
        <f t="shared" si="6506"/>
        <v>5.7953210947930573</v>
      </c>
      <c r="M758" s="28">
        <f t="shared" si="6822"/>
        <v>2047</v>
      </c>
      <c r="N758" s="6">
        <f t="shared" ref="N758" si="6880">N$5/M758+N$6</f>
        <v>3.7434404982901808</v>
      </c>
      <c r="O758" s="6">
        <f t="shared" si="6805"/>
        <v>5.2609371763556423</v>
      </c>
      <c r="P758" s="28">
        <f t="shared" si="6824"/>
        <v>19570</v>
      </c>
      <c r="Q758" s="6">
        <f t="shared" ref="Q758" si="6881">Q$5/P758+Q$6</f>
        <v>3.7015092999489014</v>
      </c>
      <c r="R758" s="6">
        <f t="shared" si="6807"/>
        <v>5.2152735820132863</v>
      </c>
      <c r="S758" s="28">
        <f t="shared" si="6574"/>
        <v>35885</v>
      </c>
      <c r="T758" s="6">
        <f t="shared" ref="T758" si="6882">T$5/S758+T$6</f>
        <v>2.662194788909015</v>
      </c>
      <c r="U758" s="6">
        <f t="shared" si="6809"/>
        <v>2.9726045283544655</v>
      </c>
      <c r="V758" s="28">
        <f t="shared" si="6576"/>
        <v>68825</v>
      </c>
      <c r="W758" s="6">
        <f t="shared" ref="W758" si="6883">W$5/V758+W$6</f>
        <v>2.5731858699600436</v>
      </c>
      <c r="X758" s="6">
        <f t="shared" si="6811"/>
        <v>2.8735465310570287</v>
      </c>
      <c r="Y758" s="28">
        <f t="shared" si="6578"/>
        <v>137450</v>
      </c>
      <c r="Z758" s="6">
        <f t="shared" ref="Z758" si="6884">Z$5/Y758+Z$6</f>
        <v>2.44899654419789</v>
      </c>
      <c r="AA758" s="6">
        <f t="shared" si="6813"/>
        <v>2.735175009094216</v>
      </c>
      <c r="AB758" s="28">
        <f t="shared" si="6661"/>
        <v>902000</v>
      </c>
      <c r="AC758" s="6">
        <f t="shared" ref="AC758" si="6885">AC$5/AB758+AC$6</f>
        <v>2.1999416851441245</v>
      </c>
      <c r="AD758" s="6">
        <f t="shared" si="6815"/>
        <v>2.4574543237250555</v>
      </c>
      <c r="AE758" s="28">
        <f t="shared" si="6744"/>
        <v>1420000</v>
      </c>
      <c r="AF758" s="6">
        <f t="shared" si="6798"/>
        <v>1.9136647887323943</v>
      </c>
      <c r="AG758" s="6">
        <f t="shared" si="6816"/>
        <v>2.1377633802816902</v>
      </c>
      <c r="AH758" s="28">
        <f t="shared" si="6745"/>
        <v>1420000</v>
      </c>
      <c r="AI758" s="6">
        <f t="shared" si="6799"/>
        <v>1.4470647887323944</v>
      </c>
      <c r="AJ758" s="6">
        <f t="shared" si="6817"/>
        <v>1.6164633802816901</v>
      </c>
      <c r="AK758" s="28">
        <f t="shared" si="6746"/>
        <v>1420000</v>
      </c>
      <c r="AL758" s="6">
        <f t="shared" si="6800"/>
        <v>0.74696478873239436</v>
      </c>
      <c r="AM758" s="6">
        <f t="shared" si="6818"/>
        <v>0.751195944732165</v>
      </c>
      <c r="AN758" s="28">
        <f t="shared" si="6747"/>
        <v>1420000</v>
      </c>
      <c r="AO758" s="6">
        <f t="shared" si="6801"/>
        <v>0.44616478873239435</v>
      </c>
      <c r="AP758" s="6">
        <f t="shared" si="6819"/>
        <v>0.44876338028169016</v>
      </c>
      <c r="AQ758" s="28">
        <f t="shared" si="6581"/>
        <v>137450</v>
      </c>
      <c r="AR758" s="6">
        <f t="shared" si="6495"/>
        <v>1.4166965441978903</v>
      </c>
      <c r="AS758" s="6">
        <f t="shared" si="6496"/>
        <v>1.5817890632826197</v>
      </c>
      <c r="AT758" s="28">
        <f t="shared" si="6663"/>
        <v>902000</v>
      </c>
      <c r="AU758" s="6">
        <f t="shared" si="6497"/>
        <v>1.1816416851441243</v>
      </c>
      <c r="AV758" s="6">
        <f t="shared" si="6498"/>
        <v>1.3197895644423332</v>
      </c>
      <c r="AW758" s="28">
        <f t="shared" si="6748"/>
        <v>1420000</v>
      </c>
      <c r="AX758" s="6">
        <f t="shared" si="6499"/>
        <v>1.1793647887323944</v>
      </c>
      <c r="AY758" s="6">
        <f t="shared" si="6500"/>
        <v>1.3173986209989679</v>
      </c>
      <c r="AZ758" s="28">
        <f t="shared" si="6749"/>
        <v>1420000</v>
      </c>
      <c r="BA758" s="6">
        <f t="shared" si="6501"/>
        <v>1.1793647887323944</v>
      </c>
      <c r="BB758" s="21">
        <f t="shared" si="6502"/>
        <v>1.3173986209989679</v>
      </c>
    </row>
    <row r="759" spans="4:54" x14ac:dyDescent="0.25">
      <c r="D759" s="28">
        <v>750</v>
      </c>
      <c r="F759" s="20"/>
      <c r="G759" s="29">
        <f t="shared" si="6513"/>
        <v>375.5</v>
      </c>
      <c r="H759" s="4">
        <f t="shared" ref="H759" si="6886">H$5/G759+H$6</f>
        <v>4.0429885486018637</v>
      </c>
      <c r="I759" s="4">
        <f t="shared" si="6504"/>
        <v>5.7950925432756328</v>
      </c>
      <c r="J759" s="28">
        <v>750</v>
      </c>
      <c r="K759" s="4">
        <f t="shared" ref="K759" si="6887">K$5/J759+K$6</f>
        <v>4.0430666666666664</v>
      </c>
      <c r="L759" s="4">
        <f t="shared" si="6506"/>
        <v>5.7952066666666671</v>
      </c>
      <c r="M759" s="28">
        <f t="shared" si="6822"/>
        <v>2050</v>
      </c>
      <c r="N759" s="6">
        <f t="shared" ref="N759" si="6888">N$5/M759+N$6</f>
        <v>3.743368292682927</v>
      </c>
      <c r="O759" s="6">
        <f t="shared" si="6805"/>
        <v>5.2608585365853662</v>
      </c>
      <c r="P759" s="28">
        <f t="shared" si="6824"/>
        <v>19600</v>
      </c>
      <c r="Q759" s="6">
        <f t="shared" ref="Q759" si="6889">Q$5/P759+Q$6</f>
        <v>3.7014979591836736</v>
      </c>
      <c r="R759" s="6">
        <f t="shared" si="6807"/>
        <v>5.2152612244897965</v>
      </c>
      <c r="S759" s="28">
        <f t="shared" si="6574"/>
        <v>35950</v>
      </c>
      <c r="T759" s="6">
        <f t="shared" ref="T759" si="6890">T$5/S759+T$6</f>
        <v>2.6621474269819196</v>
      </c>
      <c r="U759" s="6">
        <f t="shared" si="6809"/>
        <v>2.9725547983310152</v>
      </c>
      <c r="V759" s="28">
        <f t="shared" si="6576"/>
        <v>68950</v>
      </c>
      <c r="W759" s="6">
        <f t="shared" ref="W759" si="6891">W$5/V759+W$6</f>
        <v>2.5731472806381435</v>
      </c>
      <c r="X759" s="6">
        <f t="shared" si="6811"/>
        <v>2.8735060188542421</v>
      </c>
      <c r="Y759" s="28">
        <f t="shared" si="6578"/>
        <v>137700</v>
      </c>
      <c r="Z759" s="6">
        <f t="shared" ref="Z759" si="6892">Z$5/Y759+Z$6</f>
        <v>2.4489684095860569</v>
      </c>
      <c r="AA759" s="6">
        <f t="shared" si="6813"/>
        <v>2.7351454611474222</v>
      </c>
      <c r="AB759" s="28">
        <f t="shared" si="6661"/>
        <v>904000</v>
      </c>
      <c r="AC759" s="6">
        <f t="shared" ref="AC759" si="6893">AC$5/AB759+AC$6</f>
        <v>2.1999278761061949</v>
      </c>
      <c r="AD759" s="6">
        <f t="shared" si="6815"/>
        <v>2.4574398230088494</v>
      </c>
      <c r="AE759" s="28">
        <f t="shared" si="6744"/>
        <v>1423000</v>
      </c>
      <c r="AF759" s="6">
        <f t="shared" si="6798"/>
        <v>1.9136564300773014</v>
      </c>
      <c r="AG759" s="6">
        <f t="shared" si="6816"/>
        <v>2.1377546029515107</v>
      </c>
      <c r="AH759" s="28">
        <f t="shared" si="6745"/>
        <v>1423000</v>
      </c>
      <c r="AI759" s="6">
        <f t="shared" si="6799"/>
        <v>1.4470564300773014</v>
      </c>
      <c r="AJ759" s="6">
        <f t="shared" si="6817"/>
        <v>1.616454602951511</v>
      </c>
      <c r="AK759" s="28">
        <f t="shared" si="6746"/>
        <v>1423000</v>
      </c>
      <c r="AL759" s="6">
        <f t="shared" si="6800"/>
        <v>0.7469564300773015</v>
      </c>
      <c r="AM759" s="6">
        <f t="shared" si="6818"/>
        <v>0.75118716740198577</v>
      </c>
      <c r="AN759" s="28">
        <f t="shared" si="6747"/>
        <v>1423000</v>
      </c>
      <c r="AO759" s="6">
        <f t="shared" si="6801"/>
        <v>0.44615643007730144</v>
      </c>
      <c r="AP759" s="6">
        <f t="shared" si="6819"/>
        <v>0.44875460295151087</v>
      </c>
      <c r="AQ759" s="28">
        <f t="shared" si="6581"/>
        <v>137700</v>
      </c>
      <c r="AR759" s="6">
        <f t="shared" si="6495"/>
        <v>1.4166684095860567</v>
      </c>
      <c r="AS759" s="6">
        <f t="shared" si="6496"/>
        <v>1.5817595153358255</v>
      </c>
      <c r="AT759" s="28">
        <f t="shared" si="6663"/>
        <v>904000</v>
      </c>
      <c r="AU759" s="6">
        <f t="shared" si="6497"/>
        <v>1.1816278761061947</v>
      </c>
      <c r="AV759" s="6">
        <f t="shared" si="6498"/>
        <v>1.3197750637261274</v>
      </c>
      <c r="AW759" s="28">
        <f t="shared" si="6748"/>
        <v>1423000</v>
      </c>
      <c r="AX759" s="6">
        <f t="shared" si="6499"/>
        <v>1.1793564300773014</v>
      </c>
      <c r="AY759" s="6">
        <f t="shared" si="6500"/>
        <v>1.3173898436687888</v>
      </c>
      <c r="AZ759" s="28">
        <f t="shared" si="6749"/>
        <v>1423000</v>
      </c>
      <c r="BA759" s="6">
        <f t="shared" si="6501"/>
        <v>1.1793564300773014</v>
      </c>
      <c r="BB759" s="21">
        <f t="shared" si="6502"/>
        <v>1.3173898436687888</v>
      </c>
    </row>
    <row r="760" spans="4:54" x14ac:dyDescent="0.25">
      <c r="D760" s="28">
        <v>751</v>
      </c>
      <c r="F760" s="20"/>
      <c r="G760" s="29">
        <f t="shared" si="6513"/>
        <v>376</v>
      </c>
      <c r="H760" s="4">
        <f t="shared" ref="H760" si="6894">H$5/G760+H$6</f>
        <v>4.0429106382978723</v>
      </c>
      <c r="I760" s="4">
        <f t="shared" si="6504"/>
        <v>5.7949787234042551</v>
      </c>
      <c r="J760" s="28">
        <v>751</v>
      </c>
      <c r="K760" s="4">
        <f t="shared" ref="K760" si="6895">K$5/J760+K$6</f>
        <v>4.0429885486018637</v>
      </c>
      <c r="L760" s="4">
        <f t="shared" si="6506"/>
        <v>5.7950925432756328</v>
      </c>
      <c r="M760" s="28">
        <f t="shared" si="6822"/>
        <v>2053</v>
      </c>
      <c r="N760" s="6">
        <f t="shared" ref="N760" si="6896">N$5/M760+N$6</f>
        <v>3.7432962981003413</v>
      </c>
      <c r="O760" s="6">
        <f t="shared" si="6805"/>
        <v>5.2607801266439358</v>
      </c>
      <c r="P760" s="28">
        <f t="shared" si="6824"/>
        <v>19630</v>
      </c>
      <c r="Q760" s="6">
        <f t="shared" ref="Q760" si="6897">Q$5/P760+Q$6</f>
        <v>3.7014866530820174</v>
      </c>
      <c r="R760" s="6">
        <f t="shared" si="6807"/>
        <v>5.2152489047376465</v>
      </c>
      <c r="S760" s="28">
        <f t="shared" si="6574"/>
        <v>36015</v>
      </c>
      <c r="T760" s="6">
        <f t="shared" ref="T760" si="6898">T$5/S760+T$6</f>
        <v>2.6621002360127726</v>
      </c>
      <c r="U760" s="6">
        <f t="shared" si="6809"/>
        <v>2.9725052478134111</v>
      </c>
      <c r="V760" s="28">
        <f t="shared" si="6576"/>
        <v>69075</v>
      </c>
      <c r="W760" s="6">
        <f t="shared" ref="W760" si="6899">W$5/V760+W$6</f>
        <v>2.5731088309808179</v>
      </c>
      <c r="X760" s="6">
        <f t="shared" si="6811"/>
        <v>2.8734656532754252</v>
      </c>
      <c r="Y760" s="28">
        <f t="shared" si="6578"/>
        <v>137950</v>
      </c>
      <c r="Z760" s="6">
        <f t="shared" ref="Z760" si="6900">Z$5/Y760+Z$6</f>
        <v>2.4489403769481695</v>
      </c>
      <c r="AA760" s="6">
        <f t="shared" si="6813"/>
        <v>2.7351160202972093</v>
      </c>
      <c r="AB760" s="28">
        <f t="shared" si="6661"/>
        <v>906000</v>
      </c>
      <c r="AC760" s="6">
        <f t="shared" ref="AC760" si="6901">AC$5/AB760+AC$6</f>
        <v>2.1999141280353203</v>
      </c>
      <c r="AD760" s="6">
        <f t="shared" si="6815"/>
        <v>2.4574253863134659</v>
      </c>
      <c r="AE760" s="28">
        <f t="shared" si="6744"/>
        <v>1426000</v>
      </c>
      <c r="AF760" s="6">
        <f t="shared" si="6798"/>
        <v>1.9136481065918653</v>
      </c>
      <c r="AG760" s="6">
        <f t="shared" si="6816"/>
        <v>2.1377458625525945</v>
      </c>
      <c r="AH760" s="28">
        <f t="shared" si="6745"/>
        <v>1426000</v>
      </c>
      <c r="AI760" s="6">
        <f t="shared" si="6799"/>
        <v>1.4470481065918654</v>
      </c>
      <c r="AJ760" s="6">
        <f t="shared" si="6817"/>
        <v>1.6164458625525948</v>
      </c>
      <c r="AK760" s="28">
        <f t="shared" si="6746"/>
        <v>1426000</v>
      </c>
      <c r="AL760" s="6">
        <f t="shared" si="6800"/>
        <v>0.74694810659186539</v>
      </c>
      <c r="AM760" s="6">
        <f t="shared" si="6818"/>
        <v>0.75117842700306947</v>
      </c>
      <c r="AN760" s="28">
        <f t="shared" si="6747"/>
        <v>1426000</v>
      </c>
      <c r="AO760" s="6">
        <f t="shared" si="6801"/>
        <v>0.44614810659186532</v>
      </c>
      <c r="AP760" s="6">
        <f t="shared" si="6819"/>
        <v>0.44874586255259469</v>
      </c>
      <c r="AQ760" s="28">
        <f t="shared" si="6581"/>
        <v>137950</v>
      </c>
      <c r="AR760" s="6">
        <f t="shared" si="6495"/>
        <v>1.4166403769481697</v>
      </c>
      <c r="AS760" s="6">
        <f t="shared" si="6496"/>
        <v>1.5817300744856126</v>
      </c>
      <c r="AT760" s="28">
        <f t="shared" si="6663"/>
        <v>906000</v>
      </c>
      <c r="AU760" s="6">
        <f t="shared" si="6497"/>
        <v>1.1816141280353201</v>
      </c>
      <c r="AV760" s="6">
        <f t="shared" si="6498"/>
        <v>1.3197606270307436</v>
      </c>
      <c r="AW760" s="28">
        <f t="shared" si="6748"/>
        <v>1426000</v>
      </c>
      <c r="AX760" s="6">
        <f t="shared" si="6499"/>
        <v>1.1793481065918654</v>
      </c>
      <c r="AY760" s="6">
        <f t="shared" si="6500"/>
        <v>1.3173811032698726</v>
      </c>
      <c r="AZ760" s="28">
        <f t="shared" si="6749"/>
        <v>1426000</v>
      </c>
      <c r="BA760" s="6">
        <f t="shared" si="6501"/>
        <v>1.1793481065918654</v>
      </c>
      <c r="BB760" s="21">
        <f t="shared" si="6502"/>
        <v>1.3173811032698726</v>
      </c>
    </row>
    <row r="761" spans="4:54" x14ac:dyDescent="0.25">
      <c r="D761" s="28">
        <v>752</v>
      </c>
      <c r="F761" s="20"/>
      <c r="G761" s="29">
        <f t="shared" si="6513"/>
        <v>376.5</v>
      </c>
      <c r="H761" s="4">
        <f t="shared" ref="H761" si="6902">H$5/G761+H$6</f>
        <v>4.0428329349269587</v>
      </c>
      <c r="I761" s="4">
        <f t="shared" si="6504"/>
        <v>5.7948652058432941</v>
      </c>
      <c r="J761" s="28">
        <v>752</v>
      </c>
      <c r="K761" s="4">
        <f t="shared" ref="K761" si="6903">K$5/J761+K$6</f>
        <v>4.0429106382978723</v>
      </c>
      <c r="L761" s="4">
        <f t="shared" si="6506"/>
        <v>5.7949787234042551</v>
      </c>
      <c r="M761" s="28">
        <f t="shared" si="6822"/>
        <v>2056</v>
      </c>
      <c r="N761" s="6">
        <f t="shared" ref="N761" si="6904">N$5/M761+N$6</f>
        <v>3.743224513618677</v>
      </c>
      <c r="O761" s="6">
        <f t="shared" si="6805"/>
        <v>5.2607019455252919</v>
      </c>
      <c r="P761" s="28">
        <f t="shared" si="6824"/>
        <v>19660</v>
      </c>
      <c r="Q761" s="6">
        <f t="shared" ref="Q761" si="6905">Q$5/P761+Q$6</f>
        <v>3.7014753814852495</v>
      </c>
      <c r="R761" s="6">
        <f t="shared" si="6807"/>
        <v>5.2152366225839266</v>
      </c>
      <c r="S761" s="28">
        <f t="shared" si="6574"/>
        <v>36080</v>
      </c>
      <c r="T761" s="6">
        <f t="shared" ref="T761" si="6906">T$5/S761+T$6</f>
        <v>2.6620532150776053</v>
      </c>
      <c r="U761" s="6">
        <f t="shared" si="6809"/>
        <v>2.9724558758314856</v>
      </c>
      <c r="V761" s="28">
        <f t="shared" si="6576"/>
        <v>69200</v>
      </c>
      <c r="W761" s="6">
        <f t="shared" ref="W761" si="6907">W$5/V761+W$6</f>
        <v>2.5730705202312136</v>
      </c>
      <c r="X761" s="6">
        <f t="shared" si="6811"/>
        <v>2.8734254335260117</v>
      </c>
      <c r="Y761" s="28">
        <f t="shared" si="6578"/>
        <v>138200</v>
      </c>
      <c r="Z761" s="6">
        <f t="shared" ref="Z761" si="6908">Z$5/Y761+Z$6</f>
        <v>2.4489124457308251</v>
      </c>
      <c r="AA761" s="6">
        <f t="shared" si="6813"/>
        <v>2.7350866859623735</v>
      </c>
      <c r="AB761" s="28">
        <f t="shared" si="6661"/>
        <v>908000</v>
      </c>
      <c r="AC761" s="6">
        <f t="shared" ref="AC761" si="6909">AC$5/AB761+AC$6</f>
        <v>2.1999004405286344</v>
      </c>
      <c r="AD761" s="6">
        <f t="shared" si="6815"/>
        <v>2.4574110132158591</v>
      </c>
      <c r="AE761" s="28">
        <f t="shared" si="6744"/>
        <v>1429000</v>
      </c>
      <c r="AF761" s="6">
        <f t="shared" si="6798"/>
        <v>1.9136398180545835</v>
      </c>
      <c r="AG761" s="6">
        <f t="shared" si="6816"/>
        <v>2.1377371588523442</v>
      </c>
      <c r="AH761" s="28">
        <f t="shared" si="6745"/>
        <v>1429000</v>
      </c>
      <c r="AI761" s="6">
        <f t="shared" si="6799"/>
        <v>1.4470398180545836</v>
      </c>
      <c r="AJ761" s="6">
        <f t="shared" si="6817"/>
        <v>1.6164371588523443</v>
      </c>
      <c r="AK761" s="28">
        <f t="shared" si="6746"/>
        <v>1429000</v>
      </c>
      <c r="AL761" s="6">
        <f t="shared" si="6800"/>
        <v>0.74693981805458365</v>
      </c>
      <c r="AM761" s="6">
        <f t="shared" si="6818"/>
        <v>0.75116972330281917</v>
      </c>
      <c r="AN761" s="28">
        <f t="shared" si="6747"/>
        <v>1429000</v>
      </c>
      <c r="AO761" s="6">
        <f t="shared" si="6801"/>
        <v>0.44613981805458358</v>
      </c>
      <c r="AP761" s="6">
        <f t="shared" si="6819"/>
        <v>0.44873715885234428</v>
      </c>
      <c r="AQ761" s="28">
        <f t="shared" si="6581"/>
        <v>138200</v>
      </c>
      <c r="AR761" s="6">
        <f t="shared" si="6495"/>
        <v>1.4166124457308249</v>
      </c>
      <c r="AS761" s="6">
        <f t="shared" si="6496"/>
        <v>1.581700740150777</v>
      </c>
      <c r="AT761" s="28">
        <f t="shared" si="6663"/>
        <v>908000</v>
      </c>
      <c r="AU761" s="6">
        <f t="shared" si="6497"/>
        <v>1.1816004405286344</v>
      </c>
      <c r="AV761" s="6">
        <f t="shared" si="6498"/>
        <v>1.3197462539331368</v>
      </c>
      <c r="AW761" s="28">
        <f t="shared" si="6748"/>
        <v>1429000</v>
      </c>
      <c r="AX761" s="6">
        <f t="shared" si="6499"/>
        <v>1.1793398180545835</v>
      </c>
      <c r="AY761" s="6">
        <f t="shared" si="6500"/>
        <v>1.317372399569622</v>
      </c>
      <c r="AZ761" s="28">
        <f t="shared" si="6749"/>
        <v>1429000</v>
      </c>
      <c r="BA761" s="6">
        <f t="shared" si="6501"/>
        <v>1.1793398180545835</v>
      </c>
      <c r="BB761" s="21">
        <f t="shared" si="6502"/>
        <v>1.317372399569622</v>
      </c>
    </row>
    <row r="762" spans="4:54" x14ac:dyDescent="0.25">
      <c r="D762" s="28">
        <v>753</v>
      </c>
      <c r="F762" s="20"/>
      <c r="G762" s="29">
        <f t="shared" si="6513"/>
        <v>377</v>
      </c>
      <c r="H762" s="4">
        <f t="shared" ref="H762" si="6910">H$5/G762+H$6</f>
        <v>4.0427554376657824</v>
      </c>
      <c r="I762" s="4">
        <f t="shared" si="6504"/>
        <v>5.7947519893899209</v>
      </c>
      <c r="J762" s="28">
        <v>753</v>
      </c>
      <c r="K762" s="4">
        <f t="shared" ref="K762" si="6911">K$5/J762+K$6</f>
        <v>4.0428329349269587</v>
      </c>
      <c r="L762" s="4">
        <f t="shared" si="6506"/>
        <v>5.7948652058432941</v>
      </c>
      <c r="M762" s="28">
        <f t="shared" si="6822"/>
        <v>2059</v>
      </c>
      <c r="N762" s="6">
        <f t="shared" ref="N762" si="6912">N$5/M762+N$6</f>
        <v>3.743152938319573</v>
      </c>
      <c r="O762" s="6">
        <f t="shared" si="6805"/>
        <v>5.2606239922292382</v>
      </c>
      <c r="P762" s="28">
        <f t="shared" si="6824"/>
        <v>19690</v>
      </c>
      <c r="Q762" s="6">
        <f t="shared" ref="Q762" si="6913">Q$5/P762+Q$6</f>
        <v>3.7014641442356528</v>
      </c>
      <c r="R762" s="6">
        <f t="shared" si="6807"/>
        <v>5.2152243778567806</v>
      </c>
      <c r="S762" s="28">
        <f t="shared" si="6574"/>
        <v>36145</v>
      </c>
      <c r="T762" s="6">
        <f t="shared" ref="T762" si="6914">T$5/S762+T$6</f>
        <v>2.6620063632590956</v>
      </c>
      <c r="U762" s="6">
        <f t="shared" si="6809"/>
        <v>2.9724066814220502</v>
      </c>
      <c r="V762" s="28">
        <f t="shared" si="6576"/>
        <v>69325</v>
      </c>
      <c r="W762" s="6">
        <f t="shared" ref="W762" si="6915">W$5/V762+W$6</f>
        <v>2.5730323476379371</v>
      </c>
      <c r="X762" s="6">
        <f t="shared" si="6811"/>
        <v>2.8733853588171656</v>
      </c>
      <c r="Y762" s="28">
        <f t="shared" si="6578"/>
        <v>138450</v>
      </c>
      <c r="Z762" s="6">
        <f t="shared" ref="Z762" si="6916">Z$5/Y762+Z$6</f>
        <v>2.4488846153846153</v>
      </c>
      <c r="AA762" s="6">
        <f t="shared" si="6813"/>
        <v>2.7350574575659086</v>
      </c>
      <c r="AB762" s="28">
        <f t="shared" si="6661"/>
        <v>910000</v>
      </c>
      <c r="AC762" s="6">
        <f t="shared" ref="AC762" si="6917">AC$5/AB762+AC$6</f>
        <v>2.1998868131868132</v>
      </c>
      <c r="AD762" s="6">
        <f t="shared" si="6815"/>
        <v>2.4573967032967032</v>
      </c>
      <c r="AE762" s="28">
        <f t="shared" si="6744"/>
        <v>1432000</v>
      </c>
      <c r="AF762" s="6">
        <f t="shared" si="6798"/>
        <v>1.9136315642458099</v>
      </c>
      <c r="AG762" s="6">
        <f t="shared" si="6816"/>
        <v>2.1377284916201118</v>
      </c>
      <c r="AH762" s="28">
        <f t="shared" si="6745"/>
        <v>1432000</v>
      </c>
      <c r="AI762" s="6">
        <f t="shared" si="6799"/>
        <v>1.44703156424581</v>
      </c>
      <c r="AJ762" s="6">
        <f t="shared" si="6817"/>
        <v>1.6164284916201117</v>
      </c>
      <c r="AK762" s="28">
        <f t="shared" si="6746"/>
        <v>1432000</v>
      </c>
      <c r="AL762" s="6">
        <f t="shared" si="6800"/>
        <v>0.74693156424581009</v>
      </c>
      <c r="AM762" s="6">
        <f t="shared" si="6818"/>
        <v>0.75116105607058659</v>
      </c>
      <c r="AN762" s="28">
        <f t="shared" si="6747"/>
        <v>1432000</v>
      </c>
      <c r="AO762" s="6">
        <f t="shared" si="6801"/>
        <v>0.44613156424581002</v>
      </c>
      <c r="AP762" s="6">
        <f t="shared" si="6819"/>
        <v>0.44872849162011175</v>
      </c>
      <c r="AQ762" s="28">
        <f t="shared" si="6581"/>
        <v>138450</v>
      </c>
      <c r="AR762" s="6">
        <f t="shared" si="6495"/>
        <v>1.4165846153846153</v>
      </c>
      <c r="AS762" s="6">
        <f t="shared" si="6496"/>
        <v>1.5816715117543119</v>
      </c>
      <c r="AT762" s="28">
        <f t="shared" si="6663"/>
        <v>910000</v>
      </c>
      <c r="AU762" s="6">
        <f t="shared" si="6497"/>
        <v>1.1815868131868132</v>
      </c>
      <c r="AV762" s="6">
        <f t="shared" si="6498"/>
        <v>1.3197319440139812</v>
      </c>
      <c r="AW762" s="28">
        <f t="shared" si="6748"/>
        <v>1432000</v>
      </c>
      <c r="AX762" s="6">
        <f t="shared" si="6499"/>
        <v>1.17933156424581</v>
      </c>
      <c r="AY762" s="6">
        <f t="shared" si="6500"/>
        <v>1.3173637323373895</v>
      </c>
      <c r="AZ762" s="28">
        <f t="shared" si="6749"/>
        <v>1432000</v>
      </c>
      <c r="BA762" s="6">
        <f t="shared" si="6501"/>
        <v>1.17933156424581</v>
      </c>
      <c r="BB762" s="21">
        <f t="shared" si="6502"/>
        <v>1.3173637323373895</v>
      </c>
    </row>
    <row r="763" spans="4:54" x14ac:dyDescent="0.25">
      <c r="D763" s="28">
        <v>754</v>
      </c>
      <c r="F763" s="20"/>
      <c r="G763" s="29">
        <f t="shared" si="6513"/>
        <v>377.5</v>
      </c>
      <c r="H763" s="4">
        <f t="shared" ref="H763" si="6918">H$5/G763+H$6</f>
        <v>4.0426781456953638</v>
      </c>
      <c r="I763" s="4">
        <f t="shared" si="6504"/>
        <v>5.7946390728476826</v>
      </c>
      <c r="J763" s="28">
        <v>754</v>
      </c>
      <c r="K763" s="4">
        <f t="shared" ref="K763" si="6919">K$5/J763+K$6</f>
        <v>4.0427554376657824</v>
      </c>
      <c r="L763" s="4">
        <f t="shared" si="6506"/>
        <v>5.7947519893899209</v>
      </c>
      <c r="M763" s="28">
        <f t="shared" si="6822"/>
        <v>2062</v>
      </c>
      <c r="N763" s="6">
        <f t="shared" ref="N763" si="6920">N$5/M763+N$6</f>
        <v>3.7430815712900101</v>
      </c>
      <c r="O763" s="6">
        <f t="shared" si="6805"/>
        <v>5.2605462657613966</v>
      </c>
      <c r="P763" s="28">
        <f t="shared" si="6824"/>
        <v>19720</v>
      </c>
      <c r="Q763" s="6">
        <f t="shared" ref="Q763" si="6921">Q$5/P763+Q$6</f>
        <v>3.7014529411764707</v>
      </c>
      <c r="R763" s="6">
        <f t="shared" si="6807"/>
        <v>5.2152121703853958</v>
      </c>
      <c r="S763" s="28">
        <f t="shared" si="6574"/>
        <v>36210</v>
      </c>
      <c r="T763" s="6">
        <f t="shared" ref="T763" si="6922">T$5/S763+T$6</f>
        <v>2.6619596796465066</v>
      </c>
      <c r="U763" s="6">
        <f t="shared" si="6809"/>
        <v>2.972357663628832</v>
      </c>
      <c r="V763" s="28">
        <f t="shared" si="6576"/>
        <v>69450</v>
      </c>
      <c r="W763" s="6">
        <f t="shared" ref="W763" si="6923">W$5/V763+W$6</f>
        <v>2.5729943124550037</v>
      </c>
      <c r="X763" s="6">
        <f t="shared" si="6811"/>
        <v>2.8733454283657305</v>
      </c>
      <c r="Y763" s="28">
        <f t="shared" si="6578"/>
        <v>138700</v>
      </c>
      <c r="Z763" s="6">
        <f t="shared" ref="Z763" si="6924">Z$5/Y763+Z$6</f>
        <v>2.4488568853640951</v>
      </c>
      <c r="AA763" s="6">
        <f t="shared" si="6813"/>
        <v>2.7350283345349675</v>
      </c>
      <c r="AB763" s="28">
        <f t="shared" si="6661"/>
        <v>912000</v>
      </c>
      <c r="AC763" s="6">
        <f t="shared" ref="AC763" si="6925">AC$5/AB763+AC$6</f>
        <v>2.1998732456140351</v>
      </c>
      <c r="AD763" s="6">
        <f t="shared" si="6815"/>
        <v>2.4573824561403508</v>
      </c>
      <c r="AE763" s="28">
        <f t="shared" si="6744"/>
        <v>1435000</v>
      </c>
      <c r="AF763" s="6">
        <f t="shared" si="6798"/>
        <v>1.9136233449477351</v>
      </c>
      <c r="AG763" s="6">
        <f t="shared" si="6816"/>
        <v>2.1377198606271777</v>
      </c>
      <c r="AH763" s="28">
        <f t="shared" si="6745"/>
        <v>1435000</v>
      </c>
      <c r="AI763" s="6">
        <f t="shared" si="6799"/>
        <v>1.4470233449477352</v>
      </c>
      <c r="AJ763" s="6">
        <f t="shared" si="6817"/>
        <v>1.6164198606271778</v>
      </c>
      <c r="AK763" s="28">
        <f t="shared" si="6746"/>
        <v>1435000</v>
      </c>
      <c r="AL763" s="6">
        <f t="shared" si="6800"/>
        <v>0.74692334494773516</v>
      </c>
      <c r="AM763" s="6">
        <f t="shared" si="6818"/>
        <v>0.75115242507765256</v>
      </c>
      <c r="AN763" s="28">
        <f t="shared" si="6747"/>
        <v>1435000</v>
      </c>
      <c r="AO763" s="6">
        <f t="shared" si="6801"/>
        <v>0.4461233449477352</v>
      </c>
      <c r="AP763" s="6">
        <f t="shared" si="6819"/>
        <v>0.44871986062717767</v>
      </c>
      <c r="AQ763" s="28">
        <f t="shared" si="6581"/>
        <v>138700</v>
      </c>
      <c r="AR763" s="6">
        <f t="shared" si="6495"/>
        <v>1.4165568853640953</v>
      </c>
      <c r="AS763" s="6">
        <f t="shared" si="6496"/>
        <v>1.5816423887233713</v>
      </c>
      <c r="AT763" s="28">
        <f t="shared" si="6663"/>
        <v>912000</v>
      </c>
      <c r="AU763" s="6">
        <f t="shared" si="6497"/>
        <v>1.1815732456140351</v>
      </c>
      <c r="AV763" s="6">
        <f t="shared" si="6498"/>
        <v>1.3197176968576287</v>
      </c>
      <c r="AW763" s="28">
        <f t="shared" si="6748"/>
        <v>1435000</v>
      </c>
      <c r="AX763" s="6">
        <f t="shared" si="6499"/>
        <v>1.1793233449477352</v>
      </c>
      <c r="AY763" s="6">
        <f t="shared" si="6500"/>
        <v>1.3173551013444555</v>
      </c>
      <c r="AZ763" s="28">
        <f t="shared" si="6749"/>
        <v>1435000</v>
      </c>
      <c r="BA763" s="6">
        <f t="shared" si="6501"/>
        <v>1.1793233449477352</v>
      </c>
      <c r="BB763" s="21">
        <f t="shared" si="6502"/>
        <v>1.3173551013444555</v>
      </c>
    </row>
    <row r="764" spans="4:54" x14ac:dyDescent="0.25">
      <c r="D764" s="28">
        <v>755</v>
      </c>
      <c r="F764" s="20"/>
      <c r="G764" s="29">
        <f t="shared" si="6513"/>
        <v>378</v>
      </c>
      <c r="H764" s="4">
        <f t="shared" ref="H764" si="6926">H$5/G764+H$6</f>
        <v>4.0426010582010585</v>
      </c>
      <c r="I764" s="4">
        <f t="shared" si="6504"/>
        <v>5.794526455026455</v>
      </c>
      <c r="J764" s="28">
        <v>755</v>
      </c>
      <c r="K764" s="4">
        <f t="shared" ref="K764" si="6927">K$5/J764+K$6</f>
        <v>4.0426781456953638</v>
      </c>
      <c r="L764" s="4">
        <f t="shared" si="6506"/>
        <v>5.7946390728476826</v>
      </c>
      <c r="M764" s="28">
        <f t="shared" si="6822"/>
        <v>2065</v>
      </c>
      <c r="N764" s="6">
        <f t="shared" ref="N764" si="6928">N$5/M764+N$6</f>
        <v>3.7430104116222762</v>
      </c>
      <c r="O764" s="6">
        <f t="shared" si="6805"/>
        <v>5.2604687651331723</v>
      </c>
      <c r="P764" s="28">
        <f t="shared" si="6824"/>
        <v>19750</v>
      </c>
      <c r="Q764" s="6">
        <f t="shared" ref="Q764" si="6929">Q$5/P764+Q$6</f>
        <v>3.7014417721518988</v>
      </c>
      <c r="R764" s="6">
        <f t="shared" si="6807"/>
        <v>5.2152000000000003</v>
      </c>
      <c r="S764" s="28">
        <f t="shared" si="6574"/>
        <v>36275</v>
      </c>
      <c r="T764" s="6">
        <f t="shared" ref="T764" si="6930">T$5/S764+T$6</f>
        <v>2.6619131633356305</v>
      </c>
      <c r="U764" s="6">
        <f t="shared" si="6809"/>
        <v>2.9723088215024123</v>
      </c>
      <c r="V764" s="28">
        <f t="shared" si="6576"/>
        <v>69575</v>
      </c>
      <c r="W764" s="6">
        <f t="shared" ref="W764" si="6931">W$5/V764+W$6</f>
        <v>2.5729564139417893</v>
      </c>
      <c r="X764" s="6">
        <f t="shared" si="6811"/>
        <v>2.8733056413941789</v>
      </c>
      <c r="Y764" s="28">
        <f t="shared" si="6578"/>
        <v>138950</v>
      </c>
      <c r="Z764" s="6">
        <f t="shared" ref="Z764" si="6932">Z$5/Y764+Z$6</f>
        <v>2.4488292551277437</v>
      </c>
      <c r="AA764" s="6">
        <f t="shared" si="6813"/>
        <v>2.7349993163008279</v>
      </c>
      <c r="AB764" s="28">
        <f t="shared" si="6661"/>
        <v>914000</v>
      </c>
      <c r="AC764" s="6">
        <f t="shared" ref="AC764" si="6933">AC$5/AB764+AC$6</f>
        <v>2.1998597374179432</v>
      </c>
      <c r="AD764" s="6">
        <f t="shared" si="6815"/>
        <v>2.4573682713347922</v>
      </c>
      <c r="AE764" s="28">
        <f t="shared" si="6744"/>
        <v>1438000</v>
      </c>
      <c r="AF764" s="6">
        <f t="shared" si="6798"/>
        <v>1.9136151599443672</v>
      </c>
      <c r="AG764" s="6">
        <f t="shared" si="6816"/>
        <v>2.1377112656467316</v>
      </c>
      <c r="AH764" s="28">
        <f t="shared" si="6745"/>
        <v>1438000</v>
      </c>
      <c r="AI764" s="6">
        <f t="shared" si="6799"/>
        <v>1.4470151599443672</v>
      </c>
      <c r="AJ764" s="6">
        <f t="shared" si="6817"/>
        <v>1.6164112656467315</v>
      </c>
      <c r="AK764" s="28">
        <f t="shared" si="6746"/>
        <v>1438000</v>
      </c>
      <c r="AL764" s="6">
        <f t="shared" si="6800"/>
        <v>0.74691515994436719</v>
      </c>
      <c r="AM764" s="6">
        <f t="shared" si="6818"/>
        <v>0.75114383009720642</v>
      </c>
      <c r="AN764" s="28">
        <f t="shared" si="6747"/>
        <v>1438000</v>
      </c>
      <c r="AO764" s="6">
        <f t="shared" si="6801"/>
        <v>0.44611515994436718</v>
      </c>
      <c r="AP764" s="6">
        <f t="shared" si="6819"/>
        <v>0.44871126564673158</v>
      </c>
      <c r="AQ764" s="28">
        <f t="shared" si="6581"/>
        <v>138950</v>
      </c>
      <c r="AR764" s="6">
        <f t="shared" si="6495"/>
        <v>1.4165292551277437</v>
      </c>
      <c r="AS764" s="6">
        <f t="shared" si="6496"/>
        <v>1.5816133704892312</v>
      </c>
      <c r="AT764" s="28">
        <f t="shared" si="6663"/>
        <v>914000</v>
      </c>
      <c r="AU764" s="6">
        <f t="shared" si="6497"/>
        <v>1.1815597374179432</v>
      </c>
      <c r="AV764" s="6">
        <f t="shared" si="6498"/>
        <v>1.3197035120520699</v>
      </c>
      <c r="AW764" s="28">
        <f t="shared" si="6748"/>
        <v>1438000</v>
      </c>
      <c r="AX764" s="6">
        <f t="shared" si="6499"/>
        <v>1.1793151599443672</v>
      </c>
      <c r="AY764" s="6">
        <f t="shared" si="6500"/>
        <v>1.3173465063640093</v>
      </c>
      <c r="AZ764" s="28">
        <f t="shared" si="6749"/>
        <v>1438000</v>
      </c>
      <c r="BA764" s="6">
        <f t="shared" si="6501"/>
        <v>1.1793151599443672</v>
      </c>
      <c r="BB764" s="21">
        <f t="shared" si="6502"/>
        <v>1.3173465063640093</v>
      </c>
    </row>
    <row r="765" spans="4:54" x14ac:dyDescent="0.25">
      <c r="D765" s="28">
        <v>756</v>
      </c>
      <c r="F765" s="20"/>
      <c r="G765" s="29">
        <f t="shared" si="6513"/>
        <v>378.5</v>
      </c>
      <c r="H765" s="4">
        <f t="shared" ref="H765" si="6934">H$5/G765+H$6</f>
        <v>4.0425241743725229</v>
      </c>
      <c r="I765" s="4">
        <f t="shared" si="6504"/>
        <v>5.7944141347424045</v>
      </c>
      <c r="J765" s="28">
        <v>756</v>
      </c>
      <c r="K765" s="4">
        <f t="shared" ref="K765" si="6935">K$5/J765+K$6</f>
        <v>4.0426010582010585</v>
      </c>
      <c r="L765" s="4">
        <f t="shared" si="6506"/>
        <v>5.794526455026455</v>
      </c>
      <c r="M765" s="28">
        <f t="shared" si="6822"/>
        <v>2068</v>
      </c>
      <c r="N765" s="6">
        <f t="shared" ref="N765" si="6936">N$5/M765+N$6</f>
        <v>3.7429394584139266</v>
      </c>
      <c r="O765" s="6">
        <f t="shared" si="6805"/>
        <v>5.2603914893617025</v>
      </c>
      <c r="P765" s="28">
        <f t="shared" si="6824"/>
        <v>19780</v>
      </c>
      <c r="Q765" s="6">
        <f t="shared" ref="Q765" si="6937">Q$5/P765+Q$6</f>
        <v>3.701430637007078</v>
      </c>
      <c r="R765" s="6">
        <f t="shared" si="6807"/>
        <v>5.215187866531851</v>
      </c>
      <c r="S765" s="28">
        <f t="shared" si="6574"/>
        <v>36340</v>
      </c>
      <c r="T765" s="6">
        <f t="shared" ref="T765" si="6938">T$5/S765+T$6</f>
        <v>2.6618668134287287</v>
      </c>
      <c r="U765" s="6">
        <f t="shared" si="6809"/>
        <v>2.972260154100165</v>
      </c>
      <c r="V765" s="28">
        <f t="shared" si="6576"/>
        <v>69700</v>
      </c>
      <c r="W765" s="6">
        <f t="shared" ref="W765" si="6939">W$5/V765+W$6</f>
        <v>2.572918651362984</v>
      </c>
      <c r="X765" s="6">
        <f t="shared" si="6811"/>
        <v>2.8732659971305594</v>
      </c>
      <c r="Y765" s="28">
        <f t="shared" si="6578"/>
        <v>139200</v>
      </c>
      <c r="Z765" s="6">
        <f t="shared" ref="Z765" si="6940">Z$5/Y765+Z$6</f>
        <v>2.448801724137931</v>
      </c>
      <c r="AA765" s="6">
        <f t="shared" si="6813"/>
        <v>2.7349704022988508</v>
      </c>
      <c r="AB765" s="28">
        <f t="shared" si="6661"/>
        <v>916000</v>
      </c>
      <c r="AC765" s="6">
        <f t="shared" ref="AC765" si="6941">AC$5/AB765+AC$6</f>
        <v>2.1998462882096073</v>
      </c>
      <c r="AD765" s="6">
        <f t="shared" si="6815"/>
        <v>2.4573541484716155</v>
      </c>
      <c r="AE765" s="28">
        <f t="shared" si="6744"/>
        <v>1441000</v>
      </c>
      <c r="AF765" s="6">
        <f t="shared" si="6798"/>
        <v>1.9136070090215127</v>
      </c>
      <c r="AG765" s="6">
        <f t="shared" si="6816"/>
        <v>2.1377027064538514</v>
      </c>
      <c r="AH765" s="28">
        <f t="shared" si="6745"/>
        <v>1441000</v>
      </c>
      <c r="AI765" s="6">
        <f t="shared" si="6799"/>
        <v>1.4470070090215128</v>
      </c>
      <c r="AJ765" s="6">
        <f t="shared" si="6817"/>
        <v>1.6164027064538515</v>
      </c>
      <c r="AK765" s="28">
        <f t="shared" si="6746"/>
        <v>1441000</v>
      </c>
      <c r="AL765" s="6">
        <f t="shared" si="6800"/>
        <v>0.74690700902151286</v>
      </c>
      <c r="AM765" s="6">
        <f t="shared" si="6818"/>
        <v>0.7511352709043263</v>
      </c>
      <c r="AN765" s="28">
        <f t="shared" si="6747"/>
        <v>1441000</v>
      </c>
      <c r="AO765" s="6">
        <f t="shared" si="6801"/>
        <v>0.44610700902151285</v>
      </c>
      <c r="AP765" s="6">
        <f t="shared" si="6819"/>
        <v>0.44870270645385146</v>
      </c>
      <c r="AQ765" s="28">
        <f t="shared" si="6581"/>
        <v>139200</v>
      </c>
      <c r="AR765" s="6">
        <f t="shared" si="6495"/>
        <v>1.416501724137931</v>
      </c>
      <c r="AS765" s="6">
        <f t="shared" si="6496"/>
        <v>1.5815844564872541</v>
      </c>
      <c r="AT765" s="28">
        <f t="shared" si="6663"/>
        <v>916000</v>
      </c>
      <c r="AU765" s="6">
        <f t="shared" si="6497"/>
        <v>1.1815462882096071</v>
      </c>
      <c r="AV765" s="6">
        <f t="shared" si="6498"/>
        <v>1.3196893891888934</v>
      </c>
      <c r="AW765" s="28">
        <f t="shared" si="6748"/>
        <v>1441000</v>
      </c>
      <c r="AX765" s="6">
        <f t="shared" si="6499"/>
        <v>1.1793070090215128</v>
      </c>
      <c r="AY765" s="6">
        <f t="shared" si="6500"/>
        <v>1.3173379471711293</v>
      </c>
      <c r="AZ765" s="28">
        <f t="shared" si="6749"/>
        <v>1441000</v>
      </c>
      <c r="BA765" s="6">
        <f t="shared" si="6501"/>
        <v>1.1793070090215128</v>
      </c>
      <c r="BB765" s="21">
        <f t="shared" si="6502"/>
        <v>1.3173379471711293</v>
      </c>
    </row>
    <row r="766" spans="4:54" x14ac:dyDescent="0.25">
      <c r="D766" s="28">
        <v>757</v>
      </c>
      <c r="F766" s="20"/>
      <c r="G766" s="29">
        <f t="shared" si="6513"/>
        <v>379</v>
      </c>
      <c r="H766" s="4">
        <f t="shared" ref="H766" si="6942">H$5/G766+H$6</f>
        <v>4.042447493403694</v>
      </c>
      <c r="I766" s="4">
        <f t="shared" si="6504"/>
        <v>5.7943021108179424</v>
      </c>
      <c r="J766" s="28">
        <v>757</v>
      </c>
      <c r="K766" s="4">
        <f t="shared" ref="K766" si="6943">K$5/J766+K$6</f>
        <v>4.0425241743725229</v>
      </c>
      <c r="L766" s="4">
        <f t="shared" si="6506"/>
        <v>5.7944141347424045</v>
      </c>
      <c r="M766" s="28">
        <f t="shared" si="6822"/>
        <v>2071</v>
      </c>
      <c r="N766" s="6">
        <f t="shared" ref="N766" si="6944">N$5/M766+N$6</f>
        <v>3.7428687107677452</v>
      </c>
      <c r="O766" s="6">
        <f t="shared" si="6805"/>
        <v>5.2603144374698214</v>
      </c>
      <c r="P766" s="28">
        <f t="shared" si="6824"/>
        <v>19810</v>
      </c>
      <c r="Q766" s="6">
        <f t="shared" ref="Q766" si="6945">Q$5/P766+Q$6</f>
        <v>3.7014195355880868</v>
      </c>
      <c r="R766" s="6">
        <f t="shared" si="6807"/>
        <v>5.2151757698132259</v>
      </c>
      <c r="S766" s="28">
        <f t="shared" si="6574"/>
        <v>36405</v>
      </c>
      <c r="T766" s="6">
        <f t="shared" ref="T766" si="6946">T$5/S766+T$6</f>
        <v>2.6618206290344735</v>
      </c>
      <c r="U766" s="6">
        <f t="shared" si="6809"/>
        <v>2.972211660486197</v>
      </c>
      <c r="V766" s="28">
        <f t="shared" si="6576"/>
        <v>69825</v>
      </c>
      <c r="W766" s="6">
        <f t="shared" ref="W766" si="6947">W$5/V766+W$6</f>
        <v>2.5728810239885425</v>
      </c>
      <c r="X766" s="6">
        <f t="shared" si="6811"/>
        <v>2.8732264948084496</v>
      </c>
      <c r="Y766" s="28">
        <f t="shared" si="6578"/>
        <v>139450</v>
      </c>
      <c r="Z766" s="6">
        <f t="shared" ref="Z766" si="6948">Z$5/Y766+Z$6</f>
        <v>2.4487742918608819</v>
      </c>
      <c r="AA766" s="6">
        <f t="shared" si="6813"/>
        <v>2.7349415919684477</v>
      </c>
      <c r="AB766" s="28">
        <f t="shared" si="6661"/>
        <v>918000</v>
      </c>
      <c r="AC766" s="6">
        <f t="shared" ref="AC766" si="6949">AC$5/AB766+AC$6</f>
        <v>2.199832897603486</v>
      </c>
      <c r="AD766" s="6">
        <f t="shared" si="6815"/>
        <v>2.4573400871459694</v>
      </c>
      <c r="AE766" s="28">
        <f t="shared" si="6744"/>
        <v>1444000</v>
      </c>
      <c r="AF766" s="6">
        <f t="shared" si="6798"/>
        <v>1.913598891966759</v>
      </c>
      <c r="AG766" s="6">
        <f t="shared" si="6816"/>
        <v>2.1376941828254847</v>
      </c>
      <c r="AH766" s="28">
        <f t="shared" si="6745"/>
        <v>1444000</v>
      </c>
      <c r="AI766" s="6">
        <f t="shared" si="6799"/>
        <v>1.4469988919667591</v>
      </c>
      <c r="AJ766" s="6">
        <f t="shared" si="6817"/>
        <v>1.6163941828254849</v>
      </c>
      <c r="AK766" s="28">
        <f t="shared" si="6746"/>
        <v>1444000</v>
      </c>
      <c r="AL766" s="6">
        <f t="shared" si="6800"/>
        <v>0.74689889196675896</v>
      </c>
      <c r="AM766" s="6">
        <f t="shared" si="6818"/>
        <v>0.75112674727595963</v>
      </c>
      <c r="AN766" s="28">
        <f t="shared" si="6747"/>
        <v>1444000</v>
      </c>
      <c r="AO766" s="6">
        <f t="shared" si="6801"/>
        <v>0.446098891966759</v>
      </c>
      <c r="AP766" s="6">
        <f t="shared" si="6819"/>
        <v>0.44869418282548473</v>
      </c>
      <c r="AQ766" s="28">
        <f t="shared" si="6581"/>
        <v>139450</v>
      </c>
      <c r="AR766" s="6">
        <f t="shared" si="6495"/>
        <v>1.4164742918608821</v>
      </c>
      <c r="AS766" s="6">
        <f t="shared" si="6496"/>
        <v>1.5815556461568512</v>
      </c>
      <c r="AT766" s="28">
        <f t="shared" si="6663"/>
        <v>918000</v>
      </c>
      <c r="AU766" s="6">
        <f t="shared" si="6497"/>
        <v>1.1815328976034858</v>
      </c>
      <c r="AV766" s="6">
        <f t="shared" si="6498"/>
        <v>1.3196753278632474</v>
      </c>
      <c r="AW766" s="28">
        <f t="shared" si="6748"/>
        <v>1444000</v>
      </c>
      <c r="AX766" s="6">
        <f t="shared" si="6499"/>
        <v>1.1792988919667591</v>
      </c>
      <c r="AY766" s="6">
        <f t="shared" si="6500"/>
        <v>1.3173294235427626</v>
      </c>
      <c r="AZ766" s="28">
        <f t="shared" si="6749"/>
        <v>1444000</v>
      </c>
      <c r="BA766" s="6">
        <f t="shared" si="6501"/>
        <v>1.1792988919667591</v>
      </c>
      <c r="BB766" s="21">
        <f t="shared" si="6502"/>
        <v>1.3173294235427626</v>
      </c>
    </row>
    <row r="767" spans="4:54" x14ac:dyDescent="0.25">
      <c r="D767" s="28">
        <v>758</v>
      </c>
      <c r="F767" s="20"/>
      <c r="G767" s="29">
        <f t="shared" si="6513"/>
        <v>379.5</v>
      </c>
      <c r="H767" s="4">
        <f t="shared" ref="H767" si="6950">H$5/G767+H$6</f>
        <v>4.0423710144927538</v>
      </c>
      <c r="I767" s="4">
        <f t="shared" si="6504"/>
        <v>5.7941903820816867</v>
      </c>
      <c r="J767" s="28">
        <v>758</v>
      </c>
      <c r="K767" s="4">
        <f t="shared" ref="K767" si="6951">K$5/J767+K$6</f>
        <v>4.042447493403694</v>
      </c>
      <c r="L767" s="4">
        <f t="shared" si="6506"/>
        <v>5.7943021108179424</v>
      </c>
      <c r="M767" s="28">
        <f t="shared" si="6822"/>
        <v>2074</v>
      </c>
      <c r="N767" s="6">
        <f t="shared" ref="N767" si="6952">N$5/M767+N$6</f>
        <v>3.7427981677917068</v>
      </c>
      <c r="O767" s="6">
        <f t="shared" si="6805"/>
        <v>5.2602376084860181</v>
      </c>
      <c r="P767" s="28">
        <f t="shared" si="6824"/>
        <v>19840</v>
      </c>
      <c r="Q767" s="6">
        <f t="shared" ref="Q767" si="6953">Q$5/P767+Q$6</f>
        <v>3.7014084677419357</v>
      </c>
      <c r="R767" s="6">
        <f t="shared" si="6807"/>
        <v>5.2151637096774195</v>
      </c>
      <c r="S767" s="28">
        <f t="shared" si="6574"/>
        <v>36470</v>
      </c>
      <c r="T767" s="6">
        <f t="shared" ref="T767" si="6954">T$5/S767+T$6</f>
        <v>2.6617746092678916</v>
      </c>
      <c r="U767" s="6">
        <f t="shared" si="6809"/>
        <v>2.9721633397312859</v>
      </c>
      <c r="V767" s="28">
        <f t="shared" si="6576"/>
        <v>69950</v>
      </c>
      <c r="W767" s="6">
        <f t="shared" ref="W767" si="6955">W$5/V767+W$6</f>
        <v>2.5728435310936382</v>
      </c>
      <c r="X767" s="6">
        <f t="shared" si="6811"/>
        <v>2.8731871336669048</v>
      </c>
      <c r="Y767" s="28">
        <f t="shared" si="6578"/>
        <v>139700</v>
      </c>
      <c r="Z767" s="6">
        <f t="shared" ref="Z767" si="6956">Z$5/Y767+Z$6</f>
        <v>2.4487469577666428</v>
      </c>
      <c r="AA767" s="6">
        <f t="shared" si="6813"/>
        <v>2.7349128847530424</v>
      </c>
      <c r="AB767" s="28">
        <f t="shared" si="6661"/>
        <v>920000</v>
      </c>
      <c r="AC767" s="6">
        <f t="shared" ref="AC767" si="6957">AC$5/AB767+AC$6</f>
        <v>2.1998195652173913</v>
      </c>
      <c r="AD767" s="6">
        <f t="shared" si="6815"/>
        <v>2.4573260869565217</v>
      </c>
      <c r="AE767" s="28">
        <f t="shared" si="6744"/>
        <v>1447000</v>
      </c>
      <c r="AF767" s="6">
        <f t="shared" si="6798"/>
        <v>1.913590808569454</v>
      </c>
      <c r="AG767" s="6">
        <f t="shared" si="6816"/>
        <v>2.1376856945404286</v>
      </c>
      <c r="AH767" s="28">
        <f t="shared" si="6745"/>
        <v>1447000</v>
      </c>
      <c r="AI767" s="6">
        <f t="shared" si="6799"/>
        <v>1.4469908085694541</v>
      </c>
      <c r="AJ767" s="6">
        <f t="shared" si="6817"/>
        <v>1.6163856945404285</v>
      </c>
      <c r="AK767" s="28">
        <f t="shared" si="6746"/>
        <v>1447000</v>
      </c>
      <c r="AL767" s="6">
        <f t="shared" si="6800"/>
        <v>0.746890808569454</v>
      </c>
      <c r="AM767" s="6">
        <f t="shared" si="6818"/>
        <v>0.75111825899090334</v>
      </c>
      <c r="AN767" s="28">
        <f t="shared" si="6747"/>
        <v>1447000</v>
      </c>
      <c r="AO767" s="6">
        <f t="shared" si="6801"/>
        <v>0.44609080856945404</v>
      </c>
      <c r="AP767" s="6">
        <f t="shared" si="6819"/>
        <v>0.44868569454042845</v>
      </c>
      <c r="AQ767" s="28">
        <f t="shared" si="6581"/>
        <v>139700</v>
      </c>
      <c r="AR767" s="6">
        <f t="shared" si="6495"/>
        <v>1.4164469577666428</v>
      </c>
      <c r="AS767" s="6">
        <f t="shared" si="6496"/>
        <v>1.5815269389414459</v>
      </c>
      <c r="AT767" s="28">
        <f t="shared" si="6663"/>
        <v>920000</v>
      </c>
      <c r="AU767" s="6">
        <f t="shared" si="6497"/>
        <v>1.1815195652173913</v>
      </c>
      <c r="AV767" s="6">
        <f t="shared" si="6498"/>
        <v>1.3196613276737996</v>
      </c>
      <c r="AW767" s="28">
        <f t="shared" si="6748"/>
        <v>1447000</v>
      </c>
      <c r="AX767" s="6">
        <f t="shared" si="6499"/>
        <v>1.179290808569454</v>
      </c>
      <c r="AY767" s="6">
        <f t="shared" si="6500"/>
        <v>1.3173209352577062</v>
      </c>
      <c r="AZ767" s="28">
        <f t="shared" si="6749"/>
        <v>1447000</v>
      </c>
      <c r="BA767" s="6">
        <f t="shared" si="6501"/>
        <v>1.179290808569454</v>
      </c>
      <c r="BB767" s="21">
        <f t="shared" si="6502"/>
        <v>1.3173209352577062</v>
      </c>
    </row>
    <row r="768" spans="4:54" x14ac:dyDescent="0.25">
      <c r="D768" s="28">
        <v>759</v>
      </c>
      <c r="F768" s="20"/>
      <c r="G768" s="29">
        <f t="shared" si="6513"/>
        <v>380</v>
      </c>
      <c r="H768" s="4">
        <f t="shared" ref="H768" si="6958">H$5/G768+H$6</f>
        <v>4.0422947368421056</v>
      </c>
      <c r="I768" s="4">
        <f t="shared" si="6504"/>
        <v>5.7940789473684209</v>
      </c>
      <c r="J768" s="28">
        <v>759</v>
      </c>
      <c r="K768" s="4">
        <f t="shared" ref="K768" si="6959">K$5/J768+K$6</f>
        <v>4.0423710144927538</v>
      </c>
      <c r="L768" s="4">
        <f t="shared" si="6506"/>
        <v>5.7941903820816867</v>
      </c>
      <c r="M768" s="28">
        <f t="shared" si="6822"/>
        <v>2077</v>
      </c>
      <c r="N768" s="6">
        <f t="shared" ref="N768" si="6960">N$5/M768+N$6</f>
        <v>3.7427278285989409</v>
      </c>
      <c r="O768" s="6">
        <f t="shared" si="6805"/>
        <v>5.2601610014443914</v>
      </c>
      <c r="P768" s="28">
        <f t="shared" si="6824"/>
        <v>19870</v>
      </c>
      <c r="Q768" s="6">
        <f t="shared" ref="Q768" si="6961">Q$5/P768+Q$6</f>
        <v>3.7013974333165578</v>
      </c>
      <c r="R768" s="6">
        <f t="shared" si="6807"/>
        <v>5.2151516859587321</v>
      </c>
      <c r="S768" s="28">
        <f t="shared" si="6574"/>
        <v>36535</v>
      </c>
      <c r="T768" s="6">
        <f t="shared" ref="T768" si="6962">T$5/S768+T$6</f>
        <v>2.661728753250308</v>
      </c>
      <c r="U768" s="6">
        <f t="shared" si="6809"/>
        <v>2.9721151909128234</v>
      </c>
      <c r="V768" s="28">
        <f t="shared" si="6576"/>
        <v>70075</v>
      </c>
      <c r="W768" s="6">
        <f t="shared" ref="W768" si="6963">W$5/V768+W$6</f>
        <v>2.5728061719586157</v>
      </c>
      <c r="X768" s="6">
        <f t="shared" si="6811"/>
        <v>2.8731479129504103</v>
      </c>
      <c r="Y768" s="28">
        <f t="shared" si="6578"/>
        <v>139950</v>
      </c>
      <c r="Z768" s="6">
        <f t="shared" ref="Z768" si="6964">Z$5/Y768+Z$6</f>
        <v>2.4487197213290459</v>
      </c>
      <c r="AA768" s="6">
        <f t="shared" si="6813"/>
        <v>2.7348842801000357</v>
      </c>
      <c r="AB768" s="28">
        <f t="shared" si="6661"/>
        <v>922000</v>
      </c>
      <c r="AC768" s="6">
        <f t="shared" ref="AC768" si="6965">AC$5/AB768+AC$6</f>
        <v>2.1998062906724516</v>
      </c>
      <c r="AD768" s="6">
        <f t="shared" si="6815"/>
        <v>2.4573121475054229</v>
      </c>
      <c r="AE768" s="28">
        <f t="shared" si="6744"/>
        <v>1450000</v>
      </c>
      <c r="AF768" s="6">
        <f t="shared" si="6798"/>
        <v>1.9135827586206897</v>
      </c>
      <c r="AG768" s="6">
        <f t="shared" si="6816"/>
        <v>2.1376772413793104</v>
      </c>
      <c r="AH768" s="28">
        <f t="shared" si="6745"/>
        <v>1450000</v>
      </c>
      <c r="AI768" s="6">
        <f t="shared" si="6799"/>
        <v>1.4469827586206898</v>
      </c>
      <c r="AJ768" s="6">
        <f t="shared" si="6817"/>
        <v>1.6163772413793105</v>
      </c>
      <c r="AK768" s="28">
        <f t="shared" si="6746"/>
        <v>1450000</v>
      </c>
      <c r="AL768" s="6">
        <f t="shared" si="6800"/>
        <v>0.74688275862068965</v>
      </c>
      <c r="AM768" s="6">
        <f t="shared" si="6818"/>
        <v>0.75110980582978515</v>
      </c>
      <c r="AN768" s="28">
        <f t="shared" si="6747"/>
        <v>1450000</v>
      </c>
      <c r="AO768" s="6">
        <f t="shared" si="6801"/>
        <v>0.44608275862068963</v>
      </c>
      <c r="AP768" s="6">
        <f t="shared" si="6819"/>
        <v>0.44867724137931037</v>
      </c>
      <c r="AQ768" s="28">
        <f t="shared" si="6581"/>
        <v>139950</v>
      </c>
      <c r="AR768" s="6">
        <f t="shared" si="6495"/>
        <v>1.4164197213290461</v>
      </c>
      <c r="AS768" s="6">
        <f t="shared" si="6496"/>
        <v>1.5814983342884394</v>
      </c>
      <c r="AT768" s="28">
        <f t="shared" si="6663"/>
        <v>922000</v>
      </c>
      <c r="AU768" s="6">
        <f t="shared" si="6497"/>
        <v>1.1815062906724512</v>
      </c>
      <c r="AV768" s="6">
        <f t="shared" si="6498"/>
        <v>1.3196473882227009</v>
      </c>
      <c r="AW768" s="28">
        <f t="shared" si="6748"/>
        <v>1450000</v>
      </c>
      <c r="AX768" s="6">
        <f t="shared" si="6499"/>
        <v>1.1792827586206898</v>
      </c>
      <c r="AY768" s="6">
        <f t="shared" si="6500"/>
        <v>1.3173124820965882</v>
      </c>
      <c r="AZ768" s="28">
        <f t="shared" si="6749"/>
        <v>1450000</v>
      </c>
      <c r="BA768" s="6">
        <f t="shared" si="6501"/>
        <v>1.1792827586206898</v>
      </c>
      <c r="BB768" s="21">
        <f t="shared" si="6502"/>
        <v>1.3173124820965882</v>
      </c>
    </row>
    <row r="769" spans="4:54" x14ac:dyDescent="0.25">
      <c r="D769" s="28">
        <v>760</v>
      </c>
      <c r="F769" s="20"/>
      <c r="G769" s="29">
        <f t="shared" si="6513"/>
        <v>380.5</v>
      </c>
      <c r="H769" s="4">
        <f t="shared" ref="H769" si="6966">H$5/G769+H$6</f>
        <v>4.042218659658344</v>
      </c>
      <c r="I769" s="4">
        <f t="shared" si="6504"/>
        <v>5.7939678055190544</v>
      </c>
      <c r="J769" s="28">
        <v>760</v>
      </c>
      <c r="K769" s="4">
        <f t="shared" ref="K769" si="6967">K$5/J769+K$6</f>
        <v>4.0422947368421056</v>
      </c>
      <c r="L769" s="4">
        <f t="shared" si="6506"/>
        <v>5.7940789473684209</v>
      </c>
      <c r="M769" s="28">
        <f t="shared" si="6822"/>
        <v>2080</v>
      </c>
      <c r="N769" s="6">
        <f t="shared" ref="N769" si="6968">N$5/M769+N$6</f>
        <v>3.7426576923076924</v>
      </c>
      <c r="O769" s="6">
        <f t="shared" si="6805"/>
        <v>5.2600846153846152</v>
      </c>
      <c r="P769" s="28">
        <f t="shared" si="6824"/>
        <v>19900</v>
      </c>
      <c r="Q769" s="6">
        <f t="shared" ref="Q769" si="6969">Q$5/P769+Q$6</f>
        <v>3.7013864321608043</v>
      </c>
      <c r="R769" s="6">
        <f t="shared" si="6807"/>
        <v>5.2151396984924627</v>
      </c>
      <c r="S769" s="28">
        <f t="shared" si="6574"/>
        <v>36600</v>
      </c>
      <c r="T769" s="6">
        <f t="shared" ref="T769" si="6970">T$5/S769+T$6</f>
        <v>2.6616830601092896</v>
      </c>
      <c r="U769" s="6">
        <f t="shared" si="6809"/>
        <v>2.9720672131147543</v>
      </c>
      <c r="V769" s="28">
        <f t="shared" si="6576"/>
        <v>70200</v>
      </c>
      <c r="W769" s="6">
        <f t="shared" ref="W769" si="6971">W$5/V769+W$6</f>
        <v>2.5727689458689458</v>
      </c>
      <c r="X769" s="6">
        <f t="shared" si="6811"/>
        <v>2.8731088319088318</v>
      </c>
      <c r="Y769" s="28">
        <f t="shared" si="6578"/>
        <v>140200</v>
      </c>
      <c r="Z769" s="6">
        <f t="shared" ref="Z769" si="6972">Z$5/Y769+Z$6</f>
        <v>2.4486925820256777</v>
      </c>
      <c r="AA769" s="6">
        <f t="shared" si="6813"/>
        <v>2.7348557774607705</v>
      </c>
      <c r="AB769" s="28">
        <f t="shared" si="6661"/>
        <v>924000</v>
      </c>
      <c r="AC769" s="6">
        <f t="shared" ref="AC769" si="6973">AC$5/AB769+AC$6</f>
        <v>2.199793073593074</v>
      </c>
      <c r="AD769" s="6">
        <f t="shared" si="6815"/>
        <v>2.4572982683982683</v>
      </c>
      <c r="AE769" s="28">
        <f t="shared" si="6744"/>
        <v>1453000</v>
      </c>
      <c r="AF769" s="6">
        <f t="shared" si="6798"/>
        <v>1.9135747419132829</v>
      </c>
      <c r="AG769" s="6">
        <f t="shared" si="6816"/>
        <v>2.13766882312457</v>
      </c>
      <c r="AH769" s="28">
        <f t="shared" si="6745"/>
        <v>1453000</v>
      </c>
      <c r="AI769" s="6">
        <f t="shared" si="6799"/>
        <v>1.446974741913283</v>
      </c>
      <c r="AJ769" s="6">
        <f t="shared" si="6817"/>
        <v>1.6163688231245699</v>
      </c>
      <c r="AK769" s="28">
        <f t="shared" si="6746"/>
        <v>1453000</v>
      </c>
      <c r="AL769" s="6">
        <f t="shared" si="6800"/>
        <v>0.74687474191328285</v>
      </c>
      <c r="AM769" s="6">
        <f t="shared" si="6818"/>
        <v>0.75110138757504474</v>
      </c>
      <c r="AN769" s="28">
        <f t="shared" si="6747"/>
        <v>1453000</v>
      </c>
      <c r="AO769" s="6">
        <f t="shared" si="6801"/>
        <v>0.44607474191328284</v>
      </c>
      <c r="AP769" s="6">
        <f t="shared" si="6819"/>
        <v>0.44866882312456985</v>
      </c>
      <c r="AQ769" s="28">
        <f t="shared" si="6581"/>
        <v>140200</v>
      </c>
      <c r="AR769" s="6">
        <f t="shared" si="6495"/>
        <v>1.4163925820256775</v>
      </c>
      <c r="AS769" s="6">
        <f t="shared" si="6496"/>
        <v>1.581469831649174</v>
      </c>
      <c r="AT769" s="28">
        <f t="shared" si="6663"/>
        <v>924000</v>
      </c>
      <c r="AU769" s="6">
        <f t="shared" si="6497"/>
        <v>1.1814930735930735</v>
      </c>
      <c r="AV769" s="6">
        <f t="shared" si="6498"/>
        <v>1.3196335091155462</v>
      </c>
      <c r="AW769" s="28">
        <f t="shared" si="6748"/>
        <v>1453000</v>
      </c>
      <c r="AX769" s="6">
        <f t="shared" si="6499"/>
        <v>1.179274741913283</v>
      </c>
      <c r="AY769" s="6">
        <f t="shared" si="6500"/>
        <v>1.3173040638418476</v>
      </c>
      <c r="AZ769" s="28">
        <f t="shared" si="6749"/>
        <v>1453000</v>
      </c>
      <c r="BA769" s="6">
        <f t="shared" si="6501"/>
        <v>1.179274741913283</v>
      </c>
      <c r="BB769" s="21">
        <f t="shared" si="6502"/>
        <v>1.3173040638418476</v>
      </c>
    </row>
    <row r="770" spans="4:54" x14ac:dyDescent="0.25">
      <c r="D770" s="28">
        <v>761</v>
      </c>
      <c r="F770" s="20"/>
      <c r="G770" s="29">
        <f t="shared" si="6513"/>
        <v>381</v>
      </c>
      <c r="H770" s="4">
        <f t="shared" ref="H770" si="6974">H$5/G770+H$6</f>
        <v>4.0421427821522311</v>
      </c>
      <c r="I770" s="4">
        <f t="shared" si="6504"/>
        <v>5.7938569553805781</v>
      </c>
      <c r="J770" s="28">
        <v>761</v>
      </c>
      <c r="K770" s="4">
        <f t="shared" ref="K770" si="6975">K$5/J770+K$6</f>
        <v>4.042218659658344</v>
      </c>
      <c r="L770" s="4">
        <f t="shared" si="6506"/>
        <v>5.7939678055190544</v>
      </c>
      <c r="M770" s="28">
        <f t="shared" si="6822"/>
        <v>2083</v>
      </c>
      <c r="N770" s="6">
        <f t="shared" ref="N770" si="6976">N$5/M770+N$6</f>
        <v>3.742587758041287</v>
      </c>
      <c r="O770" s="6">
        <f t="shared" si="6805"/>
        <v>5.2600084493518962</v>
      </c>
      <c r="P770" s="28">
        <f t="shared" si="6824"/>
        <v>19930</v>
      </c>
      <c r="Q770" s="6">
        <f t="shared" ref="Q770" si="6977">Q$5/P770+Q$6</f>
        <v>3.7013754641244359</v>
      </c>
      <c r="R770" s="6">
        <f t="shared" si="6807"/>
        <v>5.2151277471149022</v>
      </c>
      <c r="S770" s="28">
        <f t="shared" si="6574"/>
        <v>36665</v>
      </c>
      <c r="T770" s="6">
        <f t="shared" ref="T770" si="6978">T$5/S770+T$6</f>
        <v>2.6616375289785901</v>
      </c>
      <c r="U770" s="6">
        <f t="shared" si="6809"/>
        <v>2.9720194054275195</v>
      </c>
      <c r="V770" s="28">
        <f t="shared" si="6576"/>
        <v>70325</v>
      </c>
      <c r="W770" s="6">
        <f t="shared" ref="W770" si="6979">W$5/V770+W$6</f>
        <v>2.5727318521151794</v>
      </c>
      <c r="X770" s="6">
        <f t="shared" si="6811"/>
        <v>2.8730698897973692</v>
      </c>
      <c r="Y770" s="28">
        <f t="shared" si="6578"/>
        <v>140450</v>
      </c>
      <c r="Z770" s="6">
        <f t="shared" ref="Z770" si="6980">Z$5/Y770+Z$6</f>
        <v>2.4486655393378425</v>
      </c>
      <c r="AA770" s="6">
        <f t="shared" si="6813"/>
        <v>2.7348273762904949</v>
      </c>
      <c r="AB770" s="28">
        <f t="shared" si="6661"/>
        <v>926000</v>
      </c>
      <c r="AC770" s="6">
        <f t="shared" ref="AC770" si="6981">AC$5/AB770+AC$6</f>
        <v>2.1997799136069118</v>
      </c>
      <c r="AD770" s="6">
        <f t="shared" si="6815"/>
        <v>2.4572844492440602</v>
      </c>
      <c r="AE770" s="28">
        <f t="shared" si="6744"/>
        <v>1456000</v>
      </c>
      <c r="AF770" s="6">
        <f t="shared" si="6798"/>
        <v>1.9135667582417581</v>
      </c>
      <c r="AG770" s="6">
        <f t="shared" si="6816"/>
        <v>2.1376604395604395</v>
      </c>
      <c r="AH770" s="28">
        <f t="shared" si="6745"/>
        <v>1456000</v>
      </c>
      <c r="AI770" s="6">
        <f t="shared" si="6799"/>
        <v>1.4469667582417582</v>
      </c>
      <c r="AJ770" s="6">
        <f t="shared" si="6817"/>
        <v>1.6163604395604396</v>
      </c>
      <c r="AK770" s="28">
        <f t="shared" si="6746"/>
        <v>1456000</v>
      </c>
      <c r="AL770" s="6">
        <f t="shared" si="6800"/>
        <v>0.74686675824175819</v>
      </c>
      <c r="AM770" s="6">
        <f t="shared" si="6818"/>
        <v>0.75109300401091439</v>
      </c>
      <c r="AN770" s="28">
        <f t="shared" si="6747"/>
        <v>1456000</v>
      </c>
      <c r="AO770" s="6">
        <f t="shared" si="6801"/>
        <v>0.44606675824175823</v>
      </c>
      <c r="AP770" s="6">
        <f t="shared" si="6819"/>
        <v>0.44866043956043955</v>
      </c>
      <c r="AQ770" s="28">
        <f t="shared" si="6581"/>
        <v>140450</v>
      </c>
      <c r="AR770" s="6">
        <f t="shared" si="6495"/>
        <v>1.4163655393378427</v>
      </c>
      <c r="AS770" s="6">
        <f t="shared" si="6496"/>
        <v>1.5814414304788984</v>
      </c>
      <c r="AT770" s="28">
        <f t="shared" si="6663"/>
        <v>926000</v>
      </c>
      <c r="AU770" s="6">
        <f t="shared" si="6497"/>
        <v>1.1814799136069114</v>
      </c>
      <c r="AV770" s="6">
        <f t="shared" si="6498"/>
        <v>1.3196196899613384</v>
      </c>
      <c r="AW770" s="28">
        <f t="shared" si="6748"/>
        <v>1456000</v>
      </c>
      <c r="AX770" s="6">
        <f t="shared" si="6499"/>
        <v>1.1792667582417582</v>
      </c>
      <c r="AY770" s="6">
        <f t="shared" si="6500"/>
        <v>1.3172956802777174</v>
      </c>
      <c r="AZ770" s="28">
        <f t="shared" si="6749"/>
        <v>1456000</v>
      </c>
      <c r="BA770" s="6">
        <f t="shared" si="6501"/>
        <v>1.1792667582417582</v>
      </c>
      <c r="BB770" s="21">
        <f t="shared" si="6502"/>
        <v>1.3172956802777174</v>
      </c>
    </row>
    <row r="771" spans="4:54" x14ac:dyDescent="0.25">
      <c r="D771" s="28">
        <v>762</v>
      </c>
      <c r="F771" s="20"/>
      <c r="G771" s="29">
        <f t="shared" si="6513"/>
        <v>381.5</v>
      </c>
      <c r="H771" s="4">
        <f t="shared" ref="H771" si="6982">H$5/G771+H$6</f>
        <v>4.0420671035386633</v>
      </c>
      <c r="I771" s="4">
        <f t="shared" si="6504"/>
        <v>5.7937463958060293</v>
      </c>
      <c r="J771" s="28">
        <v>762</v>
      </c>
      <c r="K771" s="4">
        <f t="shared" ref="K771" si="6983">K$5/J771+K$6</f>
        <v>4.0421427821522311</v>
      </c>
      <c r="L771" s="4">
        <f t="shared" si="6506"/>
        <v>5.7938569553805781</v>
      </c>
      <c r="M771" s="28">
        <f t="shared" si="6822"/>
        <v>2086</v>
      </c>
      <c r="N771" s="6">
        <f t="shared" ref="N771" si="6984">N$5/M771+N$6</f>
        <v>3.742518024928092</v>
      </c>
      <c r="O771" s="6">
        <f t="shared" si="6805"/>
        <v>5.2599325023969321</v>
      </c>
      <c r="P771" s="28">
        <f t="shared" si="6824"/>
        <v>19960</v>
      </c>
      <c r="Q771" s="6">
        <f t="shared" ref="Q771" si="6985">Q$5/P771+Q$6</f>
        <v>3.7013645290581163</v>
      </c>
      <c r="R771" s="6">
        <f t="shared" si="6807"/>
        <v>5.2151158316633266</v>
      </c>
      <c r="S771" s="28">
        <f t="shared" si="6574"/>
        <v>36730</v>
      </c>
      <c r="T771" s="6">
        <f t="shared" ref="T771" si="6986">T$5/S771+T$6</f>
        <v>2.6615921589980944</v>
      </c>
      <c r="U771" s="6">
        <f t="shared" si="6809"/>
        <v>2.9719717669479988</v>
      </c>
      <c r="V771" s="28">
        <f t="shared" si="6576"/>
        <v>70450</v>
      </c>
      <c r="W771" s="6">
        <f t="shared" ref="W771" si="6987">W$5/V771+W$6</f>
        <v>2.5726948899929027</v>
      </c>
      <c r="X771" s="6">
        <f t="shared" si="6811"/>
        <v>2.8730310858765082</v>
      </c>
      <c r="Y771" s="28">
        <f t="shared" si="6578"/>
        <v>140700</v>
      </c>
      <c r="Z771" s="6">
        <f t="shared" ref="Z771" si="6988">Z$5/Y771+Z$6</f>
        <v>2.448638592750533</v>
      </c>
      <c r="AA771" s="6">
        <f t="shared" si="6813"/>
        <v>2.7347990760483301</v>
      </c>
      <c r="AB771" s="28">
        <f t="shared" si="6661"/>
        <v>928000</v>
      </c>
      <c r="AC771" s="6">
        <f t="shared" ref="AC771" si="6989">AC$5/AB771+AC$6</f>
        <v>2.199766810344828</v>
      </c>
      <c r="AD771" s="6">
        <f t="shared" si="6815"/>
        <v>2.4572706896551724</v>
      </c>
      <c r="AE771" s="28">
        <f t="shared" si="6744"/>
        <v>1459000</v>
      </c>
      <c r="AF771" s="6">
        <f t="shared" si="6798"/>
        <v>1.9135588074023304</v>
      </c>
      <c r="AG771" s="6">
        <f t="shared" si="6816"/>
        <v>2.1376520904729266</v>
      </c>
      <c r="AH771" s="28">
        <f t="shared" si="6745"/>
        <v>1459000</v>
      </c>
      <c r="AI771" s="6">
        <f t="shared" si="6799"/>
        <v>1.4469588074023305</v>
      </c>
      <c r="AJ771" s="6">
        <f t="shared" si="6817"/>
        <v>1.6163520904729267</v>
      </c>
      <c r="AK771" s="28">
        <f t="shared" si="6746"/>
        <v>1459000</v>
      </c>
      <c r="AL771" s="6">
        <f t="shared" si="6800"/>
        <v>0.74685880740233035</v>
      </c>
      <c r="AM771" s="6">
        <f t="shared" si="6818"/>
        <v>0.75108465492340148</v>
      </c>
      <c r="AN771" s="28">
        <f t="shared" si="6747"/>
        <v>1459000</v>
      </c>
      <c r="AO771" s="6">
        <f t="shared" si="6801"/>
        <v>0.44605880740233034</v>
      </c>
      <c r="AP771" s="6">
        <f t="shared" si="6819"/>
        <v>0.44865209047292665</v>
      </c>
      <c r="AQ771" s="28">
        <f t="shared" si="6581"/>
        <v>140700</v>
      </c>
      <c r="AR771" s="6">
        <f t="shared" si="6495"/>
        <v>1.416338592750533</v>
      </c>
      <c r="AS771" s="6">
        <f t="shared" si="6496"/>
        <v>1.5814131302367334</v>
      </c>
      <c r="AT771" s="28">
        <f t="shared" si="6663"/>
        <v>928000</v>
      </c>
      <c r="AU771" s="6">
        <f t="shared" si="6497"/>
        <v>1.1814668103448276</v>
      </c>
      <c r="AV771" s="6">
        <f t="shared" si="6498"/>
        <v>1.3196059303724503</v>
      </c>
      <c r="AW771" s="28">
        <f t="shared" si="6748"/>
        <v>1459000</v>
      </c>
      <c r="AX771" s="6">
        <f t="shared" si="6499"/>
        <v>1.1792588074023305</v>
      </c>
      <c r="AY771" s="6">
        <f t="shared" si="6500"/>
        <v>1.3172873311902045</v>
      </c>
      <c r="AZ771" s="28">
        <f t="shared" si="6749"/>
        <v>1459000</v>
      </c>
      <c r="BA771" s="6">
        <f t="shared" si="6501"/>
        <v>1.1792588074023305</v>
      </c>
      <c r="BB771" s="21">
        <f t="shared" si="6502"/>
        <v>1.3172873311902045</v>
      </c>
    </row>
    <row r="772" spans="4:54" x14ac:dyDescent="0.25">
      <c r="D772" s="28">
        <v>763</v>
      </c>
      <c r="F772" s="20"/>
      <c r="G772" s="29">
        <f t="shared" si="6513"/>
        <v>382</v>
      </c>
      <c r="H772" s="4">
        <f t="shared" ref="H772" si="6990">H$5/G772+H$6</f>
        <v>4.0419916230366493</v>
      </c>
      <c r="I772" s="4">
        <f t="shared" si="6504"/>
        <v>5.7936361256544506</v>
      </c>
      <c r="J772" s="28">
        <v>763</v>
      </c>
      <c r="K772" s="4">
        <f t="shared" ref="K772" si="6991">K$5/J772+K$6</f>
        <v>4.0420671035386633</v>
      </c>
      <c r="L772" s="4">
        <f t="shared" si="6506"/>
        <v>5.7937463958060293</v>
      </c>
      <c r="M772" s="28">
        <f t="shared" si="6822"/>
        <v>2089</v>
      </c>
      <c r="N772" s="6">
        <f t="shared" ref="N772" si="6992">N$5/M772+N$6</f>
        <v>3.742448492101484</v>
      </c>
      <c r="O772" s="6">
        <f t="shared" si="6805"/>
        <v>5.2598567735758737</v>
      </c>
      <c r="P772" s="28">
        <f t="shared" si="6824"/>
        <v>19990</v>
      </c>
      <c r="Q772" s="6">
        <f t="shared" ref="Q772" si="6993">Q$5/P772+Q$6</f>
        <v>3.7013536268134071</v>
      </c>
      <c r="R772" s="6">
        <f t="shared" si="6807"/>
        <v>5.2151039519759879</v>
      </c>
      <c r="S772" s="28">
        <f t="shared" si="6574"/>
        <v>36795</v>
      </c>
      <c r="T772" s="6">
        <f t="shared" ref="T772" si="6994">T$5/S772+T$6</f>
        <v>2.6615469493137658</v>
      </c>
      <c r="U772" s="6">
        <f t="shared" si="6809"/>
        <v>2.9719242967794539</v>
      </c>
      <c r="V772" s="28">
        <f t="shared" si="6576"/>
        <v>70575</v>
      </c>
      <c r="W772" s="6">
        <f t="shared" ref="W772" si="6995">W$5/V772+W$6</f>
        <v>2.5726580588026922</v>
      </c>
      <c r="X772" s="6">
        <f t="shared" si="6811"/>
        <v>2.8729924194119731</v>
      </c>
      <c r="Y772" s="28">
        <f t="shared" si="6578"/>
        <v>140950</v>
      </c>
      <c r="Z772" s="6">
        <f t="shared" ref="Z772" si="6996">Z$5/Y772+Z$6</f>
        <v>2.4486117417523947</v>
      </c>
      <c r="AA772" s="6">
        <f t="shared" si="6813"/>
        <v>2.7347708761972331</v>
      </c>
      <c r="AB772" s="28">
        <f t="shared" si="6661"/>
        <v>930000</v>
      </c>
      <c r="AC772" s="6">
        <f t="shared" ref="AC772" si="6997">AC$5/AB772+AC$6</f>
        <v>2.1997537634408606</v>
      </c>
      <c r="AD772" s="6">
        <f t="shared" si="6815"/>
        <v>2.4572569892473117</v>
      </c>
      <c r="AE772" s="28">
        <f t="shared" si="6744"/>
        <v>1462000</v>
      </c>
      <c r="AF772" s="6">
        <f t="shared" si="6798"/>
        <v>1.9135508891928865</v>
      </c>
      <c r="AG772" s="6">
        <f t="shared" si="6816"/>
        <v>2.1376437756497948</v>
      </c>
      <c r="AH772" s="28">
        <f t="shared" si="6745"/>
        <v>1462000</v>
      </c>
      <c r="AI772" s="6">
        <f t="shared" si="6799"/>
        <v>1.4469508891928866</v>
      </c>
      <c r="AJ772" s="6">
        <f t="shared" si="6817"/>
        <v>1.6163437756497949</v>
      </c>
      <c r="AK772" s="28">
        <f t="shared" si="6746"/>
        <v>1462000</v>
      </c>
      <c r="AL772" s="6">
        <f t="shared" si="6800"/>
        <v>0.74685088919288645</v>
      </c>
      <c r="AM772" s="6">
        <f t="shared" si="6818"/>
        <v>0.75107634010026969</v>
      </c>
      <c r="AN772" s="28">
        <f t="shared" si="6747"/>
        <v>1462000</v>
      </c>
      <c r="AO772" s="6">
        <f t="shared" si="6801"/>
        <v>0.44605088919288644</v>
      </c>
      <c r="AP772" s="6">
        <f t="shared" si="6819"/>
        <v>0.4486437756497948</v>
      </c>
      <c r="AQ772" s="28">
        <f t="shared" si="6581"/>
        <v>140950</v>
      </c>
      <c r="AR772" s="6">
        <f t="shared" si="6495"/>
        <v>1.4163117417523945</v>
      </c>
      <c r="AS772" s="6">
        <f t="shared" si="6496"/>
        <v>1.5813849303856367</v>
      </c>
      <c r="AT772" s="28">
        <f t="shared" si="6663"/>
        <v>930000</v>
      </c>
      <c r="AU772" s="6">
        <f t="shared" si="6497"/>
        <v>1.1814537634408602</v>
      </c>
      <c r="AV772" s="6">
        <f t="shared" si="6498"/>
        <v>1.3195922299645897</v>
      </c>
      <c r="AW772" s="28">
        <f t="shared" si="6748"/>
        <v>1462000</v>
      </c>
      <c r="AX772" s="6">
        <f t="shared" si="6499"/>
        <v>1.1792508891928866</v>
      </c>
      <c r="AY772" s="6">
        <f t="shared" si="6500"/>
        <v>1.3172790163670727</v>
      </c>
      <c r="AZ772" s="28">
        <f t="shared" si="6749"/>
        <v>1462000</v>
      </c>
      <c r="BA772" s="6">
        <f t="shared" si="6501"/>
        <v>1.1792508891928866</v>
      </c>
      <c r="BB772" s="21">
        <f t="shared" si="6502"/>
        <v>1.3172790163670727</v>
      </c>
    </row>
    <row r="773" spans="4:54" x14ac:dyDescent="0.25">
      <c r="D773" s="28">
        <v>764</v>
      </c>
      <c r="F773" s="20"/>
      <c r="G773" s="29">
        <f t="shared" si="6513"/>
        <v>382.5</v>
      </c>
      <c r="H773" s="4">
        <f t="shared" ref="H773" si="6998">H$5/G773+H$6</f>
        <v>4.0419163398692808</v>
      </c>
      <c r="I773" s="4">
        <f t="shared" si="6504"/>
        <v>5.7935261437908503</v>
      </c>
      <c r="J773" s="28">
        <v>764</v>
      </c>
      <c r="K773" s="4">
        <f t="shared" ref="K773" si="6999">K$5/J773+K$6</f>
        <v>4.0419916230366493</v>
      </c>
      <c r="L773" s="4">
        <f t="shared" si="6506"/>
        <v>5.7936361256544506</v>
      </c>
      <c r="M773" s="28">
        <f t="shared" si="6822"/>
        <v>2092</v>
      </c>
      <c r="N773" s="6">
        <f t="shared" ref="N773" si="7000">N$5/M773+N$6</f>
        <v>3.742379158699809</v>
      </c>
      <c r="O773" s="6">
        <f t="shared" si="6805"/>
        <v>5.2597812619502875</v>
      </c>
      <c r="P773" s="28">
        <f t="shared" si="6824"/>
        <v>20020</v>
      </c>
      <c r="Q773" s="6">
        <f t="shared" ref="Q773" si="7001">Q$5/P773+Q$6</f>
        <v>3.7013427572427573</v>
      </c>
      <c r="R773" s="6">
        <f t="shared" si="6807"/>
        <v>5.215092107892108</v>
      </c>
      <c r="S773" s="28">
        <f t="shared" si="6574"/>
        <v>36860</v>
      </c>
      <c r="T773" s="6">
        <f t="shared" ref="T773" si="7002">T$5/S773+T$6</f>
        <v>2.6615018990775909</v>
      </c>
      <c r="U773" s="6">
        <f t="shared" si="6809"/>
        <v>2.9718769940314704</v>
      </c>
      <c r="V773" s="28">
        <f t="shared" si="6576"/>
        <v>70700</v>
      </c>
      <c r="W773" s="6">
        <f t="shared" ref="W773" si="7003">W$5/V773+W$6</f>
        <v>2.5726213578500707</v>
      </c>
      <c r="X773" s="6">
        <f t="shared" si="6811"/>
        <v>2.8729538896746818</v>
      </c>
      <c r="Y773" s="28">
        <f t="shared" si="6578"/>
        <v>141200</v>
      </c>
      <c r="Z773" s="6">
        <f t="shared" ref="Z773" si="7004">Z$5/Y773+Z$6</f>
        <v>2.4485849858356943</v>
      </c>
      <c r="AA773" s="6">
        <f t="shared" si="6813"/>
        <v>2.7347427762039662</v>
      </c>
      <c r="AB773" s="28">
        <f t="shared" si="6661"/>
        <v>932000</v>
      </c>
      <c r="AC773" s="6">
        <f t="shared" ref="AC773" si="7005">AC$5/AB773+AC$6</f>
        <v>2.1997407725321891</v>
      </c>
      <c r="AD773" s="6">
        <f t="shared" si="6815"/>
        <v>2.4572433476394848</v>
      </c>
      <c r="AE773" s="28">
        <f t="shared" si="6744"/>
        <v>1465000</v>
      </c>
      <c r="AF773" s="6">
        <f t="shared" si="6798"/>
        <v>1.9135430034129692</v>
      </c>
      <c r="AG773" s="6">
        <f t="shared" si="6816"/>
        <v>2.1376354948805458</v>
      </c>
      <c r="AH773" s="28">
        <f t="shared" si="6745"/>
        <v>1465000</v>
      </c>
      <c r="AI773" s="6">
        <f t="shared" si="6799"/>
        <v>1.4469430034129693</v>
      </c>
      <c r="AJ773" s="6">
        <f t="shared" si="6817"/>
        <v>1.6163354948805462</v>
      </c>
      <c r="AK773" s="28">
        <f t="shared" si="6746"/>
        <v>1465000</v>
      </c>
      <c r="AL773" s="6">
        <f t="shared" si="6800"/>
        <v>0.74684300341296928</v>
      </c>
      <c r="AM773" s="6">
        <f t="shared" si="6818"/>
        <v>0.75106805933102094</v>
      </c>
      <c r="AN773" s="28">
        <f t="shared" si="6747"/>
        <v>1465000</v>
      </c>
      <c r="AO773" s="6">
        <f t="shared" si="6801"/>
        <v>0.44604300341296926</v>
      </c>
      <c r="AP773" s="6">
        <f t="shared" si="6819"/>
        <v>0.44863549488054605</v>
      </c>
      <c r="AQ773" s="28">
        <f t="shared" si="6581"/>
        <v>141200</v>
      </c>
      <c r="AR773" s="6">
        <f t="shared" si="6495"/>
        <v>1.4162849858356941</v>
      </c>
      <c r="AS773" s="6">
        <f t="shared" si="6496"/>
        <v>1.5813568303923695</v>
      </c>
      <c r="AT773" s="28">
        <f t="shared" si="6663"/>
        <v>932000</v>
      </c>
      <c r="AU773" s="6">
        <f t="shared" si="6497"/>
        <v>1.1814407725321889</v>
      </c>
      <c r="AV773" s="6">
        <f t="shared" si="6498"/>
        <v>1.3195785883567628</v>
      </c>
      <c r="AW773" s="28">
        <f t="shared" si="6748"/>
        <v>1465000</v>
      </c>
      <c r="AX773" s="6">
        <f t="shared" si="6499"/>
        <v>1.1792430034129693</v>
      </c>
      <c r="AY773" s="6">
        <f t="shared" si="6500"/>
        <v>1.3172707355978239</v>
      </c>
      <c r="AZ773" s="28">
        <f t="shared" si="6749"/>
        <v>1465000</v>
      </c>
      <c r="BA773" s="6">
        <f t="shared" si="6501"/>
        <v>1.1792430034129693</v>
      </c>
      <c r="BB773" s="21">
        <f t="shared" si="6502"/>
        <v>1.3172707355978239</v>
      </c>
    </row>
    <row r="774" spans="4:54" x14ac:dyDescent="0.25">
      <c r="D774" s="28">
        <v>765</v>
      </c>
      <c r="F774" s="20"/>
      <c r="G774" s="29">
        <f t="shared" si="6513"/>
        <v>383</v>
      </c>
      <c r="H774" s="4">
        <f t="shared" ref="H774" si="7006">H$5/G774+H$6</f>
        <v>4.0418412532637076</v>
      </c>
      <c r="I774" s="4">
        <f t="shared" si="6504"/>
        <v>5.7934164490861617</v>
      </c>
      <c r="J774" s="28">
        <v>765</v>
      </c>
      <c r="K774" s="4">
        <f t="shared" ref="K774" si="7007">K$5/J774+K$6</f>
        <v>4.0419163398692808</v>
      </c>
      <c r="L774" s="4">
        <f t="shared" si="6506"/>
        <v>5.7935261437908503</v>
      </c>
      <c r="M774" s="28">
        <f t="shared" si="6822"/>
        <v>2095</v>
      </c>
      <c r="N774" s="6">
        <f t="shared" ref="N774" si="7008">N$5/M774+N$6</f>
        <v>3.7423100238663487</v>
      </c>
      <c r="O774" s="6">
        <f t="shared" si="6805"/>
        <v>5.2597059665871129</v>
      </c>
      <c r="P774" s="28">
        <f t="shared" si="6824"/>
        <v>20050</v>
      </c>
      <c r="Q774" s="6">
        <f t="shared" ref="Q774" si="7009">Q$5/P774+Q$6</f>
        <v>3.7013319201995012</v>
      </c>
      <c r="R774" s="6">
        <f t="shared" si="6807"/>
        <v>5.2150802992518708</v>
      </c>
      <c r="S774" s="28">
        <f t="shared" si="6574"/>
        <v>36925</v>
      </c>
      <c r="T774" s="6">
        <f t="shared" ref="T774" si="7010">T$5/S774+T$6</f>
        <v>2.6614570074475288</v>
      </c>
      <c r="U774" s="6">
        <f t="shared" si="6809"/>
        <v>2.9718298578199054</v>
      </c>
      <c r="V774" s="28">
        <f t="shared" si="6576"/>
        <v>70825</v>
      </c>
      <c r="W774" s="6">
        <f t="shared" ref="W774" si="7011">W$5/V774+W$6</f>
        <v>2.5725847864454638</v>
      </c>
      <c r="X774" s="6">
        <f t="shared" si="6811"/>
        <v>2.8729154959406991</v>
      </c>
      <c r="Y774" s="28">
        <f t="shared" si="6578"/>
        <v>141450</v>
      </c>
      <c r="Z774" s="6">
        <f t="shared" ref="Z774" si="7012">Z$5/Y774+Z$6</f>
        <v>2.4485583244962883</v>
      </c>
      <c r="AA774" s="6">
        <f t="shared" si="6813"/>
        <v>2.7347147755390599</v>
      </c>
      <c r="AB774" s="28">
        <f t="shared" si="6661"/>
        <v>934000</v>
      </c>
      <c r="AC774" s="6">
        <f t="shared" ref="AC774" si="7013">AC$5/AB774+AC$6</f>
        <v>2.1997278372591009</v>
      </c>
      <c r="AD774" s="6">
        <f t="shared" si="6815"/>
        <v>2.4572297644539614</v>
      </c>
      <c r="AE774" s="28">
        <f t="shared" si="6744"/>
        <v>1468000</v>
      </c>
      <c r="AF774" s="6">
        <f t="shared" si="6798"/>
        <v>1.9135351498637603</v>
      </c>
      <c r="AG774" s="6">
        <f t="shared" si="6816"/>
        <v>2.1376272479564031</v>
      </c>
      <c r="AH774" s="28">
        <f t="shared" si="6745"/>
        <v>1468000</v>
      </c>
      <c r="AI774" s="6">
        <f t="shared" si="6799"/>
        <v>1.4469351498637604</v>
      </c>
      <c r="AJ774" s="6">
        <f t="shared" si="6817"/>
        <v>1.6163272479564033</v>
      </c>
      <c r="AK774" s="28">
        <f t="shared" si="6746"/>
        <v>1468000</v>
      </c>
      <c r="AL774" s="6">
        <f t="shared" si="6800"/>
        <v>0.74683514986376021</v>
      </c>
      <c r="AM774" s="6">
        <f t="shared" si="6818"/>
        <v>0.75105981240687814</v>
      </c>
      <c r="AN774" s="28">
        <f t="shared" si="6747"/>
        <v>1468000</v>
      </c>
      <c r="AO774" s="6">
        <f t="shared" si="6801"/>
        <v>0.44603514986376019</v>
      </c>
      <c r="AP774" s="6">
        <f t="shared" si="6819"/>
        <v>0.44862724795640324</v>
      </c>
      <c r="AQ774" s="28">
        <f t="shared" si="6581"/>
        <v>141450</v>
      </c>
      <c r="AR774" s="6">
        <f t="shared" si="6495"/>
        <v>1.4162583244962885</v>
      </c>
      <c r="AS774" s="6">
        <f t="shared" si="6496"/>
        <v>1.5813288297274632</v>
      </c>
      <c r="AT774" s="28">
        <f t="shared" si="6663"/>
        <v>934000</v>
      </c>
      <c r="AU774" s="6">
        <f t="shared" si="6497"/>
        <v>1.1814278372591007</v>
      </c>
      <c r="AV774" s="6">
        <f t="shared" si="6498"/>
        <v>1.3195650051712393</v>
      </c>
      <c r="AW774" s="28">
        <f t="shared" si="6748"/>
        <v>1468000</v>
      </c>
      <c r="AX774" s="6">
        <f t="shared" si="6499"/>
        <v>1.1792351498637603</v>
      </c>
      <c r="AY774" s="6">
        <f t="shared" si="6500"/>
        <v>1.317262488673681</v>
      </c>
      <c r="AZ774" s="28">
        <f t="shared" si="6749"/>
        <v>1468000</v>
      </c>
      <c r="BA774" s="6">
        <f t="shared" si="6501"/>
        <v>1.1792351498637603</v>
      </c>
      <c r="BB774" s="21">
        <f t="shared" si="6502"/>
        <v>1.317262488673681</v>
      </c>
    </row>
    <row r="775" spans="4:54" x14ac:dyDescent="0.25">
      <c r="D775" s="28">
        <v>766</v>
      </c>
      <c r="F775" s="20"/>
      <c r="G775" s="29">
        <f t="shared" si="6513"/>
        <v>383.5</v>
      </c>
      <c r="H775" s="4">
        <f t="shared" ref="H775" si="7014">H$5/G775+H$6</f>
        <v>4.0417663624511082</v>
      </c>
      <c r="I775" s="4">
        <f t="shared" si="6504"/>
        <v>5.7933070404172105</v>
      </c>
      <c r="J775" s="28">
        <v>766</v>
      </c>
      <c r="K775" s="4">
        <f t="shared" ref="K775" si="7015">K$5/J775+K$6</f>
        <v>4.0418412532637076</v>
      </c>
      <c r="L775" s="4">
        <f t="shared" si="6506"/>
        <v>5.7934164490861617</v>
      </c>
      <c r="M775" s="28">
        <f t="shared" si="6822"/>
        <v>2098</v>
      </c>
      <c r="N775" s="6">
        <f t="shared" ref="N775" si="7016">N$5/M775+N$6</f>
        <v>3.742241086749285</v>
      </c>
      <c r="O775" s="6">
        <f t="shared" si="6805"/>
        <v>5.2596308865586279</v>
      </c>
      <c r="P775" s="28">
        <f t="shared" si="6824"/>
        <v>20080</v>
      </c>
      <c r="Q775" s="6">
        <f t="shared" ref="Q775" si="7017">Q$5/P775+Q$6</f>
        <v>3.7013211155378487</v>
      </c>
      <c r="R775" s="6">
        <f t="shared" si="6807"/>
        <v>5.2150685258964149</v>
      </c>
      <c r="S775" s="28">
        <f t="shared" si="6574"/>
        <v>36990</v>
      </c>
      <c r="T775" s="6">
        <f t="shared" ref="T775" si="7018">T$5/S775+T$6</f>
        <v>2.6614122735874561</v>
      </c>
      <c r="U775" s="6">
        <f t="shared" si="6809"/>
        <v>2.971782887266829</v>
      </c>
      <c r="V775" s="28">
        <f t="shared" si="6576"/>
        <v>70950</v>
      </c>
      <c r="W775" s="6">
        <f t="shared" ref="W775" si="7019">W$5/V775+W$6</f>
        <v>2.5725483439041579</v>
      </c>
      <c r="X775" s="6">
        <f t="shared" si="6811"/>
        <v>2.8728772374911911</v>
      </c>
      <c r="Y775" s="28">
        <f t="shared" si="6578"/>
        <v>141700</v>
      </c>
      <c r="Z775" s="6">
        <f t="shared" ref="Z775" si="7020">Z$5/Y775+Z$6</f>
        <v>2.4485317572335923</v>
      </c>
      <c r="AA775" s="6">
        <f t="shared" si="6813"/>
        <v>2.734686873676782</v>
      </c>
      <c r="AB775" s="28">
        <f t="shared" si="6661"/>
        <v>936000</v>
      </c>
      <c r="AC775" s="6">
        <f t="shared" ref="AC775" si="7021">AC$5/AB775+AC$6</f>
        <v>2.1997149572649577</v>
      </c>
      <c r="AD775" s="6">
        <f t="shared" si="6815"/>
        <v>2.4572162393162391</v>
      </c>
      <c r="AE775" s="28">
        <f t="shared" si="6744"/>
        <v>1471000</v>
      </c>
      <c r="AF775" s="6">
        <f t="shared" si="6798"/>
        <v>1.9135273283480625</v>
      </c>
      <c r="AG775" s="6">
        <f t="shared" si="6816"/>
        <v>2.1376190346702924</v>
      </c>
      <c r="AH775" s="28">
        <f t="shared" si="6745"/>
        <v>1471000</v>
      </c>
      <c r="AI775" s="6">
        <f t="shared" si="6799"/>
        <v>1.4469273283480626</v>
      </c>
      <c r="AJ775" s="6">
        <f t="shared" si="6817"/>
        <v>1.6163190346702925</v>
      </c>
      <c r="AK775" s="28">
        <f t="shared" si="6746"/>
        <v>1471000</v>
      </c>
      <c r="AL775" s="6">
        <f t="shared" si="6800"/>
        <v>0.74682732834806254</v>
      </c>
      <c r="AM775" s="6">
        <f t="shared" si="6818"/>
        <v>0.75105159912076713</v>
      </c>
      <c r="AN775" s="28">
        <f t="shared" si="6747"/>
        <v>1471000</v>
      </c>
      <c r="AO775" s="6">
        <f t="shared" si="6801"/>
        <v>0.44602732834806252</v>
      </c>
      <c r="AP775" s="6">
        <f t="shared" si="6819"/>
        <v>0.44861903467029229</v>
      </c>
      <c r="AQ775" s="28">
        <f t="shared" si="6581"/>
        <v>141700</v>
      </c>
      <c r="AR775" s="6">
        <f t="shared" si="6495"/>
        <v>1.4162317572335921</v>
      </c>
      <c r="AS775" s="6">
        <f t="shared" si="6496"/>
        <v>1.5813009278651855</v>
      </c>
      <c r="AT775" s="28">
        <f t="shared" si="6663"/>
        <v>936000</v>
      </c>
      <c r="AU775" s="6">
        <f t="shared" si="6497"/>
        <v>1.1814149572649573</v>
      </c>
      <c r="AV775" s="6">
        <f t="shared" si="6498"/>
        <v>1.3195514800335171</v>
      </c>
      <c r="AW775" s="28">
        <f t="shared" si="6748"/>
        <v>1471000</v>
      </c>
      <c r="AX775" s="6">
        <f t="shared" si="6499"/>
        <v>1.1792273283480625</v>
      </c>
      <c r="AY775" s="6">
        <f t="shared" si="6500"/>
        <v>1.3172542753875702</v>
      </c>
      <c r="AZ775" s="28">
        <f t="shared" si="6749"/>
        <v>1471000</v>
      </c>
      <c r="BA775" s="6">
        <f t="shared" si="6501"/>
        <v>1.1792273283480625</v>
      </c>
      <c r="BB775" s="21">
        <f t="shared" si="6502"/>
        <v>1.3172542753875702</v>
      </c>
    </row>
    <row r="776" spans="4:54" x14ac:dyDescent="0.25">
      <c r="D776" s="28">
        <v>767</v>
      </c>
      <c r="F776" s="20"/>
      <c r="G776" s="29">
        <f t="shared" si="6513"/>
        <v>384</v>
      </c>
      <c r="H776" s="4">
        <f t="shared" ref="H776" si="7022">H$5/G776+H$6</f>
        <v>4.0416916666666669</v>
      </c>
      <c r="I776" s="4">
        <f t="shared" si="6504"/>
        <v>5.7931979166666672</v>
      </c>
      <c r="J776" s="28">
        <v>767</v>
      </c>
      <c r="K776" s="4">
        <f t="shared" ref="K776" si="7023">K$5/J776+K$6</f>
        <v>4.0417663624511082</v>
      </c>
      <c r="L776" s="4">
        <f t="shared" si="6506"/>
        <v>5.7933070404172105</v>
      </c>
      <c r="M776" s="28">
        <f t="shared" si="6822"/>
        <v>2101</v>
      </c>
      <c r="N776" s="6">
        <f t="shared" ref="N776" si="7024">N$5/M776+N$6</f>
        <v>3.7421723465016661</v>
      </c>
      <c r="O776" s="6">
        <f t="shared" si="6805"/>
        <v>5.2595560209424086</v>
      </c>
      <c r="P776" s="28">
        <f t="shared" si="6824"/>
        <v>20110</v>
      </c>
      <c r="Q776" s="6">
        <f t="shared" ref="Q776" si="7025">Q$5/P776+Q$6</f>
        <v>3.7013103431128793</v>
      </c>
      <c r="R776" s="6">
        <f t="shared" si="6807"/>
        <v>5.2150567876678275</v>
      </c>
      <c r="S776" s="28">
        <f t="shared" si="6574"/>
        <v>37055</v>
      </c>
      <c r="T776" s="6">
        <f t="shared" ref="T776" si="7026">T$5/S776+T$6</f>
        <v>2.6613676966671167</v>
      </c>
      <c r="U776" s="6">
        <f t="shared" si="6809"/>
        <v>2.9717360815004725</v>
      </c>
      <c r="V776" s="28">
        <f t="shared" si="6576"/>
        <v>71075</v>
      </c>
      <c r="W776" s="6">
        <f t="shared" ref="W776" si="7027">W$5/V776+W$6</f>
        <v>2.572512029546254</v>
      </c>
      <c r="X776" s="6">
        <f t="shared" si="6811"/>
        <v>2.8728391136123812</v>
      </c>
      <c r="Y776" s="28">
        <f t="shared" si="6578"/>
        <v>141950</v>
      </c>
      <c r="Z776" s="6">
        <f t="shared" ref="Z776" si="7028">Z$5/Y776+Z$6</f>
        <v>2.4485052835505461</v>
      </c>
      <c r="AA776" s="6">
        <f t="shared" si="6813"/>
        <v>2.7346590700951041</v>
      </c>
      <c r="AB776" s="28">
        <f t="shared" si="6661"/>
        <v>938000</v>
      </c>
      <c r="AC776" s="6">
        <f t="shared" ref="AC776" si="7029">AC$5/AB776+AC$6</f>
        <v>2.1997021321961623</v>
      </c>
      <c r="AD776" s="6">
        <f t="shared" si="6815"/>
        <v>2.4572027718550107</v>
      </c>
      <c r="AE776" s="28">
        <f t="shared" si="6744"/>
        <v>1474000</v>
      </c>
      <c r="AF776" s="6">
        <f t="shared" si="6798"/>
        <v>1.9135195386702848</v>
      </c>
      <c r="AG776" s="6">
        <f t="shared" si="6816"/>
        <v>2.1376108548168249</v>
      </c>
      <c r="AH776" s="28">
        <f t="shared" si="6745"/>
        <v>1474000</v>
      </c>
      <c r="AI776" s="6">
        <f t="shared" si="6799"/>
        <v>1.4469195386702849</v>
      </c>
      <c r="AJ776" s="6">
        <f t="shared" si="6817"/>
        <v>1.616310854816825</v>
      </c>
      <c r="AK776" s="28">
        <f t="shared" si="6746"/>
        <v>1474000</v>
      </c>
      <c r="AL776" s="6">
        <f t="shared" si="6800"/>
        <v>0.74681953867028494</v>
      </c>
      <c r="AM776" s="6">
        <f t="shared" si="6818"/>
        <v>0.75104341926729978</v>
      </c>
      <c r="AN776" s="28">
        <f t="shared" si="6747"/>
        <v>1474000</v>
      </c>
      <c r="AO776" s="6">
        <f t="shared" si="6801"/>
        <v>0.44601953867028493</v>
      </c>
      <c r="AP776" s="6">
        <f t="shared" si="6819"/>
        <v>0.44861085481682494</v>
      </c>
      <c r="AQ776" s="28">
        <f t="shared" si="6581"/>
        <v>141950</v>
      </c>
      <c r="AR776" s="6">
        <f t="shared" si="6495"/>
        <v>1.4162052835505461</v>
      </c>
      <c r="AS776" s="6">
        <f t="shared" si="6496"/>
        <v>1.5812731242835074</v>
      </c>
      <c r="AT776" s="28">
        <f t="shared" si="6663"/>
        <v>938000</v>
      </c>
      <c r="AU776" s="6">
        <f t="shared" si="6497"/>
        <v>1.1814021321961621</v>
      </c>
      <c r="AV776" s="6">
        <f t="shared" si="6498"/>
        <v>1.3195380125722884</v>
      </c>
      <c r="AW776" s="28">
        <f t="shared" si="6748"/>
        <v>1474000</v>
      </c>
      <c r="AX776" s="6">
        <f t="shared" si="6499"/>
        <v>1.1792195386702848</v>
      </c>
      <c r="AY776" s="6">
        <f t="shared" si="6500"/>
        <v>1.3172460955341028</v>
      </c>
      <c r="AZ776" s="28">
        <f t="shared" si="6749"/>
        <v>1474000</v>
      </c>
      <c r="BA776" s="6">
        <f t="shared" si="6501"/>
        <v>1.1792195386702848</v>
      </c>
      <c r="BB776" s="21">
        <f t="shared" si="6502"/>
        <v>1.3172460955341028</v>
      </c>
    </row>
    <row r="777" spans="4:54" x14ac:dyDescent="0.25">
      <c r="D777" s="28">
        <v>768</v>
      </c>
      <c r="F777" s="20"/>
      <c r="G777" s="29">
        <f t="shared" si="6513"/>
        <v>384.5</v>
      </c>
      <c r="H777" s="4">
        <f t="shared" ref="H777" si="7030">H$5/G777+H$6</f>
        <v>4.0416171651495452</v>
      </c>
      <c r="I777" s="4">
        <f t="shared" si="6504"/>
        <v>5.7930890767230174</v>
      </c>
      <c r="J777" s="28">
        <v>768</v>
      </c>
      <c r="K777" s="4">
        <f t="shared" ref="K777" si="7031">K$5/J777+K$6</f>
        <v>4.0416916666666669</v>
      </c>
      <c r="L777" s="4">
        <f t="shared" si="6506"/>
        <v>5.7931979166666672</v>
      </c>
      <c r="M777" s="28">
        <f t="shared" si="6822"/>
        <v>2104</v>
      </c>
      <c r="N777" s="6">
        <f t="shared" ref="N777" si="7032">N$5/M777+N$6</f>
        <v>3.7421038022813691</v>
      </c>
      <c r="O777" s="6">
        <f t="shared" si="6805"/>
        <v>5.2594813688212927</v>
      </c>
      <c r="P777" s="28">
        <f t="shared" si="6824"/>
        <v>20140</v>
      </c>
      <c r="Q777" s="6">
        <f t="shared" ref="Q777" si="7033">Q$5/P777+Q$6</f>
        <v>3.7012996027805363</v>
      </c>
      <c r="R777" s="6">
        <f t="shared" si="6807"/>
        <v>5.2150450844091365</v>
      </c>
      <c r="S777" s="28">
        <f t="shared" si="6574"/>
        <v>37120</v>
      </c>
      <c r="T777" s="6">
        <f t="shared" ref="T777" si="7034">T$5/S777+T$6</f>
        <v>2.6613232758620691</v>
      </c>
      <c r="U777" s="6">
        <f t="shared" si="6809"/>
        <v>2.9716894396551723</v>
      </c>
      <c r="V777" s="28">
        <f t="shared" si="6576"/>
        <v>71200</v>
      </c>
      <c r="W777" s="6">
        <f t="shared" ref="W777" si="7035">W$5/V777+W$6</f>
        <v>2.5724758426966292</v>
      </c>
      <c r="X777" s="6">
        <f t="shared" si="6811"/>
        <v>2.8728011235955058</v>
      </c>
      <c r="Y777" s="28">
        <f t="shared" si="6578"/>
        <v>142200</v>
      </c>
      <c r="Z777" s="6">
        <f t="shared" ref="Z777" si="7036">Z$5/Y777+Z$6</f>
        <v>2.4484789029535867</v>
      </c>
      <c r="AA777" s="6">
        <f t="shared" si="6813"/>
        <v>2.7346313642756681</v>
      </c>
      <c r="AB777" s="28">
        <f t="shared" si="6661"/>
        <v>940000</v>
      </c>
      <c r="AC777" s="6">
        <f t="shared" ref="AC777" si="7037">AC$5/AB777+AC$6</f>
        <v>2.199689361702128</v>
      </c>
      <c r="AD777" s="6">
        <f t="shared" si="6815"/>
        <v>2.4571893617021274</v>
      </c>
      <c r="AE777" s="28">
        <f t="shared" si="6744"/>
        <v>1477000</v>
      </c>
      <c r="AF777" s="6">
        <f t="shared" si="6798"/>
        <v>1.9135117806364252</v>
      </c>
      <c r="AG777" s="6">
        <f t="shared" si="6816"/>
        <v>2.1376027081922815</v>
      </c>
      <c r="AH777" s="28">
        <f t="shared" si="6745"/>
        <v>1477000</v>
      </c>
      <c r="AI777" s="6">
        <f t="shared" si="6799"/>
        <v>1.4469117806364253</v>
      </c>
      <c r="AJ777" s="6">
        <f t="shared" si="6817"/>
        <v>1.6163027081922816</v>
      </c>
      <c r="AK777" s="28">
        <f t="shared" si="6746"/>
        <v>1477000</v>
      </c>
      <c r="AL777" s="6">
        <f t="shared" si="6800"/>
        <v>0.74681178063642517</v>
      </c>
      <c r="AM777" s="6">
        <f t="shared" si="6818"/>
        <v>0.75103527264275649</v>
      </c>
      <c r="AN777" s="28">
        <f t="shared" si="6747"/>
        <v>1477000</v>
      </c>
      <c r="AO777" s="6">
        <f t="shared" si="6801"/>
        <v>0.44601178063642516</v>
      </c>
      <c r="AP777" s="6">
        <f t="shared" si="6819"/>
        <v>0.44860270819228165</v>
      </c>
      <c r="AQ777" s="28">
        <f t="shared" si="6581"/>
        <v>142200</v>
      </c>
      <c r="AR777" s="6">
        <f t="shared" si="6495"/>
        <v>1.4161789029535865</v>
      </c>
      <c r="AS777" s="6">
        <f t="shared" si="6496"/>
        <v>1.5812454184640716</v>
      </c>
      <c r="AT777" s="28">
        <f t="shared" si="6663"/>
        <v>940000</v>
      </c>
      <c r="AU777" s="6">
        <f t="shared" si="6497"/>
        <v>1.1813893617021276</v>
      </c>
      <c r="AV777" s="6">
        <f t="shared" si="6498"/>
        <v>1.3195246024194054</v>
      </c>
      <c r="AW777" s="28">
        <f t="shared" si="6748"/>
        <v>1477000</v>
      </c>
      <c r="AX777" s="6">
        <f t="shared" si="6499"/>
        <v>1.1792117806364253</v>
      </c>
      <c r="AY777" s="6">
        <f t="shared" si="6500"/>
        <v>1.3172379489095594</v>
      </c>
      <c r="AZ777" s="28">
        <f t="shared" si="6749"/>
        <v>1477000</v>
      </c>
      <c r="BA777" s="6">
        <f t="shared" si="6501"/>
        <v>1.1792117806364253</v>
      </c>
      <c r="BB777" s="21">
        <f t="shared" si="6502"/>
        <v>1.3172379489095594</v>
      </c>
    </row>
    <row r="778" spans="4:54" x14ac:dyDescent="0.25">
      <c r="D778" s="28">
        <v>769</v>
      </c>
      <c r="F778" s="20"/>
      <c r="G778" s="29">
        <f t="shared" si="6513"/>
        <v>385</v>
      </c>
      <c r="H778" s="4">
        <f t="shared" ref="H778" si="7038">H$5/G778+H$6</f>
        <v>4.0415428571428569</v>
      </c>
      <c r="I778" s="4">
        <f t="shared" si="6504"/>
        <v>5.79298051948052</v>
      </c>
      <c r="J778" s="28">
        <v>769</v>
      </c>
      <c r="K778" s="4">
        <f t="shared" ref="K778" si="7039">K$5/J778+K$6</f>
        <v>4.0416171651495452</v>
      </c>
      <c r="L778" s="4">
        <f t="shared" si="6506"/>
        <v>5.7930890767230174</v>
      </c>
      <c r="M778" s="28">
        <f t="shared" si="6822"/>
        <v>2107</v>
      </c>
      <c r="N778" s="6">
        <f t="shared" ref="N778" si="7040">N$5/M778+N$6</f>
        <v>3.7420354532510682</v>
      </c>
      <c r="O778" s="6">
        <f t="shared" si="6805"/>
        <v>5.2594069292833412</v>
      </c>
      <c r="P778" s="28">
        <f t="shared" si="6824"/>
        <v>20170</v>
      </c>
      <c r="Q778" s="6">
        <f t="shared" ref="Q778" si="7041">Q$5/P778+Q$6</f>
        <v>3.7012888943976203</v>
      </c>
      <c r="R778" s="6">
        <f t="shared" si="6807"/>
        <v>5.2150334159643039</v>
      </c>
      <c r="S778" s="28">
        <f t="shared" si="6574"/>
        <v>37185</v>
      </c>
      <c r="T778" s="6">
        <f t="shared" ref="T778" si="7042">T$5/S778+T$6</f>
        <v>2.6612790103536375</v>
      </c>
      <c r="U778" s="6">
        <f t="shared" si="6809"/>
        <v>2.9716429608713191</v>
      </c>
      <c r="V778" s="28">
        <f t="shared" si="6576"/>
        <v>71325</v>
      </c>
      <c r="W778" s="6">
        <f t="shared" ref="W778" si="7043">W$5/V778+W$6</f>
        <v>2.572439782684893</v>
      </c>
      <c r="X778" s="6">
        <f t="shared" si="6811"/>
        <v>2.8727632667367682</v>
      </c>
      <c r="Y778" s="28">
        <f t="shared" si="6578"/>
        <v>142450</v>
      </c>
      <c r="Z778" s="6">
        <f t="shared" ref="Z778" si="7044">Z$5/Y778+Z$6</f>
        <v>2.4484526149526151</v>
      </c>
      <c r="AA778" s="6">
        <f t="shared" si="6813"/>
        <v>2.7346037557037559</v>
      </c>
      <c r="AB778" s="28">
        <f t="shared" si="6661"/>
        <v>942000</v>
      </c>
      <c r="AC778" s="6">
        <f t="shared" ref="AC778" si="7045">AC$5/AB778+AC$6</f>
        <v>2.1996766454352445</v>
      </c>
      <c r="AD778" s="6">
        <f t="shared" si="6815"/>
        <v>2.4571760084925689</v>
      </c>
      <c r="AE778" s="28">
        <f t="shared" si="6744"/>
        <v>1480000</v>
      </c>
      <c r="AF778" s="6">
        <f t="shared" si="6798"/>
        <v>1.913504054054054</v>
      </c>
      <c r="AG778" s="6">
        <f t="shared" si="6816"/>
        <v>2.1375945945945944</v>
      </c>
      <c r="AH778" s="28">
        <f t="shared" si="6745"/>
        <v>1480000</v>
      </c>
      <c r="AI778" s="6">
        <f t="shared" si="6799"/>
        <v>1.4469040540540541</v>
      </c>
      <c r="AJ778" s="6">
        <f t="shared" si="6817"/>
        <v>1.6162945945945946</v>
      </c>
      <c r="AK778" s="28">
        <f t="shared" si="6746"/>
        <v>1480000</v>
      </c>
      <c r="AL778" s="6">
        <f t="shared" si="6800"/>
        <v>0.74680405405405403</v>
      </c>
      <c r="AM778" s="6">
        <f t="shared" si="6818"/>
        <v>0.75102715904506945</v>
      </c>
      <c r="AN778" s="28">
        <f t="shared" si="6747"/>
        <v>1480000</v>
      </c>
      <c r="AO778" s="6">
        <f t="shared" si="6801"/>
        <v>0.44600405405405402</v>
      </c>
      <c r="AP778" s="6">
        <f t="shared" si="6819"/>
        <v>0.44859459459459461</v>
      </c>
      <c r="AQ778" s="28">
        <f t="shared" si="6581"/>
        <v>142450</v>
      </c>
      <c r="AR778" s="6">
        <f t="shared" ref="AR778:AR841" si="7046">AR$5/AQ778+AR$6</f>
        <v>1.4161526149526149</v>
      </c>
      <c r="AS778" s="6">
        <f t="shared" ref="AS778:AS841" si="7047">AS$5/AQ778+AS$6</f>
        <v>1.5812178098921592</v>
      </c>
      <c r="AT778" s="28">
        <f t="shared" si="6663"/>
        <v>942000</v>
      </c>
      <c r="AU778" s="6">
        <f t="shared" ref="AU778:AU841" si="7048">AU$5/AT778+AU$6</f>
        <v>1.1813766454352441</v>
      </c>
      <c r="AV778" s="6">
        <f t="shared" ref="AV778:AV841" si="7049">AV$5/AT778+AV$6</f>
        <v>1.3195112492098469</v>
      </c>
      <c r="AW778" s="28">
        <f t="shared" si="6748"/>
        <v>1480000</v>
      </c>
      <c r="AX778" s="6">
        <f t="shared" ref="AX778:AX841" si="7050">AX$5/AW778+AX$6</f>
        <v>1.179204054054054</v>
      </c>
      <c r="AY778" s="6">
        <f t="shared" ref="AY778:AY841" si="7051">AY$5/AW778+AY$6</f>
        <v>1.3172298353118723</v>
      </c>
      <c r="AZ778" s="28">
        <f t="shared" si="6749"/>
        <v>1480000</v>
      </c>
      <c r="BA778" s="6">
        <f t="shared" ref="BA778:BA841" si="7052">BA$5/AZ778+BA$6</f>
        <v>1.179204054054054</v>
      </c>
      <c r="BB778" s="21">
        <f t="shared" ref="BB778:BB841" si="7053">BB$5/AZ778+BB$6</f>
        <v>1.3172298353118723</v>
      </c>
    </row>
    <row r="779" spans="4:54" x14ac:dyDescent="0.25">
      <c r="D779" s="28">
        <v>770</v>
      </c>
      <c r="F779" s="20"/>
      <c r="G779" s="29">
        <f t="shared" si="6513"/>
        <v>385.5</v>
      </c>
      <c r="H779" s="4">
        <f t="shared" ref="H779" si="7054">H$5/G779+H$6</f>
        <v>4.0414687418936444</v>
      </c>
      <c r="I779" s="4">
        <f t="shared" ref="I779:I842" si="7055">I$5/G779+I$6</f>
        <v>5.7928722438391702</v>
      </c>
      <c r="J779" s="28">
        <v>770</v>
      </c>
      <c r="K779" s="4">
        <f t="shared" ref="K779" si="7056">K$5/J779+K$6</f>
        <v>4.0415428571428569</v>
      </c>
      <c r="L779" s="4">
        <f t="shared" ref="L779:L842" si="7057">L$5/J779+L$6</f>
        <v>5.79298051948052</v>
      </c>
      <c r="M779" s="28">
        <f t="shared" si="6822"/>
        <v>2110</v>
      </c>
      <c r="N779" s="6">
        <f t="shared" ref="N779" si="7058">N$5/M779+N$6</f>
        <v>3.7419672985781993</v>
      </c>
      <c r="O779" s="6">
        <f t="shared" si="6805"/>
        <v>5.2593327014218012</v>
      </c>
      <c r="P779" s="28">
        <f t="shared" si="6824"/>
        <v>20200</v>
      </c>
      <c r="Q779" s="6">
        <f t="shared" ref="Q779" si="7059">Q$5/P779+Q$6</f>
        <v>3.7012782178217822</v>
      </c>
      <c r="R779" s="6">
        <f t="shared" si="6807"/>
        <v>5.2150217821782183</v>
      </c>
      <c r="S779" s="28">
        <f t="shared" si="6574"/>
        <v>37250</v>
      </c>
      <c r="T779" s="6">
        <f t="shared" ref="T779" si="7060">T$5/S779+T$6</f>
        <v>2.6612348993288593</v>
      </c>
      <c r="U779" s="6">
        <f t="shared" si="6809"/>
        <v>2.9715966442953019</v>
      </c>
      <c r="V779" s="28">
        <f t="shared" si="6576"/>
        <v>71450</v>
      </c>
      <c r="W779" s="6">
        <f t="shared" ref="W779" si="7061">W$5/V779+W$6</f>
        <v>2.5724038488453465</v>
      </c>
      <c r="X779" s="6">
        <f t="shared" si="6811"/>
        <v>2.8727255423372986</v>
      </c>
      <c r="Y779" s="28">
        <f t="shared" si="6578"/>
        <v>142700</v>
      </c>
      <c r="Z779" s="6">
        <f t="shared" ref="Z779" si="7062">Z$5/Y779+Z$6</f>
        <v>2.4484264190609673</v>
      </c>
      <c r="AA779" s="6">
        <f t="shared" si="6813"/>
        <v>2.734576243868255</v>
      </c>
      <c r="AB779" s="28">
        <f t="shared" si="6661"/>
        <v>944000</v>
      </c>
      <c r="AC779" s="6">
        <f t="shared" ref="AC779" si="7063">AC$5/AB779+AC$6</f>
        <v>2.1996639830508475</v>
      </c>
      <c r="AD779" s="6">
        <f t="shared" si="6815"/>
        <v>2.4571627118644068</v>
      </c>
      <c r="AE779" s="28">
        <f t="shared" si="6744"/>
        <v>1483000</v>
      </c>
      <c r="AF779" s="6">
        <f t="shared" si="6798"/>
        <v>1.9134963587322993</v>
      </c>
      <c r="AG779" s="6">
        <f t="shared" si="6816"/>
        <v>2.1375865138233312</v>
      </c>
      <c r="AH779" s="28">
        <f t="shared" si="6745"/>
        <v>1483000</v>
      </c>
      <c r="AI779" s="6">
        <f t="shared" si="6799"/>
        <v>1.4468963587322994</v>
      </c>
      <c r="AJ779" s="6">
        <f t="shared" si="6817"/>
        <v>1.6162865138233311</v>
      </c>
      <c r="AK779" s="28">
        <f t="shared" si="6746"/>
        <v>1483000</v>
      </c>
      <c r="AL779" s="6">
        <f t="shared" si="6800"/>
        <v>0.74679635873229944</v>
      </c>
      <c r="AM779" s="6">
        <f t="shared" si="6818"/>
        <v>0.75101907827380587</v>
      </c>
      <c r="AN779" s="28">
        <f t="shared" si="6747"/>
        <v>1483000</v>
      </c>
      <c r="AO779" s="6">
        <f t="shared" si="6801"/>
        <v>0.44599635873229937</v>
      </c>
      <c r="AP779" s="6">
        <f t="shared" si="6819"/>
        <v>0.44858651382333109</v>
      </c>
      <c r="AQ779" s="28">
        <f t="shared" si="6581"/>
        <v>142700</v>
      </c>
      <c r="AR779" s="6">
        <f t="shared" si="7046"/>
        <v>1.416126419060967</v>
      </c>
      <c r="AS779" s="6">
        <f t="shared" si="7047"/>
        <v>1.5811902980566588</v>
      </c>
      <c r="AT779" s="28">
        <f t="shared" si="6663"/>
        <v>944000</v>
      </c>
      <c r="AU779" s="6">
        <f t="shared" si="7048"/>
        <v>1.1813639830508476</v>
      </c>
      <c r="AV779" s="6">
        <f t="shared" si="7049"/>
        <v>1.3194979525816846</v>
      </c>
      <c r="AW779" s="28">
        <f t="shared" si="6748"/>
        <v>1483000</v>
      </c>
      <c r="AX779" s="6">
        <f t="shared" si="7050"/>
        <v>1.1791963587322993</v>
      </c>
      <c r="AY779" s="6">
        <f t="shared" si="7051"/>
        <v>1.3172217545406089</v>
      </c>
      <c r="AZ779" s="28">
        <f t="shared" si="6749"/>
        <v>1483000</v>
      </c>
      <c r="BA779" s="6">
        <f t="shared" si="7052"/>
        <v>1.1791963587322993</v>
      </c>
      <c r="BB779" s="21">
        <f t="shared" si="7053"/>
        <v>1.3172217545406089</v>
      </c>
    </row>
    <row r="780" spans="4:54" x14ac:dyDescent="0.25">
      <c r="D780" s="28">
        <v>771</v>
      </c>
      <c r="F780" s="20"/>
      <c r="G780" s="29">
        <f t="shared" ref="G780:G843" si="7064">+G779+0.5</f>
        <v>386</v>
      </c>
      <c r="H780" s="4">
        <f t="shared" ref="H780" si="7065">H$5/G780+H$6</f>
        <v>4.0413948186528499</v>
      </c>
      <c r="I780" s="4">
        <f t="shared" si="7055"/>
        <v>5.7927642487046631</v>
      </c>
      <c r="J780" s="28">
        <v>771</v>
      </c>
      <c r="K780" s="4">
        <f t="shared" ref="K780" si="7066">K$5/J780+K$6</f>
        <v>4.0414687418936444</v>
      </c>
      <c r="L780" s="4">
        <f t="shared" si="7057"/>
        <v>5.7928722438391702</v>
      </c>
      <c r="M780" s="28">
        <f t="shared" si="6822"/>
        <v>2113</v>
      </c>
      <c r="N780" s="6">
        <f t="shared" ref="N780" si="7067">N$5/M780+N$6</f>
        <v>3.7418993374349268</v>
      </c>
      <c r="O780" s="6">
        <f t="shared" si="6805"/>
        <v>5.2592586843350686</v>
      </c>
      <c r="P780" s="28">
        <f t="shared" si="6824"/>
        <v>20230</v>
      </c>
      <c r="Q780" s="6">
        <f t="shared" ref="Q780" si="7068">Q$5/P780+Q$6</f>
        <v>3.7012675729115179</v>
      </c>
      <c r="R780" s="6">
        <f t="shared" si="6807"/>
        <v>5.2150101828966884</v>
      </c>
      <c r="S780" s="28">
        <f t="shared" si="6574"/>
        <v>37315</v>
      </c>
      <c r="T780" s="6">
        <f t="shared" ref="T780" si="7069">T$5/S780+T$6</f>
        <v>2.6611909419804372</v>
      </c>
      <c r="U780" s="6">
        <f t="shared" si="6809"/>
        <v>2.9715504890794588</v>
      </c>
      <c r="V780" s="28">
        <f t="shared" si="6576"/>
        <v>71575</v>
      </c>
      <c r="W780" s="6">
        <f t="shared" ref="W780" si="7070">W$5/V780+W$6</f>
        <v>2.57236804051694</v>
      </c>
      <c r="X780" s="6">
        <f t="shared" si="6811"/>
        <v>2.8726879497031086</v>
      </c>
      <c r="Y780" s="28">
        <f t="shared" si="6578"/>
        <v>142950</v>
      </c>
      <c r="Z780" s="6">
        <f t="shared" ref="Z780" si="7071">Z$5/Y780+Z$6</f>
        <v>2.448400314795383</v>
      </c>
      <c r="AA780" s="6">
        <f t="shared" si="6813"/>
        <v>2.7345488282616301</v>
      </c>
      <c r="AB780" s="28">
        <f t="shared" si="6661"/>
        <v>946000</v>
      </c>
      <c r="AC780" s="6">
        <f t="shared" ref="AC780" si="7072">AC$5/AB780+AC$6</f>
        <v>2.1996513742071881</v>
      </c>
      <c r="AD780" s="6">
        <f t="shared" si="6815"/>
        <v>2.4571494714587736</v>
      </c>
      <c r="AE780" s="28">
        <f t="shared" si="6744"/>
        <v>1486000</v>
      </c>
      <c r="AF780" s="6">
        <f t="shared" si="6798"/>
        <v>1.9134886944818303</v>
      </c>
      <c r="AG780" s="6">
        <f t="shared" si="6816"/>
        <v>2.137578465679677</v>
      </c>
      <c r="AH780" s="28">
        <f t="shared" si="6745"/>
        <v>1486000</v>
      </c>
      <c r="AI780" s="6">
        <f t="shared" si="6799"/>
        <v>1.4468886944818304</v>
      </c>
      <c r="AJ780" s="6">
        <f t="shared" si="6817"/>
        <v>1.6162784656796771</v>
      </c>
      <c r="AK780" s="28">
        <f t="shared" si="6746"/>
        <v>1486000</v>
      </c>
      <c r="AL780" s="6">
        <f t="shared" si="6800"/>
        <v>0.74678869448183038</v>
      </c>
      <c r="AM780" s="6">
        <f t="shared" si="6818"/>
        <v>0.7510110301301518</v>
      </c>
      <c r="AN780" s="28">
        <f t="shared" si="6747"/>
        <v>1486000</v>
      </c>
      <c r="AO780" s="6">
        <f t="shared" si="6801"/>
        <v>0.44598869448183043</v>
      </c>
      <c r="AP780" s="6">
        <f t="shared" si="6819"/>
        <v>0.44857846567967696</v>
      </c>
      <c r="AQ780" s="28">
        <f t="shared" si="6581"/>
        <v>142950</v>
      </c>
      <c r="AR780" s="6">
        <f t="shared" si="7046"/>
        <v>1.416100314795383</v>
      </c>
      <c r="AS780" s="6">
        <f t="shared" si="7047"/>
        <v>1.5811628824500334</v>
      </c>
      <c r="AT780" s="28">
        <f t="shared" si="6663"/>
        <v>946000</v>
      </c>
      <c r="AU780" s="6">
        <f t="shared" si="7048"/>
        <v>1.1813513742071882</v>
      </c>
      <c r="AV780" s="6">
        <f t="shared" si="7049"/>
        <v>1.3194847121760516</v>
      </c>
      <c r="AW780" s="28">
        <f t="shared" si="6748"/>
        <v>1486000</v>
      </c>
      <c r="AX780" s="6">
        <f t="shared" si="7050"/>
        <v>1.1791886944818304</v>
      </c>
      <c r="AY780" s="6">
        <f t="shared" si="7051"/>
        <v>1.3172137063969549</v>
      </c>
      <c r="AZ780" s="28">
        <f t="shared" si="6749"/>
        <v>1486000</v>
      </c>
      <c r="BA780" s="6">
        <f t="shared" si="7052"/>
        <v>1.1791886944818304</v>
      </c>
      <c r="BB780" s="21">
        <f t="shared" si="7053"/>
        <v>1.3172137063969549</v>
      </c>
    </row>
    <row r="781" spans="4:54" x14ac:dyDescent="0.25">
      <c r="D781" s="28">
        <v>772</v>
      </c>
      <c r="F781" s="20"/>
      <c r="G781" s="29">
        <f t="shared" si="7064"/>
        <v>386.5</v>
      </c>
      <c r="H781" s="4">
        <f t="shared" ref="H781" si="7073">H$5/G781+H$6</f>
        <v>4.0413210866752909</v>
      </c>
      <c r="I781" s="4">
        <f t="shared" si="7055"/>
        <v>5.7926565329883575</v>
      </c>
      <c r="J781" s="28">
        <v>772</v>
      </c>
      <c r="K781" s="4">
        <f t="shared" ref="K781" si="7074">K$5/J781+K$6</f>
        <v>4.0413948186528499</v>
      </c>
      <c r="L781" s="4">
        <f t="shared" si="7057"/>
        <v>5.7927642487046631</v>
      </c>
      <c r="M781" s="28">
        <f t="shared" si="6822"/>
        <v>2116</v>
      </c>
      <c r="N781" s="6">
        <f t="shared" ref="N781" si="7075">N$5/M781+N$6</f>
        <v>3.7418315689981099</v>
      </c>
      <c r="O781" s="6">
        <f t="shared" si="6805"/>
        <v>5.2591848771266543</v>
      </c>
      <c r="P781" s="28">
        <f t="shared" si="6824"/>
        <v>20260</v>
      </c>
      <c r="Q781" s="6">
        <f t="shared" ref="Q781" si="7076">Q$5/P781+Q$6</f>
        <v>3.7012569595261602</v>
      </c>
      <c r="R781" s="6">
        <f t="shared" si="6807"/>
        <v>5.2149986179664367</v>
      </c>
      <c r="S781" s="28">
        <f t="shared" si="6574"/>
        <v>37380</v>
      </c>
      <c r="T781" s="6">
        <f t="shared" ref="T781" si="7077">T$5/S781+T$6</f>
        <v>2.6611471375066884</v>
      </c>
      <c r="U781" s="6">
        <f t="shared" si="6809"/>
        <v>2.9715044943820224</v>
      </c>
      <c r="V781" s="28">
        <f t="shared" si="6576"/>
        <v>71700</v>
      </c>
      <c r="W781" s="6">
        <f t="shared" ref="W781" si="7078">W$5/V781+W$6</f>
        <v>2.5723323570432357</v>
      </c>
      <c r="X781" s="6">
        <f t="shared" si="6811"/>
        <v>2.872650488145049</v>
      </c>
      <c r="Y781" s="28">
        <f t="shared" si="6578"/>
        <v>143200</v>
      </c>
      <c r="Z781" s="6">
        <f t="shared" ref="Z781" si="7079">Z$5/Y781+Z$6</f>
        <v>2.4483743016759778</v>
      </c>
      <c r="AA781" s="6">
        <f t="shared" si="6813"/>
        <v>2.7345215083798884</v>
      </c>
      <c r="AB781" s="28">
        <f t="shared" si="6661"/>
        <v>948000</v>
      </c>
      <c r="AC781" s="6">
        <f t="shared" ref="AC781" si="7080">AC$5/AB781+AC$6</f>
        <v>2.199638818565401</v>
      </c>
      <c r="AD781" s="6">
        <f t="shared" si="6815"/>
        <v>2.4571362869198312</v>
      </c>
      <c r="AE781" s="28">
        <f t="shared" si="6744"/>
        <v>1489000</v>
      </c>
      <c r="AF781" s="6">
        <f t="shared" si="6798"/>
        <v>1.9134810611148421</v>
      </c>
      <c r="AG781" s="6">
        <f t="shared" si="6816"/>
        <v>2.1375704499664203</v>
      </c>
      <c r="AH781" s="28">
        <f t="shared" si="6745"/>
        <v>1489000</v>
      </c>
      <c r="AI781" s="6">
        <f t="shared" si="6799"/>
        <v>1.4468810611148422</v>
      </c>
      <c r="AJ781" s="6">
        <f t="shared" si="6817"/>
        <v>1.6162704499664204</v>
      </c>
      <c r="AK781" s="28">
        <f t="shared" si="6746"/>
        <v>1489000</v>
      </c>
      <c r="AL781" s="6">
        <f t="shared" si="6800"/>
        <v>0.74678106111484222</v>
      </c>
      <c r="AM781" s="6">
        <f t="shared" si="6818"/>
        <v>0.75100301441689521</v>
      </c>
      <c r="AN781" s="28">
        <f t="shared" si="6747"/>
        <v>1489000</v>
      </c>
      <c r="AO781" s="6">
        <f t="shared" si="6801"/>
        <v>0.44598106111484215</v>
      </c>
      <c r="AP781" s="6">
        <f t="shared" si="6819"/>
        <v>0.44857044996642043</v>
      </c>
      <c r="AQ781" s="28">
        <f t="shared" si="6581"/>
        <v>143200</v>
      </c>
      <c r="AR781" s="6">
        <f t="shared" si="7046"/>
        <v>1.4160743016759776</v>
      </c>
      <c r="AS781" s="6">
        <f t="shared" si="7047"/>
        <v>1.5811355625682919</v>
      </c>
      <c r="AT781" s="28">
        <f t="shared" si="6663"/>
        <v>948000</v>
      </c>
      <c r="AU781" s="6">
        <f t="shared" si="7048"/>
        <v>1.1813388185654008</v>
      </c>
      <c r="AV781" s="6">
        <f t="shared" si="7049"/>
        <v>1.319471527637109</v>
      </c>
      <c r="AW781" s="28">
        <f t="shared" si="6748"/>
        <v>1489000</v>
      </c>
      <c r="AX781" s="6">
        <f t="shared" si="7050"/>
        <v>1.1791810611148421</v>
      </c>
      <c r="AY781" s="6">
        <f t="shared" si="7051"/>
        <v>1.3172056906836982</v>
      </c>
      <c r="AZ781" s="28">
        <f t="shared" si="6749"/>
        <v>1489000</v>
      </c>
      <c r="BA781" s="6">
        <f t="shared" si="7052"/>
        <v>1.1791810611148421</v>
      </c>
      <c r="BB781" s="21">
        <f t="shared" si="7053"/>
        <v>1.3172056906836982</v>
      </c>
    </row>
    <row r="782" spans="4:54" x14ac:dyDescent="0.25">
      <c r="D782" s="28">
        <v>773</v>
      </c>
      <c r="F782" s="20"/>
      <c r="G782" s="29">
        <f t="shared" si="7064"/>
        <v>387</v>
      </c>
      <c r="H782" s="4">
        <f t="shared" ref="H782" si="7081">H$5/G782+H$6</f>
        <v>4.0412475452196386</v>
      </c>
      <c r="I782" s="4">
        <f t="shared" si="7055"/>
        <v>5.7925490956072352</v>
      </c>
      <c r="J782" s="28">
        <v>773</v>
      </c>
      <c r="K782" s="4">
        <f t="shared" ref="K782" si="7082">K$5/J782+K$6</f>
        <v>4.0413210866752909</v>
      </c>
      <c r="L782" s="4">
        <f t="shared" si="7057"/>
        <v>5.7926565329883575</v>
      </c>
      <c r="M782" s="28">
        <f t="shared" si="6822"/>
        <v>2119</v>
      </c>
      <c r="N782" s="6">
        <f t="shared" ref="N782" si="7083">N$5/M782+N$6</f>
        <v>3.7417639924492687</v>
      </c>
      <c r="O782" s="6">
        <f t="shared" si="6805"/>
        <v>5.2591112789051442</v>
      </c>
      <c r="P782" s="28">
        <f t="shared" si="6824"/>
        <v>20290</v>
      </c>
      <c r="Q782" s="6">
        <f t="shared" ref="Q782" si="7084">Q$5/P782+Q$6</f>
        <v>3.7012463775258748</v>
      </c>
      <c r="R782" s="6">
        <f t="shared" si="6807"/>
        <v>5.2149870872350919</v>
      </c>
      <c r="S782" s="28">
        <f t="shared" si="6574"/>
        <v>37445</v>
      </c>
      <c r="T782" s="6">
        <f t="shared" ref="T782" si="7085">T$5/S782+T$6</f>
        <v>2.661103485111497</v>
      </c>
      <c r="U782" s="6">
        <f t="shared" si="6809"/>
        <v>2.9714586593670718</v>
      </c>
      <c r="V782" s="28">
        <f t="shared" si="6576"/>
        <v>71825</v>
      </c>
      <c r="W782" s="6">
        <f t="shared" ref="W782" si="7086">W$5/V782+W$6</f>
        <v>2.5722967977723634</v>
      </c>
      <c r="X782" s="6">
        <f t="shared" si="6811"/>
        <v>2.8726131569787676</v>
      </c>
      <c r="Y782" s="28">
        <f t="shared" si="6578"/>
        <v>143450</v>
      </c>
      <c r="Z782" s="6">
        <f t="shared" ref="Z782" si="7087">Z$5/Y782+Z$6</f>
        <v>2.4483483792262111</v>
      </c>
      <c r="AA782" s="6">
        <f t="shared" si="6813"/>
        <v>2.7344942837225514</v>
      </c>
      <c r="AB782" s="28">
        <f t="shared" si="6661"/>
        <v>950000</v>
      </c>
      <c r="AC782" s="6">
        <f t="shared" ref="AC782" si="7088">AC$5/AB782+AC$6</f>
        <v>2.199626315789474</v>
      </c>
      <c r="AD782" s="6">
        <f t="shared" si="6815"/>
        <v>2.4571231578947366</v>
      </c>
      <c r="AE782" s="28">
        <f t="shared" si="6744"/>
        <v>1492000</v>
      </c>
      <c r="AF782" s="6">
        <f t="shared" si="6798"/>
        <v>1.9134734584450401</v>
      </c>
      <c r="AG782" s="6">
        <f t="shared" si="6816"/>
        <v>2.1375624664879358</v>
      </c>
      <c r="AH782" s="28">
        <f t="shared" si="6745"/>
        <v>1492000</v>
      </c>
      <c r="AI782" s="6">
        <f t="shared" si="6799"/>
        <v>1.4468734584450402</v>
      </c>
      <c r="AJ782" s="6">
        <f t="shared" si="6817"/>
        <v>1.6162624664879357</v>
      </c>
      <c r="AK782" s="28">
        <f t="shared" si="6746"/>
        <v>1492000</v>
      </c>
      <c r="AL782" s="6">
        <f t="shared" si="6800"/>
        <v>0.74677345844504017</v>
      </c>
      <c r="AM782" s="6">
        <f t="shared" si="6818"/>
        <v>0.75099503093841047</v>
      </c>
      <c r="AN782" s="28">
        <f t="shared" si="6747"/>
        <v>1492000</v>
      </c>
      <c r="AO782" s="6">
        <f t="shared" si="6801"/>
        <v>0.44597345844504022</v>
      </c>
      <c r="AP782" s="6">
        <f t="shared" si="6819"/>
        <v>0.44856246648793563</v>
      </c>
      <c r="AQ782" s="28">
        <f t="shared" si="6581"/>
        <v>143450</v>
      </c>
      <c r="AR782" s="6">
        <f t="shared" si="7046"/>
        <v>1.4160483792262113</v>
      </c>
      <c r="AS782" s="6">
        <f t="shared" si="7047"/>
        <v>1.581108337910955</v>
      </c>
      <c r="AT782" s="28">
        <f t="shared" si="6663"/>
        <v>950000</v>
      </c>
      <c r="AU782" s="6">
        <f t="shared" si="7048"/>
        <v>1.1813263157894738</v>
      </c>
      <c r="AV782" s="6">
        <f t="shared" si="7049"/>
        <v>1.3194583986120147</v>
      </c>
      <c r="AW782" s="28">
        <f t="shared" si="6748"/>
        <v>1492000</v>
      </c>
      <c r="AX782" s="6">
        <f t="shared" si="7050"/>
        <v>1.1791734584450402</v>
      </c>
      <c r="AY782" s="6">
        <f t="shared" si="7051"/>
        <v>1.3171977072052135</v>
      </c>
      <c r="AZ782" s="28">
        <f t="shared" si="6749"/>
        <v>1492000</v>
      </c>
      <c r="BA782" s="6">
        <f t="shared" si="7052"/>
        <v>1.1791734584450402</v>
      </c>
      <c r="BB782" s="21">
        <f t="shared" si="7053"/>
        <v>1.3171977072052135</v>
      </c>
    </row>
    <row r="783" spans="4:54" x14ac:dyDescent="0.25">
      <c r="D783" s="28">
        <v>774</v>
      </c>
      <c r="F783" s="20"/>
      <c r="G783" s="29">
        <f t="shared" si="7064"/>
        <v>387.5</v>
      </c>
      <c r="H783" s="4">
        <f t="shared" ref="H783" si="7089">H$5/G783+H$6</f>
        <v>4.0411741935483869</v>
      </c>
      <c r="I783" s="4">
        <f t="shared" si="7055"/>
        <v>5.792441935483871</v>
      </c>
      <c r="J783" s="28">
        <v>774</v>
      </c>
      <c r="K783" s="4">
        <f t="shared" ref="K783" si="7090">K$5/J783+K$6</f>
        <v>4.0412475452196386</v>
      </c>
      <c r="L783" s="4">
        <f t="shared" si="7057"/>
        <v>5.7925490956072352</v>
      </c>
      <c r="M783" s="28">
        <f t="shared" si="6822"/>
        <v>2122</v>
      </c>
      <c r="N783" s="6">
        <f t="shared" ref="N783" si="7091">N$5/M783+N$6</f>
        <v>3.7416966069745525</v>
      </c>
      <c r="O783" s="6">
        <f t="shared" si="6805"/>
        <v>5.2590378887841664</v>
      </c>
      <c r="P783" s="28">
        <f t="shared" si="6824"/>
        <v>20320</v>
      </c>
      <c r="Q783" s="6">
        <f t="shared" ref="Q783" si="7092">Q$5/P783+Q$6</f>
        <v>3.7012358267716539</v>
      </c>
      <c r="R783" s="6">
        <f t="shared" si="6807"/>
        <v>5.2149755905511812</v>
      </c>
      <c r="S783" s="28">
        <f t="shared" si="6574"/>
        <v>37510</v>
      </c>
      <c r="T783" s="6">
        <f t="shared" ref="T783" si="7093">T$5/S783+T$6</f>
        <v>2.6610599840042655</v>
      </c>
      <c r="U783" s="6">
        <f t="shared" si="6809"/>
        <v>2.9714129832044787</v>
      </c>
      <c r="V783" s="28">
        <f t="shared" si="6576"/>
        <v>71950</v>
      </c>
      <c r="W783" s="6">
        <f t="shared" ref="W783" si="7094">W$5/V783+W$6</f>
        <v>2.5722613620569841</v>
      </c>
      <c r="X783" s="6">
        <f t="shared" si="6811"/>
        <v>2.8725759555246699</v>
      </c>
      <c r="Y783" s="28">
        <f t="shared" si="6578"/>
        <v>143700</v>
      </c>
      <c r="Z783" s="6">
        <f t="shared" ref="Z783" si="7095">Z$5/Y783+Z$6</f>
        <v>2.44832254697286</v>
      </c>
      <c r="AA783" s="6">
        <f t="shared" si="6813"/>
        <v>2.7344671537926235</v>
      </c>
      <c r="AB783" s="28">
        <f t="shared" si="6661"/>
        <v>952000</v>
      </c>
      <c r="AC783" s="6">
        <f t="shared" ref="AC783" si="7096">AC$5/AB783+AC$6</f>
        <v>2.1996138655462185</v>
      </c>
      <c r="AD783" s="6">
        <f t="shared" si="6815"/>
        <v>2.4571100840336131</v>
      </c>
      <c r="AE783" s="28">
        <f t="shared" si="6744"/>
        <v>1495000</v>
      </c>
      <c r="AF783" s="6">
        <f t="shared" si="6798"/>
        <v>1.9134658862876255</v>
      </c>
      <c r="AG783" s="6">
        <f t="shared" si="6816"/>
        <v>2.1375545150501671</v>
      </c>
      <c r="AH783" s="28">
        <f t="shared" si="6745"/>
        <v>1495000</v>
      </c>
      <c r="AI783" s="6">
        <f t="shared" si="6799"/>
        <v>1.4468658862876256</v>
      </c>
      <c r="AJ783" s="6">
        <f t="shared" si="6817"/>
        <v>1.6162545150501673</v>
      </c>
      <c r="AK783" s="28">
        <f t="shared" si="6746"/>
        <v>1495000</v>
      </c>
      <c r="AL783" s="6">
        <f t="shared" si="6800"/>
        <v>0.74676588628762541</v>
      </c>
      <c r="AM783" s="6">
        <f t="shared" si="6818"/>
        <v>0.75098707950064203</v>
      </c>
      <c r="AN783" s="28">
        <f t="shared" si="6747"/>
        <v>1495000</v>
      </c>
      <c r="AO783" s="6">
        <f t="shared" si="6801"/>
        <v>0.4459658862876254</v>
      </c>
      <c r="AP783" s="6">
        <f t="shared" si="6819"/>
        <v>0.44855451505016725</v>
      </c>
      <c r="AQ783" s="28">
        <f t="shared" si="6581"/>
        <v>143700</v>
      </c>
      <c r="AR783" s="6">
        <f t="shared" si="7046"/>
        <v>1.4160225469728602</v>
      </c>
      <c r="AS783" s="6">
        <f t="shared" si="7047"/>
        <v>1.581081207981027</v>
      </c>
      <c r="AT783" s="28">
        <f t="shared" si="6663"/>
        <v>952000</v>
      </c>
      <c r="AU783" s="6">
        <f t="shared" si="7048"/>
        <v>1.1813138655462185</v>
      </c>
      <c r="AV783" s="6">
        <f t="shared" si="7049"/>
        <v>1.3194453247508913</v>
      </c>
      <c r="AW783" s="28">
        <f t="shared" si="6748"/>
        <v>1495000</v>
      </c>
      <c r="AX783" s="6">
        <f t="shared" si="7050"/>
        <v>1.1791658862876255</v>
      </c>
      <c r="AY783" s="6">
        <f t="shared" si="7051"/>
        <v>1.317189755767445</v>
      </c>
      <c r="AZ783" s="28">
        <f t="shared" si="6749"/>
        <v>1495000</v>
      </c>
      <c r="BA783" s="6">
        <f t="shared" si="7052"/>
        <v>1.1791658862876255</v>
      </c>
      <c r="BB783" s="21">
        <f t="shared" si="7053"/>
        <v>1.317189755767445</v>
      </c>
    </row>
    <row r="784" spans="4:54" x14ac:dyDescent="0.25">
      <c r="D784" s="28">
        <v>775</v>
      </c>
      <c r="F784" s="20"/>
      <c r="G784" s="29">
        <f t="shared" si="7064"/>
        <v>388</v>
      </c>
      <c r="H784" s="4">
        <f t="shared" ref="H784" si="7097">H$5/G784+H$6</f>
        <v>4.0411010309278348</v>
      </c>
      <c r="I784" s="4">
        <f t="shared" si="7055"/>
        <v>5.7923350515463916</v>
      </c>
      <c r="J784" s="28">
        <v>775</v>
      </c>
      <c r="K784" s="4">
        <f t="shared" ref="K784" si="7098">K$5/J784+K$6</f>
        <v>4.0411741935483869</v>
      </c>
      <c r="L784" s="4">
        <f t="shared" si="7057"/>
        <v>5.792441935483871</v>
      </c>
      <c r="M784" s="28">
        <f t="shared" si="6822"/>
        <v>2125</v>
      </c>
      <c r="N784" s="6">
        <f t="shared" ref="N784" si="7099">N$5/M784+N$6</f>
        <v>3.741629411764706</v>
      </c>
      <c r="O784" s="6">
        <f t="shared" si="6805"/>
        <v>5.2589647058823532</v>
      </c>
      <c r="P784" s="28">
        <f t="shared" si="6824"/>
        <v>20350</v>
      </c>
      <c r="Q784" s="6">
        <f t="shared" ref="Q784" si="7100">Q$5/P784+Q$6</f>
        <v>3.7012253071253074</v>
      </c>
      <c r="R784" s="6">
        <f t="shared" si="6807"/>
        <v>5.2149641277641283</v>
      </c>
      <c r="S784" s="28">
        <f t="shared" si="6574"/>
        <v>37575</v>
      </c>
      <c r="T784" s="6">
        <f t="shared" ref="T784" si="7101">T$5/S784+T$6</f>
        <v>2.6610166333998673</v>
      </c>
      <c r="U784" s="6">
        <f t="shared" si="6809"/>
        <v>2.9713674650698603</v>
      </c>
      <c r="V784" s="28">
        <f t="shared" si="6576"/>
        <v>72075</v>
      </c>
      <c r="W784" s="6">
        <f t="shared" ref="W784" si="7102">W$5/V784+W$6</f>
        <v>2.5722260492542488</v>
      </c>
      <c r="X784" s="6">
        <f t="shared" si="6811"/>
        <v>2.8725388831078735</v>
      </c>
      <c r="Y784" s="28">
        <f t="shared" si="6578"/>
        <v>143950</v>
      </c>
      <c r="Z784" s="6">
        <f t="shared" ref="Z784" si="7103">Z$5/Y784+Z$6</f>
        <v>2.4482968044459881</v>
      </c>
      <c r="AA784" s="6">
        <f t="shared" si="6813"/>
        <v>2.7344401180965612</v>
      </c>
      <c r="AB784" s="28">
        <f t="shared" si="6661"/>
        <v>954000</v>
      </c>
      <c r="AC784" s="6">
        <f t="shared" ref="AC784" si="7104">AC$5/AB784+AC$6</f>
        <v>2.1996014675052411</v>
      </c>
      <c r="AD784" s="6">
        <f t="shared" si="6815"/>
        <v>2.4570970649895179</v>
      </c>
      <c r="AE784" s="28">
        <f t="shared" si="6744"/>
        <v>1498000</v>
      </c>
      <c r="AF784" s="6">
        <f t="shared" si="6798"/>
        <v>1.913458344459279</v>
      </c>
      <c r="AG784" s="6">
        <f t="shared" si="6816"/>
        <v>2.1375465954606141</v>
      </c>
      <c r="AH784" s="28">
        <f t="shared" si="6745"/>
        <v>1498000</v>
      </c>
      <c r="AI784" s="6">
        <f t="shared" si="6799"/>
        <v>1.4468583444592791</v>
      </c>
      <c r="AJ784" s="6">
        <f t="shared" si="6817"/>
        <v>1.6162465954606142</v>
      </c>
      <c r="AK784" s="28">
        <f t="shared" si="6746"/>
        <v>1498000</v>
      </c>
      <c r="AL784" s="6">
        <f t="shared" si="6800"/>
        <v>0.74675834445927902</v>
      </c>
      <c r="AM784" s="6">
        <f t="shared" si="6818"/>
        <v>0.75097915991108899</v>
      </c>
      <c r="AN784" s="28">
        <f t="shared" si="6747"/>
        <v>1498000</v>
      </c>
      <c r="AO784" s="6">
        <f t="shared" si="6801"/>
        <v>0.44595834445927901</v>
      </c>
      <c r="AP784" s="6">
        <f t="shared" si="6819"/>
        <v>0.44854659546061415</v>
      </c>
      <c r="AQ784" s="28">
        <f t="shared" si="6581"/>
        <v>143950</v>
      </c>
      <c r="AR784" s="6">
        <f t="shared" si="7046"/>
        <v>1.4159968044459883</v>
      </c>
      <c r="AS784" s="6">
        <f t="shared" si="7047"/>
        <v>1.5810541722849649</v>
      </c>
      <c r="AT784" s="28">
        <f t="shared" si="6663"/>
        <v>954000</v>
      </c>
      <c r="AU784" s="6">
        <f t="shared" si="7048"/>
        <v>1.1813014675052411</v>
      </c>
      <c r="AV784" s="6">
        <f t="shared" si="7049"/>
        <v>1.3194323057067956</v>
      </c>
      <c r="AW784" s="28">
        <f t="shared" si="6748"/>
        <v>1498000</v>
      </c>
      <c r="AX784" s="6">
        <f t="shared" si="7050"/>
        <v>1.179158344459279</v>
      </c>
      <c r="AY784" s="6">
        <f t="shared" si="7051"/>
        <v>1.317181836177892</v>
      </c>
      <c r="AZ784" s="28">
        <f t="shared" si="6749"/>
        <v>1498000</v>
      </c>
      <c r="BA784" s="6">
        <f t="shared" si="7052"/>
        <v>1.179158344459279</v>
      </c>
      <c r="BB784" s="21">
        <f t="shared" si="7053"/>
        <v>1.317181836177892</v>
      </c>
    </row>
    <row r="785" spans="4:54" x14ac:dyDescent="0.25">
      <c r="D785" s="28">
        <v>776</v>
      </c>
      <c r="F785" s="20"/>
      <c r="G785" s="29">
        <f t="shared" si="7064"/>
        <v>388.5</v>
      </c>
      <c r="H785" s="4">
        <f t="shared" ref="H785" si="7105">H$5/G785+H$6</f>
        <v>4.0410280566280568</v>
      </c>
      <c r="I785" s="4">
        <f t="shared" si="7055"/>
        <v>5.7922284427284429</v>
      </c>
      <c r="J785" s="28">
        <v>776</v>
      </c>
      <c r="K785" s="4">
        <f t="shared" ref="K785" si="7106">K$5/J785+K$6</f>
        <v>4.0411010309278348</v>
      </c>
      <c r="L785" s="4">
        <f t="shared" si="7057"/>
        <v>5.7923350515463916</v>
      </c>
      <c r="M785" s="28">
        <f t="shared" si="6822"/>
        <v>2128</v>
      </c>
      <c r="N785" s="6">
        <f t="shared" ref="N785" si="7107">N$5/M785+N$6</f>
        <v>3.7415624060150376</v>
      </c>
      <c r="O785" s="6">
        <f t="shared" si="6805"/>
        <v>5.2588917293233086</v>
      </c>
      <c r="P785" s="28">
        <f t="shared" si="6824"/>
        <v>20380</v>
      </c>
      <c r="Q785" s="6">
        <f t="shared" ref="Q785" si="7108">Q$5/P785+Q$6</f>
        <v>3.7012148184494604</v>
      </c>
      <c r="R785" s="6">
        <f t="shared" si="6807"/>
        <v>5.2149526987242396</v>
      </c>
      <c r="S785" s="28">
        <f t="shared" si="6574"/>
        <v>37640</v>
      </c>
      <c r="T785" s="6">
        <f t="shared" ref="T785" si="7109">T$5/S785+T$6</f>
        <v>2.6609734325185972</v>
      </c>
      <c r="U785" s="6">
        <f t="shared" si="6809"/>
        <v>2.971322104144527</v>
      </c>
      <c r="V785" s="28">
        <f t="shared" si="6576"/>
        <v>72200</v>
      </c>
      <c r="W785" s="6">
        <f t="shared" ref="W785" si="7110">W$5/V785+W$6</f>
        <v>2.5721908587257616</v>
      </c>
      <c r="X785" s="6">
        <f t="shared" si="6811"/>
        <v>2.8725019390581719</v>
      </c>
      <c r="Y785" s="28">
        <f t="shared" si="6578"/>
        <v>144200</v>
      </c>
      <c r="Z785" s="6">
        <f t="shared" ref="Z785" si="7111">Z$5/Y785+Z$6</f>
        <v>2.4482711511789184</v>
      </c>
      <c r="AA785" s="6">
        <f t="shared" si="6813"/>
        <v>2.7344131761442441</v>
      </c>
      <c r="AB785" s="28">
        <f t="shared" si="6661"/>
        <v>956000</v>
      </c>
      <c r="AC785" s="6">
        <f t="shared" ref="AC785" si="7112">AC$5/AB785+AC$6</f>
        <v>2.1995891213389123</v>
      </c>
      <c r="AD785" s="6">
        <f t="shared" si="6815"/>
        <v>2.4570841004184101</v>
      </c>
      <c r="AE785" s="28">
        <f t="shared" si="6744"/>
        <v>1501000</v>
      </c>
      <c r="AF785" s="6">
        <f t="shared" si="6798"/>
        <v>1.9134508327781479</v>
      </c>
      <c r="AG785" s="6">
        <f t="shared" si="6816"/>
        <v>2.1375387075283143</v>
      </c>
      <c r="AH785" s="28">
        <f t="shared" si="6745"/>
        <v>1501000</v>
      </c>
      <c r="AI785" s="6">
        <f t="shared" si="6799"/>
        <v>1.446850832778148</v>
      </c>
      <c r="AJ785" s="6">
        <f t="shared" si="6817"/>
        <v>1.6162387075283144</v>
      </c>
      <c r="AK785" s="28">
        <f t="shared" si="6746"/>
        <v>1501000</v>
      </c>
      <c r="AL785" s="6">
        <f t="shared" si="6800"/>
        <v>0.74675083277814791</v>
      </c>
      <c r="AM785" s="6">
        <f t="shared" si="6818"/>
        <v>0.75097127197878932</v>
      </c>
      <c r="AN785" s="28">
        <f t="shared" si="6747"/>
        <v>1501000</v>
      </c>
      <c r="AO785" s="6">
        <f t="shared" si="6801"/>
        <v>0.4459508327781479</v>
      </c>
      <c r="AP785" s="6">
        <f t="shared" si="6819"/>
        <v>0.44853870752831443</v>
      </c>
      <c r="AQ785" s="28">
        <f t="shared" si="6581"/>
        <v>144200</v>
      </c>
      <c r="AR785" s="6">
        <f t="shared" si="7046"/>
        <v>1.4159711511789181</v>
      </c>
      <c r="AS785" s="6">
        <f t="shared" si="7047"/>
        <v>1.5810272303326478</v>
      </c>
      <c r="AT785" s="28">
        <f t="shared" si="6663"/>
        <v>956000</v>
      </c>
      <c r="AU785" s="6">
        <f t="shared" si="7048"/>
        <v>1.1812891213389121</v>
      </c>
      <c r="AV785" s="6">
        <f t="shared" si="7049"/>
        <v>1.3194193411356878</v>
      </c>
      <c r="AW785" s="28">
        <f t="shared" si="6748"/>
        <v>1501000</v>
      </c>
      <c r="AX785" s="6">
        <f t="shared" si="7050"/>
        <v>1.1791508327781479</v>
      </c>
      <c r="AY785" s="6">
        <f t="shared" si="7051"/>
        <v>1.3171739482455922</v>
      </c>
      <c r="AZ785" s="28">
        <f t="shared" si="6749"/>
        <v>1501000</v>
      </c>
      <c r="BA785" s="6">
        <f t="shared" si="7052"/>
        <v>1.1791508327781479</v>
      </c>
      <c r="BB785" s="21">
        <f t="shared" si="7053"/>
        <v>1.3171739482455922</v>
      </c>
    </row>
    <row r="786" spans="4:54" x14ac:dyDescent="0.25">
      <c r="D786" s="28">
        <v>777</v>
      </c>
      <c r="F786" s="20"/>
      <c r="G786" s="29">
        <f t="shared" si="7064"/>
        <v>389</v>
      </c>
      <c r="H786" s="4">
        <f t="shared" ref="H786" si="7113">H$5/G786+H$6</f>
        <v>4.040955269922879</v>
      </c>
      <c r="I786" s="4">
        <f t="shared" si="7055"/>
        <v>5.7921221079691518</v>
      </c>
      <c r="J786" s="28">
        <v>777</v>
      </c>
      <c r="K786" s="4">
        <f t="shared" ref="K786" si="7114">K$5/J786+K$6</f>
        <v>4.0410280566280568</v>
      </c>
      <c r="L786" s="4">
        <f t="shared" si="7057"/>
        <v>5.7922284427284429</v>
      </c>
      <c r="M786" s="28">
        <f t="shared" si="6822"/>
        <v>2131</v>
      </c>
      <c r="N786" s="6">
        <f t="shared" ref="N786" si="7115">N$5/M786+N$6</f>
        <v>3.7414955889253871</v>
      </c>
      <c r="O786" s="6">
        <f t="shared" si="6805"/>
        <v>5.2588189582355707</v>
      </c>
      <c r="P786" s="28">
        <f t="shared" si="6824"/>
        <v>20410</v>
      </c>
      <c r="Q786" s="6">
        <f t="shared" ref="Q786" si="7116">Q$5/P786+Q$6</f>
        <v>3.7012043606075453</v>
      </c>
      <c r="R786" s="6">
        <f t="shared" si="6807"/>
        <v>5.2149413032827052</v>
      </c>
      <c r="S786" s="28">
        <f t="shared" si="6574"/>
        <v>37705</v>
      </c>
      <c r="T786" s="6">
        <f t="shared" ref="T786" si="7117">T$5/S786+T$6</f>
        <v>2.6609303805861293</v>
      </c>
      <c r="U786" s="6">
        <f t="shared" si="6809"/>
        <v>2.9712768996154355</v>
      </c>
      <c r="V786" s="28">
        <f t="shared" si="6576"/>
        <v>72325</v>
      </c>
      <c r="W786" s="6">
        <f t="shared" ref="W786" si="7118">W$5/V786+W$6</f>
        <v>2.5721557898375389</v>
      </c>
      <c r="X786" s="6">
        <f t="shared" si="6811"/>
        <v>2.8724651227099898</v>
      </c>
      <c r="Y786" s="28">
        <f t="shared" si="6578"/>
        <v>144450</v>
      </c>
      <c r="Z786" s="6">
        <f t="shared" ref="Z786" si="7119">Z$5/Y786+Z$6</f>
        <v>2.4482455867082034</v>
      </c>
      <c r="AA786" s="6">
        <f t="shared" si="6813"/>
        <v>2.7343863274489442</v>
      </c>
      <c r="AB786" s="28">
        <f t="shared" si="6661"/>
        <v>958000</v>
      </c>
      <c r="AC786" s="6">
        <f t="shared" ref="AC786" si="7120">AC$5/AB786+AC$6</f>
        <v>2.1995768267223386</v>
      </c>
      <c r="AD786" s="6">
        <f t="shared" si="6815"/>
        <v>2.4570711899791231</v>
      </c>
      <c r="AE786" s="28">
        <f t="shared" si="6744"/>
        <v>1504000</v>
      </c>
      <c r="AF786" s="6">
        <f t="shared" si="6798"/>
        <v>1.9134433510638298</v>
      </c>
      <c r="AG786" s="6">
        <f t="shared" si="6816"/>
        <v>2.1375308510638296</v>
      </c>
      <c r="AH786" s="28">
        <f t="shared" si="6745"/>
        <v>1504000</v>
      </c>
      <c r="AI786" s="6">
        <f t="shared" si="6799"/>
        <v>1.4468433510638299</v>
      </c>
      <c r="AJ786" s="6">
        <f t="shared" si="6817"/>
        <v>1.6162308510638299</v>
      </c>
      <c r="AK786" s="28">
        <f t="shared" si="6746"/>
        <v>1504000</v>
      </c>
      <c r="AL786" s="6">
        <f t="shared" si="6800"/>
        <v>0.74674335106382983</v>
      </c>
      <c r="AM786" s="6">
        <f t="shared" si="6818"/>
        <v>0.75096341551430457</v>
      </c>
      <c r="AN786" s="28">
        <f t="shared" si="6747"/>
        <v>1504000</v>
      </c>
      <c r="AO786" s="6">
        <f t="shared" si="6801"/>
        <v>0.44594335106382976</v>
      </c>
      <c r="AP786" s="6">
        <f t="shared" si="6819"/>
        <v>0.44853085106382978</v>
      </c>
      <c r="AQ786" s="28">
        <f t="shared" si="6581"/>
        <v>144450</v>
      </c>
      <c r="AR786" s="6">
        <f t="shared" si="7046"/>
        <v>1.4159455867082036</v>
      </c>
      <c r="AS786" s="6">
        <f t="shared" si="7047"/>
        <v>1.5810003816373479</v>
      </c>
      <c r="AT786" s="28">
        <f t="shared" si="6663"/>
        <v>958000</v>
      </c>
      <c r="AU786" s="6">
        <f t="shared" si="7048"/>
        <v>1.1812768267223381</v>
      </c>
      <c r="AV786" s="6">
        <f t="shared" si="7049"/>
        <v>1.3194064306964011</v>
      </c>
      <c r="AW786" s="28">
        <f t="shared" si="6748"/>
        <v>1504000</v>
      </c>
      <c r="AX786" s="6">
        <f t="shared" si="7050"/>
        <v>1.1791433510638298</v>
      </c>
      <c r="AY786" s="6">
        <f t="shared" si="7051"/>
        <v>1.3171660917811077</v>
      </c>
      <c r="AZ786" s="28">
        <f t="shared" si="6749"/>
        <v>1504000</v>
      </c>
      <c r="BA786" s="6">
        <f t="shared" si="7052"/>
        <v>1.1791433510638298</v>
      </c>
      <c r="BB786" s="21">
        <f t="shared" si="7053"/>
        <v>1.3171660917811077</v>
      </c>
    </row>
    <row r="787" spans="4:54" x14ac:dyDescent="0.25">
      <c r="D787" s="28">
        <v>778</v>
      </c>
      <c r="F787" s="20"/>
      <c r="G787" s="29">
        <f t="shared" si="7064"/>
        <v>389.5</v>
      </c>
      <c r="H787" s="4">
        <f t="shared" ref="H787" si="7121">H$5/G787+H$6</f>
        <v>4.040882670089859</v>
      </c>
      <c r="I787" s="4">
        <f t="shared" si="7055"/>
        <v>5.7920160462130941</v>
      </c>
      <c r="J787" s="28">
        <v>778</v>
      </c>
      <c r="K787" s="4">
        <f t="shared" ref="K787" si="7122">K$5/J787+K$6</f>
        <v>4.040955269922879</v>
      </c>
      <c r="L787" s="4">
        <f t="shared" si="7057"/>
        <v>5.7921221079691518</v>
      </c>
      <c r="M787" s="28">
        <f t="shared" si="6822"/>
        <v>2134</v>
      </c>
      <c r="N787" s="6">
        <f t="shared" ref="N787" si="7123">N$5/M787+N$6</f>
        <v>3.741428959700094</v>
      </c>
      <c r="O787" s="6">
        <f t="shared" si="6805"/>
        <v>5.2587463917525774</v>
      </c>
      <c r="P787" s="28">
        <f t="shared" si="6824"/>
        <v>20440</v>
      </c>
      <c r="Q787" s="6">
        <f t="shared" ref="Q787" si="7124">Q$5/P787+Q$6</f>
        <v>3.7011939334637964</v>
      </c>
      <c r="R787" s="6">
        <f t="shared" si="6807"/>
        <v>5.2149299412915857</v>
      </c>
      <c r="S787" s="28">
        <f t="shared" ref="S787:S850" si="7125">S786+65</f>
        <v>37770</v>
      </c>
      <c r="T787" s="6">
        <f t="shared" ref="T787" si="7126">T$5/S787+T$6</f>
        <v>2.6608874768334658</v>
      </c>
      <c r="U787" s="6">
        <f t="shared" si="6809"/>
        <v>2.9712318506751392</v>
      </c>
      <c r="V787" s="28">
        <f t="shared" ref="V787:V850" si="7127">V786+125</f>
        <v>72450</v>
      </c>
      <c r="W787" s="6">
        <f t="shared" ref="W787" si="7128">W$5/V787+W$6</f>
        <v>2.5721208419599724</v>
      </c>
      <c r="X787" s="6">
        <f t="shared" si="6811"/>
        <v>2.8724284334023462</v>
      </c>
      <c r="Y787" s="28">
        <f t="shared" ref="Y787:Y850" si="7129">Y786+250</f>
        <v>144700</v>
      </c>
      <c r="Z787" s="6">
        <f t="shared" ref="Z787" si="7130">Z$5/Y787+Z$6</f>
        <v>2.4482201105736006</v>
      </c>
      <c r="AA787" s="6">
        <f t="shared" si="6813"/>
        <v>2.7343595715272979</v>
      </c>
      <c r="AB787" s="28">
        <f t="shared" si="6661"/>
        <v>960000</v>
      </c>
      <c r="AC787" s="6">
        <f t="shared" ref="AC787" si="7131">AC$5/AB787+AC$6</f>
        <v>2.1995645833333337</v>
      </c>
      <c r="AD787" s="6">
        <f t="shared" si="6815"/>
        <v>2.4570583333333333</v>
      </c>
      <c r="AE787" s="28">
        <f t="shared" si="6744"/>
        <v>1507000</v>
      </c>
      <c r="AF787" s="6">
        <f t="shared" si="6798"/>
        <v>1.913435899137359</v>
      </c>
      <c r="AG787" s="6">
        <f t="shared" si="6816"/>
        <v>2.1375230258792302</v>
      </c>
      <c r="AH787" s="28">
        <f t="shared" si="6745"/>
        <v>1507000</v>
      </c>
      <c r="AI787" s="6">
        <f t="shared" si="6799"/>
        <v>1.4468358991373591</v>
      </c>
      <c r="AJ787" s="6">
        <f t="shared" si="6817"/>
        <v>1.6162230258792303</v>
      </c>
      <c r="AK787" s="28">
        <f t="shared" si="6746"/>
        <v>1507000</v>
      </c>
      <c r="AL787" s="6">
        <f t="shared" si="6800"/>
        <v>0.74673589913735894</v>
      </c>
      <c r="AM787" s="6">
        <f t="shared" si="6818"/>
        <v>0.75095559032970505</v>
      </c>
      <c r="AN787" s="28">
        <f t="shared" si="6747"/>
        <v>1507000</v>
      </c>
      <c r="AO787" s="6">
        <f t="shared" si="6801"/>
        <v>0.44593589913735898</v>
      </c>
      <c r="AP787" s="6">
        <f t="shared" si="6819"/>
        <v>0.44852302587923026</v>
      </c>
      <c r="AQ787" s="28">
        <f t="shared" ref="AQ787:AQ850" si="7132">AQ786+250</f>
        <v>144700</v>
      </c>
      <c r="AR787" s="6">
        <f t="shared" si="7046"/>
        <v>1.4159201105736006</v>
      </c>
      <c r="AS787" s="6">
        <f t="shared" si="7047"/>
        <v>1.5809736257157014</v>
      </c>
      <c r="AT787" s="28">
        <f t="shared" si="6663"/>
        <v>960000</v>
      </c>
      <c r="AU787" s="6">
        <f t="shared" si="7048"/>
        <v>1.1812645833333333</v>
      </c>
      <c r="AV787" s="6">
        <f t="shared" si="7049"/>
        <v>1.3193935740506111</v>
      </c>
      <c r="AW787" s="28">
        <f t="shared" si="6748"/>
        <v>1507000</v>
      </c>
      <c r="AX787" s="6">
        <f t="shared" si="7050"/>
        <v>1.1791358991373591</v>
      </c>
      <c r="AY787" s="6">
        <f t="shared" si="7051"/>
        <v>1.317158266596508</v>
      </c>
      <c r="AZ787" s="28">
        <f t="shared" si="6749"/>
        <v>1507000</v>
      </c>
      <c r="BA787" s="6">
        <f t="shared" si="7052"/>
        <v>1.1791358991373591</v>
      </c>
      <c r="BB787" s="21">
        <f t="shared" si="7053"/>
        <v>1.317158266596508</v>
      </c>
    </row>
    <row r="788" spans="4:54" x14ac:dyDescent="0.25">
      <c r="D788" s="28">
        <v>779</v>
      </c>
      <c r="F788" s="20"/>
      <c r="G788" s="29">
        <f t="shared" si="7064"/>
        <v>390</v>
      </c>
      <c r="H788" s="4">
        <f t="shared" ref="H788" si="7133">H$5/G788+H$6</f>
        <v>4.0408102564102562</v>
      </c>
      <c r="I788" s="4">
        <f t="shared" si="7055"/>
        <v>5.7919102564102563</v>
      </c>
      <c r="J788" s="28">
        <v>779</v>
      </c>
      <c r="K788" s="4">
        <f t="shared" ref="K788" si="7134">K$5/J788+K$6</f>
        <v>4.040882670089859</v>
      </c>
      <c r="L788" s="4">
        <f t="shared" si="7057"/>
        <v>5.7920160462130941</v>
      </c>
      <c r="M788" s="28">
        <f t="shared" si="6822"/>
        <v>2137</v>
      </c>
      <c r="N788" s="6">
        <f t="shared" ref="N788" si="7135">N$5/M788+N$6</f>
        <v>3.7413625175479646</v>
      </c>
      <c r="O788" s="6">
        <f t="shared" si="6805"/>
        <v>5.258674029012635</v>
      </c>
      <c r="P788" s="28">
        <f t="shared" si="6824"/>
        <v>20470</v>
      </c>
      <c r="Q788" s="6">
        <f t="shared" ref="Q788" si="7136">Q$5/P788+Q$6</f>
        <v>3.701183536883244</v>
      </c>
      <c r="R788" s="6">
        <f t="shared" si="6807"/>
        <v>5.2149186126038103</v>
      </c>
      <c r="S788" s="28">
        <f t="shared" si="7125"/>
        <v>37835</v>
      </c>
      <c r="T788" s="6">
        <f t="shared" ref="T788" si="7137">T$5/S788+T$6</f>
        <v>2.6608447204968946</v>
      </c>
      <c r="U788" s="6">
        <f t="shared" si="6809"/>
        <v>2.971186956521739</v>
      </c>
      <c r="V788" s="28">
        <f t="shared" si="7127"/>
        <v>72575</v>
      </c>
      <c r="W788" s="6">
        <f t="shared" ref="W788" si="7138">W$5/V788+W$6</f>
        <v>2.5720860144677919</v>
      </c>
      <c r="X788" s="6">
        <f t="shared" si="6811"/>
        <v>2.8723918704788152</v>
      </c>
      <c r="Y788" s="28">
        <f t="shared" si="7129"/>
        <v>144950</v>
      </c>
      <c r="Z788" s="6">
        <f t="shared" ref="Z788" si="7139">Z$5/Y788+Z$6</f>
        <v>2.4481947223180409</v>
      </c>
      <c r="AA788" s="6">
        <f t="shared" si="6813"/>
        <v>2.7343329078992755</v>
      </c>
      <c r="AB788" s="28">
        <f t="shared" si="6661"/>
        <v>962000</v>
      </c>
      <c r="AC788" s="6">
        <f t="shared" ref="AC788" si="7140">AC$5/AB788+AC$6</f>
        <v>2.1995523908523911</v>
      </c>
      <c r="AD788" s="6">
        <f t="shared" si="6815"/>
        <v>2.4570455301455301</v>
      </c>
      <c r="AE788" s="28">
        <f t="shared" si="6744"/>
        <v>1510000</v>
      </c>
      <c r="AF788" s="6">
        <f t="shared" si="6798"/>
        <v>1.913428476821192</v>
      </c>
      <c r="AG788" s="6">
        <f t="shared" si="6816"/>
        <v>2.1375152317880795</v>
      </c>
      <c r="AH788" s="28">
        <f t="shared" si="6745"/>
        <v>1510000</v>
      </c>
      <c r="AI788" s="6">
        <f t="shared" si="6799"/>
        <v>1.4468284768211921</v>
      </c>
      <c r="AJ788" s="6">
        <f t="shared" si="6817"/>
        <v>1.6162152317880796</v>
      </c>
      <c r="AK788" s="28">
        <f t="shared" si="6746"/>
        <v>1510000</v>
      </c>
      <c r="AL788" s="6">
        <f t="shared" si="6800"/>
        <v>0.74672847682119203</v>
      </c>
      <c r="AM788" s="6">
        <f t="shared" si="6818"/>
        <v>0.75094779623855434</v>
      </c>
      <c r="AN788" s="28">
        <f t="shared" si="6747"/>
        <v>1510000</v>
      </c>
      <c r="AO788" s="6">
        <f t="shared" si="6801"/>
        <v>0.44592847682119202</v>
      </c>
      <c r="AP788" s="6">
        <f t="shared" si="6819"/>
        <v>0.44851523178807945</v>
      </c>
      <c r="AQ788" s="28">
        <f t="shared" si="7132"/>
        <v>144950</v>
      </c>
      <c r="AR788" s="6">
        <f t="shared" si="7046"/>
        <v>1.4158947223180407</v>
      </c>
      <c r="AS788" s="6">
        <f t="shared" si="7047"/>
        <v>1.5809469620876793</v>
      </c>
      <c r="AT788" s="28">
        <f t="shared" si="6663"/>
        <v>962000</v>
      </c>
      <c r="AU788" s="6">
        <f t="shared" si="7048"/>
        <v>1.1812523908523909</v>
      </c>
      <c r="AV788" s="6">
        <f t="shared" si="7049"/>
        <v>1.319380770862808</v>
      </c>
      <c r="AW788" s="28">
        <f t="shared" si="6748"/>
        <v>1510000</v>
      </c>
      <c r="AX788" s="6">
        <f t="shared" si="7050"/>
        <v>1.179128476821192</v>
      </c>
      <c r="AY788" s="6">
        <f t="shared" si="7051"/>
        <v>1.3171504725053573</v>
      </c>
      <c r="AZ788" s="28">
        <f t="shared" si="6749"/>
        <v>1510000</v>
      </c>
      <c r="BA788" s="6">
        <f t="shared" si="7052"/>
        <v>1.179128476821192</v>
      </c>
      <c r="BB788" s="21">
        <f t="shared" si="7053"/>
        <v>1.3171504725053573</v>
      </c>
    </row>
    <row r="789" spans="4:54" x14ac:dyDescent="0.25">
      <c r="D789" s="28">
        <v>780</v>
      </c>
      <c r="F789" s="20"/>
      <c r="G789" s="29">
        <f t="shared" si="7064"/>
        <v>390.5</v>
      </c>
      <c r="H789" s="4">
        <f t="shared" ref="H789" si="7141">H$5/G789+H$6</f>
        <v>4.040738028169014</v>
      </c>
      <c r="I789" s="4">
        <f t="shared" si="7055"/>
        <v>5.7918047375160056</v>
      </c>
      <c r="J789" s="28">
        <v>780</v>
      </c>
      <c r="K789" s="4">
        <f t="shared" ref="K789" si="7142">K$5/J789+K$6</f>
        <v>4.0408102564102562</v>
      </c>
      <c r="L789" s="4">
        <f t="shared" si="7057"/>
        <v>5.7919102564102563</v>
      </c>
      <c r="M789" s="28">
        <f t="shared" si="6822"/>
        <v>2140</v>
      </c>
      <c r="N789" s="6">
        <f t="shared" ref="N789" si="7143">N$5/M789+N$6</f>
        <v>3.7412962616822432</v>
      </c>
      <c r="O789" s="6">
        <f t="shared" si="6805"/>
        <v>5.2586018691588787</v>
      </c>
      <c r="P789" s="28">
        <f t="shared" si="6824"/>
        <v>20500</v>
      </c>
      <c r="Q789" s="6">
        <f t="shared" ref="Q789" si="7144">Q$5/P789+Q$6</f>
        <v>3.7011731707317073</v>
      </c>
      <c r="R789" s="6">
        <f t="shared" si="6807"/>
        <v>5.2149073170731706</v>
      </c>
      <c r="S789" s="28">
        <f t="shared" si="7125"/>
        <v>37900</v>
      </c>
      <c r="T789" s="6">
        <f t="shared" ref="T789" si="7145">T$5/S789+T$6</f>
        <v>2.6608021108179423</v>
      </c>
      <c r="U789" s="6">
        <f t="shared" si="6809"/>
        <v>2.9711422163588392</v>
      </c>
      <c r="V789" s="28">
        <f t="shared" si="7127"/>
        <v>72700</v>
      </c>
      <c r="W789" s="6">
        <f t="shared" ref="W789" si="7146">W$5/V789+W$6</f>
        <v>2.5720513067400272</v>
      </c>
      <c r="X789" s="6">
        <f t="shared" si="6811"/>
        <v>2.8723554332874826</v>
      </c>
      <c r="Y789" s="28">
        <f t="shared" si="7129"/>
        <v>145200</v>
      </c>
      <c r="Z789" s="6">
        <f t="shared" ref="Z789" si="7147">Z$5/Y789+Z$6</f>
        <v>2.4481694214876035</v>
      </c>
      <c r="AA789" s="6">
        <f t="shared" si="6813"/>
        <v>2.7343063360881543</v>
      </c>
      <c r="AB789" s="28">
        <f t="shared" si="6661"/>
        <v>964000</v>
      </c>
      <c r="AC789" s="6">
        <f t="shared" ref="AC789" si="7148">AC$5/AB789+AC$6</f>
        <v>2.1995402489626557</v>
      </c>
      <c r="AD789" s="6">
        <f t="shared" si="6815"/>
        <v>2.4570327800829874</v>
      </c>
      <c r="AE789" s="28">
        <f t="shared" si="6744"/>
        <v>1513000</v>
      </c>
      <c r="AF789" s="6">
        <f t="shared" si="6798"/>
        <v>1.9134210839391936</v>
      </c>
      <c r="AG789" s="6">
        <f t="shared" si="6816"/>
        <v>2.1375074686054196</v>
      </c>
      <c r="AH789" s="28">
        <f t="shared" si="6745"/>
        <v>1513000</v>
      </c>
      <c r="AI789" s="6">
        <f t="shared" si="6799"/>
        <v>1.4468210839391937</v>
      </c>
      <c r="AJ789" s="6">
        <f t="shared" si="6817"/>
        <v>1.6162074686054198</v>
      </c>
      <c r="AK789" s="28">
        <f t="shared" si="6746"/>
        <v>1513000</v>
      </c>
      <c r="AL789" s="6">
        <f t="shared" si="6800"/>
        <v>0.74672108393919367</v>
      </c>
      <c r="AM789" s="6">
        <f t="shared" si="6818"/>
        <v>0.75094003305589452</v>
      </c>
      <c r="AN789" s="28">
        <f t="shared" si="6747"/>
        <v>1513000</v>
      </c>
      <c r="AO789" s="6">
        <f t="shared" si="6801"/>
        <v>0.44592108393919366</v>
      </c>
      <c r="AP789" s="6">
        <f t="shared" si="6819"/>
        <v>0.44850746860541968</v>
      </c>
      <c r="AQ789" s="28">
        <f t="shared" si="7132"/>
        <v>145200</v>
      </c>
      <c r="AR789" s="6">
        <f t="shared" si="7046"/>
        <v>1.4158694214876033</v>
      </c>
      <c r="AS789" s="6">
        <f t="shared" si="7047"/>
        <v>1.5809203902765578</v>
      </c>
      <c r="AT789" s="28">
        <f t="shared" si="6663"/>
        <v>964000</v>
      </c>
      <c r="AU789" s="6">
        <f t="shared" si="7048"/>
        <v>1.1812402489626557</v>
      </c>
      <c r="AV789" s="6">
        <f t="shared" si="7049"/>
        <v>1.3193680208002654</v>
      </c>
      <c r="AW789" s="28">
        <f t="shared" si="6748"/>
        <v>1513000</v>
      </c>
      <c r="AX789" s="6">
        <f t="shared" si="7050"/>
        <v>1.1791210839391937</v>
      </c>
      <c r="AY789" s="6">
        <f t="shared" si="7051"/>
        <v>1.3171427093226975</v>
      </c>
      <c r="AZ789" s="28">
        <f t="shared" si="6749"/>
        <v>1513000</v>
      </c>
      <c r="BA789" s="6">
        <f t="shared" si="7052"/>
        <v>1.1791210839391937</v>
      </c>
      <c r="BB789" s="21">
        <f t="shared" si="7053"/>
        <v>1.3171427093226975</v>
      </c>
    </row>
    <row r="790" spans="4:54" x14ac:dyDescent="0.25">
      <c r="D790" s="28">
        <v>781</v>
      </c>
      <c r="F790" s="20"/>
      <c r="G790" s="29">
        <f t="shared" si="7064"/>
        <v>391</v>
      </c>
      <c r="H790" s="4">
        <f t="shared" ref="H790" si="7149">H$5/G790+H$6</f>
        <v>4.0406659846547317</v>
      </c>
      <c r="I790" s="4">
        <f t="shared" si="7055"/>
        <v>5.7916994884910489</v>
      </c>
      <c r="J790" s="28">
        <v>781</v>
      </c>
      <c r="K790" s="4">
        <f t="shared" ref="K790" si="7150">K$5/J790+K$6</f>
        <v>4.040738028169014</v>
      </c>
      <c r="L790" s="4">
        <f t="shared" si="7057"/>
        <v>5.7918047375160056</v>
      </c>
      <c r="M790" s="28">
        <f t="shared" si="6822"/>
        <v>2143</v>
      </c>
      <c r="N790" s="6">
        <f t="shared" ref="N790" si="7151">N$5/M790+N$6</f>
        <v>3.7412301913205788</v>
      </c>
      <c r="O790" s="6">
        <f t="shared" si="6805"/>
        <v>5.2585299113392443</v>
      </c>
      <c r="P790" s="28">
        <f t="shared" si="6824"/>
        <v>20530</v>
      </c>
      <c r="Q790" s="6">
        <f t="shared" ref="Q790" si="7152">Q$5/P790+Q$6</f>
        <v>3.7011628348757917</v>
      </c>
      <c r="R790" s="6">
        <f t="shared" si="6807"/>
        <v>5.2148960545543108</v>
      </c>
      <c r="S790" s="28">
        <f t="shared" si="7125"/>
        <v>37965</v>
      </c>
      <c r="T790" s="6">
        <f t="shared" ref="T790" si="7153">T$5/S790+T$6</f>
        <v>2.6607596470433297</v>
      </c>
      <c r="U790" s="6">
        <f t="shared" si="6809"/>
        <v>2.971097629395496</v>
      </c>
      <c r="V790" s="28">
        <f t="shared" si="7127"/>
        <v>72825</v>
      </c>
      <c r="W790" s="6">
        <f t="shared" ref="W790" si="7154">W$5/V790+W$6</f>
        <v>2.5720167181599725</v>
      </c>
      <c r="X790" s="6">
        <f t="shared" si="6811"/>
        <v>2.8723191211809129</v>
      </c>
      <c r="Y790" s="28">
        <f t="shared" si="7129"/>
        <v>145450</v>
      </c>
      <c r="Z790" s="6">
        <f t="shared" ref="Z790" si="7155">Z$5/Y790+Z$6</f>
        <v>2.4481442076314885</v>
      </c>
      <c r="AA790" s="6">
        <f t="shared" si="6813"/>
        <v>2.7342798556204881</v>
      </c>
      <c r="AB790" s="28">
        <f t="shared" si="6661"/>
        <v>966000</v>
      </c>
      <c r="AC790" s="6">
        <f t="shared" ref="AC790" si="7156">AC$5/AB790+AC$6</f>
        <v>2.1995281573498966</v>
      </c>
      <c r="AD790" s="6">
        <f t="shared" si="6815"/>
        <v>2.4570200828157347</v>
      </c>
      <c r="AE790" s="28">
        <f t="shared" si="6744"/>
        <v>1516000</v>
      </c>
      <c r="AF790" s="6">
        <f t="shared" si="6798"/>
        <v>1.9134137203166226</v>
      </c>
      <c r="AG790" s="6">
        <f t="shared" si="6816"/>
        <v>2.137499736147757</v>
      </c>
      <c r="AH790" s="28">
        <f t="shared" si="6745"/>
        <v>1516000</v>
      </c>
      <c r="AI790" s="6">
        <f t="shared" si="6799"/>
        <v>1.4468137203166227</v>
      </c>
      <c r="AJ790" s="6">
        <f t="shared" si="6817"/>
        <v>1.6161997361477574</v>
      </c>
      <c r="AK790" s="28">
        <f t="shared" si="6746"/>
        <v>1516000</v>
      </c>
      <c r="AL790" s="6">
        <f t="shared" si="6800"/>
        <v>0.74671372031662264</v>
      </c>
      <c r="AM790" s="6">
        <f t="shared" si="6818"/>
        <v>0.75093230059823213</v>
      </c>
      <c r="AN790" s="28">
        <f t="shared" si="6747"/>
        <v>1516000</v>
      </c>
      <c r="AO790" s="6">
        <f t="shared" si="6801"/>
        <v>0.44591372031662269</v>
      </c>
      <c r="AP790" s="6">
        <f t="shared" si="6819"/>
        <v>0.44849973614775723</v>
      </c>
      <c r="AQ790" s="28">
        <f t="shared" si="7132"/>
        <v>145450</v>
      </c>
      <c r="AR790" s="6">
        <f t="shared" si="7046"/>
        <v>1.4158442076314885</v>
      </c>
      <c r="AS790" s="6">
        <f t="shared" si="7047"/>
        <v>1.5808939098088917</v>
      </c>
      <c r="AT790" s="28">
        <f t="shared" si="6663"/>
        <v>966000</v>
      </c>
      <c r="AU790" s="6">
        <f t="shared" si="7048"/>
        <v>1.1812281573498964</v>
      </c>
      <c r="AV790" s="6">
        <f t="shared" si="7049"/>
        <v>1.3193553235330129</v>
      </c>
      <c r="AW790" s="28">
        <f t="shared" si="6748"/>
        <v>1516000</v>
      </c>
      <c r="AX790" s="6">
        <f t="shared" si="7050"/>
        <v>1.1791137203166226</v>
      </c>
      <c r="AY790" s="6">
        <f t="shared" si="7051"/>
        <v>1.3171349768650351</v>
      </c>
      <c r="AZ790" s="28">
        <f t="shared" si="6749"/>
        <v>1516000</v>
      </c>
      <c r="BA790" s="6">
        <f t="shared" si="7052"/>
        <v>1.1791137203166226</v>
      </c>
      <c r="BB790" s="21">
        <f t="shared" si="7053"/>
        <v>1.3171349768650351</v>
      </c>
    </row>
    <row r="791" spans="4:54" x14ac:dyDescent="0.25">
      <c r="D791" s="28">
        <v>782</v>
      </c>
      <c r="F791" s="20"/>
      <c r="G791" s="29">
        <f t="shared" si="7064"/>
        <v>391.5</v>
      </c>
      <c r="H791" s="4">
        <f t="shared" ref="H791" si="7157">H$5/G791+H$6</f>
        <v>4.0405941251596422</v>
      </c>
      <c r="I791" s="4">
        <f t="shared" si="7055"/>
        <v>5.7915945083014053</v>
      </c>
      <c r="J791" s="28">
        <v>782</v>
      </c>
      <c r="K791" s="4">
        <f t="shared" ref="K791" si="7158">K$5/J791+K$6</f>
        <v>4.0406659846547317</v>
      </c>
      <c r="L791" s="4">
        <f t="shared" si="7057"/>
        <v>5.7916994884910489</v>
      </c>
      <c r="M791" s="28">
        <f t="shared" si="6822"/>
        <v>2146</v>
      </c>
      <c r="N791" s="6">
        <f t="shared" ref="N791" si="7159">N$5/M791+N$6</f>
        <v>3.7411643056849955</v>
      </c>
      <c r="O791" s="6">
        <f t="shared" si="6805"/>
        <v>5.2584581547064309</v>
      </c>
      <c r="P791" s="28">
        <f t="shared" si="6824"/>
        <v>20560</v>
      </c>
      <c r="Q791" s="6">
        <f t="shared" ref="Q791" si="7160">Q$5/P791+Q$6</f>
        <v>3.7011525291828797</v>
      </c>
      <c r="R791" s="6">
        <f t="shared" si="6807"/>
        <v>5.2148848249027244</v>
      </c>
      <c r="S791" s="28">
        <f t="shared" si="7125"/>
        <v>38030</v>
      </c>
      <c r="T791" s="6">
        <f t="shared" ref="T791" si="7161">T$5/S791+T$6</f>
        <v>2.6607173284249277</v>
      </c>
      <c r="U791" s="6">
        <f t="shared" si="6809"/>
        <v>2.9710531948461743</v>
      </c>
      <c r="V791" s="28">
        <f t="shared" si="7127"/>
        <v>72950</v>
      </c>
      <c r="W791" s="6">
        <f t="shared" ref="W791" si="7162">W$5/V791+W$6</f>
        <v>2.5719822481151473</v>
      </c>
      <c r="X791" s="6">
        <f t="shared" si="6811"/>
        <v>2.8722829335161069</v>
      </c>
      <c r="Y791" s="28">
        <f t="shared" si="7129"/>
        <v>145700</v>
      </c>
      <c r="Z791" s="6">
        <f t="shared" ref="Z791" si="7163">Z$5/Y791+Z$6</f>
        <v>2.4481190803019905</v>
      </c>
      <c r="AA791" s="6">
        <f t="shared" si="6813"/>
        <v>2.7342534660260811</v>
      </c>
      <c r="AB791" s="28">
        <f t="shared" si="6661"/>
        <v>968000</v>
      </c>
      <c r="AC791" s="6">
        <f t="shared" ref="AC791" si="7164">AC$5/AB791+AC$6</f>
        <v>2.1995161157024796</v>
      </c>
      <c r="AD791" s="6">
        <f t="shared" si="6815"/>
        <v>2.4570074380165288</v>
      </c>
      <c r="AE791" s="28">
        <f t="shared" si="6744"/>
        <v>1519000</v>
      </c>
      <c r="AF791" s="6">
        <f t="shared" si="6798"/>
        <v>1.9134063857801185</v>
      </c>
      <c r="AG791" s="6">
        <f t="shared" si="6816"/>
        <v>2.1374920342330479</v>
      </c>
      <c r="AH791" s="28">
        <f t="shared" si="6745"/>
        <v>1519000</v>
      </c>
      <c r="AI791" s="6">
        <f t="shared" si="6799"/>
        <v>1.4468063857801186</v>
      </c>
      <c r="AJ791" s="6">
        <f t="shared" si="6817"/>
        <v>1.616192034233048</v>
      </c>
      <c r="AK791" s="28">
        <f t="shared" si="6746"/>
        <v>1519000</v>
      </c>
      <c r="AL791" s="6">
        <f t="shared" si="6800"/>
        <v>0.7467063857801185</v>
      </c>
      <c r="AM791" s="6">
        <f t="shared" si="6818"/>
        <v>0.7509245986835229</v>
      </c>
      <c r="AN791" s="28">
        <f t="shared" si="6747"/>
        <v>1519000</v>
      </c>
      <c r="AO791" s="6">
        <f t="shared" si="6801"/>
        <v>0.44590638578011849</v>
      </c>
      <c r="AP791" s="6">
        <f t="shared" si="6819"/>
        <v>0.44849203423304806</v>
      </c>
      <c r="AQ791" s="28">
        <f t="shared" si="7132"/>
        <v>145700</v>
      </c>
      <c r="AR791" s="6">
        <f t="shared" si="7046"/>
        <v>1.4158190803019903</v>
      </c>
      <c r="AS791" s="6">
        <f t="shared" si="7047"/>
        <v>1.5808675202144846</v>
      </c>
      <c r="AT791" s="28">
        <f t="shared" si="6663"/>
        <v>968000</v>
      </c>
      <c r="AU791" s="6">
        <f t="shared" si="7048"/>
        <v>1.1812161157024794</v>
      </c>
      <c r="AV791" s="6">
        <f t="shared" si="7049"/>
        <v>1.3193426787338067</v>
      </c>
      <c r="AW791" s="28">
        <f t="shared" si="6748"/>
        <v>1519000</v>
      </c>
      <c r="AX791" s="6">
        <f t="shared" si="7050"/>
        <v>1.1791063857801185</v>
      </c>
      <c r="AY791" s="6">
        <f t="shared" si="7051"/>
        <v>1.3171272749503258</v>
      </c>
      <c r="AZ791" s="28">
        <f t="shared" si="6749"/>
        <v>1519000</v>
      </c>
      <c r="BA791" s="6">
        <f t="shared" si="7052"/>
        <v>1.1791063857801185</v>
      </c>
      <c r="BB791" s="21">
        <f t="shared" si="7053"/>
        <v>1.3171272749503258</v>
      </c>
    </row>
    <row r="792" spans="4:54" x14ac:dyDescent="0.25">
      <c r="D792" s="28">
        <v>783</v>
      </c>
      <c r="F792" s="20"/>
      <c r="G792" s="29">
        <f t="shared" si="7064"/>
        <v>392</v>
      </c>
      <c r="H792" s="4">
        <f t="shared" ref="H792" si="7165">H$5/G792+H$6</f>
        <v>4.0405224489795915</v>
      </c>
      <c r="I792" s="4">
        <f t="shared" si="7055"/>
        <v>5.791489795918368</v>
      </c>
      <c r="J792" s="28">
        <v>783</v>
      </c>
      <c r="K792" s="4">
        <f t="shared" ref="K792" si="7166">K$5/J792+K$6</f>
        <v>4.0405941251596422</v>
      </c>
      <c r="L792" s="4">
        <f t="shared" si="7057"/>
        <v>5.7915945083014053</v>
      </c>
      <c r="M792" s="28">
        <f t="shared" si="6822"/>
        <v>2149</v>
      </c>
      <c r="N792" s="6">
        <f t="shared" ref="N792" si="7167">N$5/M792+N$6</f>
        <v>3.7410986040018614</v>
      </c>
      <c r="O792" s="6">
        <f t="shared" si="6805"/>
        <v>5.2583865984178688</v>
      </c>
      <c r="P792" s="28">
        <f t="shared" si="6824"/>
        <v>20590</v>
      </c>
      <c r="Q792" s="6">
        <f t="shared" ref="Q792" si="7168">Q$5/P792+Q$6</f>
        <v>3.7011422535211271</v>
      </c>
      <c r="R792" s="6">
        <f t="shared" si="6807"/>
        <v>5.214873627974745</v>
      </c>
      <c r="S792" s="28">
        <f t="shared" si="7125"/>
        <v>38095</v>
      </c>
      <c r="T792" s="6">
        <f t="shared" ref="T792" si="7169">T$5/S792+T$6</f>
        <v>2.6606751542197138</v>
      </c>
      <c r="U792" s="6">
        <f t="shared" si="6809"/>
        <v>2.9710089119306997</v>
      </c>
      <c r="V792" s="28">
        <f t="shared" si="7127"/>
        <v>73075</v>
      </c>
      <c r="W792" s="6">
        <f t="shared" ref="W792" si="7170">W$5/V792+W$6</f>
        <v>2.5719478959972628</v>
      </c>
      <c r="X792" s="6">
        <f t="shared" si="6811"/>
        <v>2.8722468696544645</v>
      </c>
      <c r="Y792" s="28">
        <f t="shared" si="7129"/>
        <v>145950</v>
      </c>
      <c r="Z792" s="6">
        <f t="shared" ref="Z792" si="7171">Z$5/Y792+Z$6</f>
        <v>2.4480940390544705</v>
      </c>
      <c r="AA792" s="6">
        <f t="shared" si="6813"/>
        <v>2.7342271668379583</v>
      </c>
      <c r="AB792" s="28">
        <f t="shared" si="6661"/>
        <v>970000</v>
      </c>
      <c r="AC792" s="6">
        <f t="shared" ref="AC792" si="7172">AC$5/AB792+AC$6</f>
        <v>2.1995041237113404</v>
      </c>
      <c r="AD792" s="6">
        <f t="shared" si="6815"/>
        <v>2.4569948453608248</v>
      </c>
      <c r="AE792" s="28">
        <f t="shared" si="6744"/>
        <v>1522000</v>
      </c>
      <c r="AF792" s="6">
        <f t="shared" si="6798"/>
        <v>1.9133990801576872</v>
      </c>
      <c r="AG792" s="6">
        <f t="shared" si="6816"/>
        <v>2.1374843626806834</v>
      </c>
      <c r="AH792" s="28">
        <f t="shared" si="6745"/>
        <v>1522000</v>
      </c>
      <c r="AI792" s="6">
        <f t="shared" si="6799"/>
        <v>1.4467990801576873</v>
      </c>
      <c r="AJ792" s="6">
        <f t="shared" si="6817"/>
        <v>1.6161843626806833</v>
      </c>
      <c r="AK792" s="28">
        <f t="shared" si="6746"/>
        <v>1522000</v>
      </c>
      <c r="AL792" s="6">
        <f t="shared" si="6800"/>
        <v>0.74669908015768727</v>
      </c>
      <c r="AM792" s="6">
        <f t="shared" si="6818"/>
        <v>0.7509169271311581</v>
      </c>
      <c r="AN792" s="28">
        <f t="shared" si="6747"/>
        <v>1522000</v>
      </c>
      <c r="AO792" s="6">
        <f t="shared" si="6801"/>
        <v>0.44589908015768726</v>
      </c>
      <c r="AP792" s="6">
        <f t="shared" si="6819"/>
        <v>0.44848436268068331</v>
      </c>
      <c r="AQ792" s="28">
        <f t="shared" si="7132"/>
        <v>145950</v>
      </c>
      <c r="AR792" s="6">
        <f t="shared" si="7046"/>
        <v>1.4157940390544708</v>
      </c>
      <c r="AS792" s="6">
        <f t="shared" si="7047"/>
        <v>1.5808412210263618</v>
      </c>
      <c r="AT792" s="28">
        <f t="shared" si="6663"/>
        <v>970000</v>
      </c>
      <c r="AU792" s="6">
        <f t="shared" si="7048"/>
        <v>1.1812041237113402</v>
      </c>
      <c r="AV792" s="6">
        <f t="shared" si="7049"/>
        <v>1.3193300860781025</v>
      </c>
      <c r="AW792" s="28">
        <f t="shared" si="6748"/>
        <v>1522000</v>
      </c>
      <c r="AX792" s="6">
        <f t="shared" si="7050"/>
        <v>1.1790990801576873</v>
      </c>
      <c r="AY792" s="6">
        <f t="shared" si="7051"/>
        <v>1.3171196033979611</v>
      </c>
      <c r="AZ792" s="28">
        <f t="shared" si="6749"/>
        <v>1522000</v>
      </c>
      <c r="BA792" s="6">
        <f t="shared" si="7052"/>
        <v>1.1790990801576873</v>
      </c>
      <c r="BB792" s="21">
        <f t="shared" si="7053"/>
        <v>1.3171196033979611</v>
      </c>
    </row>
    <row r="793" spans="4:54" x14ac:dyDescent="0.25">
      <c r="D793" s="28">
        <v>784</v>
      </c>
      <c r="F793" s="20"/>
      <c r="G793" s="29">
        <f t="shared" si="7064"/>
        <v>392.5</v>
      </c>
      <c r="H793" s="4">
        <f t="shared" ref="H793" si="7173">H$5/G793+H$6</f>
        <v>4.0404509554140127</v>
      </c>
      <c r="I793" s="4">
        <f t="shared" si="7055"/>
        <v>5.791385350318472</v>
      </c>
      <c r="J793" s="28">
        <v>784</v>
      </c>
      <c r="K793" s="4">
        <f t="shared" ref="K793" si="7174">K$5/J793+K$6</f>
        <v>4.0405224489795915</v>
      </c>
      <c r="L793" s="4">
        <f t="shared" si="7057"/>
        <v>5.791489795918368</v>
      </c>
      <c r="M793" s="28">
        <f t="shared" si="6822"/>
        <v>2152</v>
      </c>
      <c r="N793" s="6">
        <f t="shared" ref="N793" si="7175">N$5/M793+N$6</f>
        <v>3.7410330855018588</v>
      </c>
      <c r="O793" s="6">
        <f t="shared" si="6805"/>
        <v>5.258315241635688</v>
      </c>
      <c r="P793" s="28">
        <f t="shared" si="6824"/>
        <v>20620</v>
      </c>
      <c r="Q793" s="6">
        <f t="shared" ref="Q793" si="7176">Q$5/P793+Q$6</f>
        <v>3.7011320077594569</v>
      </c>
      <c r="R793" s="6">
        <f t="shared" si="6807"/>
        <v>5.2148624636275462</v>
      </c>
      <c r="S793" s="28">
        <f t="shared" si="7125"/>
        <v>38160</v>
      </c>
      <c r="T793" s="6">
        <f t="shared" ref="T793" si="7177">T$5/S793+T$6</f>
        <v>2.6606331236897276</v>
      </c>
      <c r="U793" s="6">
        <f t="shared" si="6809"/>
        <v>2.970964779874214</v>
      </c>
      <c r="V793" s="28">
        <f t="shared" si="7127"/>
        <v>73200</v>
      </c>
      <c r="W793" s="6">
        <f t="shared" ref="W793" si="7178">W$5/V793+W$6</f>
        <v>2.5719136612021858</v>
      </c>
      <c r="X793" s="6">
        <f t="shared" si="6811"/>
        <v>2.8722109289617488</v>
      </c>
      <c r="Y793" s="28">
        <f t="shared" si="7129"/>
        <v>146200</v>
      </c>
      <c r="Z793" s="6">
        <f t="shared" ref="Z793" si="7179">Z$5/Y793+Z$6</f>
        <v>2.4480690834473324</v>
      </c>
      <c r="AA793" s="6">
        <f t="shared" si="6813"/>
        <v>2.7342009575923392</v>
      </c>
      <c r="AB793" s="28">
        <f t="shared" si="6661"/>
        <v>972000</v>
      </c>
      <c r="AC793" s="6">
        <f t="shared" ref="AC793" si="7180">AC$5/AB793+AC$6</f>
        <v>2.1994921810699593</v>
      </c>
      <c r="AD793" s="6">
        <f t="shared" si="6815"/>
        <v>2.4569823045267487</v>
      </c>
      <c r="AE793" s="28">
        <f t="shared" si="6744"/>
        <v>1525000</v>
      </c>
      <c r="AF793" s="6">
        <f t="shared" si="6798"/>
        <v>1.9133918032786885</v>
      </c>
      <c r="AG793" s="6">
        <f t="shared" si="6816"/>
        <v>2.1374767213114754</v>
      </c>
      <c r="AH793" s="28">
        <f t="shared" si="6745"/>
        <v>1525000</v>
      </c>
      <c r="AI793" s="6">
        <f t="shared" si="6799"/>
        <v>1.4467918032786886</v>
      </c>
      <c r="AJ793" s="6">
        <f t="shared" si="6817"/>
        <v>1.6161767213114755</v>
      </c>
      <c r="AK793" s="28">
        <f t="shared" si="6746"/>
        <v>1525000</v>
      </c>
      <c r="AL793" s="6">
        <f t="shared" si="6800"/>
        <v>0.74669180327868856</v>
      </c>
      <c r="AM793" s="6">
        <f t="shared" si="6818"/>
        <v>0.75090928576195026</v>
      </c>
      <c r="AN793" s="28">
        <f t="shared" si="6747"/>
        <v>1525000</v>
      </c>
      <c r="AO793" s="6">
        <f t="shared" si="6801"/>
        <v>0.44589180327868849</v>
      </c>
      <c r="AP793" s="6">
        <f t="shared" si="6819"/>
        <v>0.44847672131147542</v>
      </c>
      <c r="AQ793" s="28">
        <f t="shared" si="7132"/>
        <v>146200</v>
      </c>
      <c r="AR793" s="6">
        <f t="shared" si="7046"/>
        <v>1.4157690834473324</v>
      </c>
      <c r="AS793" s="6">
        <f t="shared" si="7047"/>
        <v>1.5808150117807429</v>
      </c>
      <c r="AT793" s="28">
        <f t="shared" si="6663"/>
        <v>972000</v>
      </c>
      <c r="AU793" s="6">
        <f t="shared" si="7048"/>
        <v>1.1811921810699588</v>
      </c>
      <c r="AV793" s="6">
        <f t="shared" si="7049"/>
        <v>1.3193175452440269</v>
      </c>
      <c r="AW793" s="28">
        <f t="shared" si="6748"/>
        <v>1525000</v>
      </c>
      <c r="AX793" s="6">
        <f t="shared" si="7050"/>
        <v>1.1790918032786886</v>
      </c>
      <c r="AY793" s="6">
        <f t="shared" si="7051"/>
        <v>1.3171119620287532</v>
      </c>
      <c r="AZ793" s="28">
        <f t="shared" si="6749"/>
        <v>1525000</v>
      </c>
      <c r="BA793" s="6">
        <f t="shared" si="7052"/>
        <v>1.1790918032786886</v>
      </c>
      <c r="BB793" s="21">
        <f t="shared" si="7053"/>
        <v>1.3171119620287532</v>
      </c>
    </row>
    <row r="794" spans="4:54" x14ac:dyDescent="0.25">
      <c r="D794" s="28">
        <v>785</v>
      </c>
      <c r="F794" s="20"/>
      <c r="G794" s="29">
        <f t="shared" si="7064"/>
        <v>393</v>
      </c>
      <c r="H794" s="4">
        <f t="shared" ref="H794" si="7181">H$5/G794+H$6</f>
        <v>4.0403796437659034</v>
      </c>
      <c r="I794" s="4">
        <f t="shared" si="7055"/>
        <v>5.7912811704834608</v>
      </c>
      <c r="J794" s="28">
        <v>785</v>
      </c>
      <c r="K794" s="4">
        <f t="shared" ref="K794" si="7182">K$5/J794+K$6</f>
        <v>4.0404509554140127</v>
      </c>
      <c r="L794" s="4">
        <f t="shared" si="7057"/>
        <v>5.791385350318472</v>
      </c>
      <c r="M794" s="28">
        <f t="shared" si="6822"/>
        <v>2155</v>
      </c>
      <c r="N794" s="6">
        <f t="shared" ref="N794" si="7183">N$5/M794+N$6</f>
        <v>3.7409677494199536</v>
      </c>
      <c r="O794" s="6">
        <f t="shared" si="6805"/>
        <v>5.2582440835266828</v>
      </c>
      <c r="P794" s="28">
        <f t="shared" si="6824"/>
        <v>20650</v>
      </c>
      <c r="Q794" s="6">
        <f t="shared" ref="Q794" si="7184">Q$5/P794+Q$6</f>
        <v>3.7011217917675547</v>
      </c>
      <c r="R794" s="6">
        <f t="shared" si="6807"/>
        <v>5.214851331719129</v>
      </c>
      <c r="S794" s="28">
        <f t="shared" si="7125"/>
        <v>38225</v>
      </c>
      <c r="T794" s="6">
        <f t="shared" ref="T794" si="7185">T$5/S794+T$6</f>
        <v>2.6605912361020274</v>
      </c>
      <c r="U794" s="6">
        <f t="shared" si="6809"/>
        <v>2.9709207979071288</v>
      </c>
      <c r="V794" s="28">
        <f t="shared" si="7127"/>
        <v>73325</v>
      </c>
      <c r="W794" s="6">
        <f t="shared" ref="W794" si="7186">W$5/V794+W$6</f>
        <v>2.5718795431299011</v>
      </c>
      <c r="X794" s="6">
        <f t="shared" si="6811"/>
        <v>2.8721751108080462</v>
      </c>
      <c r="Y794" s="28">
        <f t="shared" si="7129"/>
        <v>146450</v>
      </c>
      <c r="Z794" s="6">
        <f t="shared" ref="Z794" si="7187">Z$5/Y794+Z$6</f>
        <v>2.4480442130419937</v>
      </c>
      <c r="AA794" s="6">
        <f t="shared" si="6813"/>
        <v>2.7341748378286104</v>
      </c>
      <c r="AB794" s="28">
        <f t="shared" si="6661"/>
        <v>974000</v>
      </c>
      <c r="AC794" s="6">
        <f t="shared" ref="AC794" si="7188">AC$5/AB794+AC$6</f>
        <v>2.1994802874743327</v>
      </c>
      <c r="AD794" s="6">
        <f t="shared" si="6815"/>
        <v>2.4569698151950718</v>
      </c>
      <c r="AE794" s="28">
        <f t="shared" si="6744"/>
        <v>1528000</v>
      </c>
      <c r="AF794" s="6">
        <f t="shared" si="6798"/>
        <v>1.913384554973822</v>
      </c>
      <c r="AG794" s="6">
        <f t="shared" si="6816"/>
        <v>2.1374691099476437</v>
      </c>
      <c r="AH794" s="28">
        <f t="shared" si="6745"/>
        <v>1528000</v>
      </c>
      <c r="AI794" s="6">
        <f t="shared" si="6799"/>
        <v>1.4467845549738221</v>
      </c>
      <c r="AJ794" s="6">
        <f t="shared" si="6817"/>
        <v>1.6161691099476441</v>
      </c>
      <c r="AK794" s="28">
        <f t="shared" si="6746"/>
        <v>1528000</v>
      </c>
      <c r="AL794" s="6">
        <f t="shared" si="6800"/>
        <v>0.74668455497382202</v>
      </c>
      <c r="AM794" s="6">
        <f t="shared" si="6818"/>
        <v>0.75090167439811883</v>
      </c>
      <c r="AN794" s="28">
        <f t="shared" si="6747"/>
        <v>1528000</v>
      </c>
      <c r="AO794" s="6">
        <f t="shared" si="6801"/>
        <v>0.44588455497382196</v>
      </c>
      <c r="AP794" s="6">
        <f t="shared" si="6819"/>
        <v>0.448469109947644</v>
      </c>
      <c r="AQ794" s="28">
        <f t="shared" si="7132"/>
        <v>146450</v>
      </c>
      <c r="AR794" s="6">
        <f t="shared" si="7046"/>
        <v>1.4157442130419939</v>
      </c>
      <c r="AS794" s="6">
        <f t="shared" si="7047"/>
        <v>1.5807888920170141</v>
      </c>
      <c r="AT794" s="28">
        <f t="shared" si="6663"/>
        <v>974000</v>
      </c>
      <c r="AU794" s="6">
        <f t="shared" si="7048"/>
        <v>1.1811802874743327</v>
      </c>
      <c r="AV794" s="6">
        <f t="shared" si="7049"/>
        <v>1.3193050559123496</v>
      </c>
      <c r="AW794" s="28">
        <f t="shared" si="6748"/>
        <v>1528000</v>
      </c>
      <c r="AX794" s="6">
        <f t="shared" si="7050"/>
        <v>1.179084554973822</v>
      </c>
      <c r="AY794" s="6">
        <f t="shared" si="7051"/>
        <v>1.3171043506649218</v>
      </c>
      <c r="AZ794" s="28">
        <f t="shared" si="6749"/>
        <v>1528000</v>
      </c>
      <c r="BA794" s="6">
        <f t="shared" si="7052"/>
        <v>1.179084554973822</v>
      </c>
      <c r="BB794" s="21">
        <f t="shared" si="7053"/>
        <v>1.3171043506649218</v>
      </c>
    </row>
    <row r="795" spans="4:54" x14ac:dyDescent="0.25">
      <c r="D795" s="28">
        <v>786</v>
      </c>
      <c r="F795" s="20"/>
      <c r="G795" s="29">
        <f t="shared" si="7064"/>
        <v>393.5</v>
      </c>
      <c r="H795" s="4">
        <f t="shared" ref="H795" si="7189">H$5/G795+H$6</f>
        <v>4.0403085133418042</v>
      </c>
      <c r="I795" s="4">
        <f t="shared" si="7055"/>
        <v>5.7911772554002541</v>
      </c>
      <c r="J795" s="28">
        <v>786</v>
      </c>
      <c r="K795" s="4">
        <f t="shared" ref="K795" si="7190">K$5/J795+K$6</f>
        <v>4.0403796437659034</v>
      </c>
      <c r="L795" s="4">
        <f t="shared" si="7057"/>
        <v>5.7912811704834608</v>
      </c>
      <c r="M795" s="28">
        <f t="shared" si="6822"/>
        <v>2158</v>
      </c>
      <c r="N795" s="6">
        <f t="shared" ref="N795" si="7191">N$5/M795+N$6</f>
        <v>3.740902594995366</v>
      </c>
      <c r="O795" s="6">
        <f t="shared" si="6805"/>
        <v>5.2581731232622806</v>
      </c>
      <c r="P795" s="28">
        <f t="shared" si="6824"/>
        <v>20680</v>
      </c>
      <c r="Q795" s="6">
        <f t="shared" ref="Q795" si="7192">Q$5/P795+Q$6</f>
        <v>3.701111605415861</v>
      </c>
      <c r="R795" s="6">
        <f t="shared" si="6807"/>
        <v>5.2148402321083172</v>
      </c>
      <c r="S795" s="28">
        <f t="shared" si="7125"/>
        <v>38290</v>
      </c>
      <c r="T795" s="6">
        <f t="shared" ref="T795" si="7193">T$5/S795+T$6</f>
        <v>2.6605494907286498</v>
      </c>
      <c r="U795" s="6">
        <f t="shared" si="6809"/>
        <v>2.9708769652650822</v>
      </c>
      <c r="V795" s="28">
        <f t="shared" si="7127"/>
        <v>73450</v>
      </c>
      <c r="W795" s="6">
        <f t="shared" ref="W795" si="7194">W$5/V795+W$6</f>
        <v>2.5718455411844792</v>
      </c>
      <c r="X795" s="6">
        <f t="shared" si="6811"/>
        <v>2.8721394145677333</v>
      </c>
      <c r="Y795" s="28">
        <f t="shared" si="7129"/>
        <v>146700</v>
      </c>
      <c r="Z795" s="6">
        <f t="shared" ref="Z795" si="7195">Z$5/Y795+Z$6</f>
        <v>2.4480194274028628</v>
      </c>
      <c r="AA795" s="6">
        <f t="shared" si="6813"/>
        <v>2.7341488070892979</v>
      </c>
      <c r="AB795" s="28">
        <f t="shared" si="6661"/>
        <v>976000</v>
      </c>
      <c r="AC795" s="6">
        <f t="shared" ref="AC795" si="7196">AC$5/AB795+AC$6</f>
        <v>2.1994684426229512</v>
      </c>
      <c r="AD795" s="6">
        <f t="shared" si="6815"/>
        <v>2.4569573770491804</v>
      </c>
      <c r="AE795" s="28">
        <f t="shared" si="6744"/>
        <v>1531000</v>
      </c>
      <c r="AF795" s="6">
        <f t="shared" si="6798"/>
        <v>1.9133773350751142</v>
      </c>
      <c r="AG795" s="6">
        <f t="shared" si="6816"/>
        <v>2.137461528412802</v>
      </c>
      <c r="AH795" s="28">
        <f t="shared" si="6745"/>
        <v>1531000</v>
      </c>
      <c r="AI795" s="6">
        <f t="shared" si="6799"/>
        <v>1.4467773350751143</v>
      </c>
      <c r="AJ795" s="6">
        <f t="shared" si="6817"/>
        <v>1.6161615284128021</v>
      </c>
      <c r="AK795" s="28">
        <f t="shared" si="6746"/>
        <v>1531000</v>
      </c>
      <c r="AL795" s="6">
        <f t="shared" si="6800"/>
        <v>0.74667733507511425</v>
      </c>
      <c r="AM795" s="6">
        <f t="shared" si="6818"/>
        <v>0.75089409286327691</v>
      </c>
      <c r="AN795" s="28">
        <f t="shared" si="6747"/>
        <v>1531000</v>
      </c>
      <c r="AO795" s="6">
        <f t="shared" si="6801"/>
        <v>0.44587733507511429</v>
      </c>
      <c r="AP795" s="6">
        <f t="shared" si="6819"/>
        <v>0.44846152841280207</v>
      </c>
      <c r="AQ795" s="28">
        <f t="shared" si="7132"/>
        <v>146700</v>
      </c>
      <c r="AR795" s="6">
        <f t="shared" si="7046"/>
        <v>1.4157194274028631</v>
      </c>
      <c r="AS795" s="6">
        <f t="shared" si="7047"/>
        <v>1.5807628612777016</v>
      </c>
      <c r="AT795" s="28">
        <f t="shared" si="6663"/>
        <v>976000</v>
      </c>
      <c r="AU795" s="6">
        <f t="shared" si="7048"/>
        <v>1.1811684426229507</v>
      </c>
      <c r="AV795" s="6">
        <f t="shared" si="7049"/>
        <v>1.3192926177664581</v>
      </c>
      <c r="AW795" s="28">
        <f t="shared" si="6748"/>
        <v>1531000</v>
      </c>
      <c r="AX795" s="6">
        <f t="shared" si="7050"/>
        <v>1.1790773350751143</v>
      </c>
      <c r="AY795" s="6">
        <f t="shared" si="7051"/>
        <v>1.3170967691300799</v>
      </c>
      <c r="AZ795" s="28">
        <f t="shared" si="6749"/>
        <v>1531000</v>
      </c>
      <c r="BA795" s="6">
        <f t="shared" si="7052"/>
        <v>1.1790773350751143</v>
      </c>
      <c r="BB795" s="21">
        <f t="shared" si="7053"/>
        <v>1.3170967691300799</v>
      </c>
    </row>
    <row r="796" spans="4:54" x14ac:dyDescent="0.25">
      <c r="D796" s="28">
        <v>787</v>
      </c>
      <c r="F796" s="20"/>
      <c r="G796" s="29">
        <f t="shared" si="7064"/>
        <v>394</v>
      </c>
      <c r="H796" s="4">
        <f t="shared" ref="H796" si="7197">H$5/G796+H$6</f>
        <v>4.0402375634517762</v>
      </c>
      <c r="I796" s="4">
        <f t="shared" si="7055"/>
        <v>5.7910736040609141</v>
      </c>
      <c r="J796" s="28">
        <v>787</v>
      </c>
      <c r="K796" s="4">
        <f t="shared" ref="K796" si="7198">K$5/J796+K$6</f>
        <v>4.0403085133418042</v>
      </c>
      <c r="L796" s="4">
        <f t="shared" si="7057"/>
        <v>5.7911772554002541</v>
      </c>
      <c r="M796" s="28">
        <f t="shared" si="6822"/>
        <v>2161</v>
      </c>
      <c r="N796" s="6">
        <f t="shared" ref="N796" si="7199">N$5/M796+N$6</f>
        <v>3.7408376214715413</v>
      </c>
      <c r="O796" s="6">
        <f t="shared" si="6805"/>
        <v>5.2581023600185102</v>
      </c>
      <c r="P796" s="28">
        <f t="shared" si="6824"/>
        <v>20710</v>
      </c>
      <c r="Q796" s="6">
        <f t="shared" ref="Q796" si="7200">Q$5/P796+Q$6</f>
        <v>3.7011014485755673</v>
      </c>
      <c r="R796" s="6">
        <f t="shared" si="6807"/>
        <v>5.2148291646547564</v>
      </c>
      <c r="S796" s="28">
        <f t="shared" si="7125"/>
        <v>38355</v>
      </c>
      <c r="T796" s="6">
        <f t="shared" ref="T796" si="7201">T$5/S796+T$6</f>
        <v>2.660507886846565</v>
      </c>
      <c r="U796" s="6">
        <f t="shared" si="6809"/>
        <v>2.9708332811888933</v>
      </c>
      <c r="V796" s="28">
        <f t="shared" si="7127"/>
        <v>73575</v>
      </c>
      <c r="W796" s="6">
        <f t="shared" ref="W796" si="7202">W$5/V796+W$6</f>
        <v>2.5718116547740397</v>
      </c>
      <c r="X796" s="6">
        <f t="shared" si="6811"/>
        <v>2.8721038396194358</v>
      </c>
      <c r="Y796" s="28">
        <f t="shared" si="7129"/>
        <v>146950</v>
      </c>
      <c r="Z796" s="6">
        <f t="shared" ref="Z796" si="7203">Z$5/Y796+Z$6</f>
        <v>2.4479947260973121</v>
      </c>
      <c r="AA796" s="6">
        <f t="shared" si="6813"/>
        <v>2.7341228649200411</v>
      </c>
      <c r="AB796" s="28">
        <f t="shared" si="6661"/>
        <v>978000</v>
      </c>
      <c r="AC796" s="6">
        <f t="shared" ref="AC796" si="7204">AC$5/AB796+AC$6</f>
        <v>2.1994566462167691</v>
      </c>
      <c r="AD796" s="6">
        <f t="shared" si="6815"/>
        <v>2.4569449897750508</v>
      </c>
      <c r="AE796" s="28">
        <f t="shared" si="6744"/>
        <v>1534000</v>
      </c>
      <c r="AF796" s="6">
        <f t="shared" si="6798"/>
        <v>1.9133701434159061</v>
      </c>
      <c r="AG796" s="6">
        <f t="shared" si="6816"/>
        <v>2.1374539765319427</v>
      </c>
      <c r="AH796" s="28">
        <f t="shared" si="6745"/>
        <v>1534000</v>
      </c>
      <c r="AI796" s="6">
        <f t="shared" si="6799"/>
        <v>1.4467701434159062</v>
      </c>
      <c r="AJ796" s="6">
        <f t="shared" si="6817"/>
        <v>1.6161539765319426</v>
      </c>
      <c r="AK796" s="28">
        <f t="shared" si="6746"/>
        <v>1534000</v>
      </c>
      <c r="AL796" s="6">
        <f t="shared" si="6800"/>
        <v>0.7466701434159061</v>
      </c>
      <c r="AM796" s="6">
        <f t="shared" si="6818"/>
        <v>0.75088654098241747</v>
      </c>
      <c r="AN796" s="28">
        <f t="shared" si="6747"/>
        <v>1534000</v>
      </c>
      <c r="AO796" s="6">
        <f t="shared" si="6801"/>
        <v>0.44587014341590614</v>
      </c>
      <c r="AP796" s="6">
        <f t="shared" si="6819"/>
        <v>0.44845397653194263</v>
      </c>
      <c r="AQ796" s="28">
        <f t="shared" si="7132"/>
        <v>146950</v>
      </c>
      <c r="AR796" s="6">
        <f t="shared" si="7046"/>
        <v>1.4156947260973121</v>
      </c>
      <c r="AS796" s="6">
        <f t="shared" si="7047"/>
        <v>1.5807369191084444</v>
      </c>
      <c r="AT796" s="28">
        <f t="shared" si="6663"/>
        <v>978000</v>
      </c>
      <c r="AU796" s="6">
        <f t="shared" si="7048"/>
        <v>1.1811566462167689</v>
      </c>
      <c r="AV796" s="6">
        <f t="shared" si="7049"/>
        <v>1.319280230492329</v>
      </c>
      <c r="AW796" s="28">
        <f t="shared" si="6748"/>
        <v>1534000</v>
      </c>
      <c r="AX796" s="6">
        <f t="shared" si="7050"/>
        <v>1.1790701434159061</v>
      </c>
      <c r="AY796" s="6">
        <f t="shared" si="7051"/>
        <v>1.3170892172492203</v>
      </c>
      <c r="AZ796" s="28">
        <f t="shared" si="6749"/>
        <v>1534000</v>
      </c>
      <c r="BA796" s="6">
        <f t="shared" si="7052"/>
        <v>1.1790701434159061</v>
      </c>
      <c r="BB796" s="21">
        <f t="shared" si="7053"/>
        <v>1.3170892172492203</v>
      </c>
    </row>
    <row r="797" spans="4:54" x14ac:dyDescent="0.25">
      <c r="D797" s="28">
        <v>788</v>
      </c>
      <c r="F797" s="20"/>
      <c r="G797" s="29">
        <f t="shared" si="7064"/>
        <v>394.5</v>
      </c>
      <c r="H797" s="4">
        <f t="shared" ref="H797" si="7205">H$5/G797+H$6</f>
        <v>4.0401667934093792</v>
      </c>
      <c r="I797" s="4">
        <f t="shared" si="7055"/>
        <v>5.790970215462611</v>
      </c>
      <c r="J797" s="28">
        <v>788</v>
      </c>
      <c r="K797" s="4">
        <f t="shared" ref="K797" si="7206">K$5/J797+K$6</f>
        <v>4.0402375634517762</v>
      </c>
      <c r="L797" s="4">
        <f t="shared" si="7057"/>
        <v>5.7910736040609141</v>
      </c>
      <c r="M797" s="28">
        <f t="shared" si="6822"/>
        <v>2164</v>
      </c>
      <c r="N797" s="6">
        <f t="shared" ref="N797" si="7207">N$5/M797+N$6</f>
        <v>3.7407728280961186</v>
      </c>
      <c r="O797" s="6">
        <f t="shared" si="6805"/>
        <v>5.258031792975971</v>
      </c>
      <c r="P797" s="28">
        <f t="shared" si="6824"/>
        <v>20740</v>
      </c>
      <c r="Q797" s="6">
        <f t="shared" ref="Q797" si="7208">Q$5/P797+Q$6</f>
        <v>3.7010913211186116</v>
      </c>
      <c r="R797" s="6">
        <f t="shared" si="6807"/>
        <v>5.2148181292189006</v>
      </c>
      <c r="S797" s="28">
        <f t="shared" si="7125"/>
        <v>38420</v>
      </c>
      <c r="T797" s="6">
        <f t="shared" ref="T797" si="7209">T$5/S797+T$6</f>
        <v>2.660466423737637</v>
      </c>
      <c r="U797" s="6">
        <f t="shared" si="6809"/>
        <v>2.9707897449245184</v>
      </c>
      <c r="V797" s="28">
        <f t="shared" si="7127"/>
        <v>73700</v>
      </c>
      <c r="W797" s="6">
        <f t="shared" ref="W797" si="7210">W$5/V797+W$6</f>
        <v>2.5717778833107188</v>
      </c>
      <c r="X797" s="6">
        <f t="shared" si="6811"/>
        <v>2.8720683853459974</v>
      </c>
      <c r="Y797" s="28">
        <f t="shared" si="7129"/>
        <v>147200</v>
      </c>
      <c r="Z797" s="6">
        <f t="shared" ref="Z797" si="7211">Z$5/Y797+Z$6</f>
        <v>2.4479701086956522</v>
      </c>
      <c r="AA797" s="6">
        <f t="shared" si="6813"/>
        <v>2.7340970108695655</v>
      </c>
      <c r="AB797" s="28">
        <f t="shared" ref="AB797:AB860" si="7212">+AB796+2000</f>
        <v>980000</v>
      </c>
      <c r="AC797" s="6">
        <f t="shared" ref="AC797" si="7213">AC$5/AB797+AC$6</f>
        <v>2.1994448979591841</v>
      </c>
      <c r="AD797" s="6">
        <f t="shared" si="6815"/>
        <v>2.4569326530612243</v>
      </c>
      <c r="AE797" s="28">
        <f t="shared" si="6744"/>
        <v>1537000</v>
      </c>
      <c r="AF797" s="6">
        <f t="shared" si="6798"/>
        <v>1.9133629798308394</v>
      </c>
      <c r="AG797" s="6">
        <f t="shared" si="6816"/>
        <v>2.1374464541314246</v>
      </c>
      <c r="AH797" s="28">
        <f t="shared" si="6745"/>
        <v>1537000</v>
      </c>
      <c r="AI797" s="6">
        <f t="shared" si="6799"/>
        <v>1.4467629798308395</v>
      </c>
      <c r="AJ797" s="6">
        <f t="shared" si="6817"/>
        <v>1.616146454131425</v>
      </c>
      <c r="AK797" s="28">
        <f t="shared" si="6746"/>
        <v>1537000</v>
      </c>
      <c r="AL797" s="6">
        <f t="shared" si="6800"/>
        <v>0.74666297983083929</v>
      </c>
      <c r="AM797" s="6">
        <f t="shared" si="6818"/>
        <v>0.75087901858189965</v>
      </c>
      <c r="AN797" s="28">
        <f t="shared" si="6747"/>
        <v>1537000</v>
      </c>
      <c r="AO797" s="6">
        <f t="shared" si="6801"/>
        <v>0.44586297983083928</v>
      </c>
      <c r="AP797" s="6">
        <f t="shared" si="6819"/>
        <v>0.44844645413142487</v>
      </c>
      <c r="AQ797" s="28">
        <f t="shared" si="7132"/>
        <v>147200</v>
      </c>
      <c r="AR797" s="6">
        <f t="shared" si="7046"/>
        <v>1.4156701086956522</v>
      </c>
      <c r="AS797" s="6">
        <f t="shared" si="7047"/>
        <v>1.5807110650579688</v>
      </c>
      <c r="AT797" s="28">
        <f t="shared" ref="AT797:AT860" si="7214">+AT796+2000</f>
        <v>980000</v>
      </c>
      <c r="AU797" s="6">
        <f t="shared" si="7048"/>
        <v>1.1811448979591836</v>
      </c>
      <c r="AV797" s="6">
        <f t="shared" si="7049"/>
        <v>1.3192678937785023</v>
      </c>
      <c r="AW797" s="28">
        <f t="shared" si="6748"/>
        <v>1537000</v>
      </c>
      <c r="AX797" s="6">
        <f t="shared" si="7050"/>
        <v>1.1790629798308394</v>
      </c>
      <c r="AY797" s="6">
        <f t="shared" si="7051"/>
        <v>1.3170816948487027</v>
      </c>
      <c r="AZ797" s="28">
        <f t="shared" si="6749"/>
        <v>1537000</v>
      </c>
      <c r="BA797" s="6">
        <f t="shared" si="7052"/>
        <v>1.1790629798308394</v>
      </c>
      <c r="BB797" s="21">
        <f t="shared" si="7053"/>
        <v>1.3170816948487027</v>
      </c>
    </row>
    <row r="798" spans="4:54" x14ac:dyDescent="0.25">
      <c r="D798" s="28">
        <v>789</v>
      </c>
      <c r="F798" s="20"/>
      <c r="G798" s="29">
        <f t="shared" si="7064"/>
        <v>395</v>
      </c>
      <c r="H798" s="4">
        <f t="shared" ref="H798" si="7215">H$5/G798+H$6</f>
        <v>4.0400962025316458</v>
      </c>
      <c r="I798" s="4">
        <f t="shared" si="7055"/>
        <v>5.7908670886075955</v>
      </c>
      <c r="J798" s="28">
        <v>789</v>
      </c>
      <c r="K798" s="4">
        <f t="shared" ref="K798" si="7216">K$5/J798+K$6</f>
        <v>4.0401667934093792</v>
      </c>
      <c r="L798" s="4">
        <f t="shared" si="7057"/>
        <v>5.790970215462611</v>
      </c>
      <c r="M798" s="28">
        <f t="shared" si="6822"/>
        <v>2167</v>
      </c>
      <c r="N798" s="6">
        <f t="shared" ref="N798" si="7217">N$5/M798+N$6</f>
        <v>3.7407082141209047</v>
      </c>
      <c r="O798" s="6">
        <f t="shared" si="6805"/>
        <v>5.2579614213197976</v>
      </c>
      <c r="P798" s="28">
        <f t="shared" si="6824"/>
        <v>20770</v>
      </c>
      <c r="Q798" s="6">
        <f t="shared" ref="Q798" si="7218">Q$5/P798+Q$6</f>
        <v>3.7010812229176699</v>
      </c>
      <c r="R798" s="6">
        <f t="shared" si="6807"/>
        <v>5.2148071256620128</v>
      </c>
      <c r="S798" s="28">
        <f t="shared" si="7125"/>
        <v>38485</v>
      </c>
      <c r="T798" s="6">
        <f t="shared" ref="T798" si="7219">T$5/S798+T$6</f>
        <v>2.6604251006885802</v>
      </c>
      <c r="U798" s="6">
        <f t="shared" si="6809"/>
        <v>2.9707463557230089</v>
      </c>
      <c r="V798" s="28">
        <f t="shared" si="7127"/>
        <v>73825</v>
      </c>
      <c r="W798" s="6">
        <f t="shared" ref="W798" si="7220">W$5/V798+W$6</f>
        <v>2.5717442262106331</v>
      </c>
      <c r="X798" s="6">
        <f t="shared" si="6811"/>
        <v>2.8720330511344394</v>
      </c>
      <c r="Y798" s="28">
        <f t="shared" si="7129"/>
        <v>147450</v>
      </c>
      <c r="Z798" s="6">
        <f t="shared" ref="Z798" si="7221">Z$5/Y798+Z$6</f>
        <v>2.4479455747711087</v>
      </c>
      <c r="AA798" s="6">
        <f t="shared" si="6813"/>
        <v>2.7340712444896575</v>
      </c>
      <c r="AB798" s="28">
        <f t="shared" si="7212"/>
        <v>982000</v>
      </c>
      <c r="AC798" s="6">
        <f t="shared" ref="AC798" si="7222">AC$5/AB798+AC$6</f>
        <v>2.1994331975560084</v>
      </c>
      <c r="AD798" s="6">
        <f t="shared" si="6815"/>
        <v>2.4569203665987778</v>
      </c>
      <c r="AE798" s="28">
        <f t="shared" si="6744"/>
        <v>1540000</v>
      </c>
      <c r="AF798" s="6">
        <f t="shared" si="6798"/>
        <v>1.913355844155844</v>
      </c>
      <c r="AG798" s="6">
        <f t="shared" si="6816"/>
        <v>2.1374389610389608</v>
      </c>
      <c r="AH798" s="28">
        <f t="shared" si="6745"/>
        <v>1540000</v>
      </c>
      <c r="AI798" s="6">
        <f t="shared" si="6799"/>
        <v>1.4467558441558441</v>
      </c>
      <c r="AJ798" s="6">
        <f t="shared" si="6817"/>
        <v>1.6161389610389612</v>
      </c>
      <c r="AK798" s="28">
        <f t="shared" si="6746"/>
        <v>1540000</v>
      </c>
      <c r="AL798" s="6">
        <f t="shared" si="6800"/>
        <v>0.74665584415584418</v>
      </c>
      <c r="AM798" s="6">
        <f t="shared" si="6818"/>
        <v>0.75087152548943592</v>
      </c>
      <c r="AN798" s="28">
        <f t="shared" si="6747"/>
        <v>1540000</v>
      </c>
      <c r="AO798" s="6">
        <f t="shared" si="6801"/>
        <v>0.44585584415584412</v>
      </c>
      <c r="AP798" s="6">
        <f t="shared" si="6819"/>
        <v>0.44843896103896103</v>
      </c>
      <c r="AQ798" s="28">
        <f t="shared" si="7132"/>
        <v>147450</v>
      </c>
      <c r="AR798" s="6">
        <f t="shared" si="7046"/>
        <v>1.415645574771109</v>
      </c>
      <c r="AS798" s="6">
        <f t="shared" si="7047"/>
        <v>1.5806852986780611</v>
      </c>
      <c r="AT798" s="28">
        <f t="shared" si="7214"/>
        <v>982000</v>
      </c>
      <c r="AU798" s="6">
        <f t="shared" si="7048"/>
        <v>1.1811331975560082</v>
      </c>
      <c r="AV798" s="6">
        <f t="shared" si="7049"/>
        <v>1.3192556073160557</v>
      </c>
      <c r="AW798" s="28">
        <f t="shared" si="6748"/>
        <v>1540000</v>
      </c>
      <c r="AX798" s="6">
        <f t="shared" si="7050"/>
        <v>1.1790558441558441</v>
      </c>
      <c r="AY798" s="6">
        <f t="shared" si="7051"/>
        <v>1.3170742017562389</v>
      </c>
      <c r="AZ798" s="28">
        <f t="shared" si="6749"/>
        <v>1540000</v>
      </c>
      <c r="BA798" s="6">
        <f t="shared" si="7052"/>
        <v>1.1790558441558441</v>
      </c>
      <c r="BB798" s="21">
        <f t="shared" si="7053"/>
        <v>1.3170742017562389</v>
      </c>
    </row>
    <row r="799" spans="4:54" x14ac:dyDescent="0.25">
      <c r="D799" s="28">
        <v>790</v>
      </c>
      <c r="F799" s="20"/>
      <c r="G799" s="29">
        <f t="shared" si="7064"/>
        <v>395.5</v>
      </c>
      <c r="H799" s="4">
        <f t="shared" ref="H799" si="7223">H$5/G799+H$6</f>
        <v>4.0400257901390644</v>
      </c>
      <c r="I799" s="4">
        <f t="shared" si="7055"/>
        <v>5.790764222503161</v>
      </c>
      <c r="J799" s="28">
        <v>790</v>
      </c>
      <c r="K799" s="4">
        <f t="shared" ref="K799" si="7224">K$5/J799+K$6</f>
        <v>4.0400962025316458</v>
      </c>
      <c r="L799" s="4">
        <f t="shared" si="7057"/>
        <v>5.7908670886075955</v>
      </c>
      <c r="M799" s="28">
        <f t="shared" si="6822"/>
        <v>2170</v>
      </c>
      <c r="N799" s="6">
        <f t="shared" ref="N799" si="7225">N$5/M799+N$6</f>
        <v>3.7406437788018434</v>
      </c>
      <c r="O799" s="6">
        <f t="shared" si="6805"/>
        <v>5.2578912442396319</v>
      </c>
      <c r="P799" s="28">
        <f t="shared" si="6824"/>
        <v>20800</v>
      </c>
      <c r="Q799" s="6">
        <f t="shared" ref="Q799" si="7226">Q$5/P799+Q$6</f>
        <v>3.7010711538461538</v>
      </c>
      <c r="R799" s="6">
        <f t="shared" si="6807"/>
        <v>5.2147961538461542</v>
      </c>
      <c r="S799" s="28">
        <f t="shared" si="7125"/>
        <v>38550</v>
      </c>
      <c r="T799" s="6">
        <f t="shared" ref="T799" si="7227">T$5/S799+T$6</f>
        <v>2.6603839169909209</v>
      </c>
      <c r="U799" s="6">
        <f t="shared" si="6809"/>
        <v>2.9707031128404671</v>
      </c>
      <c r="V799" s="28">
        <f t="shared" si="7127"/>
        <v>73950</v>
      </c>
      <c r="W799" s="6">
        <f t="shared" ref="W799" si="7228">W$5/V799+W$6</f>
        <v>2.5717106828938472</v>
      </c>
      <c r="X799" s="6">
        <f t="shared" si="6811"/>
        <v>2.8719978363759298</v>
      </c>
      <c r="Y799" s="28">
        <f t="shared" si="7129"/>
        <v>147700</v>
      </c>
      <c r="Z799" s="6">
        <f t="shared" ref="Z799" si="7229">Z$5/Y799+Z$6</f>
        <v>2.4479211238997971</v>
      </c>
      <c r="AA799" s="6">
        <f t="shared" si="6813"/>
        <v>2.7340455653351388</v>
      </c>
      <c r="AB799" s="28">
        <f t="shared" si="7212"/>
        <v>984000</v>
      </c>
      <c r="AC799" s="6">
        <f t="shared" ref="AC799" si="7230">AC$5/AB799+AC$6</f>
        <v>2.1994215447154475</v>
      </c>
      <c r="AD799" s="6">
        <f t="shared" si="6815"/>
        <v>2.4569081300813007</v>
      </c>
      <c r="AE799" s="28">
        <f t="shared" si="6744"/>
        <v>1543000</v>
      </c>
      <c r="AF799" s="6">
        <f t="shared" si="6798"/>
        <v>1.913348736228127</v>
      </c>
      <c r="AG799" s="6">
        <f t="shared" si="6816"/>
        <v>2.1374314970836035</v>
      </c>
      <c r="AH799" s="28">
        <f t="shared" si="6745"/>
        <v>1543000</v>
      </c>
      <c r="AI799" s="6">
        <f t="shared" si="6799"/>
        <v>1.4467487362281271</v>
      </c>
      <c r="AJ799" s="6">
        <f t="shared" si="6817"/>
        <v>1.6161314970836034</v>
      </c>
      <c r="AK799" s="28">
        <f t="shared" si="6746"/>
        <v>1543000</v>
      </c>
      <c r="AL799" s="6">
        <f t="shared" si="6800"/>
        <v>0.746648736228127</v>
      </c>
      <c r="AM799" s="6">
        <f t="shared" si="6818"/>
        <v>0.75086406153407825</v>
      </c>
      <c r="AN799" s="28">
        <f t="shared" si="6747"/>
        <v>1543000</v>
      </c>
      <c r="AO799" s="6">
        <f t="shared" si="6801"/>
        <v>0.44584873622812699</v>
      </c>
      <c r="AP799" s="6">
        <f t="shared" si="6819"/>
        <v>0.44843149708360336</v>
      </c>
      <c r="AQ799" s="28">
        <f t="shared" si="7132"/>
        <v>147700</v>
      </c>
      <c r="AR799" s="6">
        <f t="shared" si="7046"/>
        <v>1.4156211238997969</v>
      </c>
      <c r="AS799" s="6">
        <f t="shared" si="7047"/>
        <v>1.5806596195235425</v>
      </c>
      <c r="AT799" s="28">
        <f t="shared" si="7214"/>
        <v>984000</v>
      </c>
      <c r="AU799" s="6">
        <f t="shared" si="7048"/>
        <v>1.1811215447154471</v>
      </c>
      <c r="AV799" s="6">
        <f t="shared" si="7049"/>
        <v>1.3192433707985787</v>
      </c>
      <c r="AW799" s="28">
        <f t="shared" si="6748"/>
        <v>1543000</v>
      </c>
      <c r="AX799" s="6">
        <f t="shared" si="7050"/>
        <v>1.179048736228127</v>
      </c>
      <c r="AY799" s="6">
        <f t="shared" si="7051"/>
        <v>1.3170667378008811</v>
      </c>
      <c r="AZ799" s="28">
        <f t="shared" si="6749"/>
        <v>1543000</v>
      </c>
      <c r="BA799" s="6">
        <f t="shared" si="7052"/>
        <v>1.179048736228127</v>
      </c>
      <c r="BB799" s="21">
        <f t="shared" si="7053"/>
        <v>1.3170667378008811</v>
      </c>
    </row>
    <row r="800" spans="4:54" x14ac:dyDescent="0.25">
      <c r="D800" s="28">
        <v>791</v>
      </c>
      <c r="F800" s="20"/>
      <c r="G800" s="29">
        <f t="shared" si="7064"/>
        <v>396</v>
      </c>
      <c r="H800" s="4">
        <f t="shared" ref="H800" si="7231">H$5/G800+H$6</f>
        <v>4.0399555555555553</v>
      </c>
      <c r="I800" s="4">
        <f t="shared" si="7055"/>
        <v>5.790661616161616</v>
      </c>
      <c r="J800" s="28">
        <v>791</v>
      </c>
      <c r="K800" s="4">
        <f t="shared" ref="K800" si="7232">K$5/J800+K$6</f>
        <v>4.0400257901390644</v>
      </c>
      <c r="L800" s="4">
        <f t="shared" si="7057"/>
        <v>5.790764222503161</v>
      </c>
      <c r="M800" s="28">
        <f t="shared" si="6822"/>
        <v>2173</v>
      </c>
      <c r="N800" s="6">
        <f t="shared" ref="N800" si="7233">N$5/M800+N$6</f>
        <v>3.7405795213989879</v>
      </c>
      <c r="O800" s="6">
        <f t="shared" si="6805"/>
        <v>5.2578212609295907</v>
      </c>
      <c r="P800" s="28">
        <f t="shared" si="6824"/>
        <v>20830</v>
      </c>
      <c r="Q800" s="6">
        <f t="shared" ref="Q800" si="7234">Q$5/P800+Q$6</f>
        <v>3.7010611137782048</v>
      </c>
      <c r="R800" s="6">
        <f t="shared" si="6807"/>
        <v>5.2147852136341815</v>
      </c>
      <c r="S800" s="28">
        <f t="shared" si="7125"/>
        <v>38615</v>
      </c>
      <c r="T800" s="6">
        <f t="shared" ref="T800" si="7235">T$5/S800+T$6</f>
        <v>2.6603428719409559</v>
      </c>
      <c r="U800" s="6">
        <f t="shared" si="6809"/>
        <v>2.9706600155380034</v>
      </c>
      <c r="V800" s="28">
        <f t="shared" si="7127"/>
        <v>74075</v>
      </c>
      <c r="W800" s="6">
        <f t="shared" ref="W800" si="7236">W$5/V800+W$6</f>
        <v>2.5716772527843399</v>
      </c>
      <c r="X800" s="6">
        <f t="shared" si="6811"/>
        <v>2.8719627404657442</v>
      </c>
      <c r="Y800" s="28">
        <f t="shared" si="7129"/>
        <v>147950</v>
      </c>
      <c r="Z800" s="6">
        <f t="shared" ref="Z800" si="7237">Z$5/Y800+Z$6</f>
        <v>2.4478967556606963</v>
      </c>
      <c r="AA800" s="6">
        <f t="shared" si="6813"/>
        <v>2.7340199729638393</v>
      </c>
      <c r="AB800" s="28">
        <f t="shared" si="7212"/>
        <v>986000</v>
      </c>
      <c r="AC800" s="6">
        <f t="shared" ref="AC800" si="7238">AC$5/AB800+AC$6</f>
        <v>2.1994099391480733</v>
      </c>
      <c r="AD800" s="6">
        <f t="shared" si="6815"/>
        <v>2.4568959432048678</v>
      </c>
      <c r="AE800" s="28">
        <f t="shared" si="6744"/>
        <v>1546000</v>
      </c>
      <c r="AF800" s="6">
        <f t="shared" si="6798"/>
        <v>1.9133416558861578</v>
      </c>
      <c r="AG800" s="6">
        <f t="shared" si="6816"/>
        <v>2.137424062095731</v>
      </c>
      <c r="AH800" s="28">
        <f t="shared" si="6745"/>
        <v>1546000</v>
      </c>
      <c r="AI800" s="6">
        <f t="shared" si="6799"/>
        <v>1.4467416558861579</v>
      </c>
      <c r="AJ800" s="6">
        <f t="shared" si="6817"/>
        <v>1.6161240620957309</v>
      </c>
      <c r="AK800" s="28">
        <f t="shared" si="6746"/>
        <v>1546000</v>
      </c>
      <c r="AL800" s="6">
        <f t="shared" si="6800"/>
        <v>0.74664165588615783</v>
      </c>
      <c r="AM800" s="6">
        <f t="shared" si="6818"/>
        <v>0.75085662654620577</v>
      </c>
      <c r="AN800" s="28">
        <f t="shared" si="6747"/>
        <v>1546000</v>
      </c>
      <c r="AO800" s="6">
        <f t="shared" si="6801"/>
        <v>0.44584165588615782</v>
      </c>
      <c r="AP800" s="6">
        <f t="shared" si="6819"/>
        <v>0.44842406209573094</v>
      </c>
      <c r="AQ800" s="28">
        <f t="shared" si="7132"/>
        <v>147950</v>
      </c>
      <c r="AR800" s="6">
        <f t="shared" si="7046"/>
        <v>1.4155967556606963</v>
      </c>
      <c r="AS800" s="6">
        <f t="shared" si="7047"/>
        <v>1.5806340271522428</v>
      </c>
      <c r="AT800" s="28">
        <f t="shared" si="7214"/>
        <v>986000</v>
      </c>
      <c r="AU800" s="6">
        <f t="shared" si="7048"/>
        <v>1.1811099391480731</v>
      </c>
      <c r="AV800" s="6">
        <f t="shared" si="7049"/>
        <v>1.319231183922146</v>
      </c>
      <c r="AW800" s="28">
        <f t="shared" si="6748"/>
        <v>1546000</v>
      </c>
      <c r="AX800" s="6">
        <f t="shared" si="7050"/>
        <v>1.1790416558861578</v>
      </c>
      <c r="AY800" s="6">
        <f t="shared" si="7051"/>
        <v>1.3170593028130086</v>
      </c>
      <c r="AZ800" s="28">
        <f t="shared" si="6749"/>
        <v>1546000</v>
      </c>
      <c r="BA800" s="6">
        <f t="shared" si="7052"/>
        <v>1.1790416558861578</v>
      </c>
      <c r="BB800" s="21">
        <f t="shared" si="7053"/>
        <v>1.3170593028130086</v>
      </c>
    </row>
    <row r="801" spans="4:54" x14ac:dyDescent="0.25">
      <c r="D801" s="28">
        <v>792</v>
      </c>
      <c r="F801" s="20"/>
      <c r="G801" s="29">
        <f t="shared" si="7064"/>
        <v>396.5</v>
      </c>
      <c r="H801" s="4">
        <f t="shared" ref="H801" si="7239">H$5/G801+H$6</f>
        <v>4.0398854981084487</v>
      </c>
      <c r="I801" s="4">
        <f t="shared" si="7055"/>
        <v>5.7905592686002523</v>
      </c>
      <c r="J801" s="28">
        <v>792</v>
      </c>
      <c r="K801" s="4">
        <f t="shared" ref="K801" si="7240">K$5/J801+K$6</f>
        <v>4.0399555555555553</v>
      </c>
      <c r="L801" s="4">
        <f t="shared" si="7057"/>
        <v>5.790661616161616</v>
      </c>
      <c r="M801" s="28">
        <f t="shared" si="6822"/>
        <v>2176</v>
      </c>
      <c r="N801" s="6">
        <f t="shared" ref="N801" si="7241">N$5/M801+N$6</f>
        <v>3.7405154411764707</v>
      </c>
      <c r="O801" s="6">
        <f t="shared" si="6805"/>
        <v>5.2577514705882358</v>
      </c>
      <c r="P801" s="28">
        <f t="shared" si="6824"/>
        <v>20860</v>
      </c>
      <c r="Q801" s="6">
        <f t="shared" ref="Q801" si="7242">Q$5/P801+Q$6</f>
        <v>3.7010511025886865</v>
      </c>
      <c r="R801" s="6">
        <f t="shared" si="6807"/>
        <v>5.2147743048897413</v>
      </c>
      <c r="S801" s="28">
        <f t="shared" si="7125"/>
        <v>38680</v>
      </c>
      <c r="T801" s="6">
        <f t="shared" ref="T801" si="7243">T$5/S801+T$6</f>
        <v>2.6603019648397104</v>
      </c>
      <c r="U801" s="6">
        <f t="shared" si="6809"/>
        <v>2.9706170630816962</v>
      </c>
      <c r="V801" s="28">
        <f t="shared" si="7127"/>
        <v>74200</v>
      </c>
      <c r="W801" s="6">
        <f t="shared" ref="W801" si="7244">W$5/V801+W$6</f>
        <v>2.5716439353099729</v>
      </c>
      <c r="X801" s="6">
        <f t="shared" si="6811"/>
        <v>2.8719277628032343</v>
      </c>
      <c r="Y801" s="28">
        <f t="shared" si="7129"/>
        <v>148200</v>
      </c>
      <c r="Z801" s="6">
        <f t="shared" ref="Z801" si="7245">Z$5/Y801+Z$6</f>
        <v>2.4478724696356275</v>
      </c>
      <c r="AA801" s="6">
        <f t="shared" si="6813"/>
        <v>2.7339944669365721</v>
      </c>
      <c r="AB801" s="28">
        <f t="shared" si="7212"/>
        <v>988000</v>
      </c>
      <c r="AC801" s="6">
        <f t="shared" ref="AC801" si="7246">AC$5/AB801+AC$6</f>
        <v>2.199398380566802</v>
      </c>
      <c r="AD801" s="6">
        <f t="shared" si="6815"/>
        <v>2.4568838056680162</v>
      </c>
      <c r="AE801" s="28">
        <f t="shared" si="6744"/>
        <v>1549000</v>
      </c>
      <c r="AF801" s="6">
        <f t="shared" si="6798"/>
        <v>1.9133346029696578</v>
      </c>
      <c r="AG801" s="6">
        <f t="shared" si="6816"/>
        <v>2.1374166559070367</v>
      </c>
      <c r="AH801" s="28">
        <f t="shared" si="6745"/>
        <v>1549000</v>
      </c>
      <c r="AI801" s="6">
        <f t="shared" si="6799"/>
        <v>1.4467346029696579</v>
      </c>
      <c r="AJ801" s="6">
        <f t="shared" si="6817"/>
        <v>1.6161166559070368</v>
      </c>
      <c r="AK801" s="28">
        <f t="shared" si="6746"/>
        <v>1549000</v>
      </c>
      <c r="AL801" s="6">
        <f t="shared" si="6800"/>
        <v>0.74663460296965789</v>
      </c>
      <c r="AM801" s="6">
        <f t="shared" si="6818"/>
        <v>0.75084922035751167</v>
      </c>
      <c r="AN801" s="28">
        <f t="shared" si="6747"/>
        <v>1549000</v>
      </c>
      <c r="AO801" s="6">
        <f t="shared" si="6801"/>
        <v>0.44583460296965782</v>
      </c>
      <c r="AP801" s="6">
        <f t="shared" si="6819"/>
        <v>0.44841665590703678</v>
      </c>
      <c r="AQ801" s="28">
        <f t="shared" si="7132"/>
        <v>148200</v>
      </c>
      <c r="AR801" s="6">
        <f t="shared" si="7046"/>
        <v>1.4155724696356276</v>
      </c>
      <c r="AS801" s="6">
        <f t="shared" si="7047"/>
        <v>1.5806085211249759</v>
      </c>
      <c r="AT801" s="28">
        <f t="shared" si="7214"/>
        <v>988000</v>
      </c>
      <c r="AU801" s="6">
        <f t="shared" si="7048"/>
        <v>1.1810983805668016</v>
      </c>
      <c r="AV801" s="6">
        <f t="shared" si="7049"/>
        <v>1.319219046385294</v>
      </c>
      <c r="AW801" s="28">
        <f t="shared" si="6748"/>
        <v>1549000</v>
      </c>
      <c r="AX801" s="6">
        <f t="shared" si="7050"/>
        <v>1.1790346029696579</v>
      </c>
      <c r="AY801" s="6">
        <f t="shared" si="7051"/>
        <v>1.3170518966243145</v>
      </c>
      <c r="AZ801" s="28">
        <f t="shared" si="6749"/>
        <v>1549000</v>
      </c>
      <c r="BA801" s="6">
        <f t="shared" si="7052"/>
        <v>1.1790346029696579</v>
      </c>
      <c r="BB801" s="21">
        <f t="shared" si="7053"/>
        <v>1.3170518966243145</v>
      </c>
    </row>
    <row r="802" spans="4:54" x14ac:dyDescent="0.25">
      <c r="D802" s="28">
        <v>793</v>
      </c>
      <c r="F802" s="20"/>
      <c r="G802" s="29">
        <f t="shared" si="7064"/>
        <v>397</v>
      </c>
      <c r="H802" s="4">
        <f t="shared" ref="H802" si="7247">H$5/G802+H$6</f>
        <v>4.0398156171284638</v>
      </c>
      <c r="I802" s="4">
        <f t="shared" si="7055"/>
        <v>5.7904571788413097</v>
      </c>
      <c r="J802" s="28">
        <v>793</v>
      </c>
      <c r="K802" s="4">
        <f t="shared" ref="K802" si="7248">K$5/J802+K$6</f>
        <v>4.0398854981084487</v>
      </c>
      <c r="L802" s="4">
        <f t="shared" si="7057"/>
        <v>5.7905592686002523</v>
      </c>
      <c r="M802" s="28">
        <f t="shared" si="6822"/>
        <v>2179</v>
      </c>
      <c r="N802" s="6">
        <f t="shared" ref="N802" si="7249">N$5/M802+N$6</f>
        <v>3.7404515374024783</v>
      </c>
      <c r="O802" s="6">
        <f t="shared" si="6805"/>
        <v>5.2576818724185408</v>
      </c>
      <c r="P802" s="28">
        <f t="shared" si="6824"/>
        <v>20890</v>
      </c>
      <c r="Q802" s="6">
        <f t="shared" ref="Q802" si="7250">Q$5/P802+Q$6</f>
        <v>3.7010411201531834</v>
      </c>
      <c r="R802" s="6">
        <f t="shared" si="6807"/>
        <v>5.2147634274772621</v>
      </c>
      <c r="S802" s="28">
        <f t="shared" si="7125"/>
        <v>38745</v>
      </c>
      <c r="T802" s="6">
        <f t="shared" ref="T802" si="7251">T$5/S802+T$6</f>
        <v>2.6602611949929025</v>
      </c>
      <c r="U802" s="6">
        <f t="shared" si="6809"/>
        <v>2.9705742547425475</v>
      </c>
      <c r="V802" s="28">
        <f t="shared" si="7127"/>
        <v>74325</v>
      </c>
      <c r="W802" s="6">
        <f t="shared" ref="W802" si="7252">W$5/V802+W$6</f>
        <v>2.5716107299024551</v>
      </c>
      <c r="X802" s="6">
        <f t="shared" si="6811"/>
        <v>2.8718929027917928</v>
      </c>
      <c r="Y802" s="28">
        <f t="shared" si="7129"/>
        <v>148450</v>
      </c>
      <c r="Z802" s="6">
        <f t="shared" ref="Z802" si="7253">Z$5/Y802+Z$6</f>
        <v>2.4478482654092288</v>
      </c>
      <c r="AA802" s="6">
        <f t="shared" si="6813"/>
        <v>2.7339690468171103</v>
      </c>
      <c r="AB802" s="28">
        <f t="shared" si="7212"/>
        <v>990000</v>
      </c>
      <c r="AC802" s="6">
        <f t="shared" ref="AC802" si="7254">AC$5/AB802+AC$6</f>
        <v>2.1993868686868687</v>
      </c>
      <c r="AD802" s="6">
        <f t="shared" si="6815"/>
        <v>2.4568717171717172</v>
      </c>
      <c r="AE802" s="28">
        <f t="shared" si="6744"/>
        <v>1552000</v>
      </c>
      <c r="AF802" s="6">
        <f t="shared" si="6798"/>
        <v>1.9133275773195877</v>
      </c>
      <c r="AG802" s="6">
        <f t="shared" si="6816"/>
        <v>2.1374092783505154</v>
      </c>
      <c r="AH802" s="28">
        <f t="shared" si="6745"/>
        <v>1552000</v>
      </c>
      <c r="AI802" s="6">
        <f t="shared" si="6799"/>
        <v>1.4467275773195878</v>
      </c>
      <c r="AJ802" s="6">
        <f t="shared" si="6817"/>
        <v>1.6161092783505155</v>
      </c>
      <c r="AK802" s="28">
        <f t="shared" si="6746"/>
        <v>1552000</v>
      </c>
      <c r="AL802" s="6">
        <f t="shared" si="6800"/>
        <v>0.74662757731958762</v>
      </c>
      <c r="AM802" s="6">
        <f t="shared" si="6818"/>
        <v>0.75084184280099031</v>
      </c>
      <c r="AN802" s="28">
        <f t="shared" si="6747"/>
        <v>1552000</v>
      </c>
      <c r="AO802" s="6">
        <f t="shared" si="6801"/>
        <v>0.44582757731958761</v>
      </c>
      <c r="AP802" s="6">
        <f t="shared" si="6819"/>
        <v>0.44840927835051547</v>
      </c>
      <c r="AQ802" s="28">
        <f t="shared" si="7132"/>
        <v>148450</v>
      </c>
      <c r="AR802" s="6">
        <f t="shared" si="7046"/>
        <v>1.4155482654092286</v>
      </c>
      <c r="AS802" s="6">
        <f t="shared" si="7047"/>
        <v>1.5805831010055138</v>
      </c>
      <c r="AT802" s="28">
        <f t="shared" si="7214"/>
        <v>990000</v>
      </c>
      <c r="AU802" s="6">
        <f t="shared" si="7048"/>
        <v>1.1810868686868687</v>
      </c>
      <c r="AV802" s="6">
        <f t="shared" si="7049"/>
        <v>1.3192069578889949</v>
      </c>
      <c r="AW802" s="28">
        <f t="shared" si="6748"/>
        <v>1552000</v>
      </c>
      <c r="AX802" s="6">
        <f t="shared" si="7050"/>
        <v>1.1790275773195877</v>
      </c>
      <c r="AY802" s="6">
        <f t="shared" si="7051"/>
        <v>1.3170445190677933</v>
      </c>
      <c r="AZ802" s="28">
        <f t="shared" si="6749"/>
        <v>1552000</v>
      </c>
      <c r="BA802" s="6">
        <f t="shared" si="7052"/>
        <v>1.1790275773195877</v>
      </c>
      <c r="BB802" s="21">
        <f t="shared" si="7053"/>
        <v>1.3170445190677933</v>
      </c>
    </row>
    <row r="803" spans="4:54" x14ac:dyDescent="0.25">
      <c r="D803" s="28">
        <v>794</v>
      </c>
      <c r="F803" s="20"/>
      <c r="G803" s="29">
        <f t="shared" si="7064"/>
        <v>397.5</v>
      </c>
      <c r="H803" s="4">
        <f t="shared" ref="H803" si="7255">H$5/G803+H$6</f>
        <v>4.0397459119496855</v>
      </c>
      <c r="I803" s="4">
        <f t="shared" si="7055"/>
        <v>5.7903553459119497</v>
      </c>
      <c r="J803" s="28">
        <v>794</v>
      </c>
      <c r="K803" s="4">
        <f t="shared" ref="K803" si="7256">K$5/J803+K$6</f>
        <v>4.0398156171284638</v>
      </c>
      <c r="L803" s="4">
        <f t="shared" si="7057"/>
        <v>5.7904571788413097</v>
      </c>
      <c r="M803" s="28">
        <f t="shared" si="6822"/>
        <v>2182</v>
      </c>
      <c r="N803" s="6">
        <f t="shared" ref="N803" si="7257">N$5/M803+N$6</f>
        <v>3.7403878093492211</v>
      </c>
      <c r="O803" s="6">
        <f t="shared" si="6805"/>
        <v>5.2576124656278642</v>
      </c>
      <c r="P803" s="28">
        <f t="shared" si="6824"/>
        <v>20920</v>
      </c>
      <c r="Q803" s="6">
        <f t="shared" ref="Q803" si="7258">Q$5/P803+Q$6</f>
        <v>3.7010311663479927</v>
      </c>
      <c r="R803" s="6">
        <f t="shared" si="6807"/>
        <v>5.2147525812619504</v>
      </c>
      <c r="S803" s="28">
        <f t="shared" si="7125"/>
        <v>38810</v>
      </c>
      <c r="T803" s="6">
        <f t="shared" ref="T803" si="7259">T$5/S803+T$6</f>
        <v>2.6602205617108994</v>
      </c>
      <c r="U803" s="6">
        <f t="shared" si="6809"/>
        <v>2.9705315897964444</v>
      </c>
      <c r="V803" s="28">
        <f t="shared" si="7127"/>
        <v>74450</v>
      </c>
      <c r="W803" s="6">
        <f t="shared" ref="W803" si="7260">W$5/V803+W$6</f>
        <v>2.5715776359973135</v>
      </c>
      <c r="X803" s="6">
        <f t="shared" si="6811"/>
        <v>2.8718581598388178</v>
      </c>
      <c r="Y803" s="28">
        <f t="shared" si="7129"/>
        <v>148700</v>
      </c>
      <c r="Z803" s="6">
        <f t="shared" ref="Z803" si="7261">Z$5/Y803+Z$6</f>
        <v>2.4478241425689307</v>
      </c>
      <c r="AA803" s="6">
        <f t="shared" si="6813"/>
        <v>2.7339437121721586</v>
      </c>
      <c r="AB803" s="28">
        <f t="shared" si="7212"/>
        <v>992000</v>
      </c>
      <c r="AC803" s="6">
        <f t="shared" ref="AC803" si="7262">AC$5/AB803+AC$6</f>
        <v>2.1993754032258068</v>
      </c>
      <c r="AD803" s="6">
        <f t="shared" si="6815"/>
        <v>2.4568596774193545</v>
      </c>
      <c r="AE803" s="28">
        <f t="shared" si="6744"/>
        <v>1555000</v>
      </c>
      <c r="AF803" s="6">
        <f t="shared" si="6798"/>
        <v>1.9133205787781351</v>
      </c>
      <c r="AG803" s="6">
        <f t="shared" si="6816"/>
        <v>2.13740192926045</v>
      </c>
      <c r="AH803" s="28">
        <f t="shared" si="6745"/>
        <v>1555000</v>
      </c>
      <c r="AI803" s="6">
        <f t="shared" si="6799"/>
        <v>1.4467205787781352</v>
      </c>
      <c r="AJ803" s="6">
        <f t="shared" si="6817"/>
        <v>1.6161019292604502</v>
      </c>
      <c r="AK803" s="28">
        <f t="shared" si="6746"/>
        <v>1555000</v>
      </c>
      <c r="AL803" s="6">
        <f t="shared" si="6800"/>
        <v>0.74662057877813504</v>
      </c>
      <c r="AM803" s="6">
        <f t="shared" si="6818"/>
        <v>0.75083449371092503</v>
      </c>
      <c r="AN803" s="28">
        <f t="shared" si="6747"/>
        <v>1555000</v>
      </c>
      <c r="AO803" s="6">
        <f t="shared" si="6801"/>
        <v>0.44582057877813502</v>
      </c>
      <c r="AP803" s="6">
        <f t="shared" si="6819"/>
        <v>0.44840192926045014</v>
      </c>
      <c r="AQ803" s="28">
        <f t="shared" si="7132"/>
        <v>148700</v>
      </c>
      <c r="AR803" s="6">
        <f t="shared" si="7046"/>
        <v>1.4155241425689307</v>
      </c>
      <c r="AS803" s="6">
        <f t="shared" si="7047"/>
        <v>1.5805577663605623</v>
      </c>
      <c r="AT803" s="28">
        <f t="shared" si="7214"/>
        <v>992000</v>
      </c>
      <c r="AU803" s="6">
        <f t="shared" si="7048"/>
        <v>1.1810754032258064</v>
      </c>
      <c r="AV803" s="6">
        <f t="shared" si="7049"/>
        <v>1.3191949181366327</v>
      </c>
      <c r="AW803" s="28">
        <f t="shared" si="6748"/>
        <v>1555000</v>
      </c>
      <c r="AX803" s="6">
        <f t="shared" si="7050"/>
        <v>1.1790205787781352</v>
      </c>
      <c r="AY803" s="6">
        <f t="shared" si="7051"/>
        <v>1.3170371699777279</v>
      </c>
      <c r="AZ803" s="28">
        <f t="shared" si="6749"/>
        <v>1555000</v>
      </c>
      <c r="BA803" s="6">
        <f t="shared" si="7052"/>
        <v>1.1790205787781352</v>
      </c>
      <c r="BB803" s="21">
        <f t="shared" si="7053"/>
        <v>1.3170371699777279</v>
      </c>
    </row>
    <row r="804" spans="4:54" x14ac:dyDescent="0.25">
      <c r="D804" s="28">
        <v>795</v>
      </c>
      <c r="F804" s="20"/>
      <c r="G804" s="29">
        <f t="shared" si="7064"/>
        <v>398</v>
      </c>
      <c r="H804" s="4">
        <f t="shared" ref="H804" si="7263">H$5/G804+H$6</f>
        <v>4.0396763819095476</v>
      </c>
      <c r="I804" s="4">
        <f t="shared" si="7055"/>
        <v>5.790253768844221</v>
      </c>
      <c r="J804" s="28">
        <v>795</v>
      </c>
      <c r="K804" s="4">
        <f t="shared" ref="K804" si="7264">K$5/J804+K$6</f>
        <v>4.0397459119496855</v>
      </c>
      <c r="L804" s="4">
        <f t="shared" si="7057"/>
        <v>5.7903553459119497</v>
      </c>
      <c r="M804" s="28">
        <f t="shared" si="6822"/>
        <v>2185</v>
      </c>
      <c r="N804" s="6">
        <f t="shared" ref="N804" si="7265">N$5/M804+N$6</f>
        <v>3.7403242562929062</v>
      </c>
      <c r="O804" s="6">
        <f t="shared" si="6805"/>
        <v>5.2575432494279175</v>
      </c>
      <c r="P804" s="28">
        <f t="shared" si="6824"/>
        <v>20950</v>
      </c>
      <c r="Q804" s="6">
        <f t="shared" ref="Q804" si="7266">Q$5/P804+Q$6</f>
        <v>3.7010212410501193</v>
      </c>
      <c r="R804" s="6">
        <f t="shared" si="6807"/>
        <v>5.2147417661097855</v>
      </c>
      <c r="S804" s="28">
        <f t="shared" si="7125"/>
        <v>38875</v>
      </c>
      <c r="T804" s="6">
        <f t="shared" ref="T804" si="7267">T$5/S804+T$6</f>
        <v>2.6601800643086819</v>
      </c>
      <c r="U804" s="6">
        <f t="shared" si="6809"/>
        <v>2.9704890675241158</v>
      </c>
      <c r="V804" s="28">
        <f t="shared" si="7127"/>
        <v>74575</v>
      </c>
      <c r="W804" s="6">
        <f t="shared" ref="W804" si="7268">W$5/V804+W$6</f>
        <v>2.5715446530338584</v>
      </c>
      <c r="X804" s="6">
        <f t="shared" si="6811"/>
        <v>2.8718235333556823</v>
      </c>
      <c r="Y804" s="28">
        <f t="shared" si="7129"/>
        <v>148950</v>
      </c>
      <c r="Z804" s="6">
        <f t="shared" ref="Z804" si="7269">Z$5/Y804+Z$6</f>
        <v>2.4478001007049346</v>
      </c>
      <c r="AA804" s="6">
        <f t="shared" si="6813"/>
        <v>2.7339184625713329</v>
      </c>
      <c r="AB804" s="28">
        <f t="shared" si="7212"/>
        <v>994000</v>
      </c>
      <c r="AC804" s="6">
        <f t="shared" ref="AC804" si="7270">AC$5/AB804+AC$6</f>
        <v>2.1993639839034209</v>
      </c>
      <c r="AD804" s="6">
        <f t="shared" si="6815"/>
        <v>2.4568476861167001</v>
      </c>
      <c r="AE804" s="28">
        <f t="shared" si="6744"/>
        <v>1558000</v>
      </c>
      <c r="AF804" s="6">
        <f t="shared" si="6798"/>
        <v>1.9133136071887034</v>
      </c>
      <c r="AG804" s="6">
        <f t="shared" si="6816"/>
        <v>2.1373946084724005</v>
      </c>
      <c r="AH804" s="28">
        <f t="shared" si="6745"/>
        <v>1558000</v>
      </c>
      <c r="AI804" s="6">
        <f t="shared" si="6799"/>
        <v>1.4467136071887035</v>
      </c>
      <c r="AJ804" s="6">
        <f t="shared" si="6817"/>
        <v>1.6160946084724006</v>
      </c>
      <c r="AK804" s="28">
        <f t="shared" si="6746"/>
        <v>1558000</v>
      </c>
      <c r="AL804" s="6">
        <f t="shared" si="6800"/>
        <v>0.74661360718870351</v>
      </c>
      <c r="AM804" s="6">
        <f t="shared" si="6818"/>
        <v>0.75082717292287537</v>
      </c>
      <c r="AN804" s="28">
        <f t="shared" si="6747"/>
        <v>1558000</v>
      </c>
      <c r="AO804" s="6">
        <f t="shared" si="6801"/>
        <v>0.44581360718870344</v>
      </c>
      <c r="AP804" s="6">
        <f t="shared" si="6819"/>
        <v>0.44839460847240054</v>
      </c>
      <c r="AQ804" s="28">
        <f t="shared" si="7132"/>
        <v>148950</v>
      </c>
      <c r="AR804" s="6">
        <f t="shared" si="7046"/>
        <v>1.4155001007049346</v>
      </c>
      <c r="AS804" s="6">
        <f t="shared" si="7047"/>
        <v>1.5805325167597364</v>
      </c>
      <c r="AT804" s="28">
        <f t="shared" si="7214"/>
        <v>994000</v>
      </c>
      <c r="AU804" s="6">
        <f t="shared" si="7048"/>
        <v>1.1810639839034205</v>
      </c>
      <c r="AV804" s="6">
        <f t="shared" si="7049"/>
        <v>1.3191829268339781</v>
      </c>
      <c r="AW804" s="28">
        <f t="shared" si="6748"/>
        <v>1558000</v>
      </c>
      <c r="AX804" s="6">
        <f t="shared" si="7050"/>
        <v>1.1790136071887034</v>
      </c>
      <c r="AY804" s="6">
        <f t="shared" si="7051"/>
        <v>1.3170298491896784</v>
      </c>
      <c r="AZ804" s="28">
        <f t="shared" si="6749"/>
        <v>1558000</v>
      </c>
      <c r="BA804" s="6">
        <f t="shared" si="7052"/>
        <v>1.1790136071887034</v>
      </c>
      <c r="BB804" s="21">
        <f t="shared" si="7053"/>
        <v>1.3170298491896784</v>
      </c>
    </row>
    <row r="805" spans="4:54" x14ac:dyDescent="0.25">
      <c r="D805" s="28">
        <v>796</v>
      </c>
      <c r="F805" s="20"/>
      <c r="G805" s="29">
        <f t="shared" si="7064"/>
        <v>398.5</v>
      </c>
      <c r="H805" s="4">
        <f t="shared" ref="H805" si="7271">H$5/G805+H$6</f>
        <v>4.0396070263488078</v>
      </c>
      <c r="I805" s="4">
        <f t="shared" si="7055"/>
        <v>5.790152446675032</v>
      </c>
      <c r="J805" s="28">
        <v>796</v>
      </c>
      <c r="K805" s="4">
        <f t="shared" ref="K805" si="7272">K$5/J805+K$6</f>
        <v>4.0396763819095476</v>
      </c>
      <c r="L805" s="4">
        <f t="shared" si="7057"/>
        <v>5.790253768844221</v>
      </c>
      <c r="M805" s="28">
        <f t="shared" si="6822"/>
        <v>2188</v>
      </c>
      <c r="N805" s="6">
        <f t="shared" ref="N805" si="7273">N$5/M805+N$6</f>
        <v>3.7402608775137112</v>
      </c>
      <c r="O805" s="6">
        <f t="shared" si="6805"/>
        <v>5.2574742230347349</v>
      </c>
      <c r="P805" s="28">
        <f t="shared" si="6824"/>
        <v>20980</v>
      </c>
      <c r="Q805" s="6">
        <f t="shared" ref="Q805" si="7274">Q$5/P805+Q$6</f>
        <v>3.7010113441372736</v>
      </c>
      <c r="R805" s="6">
        <f t="shared" si="6807"/>
        <v>5.2147309818875121</v>
      </c>
      <c r="S805" s="28">
        <f t="shared" si="7125"/>
        <v>38940</v>
      </c>
      <c r="T805" s="6">
        <f t="shared" ref="T805" si="7275">T$5/S805+T$6</f>
        <v>2.6601397021058037</v>
      </c>
      <c r="U805" s="6">
        <f t="shared" si="6809"/>
        <v>2.9704466872110942</v>
      </c>
      <c r="V805" s="28">
        <f t="shared" si="7127"/>
        <v>74700</v>
      </c>
      <c r="W805" s="6">
        <f t="shared" ref="W805" si="7276">W$5/V805+W$6</f>
        <v>2.5715117804551539</v>
      </c>
      <c r="X805" s="6">
        <f t="shared" si="6811"/>
        <v>2.8717890227576972</v>
      </c>
      <c r="Y805" s="28">
        <f t="shared" si="7129"/>
        <v>149200</v>
      </c>
      <c r="Z805" s="6">
        <f t="shared" ref="Z805" si="7277">Z$5/Y805+Z$6</f>
        <v>2.4477761394101876</v>
      </c>
      <c r="AA805" s="6">
        <f t="shared" si="6813"/>
        <v>2.7338932975871315</v>
      </c>
      <c r="AB805" s="28">
        <f t="shared" si="7212"/>
        <v>996000</v>
      </c>
      <c r="AC805" s="6">
        <f t="shared" ref="AC805" si="7278">AC$5/AB805+AC$6</f>
        <v>2.1993526104417671</v>
      </c>
      <c r="AD805" s="6">
        <f t="shared" si="6815"/>
        <v>2.4568357429718874</v>
      </c>
      <c r="AE805" s="28">
        <f t="shared" si="6744"/>
        <v>1561000</v>
      </c>
      <c r="AF805" s="6">
        <f t="shared" si="6798"/>
        <v>1.9133066623959001</v>
      </c>
      <c r="AG805" s="6">
        <f t="shared" si="6816"/>
        <v>2.1373873158231902</v>
      </c>
      <c r="AH805" s="28">
        <f t="shared" si="6745"/>
        <v>1561000</v>
      </c>
      <c r="AI805" s="6">
        <f t="shared" si="6799"/>
        <v>1.4467066623959002</v>
      </c>
      <c r="AJ805" s="6">
        <f t="shared" si="6817"/>
        <v>1.6160873158231903</v>
      </c>
      <c r="AK805" s="28">
        <f t="shared" si="6746"/>
        <v>1561000</v>
      </c>
      <c r="AL805" s="6">
        <f t="shared" si="6800"/>
        <v>0.74660666239590001</v>
      </c>
      <c r="AM805" s="6">
        <f t="shared" si="6818"/>
        <v>0.75081988027366509</v>
      </c>
      <c r="AN805" s="28">
        <f t="shared" si="6747"/>
        <v>1561000</v>
      </c>
      <c r="AO805" s="6">
        <f t="shared" si="6801"/>
        <v>0.44580666239590006</v>
      </c>
      <c r="AP805" s="6">
        <f t="shared" si="6819"/>
        <v>0.44838731582319025</v>
      </c>
      <c r="AQ805" s="28">
        <f t="shared" si="7132"/>
        <v>149200</v>
      </c>
      <c r="AR805" s="6">
        <f t="shared" si="7046"/>
        <v>1.4154761394101878</v>
      </c>
      <c r="AS805" s="6">
        <f t="shared" si="7047"/>
        <v>1.580507351775535</v>
      </c>
      <c r="AT805" s="28">
        <f t="shared" si="7214"/>
        <v>996000</v>
      </c>
      <c r="AU805" s="6">
        <f t="shared" si="7048"/>
        <v>1.1810526104417671</v>
      </c>
      <c r="AV805" s="6">
        <f t="shared" si="7049"/>
        <v>1.3191709836891654</v>
      </c>
      <c r="AW805" s="28">
        <f t="shared" si="6748"/>
        <v>1561000</v>
      </c>
      <c r="AX805" s="6">
        <f t="shared" si="7050"/>
        <v>1.1790066623959001</v>
      </c>
      <c r="AY805" s="6">
        <f t="shared" si="7051"/>
        <v>1.3170225565404681</v>
      </c>
      <c r="AZ805" s="28">
        <f t="shared" si="6749"/>
        <v>1561000</v>
      </c>
      <c r="BA805" s="6">
        <f t="shared" si="7052"/>
        <v>1.1790066623959001</v>
      </c>
      <c r="BB805" s="21">
        <f t="shared" si="7053"/>
        <v>1.3170225565404681</v>
      </c>
    </row>
    <row r="806" spans="4:54" x14ac:dyDescent="0.25">
      <c r="D806" s="28">
        <v>797</v>
      </c>
      <c r="F806" s="20"/>
      <c r="G806" s="29">
        <f t="shared" si="7064"/>
        <v>399</v>
      </c>
      <c r="H806" s="4">
        <f t="shared" ref="H806" si="7279">H$5/G806+H$6</f>
        <v>4.0395378446115284</v>
      </c>
      <c r="I806" s="4">
        <f t="shared" si="7055"/>
        <v>5.7900513784461154</v>
      </c>
      <c r="J806" s="28">
        <v>797</v>
      </c>
      <c r="K806" s="4">
        <f t="shared" ref="K806" si="7280">K$5/J806+K$6</f>
        <v>4.0396070263488078</v>
      </c>
      <c r="L806" s="4">
        <f t="shared" si="7057"/>
        <v>5.790152446675032</v>
      </c>
      <c r="M806" s="28">
        <f t="shared" si="6822"/>
        <v>2191</v>
      </c>
      <c r="N806" s="6">
        <f t="shared" ref="N806" si="7281">N$5/M806+N$6</f>
        <v>3.7401976722957557</v>
      </c>
      <c r="O806" s="6">
        <f t="shared" si="6805"/>
        <v>5.2574053856686449</v>
      </c>
      <c r="P806" s="28">
        <f t="shared" si="6824"/>
        <v>21010</v>
      </c>
      <c r="Q806" s="6">
        <f t="shared" ref="Q806" si="7282">Q$5/P806+Q$6</f>
        <v>3.7010014754878631</v>
      </c>
      <c r="R806" s="6">
        <f t="shared" si="6807"/>
        <v>5.2147202284626371</v>
      </c>
      <c r="S806" s="28">
        <f t="shared" si="7125"/>
        <v>39005</v>
      </c>
      <c r="T806" s="6">
        <f t="shared" ref="T806" si="7283">T$5/S806+T$6</f>
        <v>2.6600994744263557</v>
      </c>
      <c r="U806" s="6">
        <f t="shared" si="6809"/>
        <v>2.9704044481476735</v>
      </c>
      <c r="V806" s="28">
        <f t="shared" si="7127"/>
        <v>74825</v>
      </c>
      <c r="W806" s="6">
        <f t="shared" ref="W806" si="7284">W$5/V806+W$6</f>
        <v>2.5714790177079854</v>
      </c>
      <c r="X806" s="6">
        <f t="shared" si="6811"/>
        <v>2.8717546274640826</v>
      </c>
      <c r="Y806" s="28">
        <f t="shared" si="7129"/>
        <v>149450</v>
      </c>
      <c r="Z806" s="6">
        <f t="shared" ref="Z806" si="7285">Z$5/Y806+Z$6</f>
        <v>2.4477522582803615</v>
      </c>
      <c r="AA806" s="6">
        <f t="shared" si="6813"/>
        <v>2.7338682167949147</v>
      </c>
      <c r="AB806" s="28">
        <f t="shared" si="7212"/>
        <v>998000</v>
      </c>
      <c r="AC806" s="6">
        <f t="shared" ref="AC806" si="7286">AC$5/AB806+AC$6</f>
        <v>2.1993412825651304</v>
      </c>
      <c r="AD806" s="6">
        <f t="shared" si="6815"/>
        <v>2.4568238476953908</v>
      </c>
      <c r="AE806" s="28">
        <f t="shared" si="6744"/>
        <v>1564000</v>
      </c>
      <c r="AF806" s="6">
        <f t="shared" si="6798"/>
        <v>1.9132997442455242</v>
      </c>
      <c r="AG806" s="6">
        <f t="shared" si="6816"/>
        <v>2.1373800511508949</v>
      </c>
      <c r="AH806" s="28">
        <f t="shared" si="6745"/>
        <v>1564000</v>
      </c>
      <c r="AI806" s="6">
        <f t="shared" si="6799"/>
        <v>1.4466997442455243</v>
      </c>
      <c r="AJ806" s="6">
        <f t="shared" si="6817"/>
        <v>1.6160800511508953</v>
      </c>
      <c r="AK806" s="28">
        <f t="shared" si="6746"/>
        <v>1564000</v>
      </c>
      <c r="AL806" s="6">
        <f t="shared" si="6800"/>
        <v>0.74659974424552433</v>
      </c>
      <c r="AM806" s="6">
        <f t="shared" si="6818"/>
        <v>0.75081261560137003</v>
      </c>
      <c r="AN806" s="28">
        <f t="shared" si="6747"/>
        <v>1564000</v>
      </c>
      <c r="AO806" s="6">
        <f t="shared" si="6801"/>
        <v>0.44579974424552427</v>
      </c>
      <c r="AP806" s="6">
        <f t="shared" si="6819"/>
        <v>0.44838005115089513</v>
      </c>
      <c r="AQ806" s="28">
        <f t="shared" si="7132"/>
        <v>149450</v>
      </c>
      <c r="AR806" s="6">
        <f t="shared" si="7046"/>
        <v>1.4154522582803613</v>
      </c>
      <c r="AS806" s="6">
        <f t="shared" si="7047"/>
        <v>1.5804822709833184</v>
      </c>
      <c r="AT806" s="28">
        <f t="shared" si="7214"/>
        <v>998000</v>
      </c>
      <c r="AU806" s="6">
        <f t="shared" si="7048"/>
        <v>1.1810412825651302</v>
      </c>
      <c r="AV806" s="6">
        <f t="shared" si="7049"/>
        <v>1.3191590884126685</v>
      </c>
      <c r="AW806" s="28">
        <f t="shared" si="6748"/>
        <v>1564000</v>
      </c>
      <c r="AX806" s="6">
        <f t="shared" si="7050"/>
        <v>1.1789997442455242</v>
      </c>
      <c r="AY806" s="6">
        <f t="shared" si="7051"/>
        <v>1.317015291868173</v>
      </c>
      <c r="AZ806" s="28">
        <f t="shared" si="6749"/>
        <v>1564000</v>
      </c>
      <c r="BA806" s="6">
        <f t="shared" si="7052"/>
        <v>1.1789997442455242</v>
      </c>
      <c r="BB806" s="21">
        <f t="shared" si="7053"/>
        <v>1.317015291868173</v>
      </c>
    </row>
    <row r="807" spans="4:54" x14ac:dyDescent="0.25">
      <c r="D807" s="28">
        <v>798</v>
      </c>
      <c r="F807" s="20"/>
      <c r="G807" s="29">
        <f t="shared" si="7064"/>
        <v>399.5</v>
      </c>
      <c r="H807" s="4">
        <f t="shared" ref="H807" si="7287">H$5/G807+H$6</f>
        <v>4.0394688360450566</v>
      </c>
      <c r="I807" s="4">
        <f t="shared" si="7055"/>
        <v>5.7899505632040054</v>
      </c>
      <c r="J807" s="28">
        <v>798</v>
      </c>
      <c r="K807" s="4">
        <f t="shared" ref="K807" si="7288">K$5/J807+K$6</f>
        <v>4.0395378446115284</v>
      </c>
      <c r="L807" s="4">
        <f t="shared" si="7057"/>
        <v>5.7900513784461154</v>
      </c>
      <c r="M807" s="28">
        <f t="shared" si="6822"/>
        <v>2194</v>
      </c>
      <c r="N807" s="6">
        <f t="shared" ref="N807" si="7289">N$5/M807+N$6</f>
        <v>3.7401346399270738</v>
      </c>
      <c r="O807" s="6">
        <f t="shared" si="6805"/>
        <v>5.2573367365542394</v>
      </c>
      <c r="P807" s="28">
        <f t="shared" si="6824"/>
        <v>21040</v>
      </c>
      <c r="Q807" s="6">
        <f t="shared" ref="Q807" si="7290">Q$5/P807+Q$6</f>
        <v>3.7009916349809888</v>
      </c>
      <c r="R807" s="6">
        <f t="shared" si="6807"/>
        <v>5.2147095057034223</v>
      </c>
      <c r="S807" s="28">
        <f t="shared" si="7125"/>
        <v>39070</v>
      </c>
      <c r="T807" s="6">
        <f t="shared" ref="T807" si="7291">T$5/S807+T$6</f>
        <v>2.6600593805989252</v>
      </c>
      <c r="U807" s="6">
        <f t="shared" si="6809"/>
        <v>2.9703623496288714</v>
      </c>
      <c r="V807" s="28">
        <f t="shared" si="7127"/>
        <v>74950</v>
      </c>
      <c r="W807" s="6">
        <f t="shared" ref="W807" si="7292">W$5/V807+W$6</f>
        <v>2.5714463642428282</v>
      </c>
      <c r="X807" s="6">
        <f t="shared" si="6811"/>
        <v>2.871720346897932</v>
      </c>
      <c r="Y807" s="28">
        <f t="shared" si="7129"/>
        <v>149700</v>
      </c>
      <c r="Z807" s="6">
        <f t="shared" ref="Z807" si="7293">Z$5/Y807+Z$6</f>
        <v>2.4477284569138278</v>
      </c>
      <c r="AA807" s="6">
        <f t="shared" si="6813"/>
        <v>2.7338432197728793</v>
      </c>
      <c r="AB807" s="28">
        <f t="shared" si="7212"/>
        <v>1000000</v>
      </c>
      <c r="AC807" s="6">
        <f t="shared" ref="AC807" si="7294">AC$5/AB807+AC$6</f>
        <v>2.1993300000000002</v>
      </c>
      <c r="AD807" s="6">
        <f t="shared" si="6815"/>
        <v>2.4568119999999998</v>
      </c>
      <c r="AE807" s="28">
        <f t="shared" ref="AE807:AE870" si="7295">+AE806+3000</f>
        <v>1567000</v>
      </c>
      <c r="AF807" s="6">
        <f t="shared" si="6798"/>
        <v>1.9132928525845565</v>
      </c>
      <c r="AG807" s="6">
        <f t="shared" si="6816"/>
        <v>2.1373728142948307</v>
      </c>
      <c r="AH807" s="28">
        <f t="shared" ref="AH807:AH870" si="7296">+AH806+3000</f>
        <v>1567000</v>
      </c>
      <c r="AI807" s="6">
        <f t="shared" si="6799"/>
        <v>1.4466928525845566</v>
      </c>
      <c r="AJ807" s="6">
        <f t="shared" si="6817"/>
        <v>1.6160728142948309</v>
      </c>
      <c r="AK807" s="28">
        <f t="shared" ref="AK807:AK870" si="7297">+AK806+3000</f>
        <v>1567000</v>
      </c>
      <c r="AL807" s="6">
        <f t="shared" si="6800"/>
        <v>0.74659285258455643</v>
      </c>
      <c r="AM807" s="6">
        <f t="shared" si="6818"/>
        <v>0.75080537874530573</v>
      </c>
      <c r="AN807" s="28">
        <f t="shared" ref="AN807:AN870" si="7298">+AN806+3000</f>
        <v>1567000</v>
      </c>
      <c r="AO807" s="6">
        <f t="shared" si="6801"/>
        <v>0.44579285258455648</v>
      </c>
      <c r="AP807" s="6">
        <f t="shared" si="6819"/>
        <v>0.44837281429483089</v>
      </c>
      <c r="AQ807" s="28">
        <f t="shared" si="7132"/>
        <v>149700</v>
      </c>
      <c r="AR807" s="6">
        <f t="shared" si="7046"/>
        <v>1.4154284569138278</v>
      </c>
      <c r="AS807" s="6">
        <f t="shared" si="7047"/>
        <v>1.5804572739612828</v>
      </c>
      <c r="AT807" s="28">
        <f t="shared" si="7214"/>
        <v>1000000</v>
      </c>
      <c r="AU807" s="6">
        <f t="shared" si="7048"/>
        <v>1.18103</v>
      </c>
      <c r="AV807" s="6">
        <f t="shared" si="7049"/>
        <v>1.3191472407172777</v>
      </c>
      <c r="AW807" s="28">
        <f t="shared" ref="AW807:AW870" si="7299">+AW806+3000</f>
        <v>1567000</v>
      </c>
      <c r="AX807" s="6">
        <f t="shared" si="7050"/>
        <v>1.1789928525845565</v>
      </c>
      <c r="AY807" s="6">
        <f t="shared" si="7051"/>
        <v>1.3170080550121086</v>
      </c>
      <c r="AZ807" s="28">
        <f t="shared" ref="AZ807:AZ870" si="7300">+AZ806+3000</f>
        <v>1567000</v>
      </c>
      <c r="BA807" s="6">
        <f t="shared" si="7052"/>
        <v>1.1789928525845565</v>
      </c>
      <c r="BB807" s="21">
        <f t="shared" si="7053"/>
        <v>1.3170080550121086</v>
      </c>
    </row>
    <row r="808" spans="4:54" x14ac:dyDescent="0.25">
      <c r="D808" s="28">
        <v>799</v>
      </c>
      <c r="F808" s="20"/>
      <c r="G808" s="29">
        <f t="shared" si="7064"/>
        <v>400</v>
      </c>
      <c r="H808" s="4">
        <f t="shared" ref="H808" si="7301">H$5/G808+H$6</f>
        <v>4.0393999999999997</v>
      </c>
      <c r="I808" s="4">
        <f t="shared" si="7055"/>
        <v>5.7898500000000004</v>
      </c>
      <c r="J808" s="28">
        <v>799</v>
      </c>
      <c r="K808" s="4">
        <f t="shared" ref="K808" si="7302">K$5/J808+K$6</f>
        <v>4.0394688360450566</v>
      </c>
      <c r="L808" s="4">
        <f t="shared" si="7057"/>
        <v>5.7899505632040054</v>
      </c>
      <c r="M808" s="28">
        <f t="shared" si="6822"/>
        <v>2197</v>
      </c>
      <c r="N808" s="6">
        <f t="shared" ref="N808" si="7303">N$5/M808+N$6</f>
        <v>3.7400717796995906</v>
      </c>
      <c r="O808" s="6">
        <f t="shared" si="6805"/>
        <v>5.2572682749203459</v>
      </c>
      <c r="P808" s="28">
        <f t="shared" si="6824"/>
        <v>21070</v>
      </c>
      <c r="Q808" s="6">
        <f t="shared" ref="Q808" si="7304">Q$5/P808+Q$6</f>
        <v>3.7009818224964408</v>
      </c>
      <c r="R808" s="6">
        <f t="shared" si="6807"/>
        <v>5.2146988134788801</v>
      </c>
      <c r="S808" s="28">
        <f t="shared" si="7125"/>
        <v>39135</v>
      </c>
      <c r="T808" s="6">
        <f t="shared" ref="T808" si="7305">T$5/S808+T$6</f>
        <v>2.6600194199565608</v>
      </c>
      <c r="U808" s="6">
        <f t="shared" si="6809"/>
        <v>2.9703203909543885</v>
      </c>
      <c r="V808" s="28">
        <f t="shared" si="7127"/>
        <v>75075</v>
      </c>
      <c r="W808" s="6">
        <f t="shared" ref="W808" si="7306">W$5/V808+W$6</f>
        <v>2.5714138195138192</v>
      </c>
      <c r="X808" s="6">
        <f t="shared" si="6811"/>
        <v>2.8716861804861806</v>
      </c>
      <c r="Y808" s="28">
        <f t="shared" si="7129"/>
        <v>149950</v>
      </c>
      <c r="Z808" s="6">
        <f t="shared" ref="Z808" si="7307">Z$5/Y808+Z$6</f>
        <v>2.4477047349116372</v>
      </c>
      <c r="AA808" s="6">
        <f t="shared" si="6813"/>
        <v>2.7338183061020342</v>
      </c>
      <c r="AB808" s="28">
        <f t="shared" si="7212"/>
        <v>1002000</v>
      </c>
      <c r="AC808" s="6">
        <f t="shared" ref="AC808" si="7308">AC$5/AB808+AC$6</f>
        <v>2.1993187624750501</v>
      </c>
      <c r="AD808" s="6">
        <f t="shared" si="6815"/>
        <v>2.4568001996007984</v>
      </c>
      <c r="AE808" s="28">
        <f t="shared" si="7295"/>
        <v>1570000</v>
      </c>
      <c r="AF808" s="6">
        <f t="shared" si="6798"/>
        <v>1.9132859872611465</v>
      </c>
      <c r="AG808" s="6">
        <f t="shared" si="6816"/>
        <v>2.1373656050955412</v>
      </c>
      <c r="AH808" s="28">
        <f t="shared" si="7296"/>
        <v>1570000</v>
      </c>
      <c r="AI808" s="6">
        <f t="shared" si="6799"/>
        <v>1.4466859872611466</v>
      </c>
      <c r="AJ808" s="6">
        <f t="shared" si="6817"/>
        <v>1.6160656050955415</v>
      </c>
      <c r="AK808" s="28">
        <f t="shared" si="7297"/>
        <v>1570000</v>
      </c>
      <c r="AL808" s="6">
        <f t="shared" si="6800"/>
        <v>0.74658598726114644</v>
      </c>
      <c r="AM808" s="6">
        <f t="shared" si="6818"/>
        <v>0.75079816954601619</v>
      </c>
      <c r="AN808" s="28">
        <f t="shared" si="7298"/>
        <v>1570000</v>
      </c>
      <c r="AO808" s="6">
        <f t="shared" si="6801"/>
        <v>0.44578598726114649</v>
      </c>
      <c r="AP808" s="6">
        <f t="shared" si="6819"/>
        <v>0.44836560509554141</v>
      </c>
      <c r="AQ808" s="28">
        <f t="shared" si="7132"/>
        <v>149950</v>
      </c>
      <c r="AR808" s="6">
        <f t="shared" si="7046"/>
        <v>1.4154047349116372</v>
      </c>
      <c r="AS808" s="6">
        <f t="shared" si="7047"/>
        <v>1.5804323602904375</v>
      </c>
      <c r="AT808" s="28">
        <f t="shared" si="7214"/>
        <v>1002000</v>
      </c>
      <c r="AU808" s="6">
        <f t="shared" si="7048"/>
        <v>1.1810187624750499</v>
      </c>
      <c r="AV808" s="6">
        <f t="shared" si="7049"/>
        <v>1.3191354403180762</v>
      </c>
      <c r="AW808" s="28">
        <f t="shared" si="7299"/>
        <v>1570000</v>
      </c>
      <c r="AX808" s="6">
        <f t="shared" si="7050"/>
        <v>1.1789859872611466</v>
      </c>
      <c r="AY808" s="6">
        <f t="shared" si="7051"/>
        <v>1.3170008458128193</v>
      </c>
      <c r="AZ808" s="28">
        <f t="shared" si="7300"/>
        <v>1570000</v>
      </c>
      <c r="BA808" s="6">
        <f t="shared" si="7052"/>
        <v>1.1789859872611466</v>
      </c>
      <c r="BB808" s="21">
        <f t="shared" si="7053"/>
        <v>1.3170008458128193</v>
      </c>
    </row>
    <row r="809" spans="4:54" x14ac:dyDescent="0.25">
      <c r="D809" s="28">
        <v>800</v>
      </c>
      <c r="F809" s="20"/>
      <c r="G809" s="29">
        <f t="shared" si="7064"/>
        <v>400.5</v>
      </c>
      <c r="H809" s="4">
        <f t="shared" ref="H809" si="7309">H$5/G809+H$6</f>
        <v>4.0393313358302123</v>
      </c>
      <c r="I809" s="4">
        <f t="shared" si="7055"/>
        <v>5.7897496878901373</v>
      </c>
      <c r="J809" s="28">
        <v>800</v>
      </c>
      <c r="K809" s="4">
        <f t="shared" ref="K809" si="7310">K$5/J809+K$6</f>
        <v>4.0393999999999997</v>
      </c>
      <c r="L809" s="4">
        <f t="shared" si="7057"/>
        <v>5.7898500000000004</v>
      </c>
      <c r="M809" s="28">
        <f t="shared" si="6822"/>
        <v>2200</v>
      </c>
      <c r="N809" s="6">
        <f t="shared" ref="N809" si="7311">N$5/M809+N$6</f>
        <v>3.7400090909090911</v>
      </c>
      <c r="O809" s="6">
        <f t="shared" si="6805"/>
        <v>5.2572000000000001</v>
      </c>
      <c r="P809" s="28">
        <f t="shared" si="6824"/>
        <v>21100</v>
      </c>
      <c r="Q809" s="6">
        <f t="shared" ref="Q809" si="7312">Q$5/P809+Q$6</f>
        <v>3.700972037914692</v>
      </c>
      <c r="R809" s="6">
        <f t="shared" si="6807"/>
        <v>5.214688151658768</v>
      </c>
      <c r="S809" s="28">
        <f t="shared" si="7125"/>
        <v>39200</v>
      </c>
      <c r="T809" s="6">
        <f t="shared" ref="T809" si="7313">T$5/S809+T$6</f>
        <v>2.6599795918367346</v>
      </c>
      <c r="U809" s="6">
        <f t="shared" si="6809"/>
        <v>2.9702785714285715</v>
      </c>
      <c r="V809" s="28">
        <f t="shared" si="7127"/>
        <v>75200</v>
      </c>
      <c r="W809" s="6">
        <f t="shared" ref="W809" si="7314">W$5/V809+W$6</f>
        <v>2.5713813829787231</v>
      </c>
      <c r="X809" s="6">
        <f t="shared" si="6811"/>
        <v>2.8716521276595746</v>
      </c>
      <c r="Y809" s="28">
        <f t="shared" si="7129"/>
        <v>150200</v>
      </c>
      <c r="Z809" s="6">
        <f t="shared" ref="Z809" si="7315">Z$5/Y809+Z$6</f>
        <v>2.4476810918774965</v>
      </c>
      <c r="AA809" s="6">
        <f t="shared" si="6813"/>
        <v>2.7337934753661783</v>
      </c>
      <c r="AB809" s="28">
        <f t="shared" si="7212"/>
        <v>1004000</v>
      </c>
      <c r="AC809" s="6">
        <f t="shared" ref="AC809" si="7316">AC$5/AB809+AC$6</f>
        <v>2.1993075697211157</v>
      </c>
      <c r="AD809" s="6">
        <f t="shared" si="6815"/>
        <v>2.4567884462151395</v>
      </c>
      <c r="AE809" s="28">
        <f t="shared" si="7295"/>
        <v>1573000</v>
      </c>
      <c r="AF809" s="6">
        <f t="shared" si="6798"/>
        <v>1.9132791481246025</v>
      </c>
      <c r="AG809" s="6">
        <f t="shared" si="6816"/>
        <v>2.1373584233947871</v>
      </c>
      <c r="AH809" s="28">
        <f t="shared" si="7296"/>
        <v>1573000</v>
      </c>
      <c r="AI809" s="6">
        <f t="shared" si="6799"/>
        <v>1.4466791481246026</v>
      </c>
      <c r="AJ809" s="6">
        <f t="shared" si="6817"/>
        <v>1.616058423394787</v>
      </c>
      <c r="AK809" s="28">
        <f t="shared" si="7297"/>
        <v>1573000</v>
      </c>
      <c r="AL809" s="6">
        <f t="shared" si="6800"/>
        <v>0.74657914812460269</v>
      </c>
      <c r="AM809" s="6">
        <f t="shared" si="6818"/>
        <v>0.75079098784526188</v>
      </c>
      <c r="AN809" s="28">
        <f t="shared" si="7298"/>
        <v>1573000</v>
      </c>
      <c r="AO809" s="6">
        <f t="shared" si="6801"/>
        <v>0.44577914812460268</v>
      </c>
      <c r="AP809" s="6">
        <f t="shared" si="6819"/>
        <v>0.44835842339478704</v>
      </c>
      <c r="AQ809" s="28">
        <f t="shared" si="7132"/>
        <v>150200</v>
      </c>
      <c r="AR809" s="6">
        <f t="shared" si="7046"/>
        <v>1.4153810918774967</v>
      </c>
      <c r="AS809" s="6">
        <f t="shared" si="7047"/>
        <v>1.5804075295545821</v>
      </c>
      <c r="AT809" s="28">
        <f t="shared" si="7214"/>
        <v>1004000</v>
      </c>
      <c r="AU809" s="6">
        <f t="shared" si="7048"/>
        <v>1.1810075697211155</v>
      </c>
      <c r="AV809" s="6">
        <f t="shared" si="7049"/>
        <v>1.3191236869324172</v>
      </c>
      <c r="AW809" s="28">
        <f t="shared" si="7299"/>
        <v>1573000</v>
      </c>
      <c r="AX809" s="6">
        <f t="shared" si="7050"/>
        <v>1.1789791481246026</v>
      </c>
      <c r="AY809" s="6">
        <f t="shared" si="7051"/>
        <v>1.3169936641120648</v>
      </c>
      <c r="AZ809" s="28">
        <f t="shared" si="7300"/>
        <v>1573000</v>
      </c>
      <c r="BA809" s="6">
        <f t="shared" si="7052"/>
        <v>1.1789791481246026</v>
      </c>
      <c r="BB809" s="21">
        <f t="shared" si="7053"/>
        <v>1.3169936641120648</v>
      </c>
    </row>
    <row r="810" spans="4:54" x14ac:dyDescent="0.25">
      <c r="D810" s="28">
        <v>801</v>
      </c>
      <c r="F810" s="20"/>
      <c r="G810" s="29">
        <f t="shared" si="7064"/>
        <v>401</v>
      </c>
      <c r="H810" s="4">
        <f t="shared" ref="H810" si="7317">H$5/G810+H$6</f>
        <v>4.0392628428927679</v>
      </c>
      <c r="I810" s="4">
        <f t="shared" si="7055"/>
        <v>5.7896496259351622</v>
      </c>
      <c r="J810" s="28">
        <v>801</v>
      </c>
      <c r="K810" s="4">
        <f t="shared" ref="K810" si="7318">K$5/J810+K$6</f>
        <v>4.0393313358302123</v>
      </c>
      <c r="L810" s="4">
        <f t="shared" si="7057"/>
        <v>5.7897496878901373</v>
      </c>
      <c r="M810" s="28">
        <f t="shared" si="6822"/>
        <v>2203</v>
      </c>
      <c r="N810" s="6">
        <f t="shared" ref="N810" si="7319">N$5/M810+N$6</f>
        <v>3.7399465728551977</v>
      </c>
      <c r="O810" s="6">
        <f t="shared" si="6805"/>
        <v>5.2571319110304131</v>
      </c>
      <c r="P810" s="28">
        <f t="shared" si="6824"/>
        <v>21130</v>
      </c>
      <c r="Q810" s="6">
        <f t="shared" ref="Q810" si="7320">Q$5/P810+Q$6</f>
        <v>3.7009622811168956</v>
      </c>
      <c r="R810" s="6">
        <f t="shared" si="6807"/>
        <v>5.2146775201135824</v>
      </c>
      <c r="S810" s="28">
        <f t="shared" si="7125"/>
        <v>39265</v>
      </c>
      <c r="T810" s="6">
        <f t="shared" ref="T810" si="7321">T$5/S810+T$6</f>
        <v>2.6599398955813065</v>
      </c>
      <c r="U810" s="6">
        <f t="shared" si="6809"/>
        <v>2.970236890360372</v>
      </c>
      <c r="V810" s="28">
        <f t="shared" si="7127"/>
        <v>75325</v>
      </c>
      <c r="W810" s="6">
        <f t="shared" ref="W810" si="7322">W$5/V810+W$6</f>
        <v>2.5713490540989046</v>
      </c>
      <c r="X810" s="6">
        <f t="shared" si="6811"/>
        <v>2.8716181878526386</v>
      </c>
      <c r="Y810" s="28">
        <f t="shared" si="7129"/>
        <v>150450</v>
      </c>
      <c r="Z810" s="6">
        <f t="shared" ref="Z810" si="7323">Z$5/Y810+Z$6</f>
        <v>2.4476575274177468</v>
      </c>
      <c r="AA810" s="6">
        <f t="shared" si="6813"/>
        <v>2.7337687271518778</v>
      </c>
      <c r="AB810" s="28">
        <f t="shared" si="7212"/>
        <v>1006000</v>
      </c>
      <c r="AC810" s="6">
        <f t="shared" ref="AC810" si="7324">AC$5/AB810+AC$6</f>
        <v>2.199296421471173</v>
      </c>
      <c r="AD810" s="6">
        <f t="shared" si="6815"/>
        <v>2.4567767395626241</v>
      </c>
      <c r="AE810" s="28">
        <f t="shared" si="7295"/>
        <v>1576000</v>
      </c>
      <c r="AF810" s="6">
        <f t="shared" si="6798"/>
        <v>1.9132723350253806</v>
      </c>
      <c r="AG810" s="6">
        <f t="shared" si="6816"/>
        <v>2.1373512690355327</v>
      </c>
      <c r="AH810" s="28">
        <f t="shared" si="7296"/>
        <v>1576000</v>
      </c>
      <c r="AI810" s="6">
        <f t="shared" si="6799"/>
        <v>1.4466723350253807</v>
      </c>
      <c r="AJ810" s="6">
        <f t="shared" si="6817"/>
        <v>1.6160512690355331</v>
      </c>
      <c r="AK810" s="28">
        <f t="shared" si="7297"/>
        <v>1576000</v>
      </c>
      <c r="AL810" s="6">
        <f t="shared" si="6800"/>
        <v>0.74657233502538067</v>
      </c>
      <c r="AM810" s="6">
        <f t="shared" si="6818"/>
        <v>0.75078383348600786</v>
      </c>
      <c r="AN810" s="28">
        <f t="shared" si="7298"/>
        <v>1576000</v>
      </c>
      <c r="AO810" s="6">
        <f t="shared" si="6801"/>
        <v>0.44577233502538072</v>
      </c>
      <c r="AP810" s="6">
        <f t="shared" si="6819"/>
        <v>0.44835126903553302</v>
      </c>
      <c r="AQ810" s="28">
        <f t="shared" si="7132"/>
        <v>150450</v>
      </c>
      <c r="AR810" s="6">
        <f t="shared" si="7046"/>
        <v>1.4153575274177468</v>
      </c>
      <c r="AS810" s="6">
        <f t="shared" si="7047"/>
        <v>1.5803827813402813</v>
      </c>
      <c r="AT810" s="28">
        <f t="shared" si="7214"/>
        <v>1006000</v>
      </c>
      <c r="AU810" s="6">
        <f t="shared" si="7048"/>
        <v>1.180996421471173</v>
      </c>
      <c r="AV810" s="6">
        <f t="shared" si="7049"/>
        <v>1.3191119802799021</v>
      </c>
      <c r="AW810" s="28">
        <f t="shared" si="7299"/>
        <v>1576000</v>
      </c>
      <c r="AX810" s="6">
        <f t="shared" si="7050"/>
        <v>1.1789723350253807</v>
      </c>
      <c r="AY810" s="6">
        <f t="shared" si="7051"/>
        <v>1.3169865097528108</v>
      </c>
      <c r="AZ810" s="28">
        <f t="shared" si="7300"/>
        <v>1576000</v>
      </c>
      <c r="BA810" s="6">
        <f t="shared" si="7052"/>
        <v>1.1789723350253807</v>
      </c>
      <c r="BB810" s="21">
        <f t="shared" si="7053"/>
        <v>1.3169865097528108</v>
      </c>
    </row>
    <row r="811" spans="4:54" x14ac:dyDescent="0.25">
      <c r="D811" s="28">
        <v>802</v>
      </c>
      <c r="F811" s="20"/>
      <c r="G811" s="29">
        <f t="shared" si="7064"/>
        <v>401.5</v>
      </c>
      <c r="H811" s="4">
        <f t="shared" ref="H811" si="7325">H$5/G811+H$6</f>
        <v>4.0391945205479454</v>
      </c>
      <c r="I811" s="4">
        <f t="shared" si="7055"/>
        <v>5.7895498132004981</v>
      </c>
      <c r="J811" s="28">
        <v>802</v>
      </c>
      <c r="K811" s="4">
        <f t="shared" ref="K811" si="7326">K$5/J811+K$6</f>
        <v>4.0392628428927679</v>
      </c>
      <c r="L811" s="4">
        <f t="shared" si="7057"/>
        <v>5.7896496259351622</v>
      </c>
      <c r="M811" s="28">
        <f t="shared" si="6822"/>
        <v>2206</v>
      </c>
      <c r="N811" s="6">
        <f t="shared" ref="N811" si="7327">N$5/M811+N$6</f>
        <v>3.739884224841342</v>
      </c>
      <c r="O811" s="6">
        <f t="shared" si="6805"/>
        <v>5.2570640072529464</v>
      </c>
      <c r="P811" s="28">
        <f t="shared" si="6824"/>
        <v>21160</v>
      </c>
      <c r="Q811" s="6">
        <f t="shared" ref="Q811" si="7328">Q$5/P811+Q$6</f>
        <v>3.7009525519848774</v>
      </c>
      <c r="R811" s="6">
        <f t="shared" si="6807"/>
        <v>5.2146669187145562</v>
      </c>
      <c r="S811" s="28">
        <f t="shared" si="7125"/>
        <v>39330</v>
      </c>
      <c r="T811" s="6">
        <f t="shared" ref="T811" si="7329">T$5/S811+T$6</f>
        <v>2.6599003305364861</v>
      </c>
      <c r="U811" s="6">
        <f t="shared" si="6809"/>
        <v>2.9701953470633105</v>
      </c>
      <c r="V811" s="28">
        <f t="shared" si="7127"/>
        <v>75450</v>
      </c>
      <c r="W811" s="6">
        <f t="shared" ref="W811" si="7330">W$5/V811+W$6</f>
        <v>2.5713168323392974</v>
      </c>
      <c r="X811" s="6">
        <f t="shared" si="6811"/>
        <v>2.8715843605036446</v>
      </c>
      <c r="Y811" s="28">
        <f t="shared" si="7129"/>
        <v>150700</v>
      </c>
      <c r="Z811" s="6">
        <f t="shared" ref="Z811" si="7331">Z$5/Y811+Z$6</f>
        <v>2.4476340411413404</v>
      </c>
      <c r="AA811" s="6">
        <f t="shared" si="6813"/>
        <v>2.7337440610484407</v>
      </c>
      <c r="AB811" s="28">
        <f t="shared" si="7212"/>
        <v>1008000</v>
      </c>
      <c r="AC811" s="6">
        <f t="shared" ref="AC811" si="7332">AC$5/AB811+AC$6</f>
        <v>2.1992853174603177</v>
      </c>
      <c r="AD811" s="6">
        <f t="shared" si="6815"/>
        <v>2.4567650793650793</v>
      </c>
      <c r="AE811" s="28">
        <f t="shared" si="7295"/>
        <v>1579000</v>
      </c>
      <c r="AF811" s="6">
        <f t="shared" si="6798"/>
        <v>1.9132655478150729</v>
      </c>
      <c r="AG811" s="6">
        <f t="shared" si="6816"/>
        <v>2.1373441418619379</v>
      </c>
      <c r="AH811" s="28">
        <f t="shared" si="7296"/>
        <v>1579000</v>
      </c>
      <c r="AI811" s="6">
        <f t="shared" si="6799"/>
        <v>1.4466655478150729</v>
      </c>
      <c r="AJ811" s="6">
        <f t="shared" si="6817"/>
        <v>1.616044141861938</v>
      </c>
      <c r="AK811" s="28">
        <f t="shared" si="7297"/>
        <v>1579000</v>
      </c>
      <c r="AL811" s="6">
        <f t="shared" si="6800"/>
        <v>0.74656554781507278</v>
      </c>
      <c r="AM811" s="6">
        <f t="shared" si="6818"/>
        <v>0.75077670631241278</v>
      </c>
      <c r="AN811" s="28">
        <f t="shared" si="7298"/>
        <v>1579000</v>
      </c>
      <c r="AO811" s="6">
        <f t="shared" si="6801"/>
        <v>0.44576554781507283</v>
      </c>
      <c r="AP811" s="6">
        <f t="shared" si="6819"/>
        <v>0.44834414186193794</v>
      </c>
      <c r="AQ811" s="28">
        <f t="shared" si="7132"/>
        <v>150700</v>
      </c>
      <c r="AR811" s="6">
        <f t="shared" si="7046"/>
        <v>1.4153340411413404</v>
      </c>
      <c r="AS811" s="6">
        <f t="shared" si="7047"/>
        <v>1.5803581152368442</v>
      </c>
      <c r="AT811" s="28">
        <f t="shared" si="7214"/>
        <v>1008000</v>
      </c>
      <c r="AU811" s="6">
        <f t="shared" si="7048"/>
        <v>1.1809853174603175</v>
      </c>
      <c r="AV811" s="6">
        <f t="shared" si="7049"/>
        <v>1.3191003200823572</v>
      </c>
      <c r="AW811" s="28">
        <f t="shared" si="7299"/>
        <v>1579000</v>
      </c>
      <c r="AX811" s="6">
        <f t="shared" si="7050"/>
        <v>1.1789655478150729</v>
      </c>
      <c r="AY811" s="6">
        <f t="shared" si="7051"/>
        <v>1.3169793825792158</v>
      </c>
      <c r="AZ811" s="28">
        <f t="shared" si="7300"/>
        <v>1579000</v>
      </c>
      <c r="BA811" s="6">
        <f t="shared" si="7052"/>
        <v>1.1789655478150729</v>
      </c>
      <c r="BB811" s="21">
        <f t="shared" si="7053"/>
        <v>1.3169793825792158</v>
      </c>
    </row>
    <row r="812" spans="4:54" x14ac:dyDescent="0.25">
      <c r="D812" s="28">
        <v>803</v>
      </c>
      <c r="F812" s="20"/>
      <c r="G812" s="29">
        <f t="shared" si="7064"/>
        <v>402</v>
      </c>
      <c r="H812" s="4">
        <f t="shared" ref="H812" si="7333">H$5/G812+H$6</f>
        <v>4.039126368159204</v>
      </c>
      <c r="I812" s="4">
        <f t="shared" si="7055"/>
        <v>5.7894502487562187</v>
      </c>
      <c r="J812" s="28">
        <v>803</v>
      </c>
      <c r="K812" s="4">
        <f t="shared" ref="K812" si="7334">K$5/J812+K$6</f>
        <v>4.0391945205479454</v>
      </c>
      <c r="L812" s="4">
        <f t="shared" si="7057"/>
        <v>5.7895498132004981</v>
      </c>
      <c r="M812" s="28">
        <f t="shared" si="6822"/>
        <v>2209</v>
      </c>
      <c r="N812" s="6">
        <f t="shared" ref="N812" si="7335">N$5/M812+N$6</f>
        <v>3.7398220461747398</v>
      </c>
      <c r="O812" s="6">
        <f t="shared" si="6805"/>
        <v>5.2569962879130827</v>
      </c>
      <c r="P812" s="28">
        <f t="shared" si="6824"/>
        <v>21190</v>
      </c>
      <c r="Q812" s="6">
        <f t="shared" ref="Q812" si="7336">Q$5/P812+Q$6</f>
        <v>3.7009428504011326</v>
      </c>
      <c r="R812" s="6">
        <f t="shared" si="6807"/>
        <v>5.2146563473336478</v>
      </c>
      <c r="S812" s="28">
        <f t="shared" si="7125"/>
        <v>39395</v>
      </c>
      <c r="T812" s="6">
        <f t="shared" ref="T812" si="7337">T$5/S812+T$6</f>
        <v>2.6598608960527987</v>
      </c>
      <c r="U812" s="6">
        <f t="shared" si="6809"/>
        <v>2.9701539408554387</v>
      </c>
      <c r="V812" s="28">
        <f t="shared" si="7127"/>
        <v>75575</v>
      </c>
      <c r="W812" s="6">
        <f t="shared" ref="W812" si="7338">W$5/V812+W$6</f>
        <v>2.5712847171683757</v>
      </c>
      <c r="X812" s="6">
        <f t="shared" si="6811"/>
        <v>2.8715506450545814</v>
      </c>
      <c r="Y812" s="28">
        <f t="shared" si="7129"/>
        <v>150950</v>
      </c>
      <c r="Z812" s="6">
        <f t="shared" ref="Z812" si="7339">Z$5/Y812+Z$6</f>
        <v>2.447610632659821</v>
      </c>
      <c r="AA812" s="6">
        <f t="shared" si="6813"/>
        <v>2.7337194766478969</v>
      </c>
      <c r="AB812" s="28">
        <f t="shared" si="7212"/>
        <v>1010000</v>
      </c>
      <c r="AC812" s="6">
        <f t="shared" ref="AC812" si="7340">AC$5/AB812+AC$6</f>
        <v>2.1992742574257429</v>
      </c>
      <c r="AD812" s="6">
        <f t="shared" si="6815"/>
        <v>2.4567534653465346</v>
      </c>
      <c r="AE812" s="28">
        <f t="shared" si="7295"/>
        <v>1582000</v>
      </c>
      <c r="AF812" s="6">
        <f t="shared" si="6798"/>
        <v>1.913258786346397</v>
      </c>
      <c r="AG812" s="6">
        <f t="shared" si="6816"/>
        <v>2.1373370417193427</v>
      </c>
      <c r="AH812" s="28">
        <f t="shared" si="7296"/>
        <v>1582000</v>
      </c>
      <c r="AI812" s="6">
        <f t="shared" si="6799"/>
        <v>1.4466587863463971</v>
      </c>
      <c r="AJ812" s="6">
        <f t="shared" si="6817"/>
        <v>1.6160370417193426</v>
      </c>
      <c r="AK812" s="28">
        <f t="shared" si="7297"/>
        <v>1582000</v>
      </c>
      <c r="AL812" s="6">
        <f t="shared" si="6800"/>
        <v>0.74655878634639694</v>
      </c>
      <c r="AM812" s="6">
        <f t="shared" si="6818"/>
        <v>0.75076960616981747</v>
      </c>
      <c r="AN812" s="28">
        <f t="shared" si="7298"/>
        <v>1582000</v>
      </c>
      <c r="AO812" s="6">
        <f t="shared" si="6801"/>
        <v>0.44575878634639693</v>
      </c>
      <c r="AP812" s="6">
        <f t="shared" si="6819"/>
        <v>0.44833704171934258</v>
      </c>
      <c r="AQ812" s="28">
        <f t="shared" si="7132"/>
        <v>150950</v>
      </c>
      <c r="AR812" s="6">
        <f t="shared" si="7046"/>
        <v>1.4153106326598213</v>
      </c>
      <c r="AS812" s="6">
        <f t="shared" si="7047"/>
        <v>1.5803335308363002</v>
      </c>
      <c r="AT812" s="28">
        <f t="shared" si="7214"/>
        <v>1010000</v>
      </c>
      <c r="AU812" s="6">
        <f t="shared" si="7048"/>
        <v>1.1809742574257425</v>
      </c>
      <c r="AV812" s="6">
        <f t="shared" si="7049"/>
        <v>1.3190887060638126</v>
      </c>
      <c r="AW812" s="28">
        <f t="shared" si="7299"/>
        <v>1582000</v>
      </c>
      <c r="AX812" s="6">
        <f t="shared" si="7050"/>
        <v>1.1789587863463971</v>
      </c>
      <c r="AY812" s="6">
        <f t="shared" si="7051"/>
        <v>1.3169722824366203</v>
      </c>
      <c r="AZ812" s="28">
        <f t="shared" si="7300"/>
        <v>1582000</v>
      </c>
      <c r="BA812" s="6">
        <f t="shared" si="7052"/>
        <v>1.1789587863463971</v>
      </c>
      <c r="BB812" s="21">
        <f t="shared" si="7053"/>
        <v>1.3169722824366203</v>
      </c>
    </row>
    <row r="813" spans="4:54" x14ac:dyDescent="0.25">
      <c r="D813" s="28">
        <v>804</v>
      </c>
      <c r="F813" s="20"/>
      <c r="G813" s="29">
        <f t="shared" si="7064"/>
        <v>402.5</v>
      </c>
      <c r="H813" s="4">
        <f t="shared" ref="H813" si="7341">H$5/G813+H$6</f>
        <v>4.0390583850931678</v>
      </c>
      <c r="I813" s="4">
        <f t="shared" si="7055"/>
        <v>5.7893509316770189</v>
      </c>
      <c r="J813" s="28">
        <v>804</v>
      </c>
      <c r="K813" s="4">
        <f t="shared" ref="K813" si="7342">K$5/J813+K$6</f>
        <v>4.039126368159204</v>
      </c>
      <c r="L813" s="4">
        <f t="shared" si="7057"/>
        <v>5.7894502487562187</v>
      </c>
      <c r="M813" s="28">
        <f t="shared" si="6822"/>
        <v>2212</v>
      </c>
      <c r="N813" s="6">
        <f t="shared" ref="N813" si="7343">N$5/M813+N$6</f>
        <v>3.7397600361663654</v>
      </c>
      <c r="O813" s="6">
        <f t="shared" si="6805"/>
        <v>5.2569287522603982</v>
      </c>
      <c r="P813" s="28">
        <f t="shared" si="6824"/>
        <v>21220</v>
      </c>
      <c r="Q813" s="6">
        <f t="shared" ref="Q813" si="7344">Q$5/P813+Q$6</f>
        <v>3.7009331762488222</v>
      </c>
      <c r="R813" s="6">
        <f t="shared" si="6807"/>
        <v>5.2146458058435439</v>
      </c>
      <c r="S813" s="28">
        <f t="shared" si="7125"/>
        <v>39460</v>
      </c>
      <c r="T813" s="6">
        <f t="shared" ref="T813" si="7345">T$5/S813+T$6</f>
        <v>2.6598215914850485</v>
      </c>
      <c r="U813" s="6">
        <f t="shared" si="6809"/>
        <v>2.9701126710593004</v>
      </c>
      <c r="V813" s="28">
        <f t="shared" si="7127"/>
        <v>75700</v>
      </c>
      <c r="W813" s="6">
        <f t="shared" ref="W813" si="7346">W$5/V813+W$6</f>
        <v>2.571252708058124</v>
      </c>
      <c r="X813" s="6">
        <f t="shared" si="6811"/>
        <v>2.8715170409511228</v>
      </c>
      <c r="Y813" s="28">
        <f t="shared" si="7129"/>
        <v>151200</v>
      </c>
      <c r="Z813" s="6">
        <f t="shared" ref="Z813" si="7347">Z$5/Y813+Z$6</f>
        <v>2.4475873015873018</v>
      </c>
      <c r="AA813" s="6">
        <f t="shared" si="6813"/>
        <v>2.7336949735449738</v>
      </c>
      <c r="AB813" s="28">
        <f t="shared" si="7212"/>
        <v>1012000</v>
      </c>
      <c r="AC813" s="6">
        <f t="shared" ref="AC813" si="7348">AC$5/AB813+AC$6</f>
        <v>2.1992632411067197</v>
      </c>
      <c r="AD813" s="6">
        <f t="shared" si="6815"/>
        <v>2.4567418972332016</v>
      </c>
      <c r="AE813" s="28">
        <f t="shared" si="7295"/>
        <v>1585000</v>
      </c>
      <c r="AF813" s="6">
        <f t="shared" ref="AF813:AF876" si="7349">AF$5/AE813+AF$6</f>
        <v>1.913252050473186</v>
      </c>
      <c r="AG813" s="6">
        <f t="shared" si="6816"/>
        <v>2.1373299684542588</v>
      </c>
      <c r="AH813" s="28">
        <f t="shared" si="7296"/>
        <v>1585000</v>
      </c>
      <c r="AI813" s="6">
        <f t="shared" ref="AI813:AI876" si="7350">AI$5/AH813+AI$6</f>
        <v>1.4466520504731861</v>
      </c>
      <c r="AJ813" s="6">
        <f t="shared" si="6817"/>
        <v>1.6160299684542587</v>
      </c>
      <c r="AK813" s="28">
        <f t="shared" si="7297"/>
        <v>1585000</v>
      </c>
      <c r="AL813" s="6">
        <f t="shared" ref="AL813:AL876" si="7351">AL$5/AK813+AL$6</f>
        <v>0.74655205047318607</v>
      </c>
      <c r="AM813" s="6">
        <f t="shared" si="6818"/>
        <v>0.75076253290473349</v>
      </c>
      <c r="AN813" s="28">
        <f t="shared" si="7298"/>
        <v>1585000</v>
      </c>
      <c r="AO813" s="6">
        <f t="shared" ref="AO813:AO876" si="7352">AO$5/AN813+AO$6</f>
        <v>0.44575205047318611</v>
      </c>
      <c r="AP813" s="6">
        <f t="shared" si="6819"/>
        <v>0.44832996845425865</v>
      </c>
      <c r="AQ813" s="28">
        <f t="shared" si="7132"/>
        <v>151200</v>
      </c>
      <c r="AR813" s="6">
        <f t="shared" si="7046"/>
        <v>1.4152873015873015</v>
      </c>
      <c r="AS813" s="6">
        <f t="shared" si="7047"/>
        <v>1.5803090277333771</v>
      </c>
      <c r="AT813" s="28">
        <f t="shared" si="7214"/>
        <v>1012000</v>
      </c>
      <c r="AU813" s="6">
        <f t="shared" si="7048"/>
        <v>1.1809632411067195</v>
      </c>
      <c r="AV813" s="6">
        <f t="shared" si="7049"/>
        <v>1.3190771379504793</v>
      </c>
      <c r="AW813" s="28">
        <f t="shared" si="7299"/>
        <v>1585000</v>
      </c>
      <c r="AX813" s="6">
        <f t="shared" si="7050"/>
        <v>1.1789520504731861</v>
      </c>
      <c r="AY813" s="6">
        <f t="shared" si="7051"/>
        <v>1.3169652091715365</v>
      </c>
      <c r="AZ813" s="28">
        <f t="shared" si="7300"/>
        <v>1585000</v>
      </c>
      <c r="BA813" s="6">
        <f t="shared" si="7052"/>
        <v>1.1789520504731861</v>
      </c>
      <c r="BB813" s="21">
        <f t="shared" si="7053"/>
        <v>1.3169652091715365</v>
      </c>
    </row>
    <row r="814" spans="4:54" x14ac:dyDescent="0.25">
      <c r="D814" s="28">
        <v>805</v>
      </c>
      <c r="F814" s="20"/>
      <c r="G814" s="29">
        <f t="shared" si="7064"/>
        <v>403</v>
      </c>
      <c r="H814" s="4">
        <f t="shared" ref="H814" si="7353">H$5/G814+H$6</f>
        <v>4.0389905707196032</v>
      </c>
      <c r="I814" s="4">
        <f t="shared" si="7055"/>
        <v>5.7892518610421835</v>
      </c>
      <c r="J814" s="28">
        <v>805</v>
      </c>
      <c r="K814" s="4">
        <f t="shared" ref="K814" si="7354">K$5/J814+K$6</f>
        <v>4.0390583850931678</v>
      </c>
      <c r="L814" s="4">
        <f t="shared" si="7057"/>
        <v>5.7893509316770189</v>
      </c>
      <c r="M814" s="28">
        <f t="shared" si="6822"/>
        <v>2215</v>
      </c>
      <c r="N814" s="6">
        <f t="shared" ref="N814" si="7355">N$5/M814+N$6</f>
        <v>3.7396981941309257</v>
      </c>
      <c r="O814" s="6">
        <f t="shared" ref="O814:O877" si="7356">O$5/M814+O$6</f>
        <v>5.2568613995485327</v>
      </c>
      <c r="P814" s="28">
        <f t="shared" si="6824"/>
        <v>21250</v>
      </c>
      <c r="Q814" s="6">
        <f t="shared" ref="Q814" si="7357">Q$5/P814+Q$6</f>
        <v>3.7009235294117651</v>
      </c>
      <c r="R814" s="6">
        <f t="shared" ref="R814:R877" si="7358">R$5/P814+R$6</f>
        <v>5.214635294117647</v>
      </c>
      <c r="S814" s="28">
        <f t="shared" si="7125"/>
        <v>39525</v>
      </c>
      <c r="T814" s="6">
        <f t="shared" ref="T814" si="7359">T$5/S814+T$6</f>
        <v>2.6597824161922836</v>
      </c>
      <c r="U814" s="6">
        <f t="shared" ref="U814:U877" si="7360">U$5/S814+U$6</f>
        <v>2.9700715370018975</v>
      </c>
      <c r="V814" s="28">
        <f t="shared" si="7127"/>
        <v>75825</v>
      </c>
      <c r="W814" s="6">
        <f t="shared" ref="W814" si="7361">W$5/V814+W$6</f>
        <v>2.571220804484009</v>
      </c>
      <c r="X814" s="6">
        <f t="shared" ref="X814:X877" si="7362">X$5/V814+X$6</f>
        <v>2.8714835476425979</v>
      </c>
      <c r="Y814" s="28">
        <f t="shared" si="7129"/>
        <v>151450</v>
      </c>
      <c r="Z814" s="6">
        <f t="shared" ref="Z814" si="7363">Z$5/Y814+Z$6</f>
        <v>2.4475640475404425</v>
      </c>
      <c r="AA814" s="6">
        <f t="shared" ref="AA814:AA877" si="7364">AA$5/Y814+AA$6</f>
        <v>2.7336705513370751</v>
      </c>
      <c r="AB814" s="28">
        <f t="shared" si="7212"/>
        <v>1014000</v>
      </c>
      <c r="AC814" s="6">
        <f t="shared" ref="AC814" si="7365">AC$5/AB814+AC$6</f>
        <v>2.1992522682445763</v>
      </c>
      <c r="AD814" s="6">
        <f t="shared" ref="AD814:AD877" si="7366">AD$5/AB814+AD$6</f>
        <v>2.4567303747534517</v>
      </c>
      <c r="AE814" s="28">
        <f t="shared" si="7295"/>
        <v>1588000</v>
      </c>
      <c r="AF814" s="6">
        <f t="shared" si="7349"/>
        <v>1.9132453400503777</v>
      </c>
      <c r="AG814" s="6">
        <f t="shared" ref="AG814:AG877" si="7367">AG$5/AE814+AG$6</f>
        <v>2.1373229219143575</v>
      </c>
      <c r="AH814" s="28">
        <f t="shared" si="7296"/>
        <v>1588000</v>
      </c>
      <c r="AI814" s="6">
        <f t="shared" si="7350"/>
        <v>1.4466453400503778</v>
      </c>
      <c r="AJ814" s="6">
        <f t="shared" ref="AJ814:AJ877" si="7368">AJ$5/AH814+AJ$6</f>
        <v>1.6160229219143578</v>
      </c>
      <c r="AK814" s="28">
        <f t="shared" si="7297"/>
        <v>1588000</v>
      </c>
      <c r="AL814" s="6">
        <f t="shared" si="7351"/>
        <v>0.74654534005037787</v>
      </c>
      <c r="AM814" s="6">
        <f t="shared" ref="AM814:AM877" si="7369">AM$5/AK814+AM$6</f>
        <v>0.75075548636483247</v>
      </c>
      <c r="AN814" s="28">
        <f t="shared" si="7298"/>
        <v>1588000</v>
      </c>
      <c r="AO814" s="6">
        <f t="shared" si="7352"/>
        <v>0.4457453400503778</v>
      </c>
      <c r="AP814" s="6">
        <f t="shared" ref="AP814:AP877" si="7370">AP$5/AN814+AP$6</f>
        <v>0.44832292191435769</v>
      </c>
      <c r="AQ814" s="28">
        <f t="shared" si="7132"/>
        <v>151450</v>
      </c>
      <c r="AR814" s="6">
        <f t="shared" si="7046"/>
        <v>1.4152640475404423</v>
      </c>
      <c r="AS814" s="6">
        <f t="shared" si="7047"/>
        <v>1.5802846055254784</v>
      </c>
      <c r="AT814" s="28">
        <f t="shared" si="7214"/>
        <v>1014000</v>
      </c>
      <c r="AU814" s="6">
        <f t="shared" si="7048"/>
        <v>1.1809522682445759</v>
      </c>
      <c r="AV814" s="6">
        <f t="shared" si="7049"/>
        <v>1.3190656154707294</v>
      </c>
      <c r="AW814" s="28">
        <f t="shared" si="7299"/>
        <v>1588000</v>
      </c>
      <c r="AX814" s="6">
        <f t="shared" si="7050"/>
        <v>1.1789453400503778</v>
      </c>
      <c r="AY814" s="6">
        <f t="shared" si="7051"/>
        <v>1.3169581626316356</v>
      </c>
      <c r="AZ814" s="28">
        <f t="shared" si="7300"/>
        <v>1588000</v>
      </c>
      <c r="BA814" s="6">
        <f t="shared" si="7052"/>
        <v>1.1789453400503778</v>
      </c>
      <c r="BB814" s="21">
        <f t="shared" si="7053"/>
        <v>1.3169581626316356</v>
      </c>
    </row>
    <row r="815" spans="4:54" x14ac:dyDescent="0.25">
      <c r="D815" s="28">
        <v>806</v>
      </c>
      <c r="F815" s="20"/>
      <c r="G815" s="29">
        <f t="shared" si="7064"/>
        <v>403.5</v>
      </c>
      <c r="H815" s="4">
        <f t="shared" ref="H815" si="7371">H$5/G815+H$6</f>
        <v>4.0389229244114002</v>
      </c>
      <c r="I815" s="4">
        <f t="shared" si="7055"/>
        <v>5.7891530359355636</v>
      </c>
      <c r="J815" s="28">
        <v>806</v>
      </c>
      <c r="K815" s="4">
        <f t="shared" ref="K815" si="7372">K$5/J815+K$6</f>
        <v>4.0389905707196032</v>
      </c>
      <c r="L815" s="4">
        <f t="shared" si="7057"/>
        <v>5.7892518610421835</v>
      </c>
      <c r="M815" s="28">
        <f t="shared" ref="M815:M878" si="7373">+M814+3</f>
        <v>2218</v>
      </c>
      <c r="N815" s="6">
        <f t="shared" ref="N815" si="7374">N$5/M815+N$6</f>
        <v>3.7396365193868353</v>
      </c>
      <c r="O815" s="6">
        <f t="shared" si="7356"/>
        <v>5.256794229035167</v>
      </c>
      <c r="P815" s="28">
        <f t="shared" ref="P815:P878" si="7375">P814+30</f>
        <v>21280</v>
      </c>
      <c r="Q815" s="6">
        <f t="shared" ref="Q815" si="7376">Q$5/P815+Q$6</f>
        <v>3.7009139097744361</v>
      </c>
      <c r="R815" s="6">
        <f t="shared" si="7358"/>
        <v>5.2146248120300758</v>
      </c>
      <c r="S815" s="28">
        <f t="shared" si="7125"/>
        <v>39590</v>
      </c>
      <c r="T815" s="6">
        <f t="shared" ref="T815" si="7377">T$5/S815+T$6</f>
        <v>2.6597433695377624</v>
      </c>
      <c r="U815" s="6">
        <f t="shared" si="7360"/>
        <v>2.9700305380146501</v>
      </c>
      <c r="V815" s="28">
        <f t="shared" si="7127"/>
        <v>75950</v>
      </c>
      <c r="W815" s="6">
        <f t="shared" ref="W815" si="7378">W$5/V815+W$6</f>
        <v>2.5711890059249507</v>
      </c>
      <c r="X815" s="6">
        <f t="shared" si="7362"/>
        <v>2.8714501645819617</v>
      </c>
      <c r="Y815" s="28">
        <f t="shared" si="7129"/>
        <v>151700</v>
      </c>
      <c r="Z815" s="6">
        <f t="shared" ref="Z815" si="7379">Z$5/Y815+Z$6</f>
        <v>2.4475408701384311</v>
      </c>
      <c r="AA815" s="6">
        <f t="shared" si="7364"/>
        <v>2.7336462096242586</v>
      </c>
      <c r="AB815" s="28">
        <f t="shared" si="7212"/>
        <v>1016000</v>
      </c>
      <c r="AC815" s="6">
        <f t="shared" ref="AC815" si="7380">AC$5/AB815+AC$6</f>
        <v>2.1992413385826772</v>
      </c>
      <c r="AD815" s="6">
        <f t="shared" si="7366"/>
        <v>2.4567188976377952</v>
      </c>
      <c r="AE815" s="28">
        <f t="shared" si="7295"/>
        <v>1591000</v>
      </c>
      <c r="AF815" s="6">
        <f t="shared" si="7349"/>
        <v>1.9132386549340037</v>
      </c>
      <c r="AG815" s="6">
        <f t="shared" si="7367"/>
        <v>2.13731590194846</v>
      </c>
      <c r="AH815" s="28">
        <f t="shared" si="7296"/>
        <v>1591000</v>
      </c>
      <c r="AI815" s="6">
        <f t="shared" si="7350"/>
        <v>1.4466386549340038</v>
      </c>
      <c r="AJ815" s="6">
        <f t="shared" si="7368"/>
        <v>1.6160159019484601</v>
      </c>
      <c r="AK815" s="28">
        <f t="shared" si="7297"/>
        <v>1591000</v>
      </c>
      <c r="AL815" s="6">
        <f t="shared" si="7351"/>
        <v>0.74653865493400373</v>
      </c>
      <c r="AM815" s="6">
        <f t="shared" si="7369"/>
        <v>0.75074846639893489</v>
      </c>
      <c r="AN815" s="28">
        <f t="shared" si="7298"/>
        <v>1591000</v>
      </c>
      <c r="AO815" s="6">
        <f t="shared" si="7352"/>
        <v>0.44573865493400378</v>
      </c>
      <c r="AP815" s="6">
        <f t="shared" si="7370"/>
        <v>0.4483159019484601</v>
      </c>
      <c r="AQ815" s="28">
        <f t="shared" si="7132"/>
        <v>151700</v>
      </c>
      <c r="AR815" s="6">
        <f t="shared" si="7046"/>
        <v>1.4152408701384311</v>
      </c>
      <c r="AS815" s="6">
        <f t="shared" si="7047"/>
        <v>1.5802602638126619</v>
      </c>
      <c r="AT815" s="28">
        <f t="shared" si="7214"/>
        <v>1016000</v>
      </c>
      <c r="AU815" s="6">
        <f t="shared" si="7048"/>
        <v>1.1809413385826772</v>
      </c>
      <c r="AV815" s="6">
        <f t="shared" si="7049"/>
        <v>1.3190541383550731</v>
      </c>
      <c r="AW815" s="28">
        <f t="shared" si="7299"/>
        <v>1591000</v>
      </c>
      <c r="AX815" s="6">
        <f t="shared" si="7050"/>
        <v>1.1789386549340037</v>
      </c>
      <c r="AY815" s="6">
        <f t="shared" si="7051"/>
        <v>1.3169511426657379</v>
      </c>
      <c r="AZ815" s="28">
        <f t="shared" si="7300"/>
        <v>1591000</v>
      </c>
      <c r="BA815" s="6">
        <f t="shared" si="7052"/>
        <v>1.1789386549340037</v>
      </c>
      <c r="BB815" s="21">
        <f t="shared" si="7053"/>
        <v>1.3169511426657379</v>
      </c>
    </row>
    <row r="816" spans="4:54" x14ac:dyDescent="0.25">
      <c r="D816" s="28">
        <v>807</v>
      </c>
      <c r="F816" s="20"/>
      <c r="G816" s="29">
        <f t="shared" si="7064"/>
        <v>404</v>
      </c>
      <c r="H816" s="4">
        <f t="shared" ref="H816" si="7381">H$5/G816+H$6</f>
        <v>4.038855445544554</v>
      </c>
      <c r="I816" s="4">
        <f t="shared" si="7055"/>
        <v>5.7890544554455445</v>
      </c>
      <c r="J816" s="28">
        <v>807</v>
      </c>
      <c r="K816" s="4">
        <f t="shared" ref="K816" si="7382">K$5/J816+K$6</f>
        <v>4.0389229244114002</v>
      </c>
      <c r="L816" s="4">
        <f t="shared" si="7057"/>
        <v>5.7891530359355636</v>
      </c>
      <c r="M816" s="28">
        <f t="shared" si="7373"/>
        <v>2221</v>
      </c>
      <c r="N816" s="6">
        <f t="shared" ref="N816" si="7383">N$5/M816+N$6</f>
        <v>3.739575011256191</v>
      </c>
      <c r="O816" s="6">
        <f t="shared" si="7356"/>
        <v>5.2567272399819904</v>
      </c>
      <c r="P816" s="28">
        <f t="shared" si="7375"/>
        <v>21310</v>
      </c>
      <c r="Q816" s="6">
        <f t="shared" ref="Q816" si="7384">Q$5/P816+Q$6</f>
        <v>3.7009043172219616</v>
      </c>
      <c r="R816" s="6">
        <f t="shared" si="7358"/>
        <v>5.2146143594556547</v>
      </c>
      <c r="S816" s="28">
        <f t="shared" si="7125"/>
        <v>39655</v>
      </c>
      <c r="T816" s="6">
        <f t="shared" ref="T816" si="7385">T$5/S816+T$6</f>
        <v>2.6597044508889169</v>
      </c>
      <c r="U816" s="6">
        <f t="shared" si="7360"/>
        <v>2.9699896734333628</v>
      </c>
      <c r="V816" s="28">
        <f t="shared" si="7127"/>
        <v>76075</v>
      </c>
      <c r="W816" s="6">
        <f t="shared" ref="W816" si="7386">W$5/V816+W$6</f>
        <v>2.5711573118632924</v>
      </c>
      <c r="X816" s="6">
        <f t="shared" si="7362"/>
        <v>2.8714168912257638</v>
      </c>
      <c r="Y816" s="28">
        <f t="shared" si="7129"/>
        <v>151950</v>
      </c>
      <c r="Z816" s="6">
        <f t="shared" ref="Z816" si="7387">Z$5/Y816+Z$6</f>
        <v>2.4475177690029617</v>
      </c>
      <c r="AA816" s="6">
        <f t="shared" si="7364"/>
        <v>2.7336219480092137</v>
      </c>
      <c r="AB816" s="28">
        <f t="shared" si="7212"/>
        <v>1018000</v>
      </c>
      <c r="AC816" s="6">
        <f t="shared" ref="AC816" si="7388">AC$5/AB816+AC$6</f>
        <v>2.1992304518664048</v>
      </c>
      <c r="AD816" s="6">
        <f t="shared" si="7366"/>
        <v>2.4567074656188606</v>
      </c>
      <c r="AE816" s="28">
        <f t="shared" si="7295"/>
        <v>1594000</v>
      </c>
      <c r="AF816" s="6">
        <f t="shared" si="7349"/>
        <v>1.9132319949811794</v>
      </c>
      <c r="AG816" s="6">
        <f t="shared" si="7367"/>
        <v>2.1373089084065242</v>
      </c>
      <c r="AH816" s="28">
        <f t="shared" si="7296"/>
        <v>1594000</v>
      </c>
      <c r="AI816" s="6">
        <f t="shared" si="7350"/>
        <v>1.4466319949811794</v>
      </c>
      <c r="AJ816" s="6">
        <f t="shared" si="7368"/>
        <v>1.6160089084065246</v>
      </c>
      <c r="AK816" s="28">
        <f t="shared" si="7297"/>
        <v>1594000</v>
      </c>
      <c r="AL816" s="6">
        <f t="shared" si="7351"/>
        <v>0.74653199498117939</v>
      </c>
      <c r="AM816" s="6">
        <f t="shared" si="7369"/>
        <v>0.75074147285699933</v>
      </c>
      <c r="AN816" s="28">
        <f t="shared" si="7298"/>
        <v>1594000</v>
      </c>
      <c r="AO816" s="6">
        <f t="shared" si="7352"/>
        <v>0.44573199498117938</v>
      </c>
      <c r="AP816" s="6">
        <f t="shared" si="7370"/>
        <v>0.44830890840652449</v>
      </c>
      <c r="AQ816" s="28">
        <f t="shared" si="7132"/>
        <v>151950</v>
      </c>
      <c r="AR816" s="6">
        <f t="shared" si="7046"/>
        <v>1.4152177690029615</v>
      </c>
      <c r="AS816" s="6">
        <f t="shared" si="7047"/>
        <v>1.5802360021976172</v>
      </c>
      <c r="AT816" s="28">
        <f t="shared" si="7214"/>
        <v>1018000</v>
      </c>
      <c r="AU816" s="6">
        <f t="shared" si="7048"/>
        <v>1.1809304518664048</v>
      </c>
      <c r="AV816" s="6">
        <f t="shared" si="7049"/>
        <v>1.3190427063361383</v>
      </c>
      <c r="AW816" s="28">
        <f t="shared" si="7299"/>
        <v>1594000</v>
      </c>
      <c r="AX816" s="6">
        <f t="shared" si="7050"/>
        <v>1.1789319949811794</v>
      </c>
      <c r="AY816" s="6">
        <f t="shared" si="7051"/>
        <v>1.3169441491238023</v>
      </c>
      <c r="AZ816" s="28">
        <f t="shared" si="7300"/>
        <v>1594000</v>
      </c>
      <c r="BA816" s="6">
        <f t="shared" si="7052"/>
        <v>1.1789319949811794</v>
      </c>
      <c r="BB816" s="21">
        <f t="shared" si="7053"/>
        <v>1.3169441491238023</v>
      </c>
    </row>
    <row r="817" spans="4:54" x14ac:dyDescent="0.25">
      <c r="D817" s="28">
        <v>808</v>
      </c>
      <c r="F817" s="20"/>
      <c r="G817" s="29">
        <f t="shared" si="7064"/>
        <v>404.5</v>
      </c>
      <c r="H817" s="4">
        <f t="shared" ref="H817" si="7389">H$5/G817+H$6</f>
        <v>4.0387881334981461</v>
      </c>
      <c r="I817" s="4">
        <f t="shared" si="7055"/>
        <v>5.7889561186650189</v>
      </c>
      <c r="J817" s="28">
        <v>808</v>
      </c>
      <c r="K817" s="4">
        <f t="shared" ref="K817" si="7390">K$5/J817+K$6</f>
        <v>4.038855445544554</v>
      </c>
      <c r="L817" s="4">
        <f t="shared" si="7057"/>
        <v>5.7890544554455445</v>
      </c>
      <c r="M817" s="28">
        <f t="shared" si="7373"/>
        <v>2224</v>
      </c>
      <c r="N817" s="6">
        <f t="shared" ref="N817" si="7391">N$5/M817+N$6</f>
        <v>3.7395136690647481</v>
      </c>
      <c r="O817" s="6">
        <f t="shared" si="7356"/>
        <v>5.2566604316546766</v>
      </c>
      <c r="P817" s="28">
        <f t="shared" si="7375"/>
        <v>21340</v>
      </c>
      <c r="Q817" s="6">
        <f t="shared" ref="Q817" si="7392">Q$5/P817+Q$6</f>
        <v>3.7008947516401127</v>
      </c>
      <c r="R817" s="6">
        <f t="shared" si="7358"/>
        <v>5.2146039362699161</v>
      </c>
      <c r="S817" s="28">
        <f t="shared" si="7125"/>
        <v>39720</v>
      </c>
      <c r="T817" s="6">
        <f t="shared" ref="T817" si="7393">T$5/S817+T$6</f>
        <v>2.6596656596173212</v>
      </c>
      <c r="U817" s="6">
        <f t="shared" si="7360"/>
        <v>2.9699489425981875</v>
      </c>
      <c r="V817" s="28">
        <f t="shared" si="7127"/>
        <v>76200</v>
      </c>
      <c r="W817" s="6">
        <f t="shared" ref="W817" si="7394">W$5/V817+W$6</f>
        <v>2.5711257217847767</v>
      </c>
      <c r="X817" s="6">
        <f t="shared" si="7362"/>
        <v>2.8713837270341207</v>
      </c>
      <c r="Y817" s="28">
        <f t="shared" si="7129"/>
        <v>152200</v>
      </c>
      <c r="Z817" s="6">
        <f t="shared" ref="Z817" si="7395">Z$5/Y817+Z$6</f>
        <v>2.4474947437582131</v>
      </c>
      <c r="AA817" s="6">
        <f t="shared" si="7364"/>
        <v>2.7335977660972404</v>
      </c>
      <c r="AB817" s="28">
        <f t="shared" si="7212"/>
        <v>1020000</v>
      </c>
      <c r="AC817" s="6">
        <f t="shared" ref="AC817" si="7396">AC$5/AB817+AC$6</f>
        <v>2.1992196078431374</v>
      </c>
      <c r="AD817" s="6">
        <f t="shared" si="7366"/>
        <v>2.4566960784313725</v>
      </c>
      <c r="AE817" s="28">
        <f t="shared" si="7295"/>
        <v>1597000</v>
      </c>
      <c r="AF817" s="6">
        <f t="shared" si="7349"/>
        <v>1.9132253600500939</v>
      </c>
      <c r="AG817" s="6">
        <f t="shared" si="7367"/>
        <v>2.1373019411396368</v>
      </c>
      <c r="AH817" s="28">
        <f t="shared" si="7296"/>
        <v>1597000</v>
      </c>
      <c r="AI817" s="6">
        <f t="shared" si="7350"/>
        <v>1.446625360050094</v>
      </c>
      <c r="AJ817" s="6">
        <f t="shared" si="7368"/>
        <v>1.6160019411396369</v>
      </c>
      <c r="AK817" s="28">
        <f t="shared" si="7297"/>
        <v>1597000</v>
      </c>
      <c r="AL817" s="6">
        <f t="shared" si="7351"/>
        <v>0.74652536005009396</v>
      </c>
      <c r="AM817" s="6">
        <f t="shared" si="7369"/>
        <v>0.75073450559011168</v>
      </c>
      <c r="AN817" s="28">
        <f t="shared" si="7298"/>
        <v>1597000</v>
      </c>
      <c r="AO817" s="6">
        <f t="shared" si="7352"/>
        <v>0.44572536005009389</v>
      </c>
      <c r="AP817" s="6">
        <f t="shared" si="7370"/>
        <v>0.44830194113963684</v>
      </c>
      <c r="AQ817" s="28">
        <f t="shared" si="7132"/>
        <v>152200</v>
      </c>
      <c r="AR817" s="6">
        <f t="shared" si="7046"/>
        <v>1.4151947437582129</v>
      </c>
      <c r="AS817" s="6">
        <f t="shared" si="7047"/>
        <v>1.5802118202856441</v>
      </c>
      <c r="AT817" s="28">
        <f t="shared" si="7214"/>
        <v>1020000</v>
      </c>
      <c r="AU817" s="6">
        <f t="shared" si="7048"/>
        <v>1.1809196078431372</v>
      </c>
      <c r="AV817" s="6">
        <f t="shared" si="7049"/>
        <v>1.3190313191486505</v>
      </c>
      <c r="AW817" s="28">
        <f t="shared" si="7299"/>
        <v>1597000</v>
      </c>
      <c r="AX817" s="6">
        <f t="shared" si="7050"/>
        <v>1.178925360050094</v>
      </c>
      <c r="AY817" s="6">
        <f t="shared" si="7051"/>
        <v>1.3169371818569147</v>
      </c>
      <c r="AZ817" s="28">
        <f t="shared" si="7300"/>
        <v>1597000</v>
      </c>
      <c r="BA817" s="6">
        <f t="shared" si="7052"/>
        <v>1.178925360050094</v>
      </c>
      <c r="BB817" s="21">
        <f t="shared" si="7053"/>
        <v>1.3169371818569147</v>
      </c>
    </row>
    <row r="818" spans="4:54" x14ac:dyDescent="0.25">
      <c r="D818" s="28">
        <v>809</v>
      </c>
      <c r="F818" s="20"/>
      <c r="G818" s="29">
        <f t="shared" si="7064"/>
        <v>405</v>
      </c>
      <c r="H818" s="4">
        <f t="shared" ref="H818" si="7397">H$5/G818+H$6</f>
        <v>4.0387209876543206</v>
      </c>
      <c r="I818" s="4">
        <f t="shared" si="7055"/>
        <v>5.7888580246913586</v>
      </c>
      <c r="J818" s="28">
        <v>809</v>
      </c>
      <c r="K818" s="4">
        <f t="shared" ref="K818" si="7398">K$5/J818+K$6</f>
        <v>4.0387881334981461</v>
      </c>
      <c r="L818" s="4">
        <f t="shared" si="7057"/>
        <v>5.7889561186650189</v>
      </c>
      <c r="M818" s="28">
        <f t="shared" si="7373"/>
        <v>2227</v>
      </c>
      <c r="N818" s="6">
        <f t="shared" ref="N818" si="7399">N$5/M818+N$6</f>
        <v>3.7394524921418952</v>
      </c>
      <c r="O818" s="6">
        <f t="shared" si="7356"/>
        <v>5.2565938033228559</v>
      </c>
      <c r="P818" s="28">
        <f t="shared" si="7375"/>
        <v>21370</v>
      </c>
      <c r="Q818" s="6">
        <f t="shared" ref="Q818" si="7400">Q$5/P818+Q$6</f>
        <v>3.7008852129153018</v>
      </c>
      <c r="R818" s="6">
        <f t="shared" si="7358"/>
        <v>5.2145935423490881</v>
      </c>
      <c r="S818" s="28">
        <f t="shared" si="7125"/>
        <v>39785</v>
      </c>
      <c r="T818" s="6">
        <f t="shared" ref="T818" si="7401">T$5/S818+T$6</f>
        <v>2.6596269950986553</v>
      </c>
      <c r="U818" s="6">
        <f t="shared" si="7360"/>
        <v>2.9699083448535881</v>
      </c>
      <c r="V818" s="28">
        <f t="shared" si="7127"/>
        <v>76325</v>
      </c>
      <c r="W818" s="6">
        <f t="shared" ref="W818" si="7402">W$5/V818+W$6</f>
        <v>2.5710942351785127</v>
      </c>
      <c r="X818" s="6">
        <f t="shared" si="7362"/>
        <v>2.8713506714706845</v>
      </c>
      <c r="Y818" s="28">
        <f t="shared" si="7129"/>
        <v>152450</v>
      </c>
      <c r="Z818" s="6">
        <f t="shared" ref="Z818" si="7403">Z$5/Y818+Z$6</f>
        <v>2.4474717940308297</v>
      </c>
      <c r="AA818" s="6">
        <f t="shared" si="7364"/>
        <v>2.7335736634962284</v>
      </c>
      <c r="AB818" s="28">
        <f t="shared" si="7212"/>
        <v>1022000</v>
      </c>
      <c r="AC818" s="6">
        <f t="shared" ref="AC818" si="7404">AC$5/AB818+AC$6</f>
        <v>2.1992088062622313</v>
      </c>
      <c r="AD818" s="6">
        <f t="shared" si="7366"/>
        <v>2.4566847358121331</v>
      </c>
      <c r="AE818" s="28">
        <f t="shared" si="7295"/>
        <v>1600000</v>
      </c>
      <c r="AF818" s="6">
        <f t="shared" si="7349"/>
        <v>1.91321875</v>
      </c>
      <c r="AG818" s="6">
        <f t="shared" si="7367"/>
        <v>2.1372949999999999</v>
      </c>
      <c r="AH818" s="28">
        <f t="shared" si="7296"/>
        <v>1600000</v>
      </c>
      <c r="AI818" s="6">
        <f t="shared" si="7350"/>
        <v>1.4466187500000001</v>
      </c>
      <c r="AJ818" s="6">
        <f t="shared" si="7368"/>
        <v>1.6159950000000001</v>
      </c>
      <c r="AK818" s="28">
        <f t="shared" si="7297"/>
        <v>1600000</v>
      </c>
      <c r="AL818" s="6">
        <f t="shared" si="7351"/>
        <v>0.74651875000000001</v>
      </c>
      <c r="AM818" s="6">
        <f t="shared" si="7369"/>
        <v>0.75072756445047484</v>
      </c>
      <c r="AN818" s="28">
        <f t="shared" si="7298"/>
        <v>1600000</v>
      </c>
      <c r="AO818" s="6">
        <f t="shared" si="7352"/>
        <v>0.44571875</v>
      </c>
      <c r="AP818" s="6">
        <f t="shared" si="7370"/>
        <v>0.448295</v>
      </c>
      <c r="AQ818" s="28">
        <f t="shared" si="7132"/>
        <v>152450</v>
      </c>
      <c r="AR818" s="6">
        <f t="shared" si="7046"/>
        <v>1.4151717940308297</v>
      </c>
      <c r="AS818" s="6">
        <f t="shared" si="7047"/>
        <v>1.580187717684632</v>
      </c>
      <c r="AT818" s="28">
        <f t="shared" si="7214"/>
        <v>1022000</v>
      </c>
      <c r="AU818" s="6">
        <f t="shared" si="7048"/>
        <v>1.1809088062622308</v>
      </c>
      <c r="AV818" s="6">
        <f t="shared" si="7049"/>
        <v>1.3190199765294108</v>
      </c>
      <c r="AW818" s="28">
        <f t="shared" si="7299"/>
        <v>1600000</v>
      </c>
      <c r="AX818" s="6">
        <f t="shared" si="7050"/>
        <v>1.17891875</v>
      </c>
      <c r="AY818" s="6">
        <f t="shared" si="7051"/>
        <v>1.3169302407172778</v>
      </c>
      <c r="AZ818" s="28">
        <f t="shared" si="7300"/>
        <v>1600000</v>
      </c>
      <c r="BA818" s="6">
        <f t="shared" si="7052"/>
        <v>1.17891875</v>
      </c>
      <c r="BB818" s="21">
        <f t="shared" si="7053"/>
        <v>1.3169302407172778</v>
      </c>
    </row>
    <row r="819" spans="4:54" x14ac:dyDescent="0.25">
      <c r="D819" s="28">
        <v>810</v>
      </c>
      <c r="F819" s="20"/>
      <c r="G819" s="29">
        <f t="shared" si="7064"/>
        <v>405.5</v>
      </c>
      <c r="H819" s="4">
        <f t="shared" ref="H819" si="7405">H$5/G819+H$6</f>
        <v>4.0386540073982733</v>
      </c>
      <c r="I819" s="4">
        <f t="shared" si="7055"/>
        <v>5.7887601726263878</v>
      </c>
      <c r="J819" s="28">
        <v>810</v>
      </c>
      <c r="K819" s="4">
        <f t="shared" ref="K819" si="7406">K$5/J819+K$6</f>
        <v>4.0387209876543206</v>
      </c>
      <c r="L819" s="4">
        <f t="shared" si="7057"/>
        <v>5.7888580246913586</v>
      </c>
      <c r="M819" s="28">
        <f t="shared" si="7373"/>
        <v>2230</v>
      </c>
      <c r="N819" s="6">
        <f t="shared" ref="N819" si="7407">N$5/M819+N$6</f>
        <v>3.739391479820628</v>
      </c>
      <c r="O819" s="6">
        <f t="shared" si="7356"/>
        <v>5.2565273542600899</v>
      </c>
      <c r="P819" s="28">
        <f t="shared" si="7375"/>
        <v>21400</v>
      </c>
      <c r="Q819" s="6">
        <f t="shared" ref="Q819" si="7408">Q$5/P819+Q$6</f>
        <v>3.7008757009345796</v>
      </c>
      <c r="R819" s="6">
        <f t="shared" si="7358"/>
        <v>5.2145831775700939</v>
      </c>
      <c r="S819" s="28">
        <f t="shared" si="7125"/>
        <v>39850</v>
      </c>
      <c r="T819" s="6">
        <f t="shared" ref="T819" si="7409">T$5/S819+T$6</f>
        <v>2.6595884567126729</v>
      </c>
      <c r="U819" s="6">
        <f t="shared" si="7360"/>
        <v>2.969867879548306</v>
      </c>
      <c r="V819" s="28">
        <f t="shared" si="7127"/>
        <v>76450</v>
      </c>
      <c r="W819" s="6">
        <f t="shared" ref="W819" si="7410">W$5/V819+W$6</f>
        <v>2.571062851536952</v>
      </c>
      <c r="X819" s="6">
        <f t="shared" si="7362"/>
        <v>2.871317724002616</v>
      </c>
      <c r="Y819" s="28">
        <f t="shared" si="7129"/>
        <v>152700</v>
      </c>
      <c r="Z819" s="6">
        <f t="shared" ref="Z819" si="7411">Z$5/Y819+Z$6</f>
        <v>2.4474489194499016</v>
      </c>
      <c r="AA819" s="6">
        <f t="shared" si="7364"/>
        <v>2.7335496398166339</v>
      </c>
      <c r="AB819" s="28">
        <f t="shared" si="7212"/>
        <v>1024000</v>
      </c>
      <c r="AC819" s="6">
        <f t="shared" ref="AC819" si="7412">AC$5/AB819+AC$6</f>
        <v>2.1991980468750003</v>
      </c>
      <c r="AD819" s="6">
        <f t="shared" si="7366"/>
        <v>2.4566734374999997</v>
      </c>
      <c r="AE819" s="28">
        <f t="shared" si="7295"/>
        <v>1603000</v>
      </c>
      <c r="AF819" s="6">
        <f t="shared" si="7349"/>
        <v>1.9132121646912039</v>
      </c>
      <c r="AG819" s="6">
        <f t="shared" si="7367"/>
        <v>2.137288084840923</v>
      </c>
      <c r="AH819" s="28">
        <f t="shared" si="7296"/>
        <v>1603000</v>
      </c>
      <c r="AI819" s="6">
        <f t="shared" si="7350"/>
        <v>1.446612164691204</v>
      </c>
      <c r="AJ819" s="6">
        <f t="shared" si="7368"/>
        <v>1.6159880848409234</v>
      </c>
      <c r="AK819" s="28">
        <f t="shared" si="7297"/>
        <v>1603000</v>
      </c>
      <c r="AL819" s="6">
        <f t="shared" si="7351"/>
        <v>0.74651216469120396</v>
      </c>
      <c r="AM819" s="6">
        <f t="shared" si="7369"/>
        <v>0.75072064929139815</v>
      </c>
      <c r="AN819" s="28">
        <f t="shared" si="7298"/>
        <v>1603000</v>
      </c>
      <c r="AO819" s="6">
        <f t="shared" si="7352"/>
        <v>0.44571216469120395</v>
      </c>
      <c r="AP819" s="6">
        <f t="shared" si="7370"/>
        <v>0.44828808484092325</v>
      </c>
      <c r="AQ819" s="28">
        <f t="shared" si="7132"/>
        <v>152700</v>
      </c>
      <c r="AR819" s="6">
        <f t="shared" si="7046"/>
        <v>1.4151489194499018</v>
      </c>
      <c r="AS819" s="6">
        <f t="shared" si="7047"/>
        <v>1.5801636940050376</v>
      </c>
      <c r="AT819" s="28">
        <f t="shared" si="7214"/>
        <v>1024000</v>
      </c>
      <c r="AU819" s="6">
        <f t="shared" si="7048"/>
        <v>1.1808980468750001</v>
      </c>
      <c r="AV819" s="6">
        <f t="shared" si="7049"/>
        <v>1.3190086782172779</v>
      </c>
      <c r="AW819" s="28">
        <f t="shared" si="7299"/>
        <v>1603000</v>
      </c>
      <c r="AX819" s="6">
        <f t="shared" si="7050"/>
        <v>1.178912164691204</v>
      </c>
      <c r="AY819" s="6">
        <f t="shared" si="7051"/>
        <v>1.3169233255582011</v>
      </c>
      <c r="AZ819" s="28">
        <f t="shared" si="7300"/>
        <v>1603000</v>
      </c>
      <c r="BA819" s="6">
        <f t="shared" si="7052"/>
        <v>1.178912164691204</v>
      </c>
      <c r="BB819" s="21">
        <f t="shared" si="7053"/>
        <v>1.3169233255582011</v>
      </c>
    </row>
    <row r="820" spans="4:54" x14ac:dyDescent="0.25">
      <c r="D820" s="28">
        <v>811</v>
      </c>
      <c r="F820" s="20"/>
      <c r="G820" s="29">
        <f t="shared" si="7064"/>
        <v>406</v>
      </c>
      <c r="H820" s="4">
        <f t="shared" ref="H820" si="7413">H$5/G820+H$6</f>
        <v>4.0385871921182268</v>
      </c>
      <c r="I820" s="4">
        <f t="shared" si="7055"/>
        <v>5.7886625615763547</v>
      </c>
      <c r="J820" s="28">
        <v>811</v>
      </c>
      <c r="K820" s="4">
        <f t="shared" ref="K820" si="7414">K$5/J820+K$6</f>
        <v>4.0386540073982733</v>
      </c>
      <c r="L820" s="4">
        <f t="shared" si="7057"/>
        <v>5.7887601726263878</v>
      </c>
      <c r="M820" s="28">
        <f t="shared" si="7373"/>
        <v>2233</v>
      </c>
      <c r="N820" s="6">
        <f t="shared" ref="N820" si="7415">N$5/M820+N$6</f>
        <v>3.7393306314375283</v>
      </c>
      <c r="O820" s="6">
        <f t="shared" si="7356"/>
        <v>5.2564610837438428</v>
      </c>
      <c r="P820" s="28">
        <f t="shared" si="7375"/>
        <v>21430</v>
      </c>
      <c r="Q820" s="6">
        <f t="shared" ref="Q820" si="7416">Q$5/P820+Q$6</f>
        <v>3.700866215585628</v>
      </c>
      <c r="R820" s="6">
        <f t="shared" si="7358"/>
        <v>5.2145728418105461</v>
      </c>
      <c r="S820" s="28">
        <f t="shared" si="7125"/>
        <v>39915</v>
      </c>
      <c r="T820" s="6">
        <f t="shared" ref="T820" si="7417">T$5/S820+T$6</f>
        <v>2.6595500438431667</v>
      </c>
      <c r="U820" s="6">
        <f t="shared" si="7360"/>
        <v>2.9698275460353249</v>
      </c>
      <c r="V820" s="28">
        <f t="shared" si="7127"/>
        <v>76575</v>
      </c>
      <c r="W820" s="6">
        <f t="shared" ref="W820" si="7418">W$5/V820+W$6</f>
        <v>2.5710315703558599</v>
      </c>
      <c r="X820" s="6">
        <f t="shared" si="7362"/>
        <v>2.8712848841005552</v>
      </c>
      <c r="Y820" s="28">
        <f t="shared" si="7129"/>
        <v>152950</v>
      </c>
      <c r="Z820" s="6">
        <f t="shared" ref="Z820" si="7419">Z$5/Y820+Z$6</f>
        <v>2.4474261196469436</v>
      </c>
      <c r="AA820" s="6">
        <f t="shared" si="7364"/>
        <v>2.7335256946714614</v>
      </c>
      <c r="AB820" s="28">
        <f t="shared" si="7212"/>
        <v>1026000</v>
      </c>
      <c r="AC820" s="6">
        <f t="shared" ref="AC820" si="7420">AC$5/AB820+AC$6</f>
        <v>2.199187329434698</v>
      </c>
      <c r="AD820" s="6">
        <f t="shared" si="7366"/>
        <v>2.4566621832358675</v>
      </c>
      <c r="AE820" s="28">
        <f t="shared" si="7295"/>
        <v>1606000</v>
      </c>
      <c r="AF820" s="6">
        <f t="shared" si="7349"/>
        <v>1.913205603985056</v>
      </c>
      <c r="AG820" s="6">
        <f t="shared" si="7367"/>
        <v>2.1372811955168118</v>
      </c>
      <c r="AH820" s="28">
        <f t="shared" si="7296"/>
        <v>1606000</v>
      </c>
      <c r="AI820" s="6">
        <f t="shared" si="7350"/>
        <v>1.4466056039850561</v>
      </c>
      <c r="AJ820" s="6">
        <f t="shared" si="7368"/>
        <v>1.615981195516812</v>
      </c>
      <c r="AK820" s="28">
        <f t="shared" si="7297"/>
        <v>1606000</v>
      </c>
      <c r="AL820" s="6">
        <f t="shared" si="7351"/>
        <v>0.74650560398505605</v>
      </c>
      <c r="AM820" s="6">
        <f t="shared" si="7369"/>
        <v>0.75071375996728684</v>
      </c>
      <c r="AN820" s="28">
        <f t="shared" si="7298"/>
        <v>1606000</v>
      </c>
      <c r="AO820" s="6">
        <f t="shared" si="7352"/>
        <v>0.44570560398505604</v>
      </c>
      <c r="AP820" s="6">
        <f t="shared" si="7370"/>
        <v>0.44828119551681195</v>
      </c>
      <c r="AQ820" s="28">
        <f t="shared" si="7132"/>
        <v>152950</v>
      </c>
      <c r="AR820" s="6">
        <f t="shared" si="7046"/>
        <v>1.4151261196469436</v>
      </c>
      <c r="AS820" s="6">
        <f t="shared" si="7047"/>
        <v>1.580139748859865</v>
      </c>
      <c r="AT820" s="28">
        <f t="shared" si="7214"/>
        <v>1026000</v>
      </c>
      <c r="AU820" s="6">
        <f t="shared" si="7048"/>
        <v>1.1808873294346978</v>
      </c>
      <c r="AV820" s="6">
        <f t="shared" si="7049"/>
        <v>1.3189974239531452</v>
      </c>
      <c r="AW820" s="28">
        <f t="shared" si="7299"/>
        <v>1606000</v>
      </c>
      <c r="AX820" s="6">
        <f t="shared" si="7050"/>
        <v>1.1789056039850561</v>
      </c>
      <c r="AY820" s="6">
        <f t="shared" si="7051"/>
        <v>1.3169164362340897</v>
      </c>
      <c r="AZ820" s="28">
        <f t="shared" si="7300"/>
        <v>1606000</v>
      </c>
      <c r="BA820" s="6">
        <f t="shared" si="7052"/>
        <v>1.1789056039850561</v>
      </c>
      <c r="BB820" s="21">
        <f t="shared" si="7053"/>
        <v>1.3169164362340897</v>
      </c>
    </row>
    <row r="821" spans="4:54" x14ac:dyDescent="0.25">
      <c r="D821" s="28">
        <v>812</v>
      </c>
      <c r="F821" s="20"/>
      <c r="G821" s="29">
        <f t="shared" si="7064"/>
        <v>406.5</v>
      </c>
      <c r="H821" s="4">
        <f t="shared" ref="H821" si="7421">H$5/G821+H$6</f>
        <v>4.0385205412054122</v>
      </c>
      <c r="I821" s="4">
        <f t="shared" si="7055"/>
        <v>5.7885651906519069</v>
      </c>
      <c r="J821" s="28">
        <v>812</v>
      </c>
      <c r="K821" s="4">
        <f t="shared" ref="K821" si="7422">K$5/J821+K$6</f>
        <v>4.0385871921182268</v>
      </c>
      <c r="L821" s="4">
        <f t="shared" si="7057"/>
        <v>5.7886625615763547</v>
      </c>
      <c r="M821" s="28">
        <f t="shared" si="7373"/>
        <v>2236</v>
      </c>
      <c r="N821" s="6">
        <f t="shared" ref="N821" si="7423">N$5/M821+N$6</f>
        <v>3.7392699463327372</v>
      </c>
      <c r="O821" s="6">
        <f t="shared" si="7356"/>
        <v>5.2563949910554566</v>
      </c>
      <c r="P821" s="28">
        <f t="shared" si="7375"/>
        <v>21460</v>
      </c>
      <c r="Q821" s="6">
        <f t="shared" ref="Q821" si="7424">Q$5/P821+Q$6</f>
        <v>3.7008567567567567</v>
      </c>
      <c r="R821" s="6">
        <f t="shared" si="7358"/>
        <v>5.2145625349487421</v>
      </c>
      <c r="S821" s="28">
        <f t="shared" si="7125"/>
        <v>39980</v>
      </c>
      <c r="T821" s="6">
        <f t="shared" ref="T821" si="7425">T$5/S821+T$6</f>
        <v>2.6595117558779391</v>
      </c>
      <c r="U821" s="6">
        <f t="shared" si="7360"/>
        <v>2.9697873436718361</v>
      </c>
      <c r="V821" s="28">
        <f t="shared" si="7127"/>
        <v>76700</v>
      </c>
      <c r="W821" s="6">
        <f t="shared" ref="W821" si="7426">W$5/V821+W$6</f>
        <v>2.5710003911342891</v>
      </c>
      <c r="X821" s="6">
        <f t="shared" si="7362"/>
        <v>2.871252151238592</v>
      </c>
      <c r="Y821" s="28">
        <f t="shared" si="7129"/>
        <v>153200</v>
      </c>
      <c r="Z821" s="6">
        <f t="shared" ref="Z821" si="7427">Z$5/Y821+Z$6</f>
        <v>2.4474033942558746</v>
      </c>
      <c r="AA821" s="6">
        <f t="shared" si="7364"/>
        <v>2.7335018276762404</v>
      </c>
      <c r="AB821" s="28">
        <f t="shared" si="7212"/>
        <v>1028000</v>
      </c>
      <c r="AC821" s="6">
        <f t="shared" ref="AC821" si="7428">AC$5/AB821+AC$6</f>
        <v>2.1991766536964983</v>
      </c>
      <c r="AD821" s="6">
        <f t="shared" si="7366"/>
        <v>2.4566509727626458</v>
      </c>
      <c r="AE821" s="28">
        <f t="shared" si="7295"/>
        <v>1609000</v>
      </c>
      <c r="AF821" s="6">
        <f t="shared" si="7349"/>
        <v>1.9131990677439403</v>
      </c>
      <c r="AG821" s="6">
        <f t="shared" si="7367"/>
        <v>2.1372743318831571</v>
      </c>
      <c r="AH821" s="28">
        <f t="shared" si="7296"/>
        <v>1609000</v>
      </c>
      <c r="AI821" s="6">
        <f t="shared" si="7350"/>
        <v>1.4465990677439404</v>
      </c>
      <c r="AJ821" s="6">
        <f t="shared" si="7368"/>
        <v>1.6159743318831572</v>
      </c>
      <c r="AK821" s="28">
        <f t="shared" si="7297"/>
        <v>1609000</v>
      </c>
      <c r="AL821" s="6">
        <f t="shared" si="7351"/>
        <v>0.74649906774394037</v>
      </c>
      <c r="AM821" s="6">
        <f t="shared" si="7369"/>
        <v>0.75070689633363208</v>
      </c>
      <c r="AN821" s="28">
        <f t="shared" si="7298"/>
        <v>1609000</v>
      </c>
      <c r="AO821" s="6">
        <f t="shared" si="7352"/>
        <v>0.4456990677439403</v>
      </c>
      <c r="AP821" s="6">
        <f t="shared" si="7370"/>
        <v>0.44827433188315724</v>
      </c>
      <c r="AQ821" s="28">
        <f t="shared" si="7132"/>
        <v>153200</v>
      </c>
      <c r="AR821" s="6">
        <f t="shared" si="7046"/>
        <v>1.4151033942558746</v>
      </c>
      <c r="AS821" s="6">
        <f t="shared" si="7047"/>
        <v>1.5801158818646439</v>
      </c>
      <c r="AT821" s="28">
        <f t="shared" si="7214"/>
        <v>1028000</v>
      </c>
      <c r="AU821" s="6">
        <f t="shared" si="7048"/>
        <v>1.1808766536964981</v>
      </c>
      <c r="AV821" s="6">
        <f t="shared" si="7049"/>
        <v>1.3189862134799237</v>
      </c>
      <c r="AW821" s="28">
        <f t="shared" si="7299"/>
        <v>1609000</v>
      </c>
      <c r="AX821" s="6">
        <f t="shared" si="7050"/>
        <v>1.1788990677439404</v>
      </c>
      <c r="AY821" s="6">
        <f t="shared" si="7051"/>
        <v>1.316909572600435</v>
      </c>
      <c r="AZ821" s="28">
        <f t="shared" si="7300"/>
        <v>1609000</v>
      </c>
      <c r="BA821" s="6">
        <f t="shared" si="7052"/>
        <v>1.1788990677439404</v>
      </c>
      <c r="BB821" s="21">
        <f t="shared" si="7053"/>
        <v>1.316909572600435</v>
      </c>
    </row>
    <row r="822" spans="4:54" x14ac:dyDescent="0.25">
      <c r="D822" s="28">
        <v>813</v>
      </c>
      <c r="F822" s="20"/>
      <c r="G822" s="29">
        <f t="shared" si="7064"/>
        <v>407</v>
      </c>
      <c r="H822" s="4">
        <f t="shared" ref="H822" si="7429">H$5/G822+H$6</f>
        <v>4.0384540540540543</v>
      </c>
      <c r="I822" s="4">
        <f t="shared" si="7055"/>
        <v>5.7884680589680588</v>
      </c>
      <c r="J822" s="28">
        <v>813</v>
      </c>
      <c r="K822" s="4">
        <f t="shared" ref="K822" si="7430">K$5/J822+K$6</f>
        <v>4.0385205412054122</v>
      </c>
      <c r="L822" s="4">
        <f t="shared" si="7057"/>
        <v>5.7885651906519069</v>
      </c>
      <c r="M822" s="28">
        <f t="shared" si="7373"/>
        <v>2239</v>
      </c>
      <c r="N822" s="6">
        <f t="shared" ref="N822" si="7431">N$5/M822+N$6</f>
        <v>3.7392094238499332</v>
      </c>
      <c r="O822" s="6">
        <f t="shared" si="7356"/>
        <v>5.2563290754801253</v>
      </c>
      <c r="P822" s="28">
        <f t="shared" si="7375"/>
        <v>21490</v>
      </c>
      <c r="Q822" s="6">
        <f t="shared" ref="Q822" si="7432">Q$5/P822+Q$6</f>
        <v>3.7008473243369009</v>
      </c>
      <c r="R822" s="6">
        <f t="shared" si="7358"/>
        <v>5.2145522568636578</v>
      </c>
      <c r="S822" s="28">
        <f t="shared" si="7125"/>
        <v>40045</v>
      </c>
      <c r="T822" s="6">
        <f t="shared" ref="T822" si="7433">T$5/S822+T$6</f>
        <v>2.6594735922087653</v>
      </c>
      <c r="U822" s="6">
        <f t="shared" si="7360"/>
        <v>2.9697472718192035</v>
      </c>
      <c r="V822" s="28">
        <f t="shared" si="7127"/>
        <v>76825</v>
      </c>
      <c r="W822" s="6">
        <f t="shared" ref="W822" si="7434">W$5/V822+W$6</f>
        <v>2.5709693133745524</v>
      </c>
      <c r="X822" s="6">
        <f t="shared" si="7362"/>
        <v>2.87121952489424</v>
      </c>
      <c r="Y822" s="28">
        <f t="shared" si="7129"/>
        <v>153450</v>
      </c>
      <c r="Z822" s="6">
        <f t="shared" ref="Z822" si="7435">Z$5/Y822+Z$6</f>
        <v>2.4473807429130008</v>
      </c>
      <c r="AA822" s="6">
        <f t="shared" si="7364"/>
        <v>2.7334780384490065</v>
      </c>
      <c r="AB822" s="28">
        <f t="shared" si="7212"/>
        <v>1030000</v>
      </c>
      <c r="AC822" s="6">
        <f t="shared" ref="AC822" si="7436">AC$5/AB822+AC$6</f>
        <v>2.199166019417476</v>
      </c>
      <c r="AD822" s="6">
        <f t="shared" si="7366"/>
        <v>2.4566398058252426</v>
      </c>
      <c r="AE822" s="28">
        <f t="shared" si="7295"/>
        <v>1612000</v>
      </c>
      <c r="AF822" s="6">
        <f t="shared" si="7349"/>
        <v>1.9131925558312655</v>
      </c>
      <c r="AG822" s="6">
        <f t="shared" si="7367"/>
        <v>2.1372674937965259</v>
      </c>
      <c r="AH822" s="28">
        <f t="shared" si="7296"/>
        <v>1612000</v>
      </c>
      <c r="AI822" s="6">
        <f t="shared" si="7350"/>
        <v>1.4465925558312656</v>
      </c>
      <c r="AJ822" s="6">
        <f t="shared" si="7368"/>
        <v>1.615967493796526</v>
      </c>
      <c r="AK822" s="28">
        <f t="shared" si="7297"/>
        <v>1612000</v>
      </c>
      <c r="AL822" s="6">
        <f t="shared" si="7351"/>
        <v>0.7464925558312655</v>
      </c>
      <c r="AM822" s="6">
        <f t="shared" si="7369"/>
        <v>0.75070005824700092</v>
      </c>
      <c r="AN822" s="28">
        <f t="shared" si="7298"/>
        <v>1612000</v>
      </c>
      <c r="AO822" s="6">
        <f t="shared" si="7352"/>
        <v>0.44569255583126549</v>
      </c>
      <c r="AP822" s="6">
        <f t="shared" si="7370"/>
        <v>0.44826749379652603</v>
      </c>
      <c r="AQ822" s="28">
        <f t="shared" si="7132"/>
        <v>153450</v>
      </c>
      <c r="AR822" s="6">
        <f t="shared" si="7046"/>
        <v>1.415080742913001</v>
      </c>
      <c r="AS822" s="6">
        <f t="shared" si="7047"/>
        <v>1.5800920926374098</v>
      </c>
      <c r="AT822" s="28">
        <f t="shared" si="7214"/>
        <v>1030000</v>
      </c>
      <c r="AU822" s="6">
        <f t="shared" si="7048"/>
        <v>1.1808660194174758</v>
      </c>
      <c r="AV822" s="6">
        <f t="shared" si="7049"/>
        <v>1.3189750465425205</v>
      </c>
      <c r="AW822" s="28">
        <f t="shared" si="7299"/>
        <v>1612000</v>
      </c>
      <c r="AX822" s="6">
        <f t="shared" si="7050"/>
        <v>1.1788925558312655</v>
      </c>
      <c r="AY822" s="6">
        <f t="shared" si="7051"/>
        <v>1.3169027345138038</v>
      </c>
      <c r="AZ822" s="28">
        <f t="shared" si="7300"/>
        <v>1612000</v>
      </c>
      <c r="BA822" s="6">
        <f t="shared" si="7052"/>
        <v>1.1788925558312655</v>
      </c>
      <c r="BB822" s="21">
        <f t="shared" si="7053"/>
        <v>1.3169027345138038</v>
      </c>
    </row>
    <row r="823" spans="4:54" x14ac:dyDescent="0.25">
      <c r="D823" s="28">
        <v>814</v>
      </c>
      <c r="F823" s="20"/>
      <c r="G823" s="29">
        <f t="shared" si="7064"/>
        <v>407.5</v>
      </c>
      <c r="H823" s="4">
        <f t="shared" ref="H823" si="7437">H$5/G823+H$6</f>
        <v>4.0383877300613493</v>
      </c>
      <c r="I823" s="4">
        <f t="shared" si="7055"/>
        <v>5.7883711656441719</v>
      </c>
      <c r="J823" s="28">
        <v>814</v>
      </c>
      <c r="K823" s="4">
        <f t="shared" ref="K823" si="7438">K$5/J823+K$6</f>
        <v>4.0384540540540543</v>
      </c>
      <c r="L823" s="4">
        <f t="shared" si="7057"/>
        <v>5.7884680589680588</v>
      </c>
      <c r="M823" s="28">
        <f t="shared" si="7373"/>
        <v>2242</v>
      </c>
      <c r="N823" s="6">
        <f t="shared" ref="N823" si="7439">N$5/M823+N$6</f>
        <v>3.7391490633363071</v>
      </c>
      <c r="O823" s="6">
        <f t="shared" si="7356"/>
        <v>5.2562633363068691</v>
      </c>
      <c r="P823" s="28">
        <f t="shared" si="7375"/>
        <v>21520</v>
      </c>
      <c r="Q823" s="6">
        <f t="shared" ref="Q823" si="7440">Q$5/P823+Q$6</f>
        <v>3.7008379182156137</v>
      </c>
      <c r="R823" s="6">
        <f t="shared" si="7358"/>
        <v>5.2145420074349449</v>
      </c>
      <c r="S823" s="28">
        <f t="shared" si="7125"/>
        <v>40110</v>
      </c>
      <c r="T823" s="6">
        <f t="shared" ref="T823" si="7441">T$5/S823+T$6</f>
        <v>2.659435552231364</v>
      </c>
      <c r="U823" s="6">
        <f t="shared" si="7360"/>
        <v>2.9697073298429322</v>
      </c>
      <c r="V823" s="28">
        <f t="shared" si="7127"/>
        <v>76950</v>
      </c>
      <c r="W823" s="6">
        <f t="shared" ref="W823" si="7442">W$5/V823+W$6</f>
        <v>2.5709383365821963</v>
      </c>
      <c r="X823" s="6">
        <f t="shared" si="7362"/>
        <v>2.8711870045484078</v>
      </c>
      <c r="Y823" s="28">
        <f t="shared" si="7129"/>
        <v>153700</v>
      </c>
      <c r="Z823" s="6">
        <f t="shared" ref="Z823" si="7443">Z$5/Y823+Z$6</f>
        <v>2.4473581652569942</v>
      </c>
      <c r="AA823" s="6">
        <f t="shared" si="7364"/>
        <v>2.7334543266102798</v>
      </c>
      <c r="AB823" s="28">
        <f t="shared" si="7212"/>
        <v>1032000</v>
      </c>
      <c r="AC823" s="6">
        <f t="shared" ref="AC823" si="7444">AC$5/AB823+AC$6</f>
        <v>2.1991554263565893</v>
      </c>
      <c r="AD823" s="6">
        <f t="shared" si="7366"/>
        <v>2.4566286821705425</v>
      </c>
      <c r="AE823" s="28">
        <f t="shared" si="7295"/>
        <v>1615000</v>
      </c>
      <c r="AF823" s="6">
        <f t="shared" si="7349"/>
        <v>1.913186068111455</v>
      </c>
      <c r="AG823" s="6">
        <f t="shared" si="7367"/>
        <v>2.1372606811145509</v>
      </c>
      <c r="AH823" s="28">
        <f t="shared" si="7296"/>
        <v>1615000</v>
      </c>
      <c r="AI823" s="6">
        <f t="shared" si="7350"/>
        <v>1.4465860681114551</v>
      </c>
      <c r="AJ823" s="6">
        <f t="shared" si="7368"/>
        <v>1.615960681114551</v>
      </c>
      <c r="AK823" s="28">
        <f t="shared" si="7297"/>
        <v>1615000</v>
      </c>
      <c r="AL823" s="6">
        <f t="shared" si="7351"/>
        <v>0.74648606811145513</v>
      </c>
      <c r="AM823" s="6">
        <f t="shared" si="7369"/>
        <v>0.75069324556502592</v>
      </c>
      <c r="AN823" s="28">
        <f t="shared" si="7298"/>
        <v>1615000</v>
      </c>
      <c r="AO823" s="6">
        <f t="shared" si="7352"/>
        <v>0.44568606811145511</v>
      </c>
      <c r="AP823" s="6">
        <f t="shared" si="7370"/>
        <v>0.44826068111455109</v>
      </c>
      <c r="AQ823" s="28">
        <f t="shared" si="7132"/>
        <v>153700</v>
      </c>
      <c r="AR823" s="6">
        <f t="shared" si="7046"/>
        <v>1.4150581652569942</v>
      </c>
      <c r="AS823" s="6">
        <f t="shared" si="7047"/>
        <v>1.5800683807986833</v>
      </c>
      <c r="AT823" s="28">
        <f t="shared" si="7214"/>
        <v>1032000</v>
      </c>
      <c r="AU823" s="6">
        <f t="shared" si="7048"/>
        <v>1.1808554263565891</v>
      </c>
      <c r="AV823" s="6">
        <f t="shared" si="7049"/>
        <v>1.3189639228878205</v>
      </c>
      <c r="AW823" s="28">
        <f t="shared" si="7299"/>
        <v>1615000</v>
      </c>
      <c r="AX823" s="6">
        <f t="shared" si="7050"/>
        <v>1.178886068111455</v>
      </c>
      <c r="AY823" s="6">
        <f t="shared" si="7051"/>
        <v>1.3168959218318288</v>
      </c>
      <c r="AZ823" s="28">
        <f t="shared" si="7300"/>
        <v>1615000</v>
      </c>
      <c r="BA823" s="6">
        <f t="shared" si="7052"/>
        <v>1.178886068111455</v>
      </c>
      <c r="BB823" s="21">
        <f t="shared" si="7053"/>
        <v>1.3168959218318288</v>
      </c>
    </row>
    <row r="824" spans="4:54" x14ac:dyDescent="0.25">
      <c r="D824" s="28">
        <v>815</v>
      </c>
      <c r="F824" s="20"/>
      <c r="G824" s="29">
        <f t="shared" si="7064"/>
        <v>408</v>
      </c>
      <c r="H824" s="4">
        <f t="shared" ref="H824" si="7445">H$5/G824+H$6</f>
        <v>4.0383215686274507</v>
      </c>
      <c r="I824" s="4">
        <f t="shared" si="7055"/>
        <v>5.7882745098039221</v>
      </c>
      <c r="J824" s="28">
        <v>815</v>
      </c>
      <c r="K824" s="4">
        <f t="shared" ref="K824" si="7446">K$5/J824+K$6</f>
        <v>4.0383877300613493</v>
      </c>
      <c r="L824" s="4">
        <f t="shared" si="7057"/>
        <v>5.7883711656441719</v>
      </c>
      <c r="M824" s="28">
        <f t="shared" si="7373"/>
        <v>2245</v>
      </c>
      <c r="N824" s="6">
        <f t="shared" ref="N824" si="7447">N$5/M824+N$6</f>
        <v>3.739088864142539</v>
      </c>
      <c r="O824" s="6">
        <f t="shared" si="7356"/>
        <v>5.2561977728285081</v>
      </c>
      <c r="P824" s="28">
        <f t="shared" si="7375"/>
        <v>21550</v>
      </c>
      <c r="Q824" s="6">
        <f t="shared" ref="Q824" si="7448">Q$5/P824+Q$6</f>
        <v>3.700828538283063</v>
      </c>
      <c r="R824" s="6">
        <f t="shared" si="7358"/>
        <v>5.2145317865429233</v>
      </c>
      <c r="S824" s="28">
        <f t="shared" si="7125"/>
        <v>40175</v>
      </c>
      <c r="T824" s="6">
        <f t="shared" ref="T824" si="7449">T$5/S824+T$6</f>
        <v>2.6593976353453641</v>
      </c>
      <c r="U824" s="6">
        <f t="shared" si="7360"/>
        <v>2.9696675171126321</v>
      </c>
      <c r="V824" s="28">
        <f t="shared" si="7127"/>
        <v>77075</v>
      </c>
      <c r="W824" s="6">
        <f t="shared" ref="W824" si="7450">W$5/V824+W$6</f>
        <v>2.5709074602659747</v>
      </c>
      <c r="X824" s="6">
        <f t="shared" si="7362"/>
        <v>2.8711545896853714</v>
      </c>
      <c r="Y824" s="28">
        <f t="shared" si="7129"/>
        <v>153950</v>
      </c>
      <c r="Z824" s="6">
        <f t="shared" ref="Z824" si="7451">Z$5/Y824+Z$6</f>
        <v>2.4473356609288732</v>
      </c>
      <c r="AA824" s="6">
        <f t="shared" si="7364"/>
        <v>2.7334306917830467</v>
      </c>
      <c r="AB824" s="28">
        <f t="shared" si="7212"/>
        <v>1034000</v>
      </c>
      <c r="AC824" s="6">
        <f t="shared" ref="AC824" si="7452">AC$5/AB824+AC$6</f>
        <v>2.1991448742746615</v>
      </c>
      <c r="AD824" s="6">
        <f t="shared" si="7366"/>
        <v>2.4566176015473888</v>
      </c>
      <c r="AE824" s="28">
        <f t="shared" si="7295"/>
        <v>1618000</v>
      </c>
      <c r="AF824" s="6">
        <f t="shared" si="7349"/>
        <v>1.9131796044499381</v>
      </c>
      <c r="AG824" s="6">
        <f t="shared" si="7367"/>
        <v>2.1372538936959207</v>
      </c>
      <c r="AH824" s="28">
        <f t="shared" si="7296"/>
        <v>1618000</v>
      </c>
      <c r="AI824" s="6">
        <f t="shared" si="7350"/>
        <v>1.4465796044499382</v>
      </c>
      <c r="AJ824" s="6">
        <f t="shared" si="7368"/>
        <v>1.615953893695921</v>
      </c>
      <c r="AK824" s="28">
        <f t="shared" si="7297"/>
        <v>1618000</v>
      </c>
      <c r="AL824" s="6">
        <f t="shared" si="7351"/>
        <v>0.74647960444993822</v>
      </c>
      <c r="AM824" s="6">
        <f t="shared" si="7369"/>
        <v>0.75068645814639567</v>
      </c>
      <c r="AN824" s="28">
        <f t="shared" si="7298"/>
        <v>1618000</v>
      </c>
      <c r="AO824" s="6">
        <f t="shared" si="7352"/>
        <v>0.4456796044499382</v>
      </c>
      <c r="AP824" s="6">
        <f t="shared" si="7370"/>
        <v>0.44825389369592089</v>
      </c>
      <c r="AQ824" s="28">
        <f t="shared" si="7132"/>
        <v>153950</v>
      </c>
      <c r="AR824" s="6">
        <f t="shared" si="7046"/>
        <v>1.415035660928873</v>
      </c>
      <c r="AS824" s="6">
        <f t="shared" si="7047"/>
        <v>1.5800447459714499</v>
      </c>
      <c r="AT824" s="28">
        <f t="shared" si="7214"/>
        <v>1034000</v>
      </c>
      <c r="AU824" s="6">
        <f t="shared" si="7048"/>
        <v>1.1808448742746616</v>
      </c>
      <c r="AV824" s="6">
        <f t="shared" si="7049"/>
        <v>1.3189528422646666</v>
      </c>
      <c r="AW824" s="28">
        <f t="shared" si="7299"/>
        <v>1618000</v>
      </c>
      <c r="AX824" s="6">
        <f t="shared" si="7050"/>
        <v>1.1788796044499381</v>
      </c>
      <c r="AY824" s="6">
        <f t="shared" si="7051"/>
        <v>1.3168891344131988</v>
      </c>
      <c r="AZ824" s="28">
        <f t="shared" si="7300"/>
        <v>1618000</v>
      </c>
      <c r="BA824" s="6">
        <f t="shared" si="7052"/>
        <v>1.1788796044499381</v>
      </c>
      <c r="BB824" s="21">
        <f t="shared" si="7053"/>
        <v>1.3168891344131988</v>
      </c>
    </row>
    <row r="825" spans="4:54" x14ac:dyDescent="0.25">
      <c r="D825" s="28">
        <v>816</v>
      </c>
      <c r="F825" s="20"/>
      <c r="G825" s="29">
        <f t="shared" si="7064"/>
        <v>408.5</v>
      </c>
      <c r="H825" s="4">
        <f t="shared" ref="H825" si="7453">H$5/G825+H$6</f>
        <v>4.0382555691554467</v>
      </c>
      <c r="I825" s="4">
        <f t="shared" si="7055"/>
        <v>5.7881780905752755</v>
      </c>
      <c r="J825" s="28">
        <v>816</v>
      </c>
      <c r="K825" s="4">
        <f t="shared" ref="K825" si="7454">K$5/J825+K$6</f>
        <v>4.0383215686274507</v>
      </c>
      <c r="L825" s="4">
        <f t="shared" si="7057"/>
        <v>5.7882745098039221</v>
      </c>
      <c r="M825" s="28">
        <f t="shared" si="7373"/>
        <v>2248</v>
      </c>
      <c r="N825" s="6">
        <f t="shared" ref="N825" si="7455">N$5/M825+N$6</f>
        <v>3.7390288256227762</v>
      </c>
      <c r="O825" s="6">
        <f t="shared" si="7356"/>
        <v>5.2561323843416377</v>
      </c>
      <c r="P825" s="28">
        <f t="shared" si="7375"/>
        <v>21580</v>
      </c>
      <c r="Q825" s="6">
        <f t="shared" ref="Q825" si="7456">Q$5/P825+Q$6</f>
        <v>3.7008191844300278</v>
      </c>
      <c r="R825" s="6">
        <f t="shared" si="7358"/>
        <v>5.2145215940685823</v>
      </c>
      <c r="S825" s="28">
        <f t="shared" si="7125"/>
        <v>40240</v>
      </c>
      <c r="T825" s="6">
        <f t="shared" ref="T825" si="7457">T$5/S825+T$6</f>
        <v>2.6593598409542745</v>
      </c>
      <c r="U825" s="6">
        <f t="shared" si="7360"/>
        <v>2.9696278330019883</v>
      </c>
      <c r="V825" s="28">
        <f t="shared" si="7127"/>
        <v>77200</v>
      </c>
      <c r="W825" s="6">
        <f t="shared" ref="W825" si="7458">W$5/V825+W$6</f>
        <v>2.5708766839378239</v>
      </c>
      <c r="X825" s="6">
        <f t="shared" si="7362"/>
        <v>2.871122279792746</v>
      </c>
      <c r="Y825" s="28">
        <f t="shared" si="7129"/>
        <v>154200</v>
      </c>
      <c r="Z825" s="6">
        <f t="shared" ref="Z825" si="7459">Z$5/Y825+Z$6</f>
        <v>2.4473132295719844</v>
      </c>
      <c r="AA825" s="6">
        <f t="shared" si="7364"/>
        <v>2.733407133592737</v>
      </c>
      <c r="AB825" s="28">
        <f t="shared" si="7212"/>
        <v>1036000</v>
      </c>
      <c r="AC825" s="6">
        <f t="shared" ref="AC825" si="7460">AC$5/AB825+AC$6</f>
        <v>2.1991343629343629</v>
      </c>
      <c r="AD825" s="6">
        <f t="shared" si="7366"/>
        <v>2.4566065637065635</v>
      </c>
      <c r="AE825" s="28">
        <f t="shared" si="7295"/>
        <v>1621000</v>
      </c>
      <c r="AF825" s="6">
        <f t="shared" si="7349"/>
        <v>1.91317316471314</v>
      </c>
      <c r="AG825" s="6">
        <f t="shared" si="7367"/>
        <v>2.13724713140037</v>
      </c>
      <c r="AH825" s="28">
        <f t="shared" si="7296"/>
        <v>1621000</v>
      </c>
      <c r="AI825" s="6">
        <f t="shared" si="7350"/>
        <v>1.4465731647131401</v>
      </c>
      <c r="AJ825" s="6">
        <f t="shared" si="7368"/>
        <v>1.6159471314003702</v>
      </c>
      <c r="AK825" s="28">
        <f t="shared" si="7297"/>
        <v>1621000</v>
      </c>
      <c r="AL825" s="6">
        <f t="shared" si="7351"/>
        <v>0.74647316471314007</v>
      </c>
      <c r="AM825" s="6">
        <f t="shared" si="7369"/>
        <v>0.75067969585084493</v>
      </c>
      <c r="AN825" s="28">
        <f t="shared" si="7298"/>
        <v>1621000</v>
      </c>
      <c r="AO825" s="6">
        <f t="shared" si="7352"/>
        <v>0.44567316471314</v>
      </c>
      <c r="AP825" s="6">
        <f t="shared" si="7370"/>
        <v>0.44824713140037015</v>
      </c>
      <c r="AQ825" s="28">
        <f t="shared" si="7132"/>
        <v>154200</v>
      </c>
      <c r="AR825" s="6">
        <f t="shared" si="7046"/>
        <v>1.4150132295719844</v>
      </c>
      <c r="AS825" s="6">
        <f t="shared" si="7047"/>
        <v>1.5800211877811403</v>
      </c>
      <c r="AT825" s="28">
        <f t="shared" si="7214"/>
        <v>1036000</v>
      </c>
      <c r="AU825" s="6">
        <f t="shared" si="7048"/>
        <v>1.1808343629343629</v>
      </c>
      <c r="AV825" s="6">
        <f t="shared" si="7049"/>
        <v>1.3189418044238415</v>
      </c>
      <c r="AW825" s="28">
        <f t="shared" si="7299"/>
        <v>1621000</v>
      </c>
      <c r="AX825" s="6">
        <f t="shared" si="7050"/>
        <v>1.1788731647131401</v>
      </c>
      <c r="AY825" s="6">
        <f t="shared" si="7051"/>
        <v>1.3168823721176479</v>
      </c>
      <c r="AZ825" s="28">
        <f t="shared" si="7300"/>
        <v>1621000</v>
      </c>
      <c r="BA825" s="6">
        <f t="shared" si="7052"/>
        <v>1.1788731647131401</v>
      </c>
      <c r="BB825" s="21">
        <f t="shared" si="7053"/>
        <v>1.3168823721176479</v>
      </c>
    </row>
    <row r="826" spans="4:54" x14ac:dyDescent="0.25">
      <c r="D826" s="28">
        <v>817</v>
      </c>
      <c r="F826" s="20"/>
      <c r="G826" s="29">
        <f t="shared" si="7064"/>
        <v>409</v>
      </c>
      <c r="H826" s="4">
        <f t="shared" ref="H826" si="7461">H$5/G826+H$6</f>
        <v>4.0381897310513448</v>
      </c>
      <c r="I826" s="4">
        <f t="shared" si="7055"/>
        <v>5.788081907090465</v>
      </c>
      <c r="J826" s="28">
        <v>817</v>
      </c>
      <c r="K826" s="4">
        <f t="shared" ref="K826" si="7462">K$5/J826+K$6</f>
        <v>4.0382555691554467</v>
      </c>
      <c r="L826" s="4">
        <f t="shared" si="7057"/>
        <v>5.7881780905752755</v>
      </c>
      <c r="M826" s="28">
        <f t="shared" si="7373"/>
        <v>2251</v>
      </c>
      <c r="N826" s="6">
        <f t="shared" ref="N826" si="7463">N$5/M826+N$6</f>
        <v>3.738968947134607</v>
      </c>
      <c r="O826" s="6">
        <f t="shared" si="7356"/>
        <v>5.2560671701466015</v>
      </c>
      <c r="P826" s="28">
        <f t="shared" si="7375"/>
        <v>21610</v>
      </c>
      <c r="Q826" s="6">
        <f t="shared" ref="Q826" si="7464">Q$5/P826+Q$6</f>
        <v>3.7008098565478948</v>
      </c>
      <c r="R826" s="6">
        <f t="shared" si="7358"/>
        <v>5.2145114298935678</v>
      </c>
      <c r="S826" s="28">
        <f t="shared" si="7125"/>
        <v>40305</v>
      </c>
      <c r="T826" s="6">
        <f t="shared" ref="T826" si="7465">T$5/S826+T$6</f>
        <v>2.6593221684654509</v>
      </c>
      <c r="U826" s="6">
        <f t="shared" si="7360"/>
        <v>2.9695882768887234</v>
      </c>
      <c r="V826" s="28">
        <f t="shared" si="7127"/>
        <v>77325</v>
      </c>
      <c r="W826" s="6">
        <f t="shared" ref="W826" si="7466">W$5/V826+W$6</f>
        <v>2.5708460071128352</v>
      </c>
      <c r="X826" s="6">
        <f t="shared" si="7362"/>
        <v>2.8710900743614611</v>
      </c>
      <c r="Y826" s="28">
        <f t="shared" si="7129"/>
        <v>154450</v>
      </c>
      <c r="Z826" s="6">
        <f t="shared" ref="Z826" si="7467">Z$5/Y826+Z$6</f>
        <v>2.4472908708319845</v>
      </c>
      <c r="AA826" s="6">
        <f t="shared" si="7364"/>
        <v>2.7333836516672063</v>
      </c>
      <c r="AB826" s="28">
        <f t="shared" si="7212"/>
        <v>1038000</v>
      </c>
      <c r="AC826" s="6">
        <f t="shared" ref="AC826" si="7468">AC$5/AB826+AC$6</f>
        <v>2.199123892100193</v>
      </c>
      <c r="AD826" s="6">
        <f t="shared" si="7366"/>
        <v>2.4565955684007705</v>
      </c>
      <c r="AE826" s="28">
        <f t="shared" si="7295"/>
        <v>1624000</v>
      </c>
      <c r="AF826" s="6">
        <f t="shared" si="7349"/>
        <v>1.9131667487684729</v>
      </c>
      <c r="AG826" s="6">
        <f t="shared" si="7367"/>
        <v>2.1372403940886699</v>
      </c>
      <c r="AH826" s="28">
        <f t="shared" si="7296"/>
        <v>1624000</v>
      </c>
      <c r="AI826" s="6">
        <f t="shared" si="7350"/>
        <v>1.446566748768473</v>
      </c>
      <c r="AJ826" s="6">
        <f t="shared" si="7368"/>
        <v>1.6159403940886701</v>
      </c>
      <c r="AK826" s="28">
        <f t="shared" si="7297"/>
        <v>1624000</v>
      </c>
      <c r="AL826" s="6">
        <f t="shared" si="7351"/>
        <v>0.74646674876847285</v>
      </c>
      <c r="AM826" s="6">
        <f t="shared" si="7369"/>
        <v>0.75067295853914473</v>
      </c>
      <c r="AN826" s="28">
        <f t="shared" si="7298"/>
        <v>1624000</v>
      </c>
      <c r="AO826" s="6">
        <f t="shared" si="7352"/>
        <v>0.4456667487684729</v>
      </c>
      <c r="AP826" s="6">
        <f t="shared" si="7370"/>
        <v>0.44824039408866995</v>
      </c>
      <c r="AQ826" s="28">
        <f t="shared" si="7132"/>
        <v>154450</v>
      </c>
      <c r="AR826" s="6">
        <f t="shared" si="7046"/>
        <v>1.4149908708319845</v>
      </c>
      <c r="AS826" s="6">
        <f t="shared" si="7047"/>
        <v>1.5799977058556098</v>
      </c>
      <c r="AT826" s="28">
        <f t="shared" si="7214"/>
        <v>1038000</v>
      </c>
      <c r="AU826" s="6">
        <f t="shared" si="7048"/>
        <v>1.1808238921001928</v>
      </c>
      <c r="AV826" s="6">
        <f t="shared" si="7049"/>
        <v>1.3189308091180485</v>
      </c>
      <c r="AW826" s="28">
        <f t="shared" si="7299"/>
        <v>1624000</v>
      </c>
      <c r="AX826" s="6">
        <f t="shared" si="7050"/>
        <v>1.178866748768473</v>
      </c>
      <c r="AY826" s="6">
        <f t="shared" si="7051"/>
        <v>1.3168756348059478</v>
      </c>
      <c r="AZ826" s="28">
        <f t="shared" si="7300"/>
        <v>1624000</v>
      </c>
      <c r="BA826" s="6">
        <f t="shared" si="7052"/>
        <v>1.178866748768473</v>
      </c>
      <c r="BB826" s="21">
        <f t="shared" si="7053"/>
        <v>1.3168756348059478</v>
      </c>
    </row>
    <row r="827" spans="4:54" x14ac:dyDescent="0.25">
      <c r="D827" s="28">
        <v>818</v>
      </c>
      <c r="F827" s="20"/>
      <c r="G827" s="29">
        <f t="shared" si="7064"/>
        <v>409.5</v>
      </c>
      <c r="H827" s="4">
        <f t="shared" ref="H827" si="7469">H$5/G827+H$6</f>
        <v>4.0381240537240535</v>
      </c>
      <c r="I827" s="4">
        <f t="shared" si="7055"/>
        <v>5.787985958485959</v>
      </c>
      <c r="J827" s="28">
        <v>818</v>
      </c>
      <c r="K827" s="4">
        <f t="shared" ref="K827" si="7470">K$5/J827+K$6</f>
        <v>4.0381897310513448</v>
      </c>
      <c r="L827" s="4">
        <f t="shared" si="7057"/>
        <v>5.788081907090465</v>
      </c>
      <c r="M827" s="28">
        <f t="shared" si="7373"/>
        <v>2254</v>
      </c>
      <c r="N827" s="6">
        <f t="shared" ref="N827" si="7471">N$5/M827+N$6</f>
        <v>3.7389092280390419</v>
      </c>
      <c r="O827" s="6">
        <f t="shared" si="7356"/>
        <v>5.256002129547471</v>
      </c>
      <c r="P827" s="28">
        <f t="shared" si="7375"/>
        <v>21640</v>
      </c>
      <c r="Q827" s="6">
        <f t="shared" ref="Q827" si="7472">Q$5/P827+Q$6</f>
        <v>3.7008005545286506</v>
      </c>
      <c r="R827" s="6">
        <f t="shared" si="7358"/>
        <v>5.2145012939001854</v>
      </c>
      <c r="S827" s="28">
        <f t="shared" si="7125"/>
        <v>40370</v>
      </c>
      <c r="T827" s="6">
        <f t="shared" ref="T827" si="7473">T$5/S827+T$6</f>
        <v>2.659284617290067</v>
      </c>
      <c r="U827" s="6">
        <f t="shared" si="7360"/>
        <v>2.9695488481545702</v>
      </c>
      <c r="V827" s="28">
        <f t="shared" si="7127"/>
        <v>77450</v>
      </c>
      <c r="W827" s="6">
        <f t="shared" ref="W827" si="7474">W$5/V827+W$6</f>
        <v>2.5708154293092318</v>
      </c>
      <c r="X827" s="6">
        <f t="shared" si="7362"/>
        <v>2.8710579728857328</v>
      </c>
      <c r="Y827" s="28">
        <f t="shared" si="7129"/>
        <v>154700</v>
      </c>
      <c r="Z827" s="6">
        <f t="shared" ref="Z827" si="7475">Z$5/Y827+Z$6</f>
        <v>2.4472685843568196</v>
      </c>
      <c r="AA827" s="6">
        <f t="shared" si="7364"/>
        <v>2.7333602456367165</v>
      </c>
      <c r="AB827" s="28">
        <f t="shared" si="7212"/>
        <v>1040000</v>
      </c>
      <c r="AC827" s="6">
        <f t="shared" ref="AC827" si="7476">AC$5/AB827+AC$6</f>
        <v>2.1991134615384618</v>
      </c>
      <c r="AD827" s="6">
        <f t="shared" si="7366"/>
        <v>2.4565846153846151</v>
      </c>
      <c r="AE827" s="28">
        <f t="shared" si="7295"/>
        <v>1627000</v>
      </c>
      <c r="AF827" s="6">
        <f t="shared" si="7349"/>
        <v>1.9131603564843269</v>
      </c>
      <c r="AG827" s="6">
        <f t="shared" si="7367"/>
        <v>2.1372336816226181</v>
      </c>
      <c r="AH827" s="28">
        <f t="shared" si="7296"/>
        <v>1627000</v>
      </c>
      <c r="AI827" s="6">
        <f t="shared" si="7350"/>
        <v>1.446560356484327</v>
      </c>
      <c r="AJ827" s="6">
        <f t="shared" si="7368"/>
        <v>1.6159336816226184</v>
      </c>
      <c r="AK827" s="28">
        <f t="shared" si="7297"/>
        <v>1627000</v>
      </c>
      <c r="AL827" s="6">
        <f t="shared" si="7351"/>
        <v>0.74646035648432696</v>
      </c>
      <c r="AM827" s="6">
        <f t="shared" si="7369"/>
        <v>0.75066624607309318</v>
      </c>
      <c r="AN827" s="28">
        <f t="shared" si="7298"/>
        <v>1627000</v>
      </c>
      <c r="AO827" s="6">
        <f t="shared" si="7352"/>
        <v>0.44566035648432695</v>
      </c>
      <c r="AP827" s="6">
        <f t="shared" si="7370"/>
        <v>0.44823368162261829</v>
      </c>
      <c r="AQ827" s="28">
        <f t="shared" si="7132"/>
        <v>154700</v>
      </c>
      <c r="AR827" s="6">
        <f t="shared" si="7046"/>
        <v>1.4149685843568196</v>
      </c>
      <c r="AS827" s="6">
        <f t="shared" si="7047"/>
        <v>1.5799742998251198</v>
      </c>
      <c r="AT827" s="28">
        <f t="shared" si="7214"/>
        <v>1040000</v>
      </c>
      <c r="AU827" s="6">
        <f t="shared" si="7048"/>
        <v>1.1808134615384616</v>
      </c>
      <c r="AV827" s="6">
        <f t="shared" si="7049"/>
        <v>1.3189198561018931</v>
      </c>
      <c r="AW827" s="28">
        <f t="shared" si="7299"/>
        <v>1627000</v>
      </c>
      <c r="AX827" s="6">
        <f t="shared" si="7050"/>
        <v>1.178860356484327</v>
      </c>
      <c r="AY827" s="6">
        <f t="shared" si="7051"/>
        <v>1.3168689223398962</v>
      </c>
      <c r="AZ827" s="28">
        <f t="shared" si="7300"/>
        <v>1627000</v>
      </c>
      <c r="BA827" s="6">
        <f t="shared" si="7052"/>
        <v>1.178860356484327</v>
      </c>
      <c r="BB827" s="21">
        <f t="shared" si="7053"/>
        <v>1.3168689223398962</v>
      </c>
    </row>
    <row r="828" spans="4:54" x14ac:dyDescent="0.25">
      <c r="D828" s="28">
        <v>819</v>
      </c>
      <c r="F828" s="20"/>
      <c r="G828" s="29">
        <f t="shared" si="7064"/>
        <v>410</v>
      </c>
      <c r="H828" s="4">
        <f t="shared" ref="H828" si="7477">H$5/G828+H$6</f>
        <v>4.0380585365853658</v>
      </c>
      <c r="I828" s="4">
        <f t="shared" si="7055"/>
        <v>5.7878902439024396</v>
      </c>
      <c r="J828" s="28">
        <v>819</v>
      </c>
      <c r="K828" s="4">
        <f t="shared" ref="K828" si="7478">K$5/J828+K$6</f>
        <v>4.0381240537240535</v>
      </c>
      <c r="L828" s="4">
        <f t="shared" si="7057"/>
        <v>5.787985958485959</v>
      </c>
      <c r="M828" s="28">
        <f t="shared" si="7373"/>
        <v>2257</v>
      </c>
      <c r="N828" s="6">
        <f t="shared" ref="N828" si="7479">N$5/M828+N$6</f>
        <v>3.7388496677004874</v>
      </c>
      <c r="O828" s="6">
        <f t="shared" si="7356"/>
        <v>5.2559372618520159</v>
      </c>
      <c r="P828" s="28">
        <f t="shared" si="7375"/>
        <v>21670</v>
      </c>
      <c r="Q828" s="6">
        <f t="shared" ref="Q828" si="7480">Q$5/P828+Q$6</f>
        <v>3.7007912782648824</v>
      </c>
      <c r="R828" s="6">
        <f t="shared" si="7358"/>
        <v>5.2144911859713892</v>
      </c>
      <c r="S828" s="28">
        <f t="shared" si="7125"/>
        <v>40435</v>
      </c>
      <c r="T828" s="6">
        <f t="shared" ref="T828" si="7481">T$5/S828+T$6</f>
        <v>2.6592471868430816</v>
      </c>
      <c r="U828" s="6">
        <f t="shared" si="7360"/>
        <v>2.9695095461852357</v>
      </c>
      <c r="V828" s="28">
        <f t="shared" si="7127"/>
        <v>77575</v>
      </c>
      <c r="W828" s="6">
        <f t="shared" ref="W828" si="7482">W$5/V828+W$6</f>
        <v>2.5707849500483402</v>
      </c>
      <c r="X828" s="6">
        <f t="shared" si="7362"/>
        <v>2.8710259748630356</v>
      </c>
      <c r="Y828" s="28">
        <f t="shared" si="7129"/>
        <v>154950</v>
      </c>
      <c r="Z828" s="6">
        <f t="shared" ref="Z828" si="7483">Z$5/Y828+Z$6</f>
        <v>2.4472463697967086</v>
      </c>
      <c r="AA828" s="6">
        <f t="shared" si="7364"/>
        <v>2.7333369151339144</v>
      </c>
      <c r="AB828" s="28">
        <f t="shared" si="7212"/>
        <v>1042000</v>
      </c>
      <c r="AC828" s="6">
        <f t="shared" ref="AC828" si="7484">AC$5/AB828+AC$6</f>
        <v>2.1991030710172748</v>
      </c>
      <c r="AD828" s="6">
        <f t="shared" si="7366"/>
        <v>2.4565737044145872</v>
      </c>
      <c r="AE828" s="28">
        <f t="shared" si="7295"/>
        <v>1630000</v>
      </c>
      <c r="AF828" s="6">
        <f t="shared" si="7349"/>
        <v>1.9131539877300614</v>
      </c>
      <c r="AG828" s="6">
        <f t="shared" si="7367"/>
        <v>2.1372269938650308</v>
      </c>
      <c r="AH828" s="28">
        <f t="shared" si="7296"/>
        <v>1630000</v>
      </c>
      <c r="AI828" s="6">
        <f t="shared" si="7350"/>
        <v>1.4465539877300615</v>
      </c>
      <c r="AJ828" s="6">
        <f t="shared" si="7368"/>
        <v>1.6159269938650307</v>
      </c>
      <c r="AK828" s="28">
        <f t="shared" si="7297"/>
        <v>1630000</v>
      </c>
      <c r="AL828" s="6">
        <f t="shared" si="7351"/>
        <v>0.74645398773006133</v>
      </c>
      <c r="AM828" s="6">
        <f t="shared" si="7369"/>
        <v>0.75065955831550546</v>
      </c>
      <c r="AN828" s="28">
        <f t="shared" si="7298"/>
        <v>1630000</v>
      </c>
      <c r="AO828" s="6">
        <f t="shared" si="7352"/>
        <v>0.44565398773006132</v>
      </c>
      <c r="AP828" s="6">
        <f t="shared" si="7370"/>
        <v>0.44822699386503068</v>
      </c>
      <c r="AQ828" s="28">
        <f t="shared" si="7132"/>
        <v>154950</v>
      </c>
      <c r="AR828" s="6">
        <f t="shared" si="7046"/>
        <v>1.4149463697967086</v>
      </c>
      <c r="AS828" s="6">
        <f t="shared" si="7047"/>
        <v>1.5799509693223177</v>
      </c>
      <c r="AT828" s="28">
        <f t="shared" si="7214"/>
        <v>1042000</v>
      </c>
      <c r="AU828" s="6">
        <f t="shared" si="7048"/>
        <v>1.1808030710172746</v>
      </c>
      <c r="AV828" s="6">
        <f t="shared" si="7049"/>
        <v>1.3189089451318652</v>
      </c>
      <c r="AW828" s="28">
        <f t="shared" si="7299"/>
        <v>1630000</v>
      </c>
      <c r="AX828" s="6">
        <f t="shared" si="7050"/>
        <v>1.1788539877300614</v>
      </c>
      <c r="AY828" s="6">
        <f t="shared" si="7051"/>
        <v>1.3168622345823084</v>
      </c>
      <c r="AZ828" s="28">
        <f t="shared" si="7300"/>
        <v>1630000</v>
      </c>
      <c r="BA828" s="6">
        <f t="shared" si="7052"/>
        <v>1.1788539877300614</v>
      </c>
      <c r="BB828" s="21">
        <f t="shared" si="7053"/>
        <v>1.3168622345823084</v>
      </c>
    </row>
    <row r="829" spans="4:54" x14ac:dyDescent="0.25">
      <c r="D829" s="28">
        <v>820</v>
      </c>
      <c r="F829" s="20"/>
      <c r="G829" s="29">
        <f t="shared" si="7064"/>
        <v>410.5</v>
      </c>
      <c r="H829" s="4">
        <f t="shared" ref="H829" si="7485">H$5/G829+H$6</f>
        <v>4.0379931790499395</v>
      </c>
      <c r="I829" s="4">
        <f t="shared" si="7055"/>
        <v>5.7877947624847748</v>
      </c>
      <c r="J829" s="28">
        <v>820</v>
      </c>
      <c r="K829" s="4">
        <f t="shared" ref="K829" si="7486">K$5/J829+K$6</f>
        <v>4.0380585365853658</v>
      </c>
      <c r="L829" s="4">
        <f t="shared" si="7057"/>
        <v>5.7878902439024396</v>
      </c>
      <c r="M829" s="28">
        <f t="shared" si="7373"/>
        <v>2260</v>
      </c>
      <c r="N829" s="6">
        <f t="shared" ref="N829" si="7487">N$5/M829+N$6</f>
        <v>3.7387902654867258</v>
      </c>
      <c r="O829" s="6">
        <f t="shared" si="7356"/>
        <v>5.2558725663716821</v>
      </c>
      <c r="P829" s="28">
        <f t="shared" si="7375"/>
        <v>21700</v>
      </c>
      <c r="Q829" s="6">
        <f t="shared" ref="Q829" si="7488">Q$5/P829+Q$6</f>
        <v>3.7007820276497698</v>
      </c>
      <c r="R829" s="6">
        <f t="shared" si="7358"/>
        <v>5.2144811059907834</v>
      </c>
      <c r="S829" s="28">
        <f t="shared" si="7125"/>
        <v>40500</v>
      </c>
      <c r="T829" s="6">
        <f t="shared" ref="T829" si="7489">T$5/S829+T$6</f>
        <v>2.6592098765432102</v>
      </c>
      <c r="U829" s="6">
        <f t="shared" si="7360"/>
        <v>2.9694703703703702</v>
      </c>
      <c r="V829" s="28">
        <f t="shared" si="7127"/>
        <v>77700</v>
      </c>
      <c r="W829" s="6">
        <f t="shared" ref="W829" si="7490">W$5/V829+W$6</f>
        <v>2.5707545688545688</v>
      </c>
      <c r="X829" s="6">
        <f t="shared" si="7362"/>
        <v>2.8709940797940798</v>
      </c>
      <c r="Y829" s="28">
        <f t="shared" si="7129"/>
        <v>155200</v>
      </c>
      <c r="Z829" s="6">
        <f t="shared" ref="Z829" si="7491">Z$5/Y829+Z$6</f>
        <v>2.4472242268041238</v>
      </c>
      <c r="AA829" s="6">
        <f t="shared" si="7364"/>
        <v>2.7333136597938146</v>
      </c>
      <c r="AB829" s="28">
        <f t="shared" si="7212"/>
        <v>1044000</v>
      </c>
      <c r="AC829" s="6">
        <f t="shared" ref="AC829" si="7492">AC$5/AB829+AC$6</f>
        <v>2.1990927203065138</v>
      </c>
      <c r="AD829" s="6">
        <f t="shared" si="7366"/>
        <v>2.4565628352490418</v>
      </c>
      <c r="AE829" s="28">
        <f t="shared" si="7295"/>
        <v>1633000</v>
      </c>
      <c r="AF829" s="6">
        <f t="shared" si="7349"/>
        <v>1.913147642375995</v>
      </c>
      <c r="AG829" s="6">
        <f t="shared" si="7367"/>
        <v>2.1372203306797304</v>
      </c>
      <c r="AH829" s="28">
        <f t="shared" si="7296"/>
        <v>1633000</v>
      </c>
      <c r="AI829" s="6">
        <f t="shared" si="7350"/>
        <v>1.4465476423759951</v>
      </c>
      <c r="AJ829" s="6">
        <f t="shared" si="7368"/>
        <v>1.6159203306797307</v>
      </c>
      <c r="AK829" s="28">
        <f t="shared" si="7297"/>
        <v>1633000</v>
      </c>
      <c r="AL829" s="6">
        <f t="shared" si="7351"/>
        <v>0.74644764237599515</v>
      </c>
      <c r="AM829" s="6">
        <f t="shared" si="7369"/>
        <v>0.75065289513020539</v>
      </c>
      <c r="AN829" s="28">
        <f t="shared" si="7298"/>
        <v>1633000</v>
      </c>
      <c r="AO829" s="6">
        <f t="shared" si="7352"/>
        <v>0.44564764237599508</v>
      </c>
      <c r="AP829" s="6">
        <f t="shared" si="7370"/>
        <v>0.44822033067973055</v>
      </c>
      <c r="AQ829" s="28">
        <f t="shared" si="7132"/>
        <v>155200</v>
      </c>
      <c r="AR829" s="6">
        <f t="shared" si="7046"/>
        <v>1.4149242268041238</v>
      </c>
      <c r="AS829" s="6">
        <f t="shared" si="7047"/>
        <v>1.5799277139822181</v>
      </c>
      <c r="AT829" s="28">
        <f t="shared" si="7214"/>
        <v>1044000</v>
      </c>
      <c r="AU829" s="6">
        <f t="shared" si="7048"/>
        <v>1.1807927203065134</v>
      </c>
      <c r="AV829" s="6">
        <f t="shared" si="7049"/>
        <v>1.31889807596632</v>
      </c>
      <c r="AW829" s="28">
        <f t="shared" si="7299"/>
        <v>1633000</v>
      </c>
      <c r="AX829" s="6">
        <f t="shared" si="7050"/>
        <v>1.178847642375995</v>
      </c>
      <c r="AY829" s="6">
        <f t="shared" si="7051"/>
        <v>1.3168555713970085</v>
      </c>
      <c r="AZ829" s="28">
        <f t="shared" si="7300"/>
        <v>1633000</v>
      </c>
      <c r="BA829" s="6">
        <f t="shared" si="7052"/>
        <v>1.178847642375995</v>
      </c>
      <c r="BB829" s="21">
        <f t="shared" si="7053"/>
        <v>1.3168555713970085</v>
      </c>
    </row>
    <row r="830" spans="4:54" x14ac:dyDescent="0.25">
      <c r="D830" s="28">
        <v>821</v>
      </c>
      <c r="F830" s="20"/>
      <c r="G830" s="29">
        <f t="shared" si="7064"/>
        <v>411</v>
      </c>
      <c r="H830" s="4">
        <f t="shared" ref="H830" si="7493">H$5/G830+H$6</f>
        <v>4.0379279805352795</v>
      </c>
      <c r="I830" s="4">
        <f t="shared" si="7055"/>
        <v>5.7876995133819955</v>
      </c>
      <c r="J830" s="28">
        <v>821</v>
      </c>
      <c r="K830" s="4">
        <f t="shared" ref="K830" si="7494">K$5/J830+K$6</f>
        <v>4.0379931790499395</v>
      </c>
      <c r="L830" s="4">
        <f t="shared" si="7057"/>
        <v>5.7877947624847748</v>
      </c>
      <c r="M830" s="28">
        <f t="shared" si="7373"/>
        <v>2263</v>
      </c>
      <c r="N830" s="6">
        <f t="shared" ref="N830" si="7495">N$5/M830+N$6</f>
        <v>3.7387310207688911</v>
      </c>
      <c r="O830" s="6">
        <f t="shared" si="7356"/>
        <v>5.255808042421565</v>
      </c>
      <c r="P830" s="28">
        <f t="shared" si="7375"/>
        <v>21730</v>
      </c>
      <c r="Q830" s="6">
        <f t="shared" ref="Q830" si="7496">Q$5/P830+Q$6</f>
        <v>3.7007728025770827</v>
      </c>
      <c r="R830" s="6">
        <f t="shared" si="7358"/>
        <v>5.2144710538426144</v>
      </c>
      <c r="S830" s="28">
        <f t="shared" si="7125"/>
        <v>40565</v>
      </c>
      <c r="T830" s="6">
        <f t="shared" ref="T830" si="7497">T$5/S830+T$6</f>
        <v>2.659172685812893</v>
      </c>
      <c r="U830" s="6">
        <f t="shared" si="7360"/>
        <v>2.9694313201035376</v>
      </c>
      <c r="V830" s="28">
        <f t="shared" si="7127"/>
        <v>77825</v>
      </c>
      <c r="W830" s="6">
        <f t="shared" ref="W830" si="7498">W$5/V830+W$6</f>
        <v>2.5707242852553804</v>
      </c>
      <c r="X830" s="6">
        <f t="shared" si="7362"/>
        <v>2.870962287182782</v>
      </c>
      <c r="Y830" s="28">
        <f t="shared" si="7129"/>
        <v>155450</v>
      </c>
      <c r="Z830" s="6">
        <f t="shared" ref="Z830" si="7499">Z$5/Y830+Z$6</f>
        <v>2.4472021550337728</v>
      </c>
      <c r="AA830" s="6">
        <f t="shared" si="7364"/>
        <v>2.7332904792537795</v>
      </c>
      <c r="AB830" s="28">
        <f t="shared" si="7212"/>
        <v>1046000</v>
      </c>
      <c r="AC830" s="6">
        <f t="shared" ref="AC830" si="7500">AC$5/AB830+AC$6</f>
        <v>2.1990824091778203</v>
      </c>
      <c r="AD830" s="6">
        <f t="shared" si="7366"/>
        <v>2.4565520076481833</v>
      </c>
      <c r="AE830" s="28">
        <f t="shared" si="7295"/>
        <v>1636000</v>
      </c>
      <c r="AF830" s="6">
        <f t="shared" si="7349"/>
        <v>1.9131413202933985</v>
      </c>
      <c r="AG830" s="6">
        <f t="shared" si="7367"/>
        <v>2.1372136919315401</v>
      </c>
      <c r="AH830" s="28">
        <f t="shared" si="7296"/>
        <v>1636000</v>
      </c>
      <c r="AI830" s="6">
        <f t="shared" si="7350"/>
        <v>1.4465413202933985</v>
      </c>
      <c r="AJ830" s="6">
        <f t="shared" si="7368"/>
        <v>1.6159136919315404</v>
      </c>
      <c r="AK830" s="28">
        <f t="shared" si="7297"/>
        <v>1636000</v>
      </c>
      <c r="AL830" s="6">
        <f t="shared" si="7351"/>
        <v>0.74644132029339849</v>
      </c>
      <c r="AM830" s="6">
        <f t="shared" si="7369"/>
        <v>0.75064625638201521</v>
      </c>
      <c r="AN830" s="28">
        <f t="shared" si="7298"/>
        <v>1636000</v>
      </c>
      <c r="AO830" s="6">
        <f t="shared" si="7352"/>
        <v>0.44564132029339854</v>
      </c>
      <c r="AP830" s="6">
        <f t="shared" si="7370"/>
        <v>0.44821369193154031</v>
      </c>
      <c r="AQ830" s="28">
        <f t="shared" si="7132"/>
        <v>155450</v>
      </c>
      <c r="AR830" s="6">
        <f t="shared" si="7046"/>
        <v>1.414902155033773</v>
      </c>
      <c r="AS830" s="6">
        <f t="shared" si="7047"/>
        <v>1.5799045334421831</v>
      </c>
      <c r="AT830" s="28">
        <f t="shared" si="7214"/>
        <v>1046000</v>
      </c>
      <c r="AU830" s="6">
        <f t="shared" si="7048"/>
        <v>1.1807824091778203</v>
      </c>
      <c r="AV830" s="6">
        <f t="shared" si="7049"/>
        <v>1.3188872483654615</v>
      </c>
      <c r="AW830" s="28">
        <f t="shared" si="7299"/>
        <v>1636000</v>
      </c>
      <c r="AX830" s="6">
        <f t="shared" si="7050"/>
        <v>1.1788413202933985</v>
      </c>
      <c r="AY830" s="6">
        <f t="shared" si="7051"/>
        <v>1.3168489326488182</v>
      </c>
      <c r="AZ830" s="28">
        <f t="shared" si="7300"/>
        <v>1636000</v>
      </c>
      <c r="BA830" s="6">
        <f t="shared" si="7052"/>
        <v>1.1788413202933985</v>
      </c>
      <c r="BB830" s="21">
        <f t="shared" si="7053"/>
        <v>1.3168489326488182</v>
      </c>
    </row>
    <row r="831" spans="4:54" x14ac:dyDescent="0.25">
      <c r="D831" s="28">
        <v>822</v>
      </c>
      <c r="F831" s="20"/>
      <c r="G831" s="29">
        <f t="shared" si="7064"/>
        <v>411.5</v>
      </c>
      <c r="H831" s="4">
        <f t="shared" ref="H831" si="7501">H$5/G831+H$6</f>
        <v>4.037862940461725</v>
      </c>
      <c r="I831" s="4">
        <f t="shared" si="7055"/>
        <v>5.7876044957472663</v>
      </c>
      <c r="J831" s="28">
        <v>822</v>
      </c>
      <c r="K831" s="4">
        <f t="shared" ref="K831" si="7502">K$5/J831+K$6</f>
        <v>4.0379279805352795</v>
      </c>
      <c r="L831" s="4">
        <f t="shared" si="7057"/>
        <v>5.7876995133819955</v>
      </c>
      <c r="M831" s="28">
        <f t="shared" si="7373"/>
        <v>2266</v>
      </c>
      <c r="N831" s="6">
        <f t="shared" ref="N831" si="7503">N$5/M831+N$6</f>
        <v>3.7386719329214477</v>
      </c>
      <c r="O831" s="6">
        <f t="shared" si="7356"/>
        <v>5.255743689320389</v>
      </c>
      <c r="P831" s="28">
        <f t="shared" si="7375"/>
        <v>21760</v>
      </c>
      <c r="Q831" s="6">
        <f t="shared" ref="Q831" si="7504">Q$5/P831+Q$6</f>
        <v>3.7007636029411768</v>
      </c>
      <c r="R831" s="6">
        <f t="shared" si="7358"/>
        <v>5.2144610294117646</v>
      </c>
      <c r="S831" s="28">
        <f t="shared" si="7125"/>
        <v>40630</v>
      </c>
      <c r="T831" s="6">
        <f t="shared" ref="T831" si="7505">T$5/S831+T$6</f>
        <v>2.6591356140782674</v>
      </c>
      <c r="U831" s="6">
        <f t="shared" si="7360"/>
        <v>2.9693923947821808</v>
      </c>
      <c r="V831" s="28">
        <f t="shared" si="7127"/>
        <v>77950</v>
      </c>
      <c r="W831" s="6">
        <f t="shared" ref="W831" si="7506">W$5/V831+W$6</f>
        <v>2.5706940987812699</v>
      </c>
      <c r="X831" s="6">
        <f t="shared" si="7362"/>
        <v>2.8709305965362413</v>
      </c>
      <c r="Y831" s="28">
        <f t="shared" si="7129"/>
        <v>155700</v>
      </c>
      <c r="Z831" s="6">
        <f t="shared" ref="Z831" si="7507">Z$5/Y831+Z$6</f>
        <v>2.4471801541425817</v>
      </c>
      <c r="AA831" s="6">
        <f t="shared" si="7364"/>
        <v>2.7332673731535002</v>
      </c>
      <c r="AB831" s="28">
        <f t="shared" si="7212"/>
        <v>1048000</v>
      </c>
      <c r="AC831" s="6">
        <f t="shared" ref="AC831" si="7508">AC$5/AB831+AC$6</f>
        <v>2.1990721374045803</v>
      </c>
      <c r="AD831" s="6">
        <f t="shared" si="7366"/>
        <v>2.4565412213740458</v>
      </c>
      <c r="AE831" s="28">
        <f t="shared" si="7295"/>
        <v>1639000</v>
      </c>
      <c r="AF831" s="6">
        <f t="shared" si="7349"/>
        <v>1.9131350213544844</v>
      </c>
      <c r="AG831" s="6">
        <f t="shared" si="7367"/>
        <v>2.1372070774862721</v>
      </c>
      <c r="AH831" s="28">
        <f t="shared" si="7296"/>
        <v>1639000</v>
      </c>
      <c r="AI831" s="6">
        <f t="shared" si="7350"/>
        <v>1.4465350213544845</v>
      </c>
      <c r="AJ831" s="6">
        <f t="shared" si="7368"/>
        <v>1.6159070774862723</v>
      </c>
      <c r="AK831" s="28">
        <f t="shared" si="7297"/>
        <v>1639000</v>
      </c>
      <c r="AL831" s="6">
        <f t="shared" si="7351"/>
        <v>0.74643502135448447</v>
      </c>
      <c r="AM831" s="6">
        <f t="shared" si="7369"/>
        <v>0.75063964193674693</v>
      </c>
      <c r="AN831" s="28">
        <f t="shared" si="7298"/>
        <v>1639000</v>
      </c>
      <c r="AO831" s="6">
        <f t="shared" si="7352"/>
        <v>0.44563502135448441</v>
      </c>
      <c r="AP831" s="6">
        <f t="shared" si="7370"/>
        <v>0.44820707748627209</v>
      </c>
      <c r="AQ831" s="28">
        <f t="shared" si="7132"/>
        <v>155700</v>
      </c>
      <c r="AR831" s="6">
        <f t="shared" si="7046"/>
        <v>1.4148801541425819</v>
      </c>
      <c r="AS831" s="6">
        <f t="shared" si="7047"/>
        <v>1.579881427341904</v>
      </c>
      <c r="AT831" s="28">
        <f t="shared" si="7214"/>
        <v>1048000</v>
      </c>
      <c r="AU831" s="6">
        <f t="shared" si="7048"/>
        <v>1.1807721374045801</v>
      </c>
      <c r="AV831" s="6">
        <f t="shared" si="7049"/>
        <v>1.3188764620913236</v>
      </c>
      <c r="AW831" s="28">
        <f t="shared" si="7299"/>
        <v>1639000</v>
      </c>
      <c r="AX831" s="6">
        <f t="shared" si="7050"/>
        <v>1.1788350213544845</v>
      </c>
      <c r="AY831" s="6">
        <f t="shared" si="7051"/>
        <v>1.31684231820355</v>
      </c>
      <c r="AZ831" s="28">
        <f t="shared" si="7300"/>
        <v>1639000</v>
      </c>
      <c r="BA831" s="6">
        <f t="shared" si="7052"/>
        <v>1.1788350213544845</v>
      </c>
      <c r="BB831" s="21">
        <f t="shared" si="7053"/>
        <v>1.31684231820355</v>
      </c>
    </row>
    <row r="832" spans="4:54" x14ac:dyDescent="0.25">
      <c r="D832" s="28">
        <v>823</v>
      </c>
      <c r="F832" s="20"/>
      <c r="G832" s="29">
        <f t="shared" si="7064"/>
        <v>412</v>
      </c>
      <c r="H832" s="4">
        <f t="shared" ref="H832" si="7509">H$5/G832+H$6</f>
        <v>4.0377980582524273</v>
      </c>
      <c r="I832" s="4">
        <f t="shared" si="7055"/>
        <v>5.787509708737864</v>
      </c>
      <c r="J832" s="28">
        <v>823</v>
      </c>
      <c r="K832" s="4">
        <f t="shared" ref="K832" si="7510">K$5/J832+K$6</f>
        <v>4.037862940461725</v>
      </c>
      <c r="L832" s="4">
        <f t="shared" si="7057"/>
        <v>5.7876044957472663</v>
      </c>
      <c r="M832" s="28">
        <f t="shared" si="7373"/>
        <v>2269</v>
      </c>
      <c r="N832" s="6">
        <f t="shared" ref="N832" si="7511">N$5/M832+N$6</f>
        <v>3.7386130013221686</v>
      </c>
      <c r="O832" s="6">
        <f t="shared" si="7356"/>
        <v>5.2556795063904804</v>
      </c>
      <c r="P832" s="28">
        <f t="shared" si="7375"/>
        <v>21790</v>
      </c>
      <c r="Q832" s="6">
        <f t="shared" ref="Q832" si="7512">Q$5/P832+Q$6</f>
        <v>3.7007544286369898</v>
      </c>
      <c r="R832" s="6">
        <f t="shared" si="7358"/>
        <v>5.2144510325837539</v>
      </c>
      <c r="S832" s="28">
        <f t="shared" si="7125"/>
        <v>40695</v>
      </c>
      <c r="T832" s="6">
        <f t="shared" ref="T832" si="7513">T$5/S832+T$6</f>
        <v>2.6590986607691365</v>
      </c>
      <c r="U832" s="6">
        <f t="shared" si="7360"/>
        <v>2.9693535938075932</v>
      </c>
      <c r="V832" s="28">
        <f t="shared" si="7127"/>
        <v>78075</v>
      </c>
      <c r="W832" s="6">
        <f t="shared" ref="W832" si="7514">W$5/V832+W$6</f>
        <v>2.5706640089657378</v>
      </c>
      <c r="X832" s="6">
        <f t="shared" si="7362"/>
        <v>2.8708990073647134</v>
      </c>
      <c r="Y832" s="28">
        <f t="shared" si="7129"/>
        <v>155950</v>
      </c>
      <c r="Z832" s="6">
        <f t="shared" ref="Z832" si="7515">Z$5/Y832+Z$6</f>
        <v>2.4471582237896761</v>
      </c>
      <c r="AA832" s="6">
        <f t="shared" si="7364"/>
        <v>2.7332443411349794</v>
      </c>
      <c r="AB832" s="28">
        <f t="shared" si="7212"/>
        <v>1050000</v>
      </c>
      <c r="AC832" s="6">
        <f t="shared" ref="AC832" si="7516">AC$5/AB832+AC$6</f>
        <v>2.1990619047619049</v>
      </c>
      <c r="AD832" s="6">
        <f t="shared" si="7366"/>
        <v>2.4565304761904763</v>
      </c>
      <c r="AE832" s="28">
        <f t="shared" si="7295"/>
        <v>1642000</v>
      </c>
      <c r="AF832" s="6">
        <f t="shared" si="7349"/>
        <v>1.9131287454323995</v>
      </c>
      <c r="AG832" s="6">
        <f t="shared" si="7367"/>
        <v>2.1372004872107184</v>
      </c>
      <c r="AH832" s="28">
        <f t="shared" si="7296"/>
        <v>1642000</v>
      </c>
      <c r="AI832" s="6">
        <f t="shared" si="7350"/>
        <v>1.4465287454323996</v>
      </c>
      <c r="AJ832" s="6">
        <f t="shared" si="7368"/>
        <v>1.6159004872107188</v>
      </c>
      <c r="AK832" s="28">
        <f t="shared" si="7297"/>
        <v>1642000</v>
      </c>
      <c r="AL832" s="6">
        <f t="shared" si="7351"/>
        <v>0.74642874543239945</v>
      </c>
      <c r="AM832" s="6">
        <f t="shared" si="7369"/>
        <v>0.75063305166119343</v>
      </c>
      <c r="AN832" s="28">
        <f t="shared" si="7298"/>
        <v>1642000</v>
      </c>
      <c r="AO832" s="6">
        <f t="shared" si="7352"/>
        <v>0.4456287454323995</v>
      </c>
      <c r="AP832" s="6">
        <f t="shared" si="7370"/>
        <v>0.44820048721071865</v>
      </c>
      <c r="AQ832" s="28">
        <f t="shared" si="7132"/>
        <v>155950</v>
      </c>
      <c r="AR832" s="6">
        <f t="shared" si="7046"/>
        <v>1.4148582237896763</v>
      </c>
      <c r="AS832" s="6">
        <f t="shared" si="7047"/>
        <v>1.5798583953233827</v>
      </c>
      <c r="AT832" s="28">
        <f t="shared" si="7214"/>
        <v>1050000</v>
      </c>
      <c r="AU832" s="6">
        <f t="shared" si="7048"/>
        <v>1.1807619047619047</v>
      </c>
      <c r="AV832" s="6">
        <f t="shared" si="7049"/>
        <v>1.318865716907754</v>
      </c>
      <c r="AW832" s="28">
        <f t="shared" si="7299"/>
        <v>1642000</v>
      </c>
      <c r="AX832" s="6">
        <f t="shared" si="7050"/>
        <v>1.1788287454323996</v>
      </c>
      <c r="AY832" s="6">
        <f t="shared" si="7051"/>
        <v>1.3168357279279965</v>
      </c>
      <c r="AZ832" s="28">
        <f t="shared" si="7300"/>
        <v>1642000</v>
      </c>
      <c r="BA832" s="6">
        <f t="shared" si="7052"/>
        <v>1.1788287454323996</v>
      </c>
      <c r="BB832" s="21">
        <f t="shared" si="7053"/>
        <v>1.3168357279279965</v>
      </c>
    </row>
    <row r="833" spans="4:54" x14ac:dyDescent="0.25">
      <c r="D833" s="28">
        <v>824</v>
      </c>
      <c r="F833" s="20"/>
      <c r="G833" s="29">
        <f t="shared" si="7064"/>
        <v>412.5</v>
      </c>
      <c r="H833" s="4">
        <f t="shared" ref="H833" si="7517">H$5/G833+H$6</f>
        <v>4.0377333333333336</v>
      </c>
      <c r="I833" s="4">
        <f t="shared" si="7055"/>
        <v>5.7874151515151517</v>
      </c>
      <c r="J833" s="28">
        <v>824</v>
      </c>
      <c r="K833" s="4">
        <f t="shared" ref="K833" si="7518">K$5/J833+K$6</f>
        <v>4.0377980582524273</v>
      </c>
      <c r="L833" s="4">
        <f t="shared" si="7057"/>
        <v>5.787509708737864</v>
      </c>
      <c r="M833" s="28">
        <f t="shared" si="7373"/>
        <v>2272</v>
      </c>
      <c r="N833" s="6">
        <f t="shared" ref="N833" si="7519">N$5/M833+N$6</f>
        <v>3.7385542253521127</v>
      </c>
      <c r="O833" s="6">
        <f t="shared" si="7356"/>
        <v>5.2556154929577463</v>
      </c>
      <c r="P833" s="28">
        <f t="shared" si="7375"/>
        <v>21820</v>
      </c>
      <c r="Q833" s="6">
        <f t="shared" ref="Q833" si="7520">Q$5/P833+Q$6</f>
        <v>3.7007452795600368</v>
      </c>
      <c r="R833" s="6">
        <f t="shared" si="7358"/>
        <v>5.2144410632447302</v>
      </c>
      <c r="S833" s="28">
        <f t="shared" si="7125"/>
        <v>40760</v>
      </c>
      <c r="T833" s="6">
        <f t="shared" ref="T833" si="7521">T$5/S833+T$6</f>
        <v>2.6590618253189402</v>
      </c>
      <c r="U833" s="6">
        <f t="shared" si="7360"/>
        <v>2.9693149165848873</v>
      </c>
      <c r="V833" s="28">
        <f t="shared" si="7127"/>
        <v>78200</v>
      </c>
      <c r="W833" s="6">
        <f t="shared" ref="W833" si="7522">W$5/V833+W$6</f>
        <v>2.5706340153452683</v>
      </c>
      <c r="X833" s="6">
        <f t="shared" si="7362"/>
        <v>2.8708675191815858</v>
      </c>
      <c r="Y833" s="28">
        <f t="shared" si="7129"/>
        <v>156200</v>
      </c>
      <c r="Z833" s="6">
        <f t="shared" ref="Z833" si="7523">Z$5/Y833+Z$6</f>
        <v>2.4471363636363637</v>
      </c>
      <c r="AA833" s="6">
        <f t="shared" si="7364"/>
        <v>2.7332213828425096</v>
      </c>
      <c r="AB833" s="28">
        <f t="shared" si="7212"/>
        <v>1052000</v>
      </c>
      <c r="AC833" s="6">
        <f t="shared" ref="AC833" si="7524">AC$5/AB833+AC$6</f>
        <v>2.1990517110266161</v>
      </c>
      <c r="AD833" s="6">
        <f t="shared" si="7366"/>
        <v>2.4565197718631175</v>
      </c>
      <c r="AE833" s="28">
        <f t="shared" si="7295"/>
        <v>1645000</v>
      </c>
      <c r="AF833" s="6">
        <f t="shared" si="7349"/>
        <v>1.9131224924012158</v>
      </c>
      <c r="AG833" s="6">
        <f t="shared" si="7367"/>
        <v>2.1371939209726443</v>
      </c>
      <c r="AH833" s="28">
        <f t="shared" si="7296"/>
        <v>1645000</v>
      </c>
      <c r="AI833" s="6">
        <f t="shared" si="7350"/>
        <v>1.4465224924012159</v>
      </c>
      <c r="AJ833" s="6">
        <f t="shared" si="7368"/>
        <v>1.6158939209726444</v>
      </c>
      <c r="AK833" s="28">
        <f t="shared" si="7297"/>
        <v>1645000</v>
      </c>
      <c r="AL833" s="6">
        <f t="shared" si="7351"/>
        <v>0.74642249240121583</v>
      </c>
      <c r="AM833" s="6">
        <f t="shared" si="7369"/>
        <v>0.75062648542311916</v>
      </c>
      <c r="AN833" s="28">
        <f t="shared" si="7298"/>
        <v>1645000</v>
      </c>
      <c r="AO833" s="6">
        <f t="shared" si="7352"/>
        <v>0.44562249240121576</v>
      </c>
      <c r="AP833" s="6">
        <f t="shared" si="7370"/>
        <v>0.44819392097264438</v>
      </c>
      <c r="AQ833" s="28">
        <f t="shared" si="7132"/>
        <v>156200</v>
      </c>
      <c r="AR833" s="6">
        <f t="shared" si="7046"/>
        <v>1.4148363636363637</v>
      </c>
      <c r="AS833" s="6">
        <f t="shared" si="7047"/>
        <v>1.5798354370309131</v>
      </c>
      <c r="AT833" s="28">
        <f t="shared" si="7214"/>
        <v>1052000</v>
      </c>
      <c r="AU833" s="6">
        <f t="shared" si="7048"/>
        <v>1.1807517110266159</v>
      </c>
      <c r="AV833" s="6">
        <f t="shared" si="7049"/>
        <v>1.3188550125803957</v>
      </c>
      <c r="AW833" s="28">
        <f t="shared" si="7299"/>
        <v>1645000</v>
      </c>
      <c r="AX833" s="6">
        <f t="shared" si="7050"/>
        <v>1.1788224924012158</v>
      </c>
      <c r="AY833" s="6">
        <f t="shared" si="7051"/>
        <v>1.3168291616899221</v>
      </c>
      <c r="AZ833" s="28">
        <f t="shared" si="7300"/>
        <v>1645000</v>
      </c>
      <c r="BA833" s="6">
        <f t="shared" si="7052"/>
        <v>1.1788224924012158</v>
      </c>
      <c r="BB833" s="21">
        <f t="shared" si="7053"/>
        <v>1.3168291616899221</v>
      </c>
    </row>
    <row r="834" spans="4:54" x14ac:dyDescent="0.25">
      <c r="D834" s="28">
        <v>825</v>
      </c>
      <c r="F834" s="20"/>
      <c r="G834" s="29">
        <f t="shared" si="7064"/>
        <v>413</v>
      </c>
      <c r="H834" s="4">
        <f t="shared" ref="H834" si="7525">H$5/G834+H$6</f>
        <v>4.037668765133172</v>
      </c>
      <c r="I834" s="4">
        <f t="shared" si="7055"/>
        <v>5.7873208232445519</v>
      </c>
      <c r="J834" s="28">
        <v>825</v>
      </c>
      <c r="K834" s="4">
        <f t="shared" ref="K834" si="7526">K$5/J834+K$6</f>
        <v>4.0377333333333336</v>
      </c>
      <c r="L834" s="4">
        <f t="shared" si="7057"/>
        <v>5.7874151515151517</v>
      </c>
      <c r="M834" s="28">
        <f t="shared" si="7373"/>
        <v>2275</v>
      </c>
      <c r="N834" s="6">
        <f t="shared" ref="N834" si="7527">N$5/M834+N$6</f>
        <v>3.7384956043956046</v>
      </c>
      <c r="O834" s="6">
        <f t="shared" si="7356"/>
        <v>5.2555516483516485</v>
      </c>
      <c r="P834" s="28">
        <f t="shared" si="7375"/>
        <v>21850</v>
      </c>
      <c r="Q834" s="6">
        <f t="shared" ref="Q834" si="7528">Q$5/P834+Q$6</f>
        <v>3.7007361556064073</v>
      </c>
      <c r="R834" s="6">
        <f t="shared" si="7358"/>
        <v>5.2144311212814651</v>
      </c>
      <c r="S834" s="28">
        <f t="shared" si="7125"/>
        <v>40825</v>
      </c>
      <c r="T834" s="6">
        <f t="shared" ref="T834" si="7529">T$5/S834+T$6</f>
        <v>2.6590251071647275</v>
      </c>
      <c r="U834" s="6">
        <f t="shared" si="7360"/>
        <v>2.9692763625229639</v>
      </c>
      <c r="V834" s="28">
        <f t="shared" si="7127"/>
        <v>78325</v>
      </c>
      <c r="W834" s="6">
        <f t="shared" ref="W834" si="7530">W$5/V834+W$6</f>
        <v>2.5706041174593039</v>
      </c>
      <c r="X834" s="6">
        <f t="shared" si="7362"/>
        <v>2.8708361315033515</v>
      </c>
      <c r="Y834" s="28">
        <f t="shared" si="7129"/>
        <v>156450</v>
      </c>
      <c r="Z834" s="6">
        <f t="shared" ref="Z834" si="7531">Z$5/Y834+Z$6</f>
        <v>2.4471145733461168</v>
      </c>
      <c r="AA834" s="6">
        <f t="shared" si="7364"/>
        <v>2.7331984979226589</v>
      </c>
      <c r="AB834" s="28">
        <f t="shared" si="7212"/>
        <v>1054000</v>
      </c>
      <c r="AC834" s="6">
        <f t="shared" ref="AC834" si="7532">AC$5/AB834+AC$6</f>
        <v>2.1990415559772298</v>
      </c>
      <c r="AD834" s="6">
        <f t="shared" si="7366"/>
        <v>2.4565091081593926</v>
      </c>
      <c r="AE834" s="28">
        <f t="shared" si="7295"/>
        <v>1648000</v>
      </c>
      <c r="AF834" s="6">
        <f t="shared" si="7349"/>
        <v>1.9131162621359223</v>
      </c>
      <c r="AG834" s="6">
        <f t="shared" si="7367"/>
        <v>2.1371873786407765</v>
      </c>
      <c r="AH834" s="28">
        <f t="shared" si="7296"/>
        <v>1648000</v>
      </c>
      <c r="AI834" s="6">
        <f t="shared" si="7350"/>
        <v>1.4465162621359224</v>
      </c>
      <c r="AJ834" s="6">
        <f t="shared" si="7368"/>
        <v>1.6158873786407768</v>
      </c>
      <c r="AK834" s="28">
        <f t="shared" si="7297"/>
        <v>1648000</v>
      </c>
      <c r="AL834" s="6">
        <f t="shared" si="7351"/>
        <v>0.74641626213592227</v>
      </c>
      <c r="AM834" s="6">
        <f t="shared" si="7369"/>
        <v>0.75061994309125157</v>
      </c>
      <c r="AN834" s="28">
        <f t="shared" si="7298"/>
        <v>1648000</v>
      </c>
      <c r="AO834" s="6">
        <f t="shared" si="7352"/>
        <v>0.44561626213592231</v>
      </c>
      <c r="AP834" s="6">
        <f t="shared" si="7370"/>
        <v>0.44818737864077668</v>
      </c>
      <c r="AQ834" s="28">
        <f t="shared" si="7132"/>
        <v>156450</v>
      </c>
      <c r="AR834" s="6">
        <f t="shared" si="7046"/>
        <v>1.414814573346117</v>
      </c>
      <c r="AS834" s="6">
        <f t="shared" si="7047"/>
        <v>1.5798125521110626</v>
      </c>
      <c r="AT834" s="28">
        <f t="shared" si="7214"/>
        <v>1054000</v>
      </c>
      <c r="AU834" s="6">
        <f t="shared" si="7048"/>
        <v>1.1807415559772296</v>
      </c>
      <c r="AV834" s="6">
        <f t="shared" si="7049"/>
        <v>1.3188443488766706</v>
      </c>
      <c r="AW834" s="28">
        <f t="shared" si="7299"/>
        <v>1648000</v>
      </c>
      <c r="AX834" s="6">
        <f t="shared" si="7050"/>
        <v>1.1788162621359224</v>
      </c>
      <c r="AY834" s="6">
        <f t="shared" si="7051"/>
        <v>1.3168226193580546</v>
      </c>
      <c r="AZ834" s="28">
        <f t="shared" si="7300"/>
        <v>1648000</v>
      </c>
      <c r="BA834" s="6">
        <f t="shared" si="7052"/>
        <v>1.1788162621359224</v>
      </c>
      <c r="BB834" s="21">
        <f t="shared" si="7053"/>
        <v>1.3168226193580546</v>
      </c>
    </row>
    <row r="835" spans="4:54" x14ac:dyDescent="0.25">
      <c r="D835" s="28">
        <v>826</v>
      </c>
      <c r="F835" s="20"/>
      <c r="G835" s="29">
        <f t="shared" si="7064"/>
        <v>413.5</v>
      </c>
      <c r="H835" s="4">
        <f t="shared" ref="H835" si="7533">H$5/G835+H$6</f>
        <v>4.0376043530834345</v>
      </c>
      <c r="I835" s="4">
        <f t="shared" si="7055"/>
        <v>5.7872267230955261</v>
      </c>
      <c r="J835" s="28">
        <v>826</v>
      </c>
      <c r="K835" s="4">
        <f t="shared" ref="K835" si="7534">K$5/J835+K$6</f>
        <v>4.037668765133172</v>
      </c>
      <c r="L835" s="4">
        <f t="shared" si="7057"/>
        <v>5.7873208232445519</v>
      </c>
      <c r="M835" s="28">
        <f t="shared" si="7373"/>
        <v>2278</v>
      </c>
      <c r="N835" s="6">
        <f t="shared" ref="N835" si="7535">N$5/M835+N$6</f>
        <v>3.738437137840211</v>
      </c>
      <c r="O835" s="6">
        <f t="shared" si="7356"/>
        <v>5.2554879719051799</v>
      </c>
      <c r="P835" s="28">
        <f t="shared" si="7375"/>
        <v>21880</v>
      </c>
      <c r="Q835" s="6">
        <f t="shared" ref="Q835" si="7536">Q$5/P835+Q$6</f>
        <v>3.7007270566727608</v>
      </c>
      <c r="R835" s="6">
        <f t="shared" si="7358"/>
        <v>5.2144212065813527</v>
      </c>
      <c r="S835" s="28">
        <f t="shared" si="7125"/>
        <v>40890</v>
      </c>
      <c r="T835" s="6">
        <f t="shared" ref="T835" si="7537">T$5/S835+T$6</f>
        <v>2.6589885057471268</v>
      </c>
      <c r="U835" s="6">
        <f t="shared" si="7360"/>
        <v>2.969237931034483</v>
      </c>
      <c r="V835" s="28">
        <f t="shared" si="7127"/>
        <v>78450</v>
      </c>
      <c r="W835" s="6">
        <f t="shared" ref="W835" si="7538">W$5/V835+W$6</f>
        <v>2.5705743148502229</v>
      </c>
      <c r="X835" s="6">
        <f t="shared" si="7362"/>
        <v>2.8708048438495859</v>
      </c>
      <c r="Y835" s="28">
        <f t="shared" si="7129"/>
        <v>156700</v>
      </c>
      <c r="Z835" s="6">
        <f t="shared" ref="Z835" si="7539">Z$5/Y835+Z$6</f>
        <v>2.4470928525845563</v>
      </c>
      <c r="AA835" s="6">
        <f t="shared" si="7364"/>
        <v>2.7331756860242504</v>
      </c>
      <c r="AB835" s="28">
        <f t="shared" si="7212"/>
        <v>1056000</v>
      </c>
      <c r="AC835" s="6">
        <f t="shared" ref="AC835" si="7540">AC$5/AB835+AC$6</f>
        <v>2.1990314393939396</v>
      </c>
      <c r="AD835" s="6">
        <f t="shared" si="7366"/>
        <v>2.4564984848484848</v>
      </c>
      <c r="AE835" s="28">
        <f t="shared" si="7295"/>
        <v>1651000</v>
      </c>
      <c r="AF835" s="6">
        <f t="shared" si="7349"/>
        <v>1.9131100545124167</v>
      </c>
      <c r="AG835" s="6">
        <f t="shared" si="7367"/>
        <v>2.137180860084797</v>
      </c>
      <c r="AH835" s="28">
        <f t="shared" si="7296"/>
        <v>1651000</v>
      </c>
      <c r="AI835" s="6">
        <f t="shared" si="7350"/>
        <v>1.4465100545124168</v>
      </c>
      <c r="AJ835" s="6">
        <f t="shared" si="7368"/>
        <v>1.6158808600847971</v>
      </c>
      <c r="AK835" s="28">
        <f t="shared" si="7297"/>
        <v>1651000</v>
      </c>
      <c r="AL835" s="6">
        <f t="shared" si="7351"/>
        <v>0.74641005451241671</v>
      </c>
      <c r="AM835" s="6">
        <f t="shared" si="7369"/>
        <v>0.75061342453527191</v>
      </c>
      <c r="AN835" s="28">
        <f t="shared" si="7298"/>
        <v>1651000</v>
      </c>
      <c r="AO835" s="6">
        <f t="shared" si="7352"/>
        <v>0.4456100545124167</v>
      </c>
      <c r="AP835" s="6">
        <f t="shared" si="7370"/>
        <v>0.44818086008479707</v>
      </c>
      <c r="AQ835" s="28">
        <f t="shared" si="7132"/>
        <v>156700</v>
      </c>
      <c r="AR835" s="6">
        <f t="shared" si="7046"/>
        <v>1.4147928525845566</v>
      </c>
      <c r="AS835" s="6">
        <f t="shared" si="7047"/>
        <v>1.5797897402126537</v>
      </c>
      <c r="AT835" s="28">
        <f t="shared" si="7214"/>
        <v>1056000</v>
      </c>
      <c r="AU835" s="6">
        <f t="shared" si="7048"/>
        <v>1.1807314393939394</v>
      </c>
      <c r="AV835" s="6">
        <f t="shared" si="7049"/>
        <v>1.3188337255657627</v>
      </c>
      <c r="AW835" s="28">
        <f t="shared" si="7299"/>
        <v>1651000</v>
      </c>
      <c r="AX835" s="6">
        <f t="shared" si="7050"/>
        <v>1.1788100545124167</v>
      </c>
      <c r="AY835" s="6">
        <f t="shared" si="7051"/>
        <v>1.3168161008020749</v>
      </c>
      <c r="AZ835" s="28">
        <f t="shared" si="7300"/>
        <v>1651000</v>
      </c>
      <c r="BA835" s="6">
        <f t="shared" si="7052"/>
        <v>1.1788100545124167</v>
      </c>
      <c r="BB835" s="21">
        <f t="shared" si="7053"/>
        <v>1.3168161008020749</v>
      </c>
    </row>
    <row r="836" spans="4:54" x14ac:dyDescent="0.25">
      <c r="D836" s="28">
        <v>827</v>
      </c>
      <c r="F836" s="20"/>
      <c r="G836" s="29">
        <f t="shared" si="7064"/>
        <v>414</v>
      </c>
      <c r="H836" s="4">
        <f t="shared" ref="H836" si="7541">H$5/G836+H$6</f>
        <v>4.0375400966183577</v>
      </c>
      <c r="I836" s="4">
        <f t="shared" si="7055"/>
        <v>5.7871328502415462</v>
      </c>
      <c r="J836" s="28">
        <v>827</v>
      </c>
      <c r="K836" s="4">
        <f t="shared" ref="K836" si="7542">K$5/J836+K$6</f>
        <v>4.0376043530834345</v>
      </c>
      <c r="L836" s="4">
        <f t="shared" si="7057"/>
        <v>5.7872267230955261</v>
      </c>
      <c r="M836" s="28">
        <f t="shared" si="7373"/>
        <v>2281</v>
      </c>
      <c r="N836" s="6">
        <f t="shared" ref="N836" si="7543">N$5/M836+N$6</f>
        <v>3.7383788250767207</v>
      </c>
      <c r="O836" s="6">
        <f t="shared" si="7356"/>
        <v>5.2554244629548448</v>
      </c>
      <c r="P836" s="28">
        <f t="shared" si="7375"/>
        <v>21910</v>
      </c>
      <c r="Q836" s="6">
        <f t="shared" ref="Q836" si="7544">Q$5/P836+Q$6</f>
        <v>3.7007179826563217</v>
      </c>
      <c r="R836" s="6">
        <f t="shared" si="7358"/>
        <v>5.214411319032406</v>
      </c>
      <c r="S836" s="28">
        <f t="shared" si="7125"/>
        <v>40955</v>
      </c>
      <c r="T836" s="6">
        <f t="shared" ref="T836" si="7545">T$5/S836+T$6</f>
        <v>2.6589520205103163</v>
      </c>
      <c r="U836" s="6">
        <f t="shared" si="7360"/>
        <v>2.9691996215358323</v>
      </c>
      <c r="V836" s="28">
        <f t="shared" si="7127"/>
        <v>78575</v>
      </c>
      <c r="W836" s="6">
        <f t="shared" ref="W836" si="7546">W$5/V836+W$6</f>
        <v>2.5705446070633151</v>
      </c>
      <c r="X836" s="6">
        <f t="shared" si="7362"/>
        <v>2.8707736557429206</v>
      </c>
      <c r="Y836" s="28">
        <f t="shared" si="7129"/>
        <v>156950</v>
      </c>
      <c r="Z836" s="6">
        <f t="shared" ref="Z836" si="7547">Z$5/Y836+Z$6</f>
        <v>2.4470712010194329</v>
      </c>
      <c r="AA836" s="6">
        <f t="shared" si="7364"/>
        <v>2.7331529467983433</v>
      </c>
      <c r="AB836" s="28">
        <f t="shared" si="7212"/>
        <v>1058000</v>
      </c>
      <c r="AC836" s="6">
        <f t="shared" ref="AC836" si="7548">AC$5/AB836+AC$6</f>
        <v>2.1990213610586014</v>
      </c>
      <c r="AD836" s="6">
        <f t="shared" si="7366"/>
        <v>2.456487901701323</v>
      </c>
      <c r="AE836" s="28">
        <f t="shared" si="7295"/>
        <v>1654000</v>
      </c>
      <c r="AF836" s="6">
        <f t="shared" si="7349"/>
        <v>1.9131038694074969</v>
      </c>
      <c r="AG836" s="6">
        <f t="shared" si="7367"/>
        <v>2.1371743651753325</v>
      </c>
      <c r="AH836" s="28">
        <f t="shared" si="7296"/>
        <v>1654000</v>
      </c>
      <c r="AI836" s="6">
        <f t="shared" si="7350"/>
        <v>1.446503869407497</v>
      </c>
      <c r="AJ836" s="6">
        <f t="shared" si="7368"/>
        <v>1.6158743651753327</v>
      </c>
      <c r="AK836" s="28">
        <f t="shared" si="7297"/>
        <v>1654000</v>
      </c>
      <c r="AL836" s="6">
        <f t="shared" si="7351"/>
        <v>0.74640386940749692</v>
      </c>
      <c r="AM836" s="6">
        <f t="shared" si="7369"/>
        <v>0.75060692962580733</v>
      </c>
      <c r="AN836" s="28">
        <f t="shared" si="7298"/>
        <v>1654000</v>
      </c>
      <c r="AO836" s="6">
        <f t="shared" si="7352"/>
        <v>0.44560386940749697</v>
      </c>
      <c r="AP836" s="6">
        <f t="shared" si="7370"/>
        <v>0.44817436517533255</v>
      </c>
      <c r="AQ836" s="28">
        <f t="shared" si="7132"/>
        <v>156950</v>
      </c>
      <c r="AR836" s="6">
        <f t="shared" si="7046"/>
        <v>1.4147712010194329</v>
      </c>
      <c r="AS836" s="6">
        <f t="shared" si="7047"/>
        <v>1.579767000986747</v>
      </c>
      <c r="AT836" s="28">
        <f t="shared" si="7214"/>
        <v>1058000</v>
      </c>
      <c r="AU836" s="6">
        <f t="shared" si="7048"/>
        <v>1.1807213610586011</v>
      </c>
      <c r="AV836" s="6">
        <f t="shared" si="7049"/>
        <v>1.318823142418601</v>
      </c>
      <c r="AW836" s="28">
        <f t="shared" si="7299"/>
        <v>1654000</v>
      </c>
      <c r="AX836" s="6">
        <f t="shared" si="7050"/>
        <v>1.1788038694074969</v>
      </c>
      <c r="AY836" s="6">
        <f t="shared" si="7051"/>
        <v>1.3168096058926104</v>
      </c>
      <c r="AZ836" s="28">
        <f t="shared" si="7300"/>
        <v>1654000</v>
      </c>
      <c r="BA836" s="6">
        <f t="shared" si="7052"/>
        <v>1.1788038694074969</v>
      </c>
      <c r="BB836" s="21">
        <f t="shared" si="7053"/>
        <v>1.3168096058926104</v>
      </c>
    </row>
    <row r="837" spans="4:54" x14ac:dyDescent="0.25">
      <c r="D837" s="28">
        <v>828</v>
      </c>
      <c r="F837" s="20"/>
      <c r="G837" s="29">
        <f t="shared" si="7064"/>
        <v>414.5</v>
      </c>
      <c r="H837" s="4">
        <f t="shared" ref="H837" si="7549">H$5/G837+H$6</f>
        <v>4.0374759951749093</v>
      </c>
      <c r="I837" s="4">
        <f t="shared" si="7055"/>
        <v>5.7870392038600729</v>
      </c>
      <c r="J837" s="28">
        <v>828</v>
      </c>
      <c r="K837" s="4">
        <f t="shared" ref="K837" si="7550">K$5/J837+K$6</f>
        <v>4.0375400966183577</v>
      </c>
      <c r="L837" s="4">
        <f t="shared" si="7057"/>
        <v>5.7871328502415462</v>
      </c>
      <c r="M837" s="28">
        <f t="shared" si="7373"/>
        <v>2284</v>
      </c>
      <c r="N837" s="6">
        <f t="shared" ref="N837" si="7551">N$5/M837+N$6</f>
        <v>3.7383206654991246</v>
      </c>
      <c r="O837" s="6">
        <f t="shared" si="7356"/>
        <v>5.2553611208406306</v>
      </c>
      <c r="P837" s="28">
        <f t="shared" si="7375"/>
        <v>21940</v>
      </c>
      <c r="Q837" s="6">
        <f t="shared" ref="Q837" si="7552">Q$5/P837+Q$6</f>
        <v>3.7007089334548771</v>
      </c>
      <c r="R837" s="6">
        <f t="shared" si="7358"/>
        <v>5.2144014585232457</v>
      </c>
      <c r="S837" s="28">
        <f t="shared" si="7125"/>
        <v>41020</v>
      </c>
      <c r="T837" s="6">
        <f t="shared" ref="T837" si="7553">T$5/S837+T$6</f>
        <v>2.6589156509019993</v>
      </c>
      <c r="U837" s="6">
        <f t="shared" si="7360"/>
        <v>2.9691614334470988</v>
      </c>
      <c r="V837" s="28">
        <f t="shared" si="7127"/>
        <v>78700</v>
      </c>
      <c r="W837" s="6">
        <f t="shared" ref="W837" si="7554">W$5/V837+W$6</f>
        <v>2.5705149936467597</v>
      </c>
      <c r="X837" s="6">
        <f t="shared" si="7362"/>
        <v>2.8707425667090214</v>
      </c>
      <c r="Y837" s="28">
        <f t="shared" si="7129"/>
        <v>157200</v>
      </c>
      <c r="Z837" s="6">
        <f t="shared" ref="Z837" si="7555">Z$5/Y837+Z$6</f>
        <v>2.4470496183206105</v>
      </c>
      <c r="AA837" s="6">
        <f t="shared" si="7364"/>
        <v>2.7331302798982189</v>
      </c>
      <c r="AB837" s="28">
        <f t="shared" si="7212"/>
        <v>1060000</v>
      </c>
      <c r="AC837" s="6">
        <f t="shared" ref="AC837" si="7556">AC$5/AB837+AC$6</f>
        <v>2.1990113207547171</v>
      </c>
      <c r="AD837" s="6">
        <f t="shared" si="7366"/>
        <v>2.4564773584905657</v>
      </c>
      <c r="AE837" s="28">
        <f t="shared" si="7295"/>
        <v>1657000</v>
      </c>
      <c r="AF837" s="6">
        <f t="shared" si="7349"/>
        <v>1.9130977066988533</v>
      </c>
      <c r="AG837" s="6">
        <f t="shared" si="7367"/>
        <v>2.1371678937839467</v>
      </c>
      <c r="AH837" s="28">
        <f t="shared" si="7296"/>
        <v>1657000</v>
      </c>
      <c r="AI837" s="6">
        <f t="shared" si="7350"/>
        <v>1.4464977066988534</v>
      </c>
      <c r="AJ837" s="6">
        <f t="shared" si="7368"/>
        <v>1.615867893783947</v>
      </c>
      <c r="AK837" s="28">
        <f t="shared" si="7297"/>
        <v>1657000</v>
      </c>
      <c r="AL837" s="6">
        <f t="shared" si="7351"/>
        <v>0.7463977066988533</v>
      </c>
      <c r="AM837" s="6">
        <f t="shared" si="7369"/>
        <v>0.75060045823442167</v>
      </c>
      <c r="AN837" s="28">
        <f t="shared" si="7298"/>
        <v>1657000</v>
      </c>
      <c r="AO837" s="6">
        <f t="shared" si="7352"/>
        <v>0.44559770669885335</v>
      </c>
      <c r="AP837" s="6">
        <f t="shared" si="7370"/>
        <v>0.44816789378394689</v>
      </c>
      <c r="AQ837" s="28">
        <f t="shared" si="7132"/>
        <v>157200</v>
      </c>
      <c r="AR837" s="6">
        <f t="shared" si="7046"/>
        <v>1.4147496183206107</v>
      </c>
      <c r="AS837" s="6">
        <f t="shared" si="7047"/>
        <v>1.5797443340866224</v>
      </c>
      <c r="AT837" s="28">
        <f t="shared" si="7214"/>
        <v>1060000</v>
      </c>
      <c r="AU837" s="6">
        <f t="shared" si="7048"/>
        <v>1.1807113207547171</v>
      </c>
      <c r="AV837" s="6">
        <f t="shared" si="7049"/>
        <v>1.3188125992078439</v>
      </c>
      <c r="AW837" s="28">
        <f t="shared" si="7299"/>
        <v>1657000</v>
      </c>
      <c r="AX837" s="6">
        <f t="shared" si="7050"/>
        <v>1.1787977066988533</v>
      </c>
      <c r="AY837" s="6">
        <f t="shared" si="7051"/>
        <v>1.3168031345012248</v>
      </c>
      <c r="AZ837" s="28">
        <f t="shared" si="7300"/>
        <v>1657000</v>
      </c>
      <c r="BA837" s="6">
        <f t="shared" si="7052"/>
        <v>1.1787977066988533</v>
      </c>
      <c r="BB837" s="21">
        <f t="shared" si="7053"/>
        <v>1.3168031345012248</v>
      </c>
    </row>
    <row r="838" spans="4:54" x14ac:dyDescent="0.25">
      <c r="D838" s="28">
        <v>829</v>
      </c>
      <c r="F838" s="20"/>
      <c r="G838" s="29">
        <f t="shared" si="7064"/>
        <v>415</v>
      </c>
      <c r="H838" s="4">
        <f t="shared" ref="H838" si="7557">H$5/G838+H$6</f>
        <v>4.0374120481927713</v>
      </c>
      <c r="I838" s="4">
        <f t="shared" si="7055"/>
        <v>5.7869457831325306</v>
      </c>
      <c r="J838" s="28">
        <v>829</v>
      </c>
      <c r="K838" s="4">
        <f t="shared" ref="K838" si="7558">K$5/J838+K$6</f>
        <v>4.0374759951749093</v>
      </c>
      <c r="L838" s="4">
        <f t="shared" si="7057"/>
        <v>5.7870392038600729</v>
      </c>
      <c r="M838" s="28">
        <f t="shared" si="7373"/>
        <v>2287</v>
      </c>
      <c r="N838" s="6">
        <f t="shared" ref="N838" si="7559">N$5/M838+N$6</f>
        <v>3.7382626585045915</v>
      </c>
      <c r="O838" s="6">
        <f t="shared" si="7356"/>
        <v>5.2552979449059904</v>
      </c>
      <c r="P838" s="28">
        <f t="shared" si="7375"/>
        <v>21970</v>
      </c>
      <c r="Q838" s="6">
        <f t="shared" ref="Q838" si="7560">Q$5/P838+Q$6</f>
        <v>3.7006999089667731</v>
      </c>
      <c r="R838" s="6">
        <f t="shared" si="7358"/>
        <v>5.2143916249431044</v>
      </c>
      <c r="S838" s="28">
        <f t="shared" si="7125"/>
        <v>41085</v>
      </c>
      <c r="T838" s="6">
        <f t="shared" ref="T838" si="7561">T$5/S838+T$6</f>
        <v>2.6588793963733726</v>
      </c>
      <c r="U838" s="6">
        <f t="shared" si="7360"/>
        <v>2.9691233661920409</v>
      </c>
      <c r="V838" s="28">
        <f t="shared" si="7127"/>
        <v>78825</v>
      </c>
      <c r="W838" s="6">
        <f t="shared" ref="W838" si="7562">W$5/V838+W$6</f>
        <v>2.5704854741516017</v>
      </c>
      <c r="X838" s="6">
        <f t="shared" si="7362"/>
        <v>2.870711576276562</v>
      </c>
      <c r="Y838" s="28">
        <f t="shared" si="7129"/>
        <v>157450</v>
      </c>
      <c r="Z838" s="6">
        <f t="shared" ref="Z838" si="7563">Z$5/Y838+Z$6</f>
        <v>2.4470281041600508</v>
      </c>
      <c r="AA838" s="6">
        <f t="shared" si="7364"/>
        <v>2.7331076849793585</v>
      </c>
      <c r="AB838" s="28">
        <f t="shared" si="7212"/>
        <v>1062000</v>
      </c>
      <c r="AC838" s="6">
        <f t="shared" ref="AC838" si="7564">AC$5/AB838+AC$6</f>
        <v>2.19900131826742</v>
      </c>
      <c r="AD838" s="6">
        <f t="shared" si="7366"/>
        <v>2.4564668549905835</v>
      </c>
      <c r="AE838" s="28">
        <f t="shared" si="7295"/>
        <v>1660000</v>
      </c>
      <c r="AF838" s="6">
        <f t="shared" si="7349"/>
        <v>1.9130915662650603</v>
      </c>
      <c r="AG838" s="6">
        <f t="shared" si="7367"/>
        <v>2.1371614457831325</v>
      </c>
      <c r="AH838" s="28">
        <f t="shared" si="7296"/>
        <v>1660000</v>
      </c>
      <c r="AI838" s="6">
        <f t="shared" si="7350"/>
        <v>1.4464915662650604</v>
      </c>
      <c r="AJ838" s="6">
        <f t="shared" si="7368"/>
        <v>1.6158614457831326</v>
      </c>
      <c r="AK838" s="28">
        <f t="shared" si="7297"/>
        <v>1660000</v>
      </c>
      <c r="AL838" s="6">
        <f t="shared" si="7351"/>
        <v>0.7463915662650602</v>
      </c>
      <c r="AM838" s="6">
        <f t="shared" si="7369"/>
        <v>0.75059401023360739</v>
      </c>
      <c r="AN838" s="28">
        <f t="shared" si="7298"/>
        <v>1660000</v>
      </c>
      <c r="AO838" s="6">
        <f t="shared" si="7352"/>
        <v>0.44559156626506025</v>
      </c>
      <c r="AP838" s="6">
        <f t="shared" si="7370"/>
        <v>0.44816144578313255</v>
      </c>
      <c r="AQ838" s="28">
        <f t="shared" si="7132"/>
        <v>157450</v>
      </c>
      <c r="AR838" s="6">
        <f t="shared" si="7046"/>
        <v>1.4147281041600508</v>
      </c>
      <c r="AS838" s="6">
        <f t="shared" si="7047"/>
        <v>1.579721739167762</v>
      </c>
      <c r="AT838" s="28">
        <f t="shared" si="7214"/>
        <v>1062000</v>
      </c>
      <c r="AU838" s="6">
        <f t="shared" si="7048"/>
        <v>1.18070131826742</v>
      </c>
      <c r="AV838" s="6">
        <f t="shared" si="7049"/>
        <v>1.3188020957078617</v>
      </c>
      <c r="AW838" s="28">
        <f t="shared" si="7299"/>
        <v>1660000</v>
      </c>
      <c r="AX838" s="6">
        <f t="shared" si="7050"/>
        <v>1.1787915662650603</v>
      </c>
      <c r="AY838" s="6">
        <f t="shared" si="7051"/>
        <v>1.3167966865004104</v>
      </c>
      <c r="AZ838" s="28">
        <f t="shared" si="7300"/>
        <v>1660000</v>
      </c>
      <c r="BA838" s="6">
        <f t="shared" si="7052"/>
        <v>1.1787915662650603</v>
      </c>
      <c r="BB838" s="21">
        <f t="shared" si="7053"/>
        <v>1.3167966865004104</v>
      </c>
    </row>
    <row r="839" spans="4:54" x14ac:dyDescent="0.25">
      <c r="D839" s="28">
        <v>830</v>
      </c>
      <c r="F839" s="20"/>
      <c r="G839" s="29">
        <f t="shared" si="7064"/>
        <v>415.5</v>
      </c>
      <c r="H839" s="4">
        <f t="shared" ref="H839" si="7565">H$5/G839+H$6</f>
        <v>4.0373482551143196</v>
      </c>
      <c r="I839" s="4">
        <f t="shared" si="7055"/>
        <v>5.786852587244284</v>
      </c>
      <c r="J839" s="28">
        <v>830</v>
      </c>
      <c r="K839" s="4">
        <f t="shared" ref="K839" si="7566">K$5/J839+K$6</f>
        <v>4.0374120481927713</v>
      </c>
      <c r="L839" s="4">
        <f t="shared" si="7057"/>
        <v>5.7869457831325306</v>
      </c>
      <c r="M839" s="28">
        <f t="shared" si="7373"/>
        <v>2290</v>
      </c>
      <c r="N839" s="6">
        <f t="shared" ref="N839" si="7567">N$5/M839+N$6</f>
        <v>3.7382048034934501</v>
      </c>
      <c r="O839" s="6">
        <f t="shared" si="7356"/>
        <v>5.2552349344978166</v>
      </c>
      <c r="P839" s="28">
        <f t="shared" si="7375"/>
        <v>22000</v>
      </c>
      <c r="Q839" s="6">
        <f t="shared" ref="Q839" si="7568">Q$5/P839+Q$6</f>
        <v>3.7006909090909095</v>
      </c>
      <c r="R839" s="6">
        <f t="shared" si="7358"/>
        <v>5.2143818181818187</v>
      </c>
      <c r="S839" s="28">
        <f t="shared" si="7125"/>
        <v>41150</v>
      </c>
      <c r="T839" s="6">
        <f t="shared" ref="T839" si="7569">T$5/S839+T$6</f>
        <v>2.6588432563791011</v>
      </c>
      <c r="U839" s="6">
        <f t="shared" si="7360"/>
        <v>2.969085419198056</v>
      </c>
      <c r="V839" s="28">
        <f t="shared" si="7127"/>
        <v>78950</v>
      </c>
      <c r="W839" s="6">
        <f t="shared" ref="W839" si="7570">W$5/V839+W$6</f>
        <v>2.5704560481317289</v>
      </c>
      <c r="X839" s="6">
        <f t="shared" si="7362"/>
        <v>2.8706806839772008</v>
      </c>
      <c r="Y839" s="28">
        <f t="shared" si="7129"/>
        <v>157700</v>
      </c>
      <c r="Z839" s="6">
        <f t="shared" ref="Z839" si="7571">Z$5/Y839+Z$6</f>
        <v>2.4470066582117944</v>
      </c>
      <c r="AA839" s="6">
        <f t="shared" si="7364"/>
        <v>2.7330851616994294</v>
      </c>
      <c r="AB839" s="28">
        <f t="shared" si="7212"/>
        <v>1064000</v>
      </c>
      <c r="AC839" s="6">
        <f t="shared" ref="AC839" si="7572">AC$5/AB839+AC$6</f>
        <v>2.1989913533834589</v>
      </c>
      <c r="AD839" s="6">
        <f t="shared" si="7366"/>
        <v>2.4564563909774435</v>
      </c>
      <c r="AE839" s="28">
        <f t="shared" si="7295"/>
        <v>1663000</v>
      </c>
      <c r="AF839" s="6">
        <f t="shared" si="7349"/>
        <v>1.9130854479855681</v>
      </c>
      <c r="AG839" s="6">
        <f t="shared" si="7367"/>
        <v>2.137155021046302</v>
      </c>
      <c r="AH839" s="28">
        <f t="shared" si="7296"/>
        <v>1663000</v>
      </c>
      <c r="AI839" s="6">
        <f t="shared" si="7350"/>
        <v>1.4464854479855682</v>
      </c>
      <c r="AJ839" s="6">
        <f t="shared" si="7368"/>
        <v>1.6158550210463019</v>
      </c>
      <c r="AK839" s="28">
        <f t="shared" si="7297"/>
        <v>1663000</v>
      </c>
      <c r="AL839" s="6">
        <f t="shared" si="7351"/>
        <v>0.74638544798556827</v>
      </c>
      <c r="AM839" s="6">
        <f t="shared" si="7369"/>
        <v>0.75058758549677673</v>
      </c>
      <c r="AN839" s="28">
        <f t="shared" si="7298"/>
        <v>1663000</v>
      </c>
      <c r="AO839" s="6">
        <f t="shared" si="7352"/>
        <v>0.44558544798556821</v>
      </c>
      <c r="AP839" s="6">
        <f t="shared" si="7370"/>
        <v>0.44815502104630184</v>
      </c>
      <c r="AQ839" s="28">
        <f t="shared" si="7132"/>
        <v>157700</v>
      </c>
      <c r="AR839" s="6">
        <f t="shared" si="7046"/>
        <v>1.4147066582117946</v>
      </c>
      <c r="AS839" s="6">
        <f t="shared" si="7047"/>
        <v>1.5796992158878329</v>
      </c>
      <c r="AT839" s="28">
        <f t="shared" si="7214"/>
        <v>1064000</v>
      </c>
      <c r="AU839" s="6">
        <f t="shared" si="7048"/>
        <v>1.1806913533834587</v>
      </c>
      <c r="AV839" s="6">
        <f t="shared" si="7049"/>
        <v>1.3187916316947215</v>
      </c>
      <c r="AW839" s="28">
        <f t="shared" si="7299"/>
        <v>1663000</v>
      </c>
      <c r="AX839" s="6">
        <f t="shared" si="7050"/>
        <v>1.1787854479855682</v>
      </c>
      <c r="AY839" s="6">
        <f t="shared" si="7051"/>
        <v>1.3167902617635796</v>
      </c>
      <c r="AZ839" s="28">
        <f t="shared" si="7300"/>
        <v>1663000</v>
      </c>
      <c r="BA839" s="6">
        <f t="shared" si="7052"/>
        <v>1.1787854479855682</v>
      </c>
      <c r="BB839" s="21">
        <f t="shared" si="7053"/>
        <v>1.3167902617635796</v>
      </c>
    </row>
    <row r="840" spans="4:54" x14ac:dyDescent="0.25">
      <c r="D840" s="28">
        <v>831</v>
      </c>
      <c r="F840" s="20"/>
      <c r="G840" s="29">
        <f t="shared" si="7064"/>
        <v>416</v>
      </c>
      <c r="H840" s="4">
        <f t="shared" ref="H840" si="7573">H$5/G840+H$6</f>
        <v>4.0372846153846149</v>
      </c>
      <c r="I840" s="4">
        <f t="shared" si="7055"/>
        <v>5.7867596153846153</v>
      </c>
      <c r="J840" s="28">
        <v>831</v>
      </c>
      <c r="K840" s="4">
        <f t="shared" ref="K840" si="7574">K$5/J840+K$6</f>
        <v>4.0373482551143196</v>
      </c>
      <c r="L840" s="4">
        <f t="shared" si="7057"/>
        <v>5.786852587244284</v>
      </c>
      <c r="M840" s="28">
        <f t="shared" si="7373"/>
        <v>2293</v>
      </c>
      <c r="N840" s="6">
        <f t="shared" ref="N840" si="7575">N$5/M840+N$6</f>
        <v>3.7381470998691673</v>
      </c>
      <c r="O840" s="6">
        <f t="shared" si="7356"/>
        <v>5.25517208896642</v>
      </c>
      <c r="P840" s="28">
        <f t="shared" si="7375"/>
        <v>22030</v>
      </c>
      <c r="Q840" s="6">
        <f t="shared" ref="Q840" si="7576">Q$5/P840+Q$6</f>
        <v>3.7006819337267363</v>
      </c>
      <c r="R840" s="6">
        <f t="shared" si="7358"/>
        <v>5.2143720381298229</v>
      </c>
      <c r="S840" s="28">
        <f t="shared" si="7125"/>
        <v>41215</v>
      </c>
      <c r="T840" s="6">
        <f t="shared" ref="T840" si="7577">T$5/S840+T$6</f>
        <v>2.6588072303772901</v>
      </c>
      <c r="U840" s="6">
        <f t="shared" si="7360"/>
        <v>2.9690475918961545</v>
      </c>
      <c r="V840" s="28">
        <f t="shared" si="7127"/>
        <v>79075</v>
      </c>
      <c r="W840" s="6">
        <f t="shared" ref="W840" si="7578">W$5/V840+W$6</f>
        <v>2.5704267151438507</v>
      </c>
      <c r="X840" s="6">
        <f t="shared" si="7362"/>
        <v>2.8706498893455579</v>
      </c>
      <c r="Y840" s="28">
        <f t="shared" si="7129"/>
        <v>157950</v>
      </c>
      <c r="Z840" s="6">
        <f t="shared" ref="Z840" si="7579">Z$5/Y840+Z$6</f>
        <v>2.4469852801519467</v>
      </c>
      <c r="AA840" s="6">
        <f t="shared" si="7364"/>
        <v>2.7330627097182654</v>
      </c>
      <c r="AB840" s="28">
        <f t="shared" si="7212"/>
        <v>1066000</v>
      </c>
      <c r="AC840" s="6">
        <f t="shared" ref="AC840" si="7580">AC$5/AB840+AC$6</f>
        <v>2.1989814258911822</v>
      </c>
      <c r="AD840" s="6">
        <f t="shared" si="7366"/>
        <v>2.4564459662288929</v>
      </c>
      <c r="AE840" s="28">
        <f t="shared" si="7295"/>
        <v>1666000</v>
      </c>
      <c r="AF840" s="6">
        <f t="shared" si="7349"/>
        <v>1.9130793517406963</v>
      </c>
      <c r="AG840" s="6">
        <f t="shared" si="7367"/>
        <v>2.1371486194477791</v>
      </c>
      <c r="AH840" s="28">
        <f t="shared" si="7296"/>
        <v>1666000</v>
      </c>
      <c r="AI840" s="6">
        <f t="shared" si="7350"/>
        <v>1.4464793517406964</v>
      </c>
      <c r="AJ840" s="6">
        <f t="shared" si="7368"/>
        <v>1.6158486194477792</v>
      </c>
      <c r="AK840" s="28">
        <f t="shared" si="7297"/>
        <v>1666000</v>
      </c>
      <c r="AL840" s="6">
        <f t="shared" si="7351"/>
        <v>0.74637935174069625</v>
      </c>
      <c r="AM840" s="6">
        <f t="shared" si="7369"/>
        <v>0.7505811838982539</v>
      </c>
      <c r="AN840" s="28">
        <f t="shared" si="7298"/>
        <v>1666000</v>
      </c>
      <c r="AO840" s="6">
        <f t="shared" si="7352"/>
        <v>0.44557935174069624</v>
      </c>
      <c r="AP840" s="6">
        <f t="shared" si="7370"/>
        <v>0.44814861944777912</v>
      </c>
      <c r="AQ840" s="28">
        <f t="shared" si="7132"/>
        <v>157950</v>
      </c>
      <c r="AR840" s="6">
        <f t="shared" si="7046"/>
        <v>1.4146852801519469</v>
      </c>
      <c r="AS840" s="6">
        <f t="shared" si="7047"/>
        <v>1.5796767639066689</v>
      </c>
      <c r="AT840" s="28">
        <f t="shared" si="7214"/>
        <v>1066000</v>
      </c>
      <c r="AU840" s="6">
        <f t="shared" si="7048"/>
        <v>1.180681425891182</v>
      </c>
      <c r="AV840" s="6">
        <f t="shared" si="7049"/>
        <v>1.3187812069461708</v>
      </c>
      <c r="AW840" s="28">
        <f t="shared" si="7299"/>
        <v>1666000</v>
      </c>
      <c r="AX840" s="6">
        <f t="shared" si="7050"/>
        <v>1.1787793517406964</v>
      </c>
      <c r="AY840" s="6">
        <f t="shared" si="7051"/>
        <v>1.316783860165057</v>
      </c>
      <c r="AZ840" s="28">
        <f t="shared" si="7300"/>
        <v>1666000</v>
      </c>
      <c r="BA840" s="6">
        <f t="shared" si="7052"/>
        <v>1.1787793517406964</v>
      </c>
      <c r="BB840" s="21">
        <f t="shared" si="7053"/>
        <v>1.316783860165057</v>
      </c>
    </row>
    <row r="841" spans="4:54" x14ac:dyDescent="0.25">
      <c r="D841" s="28">
        <v>832</v>
      </c>
      <c r="F841" s="20"/>
      <c r="G841" s="29">
        <f t="shared" si="7064"/>
        <v>416.5</v>
      </c>
      <c r="H841" s="4">
        <f t="shared" ref="H841" si="7581">H$5/G841+H$6</f>
        <v>4.0372211284513808</v>
      </c>
      <c r="I841" s="4">
        <f t="shared" si="7055"/>
        <v>5.7866668667466987</v>
      </c>
      <c r="J841" s="28">
        <v>832</v>
      </c>
      <c r="K841" s="4">
        <f t="shared" ref="K841" si="7582">K$5/J841+K$6</f>
        <v>4.0372846153846149</v>
      </c>
      <c r="L841" s="4">
        <f t="shared" si="7057"/>
        <v>5.7867596153846153</v>
      </c>
      <c r="M841" s="28">
        <f t="shared" si="7373"/>
        <v>2296</v>
      </c>
      <c r="N841" s="6">
        <f t="shared" ref="N841" si="7583">N$5/M841+N$6</f>
        <v>3.7380895470383275</v>
      </c>
      <c r="O841" s="6">
        <f t="shared" si="7356"/>
        <v>5.2551094076655058</v>
      </c>
      <c r="P841" s="28">
        <f t="shared" si="7375"/>
        <v>22060</v>
      </c>
      <c r="Q841" s="6">
        <f t="shared" ref="Q841" si="7584">Q$5/P841+Q$6</f>
        <v>3.7006729827742522</v>
      </c>
      <c r="R841" s="6">
        <f t="shared" si="7358"/>
        <v>5.2143622846781508</v>
      </c>
      <c r="S841" s="28">
        <f t="shared" si="7125"/>
        <v>41280</v>
      </c>
      <c r="T841" s="6">
        <f t="shared" ref="T841" si="7585">T$5/S841+T$6</f>
        <v>2.6587713178294576</v>
      </c>
      <c r="U841" s="6">
        <f t="shared" si="7360"/>
        <v>2.9690098837209304</v>
      </c>
      <c r="V841" s="28">
        <f t="shared" si="7127"/>
        <v>79200</v>
      </c>
      <c r="W841" s="6">
        <f t="shared" ref="W841" si="7586">W$5/V841+W$6</f>
        <v>2.5703974747474745</v>
      </c>
      <c r="X841" s="6">
        <f t="shared" si="7362"/>
        <v>2.8706191919191917</v>
      </c>
      <c r="Y841" s="28">
        <f t="shared" si="7129"/>
        <v>158200</v>
      </c>
      <c r="Z841" s="6">
        <f t="shared" ref="Z841" si="7587">Z$5/Y841+Z$6</f>
        <v>2.4469639696586598</v>
      </c>
      <c r="AA841" s="6">
        <f t="shared" si="7364"/>
        <v>2.7330403286978511</v>
      </c>
      <c r="AB841" s="28">
        <f t="shared" si="7212"/>
        <v>1068000</v>
      </c>
      <c r="AC841" s="6">
        <f t="shared" ref="AC841" si="7588">AC$5/AB841+AC$6</f>
        <v>2.1989715355805246</v>
      </c>
      <c r="AD841" s="6">
        <f t="shared" si="7366"/>
        <v>2.4564355805243445</v>
      </c>
      <c r="AE841" s="28">
        <f t="shared" si="7295"/>
        <v>1669000</v>
      </c>
      <c r="AF841" s="6">
        <f t="shared" si="7349"/>
        <v>1.9130732774116237</v>
      </c>
      <c r="AG841" s="6">
        <f t="shared" si="7367"/>
        <v>2.1371422408627923</v>
      </c>
      <c r="AH841" s="28">
        <f t="shared" si="7296"/>
        <v>1669000</v>
      </c>
      <c r="AI841" s="6">
        <f t="shared" si="7350"/>
        <v>1.4464732774116238</v>
      </c>
      <c r="AJ841" s="6">
        <f t="shared" si="7368"/>
        <v>1.6158422408627922</v>
      </c>
      <c r="AK841" s="28">
        <f t="shared" si="7297"/>
        <v>1669000</v>
      </c>
      <c r="AL841" s="6">
        <f t="shared" si="7351"/>
        <v>0.74637327741162374</v>
      </c>
      <c r="AM841" s="6">
        <f t="shared" si="7369"/>
        <v>0.75057480531326692</v>
      </c>
      <c r="AN841" s="28">
        <f t="shared" si="7298"/>
        <v>1669000</v>
      </c>
      <c r="AO841" s="6">
        <f t="shared" si="7352"/>
        <v>0.44557327741162372</v>
      </c>
      <c r="AP841" s="6">
        <f t="shared" si="7370"/>
        <v>0.44814224086279209</v>
      </c>
      <c r="AQ841" s="28">
        <f t="shared" si="7132"/>
        <v>158200</v>
      </c>
      <c r="AR841" s="6">
        <f t="shared" si="7046"/>
        <v>1.41466396965866</v>
      </c>
      <c r="AS841" s="6">
        <f t="shared" si="7047"/>
        <v>1.5796543828862544</v>
      </c>
      <c r="AT841" s="28">
        <f t="shared" si="7214"/>
        <v>1068000</v>
      </c>
      <c r="AU841" s="6">
        <f t="shared" si="7048"/>
        <v>1.1806715355805244</v>
      </c>
      <c r="AV841" s="6">
        <f t="shared" si="7049"/>
        <v>1.3187708212416225</v>
      </c>
      <c r="AW841" s="28">
        <f t="shared" si="7299"/>
        <v>1669000</v>
      </c>
      <c r="AX841" s="6">
        <f t="shared" si="7050"/>
        <v>1.1787732774116237</v>
      </c>
      <c r="AY841" s="6">
        <f t="shared" si="7051"/>
        <v>1.3167774815800699</v>
      </c>
      <c r="AZ841" s="28">
        <f t="shared" si="7300"/>
        <v>1669000</v>
      </c>
      <c r="BA841" s="6">
        <f t="shared" si="7052"/>
        <v>1.1787732774116237</v>
      </c>
      <c r="BB841" s="21">
        <f t="shared" si="7053"/>
        <v>1.3167774815800699</v>
      </c>
    </row>
    <row r="842" spans="4:54" x14ac:dyDescent="0.25">
      <c r="D842" s="28">
        <v>833</v>
      </c>
      <c r="F842" s="20"/>
      <c r="G842" s="29">
        <f t="shared" si="7064"/>
        <v>417</v>
      </c>
      <c r="H842" s="4">
        <f t="shared" ref="H842" si="7589">H$5/G842+H$6</f>
        <v>4.0371577937649876</v>
      </c>
      <c r="I842" s="4">
        <f t="shared" si="7055"/>
        <v>5.7865743405275785</v>
      </c>
      <c r="J842" s="28">
        <v>833</v>
      </c>
      <c r="K842" s="4">
        <f t="shared" ref="K842" si="7590">K$5/J842+K$6</f>
        <v>4.0372211284513808</v>
      </c>
      <c r="L842" s="4">
        <f t="shared" si="7057"/>
        <v>5.7866668667466987</v>
      </c>
      <c r="M842" s="28">
        <f t="shared" si="7373"/>
        <v>2299</v>
      </c>
      <c r="N842" s="6">
        <f t="shared" ref="N842" si="7591">N$5/M842+N$6</f>
        <v>3.7380321444106133</v>
      </c>
      <c r="O842" s="6">
        <f t="shared" si="7356"/>
        <v>5.255046889952153</v>
      </c>
      <c r="P842" s="28">
        <f t="shared" si="7375"/>
        <v>22090</v>
      </c>
      <c r="Q842" s="6">
        <f t="shared" ref="Q842" si="7592">Q$5/P842+Q$6</f>
        <v>3.7006640561339976</v>
      </c>
      <c r="R842" s="6">
        <f t="shared" si="7358"/>
        <v>5.2143525577184251</v>
      </c>
      <c r="S842" s="28">
        <f t="shared" si="7125"/>
        <v>41345</v>
      </c>
      <c r="T842" s="6">
        <f t="shared" ref="T842" si="7593">T$5/S842+T$6</f>
        <v>2.6587355182005079</v>
      </c>
      <c r="U842" s="6">
        <f t="shared" si="7360"/>
        <v>2.9689722941105332</v>
      </c>
      <c r="V842" s="28">
        <f t="shared" si="7127"/>
        <v>79325</v>
      </c>
      <c r="W842" s="6">
        <f t="shared" ref="W842" si="7594">W$5/V842+W$6</f>
        <v>2.5703683265048847</v>
      </c>
      <c r="X842" s="6">
        <f t="shared" si="7362"/>
        <v>2.8705885912385756</v>
      </c>
      <c r="Y842" s="28">
        <f t="shared" si="7129"/>
        <v>158450</v>
      </c>
      <c r="Z842" s="6">
        <f t="shared" ref="Z842" si="7595">Z$5/Y842+Z$6</f>
        <v>2.4469427264121175</v>
      </c>
      <c r="AA842" s="6">
        <f t="shared" si="7364"/>
        <v>2.7330180183023036</v>
      </c>
      <c r="AB842" s="28">
        <f t="shared" si="7212"/>
        <v>1070000</v>
      </c>
      <c r="AC842" s="6">
        <f t="shared" ref="AC842" si="7596">AC$5/AB842+AC$6</f>
        <v>2.1989616822429907</v>
      </c>
      <c r="AD842" s="6">
        <f t="shared" si="7366"/>
        <v>2.4564252336448598</v>
      </c>
      <c r="AE842" s="28">
        <f t="shared" si="7295"/>
        <v>1672000</v>
      </c>
      <c r="AF842" s="6">
        <f t="shared" si="7349"/>
        <v>1.9130672248803828</v>
      </c>
      <c r="AG842" s="6">
        <f t="shared" si="7367"/>
        <v>2.137135885167464</v>
      </c>
      <c r="AH842" s="28">
        <f t="shared" si="7296"/>
        <v>1672000</v>
      </c>
      <c r="AI842" s="6">
        <f t="shared" si="7350"/>
        <v>1.4464672248803829</v>
      </c>
      <c r="AJ842" s="6">
        <f t="shared" si="7368"/>
        <v>1.6158358851674641</v>
      </c>
      <c r="AK842" s="28">
        <f t="shared" si="7297"/>
        <v>1672000</v>
      </c>
      <c r="AL842" s="6">
        <f t="shared" si="7351"/>
        <v>0.74636722488038276</v>
      </c>
      <c r="AM842" s="6">
        <f t="shared" si="7369"/>
        <v>0.750568449617939</v>
      </c>
      <c r="AN842" s="28">
        <f t="shared" si="7298"/>
        <v>1672000</v>
      </c>
      <c r="AO842" s="6">
        <f t="shared" si="7352"/>
        <v>0.44556722488038275</v>
      </c>
      <c r="AP842" s="6">
        <f t="shared" si="7370"/>
        <v>0.44813588516746411</v>
      </c>
      <c r="AQ842" s="28">
        <f t="shared" si="7132"/>
        <v>158450</v>
      </c>
      <c r="AR842" s="6">
        <f t="shared" ref="AR842:AR905" si="7597">AR$5/AQ842+AR$6</f>
        <v>1.4146427264121175</v>
      </c>
      <c r="AS842" s="6">
        <f t="shared" ref="AS842:AS905" si="7598">AS$5/AQ842+AS$6</f>
        <v>1.5796320724907071</v>
      </c>
      <c r="AT842" s="28">
        <f t="shared" si="7214"/>
        <v>1070000</v>
      </c>
      <c r="AU842" s="6">
        <f t="shared" ref="AU842:AU905" si="7599">AU$5/AT842+AU$6</f>
        <v>1.1806616822429907</v>
      </c>
      <c r="AV842" s="6">
        <f t="shared" ref="AV842:AV905" si="7600">AV$5/AT842+AV$6</f>
        <v>1.3187604743621377</v>
      </c>
      <c r="AW842" s="28">
        <f t="shared" si="7299"/>
        <v>1672000</v>
      </c>
      <c r="AX842" s="6">
        <f t="shared" ref="AX842:AX905" si="7601">AX$5/AW842+AX$6</f>
        <v>1.1787672248803829</v>
      </c>
      <c r="AY842" s="6">
        <f t="shared" ref="AY842:AY905" si="7602">AY$5/AW842+AY$6</f>
        <v>1.3167711258847419</v>
      </c>
      <c r="AZ842" s="28">
        <f t="shared" si="7300"/>
        <v>1672000</v>
      </c>
      <c r="BA842" s="6">
        <f t="shared" ref="BA842:BA905" si="7603">BA$5/AZ842+BA$6</f>
        <v>1.1787672248803829</v>
      </c>
      <c r="BB842" s="21">
        <f t="shared" ref="BB842:BB905" si="7604">BB$5/AZ842+BB$6</f>
        <v>1.3167711258847419</v>
      </c>
    </row>
    <row r="843" spans="4:54" x14ac:dyDescent="0.25">
      <c r="D843" s="28">
        <v>834</v>
      </c>
      <c r="F843" s="20"/>
      <c r="G843" s="29">
        <f t="shared" si="7064"/>
        <v>417.5</v>
      </c>
      <c r="H843" s="4">
        <f t="shared" ref="H843" si="7605">H$5/G843+H$6</f>
        <v>4.0370946107784427</v>
      </c>
      <c r="I843" s="4">
        <f t="shared" ref="I843:I906" si="7606">I$5/G843+I$6</f>
        <v>5.7864820359281444</v>
      </c>
      <c r="J843" s="28">
        <v>834</v>
      </c>
      <c r="K843" s="4">
        <f t="shared" ref="K843" si="7607">K$5/J843+K$6</f>
        <v>4.0371577937649876</v>
      </c>
      <c r="L843" s="4">
        <f t="shared" ref="L843:L906" si="7608">L$5/J843+L$6</f>
        <v>5.7865743405275785</v>
      </c>
      <c r="M843" s="28">
        <f t="shared" si="7373"/>
        <v>2302</v>
      </c>
      <c r="N843" s="6">
        <f t="shared" ref="N843" si="7609">N$5/M843+N$6</f>
        <v>3.737974891398784</v>
      </c>
      <c r="O843" s="6">
        <f t="shared" si="7356"/>
        <v>5.2549845351867948</v>
      </c>
      <c r="P843" s="28">
        <f t="shared" si="7375"/>
        <v>22120</v>
      </c>
      <c r="Q843" s="6">
        <f t="shared" ref="Q843" si="7610">Q$5/P843+Q$6</f>
        <v>3.7006551537070527</v>
      </c>
      <c r="R843" s="6">
        <f t="shared" si="7358"/>
        <v>5.2143428571428574</v>
      </c>
      <c r="S843" s="28">
        <f t="shared" si="7125"/>
        <v>41410</v>
      </c>
      <c r="T843" s="6">
        <f t="shared" ref="T843" si="7611">T$5/S843+T$6</f>
        <v>2.6586998309587058</v>
      </c>
      <c r="U843" s="6">
        <f t="shared" si="7360"/>
        <v>2.968934822506641</v>
      </c>
      <c r="V843" s="28">
        <f t="shared" si="7127"/>
        <v>79450</v>
      </c>
      <c r="W843" s="6">
        <f t="shared" ref="W843" si="7612">W$5/V843+W$6</f>
        <v>2.5703392699811198</v>
      </c>
      <c r="X843" s="6">
        <f t="shared" si="7362"/>
        <v>2.8705580868470735</v>
      </c>
      <c r="Y843" s="28">
        <f t="shared" si="7129"/>
        <v>158700</v>
      </c>
      <c r="Z843" s="6">
        <f t="shared" ref="Z843" si="7613">Z$5/Y843+Z$6</f>
        <v>2.4469215500945181</v>
      </c>
      <c r="AA843" s="6">
        <f t="shared" si="7364"/>
        <v>2.7329957781978576</v>
      </c>
      <c r="AB843" s="28">
        <f t="shared" si="7212"/>
        <v>1072000</v>
      </c>
      <c r="AC843" s="6">
        <f t="shared" ref="AC843" si="7614">AC$5/AB843+AC$6</f>
        <v>2.198951865671642</v>
      </c>
      <c r="AD843" s="6">
        <f t="shared" si="7366"/>
        <v>2.4564149253731342</v>
      </c>
      <c r="AE843" s="28">
        <f t="shared" si="7295"/>
        <v>1675000</v>
      </c>
      <c r="AF843" s="6">
        <f t="shared" si="7349"/>
        <v>1.9130611940298508</v>
      </c>
      <c r="AG843" s="6">
        <f t="shared" si="7367"/>
        <v>2.1371295522388061</v>
      </c>
      <c r="AH843" s="28">
        <f t="shared" si="7296"/>
        <v>1675000</v>
      </c>
      <c r="AI843" s="6">
        <f t="shared" si="7350"/>
        <v>1.4464611940298508</v>
      </c>
      <c r="AJ843" s="6">
        <f t="shared" si="7368"/>
        <v>1.615829552238806</v>
      </c>
      <c r="AK843" s="28">
        <f t="shared" si="7297"/>
        <v>1675000</v>
      </c>
      <c r="AL843" s="6">
        <f t="shared" si="7351"/>
        <v>0.74636119402985079</v>
      </c>
      <c r="AM843" s="6">
        <f t="shared" si="7369"/>
        <v>0.75056211668928086</v>
      </c>
      <c r="AN843" s="28">
        <f t="shared" si="7298"/>
        <v>1675000</v>
      </c>
      <c r="AO843" s="6">
        <f t="shared" si="7352"/>
        <v>0.44556119402985073</v>
      </c>
      <c r="AP843" s="6">
        <f t="shared" si="7370"/>
        <v>0.44812955223880596</v>
      </c>
      <c r="AQ843" s="28">
        <f t="shared" si="7132"/>
        <v>158700</v>
      </c>
      <c r="AR843" s="6">
        <f t="shared" si="7597"/>
        <v>1.4146215500945181</v>
      </c>
      <c r="AS843" s="6">
        <f t="shared" si="7598"/>
        <v>1.5796098323862613</v>
      </c>
      <c r="AT843" s="28">
        <f t="shared" si="7214"/>
        <v>1072000</v>
      </c>
      <c r="AU843" s="6">
        <f t="shared" si="7599"/>
        <v>1.1806518656716418</v>
      </c>
      <c r="AV843" s="6">
        <f t="shared" si="7600"/>
        <v>1.3187501660904122</v>
      </c>
      <c r="AW843" s="28">
        <f t="shared" si="7299"/>
        <v>1675000</v>
      </c>
      <c r="AX843" s="6">
        <f t="shared" si="7601"/>
        <v>1.1787611940298508</v>
      </c>
      <c r="AY843" s="6">
        <f t="shared" si="7602"/>
        <v>1.3167647929560837</v>
      </c>
      <c r="AZ843" s="28">
        <f t="shared" si="7300"/>
        <v>1675000</v>
      </c>
      <c r="BA843" s="6">
        <f t="shared" si="7603"/>
        <v>1.1787611940298508</v>
      </c>
      <c r="BB843" s="21">
        <f t="shared" si="7604"/>
        <v>1.3167647929560837</v>
      </c>
    </row>
    <row r="844" spans="4:54" x14ac:dyDescent="0.25">
      <c r="D844" s="28">
        <v>835</v>
      </c>
      <c r="F844" s="20"/>
      <c r="G844" s="29">
        <f t="shared" ref="G844:G907" si="7615">+G843+0.5</f>
        <v>418</v>
      </c>
      <c r="H844" s="4">
        <f t="shared" ref="H844" si="7616">H$5/G844+H$6</f>
        <v>4.0370315789473681</v>
      </c>
      <c r="I844" s="4">
        <f t="shared" si="7606"/>
        <v>5.7863899521531099</v>
      </c>
      <c r="J844" s="28">
        <v>835</v>
      </c>
      <c r="K844" s="4">
        <f t="shared" ref="K844" si="7617">K$5/J844+K$6</f>
        <v>4.0370946107784427</v>
      </c>
      <c r="L844" s="4">
        <f t="shared" si="7608"/>
        <v>5.7864820359281444</v>
      </c>
      <c r="M844" s="28">
        <f t="shared" si="7373"/>
        <v>2305</v>
      </c>
      <c r="N844" s="6">
        <f t="shared" ref="N844" si="7618">N$5/M844+N$6</f>
        <v>3.7379177874186551</v>
      </c>
      <c r="O844" s="6">
        <f t="shared" si="7356"/>
        <v>5.254922342733189</v>
      </c>
      <c r="P844" s="28">
        <f t="shared" si="7375"/>
        <v>22150</v>
      </c>
      <c r="Q844" s="6">
        <f t="shared" ref="Q844" si="7619">Q$5/P844+Q$6</f>
        <v>3.7006462753950342</v>
      </c>
      <c r="R844" s="6">
        <f t="shared" si="7358"/>
        <v>5.2143331828442436</v>
      </c>
      <c r="S844" s="28">
        <f t="shared" si="7125"/>
        <v>41475</v>
      </c>
      <c r="T844" s="6">
        <f t="shared" ref="T844" si="7620">T$5/S844+T$6</f>
        <v>2.6586642555756481</v>
      </c>
      <c r="U844" s="6">
        <f t="shared" si="7360"/>
        <v>2.9688974683544305</v>
      </c>
      <c r="V844" s="28">
        <f t="shared" si="7127"/>
        <v>79575</v>
      </c>
      <c r="W844" s="6">
        <f t="shared" ref="W844" si="7621">W$5/V844+W$6</f>
        <v>2.5703103047439519</v>
      </c>
      <c r="X844" s="6">
        <f t="shared" si="7362"/>
        <v>2.8705276782909204</v>
      </c>
      <c r="Y844" s="28">
        <f t="shared" si="7129"/>
        <v>158950</v>
      </c>
      <c r="Z844" s="6">
        <f t="shared" ref="Z844" si="7622">Z$5/Y844+Z$6</f>
        <v>2.4469004403900598</v>
      </c>
      <c r="AA844" s="6">
        <f t="shared" si="7364"/>
        <v>2.7329736080528471</v>
      </c>
      <c r="AB844" s="28">
        <f t="shared" si="7212"/>
        <v>1074000</v>
      </c>
      <c r="AC844" s="6">
        <f t="shared" ref="AC844" si="7623">AC$5/AB844+AC$6</f>
        <v>2.1989420856610802</v>
      </c>
      <c r="AD844" s="6">
        <f t="shared" si="7366"/>
        <v>2.4564046554934822</v>
      </c>
      <c r="AE844" s="28">
        <f t="shared" si="7295"/>
        <v>1678000</v>
      </c>
      <c r="AF844" s="6">
        <f t="shared" si="7349"/>
        <v>1.9130551847437425</v>
      </c>
      <c r="AG844" s="6">
        <f t="shared" si="7367"/>
        <v>2.1371232419547077</v>
      </c>
      <c r="AH844" s="28">
        <f t="shared" si="7296"/>
        <v>1678000</v>
      </c>
      <c r="AI844" s="6">
        <f t="shared" si="7350"/>
        <v>1.4464551847437426</v>
      </c>
      <c r="AJ844" s="6">
        <f t="shared" si="7368"/>
        <v>1.6158232419547081</v>
      </c>
      <c r="AK844" s="28">
        <f t="shared" si="7297"/>
        <v>1678000</v>
      </c>
      <c r="AL844" s="6">
        <f t="shared" si="7351"/>
        <v>0.74635518474374252</v>
      </c>
      <c r="AM844" s="6">
        <f t="shared" si="7369"/>
        <v>0.75055580640518282</v>
      </c>
      <c r="AN844" s="28">
        <f t="shared" si="7298"/>
        <v>1678000</v>
      </c>
      <c r="AO844" s="6">
        <f t="shared" si="7352"/>
        <v>0.44555518474374256</v>
      </c>
      <c r="AP844" s="6">
        <f t="shared" si="7370"/>
        <v>0.44812324195470798</v>
      </c>
      <c r="AQ844" s="28">
        <f t="shared" si="7132"/>
        <v>158950</v>
      </c>
      <c r="AR844" s="6">
        <f t="shared" si="7597"/>
        <v>1.4146004403900598</v>
      </c>
      <c r="AS844" s="6">
        <f t="shared" si="7598"/>
        <v>1.5795876622412504</v>
      </c>
      <c r="AT844" s="28">
        <f t="shared" si="7214"/>
        <v>1074000</v>
      </c>
      <c r="AU844" s="6">
        <f t="shared" si="7599"/>
        <v>1.18064208566108</v>
      </c>
      <c r="AV844" s="6">
        <f t="shared" si="7600"/>
        <v>1.3187398962107602</v>
      </c>
      <c r="AW844" s="28">
        <f t="shared" si="7299"/>
        <v>1678000</v>
      </c>
      <c r="AX844" s="6">
        <f t="shared" si="7601"/>
        <v>1.1787551847437425</v>
      </c>
      <c r="AY844" s="6">
        <f t="shared" si="7602"/>
        <v>1.3167584826719858</v>
      </c>
      <c r="AZ844" s="28">
        <f t="shared" si="7300"/>
        <v>1678000</v>
      </c>
      <c r="BA844" s="6">
        <f t="shared" si="7603"/>
        <v>1.1787551847437425</v>
      </c>
      <c r="BB844" s="21">
        <f t="shared" si="7604"/>
        <v>1.3167584826719858</v>
      </c>
    </row>
    <row r="845" spans="4:54" x14ac:dyDescent="0.25">
      <c r="D845" s="28">
        <v>836</v>
      </c>
      <c r="F845" s="20"/>
      <c r="G845" s="29">
        <f t="shared" si="7615"/>
        <v>418.5</v>
      </c>
      <c r="H845" s="4">
        <f t="shared" ref="H845" si="7624">H$5/G845+H$6</f>
        <v>4.0369686977299883</v>
      </c>
      <c r="I845" s="4">
        <f t="shared" si="7606"/>
        <v>5.7862980884109918</v>
      </c>
      <c r="J845" s="28">
        <v>836</v>
      </c>
      <c r="K845" s="4">
        <f t="shared" ref="K845" si="7625">K$5/J845+K$6</f>
        <v>4.0370315789473681</v>
      </c>
      <c r="L845" s="4">
        <f t="shared" si="7608"/>
        <v>5.7863899521531099</v>
      </c>
      <c r="M845" s="28">
        <f t="shared" si="7373"/>
        <v>2308</v>
      </c>
      <c r="N845" s="6">
        <f t="shared" ref="N845" si="7626">N$5/M845+N$6</f>
        <v>3.7378608318890816</v>
      </c>
      <c r="O845" s="6">
        <f t="shared" si="7356"/>
        <v>5.2548603119584056</v>
      </c>
      <c r="P845" s="28">
        <f t="shared" si="7375"/>
        <v>22180</v>
      </c>
      <c r="Q845" s="6">
        <f t="shared" ref="Q845" si="7627">Q$5/P845+Q$6</f>
        <v>3.7006374211000903</v>
      </c>
      <c r="R845" s="6">
        <f t="shared" si="7358"/>
        <v>5.2143235347159607</v>
      </c>
      <c r="S845" s="28">
        <f t="shared" si="7125"/>
        <v>41540</v>
      </c>
      <c r="T845" s="6">
        <f t="shared" ref="T845" si="7628">T$5/S845+T$6</f>
        <v>2.6586287915262399</v>
      </c>
      <c r="U845" s="6">
        <f t="shared" si="7360"/>
        <v>2.9688602311025516</v>
      </c>
      <c r="V845" s="28">
        <f t="shared" si="7127"/>
        <v>79700</v>
      </c>
      <c r="W845" s="6">
        <f t="shared" ref="W845" si="7629">W$5/V845+W$6</f>
        <v>2.5702814303638641</v>
      </c>
      <c r="X845" s="6">
        <f t="shared" si="7362"/>
        <v>2.870497365119197</v>
      </c>
      <c r="Y845" s="28">
        <f t="shared" si="7129"/>
        <v>159200</v>
      </c>
      <c r="Z845" s="6">
        <f t="shared" ref="Z845" si="7630">Z$5/Y845+Z$6</f>
        <v>2.4468793969849245</v>
      </c>
      <c r="AA845" s="6">
        <f t="shared" si="7364"/>
        <v>2.7329515075376887</v>
      </c>
      <c r="AB845" s="28">
        <f t="shared" si="7212"/>
        <v>1076000</v>
      </c>
      <c r="AC845" s="6">
        <f t="shared" ref="AC845" si="7631">AC$5/AB845+AC$6</f>
        <v>2.1989323420074354</v>
      </c>
      <c r="AD845" s="6">
        <f t="shared" si="7366"/>
        <v>2.4563944237918216</v>
      </c>
      <c r="AE845" s="28">
        <f t="shared" si="7295"/>
        <v>1681000</v>
      </c>
      <c r="AF845" s="6">
        <f t="shared" si="7349"/>
        <v>1.9130491969066032</v>
      </c>
      <c r="AG845" s="6">
        <f t="shared" si="7367"/>
        <v>2.1371169541939321</v>
      </c>
      <c r="AH845" s="28">
        <f t="shared" si="7296"/>
        <v>1681000</v>
      </c>
      <c r="AI845" s="6">
        <f t="shared" si="7350"/>
        <v>1.4464491969066033</v>
      </c>
      <c r="AJ845" s="6">
        <f t="shared" si="7368"/>
        <v>1.6158169541939322</v>
      </c>
      <c r="AK845" s="28">
        <f t="shared" si="7297"/>
        <v>1681000</v>
      </c>
      <c r="AL845" s="6">
        <f t="shared" si="7351"/>
        <v>0.74634919690660317</v>
      </c>
      <c r="AM845" s="6">
        <f t="shared" si="7369"/>
        <v>0.750549518644407</v>
      </c>
      <c r="AN845" s="28">
        <f t="shared" si="7298"/>
        <v>1681000</v>
      </c>
      <c r="AO845" s="6">
        <f t="shared" si="7352"/>
        <v>0.44554919690660322</v>
      </c>
      <c r="AP845" s="6">
        <f t="shared" si="7370"/>
        <v>0.44811695419393216</v>
      </c>
      <c r="AQ845" s="28">
        <f t="shared" si="7132"/>
        <v>159200</v>
      </c>
      <c r="AR845" s="6">
        <f t="shared" si="7597"/>
        <v>1.4145793969849247</v>
      </c>
      <c r="AS845" s="6">
        <f t="shared" si="7598"/>
        <v>1.579565561726092</v>
      </c>
      <c r="AT845" s="28">
        <f t="shared" si="7214"/>
        <v>1076000</v>
      </c>
      <c r="AU845" s="6">
        <f t="shared" si="7599"/>
        <v>1.1806323420074349</v>
      </c>
      <c r="AV845" s="6">
        <f t="shared" si="7600"/>
        <v>1.3187296645090993</v>
      </c>
      <c r="AW845" s="28">
        <f t="shared" si="7299"/>
        <v>1681000</v>
      </c>
      <c r="AX845" s="6">
        <f t="shared" si="7601"/>
        <v>1.1787491969066033</v>
      </c>
      <c r="AY845" s="6">
        <f t="shared" si="7602"/>
        <v>1.31675219491121</v>
      </c>
      <c r="AZ845" s="28">
        <f t="shared" si="7300"/>
        <v>1681000</v>
      </c>
      <c r="BA845" s="6">
        <f t="shared" si="7603"/>
        <v>1.1787491969066033</v>
      </c>
      <c r="BB845" s="21">
        <f t="shared" si="7604"/>
        <v>1.31675219491121</v>
      </c>
    </row>
    <row r="846" spans="4:54" x14ac:dyDescent="0.25">
      <c r="D846" s="28">
        <v>837</v>
      </c>
      <c r="F846" s="20"/>
      <c r="G846" s="29">
        <f t="shared" si="7615"/>
        <v>419</v>
      </c>
      <c r="H846" s="4">
        <f t="shared" ref="H846" si="7632">H$5/G846+H$6</f>
        <v>4.0369059665871125</v>
      </c>
      <c r="I846" s="4">
        <f t="shared" si="7606"/>
        <v>5.7862064439140815</v>
      </c>
      <c r="J846" s="28">
        <v>837</v>
      </c>
      <c r="K846" s="4">
        <f t="shared" ref="K846" si="7633">K$5/J846+K$6</f>
        <v>4.0369686977299883</v>
      </c>
      <c r="L846" s="4">
        <f t="shared" si="7608"/>
        <v>5.7862980884109918</v>
      </c>
      <c r="M846" s="28">
        <f t="shared" si="7373"/>
        <v>2311</v>
      </c>
      <c r="N846" s="6">
        <f t="shared" ref="N846" si="7634">N$5/M846+N$6</f>
        <v>3.7378040242319344</v>
      </c>
      <c r="O846" s="6">
        <f t="shared" si="7356"/>
        <v>5.2547984422327998</v>
      </c>
      <c r="P846" s="28">
        <f t="shared" si="7375"/>
        <v>22210</v>
      </c>
      <c r="Q846" s="6">
        <f t="shared" ref="Q846" si="7635">Q$5/P846+Q$6</f>
        <v>3.7006285907248988</v>
      </c>
      <c r="R846" s="6">
        <f t="shared" si="7358"/>
        <v>5.2143139126519591</v>
      </c>
      <c r="S846" s="28">
        <f t="shared" si="7125"/>
        <v>41605</v>
      </c>
      <c r="T846" s="6">
        <f t="shared" ref="T846" si="7636">T$5/S846+T$6</f>
        <v>2.6585934382886673</v>
      </c>
      <c r="U846" s="6">
        <f t="shared" si="7360"/>
        <v>2.9688231102031009</v>
      </c>
      <c r="V846" s="28">
        <f t="shared" si="7127"/>
        <v>79825</v>
      </c>
      <c r="W846" s="6">
        <f t="shared" ref="W846" si="7637">W$5/V846+W$6</f>
        <v>2.5702526464140307</v>
      </c>
      <c r="X846" s="6">
        <f t="shared" si="7362"/>
        <v>2.8704671468838083</v>
      </c>
      <c r="Y846" s="28">
        <f t="shared" si="7129"/>
        <v>159450</v>
      </c>
      <c r="Z846" s="6">
        <f t="shared" ref="Z846" si="7638">Z$5/Y846+Z$6</f>
        <v>2.4468584195672625</v>
      </c>
      <c r="AA846" s="6">
        <f t="shared" si="7364"/>
        <v>2.732929476324867</v>
      </c>
      <c r="AB846" s="28">
        <f t="shared" si="7212"/>
        <v>1078000</v>
      </c>
      <c r="AC846" s="6">
        <f t="shared" ref="AC846" si="7639">AC$5/AB846+AC$6</f>
        <v>2.198922634508349</v>
      </c>
      <c r="AD846" s="6">
        <f t="shared" si="7366"/>
        <v>2.4563842300556584</v>
      </c>
      <c r="AE846" s="28">
        <f t="shared" si="7295"/>
        <v>1684000</v>
      </c>
      <c r="AF846" s="6">
        <f t="shared" si="7349"/>
        <v>1.9130432304038005</v>
      </c>
      <c r="AG846" s="6">
        <f t="shared" si="7367"/>
        <v>2.1371106888361044</v>
      </c>
      <c r="AH846" s="28">
        <f t="shared" si="7296"/>
        <v>1684000</v>
      </c>
      <c r="AI846" s="6">
        <f t="shared" si="7350"/>
        <v>1.4464432304038006</v>
      </c>
      <c r="AJ846" s="6">
        <f t="shared" si="7368"/>
        <v>1.6158106888361046</v>
      </c>
      <c r="AK846" s="28">
        <f t="shared" si="7297"/>
        <v>1684000</v>
      </c>
      <c r="AL846" s="6">
        <f t="shared" si="7351"/>
        <v>0.74634323040380046</v>
      </c>
      <c r="AM846" s="6">
        <f t="shared" si="7369"/>
        <v>0.75054325328657934</v>
      </c>
      <c r="AN846" s="28">
        <f t="shared" si="7298"/>
        <v>1684000</v>
      </c>
      <c r="AO846" s="6">
        <f t="shared" si="7352"/>
        <v>0.44554323040380045</v>
      </c>
      <c r="AP846" s="6">
        <f t="shared" si="7370"/>
        <v>0.4481106888361045</v>
      </c>
      <c r="AQ846" s="28">
        <f t="shared" si="7132"/>
        <v>159450</v>
      </c>
      <c r="AR846" s="6">
        <f t="shared" si="7597"/>
        <v>1.4145584195672625</v>
      </c>
      <c r="AS846" s="6">
        <f t="shared" si="7598"/>
        <v>1.5795435305132703</v>
      </c>
      <c r="AT846" s="28">
        <f t="shared" si="7214"/>
        <v>1078000</v>
      </c>
      <c r="AU846" s="6">
        <f t="shared" si="7599"/>
        <v>1.1806226345083488</v>
      </c>
      <c r="AV846" s="6">
        <f t="shared" si="7600"/>
        <v>1.3187194707729364</v>
      </c>
      <c r="AW846" s="28">
        <f t="shared" si="7299"/>
        <v>1684000</v>
      </c>
      <c r="AX846" s="6">
        <f t="shared" si="7601"/>
        <v>1.1787432304038006</v>
      </c>
      <c r="AY846" s="6">
        <f t="shared" si="7602"/>
        <v>1.3167459295533823</v>
      </c>
      <c r="AZ846" s="28">
        <f t="shared" si="7300"/>
        <v>1684000</v>
      </c>
      <c r="BA846" s="6">
        <f t="shared" si="7603"/>
        <v>1.1787432304038006</v>
      </c>
      <c r="BB846" s="21">
        <f t="shared" si="7604"/>
        <v>1.3167459295533823</v>
      </c>
    </row>
    <row r="847" spans="4:54" x14ac:dyDescent="0.25">
      <c r="D847" s="28">
        <v>838</v>
      </c>
      <c r="F847" s="20"/>
      <c r="G847" s="29">
        <f t="shared" si="7615"/>
        <v>419.5</v>
      </c>
      <c r="H847" s="4">
        <f t="shared" ref="H847" si="7640">H$5/G847+H$6</f>
        <v>4.0368433849821219</v>
      </c>
      <c r="I847" s="4">
        <f t="shared" si="7606"/>
        <v>5.7861150178784273</v>
      </c>
      <c r="J847" s="28">
        <v>838</v>
      </c>
      <c r="K847" s="4">
        <f t="shared" ref="K847" si="7641">K$5/J847+K$6</f>
        <v>4.0369059665871125</v>
      </c>
      <c r="L847" s="4">
        <f t="shared" si="7608"/>
        <v>5.7862064439140815</v>
      </c>
      <c r="M847" s="28">
        <f t="shared" si="7373"/>
        <v>2314</v>
      </c>
      <c r="N847" s="6">
        <f t="shared" ref="N847" si="7642">N$5/M847+N$6</f>
        <v>3.7377473638720833</v>
      </c>
      <c r="O847" s="6">
        <f t="shared" si="7356"/>
        <v>5.2547367329299917</v>
      </c>
      <c r="P847" s="28">
        <f t="shared" si="7375"/>
        <v>22240</v>
      </c>
      <c r="Q847" s="6">
        <f t="shared" ref="Q847" si="7643">Q$5/P847+Q$6</f>
        <v>3.700619784172662</v>
      </c>
      <c r="R847" s="6">
        <f t="shared" si="7358"/>
        <v>5.2143043165467633</v>
      </c>
      <c r="S847" s="28">
        <f t="shared" si="7125"/>
        <v>41670</v>
      </c>
      <c r="T847" s="6">
        <f t="shared" ref="T847" si="7644">T$5/S847+T$6</f>
        <v>2.6585581953443724</v>
      </c>
      <c r="U847" s="6">
        <f t="shared" si="7360"/>
        <v>2.9687861051115911</v>
      </c>
      <c r="V847" s="28">
        <f t="shared" si="7127"/>
        <v>79950</v>
      </c>
      <c r="W847" s="6">
        <f t="shared" ref="W847" si="7645">W$5/V847+W$6</f>
        <v>2.5702239524702937</v>
      </c>
      <c r="X847" s="6">
        <f t="shared" si="7362"/>
        <v>2.8704370231394623</v>
      </c>
      <c r="Y847" s="28">
        <f t="shared" si="7129"/>
        <v>159700</v>
      </c>
      <c r="Z847" s="6">
        <f t="shared" ref="Z847" si="7646">Z$5/Y847+Z$6</f>
        <v>2.4468375078271758</v>
      </c>
      <c r="AA847" s="6">
        <f t="shared" si="7364"/>
        <v>2.7329075140889167</v>
      </c>
      <c r="AB847" s="28">
        <f t="shared" si="7212"/>
        <v>1080000</v>
      </c>
      <c r="AC847" s="6">
        <f t="shared" ref="AC847" si="7647">AC$5/AB847+AC$6</f>
        <v>2.1989129629629631</v>
      </c>
      <c r="AD847" s="6">
        <f t="shared" si="7366"/>
        <v>2.4563740740740738</v>
      </c>
      <c r="AE847" s="28">
        <f t="shared" si="7295"/>
        <v>1687000</v>
      </c>
      <c r="AF847" s="6">
        <f t="shared" si="7349"/>
        <v>1.9130372851215174</v>
      </c>
      <c r="AG847" s="6">
        <f t="shared" si="7367"/>
        <v>2.137104445761707</v>
      </c>
      <c r="AH847" s="28">
        <f t="shared" si="7296"/>
        <v>1687000</v>
      </c>
      <c r="AI847" s="6">
        <f t="shared" si="7350"/>
        <v>1.4464372851215175</v>
      </c>
      <c r="AJ847" s="6">
        <f t="shared" si="7368"/>
        <v>1.6158044457617073</v>
      </c>
      <c r="AK847" s="28">
        <f t="shared" si="7297"/>
        <v>1687000</v>
      </c>
      <c r="AL847" s="6">
        <f t="shared" si="7351"/>
        <v>0.74633728512151754</v>
      </c>
      <c r="AM847" s="6">
        <f t="shared" si="7369"/>
        <v>0.750537010212182</v>
      </c>
      <c r="AN847" s="28">
        <f t="shared" si="7298"/>
        <v>1687000</v>
      </c>
      <c r="AO847" s="6">
        <f t="shared" si="7352"/>
        <v>0.44553728512151747</v>
      </c>
      <c r="AP847" s="6">
        <f t="shared" si="7370"/>
        <v>0.44810444576170716</v>
      </c>
      <c r="AQ847" s="28">
        <f t="shared" si="7132"/>
        <v>159700</v>
      </c>
      <c r="AR847" s="6">
        <f t="shared" si="7597"/>
        <v>1.414537507827176</v>
      </c>
      <c r="AS847" s="6">
        <f t="shared" si="7598"/>
        <v>1.5795215682773203</v>
      </c>
      <c r="AT847" s="28">
        <f t="shared" si="7214"/>
        <v>1080000</v>
      </c>
      <c r="AU847" s="6">
        <f t="shared" si="7599"/>
        <v>1.1806129629629629</v>
      </c>
      <c r="AV847" s="6">
        <f t="shared" si="7600"/>
        <v>1.3187093147913518</v>
      </c>
      <c r="AW847" s="28">
        <f t="shared" si="7299"/>
        <v>1687000</v>
      </c>
      <c r="AX847" s="6">
        <f t="shared" si="7601"/>
        <v>1.1787372851215174</v>
      </c>
      <c r="AY847" s="6">
        <f t="shared" si="7602"/>
        <v>1.3167396864789851</v>
      </c>
      <c r="AZ847" s="28">
        <f t="shared" si="7300"/>
        <v>1687000</v>
      </c>
      <c r="BA847" s="6">
        <f t="shared" si="7603"/>
        <v>1.1787372851215174</v>
      </c>
      <c r="BB847" s="21">
        <f t="shared" si="7604"/>
        <v>1.3167396864789851</v>
      </c>
    </row>
    <row r="848" spans="4:54" x14ac:dyDescent="0.25">
      <c r="D848" s="28">
        <v>839</v>
      </c>
      <c r="F848" s="20"/>
      <c r="G848" s="29">
        <f t="shared" si="7615"/>
        <v>420</v>
      </c>
      <c r="H848" s="4">
        <f t="shared" ref="H848" si="7648">H$5/G848+H$6</f>
        <v>4.0367809523809521</v>
      </c>
      <c r="I848" s="4">
        <f t="shared" si="7606"/>
        <v>5.7860238095238099</v>
      </c>
      <c r="J848" s="28">
        <v>839</v>
      </c>
      <c r="K848" s="4">
        <f t="shared" ref="K848" si="7649">K$5/J848+K$6</f>
        <v>4.0368433849821219</v>
      </c>
      <c r="L848" s="4">
        <f t="shared" si="7608"/>
        <v>5.7861150178784273</v>
      </c>
      <c r="M848" s="28">
        <f t="shared" si="7373"/>
        <v>2317</v>
      </c>
      <c r="N848" s="6">
        <f t="shared" ref="N848" si="7650">N$5/M848+N$6</f>
        <v>3.7376908502373762</v>
      </c>
      <c r="O848" s="6">
        <f t="shared" si="7356"/>
        <v>5.254675183426845</v>
      </c>
      <c r="P848" s="28">
        <f t="shared" si="7375"/>
        <v>22270</v>
      </c>
      <c r="Q848" s="6">
        <f t="shared" ref="Q848" si="7651">Q$5/P848+Q$6</f>
        <v>3.7006110013471041</v>
      </c>
      <c r="R848" s="6">
        <f t="shared" si="7358"/>
        <v>5.2142947462954652</v>
      </c>
      <c r="S848" s="28">
        <f t="shared" si="7125"/>
        <v>41735</v>
      </c>
      <c r="T848" s="6">
        <f t="shared" ref="T848" si="7652">T$5/S848+T$6</f>
        <v>2.6585230621780283</v>
      </c>
      <c r="U848" s="6">
        <f t="shared" si="7360"/>
        <v>2.9687492152869295</v>
      </c>
      <c r="V848" s="28">
        <f t="shared" si="7127"/>
        <v>80075</v>
      </c>
      <c r="W848" s="6">
        <f t="shared" ref="W848" si="7653">W$5/V848+W$6</f>
        <v>2.5701953481111457</v>
      </c>
      <c r="X848" s="6">
        <f t="shared" si="7362"/>
        <v>2.8704069934436465</v>
      </c>
      <c r="Y848" s="28">
        <f t="shared" si="7129"/>
        <v>159950</v>
      </c>
      <c r="Z848" s="6">
        <f t="shared" ref="Z848" si="7654">Z$5/Y848+Z$6</f>
        <v>2.4468166614567051</v>
      </c>
      <c r="AA848" s="6">
        <f t="shared" si="7364"/>
        <v>2.7328856205064085</v>
      </c>
      <c r="AB848" s="28">
        <f t="shared" si="7212"/>
        <v>1082000</v>
      </c>
      <c r="AC848" s="6">
        <f t="shared" ref="AC848" si="7655">AC$5/AB848+AC$6</f>
        <v>2.1989033271719043</v>
      </c>
      <c r="AD848" s="6">
        <f t="shared" si="7366"/>
        <v>2.4563639556377077</v>
      </c>
      <c r="AE848" s="28">
        <f t="shared" si="7295"/>
        <v>1690000</v>
      </c>
      <c r="AF848" s="6">
        <f t="shared" si="7349"/>
        <v>1.9130313609467455</v>
      </c>
      <c r="AG848" s="6">
        <f t="shared" si="7367"/>
        <v>2.1370982248520711</v>
      </c>
      <c r="AH848" s="28">
        <f t="shared" si="7296"/>
        <v>1690000</v>
      </c>
      <c r="AI848" s="6">
        <f t="shared" si="7350"/>
        <v>1.4464313609467456</v>
      </c>
      <c r="AJ848" s="6">
        <f t="shared" si="7368"/>
        <v>1.615798224852071</v>
      </c>
      <c r="AK848" s="28">
        <f t="shared" si="7297"/>
        <v>1690000</v>
      </c>
      <c r="AL848" s="6">
        <f t="shared" si="7351"/>
        <v>0.74633136094674557</v>
      </c>
      <c r="AM848" s="6">
        <f t="shared" si="7369"/>
        <v>0.7505307893025458</v>
      </c>
      <c r="AN848" s="28">
        <f t="shared" si="7298"/>
        <v>1690000</v>
      </c>
      <c r="AO848" s="6">
        <f t="shared" si="7352"/>
        <v>0.44553136094674556</v>
      </c>
      <c r="AP848" s="6">
        <f t="shared" si="7370"/>
        <v>0.44809822485207101</v>
      </c>
      <c r="AQ848" s="28">
        <f t="shared" si="7132"/>
        <v>159950</v>
      </c>
      <c r="AR848" s="6">
        <f t="shared" si="7597"/>
        <v>1.4145166614567053</v>
      </c>
      <c r="AS848" s="6">
        <f t="shared" si="7598"/>
        <v>1.5794996746948118</v>
      </c>
      <c r="AT848" s="28">
        <f t="shared" si="7214"/>
        <v>1082000</v>
      </c>
      <c r="AU848" s="6">
        <f t="shared" si="7599"/>
        <v>1.1806033271719039</v>
      </c>
      <c r="AV848" s="6">
        <f t="shared" si="7600"/>
        <v>1.3186991963549857</v>
      </c>
      <c r="AW848" s="28">
        <f t="shared" si="7299"/>
        <v>1690000</v>
      </c>
      <c r="AX848" s="6">
        <f t="shared" si="7601"/>
        <v>1.1787313609467456</v>
      </c>
      <c r="AY848" s="6">
        <f t="shared" si="7602"/>
        <v>1.3167334655693488</v>
      </c>
      <c r="AZ848" s="28">
        <f t="shared" si="7300"/>
        <v>1690000</v>
      </c>
      <c r="BA848" s="6">
        <f t="shared" si="7603"/>
        <v>1.1787313609467456</v>
      </c>
      <c r="BB848" s="21">
        <f t="shared" si="7604"/>
        <v>1.3167334655693488</v>
      </c>
    </row>
    <row r="849" spans="4:54" x14ac:dyDescent="0.25">
      <c r="D849" s="28">
        <v>840</v>
      </c>
      <c r="F849" s="20"/>
      <c r="G849" s="29">
        <f t="shared" si="7615"/>
        <v>420.5</v>
      </c>
      <c r="H849" s="4">
        <f t="shared" ref="H849" si="7656">H$5/G849+H$6</f>
        <v>4.0367186682520808</v>
      </c>
      <c r="I849" s="4">
        <f t="shared" si="7606"/>
        <v>5.7859328180737224</v>
      </c>
      <c r="J849" s="28">
        <v>840</v>
      </c>
      <c r="K849" s="4">
        <f t="shared" ref="K849" si="7657">K$5/J849+K$6</f>
        <v>4.0367809523809521</v>
      </c>
      <c r="L849" s="4">
        <f t="shared" si="7608"/>
        <v>5.7860238095238099</v>
      </c>
      <c r="M849" s="28">
        <f t="shared" si="7373"/>
        <v>2320</v>
      </c>
      <c r="N849" s="6">
        <f t="shared" ref="N849" si="7658">N$5/M849+N$6</f>
        <v>3.737634482758621</v>
      </c>
      <c r="O849" s="6">
        <f t="shared" si="7356"/>
        <v>5.2546137931034487</v>
      </c>
      <c r="P849" s="28">
        <f t="shared" si="7375"/>
        <v>22300</v>
      </c>
      <c r="Q849" s="6">
        <f t="shared" ref="Q849" si="7659">Q$5/P849+Q$6</f>
        <v>3.7006022421524665</v>
      </c>
      <c r="R849" s="6">
        <f t="shared" si="7358"/>
        <v>5.2142852017937225</v>
      </c>
      <c r="S849" s="28">
        <f t="shared" si="7125"/>
        <v>41800</v>
      </c>
      <c r="T849" s="6">
        <f t="shared" ref="T849" si="7660">T$5/S849+T$6</f>
        <v>2.658488038277512</v>
      </c>
      <c r="U849" s="6">
        <f t="shared" si="7360"/>
        <v>2.9687124401913878</v>
      </c>
      <c r="V849" s="28">
        <f t="shared" si="7127"/>
        <v>80200</v>
      </c>
      <c r="W849" s="6">
        <f t="shared" ref="W849" si="7661">W$5/V849+W$6</f>
        <v>2.5701668329177054</v>
      </c>
      <c r="X849" s="6">
        <f t="shared" si="7362"/>
        <v>2.8703770573566083</v>
      </c>
      <c r="Y849" s="28">
        <f t="shared" si="7129"/>
        <v>160200</v>
      </c>
      <c r="Z849" s="6">
        <f t="shared" ref="Z849" si="7662">Z$5/Y849+Z$6</f>
        <v>2.4467958801498129</v>
      </c>
      <c r="AA849" s="6">
        <f t="shared" si="7364"/>
        <v>2.73286379525593</v>
      </c>
      <c r="AB849" s="28">
        <f t="shared" si="7212"/>
        <v>1084000</v>
      </c>
      <c r="AC849" s="6">
        <f t="shared" ref="AC849" si="7663">AC$5/AB849+AC$6</f>
        <v>2.1988937269372695</v>
      </c>
      <c r="AD849" s="6">
        <f t="shared" si="7366"/>
        <v>2.4563538745387454</v>
      </c>
      <c r="AE849" s="28">
        <f t="shared" si="7295"/>
        <v>1693000</v>
      </c>
      <c r="AF849" s="6">
        <f t="shared" si="7349"/>
        <v>1.9130254577672769</v>
      </c>
      <c r="AG849" s="6">
        <f t="shared" si="7367"/>
        <v>2.137092025989368</v>
      </c>
      <c r="AH849" s="28">
        <f t="shared" si="7296"/>
        <v>1693000</v>
      </c>
      <c r="AI849" s="6">
        <f t="shared" si="7350"/>
        <v>1.446425457767277</v>
      </c>
      <c r="AJ849" s="6">
        <f t="shared" si="7368"/>
        <v>1.6157920259893681</v>
      </c>
      <c r="AK849" s="28">
        <f t="shared" si="7297"/>
        <v>1693000</v>
      </c>
      <c r="AL849" s="6">
        <f t="shared" si="7351"/>
        <v>0.74632545776727699</v>
      </c>
      <c r="AM849" s="6">
        <f t="shared" si="7369"/>
        <v>0.75052459043984276</v>
      </c>
      <c r="AN849" s="28">
        <f t="shared" si="7298"/>
        <v>1693000</v>
      </c>
      <c r="AO849" s="6">
        <f t="shared" si="7352"/>
        <v>0.44552545776727703</v>
      </c>
      <c r="AP849" s="6">
        <f t="shared" si="7370"/>
        <v>0.44809202598936798</v>
      </c>
      <c r="AQ849" s="28">
        <f t="shared" si="7132"/>
        <v>160200</v>
      </c>
      <c r="AR849" s="6">
        <f t="shared" si="7597"/>
        <v>1.4144958801498129</v>
      </c>
      <c r="AS849" s="6">
        <f t="shared" si="7598"/>
        <v>1.5794778494443338</v>
      </c>
      <c r="AT849" s="28">
        <f t="shared" si="7214"/>
        <v>1084000</v>
      </c>
      <c r="AU849" s="6">
        <f t="shared" si="7599"/>
        <v>1.1805937269372693</v>
      </c>
      <c r="AV849" s="6">
        <f t="shared" si="7600"/>
        <v>1.3186891152560232</v>
      </c>
      <c r="AW849" s="28">
        <f t="shared" si="7299"/>
        <v>1693000</v>
      </c>
      <c r="AX849" s="6">
        <f t="shared" si="7601"/>
        <v>1.178725457767277</v>
      </c>
      <c r="AY849" s="6">
        <f t="shared" si="7602"/>
        <v>1.3167272667066459</v>
      </c>
      <c r="AZ849" s="28">
        <f t="shared" si="7300"/>
        <v>1693000</v>
      </c>
      <c r="BA849" s="6">
        <f t="shared" si="7603"/>
        <v>1.178725457767277</v>
      </c>
      <c r="BB849" s="21">
        <f t="shared" si="7604"/>
        <v>1.3167272667066459</v>
      </c>
    </row>
    <row r="850" spans="4:54" x14ac:dyDescent="0.25">
      <c r="D850" s="28">
        <v>841</v>
      </c>
      <c r="F850" s="20"/>
      <c r="G850" s="29">
        <f t="shared" si="7615"/>
        <v>421</v>
      </c>
      <c r="H850" s="4">
        <f t="shared" ref="H850" si="7664">H$5/G850+H$6</f>
        <v>4.036656532066508</v>
      </c>
      <c r="I850" s="4">
        <f t="shared" si="7606"/>
        <v>5.7858420427553447</v>
      </c>
      <c r="J850" s="28">
        <v>841</v>
      </c>
      <c r="K850" s="4">
        <f t="shared" ref="K850" si="7665">K$5/J850+K$6</f>
        <v>4.0367186682520808</v>
      </c>
      <c r="L850" s="4">
        <f t="shared" si="7608"/>
        <v>5.7859328180737224</v>
      </c>
      <c r="M850" s="28">
        <f t="shared" si="7373"/>
        <v>2323</v>
      </c>
      <c r="N850" s="6">
        <f t="shared" ref="N850" si="7666">N$5/M850+N$6</f>
        <v>3.7375782608695656</v>
      </c>
      <c r="O850" s="6">
        <f t="shared" si="7356"/>
        <v>5.2545525613430915</v>
      </c>
      <c r="P850" s="28">
        <f t="shared" si="7375"/>
        <v>22330</v>
      </c>
      <c r="Q850" s="6">
        <f t="shared" ref="Q850" si="7667">Q$5/P850+Q$6</f>
        <v>3.7005935064935067</v>
      </c>
      <c r="R850" s="6">
        <f t="shared" si="7358"/>
        <v>5.2142756829377523</v>
      </c>
      <c r="S850" s="28">
        <f t="shared" si="7125"/>
        <v>41865</v>
      </c>
      <c r="T850" s="6">
        <f t="shared" ref="T850" si="7668">T$5/S850+T$6</f>
        <v>2.6584531231338828</v>
      </c>
      <c r="U850" s="6">
        <f t="shared" si="7360"/>
        <v>2.9686757792905767</v>
      </c>
      <c r="V850" s="28">
        <f t="shared" si="7127"/>
        <v>80325</v>
      </c>
      <c r="W850" s="6">
        <f t="shared" ref="W850" si="7669">W$5/V850+W$6</f>
        <v>2.5701384064737005</v>
      </c>
      <c r="X850" s="6">
        <f t="shared" si="7362"/>
        <v>2.870347214441332</v>
      </c>
      <c r="Y850" s="28">
        <f t="shared" si="7129"/>
        <v>160450</v>
      </c>
      <c r="Z850" s="6">
        <f t="shared" ref="Z850" si="7670">Z$5/Y850+Z$6</f>
        <v>2.4467751636023682</v>
      </c>
      <c r="AA850" s="6">
        <f t="shared" si="7364"/>
        <v>2.7328420380180742</v>
      </c>
      <c r="AB850" s="28">
        <f t="shared" si="7212"/>
        <v>1086000</v>
      </c>
      <c r="AC850" s="6">
        <f t="shared" ref="AC850" si="7671">AC$5/AB850+AC$6</f>
        <v>2.1988841620626154</v>
      </c>
      <c r="AD850" s="6">
        <f t="shared" si="7366"/>
        <v>2.4563438305709022</v>
      </c>
      <c r="AE850" s="28">
        <f t="shared" si="7295"/>
        <v>1696000</v>
      </c>
      <c r="AF850" s="6">
        <f t="shared" si="7349"/>
        <v>1.9130195754716981</v>
      </c>
      <c r="AG850" s="6">
        <f t="shared" si="7367"/>
        <v>2.1370858490566036</v>
      </c>
      <c r="AH850" s="28">
        <f t="shared" si="7296"/>
        <v>1696000</v>
      </c>
      <c r="AI850" s="6">
        <f t="shared" si="7350"/>
        <v>1.4464195754716982</v>
      </c>
      <c r="AJ850" s="6">
        <f t="shared" si="7368"/>
        <v>1.6157858490566039</v>
      </c>
      <c r="AK850" s="28">
        <f t="shared" si="7297"/>
        <v>1696000</v>
      </c>
      <c r="AL850" s="6">
        <f t="shared" si="7351"/>
        <v>0.74631957547169814</v>
      </c>
      <c r="AM850" s="6">
        <f t="shared" si="7369"/>
        <v>0.7505184135070786</v>
      </c>
      <c r="AN850" s="28">
        <f t="shared" si="7298"/>
        <v>1696000</v>
      </c>
      <c r="AO850" s="6">
        <f t="shared" si="7352"/>
        <v>0.44551957547169807</v>
      </c>
      <c r="AP850" s="6">
        <f t="shared" si="7370"/>
        <v>0.44808584905660376</v>
      </c>
      <c r="AQ850" s="28">
        <f t="shared" si="7132"/>
        <v>160450</v>
      </c>
      <c r="AR850" s="6">
        <f t="shared" si="7597"/>
        <v>1.4144751636023685</v>
      </c>
      <c r="AS850" s="6">
        <f t="shared" si="7598"/>
        <v>1.5794560922064778</v>
      </c>
      <c r="AT850" s="28">
        <f t="shared" si="7214"/>
        <v>1086000</v>
      </c>
      <c r="AU850" s="6">
        <f t="shared" si="7599"/>
        <v>1.1805841620626152</v>
      </c>
      <c r="AV850" s="6">
        <f t="shared" si="7600"/>
        <v>1.3186790712881802</v>
      </c>
      <c r="AW850" s="28">
        <f t="shared" si="7299"/>
        <v>1696000</v>
      </c>
      <c r="AX850" s="6">
        <f t="shared" si="7601"/>
        <v>1.1787195754716981</v>
      </c>
      <c r="AY850" s="6">
        <f t="shared" si="7602"/>
        <v>1.3167210897738817</v>
      </c>
      <c r="AZ850" s="28">
        <f t="shared" si="7300"/>
        <v>1696000</v>
      </c>
      <c r="BA850" s="6">
        <f t="shared" si="7603"/>
        <v>1.1787195754716981</v>
      </c>
      <c r="BB850" s="21">
        <f t="shared" si="7604"/>
        <v>1.3167210897738817</v>
      </c>
    </row>
    <row r="851" spans="4:54" x14ac:dyDescent="0.25">
      <c r="D851" s="28">
        <v>842</v>
      </c>
      <c r="F851" s="20"/>
      <c r="G851" s="29">
        <f t="shared" si="7615"/>
        <v>421.5</v>
      </c>
      <c r="H851" s="4">
        <f t="shared" ref="H851" si="7672">H$5/G851+H$6</f>
        <v>4.0365945432977464</v>
      </c>
      <c r="I851" s="4">
        <f t="shared" si="7606"/>
        <v>5.785751482799526</v>
      </c>
      <c r="J851" s="28">
        <v>842</v>
      </c>
      <c r="K851" s="4">
        <f t="shared" ref="K851" si="7673">K$5/J851+K$6</f>
        <v>4.036656532066508</v>
      </c>
      <c r="L851" s="4">
        <f t="shared" si="7608"/>
        <v>5.7858420427553447</v>
      </c>
      <c r="M851" s="28">
        <f t="shared" si="7373"/>
        <v>2326</v>
      </c>
      <c r="N851" s="6">
        <f t="shared" ref="N851" si="7674">N$5/M851+N$6</f>
        <v>3.7375221840068789</v>
      </c>
      <c r="O851" s="6">
        <f t="shared" si="7356"/>
        <v>5.2544914875322446</v>
      </c>
      <c r="P851" s="28">
        <f t="shared" si="7375"/>
        <v>22360</v>
      </c>
      <c r="Q851" s="6">
        <f t="shared" ref="Q851" si="7675">Q$5/P851+Q$6</f>
        <v>3.7005847942754921</v>
      </c>
      <c r="R851" s="6">
        <f t="shared" si="7358"/>
        <v>5.2142661896243299</v>
      </c>
      <c r="S851" s="28">
        <f t="shared" ref="S851:S914" si="7676">S850+65</f>
        <v>41930</v>
      </c>
      <c r="T851" s="6">
        <f t="shared" ref="T851" si="7677">T$5/S851+T$6</f>
        <v>2.6584183162413546</v>
      </c>
      <c r="U851" s="6">
        <f t="shared" si="7360"/>
        <v>2.9686392320534223</v>
      </c>
      <c r="V851" s="28">
        <f t="shared" ref="V851:V914" si="7678">V850+125</f>
        <v>80450</v>
      </c>
      <c r="W851" s="6">
        <f t="shared" ref="W851" si="7679">W$5/V851+W$6</f>
        <v>2.5701100683654441</v>
      </c>
      <c r="X851" s="6">
        <f t="shared" si="7362"/>
        <v>2.8703174642635179</v>
      </c>
      <c r="Y851" s="28">
        <f t="shared" ref="Y851:Y914" si="7680">Y850+250</f>
        <v>160700</v>
      </c>
      <c r="Z851" s="6">
        <f t="shared" ref="Z851" si="7681">Z$5/Y851+Z$6</f>
        <v>2.4467545115121343</v>
      </c>
      <c r="AA851" s="6">
        <f t="shared" si="7364"/>
        <v>2.7328203484754203</v>
      </c>
      <c r="AB851" s="28">
        <f t="shared" si="7212"/>
        <v>1088000</v>
      </c>
      <c r="AC851" s="6">
        <f t="shared" ref="AC851" si="7682">AC$5/AB851+AC$6</f>
        <v>2.1988746323529416</v>
      </c>
      <c r="AD851" s="6">
        <f t="shared" si="7366"/>
        <v>2.4563338235294117</v>
      </c>
      <c r="AE851" s="28">
        <f t="shared" si="7295"/>
        <v>1699000</v>
      </c>
      <c r="AF851" s="6">
        <f t="shared" si="7349"/>
        <v>1.9130137139493819</v>
      </c>
      <c r="AG851" s="6">
        <f t="shared" si="7367"/>
        <v>2.1370796939376104</v>
      </c>
      <c r="AH851" s="28">
        <f t="shared" si="7296"/>
        <v>1699000</v>
      </c>
      <c r="AI851" s="6">
        <f t="shared" si="7350"/>
        <v>1.446413713949382</v>
      </c>
      <c r="AJ851" s="6">
        <f t="shared" si="7368"/>
        <v>1.6157796939376103</v>
      </c>
      <c r="AK851" s="28">
        <f t="shared" si="7297"/>
        <v>1699000</v>
      </c>
      <c r="AL851" s="6">
        <f t="shared" si="7351"/>
        <v>0.74631371394938195</v>
      </c>
      <c r="AM851" s="6">
        <f t="shared" si="7369"/>
        <v>0.75051225838808522</v>
      </c>
      <c r="AN851" s="28">
        <f t="shared" si="7298"/>
        <v>1699000</v>
      </c>
      <c r="AO851" s="6">
        <f t="shared" si="7352"/>
        <v>0.445513713949382</v>
      </c>
      <c r="AP851" s="6">
        <f t="shared" si="7370"/>
        <v>0.44807969393761038</v>
      </c>
      <c r="AQ851" s="28">
        <f t="shared" ref="AQ851:AQ914" si="7683">AQ850+250</f>
        <v>160700</v>
      </c>
      <c r="AR851" s="6">
        <f t="shared" si="7597"/>
        <v>1.4144545115121345</v>
      </c>
      <c r="AS851" s="6">
        <f t="shared" si="7598"/>
        <v>1.5794344026638236</v>
      </c>
      <c r="AT851" s="28">
        <f t="shared" si="7214"/>
        <v>1088000</v>
      </c>
      <c r="AU851" s="6">
        <f t="shared" si="7599"/>
        <v>1.1805746323529411</v>
      </c>
      <c r="AV851" s="6">
        <f t="shared" si="7600"/>
        <v>1.3186690642466896</v>
      </c>
      <c r="AW851" s="28">
        <f t="shared" si="7299"/>
        <v>1699000</v>
      </c>
      <c r="AX851" s="6">
        <f t="shared" si="7601"/>
        <v>1.178713713949382</v>
      </c>
      <c r="AY851" s="6">
        <f t="shared" si="7602"/>
        <v>1.3167149346548881</v>
      </c>
      <c r="AZ851" s="28">
        <f t="shared" si="7300"/>
        <v>1699000</v>
      </c>
      <c r="BA851" s="6">
        <f t="shared" si="7603"/>
        <v>1.178713713949382</v>
      </c>
      <c r="BB851" s="21">
        <f t="shared" si="7604"/>
        <v>1.3167149346548881</v>
      </c>
    </row>
    <row r="852" spans="4:54" x14ac:dyDescent="0.25">
      <c r="D852" s="28">
        <v>843</v>
      </c>
      <c r="F852" s="20"/>
      <c r="G852" s="29">
        <f t="shared" si="7615"/>
        <v>422</v>
      </c>
      <c r="H852" s="4">
        <f t="shared" ref="H852" si="7684">H$5/G852+H$6</f>
        <v>4.0365327014218009</v>
      </c>
      <c r="I852" s="4">
        <f t="shared" si="7606"/>
        <v>5.7856611374407585</v>
      </c>
      <c r="J852" s="28">
        <v>843</v>
      </c>
      <c r="K852" s="4">
        <f t="shared" ref="K852" si="7685">K$5/J852+K$6</f>
        <v>4.0365945432977464</v>
      </c>
      <c r="L852" s="4">
        <f t="shared" si="7608"/>
        <v>5.785751482799526</v>
      </c>
      <c r="M852" s="28">
        <f t="shared" si="7373"/>
        <v>2329</v>
      </c>
      <c r="N852" s="6">
        <f t="shared" ref="N852" si="7686">N$5/M852+N$6</f>
        <v>3.7374662516101331</v>
      </c>
      <c r="O852" s="6">
        <f t="shared" si="7356"/>
        <v>5.2544305710605412</v>
      </c>
      <c r="P852" s="28">
        <f t="shared" si="7375"/>
        <v>22390</v>
      </c>
      <c r="Q852" s="6">
        <f t="shared" ref="Q852" si="7687">Q$5/P852+Q$6</f>
        <v>3.7005761054041986</v>
      </c>
      <c r="R852" s="6">
        <f t="shared" si="7358"/>
        <v>5.2142567217507816</v>
      </c>
      <c r="S852" s="28">
        <f t="shared" si="7676"/>
        <v>41995</v>
      </c>
      <c r="T852" s="6">
        <f t="shared" ref="T852" si="7688">T$5/S852+T$6</f>
        <v>2.6583836170972734</v>
      </c>
      <c r="U852" s="6">
        <f t="shared" si="7360"/>
        <v>2.968602797952137</v>
      </c>
      <c r="V852" s="28">
        <f t="shared" si="7678"/>
        <v>80575</v>
      </c>
      <c r="W852" s="6">
        <f t="shared" ref="W852" si="7689">W$5/V852+W$6</f>
        <v>2.5700818181818179</v>
      </c>
      <c r="X852" s="6">
        <f t="shared" si="7362"/>
        <v>2.8702878063915604</v>
      </c>
      <c r="Y852" s="28">
        <f t="shared" si="7680"/>
        <v>160950</v>
      </c>
      <c r="Z852" s="6">
        <f t="shared" ref="Z852" si="7690">Z$5/Y852+Z$6</f>
        <v>2.4467339235787513</v>
      </c>
      <c r="AA852" s="6">
        <f t="shared" si="7364"/>
        <v>2.7327987263125193</v>
      </c>
      <c r="AB852" s="28">
        <f t="shared" si="7212"/>
        <v>1090000</v>
      </c>
      <c r="AC852" s="6">
        <f t="shared" ref="AC852" si="7691">AC$5/AB852+AC$6</f>
        <v>2.1988651376146793</v>
      </c>
      <c r="AD852" s="6">
        <f t="shared" si="7366"/>
        <v>2.4563238532110092</v>
      </c>
      <c r="AE852" s="28">
        <f t="shared" si="7295"/>
        <v>1702000</v>
      </c>
      <c r="AF852" s="6">
        <f t="shared" si="7349"/>
        <v>1.9130078730904818</v>
      </c>
      <c r="AG852" s="6">
        <f t="shared" si="7367"/>
        <v>2.1370735605170386</v>
      </c>
      <c r="AH852" s="28">
        <f t="shared" si="7296"/>
        <v>1702000</v>
      </c>
      <c r="AI852" s="6">
        <f t="shared" si="7350"/>
        <v>1.4464078730904819</v>
      </c>
      <c r="AJ852" s="6">
        <f t="shared" si="7368"/>
        <v>1.6157735605170389</v>
      </c>
      <c r="AK852" s="28">
        <f t="shared" si="7297"/>
        <v>1702000</v>
      </c>
      <c r="AL852" s="6">
        <f t="shared" si="7351"/>
        <v>0.74630787309048174</v>
      </c>
      <c r="AM852" s="6">
        <f t="shared" si="7369"/>
        <v>0.75050612496751357</v>
      </c>
      <c r="AN852" s="28">
        <f t="shared" si="7298"/>
        <v>1702000</v>
      </c>
      <c r="AO852" s="6">
        <f t="shared" si="7352"/>
        <v>0.44550787309048179</v>
      </c>
      <c r="AP852" s="6">
        <f t="shared" si="7370"/>
        <v>0.44807356051703878</v>
      </c>
      <c r="AQ852" s="28">
        <f t="shared" si="7683"/>
        <v>160950</v>
      </c>
      <c r="AR852" s="6">
        <f t="shared" si="7597"/>
        <v>1.4144339235787511</v>
      </c>
      <c r="AS852" s="6">
        <f t="shared" si="7598"/>
        <v>1.579412780500923</v>
      </c>
      <c r="AT852" s="28">
        <f t="shared" si="7214"/>
        <v>1090000</v>
      </c>
      <c r="AU852" s="6">
        <f t="shared" si="7599"/>
        <v>1.1805651376146789</v>
      </c>
      <c r="AV852" s="6">
        <f t="shared" si="7600"/>
        <v>1.318659093928287</v>
      </c>
      <c r="AW852" s="28">
        <f t="shared" si="7299"/>
        <v>1702000</v>
      </c>
      <c r="AX852" s="6">
        <f t="shared" si="7601"/>
        <v>1.1787078730904819</v>
      </c>
      <c r="AY852" s="6">
        <f t="shared" si="7602"/>
        <v>1.3167088012343167</v>
      </c>
      <c r="AZ852" s="28">
        <f t="shared" si="7300"/>
        <v>1702000</v>
      </c>
      <c r="BA852" s="6">
        <f t="shared" si="7603"/>
        <v>1.1787078730904819</v>
      </c>
      <c r="BB852" s="21">
        <f t="shared" si="7604"/>
        <v>1.3167088012343167</v>
      </c>
    </row>
    <row r="853" spans="4:54" x14ac:dyDescent="0.25">
      <c r="D853" s="28">
        <v>844</v>
      </c>
      <c r="F853" s="20"/>
      <c r="G853" s="29">
        <f t="shared" si="7615"/>
        <v>422.5</v>
      </c>
      <c r="H853" s="4">
        <f t="shared" ref="H853" si="7692">H$5/G853+H$6</f>
        <v>4.0364710059171598</v>
      </c>
      <c r="I853" s="4">
        <f t="shared" si="7606"/>
        <v>5.7855710059171601</v>
      </c>
      <c r="J853" s="28">
        <v>844</v>
      </c>
      <c r="K853" s="4">
        <f t="shared" ref="K853" si="7693">K$5/J853+K$6</f>
        <v>4.0365327014218009</v>
      </c>
      <c r="L853" s="4">
        <f t="shared" si="7608"/>
        <v>5.7856611374407585</v>
      </c>
      <c r="M853" s="28">
        <f t="shared" si="7373"/>
        <v>2332</v>
      </c>
      <c r="N853" s="6">
        <f t="shared" ref="N853" si="7694">N$5/M853+N$6</f>
        <v>3.7374104631217842</v>
      </c>
      <c r="O853" s="6">
        <f t="shared" si="7356"/>
        <v>5.2543698113207551</v>
      </c>
      <c r="P853" s="28">
        <f t="shared" si="7375"/>
        <v>22420</v>
      </c>
      <c r="Q853" s="6">
        <f t="shared" ref="Q853" si="7695">Q$5/P853+Q$6</f>
        <v>3.7005674397859054</v>
      </c>
      <c r="R853" s="6">
        <f t="shared" si="7358"/>
        <v>5.2142472792149865</v>
      </c>
      <c r="S853" s="28">
        <f t="shared" si="7676"/>
        <v>42060</v>
      </c>
      <c r="T853" s="6">
        <f t="shared" ref="T853" si="7696">T$5/S853+T$6</f>
        <v>2.6583490252020923</v>
      </c>
      <c r="U853" s="6">
        <f t="shared" si="7360"/>
        <v>2.9685664764621968</v>
      </c>
      <c r="V853" s="28">
        <f t="shared" si="7678"/>
        <v>80700</v>
      </c>
      <c r="W853" s="6">
        <f t="shared" ref="W853" si="7697">W$5/V853+W$6</f>
        <v>2.5700536555142501</v>
      </c>
      <c r="X853" s="6">
        <f t="shared" si="7362"/>
        <v>2.8702582403965304</v>
      </c>
      <c r="Y853" s="28">
        <f t="shared" si="7680"/>
        <v>161200</v>
      </c>
      <c r="Z853" s="6">
        <f t="shared" ref="Z853" si="7698">Z$5/Y853+Z$6</f>
        <v>2.446713399503722</v>
      </c>
      <c r="AA853" s="6">
        <f t="shared" si="7364"/>
        <v>2.732777171215881</v>
      </c>
      <c r="AB853" s="28">
        <f t="shared" si="7212"/>
        <v>1092000</v>
      </c>
      <c r="AC853" s="6">
        <f t="shared" ref="AC853" si="7699">AC$5/AB853+AC$6</f>
        <v>2.1988556776556778</v>
      </c>
      <c r="AD853" s="6">
        <f t="shared" si="7366"/>
        <v>2.4563139194139194</v>
      </c>
      <c r="AE853" s="28">
        <f t="shared" si="7295"/>
        <v>1705000</v>
      </c>
      <c r="AF853" s="6">
        <f t="shared" si="7349"/>
        <v>1.9130020527859237</v>
      </c>
      <c r="AG853" s="6">
        <f t="shared" si="7367"/>
        <v>2.137067448680352</v>
      </c>
      <c r="AH853" s="28">
        <f t="shared" si="7296"/>
        <v>1705000</v>
      </c>
      <c r="AI853" s="6">
        <f t="shared" si="7350"/>
        <v>1.4464020527859238</v>
      </c>
      <c r="AJ853" s="6">
        <f t="shared" si="7368"/>
        <v>1.6157674486803519</v>
      </c>
      <c r="AK853" s="28">
        <f t="shared" si="7297"/>
        <v>1705000</v>
      </c>
      <c r="AL853" s="6">
        <f t="shared" si="7351"/>
        <v>0.74630205278592376</v>
      </c>
      <c r="AM853" s="6">
        <f t="shared" si="7369"/>
        <v>0.7505000131308267</v>
      </c>
      <c r="AN853" s="28">
        <f t="shared" si="7298"/>
        <v>1705000</v>
      </c>
      <c r="AO853" s="6">
        <f t="shared" si="7352"/>
        <v>0.44550205278592375</v>
      </c>
      <c r="AP853" s="6">
        <f t="shared" si="7370"/>
        <v>0.44806744868035192</v>
      </c>
      <c r="AQ853" s="28">
        <f t="shared" si="7683"/>
        <v>161200</v>
      </c>
      <c r="AR853" s="6">
        <f t="shared" si="7597"/>
        <v>1.414413399503722</v>
      </c>
      <c r="AS853" s="6">
        <f t="shared" si="7598"/>
        <v>1.5793912254042846</v>
      </c>
      <c r="AT853" s="28">
        <f t="shared" si="7214"/>
        <v>1092000</v>
      </c>
      <c r="AU853" s="6">
        <f t="shared" si="7599"/>
        <v>1.1805556776556776</v>
      </c>
      <c r="AV853" s="6">
        <f t="shared" si="7600"/>
        <v>1.3186491601311972</v>
      </c>
      <c r="AW853" s="28">
        <f t="shared" si="7299"/>
        <v>1705000</v>
      </c>
      <c r="AX853" s="6">
        <f t="shared" si="7601"/>
        <v>1.1787020527859238</v>
      </c>
      <c r="AY853" s="6">
        <f t="shared" si="7602"/>
        <v>1.3167026893976297</v>
      </c>
      <c r="AZ853" s="28">
        <f t="shared" si="7300"/>
        <v>1705000</v>
      </c>
      <c r="BA853" s="6">
        <f t="shared" si="7603"/>
        <v>1.1787020527859238</v>
      </c>
      <c r="BB853" s="21">
        <f t="shared" si="7604"/>
        <v>1.3167026893976297</v>
      </c>
    </row>
    <row r="854" spans="4:54" x14ac:dyDescent="0.25">
      <c r="D854" s="28">
        <v>845</v>
      </c>
      <c r="F854" s="20"/>
      <c r="G854" s="29">
        <f t="shared" si="7615"/>
        <v>423</v>
      </c>
      <c r="H854" s="4">
        <f t="shared" ref="H854" si="7700">H$5/G854+H$6</f>
        <v>4.0364094562647752</v>
      </c>
      <c r="I854" s="4">
        <f t="shared" si="7606"/>
        <v>5.7854810874704494</v>
      </c>
      <c r="J854" s="28">
        <v>845</v>
      </c>
      <c r="K854" s="4">
        <f t="shared" ref="K854" si="7701">K$5/J854+K$6</f>
        <v>4.0364710059171598</v>
      </c>
      <c r="L854" s="4">
        <f t="shared" si="7608"/>
        <v>5.7855710059171601</v>
      </c>
      <c r="M854" s="28">
        <f t="shared" si="7373"/>
        <v>2335</v>
      </c>
      <c r="N854" s="6">
        <f t="shared" ref="N854" si="7702">N$5/M854+N$6</f>
        <v>3.7373548179871521</v>
      </c>
      <c r="O854" s="6">
        <f t="shared" si="7356"/>
        <v>5.2543092077087801</v>
      </c>
      <c r="P854" s="28">
        <f t="shared" si="7375"/>
        <v>22450</v>
      </c>
      <c r="Q854" s="6">
        <f t="shared" ref="Q854" si="7703">Q$5/P854+Q$6</f>
        <v>3.7005587973273943</v>
      </c>
      <c r="R854" s="6">
        <f t="shared" si="7358"/>
        <v>5.2142378619153682</v>
      </c>
      <c r="S854" s="28">
        <f t="shared" si="7676"/>
        <v>42125</v>
      </c>
      <c r="T854" s="6">
        <f t="shared" ref="T854" si="7704">T$5/S854+T$6</f>
        <v>2.6583145400593473</v>
      </c>
      <c r="U854" s="6">
        <f t="shared" si="7360"/>
        <v>2.9685302670623144</v>
      </c>
      <c r="V854" s="28">
        <f t="shared" si="7678"/>
        <v>80825</v>
      </c>
      <c r="W854" s="6">
        <f t="shared" ref="W854" si="7705">W$5/V854+W$6</f>
        <v>2.5700255799566962</v>
      </c>
      <c r="X854" s="6">
        <f t="shared" si="7362"/>
        <v>2.8702287658521497</v>
      </c>
      <c r="Y854" s="28">
        <f t="shared" si="7680"/>
        <v>161450</v>
      </c>
      <c r="Z854" s="6">
        <f t="shared" ref="Z854" si="7706">Z$5/Y854+Z$6</f>
        <v>2.4466929389903997</v>
      </c>
      <c r="AA854" s="6">
        <f t="shared" si="7364"/>
        <v>2.7327556828739548</v>
      </c>
      <c r="AB854" s="28">
        <f t="shared" si="7212"/>
        <v>1094000</v>
      </c>
      <c r="AC854" s="6">
        <f t="shared" ref="AC854" si="7707">AC$5/AB854+AC$6</f>
        <v>2.1988462522851924</v>
      </c>
      <c r="AD854" s="6">
        <f t="shared" si="7366"/>
        <v>2.4563040219378425</v>
      </c>
      <c r="AE854" s="28">
        <f t="shared" si="7295"/>
        <v>1708000</v>
      </c>
      <c r="AF854" s="6">
        <f t="shared" si="7349"/>
        <v>1.9129962529274005</v>
      </c>
      <c r="AG854" s="6">
        <f t="shared" si="7367"/>
        <v>2.1370613583138174</v>
      </c>
      <c r="AH854" s="28">
        <f t="shared" si="7296"/>
        <v>1708000</v>
      </c>
      <c r="AI854" s="6">
        <f t="shared" si="7350"/>
        <v>1.4463962529274006</v>
      </c>
      <c r="AJ854" s="6">
        <f t="shared" si="7368"/>
        <v>1.6157613583138173</v>
      </c>
      <c r="AK854" s="28">
        <f t="shared" si="7297"/>
        <v>1708000</v>
      </c>
      <c r="AL854" s="6">
        <f t="shared" si="7351"/>
        <v>0.74629625292740043</v>
      </c>
      <c r="AM854" s="6">
        <f t="shared" si="7369"/>
        <v>0.75049392276429217</v>
      </c>
      <c r="AN854" s="28">
        <f t="shared" si="7298"/>
        <v>1708000</v>
      </c>
      <c r="AO854" s="6">
        <f t="shared" si="7352"/>
        <v>0.44549625292740047</v>
      </c>
      <c r="AP854" s="6">
        <f t="shared" si="7370"/>
        <v>0.44806135831381733</v>
      </c>
      <c r="AQ854" s="28">
        <f t="shared" si="7683"/>
        <v>161450</v>
      </c>
      <c r="AR854" s="6">
        <f t="shared" si="7597"/>
        <v>1.4143929389903995</v>
      </c>
      <c r="AS854" s="6">
        <f t="shared" si="7598"/>
        <v>1.5793697370623585</v>
      </c>
      <c r="AT854" s="28">
        <f t="shared" si="7214"/>
        <v>1094000</v>
      </c>
      <c r="AU854" s="6">
        <f t="shared" si="7599"/>
        <v>1.1805462522851919</v>
      </c>
      <c r="AV854" s="6">
        <f t="shared" si="7600"/>
        <v>1.3186392626551207</v>
      </c>
      <c r="AW854" s="28">
        <f t="shared" si="7299"/>
        <v>1708000</v>
      </c>
      <c r="AX854" s="6">
        <f t="shared" si="7601"/>
        <v>1.1786962529274005</v>
      </c>
      <c r="AY854" s="6">
        <f t="shared" si="7602"/>
        <v>1.316696599031095</v>
      </c>
      <c r="AZ854" s="28">
        <f t="shared" si="7300"/>
        <v>1708000</v>
      </c>
      <c r="BA854" s="6">
        <f t="shared" si="7603"/>
        <v>1.1786962529274005</v>
      </c>
      <c r="BB854" s="21">
        <f t="shared" si="7604"/>
        <v>1.316696599031095</v>
      </c>
    </row>
    <row r="855" spans="4:54" x14ac:dyDescent="0.25">
      <c r="D855" s="28">
        <v>846</v>
      </c>
      <c r="F855" s="20"/>
      <c r="G855" s="29">
        <f t="shared" si="7615"/>
        <v>423.5</v>
      </c>
      <c r="H855" s="4">
        <f t="shared" ref="H855" si="7708">H$5/G855+H$6</f>
        <v>4.0363480519480515</v>
      </c>
      <c r="I855" s="4">
        <f t="shared" si="7606"/>
        <v>5.785391381345927</v>
      </c>
      <c r="J855" s="28">
        <v>846</v>
      </c>
      <c r="K855" s="4">
        <f t="shared" ref="K855" si="7709">K$5/J855+K$6</f>
        <v>4.0364094562647752</v>
      </c>
      <c r="L855" s="4">
        <f t="shared" si="7608"/>
        <v>5.7854810874704494</v>
      </c>
      <c r="M855" s="28">
        <f t="shared" si="7373"/>
        <v>2338</v>
      </c>
      <c r="N855" s="6">
        <f t="shared" ref="N855" si="7710">N$5/M855+N$6</f>
        <v>3.7372993156544054</v>
      </c>
      <c r="O855" s="6">
        <f t="shared" si="7356"/>
        <v>5.2542487596236098</v>
      </c>
      <c r="P855" s="28">
        <f t="shared" si="7375"/>
        <v>22480</v>
      </c>
      <c r="Q855" s="6">
        <f t="shared" ref="Q855" si="7711">Q$5/P855+Q$6</f>
        <v>3.7005501779359431</v>
      </c>
      <c r="R855" s="6">
        <f t="shared" si="7358"/>
        <v>5.21422846975089</v>
      </c>
      <c r="S855" s="28">
        <f t="shared" si="7676"/>
        <v>42190</v>
      </c>
      <c r="T855" s="6">
        <f t="shared" ref="T855" si="7712">T$5/S855+T$6</f>
        <v>2.6582801611756341</v>
      </c>
      <c r="U855" s="6">
        <f t="shared" si="7360"/>
        <v>2.968494169234416</v>
      </c>
      <c r="V855" s="28">
        <f t="shared" si="7678"/>
        <v>80950</v>
      </c>
      <c r="W855" s="6">
        <f t="shared" ref="W855" si="7713">W$5/V855+W$6</f>
        <v>2.5699975911056208</v>
      </c>
      <c r="X855" s="6">
        <f t="shared" si="7362"/>
        <v>2.8701993823347745</v>
      </c>
      <c r="Y855" s="28">
        <f t="shared" si="7680"/>
        <v>161700</v>
      </c>
      <c r="Z855" s="6">
        <f t="shared" ref="Z855" si="7714">Z$5/Y855+Z$6</f>
        <v>2.4466725417439705</v>
      </c>
      <c r="AA855" s="6">
        <f t="shared" si="7364"/>
        <v>2.7327342609771184</v>
      </c>
      <c r="AB855" s="28">
        <f t="shared" si="7212"/>
        <v>1096000</v>
      </c>
      <c r="AC855" s="6">
        <f t="shared" ref="AC855" si="7715">AC$5/AB855+AC$6</f>
        <v>2.1988368613138687</v>
      </c>
      <c r="AD855" s="6">
        <f t="shared" si="7366"/>
        <v>2.4562941605839415</v>
      </c>
      <c r="AE855" s="28">
        <f t="shared" si="7295"/>
        <v>1711000</v>
      </c>
      <c r="AF855" s="6">
        <f t="shared" si="7349"/>
        <v>1.9129904734073642</v>
      </c>
      <c r="AG855" s="6">
        <f t="shared" si="7367"/>
        <v>2.1370552893045001</v>
      </c>
      <c r="AH855" s="28">
        <f t="shared" si="7296"/>
        <v>1711000</v>
      </c>
      <c r="AI855" s="6">
        <f t="shared" si="7350"/>
        <v>1.4463904734073643</v>
      </c>
      <c r="AJ855" s="6">
        <f t="shared" si="7368"/>
        <v>1.6157552893045004</v>
      </c>
      <c r="AK855" s="28">
        <f t="shared" si="7297"/>
        <v>1711000</v>
      </c>
      <c r="AL855" s="6">
        <f t="shared" si="7351"/>
        <v>0.7462904734073641</v>
      </c>
      <c r="AM855" s="6">
        <f t="shared" si="7369"/>
        <v>0.75048785375497518</v>
      </c>
      <c r="AN855" s="28">
        <f t="shared" si="7298"/>
        <v>1711000</v>
      </c>
      <c r="AO855" s="6">
        <f t="shared" si="7352"/>
        <v>0.44549047340736408</v>
      </c>
      <c r="AP855" s="6">
        <f t="shared" si="7370"/>
        <v>0.44805528930450028</v>
      </c>
      <c r="AQ855" s="28">
        <f t="shared" si="7683"/>
        <v>161700</v>
      </c>
      <c r="AR855" s="6">
        <f t="shared" si="7597"/>
        <v>1.4143725417439703</v>
      </c>
      <c r="AS855" s="6">
        <f t="shared" si="7598"/>
        <v>1.5793483151655217</v>
      </c>
      <c r="AT855" s="28">
        <f t="shared" si="7214"/>
        <v>1096000</v>
      </c>
      <c r="AU855" s="6">
        <f t="shared" si="7599"/>
        <v>1.1805368613138687</v>
      </c>
      <c r="AV855" s="6">
        <f t="shared" si="7600"/>
        <v>1.3186294013012194</v>
      </c>
      <c r="AW855" s="28">
        <f t="shared" si="7299"/>
        <v>1711000</v>
      </c>
      <c r="AX855" s="6">
        <f t="shared" si="7601"/>
        <v>1.1786904734073642</v>
      </c>
      <c r="AY855" s="6">
        <f t="shared" si="7602"/>
        <v>1.3166905300217782</v>
      </c>
      <c r="AZ855" s="28">
        <f t="shared" si="7300"/>
        <v>1711000</v>
      </c>
      <c r="BA855" s="6">
        <f t="shared" si="7603"/>
        <v>1.1786904734073642</v>
      </c>
      <c r="BB855" s="21">
        <f t="shared" si="7604"/>
        <v>1.3166905300217782</v>
      </c>
    </row>
    <row r="856" spans="4:54" x14ac:dyDescent="0.25">
      <c r="D856" s="28">
        <v>847</v>
      </c>
      <c r="F856" s="20"/>
      <c r="G856" s="29">
        <f t="shared" si="7615"/>
        <v>424</v>
      </c>
      <c r="H856" s="4">
        <f t="shared" ref="H856" si="7716">H$5/G856+H$6</f>
        <v>4.0362867924528301</v>
      </c>
      <c r="I856" s="4">
        <f t="shared" si="7606"/>
        <v>5.7853018867924533</v>
      </c>
      <c r="J856" s="28">
        <v>847</v>
      </c>
      <c r="K856" s="4">
        <f t="shared" ref="K856" si="7717">K$5/J856+K$6</f>
        <v>4.0363480519480515</v>
      </c>
      <c r="L856" s="4">
        <f t="shared" si="7608"/>
        <v>5.785391381345927</v>
      </c>
      <c r="M856" s="28">
        <f t="shared" si="7373"/>
        <v>2341</v>
      </c>
      <c r="N856" s="6">
        <f t="shared" ref="N856" si="7718">N$5/M856+N$6</f>
        <v>3.7372439555745411</v>
      </c>
      <c r="O856" s="6">
        <f t="shared" si="7356"/>
        <v>5.2541884664673217</v>
      </c>
      <c r="P856" s="28">
        <f t="shared" si="7375"/>
        <v>22510</v>
      </c>
      <c r="Q856" s="6">
        <f t="shared" ref="Q856" si="7719">Q$5/P856+Q$6</f>
        <v>3.700541581519325</v>
      </c>
      <c r="R856" s="6">
        <f t="shared" si="7358"/>
        <v>5.2142191026210574</v>
      </c>
      <c r="S856" s="28">
        <f t="shared" si="7676"/>
        <v>42255</v>
      </c>
      <c r="T856" s="6">
        <f t="shared" ref="T856" si="7720">T$5/S856+T$6</f>
        <v>2.6582458880605846</v>
      </c>
      <c r="U856" s="6">
        <f t="shared" si="7360"/>
        <v>2.968458182463614</v>
      </c>
      <c r="V856" s="28">
        <f t="shared" si="7678"/>
        <v>81075</v>
      </c>
      <c r="W856" s="6">
        <f t="shared" ref="W856" si="7721">W$5/V856+W$6</f>
        <v>2.5699696885599752</v>
      </c>
      <c r="X856" s="6">
        <f t="shared" si="7362"/>
        <v>2.8701700894233735</v>
      </c>
      <c r="Y856" s="28">
        <f t="shared" si="7680"/>
        <v>161950</v>
      </c>
      <c r="Z856" s="6">
        <f t="shared" ref="Z856" si="7722">Z$5/Y856+Z$6</f>
        <v>2.4466522074714416</v>
      </c>
      <c r="AA856" s="6">
        <f t="shared" si="7364"/>
        <v>2.7327129052176597</v>
      </c>
      <c r="AB856" s="28">
        <f t="shared" si="7212"/>
        <v>1098000</v>
      </c>
      <c r="AC856" s="6">
        <f t="shared" ref="AC856" si="7723">AC$5/AB856+AC$6</f>
        <v>2.1988275045537344</v>
      </c>
      <c r="AD856" s="6">
        <f t="shared" si="7366"/>
        <v>2.4562843351548267</v>
      </c>
      <c r="AE856" s="28">
        <f t="shared" si="7295"/>
        <v>1714000</v>
      </c>
      <c r="AF856" s="6">
        <f t="shared" si="7349"/>
        <v>1.9129847141190197</v>
      </c>
      <c r="AG856" s="6">
        <f t="shared" si="7367"/>
        <v>2.1370492415402564</v>
      </c>
      <c r="AH856" s="28">
        <f t="shared" si="7296"/>
        <v>1714000</v>
      </c>
      <c r="AI856" s="6">
        <f t="shared" si="7350"/>
        <v>1.4463847141190198</v>
      </c>
      <c r="AJ856" s="6">
        <f t="shared" si="7368"/>
        <v>1.6157492415402568</v>
      </c>
      <c r="AK856" s="28">
        <f t="shared" si="7297"/>
        <v>1714000</v>
      </c>
      <c r="AL856" s="6">
        <f t="shared" si="7351"/>
        <v>0.74628471411901987</v>
      </c>
      <c r="AM856" s="6">
        <f t="shared" si="7369"/>
        <v>0.75048180599073155</v>
      </c>
      <c r="AN856" s="28">
        <f t="shared" si="7298"/>
        <v>1714000</v>
      </c>
      <c r="AO856" s="6">
        <f t="shared" si="7352"/>
        <v>0.4454847141190198</v>
      </c>
      <c r="AP856" s="6">
        <f t="shared" si="7370"/>
        <v>0.44804924154025672</v>
      </c>
      <c r="AQ856" s="28">
        <f t="shared" si="7683"/>
        <v>161950</v>
      </c>
      <c r="AR856" s="6">
        <f t="shared" si="7597"/>
        <v>1.4143522074714419</v>
      </c>
      <c r="AS856" s="6">
        <f t="shared" si="7598"/>
        <v>1.5793269594060635</v>
      </c>
      <c r="AT856" s="28">
        <f t="shared" si="7214"/>
        <v>1098000</v>
      </c>
      <c r="AU856" s="6">
        <f t="shared" si="7599"/>
        <v>1.180527504553734</v>
      </c>
      <c r="AV856" s="6">
        <f t="shared" si="7600"/>
        <v>1.3186195758721049</v>
      </c>
      <c r="AW856" s="28">
        <f t="shared" si="7299"/>
        <v>1714000</v>
      </c>
      <c r="AX856" s="6">
        <f t="shared" si="7601"/>
        <v>1.1786847141190198</v>
      </c>
      <c r="AY856" s="6">
        <f t="shared" si="7602"/>
        <v>1.3166844822575345</v>
      </c>
      <c r="AZ856" s="28">
        <f t="shared" si="7300"/>
        <v>1714000</v>
      </c>
      <c r="BA856" s="6">
        <f t="shared" si="7603"/>
        <v>1.1786847141190198</v>
      </c>
      <c r="BB856" s="21">
        <f t="shared" si="7604"/>
        <v>1.3166844822575345</v>
      </c>
    </row>
    <row r="857" spans="4:54" x14ac:dyDescent="0.25">
      <c r="D857" s="28">
        <v>848</v>
      </c>
      <c r="F857" s="20"/>
      <c r="G857" s="29">
        <f t="shared" si="7615"/>
        <v>424.5</v>
      </c>
      <c r="H857" s="4">
        <f t="shared" ref="H857" si="7724">H$5/G857+H$6</f>
        <v>4.0362256772673737</v>
      </c>
      <c r="I857" s="4">
        <f t="shared" si="7606"/>
        <v>5.7852126030624262</v>
      </c>
      <c r="J857" s="28">
        <v>848</v>
      </c>
      <c r="K857" s="4">
        <f t="shared" ref="K857" si="7725">K$5/J857+K$6</f>
        <v>4.0362867924528301</v>
      </c>
      <c r="L857" s="4">
        <f t="shared" si="7608"/>
        <v>5.7853018867924533</v>
      </c>
      <c r="M857" s="28">
        <f t="shared" si="7373"/>
        <v>2344</v>
      </c>
      <c r="N857" s="6">
        <f t="shared" ref="N857" si="7726">N$5/M857+N$6</f>
        <v>3.7371887372013655</v>
      </c>
      <c r="O857" s="6">
        <f t="shared" si="7356"/>
        <v>5.2541283276450512</v>
      </c>
      <c r="P857" s="28">
        <f t="shared" si="7375"/>
        <v>22540</v>
      </c>
      <c r="Q857" s="6">
        <f t="shared" ref="Q857" si="7727">Q$5/P857+Q$6</f>
        <v>3.7005330079858032</v>
      </c>
      <c r="R857" s="6">
        <f t="shared" si="7358"/>
        <v>5.2142097604259101</v>
      </c>
      <c r="S857" s="28">
        <f t="shared" si="7676"/>
        <v>42320</v>
      </c>
      <c r="T857" s="6">
        <f t="shared" ref="T857" si="7728">T$5/S857+T$6</f>
        <v>2.6582117202268432</v>
      </c>
      <c r="U857" s="6">
        <f t="shared" si="7360"/>
        <v>2.9684223062381854</v>
      </c>
      <c r="V857" s="28">
        <f t="shared" si="7678"/>
        <v>81200</v>
      </c>
      <c r="W857" s="6">
        <f t="shared" ref="W857" si="7729">W$5/V857+W$6</f>
        <v>2.569941871921182</v>
      </c>
      <c r="X857" s="6">
        <f t="shared" si="7362"/>
        <v>2.8701408866995073</v>
      </c>
      <c r="Y857" s="28">
        <f t="shared" si="7680"/>
        <v>162200</v>
      </c>
      <c r="Z857" s="6">
        <f t="shared" ref="Z857" si="7730">Z$5/Y857+Z$6</f>
        <v>2.4466319358816278</v>
      </c>
      <c r="AA857" s="6">
        <f t="shared" si="7364"/>
        <v>2.7326916152897658</v>
      </c>
      <c r="AB857" s="28">
        <f t="shared" si="7212"/>
        <v>1100000</v>
      </c>
      <c r="AC857" s="6">
        <f t="shared" ref="AC857" si="7731">AC$5/AB857+AC$6</f>
        <v>2.198818181818182</v>
      </c>
      <c r="AD857" s="6">
        <f t="shared" si="7366"/>
        <v>2.4562745454545452</v>
      </c>
      <c r="AE857" s="28">
        <f t="shared" si="7295"/>
        <v>1717000</v>
      </c>
      <c r="AF857" s="6">
        <f t="shared" si="7349"/>
        <v>1.9129789749563191</v>
      </c>
      <c r="AG857" s="6">
        <f t="shared" si="7367"/>
        <v>2.1370432149097263</v>
      </c>
      <c r="AH857" s="28">
        <f t="shared" si="7296"/>
        <v>1717000</v>
      </c>
      <c r="AI857" s="6">
        <f t="shared" si="7350"/>
        <v>1.4463789749563192</v>
      </c>
      <c r="AJ857" s="6">
        <f t="shared" si="7368"/>
        <v>1.6157432149097264</v>
      </c>
      <c r="AK857" s="28">
        <f t="shared" si="7297"/>
        <v>1717000</v>
      </c>
      <c r="AL857" s="6">
        <f t="shared" si="7351"/>
        <v>0.74627897495631912</v>
      </c>
      <c r="AM857" s="6">
        <f t="shared" si="7369"/>
        <v>0.75047577936020105</v>
      </c>
      <c r="AN857" s="28">
        <f t="shared" si="7298"/>
        <v>1717000</v>
      </c>
      <c r="AO857" s="6">
        <f t="shared" si="7352"/>
        <v>0.44547897495631916</v>
      </c>
      <c r="AP857" s="6">
        <f t="shared" si="7370"/>
        <v>0.44804321490972626</v>
      </c>
      <c r="AQ857" s="28">
        <f t="shared" si="7683"/>
        <v>162200</v>
      </c>
      <c r="AR857" s="6">
        <f t="shared" si="7597"/>
        <v>1.4143319358816278</v>
      </c>
      <c r="AS857" s="6">
        <f t="shared" si="7598"/>
        <v>1.5793056694781693</v>
      </c>
      <c r="AT857" s="28">
        <f t="shared" si="7214"/>
        <v>1100000</v>
      </c>
      <c r="AU857" s="6">
        <f t="shared" si="7599"/>
        <v>1.1805181818181818</v>
      </c>
      <c r="AV857" s="6">
        <f t="shared" si="7600"/>
        <v>1.3186097861718233</v>
      </c>
      <c r="AW857" s="28">
        <f t="shared" si="7299"/>
        <v>1717000</v>
      </c>
      <c r="AX857" s="6">
        <f t="shared" si="7601"/>
        <v>1.1786789749563191</v>
      </c>
      <c r="AY857" s="6">
        <f t="shared" si="7602"/>
        <v>1.3166784556270041</v>
      </c>
      <c r="AZ857" s="28">
        <f t="shared" si="7300"/>
        <v>1717000</v>
      </c>
      <c r="BA857" s="6">
        <f t="shared" si="7603"/>
        <v>1.1786789749563191</v>
      </c>
      <c r="BB857" s="21">
        <f t="shared" si="7604"/>
        <v>1.3166784556270041</v>
      </c>
    </row>
    <row r="858" spans="4:54" x14ac:dyDescent="0.25">
      <c r="D858" s="28">
        <v>849</v>
      </c>
      <c r="F858" s="20"/>
      <c r="G858" s="29">
        <f t="shared" si="7615"/>
        <v>425</v>
      </c>
      <c r="H858" s="4">
        <f t="shared" ref="H858" si="7732">H$5/G858+H$6</f>
        <v>4.0361647058823529</v>
      </c>
      <c r="I858" s="4">
        <f t="shared" si="7606"/>
        <v>5.7851235294117647</v>
      </c>
      <c r="J858" s="28">
        <v>849</v>
      </c>
      <c r="K858" s="4">
        <f t="shared" ref="K858" si="7733">K$5/J858+K$6</f>
        <v>4.0362256772673737</v>
      </c>
      <c r="L858" s="4">
        <f t="shared" si="7608"/>
        <v>5.7852126030624262</v>
      </c>
      <c r="M858" s="28">
        <f t="shared" si="7373"/>
        <v>2347</v>
      </c>
      <c r="N858" s="6">
        <f t="shared" ref="N858" si="7734">N$5/M858+N$6</f>
        <v>3.7371336599914788</v>
      </c>
      <c r="O858" s="6">
        <f t="shared" si="7356"/>
        <v>5.2540683425649766</v>
      </c>
      <c r="P858" s="28">
        <f t="shared" si="7375"/>
        <v>22570</v>
      </c>
      <c r="Q858" s="6">
        <f t="shared" ref="Q858" si="7735">Q$5/P858+Q$6</f>
        <v>3.7005244572441294</v>
      </c>
      <c r="R858" s="6">
        <f t="shared" si="7358"/>
        <v>5.2142004430660167</v>
      </c>
      <c r="S858" s="28">
        <f t="shared" si="7676"/>
        <v>42385</v>
      </c>
      <c r="T858" s="6">
        <f t="shared" ref="T858" si="7736">T$5/S858+T$6</f>
        <v>2.658177657190044</v>
      </c>
      <c r="U858" s="6">
        <f t="shared" si="7360"/>
        <v>2.9683865400495457</v>
      </c>
      <c r="V858" s="28">
        <f t="shared" si="7678"/>
        <v>81325</v>
      </c>
      <c r="W858" s="6">
        <f t="shared" ref="W858" si="7737">W$5/V858+W$6</f>
        <v>2.5699141407931139</v>
      </c>
      <c r="X858" s="6">
        <f t="shared" si="7362"/>
        <v>2.8701117737473103</v>
      </c>
      <c r="Y858" s="28">
        <f t="shared" si="7680"/>
        <v>162450</v>
      </c>
      <c r="Z858" s="6">
        <f t="shared" ref="Z858" si="7738">Z$5/Y858+Z$6</f>
        <v>2.4466117266851337</v>
      </c>
      <c r="AA858" s="6">
        <f t="shared" si="7364"/>
        <v>2.7326703908895045</v>
      </c>
      <c r="AB858" s="28">
        <f t="shared" si="7212"/>
        <v>1102000</v>
      </c>
      <c r="AC858" s="6">
        <f t="shared" ref="AC858" si="7739">AC$5/AB858+AC$6</f>
        <v>2.1988088929219605</v>
      </c>
      <c r="AD858" s="6">
        <f t="shared" si="7366"/>
        <v>2.4562647912885662</v>
      </c>
      <c r="AE858" s="28">
        <f t="shared" si="7295"/>
        <v>1720000</v>
      </c>
      <c r="AF858" s="6">
        <f t="shared" si="7349"/>
        <v>1.9129732558139534</v>
      </c>
      <c r="AG858" s="6">
        <f t="shared" si="7367"/>
        <v>2.1370372093023255</v>
      </c>
      <c r="AH858" s="28">
        <f t="shared" si="7296"/>
        <v>1720000</v>
      </c>
      <c r="AI858" s="6">
        <f t="shared" si="7350"/>
        <v>1.4463732558139535</v>
      </c>
      <c r="AJ858" s="6">
        <f t="shared" si="7368"/>
        <v>1.6157372093023257</v>
      </c>
      <c r="AK858" s="28">
        <f t="shared" si="7297"/>
        <v>1720000</v>
      </c>
      <c r="AL858" s="6">
        <f t="shared" si="7351"/>
        <v>0.74627325581395343</v>
      </c>
      <c r="AM858" s="6">
        <f t="shared" si="7369"/>
        <v>0.75046977375280044</v>
      </c>
      <c r="AN858" s="28">
        <f t="shared" si="7298"/>
        <v>1720000</v>
      </c>
      <c r="AO858" s="6">
        <f t="shared" si="7352"/>
        <v>0.44547325581395347</v>
      </c>
      <c r="AP858" s="6">
        <f t="shared" si="7370"/>
        <v>0.4480372093023256</v>
      </c>
      <c r="AQ858" s="28">
        <f t="shared" si="7683"/>
        <v>162450</v>
      </c>
      <c r="AR858" s="6">
        <f t="shared" si="7597"/>
        <v>1.4143117266851339</v>
      </c>
      <c r="AS858" s="6">
        <f t="shared" si="7598"/>
        <v>1.579284445077908</v>
      </c>
      <c r="AT858" s="28">
        <f t="shared" si="7214"/>
        <v>1102000</v>
      </c>
      <c r="AU858" s="6">
        <f t="shared" si="7599"/>
        <v>1.18050889292196</v>
      </c>
      <c r="AV858" s="6">
        <f t="shared" si="7600"/>
        <v>1.318600032005844</v>
      </c>
      <c r="AW858" s="28">
        <f t="shared" si="7299"/>
        <v>1720000</v>
      </c>
      <c r="AX858" s="6">
        <f t="shared" si="7601"/>
        <v>1.1786732558139534</v>
      </c>
      <c r="AY858" s="6">
        <f t="shared" si="7602"/>
        <v>1.3166724500196034</v>
      </c>
      <c r="AZ858" s="28">
        <f t="shared" si="7300"/>
        <v>1720000</v>
      </c>
      <c r="BA858" s="6">
        <f t="shared" si="7603"/>
        <v>1.1786732558139534</v>
      </c>
      <c r="BB858" s="21">
        <f t="shared" si="7604"/>
        <v>1.3166724500196034</v>
      </c>
    </row>
    <row r="859" spans="4:54" x14ac:dyDescent="0.25">
      <c r="D859" s="28">
        <v>850</v>
      </c>
      <c r="F859" s="20"/>
      <c r="G859" s="29">
        <f t="shared" si="7615"/>
        <v>425.5</v>
      </c>
      <c r="H859" s="4">
        <f t="shared" ref="H859" si="7740">H$5/G859+H$6</f>
        <v>4.0361038777908345</v>
      </c>
      <c r="I859" s="4">
        <f t="shared" si="7606"/>
        <v>5.7850346650998823</v>
      </c>
      <c r="J859" s="28">
        <v>850</v>
      </c>
      <c r="K859" s="4">
        <f t="shared" ref="K859" si="7741">K$5/J859+K$6</f>
        <v>4.0361647058823529</v>
      </c>
      <c r="L859" s="4">
        <f t="shared" si="7608"/>
        <v>5.7851235294117647</v>
      </c>
      <c r="M859" s="28">
        <f t="shared" si="7373"/>
        <v>2350</v>
      </c>
      <c r="N859" s="6">
        <f t="shared" ref="N859" si="7742">N$5/M859+N$6</f>
        <v>3.7370787234042555</v>
      </c>
      <c r="O859" s="6">
        <f t="shared" si="7356"/>
        <v>5.2540085106382985</v>
      </c>
      <c r="P859" s="28">
        <f t="shared" si="7375"/>
        <v>22600</v>
      </c>
      <c r="Q859" s="6">
        <f t="shared" ref="Q859" si="7743">Q$5/P859+Q$6</f>
        <v>3.7005159292035401</v>
      </c>
      <c r="R859" s="6">
        <f t="shared" si="7358"/>
        <v>5.2141911504424785</v>
      </c>
      <c r="S859" s="28">
        <f t="shared" si="7676"/>
        <v>42450</v>
      </c>
      <c r="T859" s="6">
        <f t="shared" ref="T859" si="7744">T$5/S859+T$6</f>
        <v>2.6581436984687867</v>
      </c>
      <c r="U859" s="6">
        <f t="shared" si="7360"/>
        <v>2.9683508833922261</v>
      </c>
      <c r="V859" s="28">
        <f t="shared" si="7678"/>
        <v>81450</v>
      </c>
      <c r="W859" s="6">
        <f t="shared" ref="W859" si="7745">W$5/V859+W$6</f>
        <v>2.5698864947820748</v>
      </c>
      <c r="X859" s="6">
        <f t="shared" si="7362"/>
        <v>2.8700827501534683</v>
      </c>
      <c r="Y859" s="28">
        <f t="shared" si="7680"/>
        <v>162700</v>
      </c>
      <c r="Z859" s="6">
        <f t="shared" ref="Z859" si="7746">Z$5/Y859+Z$6</f>
        <v>2.4465915795943456</v>
      </c>
      <c r="AA859" s="6">
        <f t="shared" si="7364"/>
        <v>2.7326492317148126</v>
      </c>
      <c r="AB859" s="28">
        <f t="shared" si="7212"/>
        <v>1104000</v>
      </c>
      <c r="AC859" s="6">
        <f t="shared" ref="AC859" si="7747">AC$5/AB859+AC$6</f>
        <v>2.1987996376811596</v>
      </c>
      <c r="AD859" s="6">
        <f t="shared" si="7366"/>
        <v>2.456255072463768</v>
      </c>
      <c r="AE859" s="28">
        <f t="shared" si="7295"/>
        <v>1723000</v>
      </c>
      <c r="AF859" s="6">
        <f t="shared" si="7349"/>
        <v>1.9129675565873476</v>
      </c>
      <c r="AG859" s="6">
        <f t="shared" si="7367"/>
        <v>2.1370312246082412</v>
      </c>
      <c r="AH859" s="28">
        <f t="shared" si="7296"/>
        <v>1723000</v>
      </c>
      <c r="AI859" s="6">
        <f t="shared" si="7350"/>
        <v>1.4463675565873477</v>
      </c>
      <c r="AJ859" s="6">
        <f t="shared" si="7368"/>
        <v>1.6157312246082416</v>
      </c>
      <c r="AK859" s="28">
        <f t="shared" si="7297"/>
        <v>1723000</v>
      </c>
      <c r="AL859" s="6">
        <f t="shared" si="7351"/>
        <v>0.74626755658734767</v>
      </c>
      <c r="AM859" s="6">
        <f t="shared" si="7369"/>
        <v>0.75046378905871625</v>
      </c>
      <c r="AN859" s="28">
        <f t="shared" si="7298"/>
        <v>1723000</v>
      </c>
      <c r="AO859" s="6">
        <f t="shared" si="7352"/>
        <v>0.44546755658734766</v>
      </c>
      <c r="AP859" s="6">
        <f t="shared" si="7370"/>
        <v>0.44803122460824141</v>
      </c>
      <c r="AQ859" s="28">
        <f t="shared" si="7683"/>
        <v>162700</v>
      </c>
      <c r="AR859" s="6">
        <f t="shared" si="7597"/>
        <v>1.4142915795943454</v>
      </c>
      <c r="AS859" s="6">
        <f t="shared" si="7598"/>
        <v>1.5792632859032161</v>
      </c>
      <c r="AT859" s="28">
        <f t="shared" si="7214"/>
        <v>1104000</v>
      </c>
      <c r="AU859" s="6">
        <f t="shared" si="7599"/>
        <v>1.1804996376811594</v>
      </c>
      <c r="AV859" s="6">
        <f t="shared" si="7600"/>
        <v>1.3185903131810459</v>
      </c>
      <c r="AW859" s="28">
        <f t="shared" si="7299"/>
        <v>1723000</v>
      </c>
      <c r="AX859" s="6">
        <f t="shared" si="7601"/>
        <v>1.1786675565873477</v>
      </c>
      <c r="AY859" s="6">
        <f t="shared" si="7602"/>
        <v>1.3166664653255193</v>
      </c>
      <c r="AZ859" s="28">
        <f t="shared" si="7300"/>
        <v>1723000</v>
      </c>
      <c r="BA859" s="6">
        <f t="shared" si="7603"/>
        <v>1.1786675565873477</v>
      </c>
      <c r="BB859" s="21">
        <f t="shared" si="7604"/>
        <v>1.3166664653255193</v>
      </c>
    </row>
    <row r="860" spans="4:54" x14ac:dyDescent="0.25">
      <c r="D860" s="28">
        <v>851</v>
      </c>
      <c r="F860" s="20"/>
      <c r="G860" s="29">
        <f t="shared" si="7615"/>
        <v>426</v>
      </c>
      <c r="H860" s="4">
        <f t="shared" ref="H860" si="7748">H$5/G860+H$6</f>
        <v>4.0360431924882629</v>
      </c>
      <c r="I860" s="4">
        <f t="shared" si="7606"/>
        <v>5.7849460093896719</v>
      </c>
      <c r="J860" s="28">
        <v>851</v>
      </c>
      <c r="K860" s="4">
        <f t="shared" ref="K860" si="7749">K$5/J860+K$6</f>
        <v>4.0361038777908345</v>
      </c>
      <c r="L860" s="4">
        <f t="shared" si="7608"/>
        <v>5.7850346650998823</v>
      </c>
      <c r="M860" s="28">
        <f t="shared" si="7373"/>
        <v>2353</v>
      </c>
      <c r="N860" s="6">
        <f t="shared" ref="N860" si="7750">N$5/M860+N$6</f>
        <v>3.7370239269018275</v>
      </c>
      <c r="O860" s="6">
        <f t="shared" si="7356"/>
        <v>5.2539488312792182</v>
      </c>
      <c r="P860" s="28">
        <f t="shared" si="7375"/>
        <v>22630</v>
      </c>
      <c r="Q860" s="6">
        <f t="shared" ref="Q860" si="7751">Q$5/P860+Q$6</f>
        <v>3.7005074237737516</v>
      </c>
      <c r="R860" s="6">
        <f t="shared" si="7358"/>
        <v>5.2141818824569155</v>
      </c>
      <c r="S860" s="28">
        <f t="shared" si="7676"/>
        <v>42515</v>
      </c>
      <c r="T860" s="6">
        <f t="shared" ref="T860" si="7752">T$5/S860+T$6</f>
        <v>2.6581098435846173</v>
      </c>
      <c r="U860" s="6">
        <f t="shared" si="7360"/>
        <v>2.9683153357638483</v>
      </c>
      <c r="V860" s="28">
        <f t="shared" si="7678"/>
        <v>81575</v>
      </c>
      <c r="W860" s="6">
        <f t="shared" ref="W860" si="7753">W$5/V860+W$6</f>
        <v>2.5698589334967821</v>
      </c>
      <c r="X860" s="6">
        <f t="shared" si="7362"/>
        <v>2.8700538155072017</v>
      </c>
      <c r="Y860" s="28">
        <f t="shared" si="7680"/>
        <v>162950</v>
      </c>
      <c r="Z860" s="6">
        <f t="shared" ref="Z860" si="7754">Z$5/Y860+Z$6</f>
        <v>2.446571494323412</v>
      </c>
      <c r="AA860" s="6">
        <f t="shared" si="7364"/>
        <v>2.7326281374654804</v>
      </c>
      <c r="AB860" s="28">
        <f t="shared" si="7212"/>
        <v>1106000</v>
      </c>
      <c r="AC860" s="6">
        <f t="shared" ref="AC860" si="7755">AC$5/AB860+AC$6</f>
        <v>2.198790415913201</v>
      </c>
      <c r="AD860" s="6">
        <f t="shared" si="7366"/>
        <v>2.4562453887884268</v>
      </c>
      <c r="AE860" s="28">
        <f t="shared" si="7295"/>
        <v>1726000</v>
      </c>
      <c r="AF860" s="6">
        <f t="shared" si="7349"/>
        <v>1.9129618771726535</v>
      </c>
      <c r="AG860" s="6">
        <f t="shared" si="7367"/>
        <v>2.1370252607184241</v>
      </c>
      <c r="AH860" s="28">
        <f t="shared" si="7296"/>
        <v>1726000</v>
      </c>
      <c r="AI860" s="6">
        <f t="shared" si="7350"/>
        <v>1.4463618771726536</v>
      </c>
      <c r="AJ860" s="6">
        <f t="shared" si="7368"/>
        <v>1.6157252607184243</v>
      </c>
      <c r="AK860" s="28">
        <f t="shared" si="7297"/>
        <v>1726000</v>
      </c>
      <c r="AL860" s="6">
        <f t="shared" si="7351"/>
        <v>0.74626187717265358</v>
      </c>
      <c r="AM860" s="6">
        <f t="shared" si="7369"/>
        <v>0.75045782516889892</v>
      </c>
      <c r="AN860" s="28">
        <f t="shared" si="7298"/>
        <v>1726000</v>
      </c>
      <c r="AO860" s="6">
        <f t="shared" si="7352"/>
        <v>0.44546187717265351</v>
      </c>
      <c r="AP860" s="6">
        <f t="shared" si="7370"/>
        <v>0.44802526071842408</v>
      </c>
      <c r="AQ860" s="28">
        <f t="shared" si="7683"/>
        <v>162950</v>
      </c>
      <c r="AR860" s="6">
        <f t="shared" si="7597"/>
        <v>1.414271494323412</v>
      </c>
      <c r="AS860" s="6">
        <f t="shared" si="7598"/>
        <v>1.5792421916538839</v>
      </c>
      <c r="AT860" s="28">
        <f t="shared" si="7214"/>
        <v>1106000</v>
      </c>
      <c r="AU860" s="6">
        <f t="shared" si="7599"/>
        <v>1.1804904159132008</v>
      </c>
      <c r="AV860" s="6">
        <f t="shared" si="7600"/>
        <v>1.3185806295057045</v>
      </c>
      <c r="AW860" s="28">
        <f t="shared" si="7299"/>
        <v>1726000</v>
      </c>
      <c r="AX860" s="6">
        <f t="shared" si="7601"/>
        <v>1.1786618771726536</v>
      </c>
      <c r="AY860" s="6">
        <f t="shared" si="7602"/>
        <v>1.316660501435702</v>
      </c>
      <c r="AZ860" s="28">
        <f t="shared" si="7300"/>
        <v>1726000</v>
      </c>
      <c r="BA860" s="6">
        <f t="shared" si="7603"/>
        <v>1.1786618771726536</v>
      </c>
      <c r="BB860" s="21">
        <f t="shared" si="7604"/>
        <v>1.316660501435702</v>
      </c>
    </row>
    <row r="861" spans="4:54" x14ac:dyDescent="0.25">
      <c r="D861" s="28">
        <v>852</v>
      </c>
      <c r="F861" s="20"/>
      <c r="G861" s="29">
        <f t="shared" si="7615"/>
        <v>426.5</v>
      </c>
      <c r="H861" s="4">
        <f t="shared" ref="H861" si="7756">H$5/G861+H$6</f>
        <v>4.0359826494724498</v>
      </c>
      <c r="I861" s="4">
        <f t="shared" si="7606"/>
        <v>5.7848575615474793</v>
      </c>
      <c r="J861" s="28">
        <v>852</v>
      </c>
      <c r="K861" s="4">
        <f t="shared" ref="K861" si="7757">K$5/J861+K$6</f>
        <v>4.0360431924882629</v>
      </c>
      <c r="L861" s="4">
        <f t="shared" si="7608"/>
        <v>5.7849460093896719</v>
      </c>
      <c r="M861" s="28">
        <f t="shared" si="7373"/>
        <v>2356</v>
      </c>
      <c r="N861" s="6">
        <f t="shared" ref="N861" si="7758">N$5/M861+N$6</f>
        <v>3.7369692699490664</v>
      </c>
      <c r="O861" s="6">
        <f t="shared" si="7356"/>
        <v>5.2538893039049235</v>
      </c>
      <c r="P861" s="28">
        <f t="shared" si="7375"/>
        <v>22660</v>
      </c>
      <c r="Q861" s="6">
        <f t="shared" ref="Q861" si="7759">Q$5/P861+Q$6</f>
        <v>3.7004989408649602</v>
      </c>
      <c r="R861" s="6">
        <f t="shared" si="7358"/>
        <v>5.2141726390114744</v>
      </c>
      <c r="S861" s="28">
        <f t="shared" si="7676"/>
        <v>42580</v>
      </c>
      <c r="T861" s="6">
        <f t="shared" ref="T861" si="7760">T$5/S861+T$6</f>
        <v>2.658076092062001</v>
      </c>
      <c r="U861" s="6">
        <f t="shared" si="7360"/>
        <v>2.9682798966651012</v>
      </c>
      <c r="V861" s="28">
        <f t="shared" si="7678"/>
        <v>81700</v>
      </c>
      <c r="W861" s="6">
        <f t="shared" ref="W861" si="7761">W$5/V861+W$6</f>
        <v>2.5698314565483473</v>
      </c>
      <c r="X861" s="6">
        <f t="shared" si="7362"/>
        <v>2.8700249694002449</v>
      </c>
      <c r="Y861" s="28">
        <f t="shared" si="7680"/>
        <v>163200</v>
      </c>
      <c r="Z861" s="6">
        <f t="shared" ref="Z861" si="7762">Z$5/Y861+Z$6</f>
        <v>2.4465514705882354</v>
      </c>
      <c r="AA861" s="6">
        <f t="shared" si="7364"/>
        <v>2.7326071078431373</v>
      </c>
      <c r="AB861" s="28">
        <f t="shared" ref="AB861:AB924" si="7763">+AB860+2000</f>
        <v>1108000</v>
      </c>
      <c r="AC861" s="6">
        <f t="shared" ref="AC861" si="7764">AC$5/AB861+AC$6</f>
        <v>2.1987812274368235</v>
      </c>
      <c r="AD861" s="6">
        <f t="shared" si="7366"/>
        <v>2.4562357400722021</v>
      </c>
      <c r="AE861" s="28">
        <f t="shared" si="7295"/>
        <v>1729000</v>
      </c>
      <c r="AF861" s="6">
        <f t="shared" si="7349"/>
        <v>1.9129562174667438</v>
      </c>
      <c r="AG861" s="6">
        <f t="shared" si="7367"/>
        <v>2.1370193175245804</v>
      </c>
      <c r="AH861" s="28">
        <f t="shared" si="7296"/>
        <v>1729000</v>
      </c>
      <c r="AI861" s="6">
        <f t="shared" si="7350"/>
        <v>1.4463562174667439</v>
      </c>
      <c r="AJ861" s="6">
        <f t="shared" si="7368"/>
        <v>1.6157193175245808</v>
      </c>
      <c r="AK861" s="28">
        <f t="shared" si="7297"/>
        <v>1729000</v>
      </c>
      <c r="AL861" s="6">
        <f t="shared" si="7351"/>
        <v>0.74625621746674375</v>
      </c>
      <c r="AM861" s="6">
        <f t="shared" si="7369"/>
        <v>0.75045188197505552</v>
      </c>
      <c r="AN861" s="28">
        <f t="shared" si="7298"/>
        <v>1729000</v>
      </c>
      <c r="AO861" s="6">
        <f t="shared" si="7352"/>
        <v>0.44545621746674374</v>
      </c>
      <c r="AP861" s="6">
        <f t="shared" si="7370"/>
        <v>0.44801931752458068</v>
      </c>
      <c r="AQ861" s="28">
        <f t="shared" si="7683"/>
        <v>163200</v>
      </c>
      <c r="AR861" s="6">
        <f t="shared" si="7597"/>
        <v>1.4142514705882354</v>
      </c>
      <c r="AS861" s="6">
        <f t="shared" si="7598"/>
        <v>1.5792211620315408</v>
      </c>
      <c r="AT861" s="28">
        <f t="shared" ref="AT861:AT924" si="7765">+AT860+2000</f>
        <v>1108000</v>
      </c>
      <c r="AU861" s="6">
        <f t="shared" si="7599"/>
        <v>1.180481227436823</v>
      </c>
      <c r="AV861" s="6">
        <f t="shared" si="7600"/>
        <v>1.3185709807894801</v>
      </c>
      <c r="AW861" s="28">
        <f t="shared" si="7299"/>
        <v>1729000</v>
      </c>
      <c r="AX861" s="6">
        <f t="shared" si="7601"/>
        <v>1.1786562174667439</v>
      </c>
      <c r="AY861" s="6">
        <f t="shared" si="7602"/>
        <v>1.3166545582418585</v>
      </c>
      <c r="AZ861" s="28">
        <f t="shared" si="7300"/>
        <v>1729000</v>
      </c>
      <c r="BA861" s="6">
        <f t="shared" si="7603"/>
        <v>1.1786562174667439</v>
      </c>
      <c r="BB861" s="21">
        <f t="shared" si="7604"/>
        <v>1.3166545582418585</v>
      </c>
    </row>
    <row r="862" spans="4:54" x14ac:dyDescent="0.25">
      <c r="D862" s="28">
        <v>853</v>
      </c>
      <c r="F862" s="20"/>
      <c r="G862" s="29">
        <f t="shared" si="7615"/>
        <v>427</v>
      </c>
      <c r="H862" s="4">
        <f t="shared" ref="H862" si="7766">H$5/G862+H$6</f>
        <v>4.0359222482435593</v>
      </c>
      <c r="I862" s="4">
        <f t="shared" si="7606"/>
        <v>5.7847693208430915</v>
      </c>
      <c r="J862" s="28">
        <v>853</v>
      </c>
      <c r="K862" s="4">
        <f t="shared" ref="K862" si="7767">K$5/J862+K$6</f>
        <v>4.0359826494724498</v>
      </c>
      <c r="L862" s="4">
        <f t="shared" si="7608"/>
        <v>5.7848575615474793</v>
      </c>
      <c r="M862" s="28">
        <f t="shared" si="7373"/>
        <v>2359</v>
      </c>
      <c r="N862" s="6">
        <f t="shared" ref="N862" si="7768">N$5/M862+N$6</f>
        <v>3.7369147520135653</v>
      </c>
      <c r="O862" s="6">
        <f t="shared" si="7356"/>
        <v>5.2538299279355662</v>
      </c>
      <c r="P862" s="28">
        <f t="shared" si="7375"/>
        <v>22690</v>
      </c>
      <c r="Q862" s="6">
        <f t="shared" ref="Q862" si="7769">Q$5/P862+Q$6</f>
        <v>3.700490480387836</v>
      </c>
      <c r="R862" s="6">
        <f t="shared" si="7358"/>
        <v>5.2141634200088145</v>
      </c>
      <c r="S862" s="28">
        <f t="shared" si="7676"/>
        <v>42645</v>
      </c>
      <c r="T862" s="6">
        <f t="shared" ref="T862" si="7770">T$5/S862+T$6</f>
        <v>2.6580424434283034</v>
      </c>
      <c r="U862" s="6">
        <f t="shared" si="7360"/>
        <v>2.9682445655997185</v>
      </c>
      <c r="V862" s="28">
        <f t="shared" si="7678"/>
        <v>81825</v>
      </c>
      <c r="W862" s="6">
        <f t="shared" ref="W862" si="7771">W$5/V862+W$6</f>
        <v>2.5698040635502597</v>
      </c>
      <c r="X862" s="6">
        <f t="shared" si="7362"/>
        <v>2.8699962114268254</v>
      </c>
      <c r="Y862" s="28">
        <f t="shared" si="7680"/>
        <v>163450</v>
      </c>
      <c r="Z862" s="6">
        <f t="shared" ref="Z862" si="7772">Z$5/Y862+Z$6</f>
        <v>2.4465315081064545</v>
      </c>
      <c r="AA862" s="6">
        <f t="shared" si="7364"/>
        <v>2.7325861425512392</v>
      </c>
      <c r="AB862" s="28">
        <f t="shared" si="7763"/>
        <v>1110000</v>
      </c>
      <c r="AC862" s="6">
        <f t="shared" ref="AC862" si="7773">AC$5/AB862+AC$6</f>
        <v>2.1987720720720723</v>
      </c>
      <c r="AD862" s="6">
        <f t="shared" si="7366"/>
        <v>2.456226126126126</v>
      </c>
      <c r="AE862" s="28">
        <f t="shared" si="7295"/>
        <v>1732000</v>
      </c>
      <c r="AF862" s="6">
        <f t="shared" si="7349"/>
        <v>1.9129505773672055</v>
      </c>
      <c r="AG862" s="6">
        <f t="shared" si="7367"/>
        <v>2.1370133949191685</v>
      </c>
      <c r="AH862" s="28">
        <f t="shared" si="7296"/>
        <v>1732000</v>
      </c>
      <c r="AI862" s="6">
        <f t="shared" si="7350"/>
        <v>1.4463505773672056</v>
      </c>
      <c r="AJ862" s="6">
        <f t="shared" si="7368"/>
        <v>1.6157133949191687</v>
      </c>
      <c r="AK862" s="28">
        <f t="shared" si="7297"/>
        <v>1732000</v>
      </c>
      <c r="AL862" s="6">
        <f t="shared" si="7351"/>
        <v>0.74625057736720557</v>
      </c>
      <c r="AM862" s="6">
        <f t="shared" si="7369"/>
        <v>0.75044595936964342</v>
      </c>
      <c r="AN862" s="28">
        <f t="shared" si="7298"/>
        <v>1732000</v>
      </c>
      <c r="AO862" s="6">
        <f t="shared" si="7352"/>
        <v>0.4454505773672055</v>
      </c>
      <c r="AP862" s="6">
        <f t="shared" si="7370"/>
        <v>0.44801339491916858</v>
      </c>
      <c r="AQ862" s="28">
        <f t="shared" si="7683"/>
        <v>163450</v>
      </c>
      <c r="AR862" s="6">
        <f t="shared" si="7597"/>
        <v>1.4142315081064547</v>
      </c>
      <c r="AS862" s="6">
        <f t="shared" si="7598"/>
        <v>1.5792001967396425</v>
      </c>
      <c r="AT862" s="28">
        <f t="shared" si="7765"/>
        <v>1110000</v>
      </c>
      <c r="AU862" s="6">
        <f t="shared" si="7599"/>
        <v>1.1804720720720721</v>
      </c>
      <c r="AV862" s="6">
        <f t="shared" si="7600"/>
        <v>1.318561366843404</v>
      </c>
      <c r="AW862" s="28">
        <f t="shared" si="7299"/>
        <v>1732000</v>
      </c>
      <c r="AX862" s="6">
        <f t="shared" si="7601"/>
        <v>1.1786505773672056</v>
      </c>
      <c r="AY862" s="6">
        <f t="shared" si="7602"/>
        <v>1.3166486356364464</v>
      </c>
      <c r="AZ862" s="28">
        <f t="shared" si="7300"/>
        <v>1732000</v>
      </c>
      <c r="BA862" s="6">
        <f t="shared" si="7603"/>
        <v>1.1786505773672056</v>
      </c>
      <c r="BB862" s="21">
        <f t="shared" si="7604"/>
        <v>1.3166486356364464</v>
      </c>
    </row>
    <row r="863" spans="4:54" x14ac:dyDescent="0.25">
      <c r="D863" s="28">
        <v>854</v>
      </c>
      <c r="F863" s="20"/>
      <c r="G863" s="29">
        <f t="shared" si="7615"/>
        <v>427.5</v>
      </c>
      <c r="H863" s="4">
        <f t="shared" ref="H863" si="7774">H$5/G863+H$6</f>
        <v>4.0358619883040934</v>
      </c>
      <c r="I863" s="4">
        <f t="shared" si="7606"/>
        <v>5.7846812865497075</v>
      </c>
      <c r="J863" s="28">
        <v>854</v>
      </c>
      <c r="K863" s="4">
        <f t="shared" ref="K863" si="7775">K$5/J863+K$6</f>
        <v>4.0359222482435593</v>
      </c>
      <c r="L863" s="4">
        <f t="shared" si="7608"/>
        <v>5.7847693208430915</v>
      </c>
      <c r="M863" s="28">
        <f t="shared" si="7373"/>
        <v>2362</v>
      </c>
      <c r="N863" s="6">
        <f t="shared" ref="N863" si="7776">N$5/M863+N$6</f>
        <v>3.7368603725656224</v>
      </c>
      <c r="O863" s="6">
        <f t="shared" si="7356"/>
        <v>5.2537707027942426</v>
      </c>
      <c r="P863" s="28">
        <f t="shared" si="7375"/>
        <v>22720</v>
      </c>
      <c r="Q863" s="6">
        <f t="shared" ref="Q863" si="7777">Q$5/P863+Q$6</f>
        <v>3.7004820422535212</v>
      </c>
      <c r="R863" s="6">
        <f t="shared" si="7358"/>
        <v>5.2141542253521127</v>
      </c>
      <c r="S863" s="28">
        <f t="shared" si="7676"/>
        <v>42710</v>
      </c>
      <c r="T863" s="6">
        <f t="shared" ref="T863" si="7778">T$5/S863+T$6</f>
        <v>2.6580088972137674</v>
      </c>
      <c r="U863" s="6">
        <f t="shared" si="7360"/>
        <v>2.9682093420744557</v>
      </c>
      <c r="V863" s="28">
        <f t="shared" si="7678"/>
        <v>81950</v>
      </c>
      <c r="W863" s="6">
        <f t="shared" ref="W863" si="7779">W$5/V863+W$6</f>
        <v>2.5697767541183647</v>
      </c>
      <c r="X863" s="6">
        <f t="shared" si="7362"/>
        <v>2.8699675411836485</v>
      </c>
      <c r="Y863" s="28">
        <f t="shared" si="7680"/>
        <v>163700</v>
      </c>
      <c r="Z863" s="6">
        <f t="shared" ref="Z863" si="7780">Z$5/Y863+Z$6</f>
        <v>2.4465116065974342</v>
      </c>
      <c r="AA863" s="6">
        <f t="shared" si="7364"/>
        <v>2.7325652412950521</v>
      </c>
      <c r="AB863" s="28">
        <f t="shared" si="7763"/>
        <v>1112000</v>
      </c>
      <c r="AC863" s="6">
        <f t="shared" ref="AC863" si="7781">AC$5/AB863+AC$6</f>
        <v>2.1987629496402881</v>
      </c>
      <c r="AD863" s="6">
        <f t="shared" si="7366"/>
        <v>2.4562165467625898</v>
      </c>
      <c r="AE863" s="28">
        <f t="shared" si="7295"/>
        <v>1735000</v>
      </c>
      <c r="AF863" s="6">
        <f t="shared" si="7349"/>
        <v>1.9129449567723342</v>
      </c>
      <c r="AG863" s="6">
        <f t="shared" si="7367"/>
        <v>2.137007492795389</v>
      </c>
      <c r="AH863" s="28">
        <f t="shared" si="7296"/>
        <v>1735000</v>
      </c>
      <c r="AI863" s="6">
        <f t="shared" si="7350"/>
        <v>1.4463449567723343</v>
      </c>
      <c r="AJ863" s="6">
        <f t="shared" si="7368"/>
        <v>1.6157074927953892</v>
      </c>
      <c r="AK863" s="28">
        <f t="shared" si="7297"/>
        <v>1735000</v>
      </c>
      <c r="AL863" s="6">
        <f t="shared" si="7351"/>
        <v>0.74624495677233427</v>
      </c>
      <c r="AM863" s="6">
        <f t="shared" si="7369"/>
        <v>0.75044005724586393</v>
      </c>
      <c r="AN863" s="28">
        <f t="shared" si="7298"/>
        <v>1735000</v>
      </c>
      <c r="AO863" s="6">
        <f t="shared" si="7352"/>
        <v>0.44544495677233426</v>
      </c>
      <c r="AP863" s="6">
        <f t="shared" si="7370"/>
        <v>0.44800749279538904</v>
      </c>
      <c r="AQ863" s="28">
        <f t="shared" si="7683"/>
        <v>163700</v>
      </c>
      <c r="AR863" s="6">
        <f t="shared" si="7597"/>
        <v>1.4142116065974344</v>
      </c>
      <c r="AS863" s="6">
        <f t="shared" si="7598"/>
        <v>1.5791792954834556</v>
      </c>
      <c r="AT863" s="28">
        <f t="shared" si="7765"/>
        <v>1112000</v>
      </c>
      <c r="AU863" s="6">
        <f t="shared" si="7599"/>
        <v>1.1804629496402879</v>
      </c>
      <c r="AV863" s="6">
        <f t="shared" si="7600"/>
        <v>1.3185517874798678</v>
      </c>
      <c r="AW863" s="28">
        <f t="shared" si="7299"/>
        <v>1735000</v>
      </c>
      <c r="AX863" s="6">
        <f t="shared" si="7601"/>
        <v>1.1786449567723343</v>
      </c>
      <c r="AY863" s="6">
        <f t="shared" si="7602"/>
        <v>1.3166427335126669</v>
      </c>
      <c r="AZ863" s="28">
        <f t="shared" si="7300"/>
        <v>1735000</v>
      </c>
      <c r="BA863" s="6">
        <f t="shared" si="7603"/>
        <v>1.1786449567723343</v>
      </c>
      <c r="BB863" s="21">
        <f t="shared" si="7604"/>
        <v>1.3166427335126669</v>
      </c>
    </row>
    <row r="864" spans="4:54" x14ac:dyDescent="0.25">
      <c r="D864" s="28">
        <v>855</v>
      </c>
      <c r="F864" s="20"/>
      <c r="G864" s="29">
        <f t="shared" si="7615"/>
        <v>428</v>
      </c>
      <c r="H864" s="4">
        <f t="shared" ref="H864" si="7782">H$5/G864+H$6</f>
        <v>4.0358018691588784</v>
      </c>
      <c r="I864" s="4">
        <f t="shared" si="7606"/>
        <v>5.7845934579439255</v>
      </c>
      <c r="J864" s="28">
        <v>855</v>
      </c>
      <c r="K864" s="4">
        <f t="shared" ref="K864" si="7783">K$5/J864+K$6</f>
        <v>4.0358619883040934</v>
      </c>
      <c r="L864" s="4">
        <f t="shared" si="7608"/>
        <v>5.7846812865497075</v>
      </c>
      <c r="M864" s="28">
        <f t="shared" si="7373"/>
        <v>2365</v>
      </c>
      <c r="N864" s="6">
        <f t="shared" ref="N864" si="7784">N$5/M864+N$6</f>
        <v>3.7368061310782243</v>
      </c>
      <c r="O864" s="6">
        <f t="shared" si="7356"/>
        <v>5.2537116279069771</v>
      </c>
      <c r="P864" s="28">
        <f t="shared" si="7375"/>
        <v>22750</v>
      </c>
      <c r="Q864" s="6">
        <f t="shared" ref="Q864" si="7785">Q$5/P864+Q$6</f>
        <v>3.7004736263736264</v>
      </c>
      <c r="R864" s="6">
        <f t="shared" si="7358"/>
        <v>5.214145054945055</v>
      </c>
      <c r="S864" s="28">
        <f t="shared" si="7676"/>
        <v>42775</v>
      </c>
      <c r="T864" s="6">
        <f t="shared" ref="T864" si="7786">T$5/S864+T$6</f>
        <v>2.6579754529514905</v>
      </c>
      <c r="U864" s="6">
        <f t="shared" si="7360"/>
        <v>2.9681742255990651</v>
      </c>
      <c r="V864" s="28">
        <f t="shared" si="7678"/>
        <v>82075</v>
      </c>
      <c r="W864" s="6">
        <f t="shared" ref="W864" si="7787">W$5/V864+W$6</f>
        <v>2.5697495278708495</v>
      </c>
      <c r="X864" s="6">
        <f t="shared" si="7362"/>
        <v>2.8699389582698749</v>
      </c>
      <c r="Y864" s="28">
        <f t="shared" si="7680"/>
        <v>163950</v>
      </c>
      <c r="Z864" s="6">
        <f t="shared" ref="Z864" si="7788">Z$5/Y864+Z$6</f>
        <v>2.4464917657822509</v>
      </c>
      <c r="AA864" s="6">
        <f t="shared" si="7364"/>
        <v>2.7325444037816409</v>
      </c>
      <c r="AB864" s="28">
        <f t="shared" si="7763"/>
        <v>1114000</v>
      </c>
      <c r="AC864" s="6">
        <f t="shared" ref="AC864" si="7789">AC$5/AB864+AC$6</f>
        <v>2.1987538599640937</v>
      </c>
      <c r="AD864" s="6">
        <f t="shared" si="7366"/>
        <v>2.4562070017953319</v>
      </c>
      <c r="AE864" s="28">
        <f t="shared" si="7295"/>
        <v>1738000</v>
      </c>
      <c r="AF864" s="6">
        <f t="shared" si="7349"/>
        <v>1.9129393555811276</v>
      </c>
      <c r="AG864" s="6">
        <f t="shared" si="7367"/>
        <v>2.1370016110471806</v>
      </c>
      <c r="AH864" s="28">
        <f t="shared" si="7296"/>
        <v>1738000</v>
      </c>
      <c r="AI864" s="6">
        <f t="shared" si="7350"/>
        <v>1.4463393555811277</v>
      </c>
      <c r="AJ864" s="6">
        <f t="shared" si="7368"/>
        <v>1.6157016110471807</v>
      </c>
      <c r="AK864" s="28">
        <f t="shared" si="7297"/>
        <v>1738000</v>
      </c>
      <c r="AL864" s="6">
        <f t="shared" si="7351"/>
        <v>0.74623935558112775</v>
      </c>
      <c r="AM864" s="6">
        <f t="shared" si="7369"/>
        <v>0.75043417549765545</v>
      </c>
      <c r="AN864" s="28">
        <f t="shared" si="7298"/>
        <v>1738000</v>
      </c>
      <c r="AO864" s="6">
        <f t="shared" si="7352"/>
        <v>0.44543935558112774</v>
      </c>
      <c r="AP864" s="6">
        <f t="shared" si="7370"/>
        <v>0.44800161104718067</v>
      </c>
      <c r="AQ864" s="28">
        <f t="shared" si="7683"/>
        <v>163950</v>
      </c>
      <c r="AR864" s="6">
        <f t="shared" si="7597"/>
        <v>1.4141917657822507</v>
      </c>
      <c r="AS864" s="6">
        <f t="shared" si="7598"/>
        <v>1.5791584579700444</v>
      </c>
      <c r="AT864" s="28">
        <f t="shared" si="7765"/>
        <v>1114000</v>
      </c>
      <c r="AU864" s="6">
        <f t="shared" si="7599"/>
        <v>1.1804538599640935</v>
      </c>
      <c r="AV864" s="6">
        <f t="shared" si="7600"/>
        <v>1.3185422425126099</v>
      </c>
      <c r="AW864" s="28">
        <f t="shared" si="7299"/>
        <v>1738000</v>
      </c>
      <c r="AX864" s="6">
        <f t="shared" si="7601"/>
        <v>1.1786393555811276</v>
      </c>
      <c r="AY864" s="6">
        <f t="shared" si="7602"/>
        <v>1.3166368517644584</v>
      </c>
      <c r="AZ864" s="28">
        <f t="shared" si="7300"/>
        <v>1738000</v>
      </c>
      <c r="BA864" s="6">
        <f t="shared" si="7603"/>
        <v>1.1786393555811276</v>
      </c>
      <c r="BB864" s="21">
        <f t="shared" si="7604"/>
        <v>1.3166368517644584</v>
      </c>
    </row>
    <row r="865" spans="4:54" x14ac:dyDescent="0.25">
      <c r="D865" s="28">
        <v>856</v>
      </c>
      <c r="F865" s="20"/>
      <c r="G865" s="29">
        <f t="shared" si="7615"/>
        <v>428.5</v>
      </c>
      <c r="H865" s="4">
        <f t="shared" ref="H865" si="7790">H$5/G865+H$6</f>
        <v>4.0357418903150526</v>
      </c>
      <c r="I865" s="4">
        <f t="shared" si="7606"/>
        <v>5.7845058343057181</v>
      </c>
      <c r="J865" s="28">
        <v>856</v>
      </c>
      <c r="K865" s="4">
        <f t="shared" ref="K865" si="7791">K$5/J865+K$6</f>
        <v>4.0358018691588784</v>
      </c>
      <c r="L865" s="4">
        <f t="shared" si="7608"/>
        <v>5.7845934579439255</v>
      </c>
      <c r="M865" s="28">
        <f t="shared" si="7373"/>
        <v>2368</v>
      </c>
      <c r="N865" s="6">
        <f t="shared" ref="N865" si="7792">N$5/M865+N$6</f>
        <v>3.7367520270270274</v>
      </c>
      <c r="O865" s="6">
        <f t="shared" si="7356"/>
        <v>5.2536527027027029</v>
      </c>
      <c r="P865" s="28">
        <f t="shared" si="7375"/>
        <v>22780</v>
      </c>
      <c r="Q865" s="6">
        <f t="shared" ref="Q865" si="7793">Q$5/P865+Q$6</f>
        <v>3.7004652326602283</v>
      </c>
      <c r="R865" s="6">
        <f t="shared" si="7358"/>
        <v>5.2141359086918353</v>
      </c>
      <c r="S865" s="28">
        <f t="shared" si="7676"/>
        <v>42840</v>
      </c>
      <c r="T865" s="6">
        <f t="shared" ref="T865" si="7794">T$5/S865+T$6</f>
        <v>2.6579421101774043</v>
      </c>
      <c r="U865" s="6">
        <f t="shared" si="7360"/>
        <v>2.9681392156862745</v>
      </c>
      <c r="V865" s="28">
        <f t="shared" si="7678"/>
        <v>82200</v>
      </c>
      <c r="W865" s="6">
        <f t="shared" ref="W865" si="7795">W$5/V865+W$6</f>
        <v>2.5697223844282235</v>
      </c>
      <c r="X865" s="6">
        <f t="shared" si="7362"/>
        <v>2.8699104622871046</v>
      </c>
      <c r="Y865" s="28">
        <f t="shared" si="7680"/>
        <v>164200</v>
      </c>
      <c r="Z865" s="6">
        <f t="shared" ref="Z865" si="7796">Z$5/Y865+Z$6</f>
        <v>2.4464719853836785</v>
      </c>
      <c r="AA865" s="6">
        <f t="shared" si="7364"/>
        <v>2.7325236297198541</v>
      </c>
      <c r="AB865" s="28">
        <f t="shared" si="7763"/>
        <v>1116000</v>
      </c>
      <c r="AC865" s="6">
        <f t="shared" ref="AC865" si="7797">AC$5/AB865+AC$6</f>
        <v>2.1987448028673837</v>
      </c>
      <c r="AD865" s="6">
        <f t="shared" si="7366"/>
        <v>2.4561974910394264</v>
      </c>
      <c r="AE865" s="28">
        <f t="shared" si="7295"/>
        <v>1741000</v>
      </c>
      <c r="AF865" s="6">
        <f t="shared" si="7349"/>
        <v>1.9129337736932797</v>
      </c>
      <c r="AG865" s="6">
        <f t="shared" si="7367"/>
        <v>2.1369957495692131</v>
      </c>
      <c r="AH865" s="28">
        <f t="shared" si="7296"/>
        <v>1741000</v>
      </c>
      <c r="AI865" s="6">
        <f t="shared" si="7350"/>
        <v>1.4463337736932798</v>
      </c>
      <c r="AJ865" s="6">
        <f t="shared" si="7368"/>
        <v>1.6156957495692132</v>
      </c>
      <c r="AK865" s="28">
        <f t="shared" si="7297"/>
        <v>1741000</v>
      </c>
      <c r="AL865" s="6">
        <f t="shared" si="7351"/>
        <v>0.7462337736932797</v>
      </c>
      <c r="AM865" s="6">
        <f t="shared" si="7369"/>
        <v>0.7504283140196879</v>
      </c>
      <c r="AN865" s="28">
        <f t="shared" si="7298"/>
        <v>1741000</v>
      </c>
      <c r="AO865" s="6">
        <f t="shared" si="7352"/>
        <v>0.44543377369327969</v>
      </c>
      <c r="AP865" s="6">
        <f t="shared" si="7370"/>
        <v>0.44799574956921306</v>
      </c>
      <c r="AQ865" s="28">
        <f t="shared" si="7683"/>
        <v>164200</v>
      </c>
      <c r="AR865" s="6">
        <f t="shared" si="7597"/>
        <v>1.4141719853836785</v>
      </c>
      <c r="AS865" s="6">
        <f t="shared" si="7598"/>
        <v>1.5791376839082574</v>
      </c>
      <c r="AT865" s="28">
        <f t="shared" si="7765"/>
        <v>1116000</v>
      </c>
      <c r="AU865" s="6">
        <f t="shared" si="7599"/>
        <v>1.1804448028673835</v>
      </c>
      <c r="AV865" s="6">
        <f t="shared" si="7600"/>
        <v>1.3185327317567044</v>
      </c>
      <c r="AW865" s="28">
        <f t="shared" si="7299"/>
        <v>1741000</v>
      </c>
      <c r="AX865" s="6">
        <f t="shared" si="7601"/>
        <v>1.1786337736932797</v>
      </c>
      <c r="AY865" s="6">
        <f t="shared" si="7602"/>
        <v>1.316630990286491</v>
      </c>
      <c r="AZ865" s="28">
        <f t="shared" si="7300"/>
        <v>1741000</v>
      </c>
      <c r="BA865" s="6">
        <f t="shared" si="7603"/>
        <v>1.1786337736932797</v>
      </c>
      <c r="BB865" s="21">
        <f t="shared" si="7604"/>
        <v>1.316630990286491</v>
      </c>
    </row>
    <row r="866" spans="4:54" x14ac:dyDescent="0.25">
      <c r="D866" s="28">
        <v>857</v>
      </c>
      <c r="F866" s="20"/>
      <c r="G866" s="29">
        <f t="shared" si="7615"/>
        <v>429</v>
      </c>
      <c r="H866" s="4">
        <f t="shared" ref="H866" si="7798">H$5/G866+H$6</f>
        <v>4.035682051282051</v>
      </c>
      <c r="I866" s="4">
        <f t="shared" si="7606"/>
        <v>5.7844184149184148</v>
      </c>
      <c r="J866" s="28">
        <v>857</v>
      </c>
      <c r="K866" s="4">
        <f t="shared" ref="K866" si="7799">K$5/J866+K$6</f>
        <v>4.0357418903150526</v>
      </c>
      <c r="L866" s="4">
        <f t="shared" si="7608"/>
        <v>5.7845058343057181</v>
      </c>
      <c r="M866" s="28">
        <f t="shared" si="7373"/>
        <v>2371</v>
      </c>
      <c r="N866" s="6">
        <f t="shared" ref="N866" si="7800">N$5/M866+N$6</f>
        <v>3.7366980598903416</v>
      </c>
      <c r="O866" s="6">
        <f t="shared" si="7356"/>
        <v>5.2535939266132434</v>
      </c>
      <c r="P866" s="28">
        <f t="shared" si="7375"/>
        <v>22810</v>
      </c>
      <c r="Q866" s="6">
        <f t="shared" ref="Q866" si="7801">Q$5/P866+Q$6</f>
        <v>3.7004568610258661</v>
      </c>
      <c r="R866" s="6">
        <f t="shared" si="7358"/>
        <v>5.2141267864971503</v>
      </c>
      <c r="S866" s="28">
        <f t="shared" si="7676"/>
        <v>42905</v>
      </c>
      <c r="T866" s="6">
        <f t="shared" ref="T866" si="7802">T$5/S866+T$6</f>
        <v>2.657908868430253</v>
      </c>
      <c r="U866" s="6">
        <f t="shared" si="7360"/>
        <v>2.9681043118517656</v>
      </c>
      <c r="V866" s="28">
        <f t="shared" si="7678"/>
        <v>82325</v>
      </c>
      <c r="W866" s="6">
        <f t="shared" ref="W866" si="7803">W$5/V866+W$6</f>
        <v>2.5696953234133009</v>
      </c>
      <c r="X866" s="6">
        <f t="shared" si="7362"/>
        <v>2.869882052839356</v>
      </c>
      <c r="Y866" s="28">
        <f t="shared" si="7680"/>
        <v>164450</v>
      </c>
      <c r="Z866" s="6">
        <f t="shared" ref="Z866" si="7804">Z$5/Y866+Z$6</f>
        <v>2.4464522651261782</v>
      </c>
      <c r="AA866" s="6">
        <f t="shared" si="7364"/>
        <v>2.7325029188203103</v>
      </c>
      <c r="AB866" s="28">
        <f t="shared" si="7763"/>
        <v>1118000</v>
      </c>
      <c r="AC866" s="6">
        <f t="shared" ref="AC866" si="7805">AC$5/AB866+AC$6</f>
        <v>2.1987357781753132</v>
      </c>
      <c r="AD866" s="6">
        <f t="shared" si="7366"/>
        <v>2.45618801431127</v>
      </c>
      <c r="AE866" s="28">
        <f t="shared" si="7295"/>
        <v>1744000</v>
      </c>
      <c r="AF866" s="6">
        <f t="shared" si="7349"/>
        <v>1.9129282110091743</v>
      </c>
      <c r="AG866" s="6">
        <f t="shared" si="7367"/>
        <v>2.1369899082568806</v>
      </c>
      <c r="AH866" s="28">
        <f t="shared" si="7296"/>
        <v>1744000</v>
      </c>
      <c r="AI866" s="6">
        <f t="shared" si="7350"/>
        <v>1.4463282110091744</v>
      </c>
      <c r="AJ866" s="6">
        <f t="shared" si="7368"/>
        <v>1.6156899082568807</v>
      </c>
      <c r="AK866" s="28">
        <f t="shared" si="7297"/>
        <v>1744000</v>
      </c>
      <c r="AL866" s="6">
        <f t="shared" si="7351"/>
        <v>0.74622821100917436</v>
      </c>
      <c r="AM866" s="6">
        <f t="shared" si="7369"/>
        <v>0.75042247270735551</v>
      </c>
      <c r="AN866" s="28">
        <f t="shared" si="7298"/>
        <v>1744000</v>
      </c>
      <c r="AO866" s="6">
        <f t="shared" si="7352"/>
        <v>0.44542821100917429</v>
      </c>
      <c r="AP866" s="6">
        <f t="shared" si="7370"/>
        <v>0.44798990825688073</v>
      </c>
      <c r="AQ866" s="28">
        <f t="shared" si="7683"/>
        <v>164450</v>
      </c>
      <c r="AR866" s="6">
        <f t="shared" si="7597"/>
        <v>1.4141522651261782</v>
      </c>
      <c r="AS866" s="6">
        <f t="shared" si="7598"/>
        <v>1.5791169730087138</v>
      </c>
      <c r="AT866" s="28">
        <f t="shared" si="7765"/>
        <v>1118000</v>
      </c>
      <c r="AU866" s="6">
        <f t="shared" si="7599"/>
        <v>1.180435778175313</v>
      </c>
      <c r="AV866" s="6">
        <f t="shared" si="7600"/>
        <v>1.3185232550285479</v>
      </c>
      <c r="AW866" s="28">
        <f t="shared" si="7299"/>
        <v>1744000</v>
      </c>
      <c r="AX866" s="6">
        <f t="shared" si="7601"/>
        <v>1.1786282110091744</v>
      </c>
      <c r="AY866" s="6">
        <f t="shared" si="7602"/>
        <v>1.3166251489741585</v>
      </c>
      <c r="AZ866" s="28">
        <f t="shared" si="7300"/>
        <v>1744000</v>
      </c>
      <c r="BA866" s="6">
        <f t="shared" si="7603"/>
        <v>1.1786282110091744</v>
      </c>
      <c r="BB866" s="21">
        <f t="shared" si="7604"/>
        <v>1.3166251489741585</v>
      </c>
    </row>
    <row r="867" spans="4:54" x14ac:dyDescent="0.25">
      <c r="D867" s="28">
        <v>858</v>
      </c>
      <c r="F867" s="20"/>
      <c r="G867" s="29">
        <f t="shared" si="7615"/>
        <v>429.5</v>
      </c>
      <c r="H867" s="4">
        <f t="shared" ref="H867" si="7806">H$5/G867+H$6</f>
        <v>4.035622351571595</v>
      </c>
      <c r="I867" s="4">
        <f t="shared" si="7606"/>
        <v>5.784331199068685</v>
      </c>
      <c r="J867" s="28">
        <v>858</v>
      </c>
      <c r="K867" s="4">
        <f t="shared" ref="K867" si="7807">K$5/J867+K$6</f>
        <v>4.035682051282051</v>
      </c>
      <c r="L867" s="4">
        <f t="shared" si="7608"/>
        <v>5.7844184149184148</v>
      </c>
      <c r="M867" s="28">
        <f t="shared" si="7373"/>
        <v>2374</v>
      </c>
      <c r="N867" s="6">
        <f t="shared" ref="N867" si="7808">N$5/M867+N$6</f>
        <v>3.7366442291491158</v>
      </c>
      <c r="O867" s="6">
        <f t="shared" si="7356"/>
        <v>5.2535352990732944</v>
      </c>
      <c r="P867" s="28">
        <f t="shared" si="7375"/>
        <v>22840</v>
      </c>
      <c r="Q867" s="6">
        <f t="shared" ref="Q867" si="7809">Q$5/P867+Q$6</f>
        <v>3.7004485113835379</v>
      </c>
      <c r="R867" s="6">
        <f t="shared" si="7358"/>
        <v>5.2141176882661995</v>
      </c>
      <c r="S867" s="28">
        <f t="shared" si="7676"/>
        <v>42970</v>
      </c>
      <c r="T867" s="6">
        <f t="shared" ref="T867" si="7810">T$5/S867+T$6</f>
        <v>2.6578757272515712</v>
      </c>
      <c r="U867" s="6">
        <f t="shared" si="7360"/>
        <v>2.9680695136141493</v>
      </c>
      <c r="V867" s="28">
        <f t="shared" si="7678"/>
        <v>82450</v>
      </c>
      <c r="W867" s="6">
        <f t="shared" ref="W867" si="7811">W$5/V867+W$6</f>
        <v>2.5696683444511823</v>
      </c>
      <c r="X867" s="6">
        <f t="shared" si="7362"/>
        <v>2.8698537295330504</v>
      </c>
      <c r="Y867" s="28">
        <f t="shared" si="7680"/>
        <v>164700</v>
      </c>
      <c r="Z867" s="6">
        <f t="shared" ref="Z867" si="7812">Z$5/Y867+Z$6</f>
        <v>2.4464326047358833</v>
      </c>
      <c r="AA867" s="6">
        <f t="shared" si="7364"/>
        <v>2.7324822707953857</v>
      </c>
      <c r="AB867" s="28">
        <f t="shared" si="7763"/>
        <v>1120000</v>
      </c>
      <c r="AC867" s="6">
        <f t="shared" ref="AC867" si="7813">AC$5/AB867+AC$6</f>
        <v>2.1987267857142858</v>
      </c>
      <c r="AD867" s="6">
        <f t="shared" si="7366"/>
        <v>2.4561785714285711</v>
      </c>
      <c r="AE867" s="28">
        <f t="shared" si="7295"/>
        <v>1747000</v>
      </c>
      <c r="AF867" s="6">
        <f t="shared" si="7349"/>
        <v>1.9129226674298798</v>
      </c>
      <c r="AG867" s="6">
        <f t="shared" si="7367"/>
        <v>2.1369840870062964</v>
      </c>
      <c r="AH867" s="28">
        <f t="shared" si="7296"/>
        <v>1747000</v>
      </c>
      <c r="AI867" s="6">
        <f t="shared" si="7350"/>
        <v>1.4463226674298799</v>
      </c>
      <c r="AJ867" s="6">
        <f t="shared" si="7368"/>
        <v>1.6156840870062965</v>
      </c>
      <c r="AK867" s="28">
        <f t="shared" si="7297"/>
        <v>1747000</v>
      </c>
      <c r="AL867" s="6">
        <f t="shared" si="7351"/>
        <v>0.74622266742987975</v>
      </c>
      <c r="AM867" s="6">
        <f t="shared" si="7369"/>
        <v>0.75041665145677139</v>
      </c>
      <c r="AN867" s="28">
        <f t="shared" si="7298"/>
        <v>1747000</v>
      </c>
      <c r="AO867" s="6">
        <f t="shared" si="7352"/>
        <v>0.44542266742987979</v>
      </c>
      <c r="AP867" s="6">
        <f t="shared" si="7370"/>
        <v>0.44798408700629649</v>
      </c>
      <c r="AQ867" s="28">
        <f t="shared" si="7683"/>
        <v>164700</v>
      </c>
      <c r="AR867" s="6">
        <f t="shared" si="7597"/>
        <v>1.4141326047358835</v>
      </c>
      <c r="AS867" s="6">
        <f t="shared" si="7598"/>
        <v>1.5790963249837893</v>
      </c>
      <c r="AT867" s="28">
        <f t="shared" si="7765"/>
        <v>1120000</v>
      </c>
      <c r="AU867" s="6">
        <f t="shared" si="7599"/>
        <v>1.1804267857142856</v>
      </c>
      <c r="AV867" s="6">
        <f t="shared" si="7600"/>
        <v>1.3185138121458493</v>
      </c>
      <c r="AW867" s="28">
        <f t="shared" si="7299"/>
        <v>1747000</v>
      </c>
      <c r="AX867" s="6">
        <f t="shared" si="7601"/>
        <v>1.1786226674298799</v>
      </c>
      <c r="AY867" s="6">
        <f t="shared" si="7602"/>
        <v>1.3166193277235743</v>
      </c>
      <c r="AZ867" s="28">
        <f t="shared" si="7300"/>
        <v>1747000</v>
      </c>
      <c r="BA867" s="6">
        <f t="shared" si="7603"/>
        <v>1.1786226674298799</v>
      </c>
      <c r="BB867" s="21">
        <f t="shared" si="7604"/>
        <v>1.3166193277235743</v>
      </c>
    </row>
    <row r="868" spans="4:54" x14ac:dyDescent="0.25">
      <c r="D868" s="28">
        <v>859</v>
      </c>
      <c r="F868" s="20"/>
      <c r="G868" s="29">
        <f t="shared" si="7615"/>
        <v>430</v>
      </c>
      <c r="H868" s="4">
        <f t="shared" ref="H868" si="7814">H$5/G868+H$6</f>
        <v>4.0355627906976741</v>
      </c>
      <c r="I868" s="4">
        <f t="shared" si="7606"/>
        <v>5.7842441860465117</v>
      </c>
      <c r="J868" s="28">
        <v>859</v>
      </c>
      <c r="K868" s="4">
        <f t="shared" ref="K868" si="7815">K$5/J868+K$6</f>
        <v>4.035622351571595</v>
      </c>
      <c r="L868" s="4">
        <f t="shared" si="7608"/>
        <v>5.784331199068685</v>
      </c>
      <c r="M868" s="28">
        <f t="shared" si="7373"/>
        <v>2377</v>
      </c>
      <c r="N868" s="6">
        <f t="shared" ref="N868" si="7816">N$5/M868+N$6</f>
        <v>3.7365905342869166</v>
      </c>
      <c r="O868" s="6">
        <f t="shared" si="7356"/>
        <v>5.2534768195204045</v>
      </c>
      <c r="P868" s="28">
        <f t="shared" si="7375"/>
        <v>22870</v>
      </c>
      <c r="Q868" s="6">
        <f t="shared" ref="Q868" si="7817">Q$5/P868+Q$6</f>
        <v>3.7004401836466987</v>
      </c>
      <c r="R868" s="6">
        <f t="shared" si="7358"/>
        <v>5.2141086139046786</v>
      </c>
      <c r="S868" s="28">
        <f t="shared" si="7676"/>
        <v>43035</v>
      </c>
      <c r="T868" s="6">
        <f t="shared" ref="T868" si="7818">T$5/S868+T$6</f>
        <v>2.657842686185663</v>
      </c>
      <c r="U868" s="6">
        <f t="shared" si="7360"/>
        <v>2.968034820494946</v>
      </c>
      <c r="V868" s="28">
        <f t="shared" si="7678"/>
        <v>82575</v>
      </c>
      <c r="W868" s="6">
        <f t="shared" ref="W868" si="7819">W$5/V868+W$6</f>
        <v>2.5696414471692401</v>
      </c>
      <c r="X868" s="6">
        <f t="shared" si="7362"/>
        <v>2.8698254919769908</v>
      </c>
      <c r="Y868" s="28">
        <f t="shared" si="7680"/>
        <v>164950</v>
      </c>
      <c r="Z868" s="6">
        <f t="shared" ref="Z868" si="7820">Z$5/Y868+Z$6</f>
        <v>2.446413003940588</v>
      </c>
      <c r="AA868" s="6">
        <f t="shared" si="7364"/>
        <v>2.7324616853591999</v>
      </c>
      <c r="AB868" s="28">
        <f t="shared" si="7763"/>
        <v>1122000</v>
      </c>
      <c r="AC868" s="6">
        <f t="shared" ref="AC868" si="7821">AC$5/AB868+AC$6</f>
        <v>2.198717825311943</v>
      </c>
      <c r="AD868" s="6">
        <f t="shared" si="7366"/>
        <v>2.4561691622103385</v>
      </c>
      <c r="AE868" s="28">
        <f t="shared" si="7295"/>
        <v>1750000</v>
      </c>
      <c r="AF868" s="6">
        <f t="shared" si="7349"/>
        <v>1.9129171428571428</v>
      </c>
      <c r="AG868" s="6">
        <f t="shared" si="7367"/>
        <v>2.1369782857142856</v>
      </c>
      <c r="AH868" s="28">
        <f t="shared" si="7296"/>
        <v>1750000</v>
      </c>
      <c r="AI868" s="6">
        <f t="shared" si="7350"/>
        <v>1.4463171428571429</v>
      </c>
      <c r="AJ868" s="6">
        <f t="shared" si="7368"/>
        <v>1.6156782857142857</v>
      </c>
      <c r="AK868" s="28">
        <f t="shared" si="7297"/>
        <v>1750000</v>
      </c>
      <c r="AL868" s="6">
        <f t="shared" si="7351"/>
        <v>0.7462171428571428</v>
      </c>
      <c r="AM868" s="6">
        <f t="shared" si="7369"/>
        <v>0.7504108501647605</v>
      </c>
      <c r="AN868" s="28">
        <f t="shared" si="7298"/>
        <v>1750000</v>
      </c>
      <c r="AO868" s="6">
        <f t="shared" si="7352"/>
        <v>0.44541714285714284</v>
      </c>
      <c r="AP868" s="6">
        <f t="shared" si="7370"/>
        <v>0.44797828571428572</v>
      </c>
      <c r="AQ868" s="28">
        <f t="shared" si="7683"/>
        <v>164950</v>
      </c>
      <c r="AR868" s="6">
        <f t="shared" si="7597"/>
        <v>1.414113003940588</v>
      </c>
      <c r="AS868" s="6">
        <f t="shared" si="7598"/>
        <v>1.5790757395476034</v>
      </c>
      <c r="AT868" s="28">
        <f t="shared" si="7765"/>
        <v>1122000</v>
      </c>
      <c r="AU868" s="6">
        <f t="shared" si="7599"/>
        <v>1.1804178253119431</v>
      </c>
      <c r="AV868" s="6">
        <f t="shared" si="7600"/>
        <v>1.3185044029276165</v>
      </c>
      <c r="AW868" s="28">
        <f t="shared" si="7299"/>
        <v>1750000</v>
      </c>
      <c r="AX868" s="6">
        <f t="shared" si="7601"/>
        <v>1.1786171428571428</v>
      </c>
      <c r="AY868" s="6">
        <f t="shared" si="7602"/>
        <v>1.3166135264315635</v>
      </c>
      <c r="AZ868" s="28">
        <f t="shared" si="7300"/>
        <v>1750000</v>
      </c>
      <c r="BA868" s="6">
        <f t="shared" si="7603"/>
        <v>1.1786171428571428</v>
      </c>
      <c r="BB868" s="21">
        <f t="shared" si="7604"/>
        <v>1.3166135264315635</v>
      </c>
    </row>
    <row r="869" spans="4:54" x14ac:dyDescent="0.25">
      <c r="D869" s="28">
        <v>860</v>
      </c>
      <c r="F869" s="20"/>
      <c r="G869" s="29">
        <f t="shared" si="7615"/>
        <v>430.5</v>
      </c>
      <c r="H869" s="4">
        <f t="shared" ref="H869" si="7822">H$5/G869+H$6</f>
        <v>4.0355033681765384</v>
      </c>
      <c r="I869" s="4">
        <f t="shared" si="7606"/>
        <v>5.7841573751451802</v>
      </c>
      <c r="J869" s="28">
        <v>860</v>
      </c>
      <c r="K869" s="4">
        <f t="shared" ref="K869" si="7823">K$5/J869+K$6</f>
        <v>4.0355627906976741</v>
      </c>
      <c r="L869" s="4">
        <f t="shared" si="7608"/>
        <v>5.7842441860465117</v>
      </c>
      <c r="M869" s="28">
        <f t="shared" si="7373"/>
        <v>2380</v>
      </c>
      <c r="N869" s="6">
        <f t="shared" ref="N869" si="7824">N$5/M869+N$6</f>
        <v>3.736536974789916</v>
      </c>
      <c r="O869" s="6">
        <f t="shared" si="7356"/>
        <v>5.2534184873949581</v>
      </c>
      <c r="P869" s="28">
        <f t="shared" si="7375"/>
        <v>22900</v>
      </c>
      <c r="Q869" s="6">
        <f t="shared" ref="Q869" si="7825">Q$5/P869+Q$6</f>
        <v>3.7004318777292577</v>
      </c>
      <c r="R869" s="6">
        <f t="shared" si="7358"/>
        <v>5.2140995633187774</v>
      </c>
      <c r="S869" s="28">
        <f t="shared" si="7676"/>
        <v>43100</v>
      </c>
      <c r="T869" s="6">
        <f t="shared" ref="T869" si="7826">T$5/S869+T$6</f>
        <v>2.6578097447795823</v>
      </c>
      <c r="U869" s="6">
        <f t="shared" si="7360"/>
        <v>2.9680002320185617</v>
      </c>
      <c r="V869" s="28">
        <f t="shared" si="7678"/>
        <v>82700</v>
      </c>
      <c r="W869" s="6">
        <f t="shared" ref="W869" si="7827">W$5/V869+W$6</f>
        <v>2.5696146311970978</v>
      </c>
      <c r="X869" s="6">
        <f t="shared" si="7362"/>
        <v>2.869797339782346</v>
      </c>
      <c r="Y869" s="28">
        <f t="shared" si="7680"/>
        <v>165200</v>
      </c>
      <c r="Z869" s="6">
        <f t="shared" ref="Z869" si="7828">Z$5/Y869+Z$6</f>
        <v>2.4463934624697337</v>
      </c>
      <c r="AA869" s="6">
        <f t="shared" si="7364"/>
        <v>2.732441162227603</v>
      </c>
      <c r="AB869" s="28">
        <f t="shared" si="7763"/>
        <v>1124000</v>
      </c>
      <c r="AC869" s="6">
        <f t="shared" ref="AC869" si="7829">AC$5/AB869+AC$6</f>
        <v>2.1987088967971533</v>
      </c>
      <c r="AD869" s="6">
        <f t="shared" si="7366"/>
        <v>2.4561597864768681</v>
      </c>
      <c r="AE869" s="28">
        <f t="shared" si="7295"/>
        <v>1753000</v>
      </c>
      <c r="AF869" s="6">
        <f t="shared" si="7349"/>
        <v>1.9129116371933828</v>
      </c>
      <c r="AG869" s="6">
        <f t="shared" si="7367"/>
        <v>2.13697250427838</v>
      </c>
      <c r="AH869" s="28">
        <f t="shared" si="7296"/>
        <v>1753000</v>
      </c>
      <c r="AI869" s="6">
        <f t="shared" si="7350"/>
        <v>1.4463116371933828</v>
      </c>
      <c r="AJ869" s="6">
        <f t="shared" si="7368"/>
        <v>1.6156725042783799</v>
      </c>
      <c r="AK869" s="28">
        <f t="shared" si="7297"/>
        <v>1753000</v>
      </c>
      <c r="AL869" s="6">
        <f t="shared" si="7351"/>
        <v>0.74621163719338279</v>
      </c>
      <c r="AM869" s="6">
        <f t="shared" si="7369"/>
        <v>0.75040506872885471</v>
      </c>
      <c r="AN869" s="28">
        <f t="shared" si="7298"/>
        <v>1753000</v>
      </c>
      <c r="AO869" s="6">
        <f t="shared" si="7352"/>
        <v>0.44541163719338278</v>
      </c>
      <c r="AP869" s="6">
        <f t="shared" si="7370"/>
        <v>0.44797250427837992</v>
      </c>
      <c r="AQ869" s="28">
        <f t="shared" si="7683"/>
        <v>165200</v>
      </c>
      <c r="AR869" s="6">
        <f t="shared" si="7597"/>
        <v>1.4140934624697337</v>
      </c>
      <c r="AS869" s="6">
        <f t="shared" si="7598"/>
        <v>1.5790552164160065</v>
      </c>
      <c r="AT869" s="28">
        <f t="shared" si="7765"/>
        <v>1124000</v>
      </c>
      <c r="AU869" s="6">
        <f t="shared" si="7599"/>
        <v>1.1804088967971531</v>
      </c>
      <c r="AV869" s="6">
        <f t="shared" si="7600"/>
        <v>1.3184950271941462</v>
      </c>
      <c r="AW869" s="28">
        <f t="shared" si="7299"/>
        <v>1753000</v>
      </c>
      <c r="AX869" s="6">
        <f t="shared" si="7601"/>
        <v>1.1786116371933828</v>
      </c>
      <c r="AY869" s="6">
        <f t="shared" si="7602"/>
        <v>1.3166077449956577</v>
      </c>
      <c r="AZ869" s="28">
        <f t="shared" si="7300"/>
        <v>1753000</v>
      </c>
      <c r="BA869" s="6">
        <f t="shared" si="7603"/>
        <v>1.1786116371933828</v>
      </c>
      <c r="BB869" s="21">
        <f t="shared" si="7604"/>
        <v>1.3166077449956577</v>
      </c>
    </row>
    <row r="870" spans="4:54" x14ac:dyDescent="0.25">
      <c r="D870" s="28">
        <v>861</v>
      </c>
      <c r="F870" s="20"/>
      <c r="G870" s="29">
        <f t="shared" si="7615"/>
        <v>431</v>
      </c>
      <c r="H870" s="4">
        <f t="shared" ref="H870" si="7830">H$5/G870+H$6</f>
        <v>4.0354440835266825</v>
      </c>
      <c r="I870" s="4">
        <f t="shared" si="7606"/>
        <v>5.7840707656612533</v>
      </c>
      <c r="J870" s="28">
        <v>861</v>
      </c>
      <c r="K870" s="4">
        <f t="shared" ref="K870" si="7831">K$5/J870+K$6</f>
        <v>4.0355033681765384</v>
      </c>
      <c r="L870" s="4">
        <f t="shared" si="7608"/>
        <v>5.7841573751451802</v>
      </c>
      <c r="M870" s="28">
        <f t="shared" si="7373"/>
        <v>2383</v>
      </c>
      <c r="N870" s="6">
        <f t="shared" ref="N870" si="7832">N$5/M870+N$6</f>
        <v>3.7364835501468741</v>
      </c>
      <c r="O870" s="6">
        <f t="shared" si="7356"/>
        <v>5.2533603021401598</v>
      </c>
      <c r="P870" s="28">
        <f t="shared" si="7375"/>
        <v>22930</v>
      </c>
      <c r="Q870" s="6">
        <f t="shared" ref="Q870" si="7833">Q$5/P870+Q$6</f>
        <v>3.7004235935455738</v>
      </c>
      <c r="R870" s="6">
        <f t="shared" si="7358"/>
        <v>5.2140905364151768</v>
      </c>
      <c r="S870" s="28">
        <f t="shared" si="7676"/>
        <v>43165</v>
      </c>
      <c r="T870" s="6">
        <f t="shared" ref="T870" si="7834">T$5/S870+T$6</f>
        <v>2.6577769025831115</v>
      </c>
      <c r="U870" s="6">
        <f t="shared" si="7360"/>
        <v>2.9679657477122667</v>
      </c>
      <c r="V870" s="28">
        <f t="shared" si="7678"/>
        <v>82825</v>
      </c>
      <c r="W870" s="6">
        <f t="shared" ref="W870" si="7835">W$5/V870+W$6</f>
        <v>2.5695878961666163</v>
      </c>
      <c r="X870" s="6">
        <f t="shared" si="7362"/>
        <v>2.8697692725626318</v>
      </c>
      <c r="Y870" s="28">
        <f t="shared" si="7680"/>
        <v>165450</v>
      </c>
      <c r="Z870" s="6">
        <f t="shared" ref="Z870" si="7836">Z$5/Y870+Z$6</f>
        <v>2.4463739800543971</v>
      </c>
      <c r="AA870" s="6">
        <f t="shared" si="7364"/>
        <v>2.7324207011181625</v>
      </c>
      <c r="AB870" s="28">
        <f t="shared" si="7763"/>
        <v>1126000</v>
      </c>
      <c r="AC870" s="6">
        <f t="shared" ref="AC870" si="7837">AC$5/AB870+AC$6</f>
        <v>2.1987000000000001</v>
      </c>
      <c r="AD870" s="6">
        <f t="shared" si="7366"/>
        <v>2.4561504440497335</v>
      </c>
      <c r="AE870" s="28">
        <f t="shared" si="7295"/>
        <v>1756000</v>
      </c>
      <c r="AF870" s="6">
        <f t="shared" si="7349"/>
        <v>1.9129061503416855</v>
      </c>
      <c r="AG870" s="6">
        <f t="shared" si="7367"/>
        <v>2.1369667425968109</v>
      </c>
      <c r="AH870" s="28">
        <f t="shared" si="7296"/>
        <v>1756000</v>
      </c>
      <c r="AI870" s="6">
        <f t="shared" si="7350"/>
        <v>1.4463061503416856</v>
      </c>
      <c r="AJ870" s="6">
        <f t="shared" si="7368"/>
        <v>1.615666742596811</v>
      </c>
      <c r="AK870" s="28">
        <f t="shared" si="7297"/>
        <v>1756000</v>
      </c>
      <c r="AL870" s="6">
        <f t="shared" si="7351"/>
        <v>0.74620615034168569</v>
      </c>
      <c r="AM870" s="6">
        <f t="shared" si="7369"/>
        <v>0.75039930704728575</v>
      </c>
      <c r="AN870" s="28">
        <f t="shared" si="7298"/>
        <v>1756000</v>
      </c>
      <c r="AO870" s="6">
        <f t="shared" si="7352"/>
        <v>0.44540615034168562</v>
      </c>
      <c r="AP870" s="6">
        <f t="shared" si="7370"/>
        <v>0.44796674259681091</v>
      </c>
      <c r="AQ870" s="28">
        <f t="shared" si="7683"/>
        <v>165450</v>
      </c>
      <c r="AR870" s="6">
        <f t="shared" si="7597"/>
        <v>1.4140739800543971</v>
      </c>
      <c r="AS870" s="6">
        <f t="shared" si="7598"/>
        <v>1.5790347553065662</v>
      </c>
      <c r="AT870" s="28">
        <f t="shared" si="7765"/>
        <v>1126000</v>
      </c>
      <c r="AU870" s="6">
        <f t="shared" si="7599"/>
        <v>1.1803999999999999</v>
      </c>
      <c r="AV870" s="6">
        <f t="shared" si="7600"/>
        <v>1.3184856847670114</v>
      </c>
      <c r="AW870" s="28">
        <f t="shared" si="7299"/>
        <v>1756000</v>
      </c>
      <c r="AX870" s="6">
        <f t="shared" si="7601"/>
        <v>1.1786061503416856</v>
      </c>
      <c r="AY870" s="6">
        <f t="shared" si="7602"/>
        <v>1.3166019833140887</v>
      </c>
      <c r="AZ870" s="28">
        <f t="shared" si="7300"/>
        <v>1756000</v>
      </c>
      <c r="BA870" s="6">
        <f t="shared" si="7603"/>
        <v>1.1786061503416856</v>
      </c>
      <c r="BB870" s="21">
        <f t="shared" si="7604"/>
        <v>1.3166019833140887</v>
      </c>
    </row>
    <row r="871" spans="4:54" x14ac:dyDescent="0.25">
      <c r="D871" s="28">
        <v>862</v>
      </c>
      <c r="F871" s="20"/>
      <c r="G871" s="29">
        <f t="shared" si="7615"/>
        <v>431.5</v>
      </c>
      <c r="H871" s="4">
        <f t="shared" ref="H871" si="7838">H$5/G871+H$6</f>
        <v>4.0353849362688292</v>
      </c>
      <c r="I871" s="4">
        <f t="shared" si="7606"/>
        <v>5.7839843568945541</v>
      </c>
      <c r="J871" s="28">
        <v>862</v>
      </c>
      <c r="K871" s="4">
        <f t="shared" ref="K871" si="7839">K$5/J871+K$6</f>
        <v>4.0354440835266825</v>
      </c>
      <c r="L871" s="4">
        <f t="shared" si="7608"/>
        <v>5.7840707656612533</v>
      </c>
      <c r="M871" s="28">
        <f t="shared" si="7373"/>
        <v>2386</v>
      </c>
      <c r="N871" s="6">
        <f t="shared" ref="N871" si="7840">N$5/M871+N$6</f>
        <v>3.7364302598491199</v>
      </c>
      <c r="O871" s="6">
        <f t="shared" si="7356"/>
        <v>5.2533022632020119</v>
      </c>
      <c r="P871" s="28">
        <f t="shared" si="7375"/>
        <v>22960</v>
      </c>
      <c r="Q871" s="6">
        <f t="shared" ref="Q871" si="7841">Q$5/P871+Q$6</f>
        <v>3.7004153310104533</v>
      </c>
      <c r="R871" s="6">
        <f t="shared" si="7358"/>
        <v>5.2140815331010453</v>
      </c>
      <c r="S871" s="28">
        <f t="shared" si="7676"/>
        <v>43230</v>
      </c>
      <c r="T871" s="6">
        <f t="shared" ref="T871" si="7842">T$5/S871+T$6</f>
        <v>2.6577441591487396</v>
      </c>
      <c r="U871" s="6">
        <f t="shared" si="7360"/>
        <v>2.9679313671061762</v>
      </c>
      <c r="V871" s="28">
        <f t="shared" si="7678"/>
        <v>82950</v>
      </c>
      <c r="W871" s="6">
        <f t="shared" ref="W871" si="7843">W$5/V871+W$6</f>
        <v>2.5695612417118743</v>
      </c>
      <c r="X871" s="6">
        <f t="shared" si="7362"/>
        <v>2.8697412899336951</v>
      </c>
      <c r="Y871" s="28">
        <f t="shared" si="7680"/>
        <v>165700</v>
      </c>
      <c r="Z871" s="6">
        <f t="shared" ref="Z871" si="7844">Z$5/Y871+Z$6</f>
        <v>2.4463545564272784</v>
      </c>
      <c r="AA871" s="6">
        <f t="shared" si="7364"/>
        <v>2.7324003017501508</v>
      </c>
      <c r="AB871" s="28">
        <f t="shared" si="7763"/>
        <v>1128000</v>
      </c>
      <c r="AC871" s="6">
        <f t="shared" ref="AC871" si="7845">AC$5/AB871+AC$6</f>
        <v>2.1986911347517735</v>
      </c>
      <c r="AD871" s="6">
        <f t="shared" si="7366"/>
        <v>2.456141134751773</v>
      </c>
      <c r="AE871" s="28">
        <f t="shared" ref="AE871:AE934" si="7846">+AE870+3000</f>
        <v>1759000</v>
      </c>
      <c r="AF871" s="6">
        <f t="shared" si="7349"/>
        <v>1.9129006822057988</v>
      </c>
      <c r="AG871" s="6">
        <f t="shared" si="7367"/>
        <v>2.1369610005685047</v>
      </c>
      <c r="AH871" s="28">
        <f t="shared" ref="AH871:AH934" si="7847">+AH870+3000</f>
        <v>1759000</v>
      </c>
      <c r="AI871" s="6">
        <f t="shared" si="7350"/>
        <v>1.4463006822057989</v>
      </c>
      <c r="AJ871" s="6">
        <f t="shared" si="7368"/>
        <v>1.6156610005685048</v>
      </c>
      <c r="AK871" s="28">
        <f t="shared" ref="AK871:AK934" si="7848">+AK870+3000</f>
        <v>1759000</v>
      </c>
      <c r="AL871" s="6">
        <f t="shared" si="7351"/>
        <v>0.74620068220579872</v>
      </c>
      <c r="AM871" s="6">
        <f t="shared" si="7369"/>
        <v>0.75039356501897969</v>
      </c>
      <c r="AN871" s="28">
        <f t="shared" ref="AN871:AN934" si="7849">+AN870+3000</f>
        <v>1759000</v>
      </c>
      <c r="AO871" s="6">
        <f t="shared" si="7352"/>
        <v>0.44540068220579876</v>
      </c>
      <c r="AP871" s="6">
        <f t="shared" si="7370"/>
        <v>0.44796100056850485</v>
      </c>
      <c r="AQ871" s="28">
        <f t="shared" si="7683"/>
        <v>165700</v>
      </c>
      <c r="AR871" s="6">
        <f t="shared" si="7597"/>
        <v>1.4140545564272782</v>
      </c>
      <c r="AS871" s="6">
        <f t="shared" si="7598"/>
        <v>1.5790143559385545</v>
      </c>
      <c r="AT871" s="28">
        <f t="shared" si="7765"/>
        <v>1128000</v>
      </c>
      <c r="AU871" s="6">
        <f t="shared" si="7599"/>
        <v>1.180391134751773</v>
      </c>
      <c r="AV871" s="6">
        <f t="shared" si="7600"/>
        <v>1.3184763754690509</v>
      </c>
      <c r="AW871" s="28">
        <f t="shared" ref="AW871:AW934" si="7850">+AW870+3000</f>
        <v>1759000</v>
      </c>
      <c r="AX871" s="6">
        <f t="shared" si="7601"/>
        <v>1.1786006822057988</v>
      </c>
      <c r="AY871" s="6">
        <f t="shared" si="7602"/>
        <v>1.3165962412857826</v>
      </c>
      <c r="AZ871" s="28">
        <f t="shared" ref="AZ871:AZ934" si="7851">+AZ870+3000</f>
        <v>1759000</v>
      </c>
      <c r="BA871" s="6">
        <f t="shared" si="7603"/>
        <v>1.1786006822057988</v>
      </c>
      <c r="BB871" s="21">
        <f t="shared" si="7604"/>
        <v>1.3165962412857826</v>
      </c>
    </row>
    <row r="872" spans="4:54" x14ac:dyDescent="0.25">
      <c r="D872" s="28">
        <v>863</v>
      </c>
      <c r="F872" s="20"/>
      <c r="G872" s="29">
        <f t="shared" si="7615"/>
        <v>432</v>
      </c>
      <c r="H872" s="4">
        <f t="shared" ref="H872" si="7852">H$5/G872+H$6</f>
        <v>4.0353259259259255</v>
      </c>
      <c r="I872" s="4">
        <f t="shared" si="7606"/>
        <v>5.7838981481481486</v>
      </c>
      <c r="J872" s="28">
        <v>863</v>
      </c>
      <c r="K872" s="4">
        <f t="shared" ref="K872" si="7853">K$5/J872+K$6</f>
        <v>4.0353849362688292</v>
      </c>
      <c r="L872" s="4">
        <f t="shared" si="7608"/>
        <v>5.7839843568945541</v>
      </c>
      <c r="M872" s="28">
        <f t="shared" si="7373"/>
        <v>2389</v>
      </c>
      <c r="N872" s="6">
        <f t="shared" ref="N872" si="7854">N$5/M872+N$6</f>
        <v>3.7363771033905402</v>
      </c>
      <c r="O872" s="6">
        <f t="shared" si="7356"/>
        <v>5.253244370029301</v>
      </c>
      <c r="P872" s="28">
        <f t="shared" si="7375"/>
        <v>22990</v>
      </c>
      <c r="Q872" s="6">
        <f t="shared" ref="Q872" si="7855">Q$5/P872+Q$6</f>
        <v>3.7004070900391475</v>
      </c>
      <c r="R872" s="6">
        <f t="shared" si="7358"/>
        <v>5.2140725532840371</v>
      </c>
      <c r="S872" s="28">
        <f t="shared" si="7676"/>
        <v>43295</v>
      </c>
      <c r="T872" s="6">
        <f t="shared" ref="T872" si="7856">T$5/S872+T$6</f>
        <v>2.6577115140316434</v>
      </c>
      <c r="U872" s="6">
        <f t="shared" si="7360"/>
        <v>2.9678970897332255</v>
      </c>
      <c r="V872" s="28">
        <f t="shared" si="7678"/>
        <v>83075</v>
      </c>
      <c r="W872" s="6">
        <f t="shared" ref="W872" si="7857">W$5/V872+W$6</f>
        <v>2.5695346674691542</v>
      </c>
      <c r="X872" s="6">
        <f t="shared" si="7362"/>
        <v>2.8697133915136925</v>
      </c>
      <c r="Y872" s="28">
        <f t="shared" si="7680"/>
        <v>165950</v>
      </c>
      <c r="Z872" s="6">
        <f t="shared" ref="Z872" si="7858">Z$5/Y872+Z$6</f>
        <v>2.4463351913226874</v>
      </c>
      <c r="AA872" s="6">
        <f t="shared" si="7364"/>
        <v>2.7323799638445316</v>
      </c>
      <c r="AB872" s="28">
        <f t="shared" si="7763"/>
        <v>1130000</v>
      </c>
      <c r="AC872" s="6">
        <f t="shared" ref="AC872" si="7859">AC$5/AB872+AC$6</f>
        <v>2.1986823008849559</v>
      </c>
      <c r="AD872" s="6">
        <f t="shared" si="7366"/>
        <v>2.4561318584070797</v>
      </c>
      <c r="AE872" s="28">
        <f t="shared" si="7846"/>
        <v>1762000</v>
      </c>
      <c r="AF872" s="6">
        <f t="shared" si="7349"/>
        <v>1.9128952326901247</v>
      </c>
      <c r="AG872" s="6">
        <f t="shared" si="7367"/>
        <v>2.1369552780930761</v>
      </c>
      <c r="AH872" s="28">
        <f t="shared" si="7847"/>
        <v>1762000</v>
      </c>
      <c r="AI872" s="6">
        <f t="shared" si="7350"/>
        <v>1.4462952326901248</v>
      </c>
      <c r="AJ872" s="6">
        <f t="shared" si="7368"/>
        <v>1.6156552780930762</v>
      </c>
      <c r="AK872" s="28">
        <f t="shared" si="7848"/>
        <v>1762000</v>
      </c>
      <c r="AL872" s="6">
        <f t="shared" si="7351"/>
        <v>0.74619523269012489</v>
      </c>
      <c r="AM872" s="6">
        <f t="shared" si="7369"/>
        <v>0.75038784254355084</v>
      </c>
      <c r="AN872" s="28">
        <f t="shared" si="7849"/>
        <v>1762000</v>
      </c>
      <c r="AO872" s="6">
        <f t="shared" si="7352"/>
        <v>0.44539523269012482</v>
      </c>
      <c r="AP872" s="6">
        <f t="shared" si="7370"/>
        <v>0.44795527809307606</v>
      </c>
      <c r="AQ872" s="28">
        <f t="shared" si="7683"/>
        <v>165950</v>
      </c>
      <c r="AR872" s="6">
        <f t="shared" si="7597"/>
        <v>1.4140351913226876</v>
      </c>
      <c r="AS872" s="6">
        <f t="shared" si="7598"/>
        <v>1.5789940180329352</v>
      </c>
      <c r="AT872" s="28">
        <f t="shared" si="7765"/>
        <v>1130000</v>
      </c>
      <c r="AU872" s="6">
        <f t="shared" si="7599"/>
        <v>1.1803823008849557</v>
      </c>
      <c r="AV872" s="6">
        <f t="shared" si="7600"/>
        <v>1.3184670991243574</v>
      </c>
      <c r="AW872" s="28">
        <f t="shared" si="7850"/>
        <v>1762000</v>
      </c>
      <c r="AX872" s="6">
        <f t="shared" si="7601"/>
        <v>1.1785952326901248</v>
      </c>
      <c r="AY872" s="6">
        <f t="shared" si="7602"/>
        <v>1.3165905188103539</v>
      </c>
      <c r="AZ872" s="28">
        <f t="shared" si="7851"/>
        <v>1762000</v>
      </c>
      <c r="BA872" s="6">
        <f t="shared" si="7603"/>
        <v>1.1785952326901248</v>
      </c>
      <c r="BB872" s="21">
        <f t="shared" si="7604"/>
        <v>1.3165905188103539</v>
      </c>
    </row>
    <row r="873" spans="4:54" x14ac:dyDescent="0.25">
      <c r="D873" s="28">
        <v>864</v>
      </c>
      <c r="F873" s="20"/>
      <c r="G873" s="29">
        <f t="shared" si="7615"/>
        <v>432.5</v>
      </c>
      <c r="H873" s="4">
        <f t="shared" ref="H873" si="7860">H$5/G873+H$6</f>
        <v>4.0352670520231211</v>
      </c>
      <c r="I873" s="4">
        <f t="shared" si="7606"/>
        <v>5.7838121387283241</v>
      </c>
      <c r="J873" s="28">
        <v>864</v>
      </c>
      <c r="K873" s="4">
        <f t="shared" ref="K873" si="7861">K$5/J873+K$6</f>
        <v>4.0353259259259255</v>
      </c>
      <c r="L873" s="4">
        <f t="shared" si="7608"/>
        <v>5.7838981481481486</v>
      </c>
      <c r="M873" s="28">
        <f t="shared" si="7373"/>
        <v>2392</v>
      </c>
      <c r="N873" s="6">
        <f t="shared" ref="N873" si="7862">N$5/M873+N$6</f>
        <v>3.7363240802675586</v>
      </c>
      <c r="O873" s="6">
        <f t="shared" si="7356"/>
        <v>5.2531866220735788</v>
      </c>
      <c r="P873" s="28">
        <f t="shared" si="7375"/>
        <v>23020</v>
      </c>
      <c r="Q873" s="6">
        <f t="shared" ref="Q873" si="7863">Q$5/P873+Q$6</f>
        <v>3.7003988705473505</v>
      </c>
      <c r="R873" s="6">
        <f t="shared" si="7358"/>
        <v>5.2140635968722853</v>
      </c>
      <c r="S873" s="28">
        <f t="shared" si="7676"/>
        <v>43360</v>
      </c>
      <c r="T873" s="6">
        <f t="shared" ref="T873" si="7864">T$5/S873+T$6</f>
        <v>2.6576789667896681</v>
      </c>
      <c r="U873" s="6">
        <f t="shared" si="7360"/>
        <v>2.9678629151291513</v>
      </c>
      <c r="V873" s="28">
        <f t="shared" si="7678"/>
        <v>83200</v>
      </c>
      <c r="W873" s="6">
        <f t="shared" ref="W873" si="7865">W$5/V873+W$6</f>
        <v>2.5695081730769229</v>
      </c>
      <c r="X873" s="6">
        <f t="shared" si="7362"/>
        <v>2.8696855769230769</v>
      </c>
      <c r="Y873" s="28">
        <f t="shared" si="7680"/>
        <v>166200</v>
      </c>
      <c r="Z873" s="6">
        <f t="shared" ref="Z873" si="7866">Z$5/Y873+Z$6</f>
        <v>2.4463158844765345</v>
      </c>
      <c r="AA873" s="6">
        <f t="shared" si="7364"/>
        <v>2.7323596871239473</v>
      </c>
      <c r="AB873" s="28">
        <f t="shared" si="7763"/>
        <v>1132000</v>
      </c>
      <c r="AC873" s="6">
        <f t="shared" ref="AC873" si="7867">AC$5/AB873+AC$6</f>
        <v>2.1986734982332159</v>
      </c>
      <c r="AD873" s="6">
        <f t="shared" si="7366"/>
        <v>2.4561226148409894</v>
      </c>
      <c r="AE873" s="28">
        <f t="shared" si="7846"/>
        <v>1765000</v>
      </c>
      <c r="AF873" s="6">
        <f t="shared" si="7349"/>
        <v>1.9128898016997167</v>
      </c>
      <c r="AG873" s="6">
        <f t="shared" si="7367"/>
        <v>2.1369495750708216</v>
      </c>
      <c r="AH873" s="28">
        <f t="shared" si="7847"/>
        <v>1765000</v>
      </c>
      <c r="AI873" s="6">
        <f t="shared" si="7350"/>
        <v>1.4462898016997168</v>
      </c>
      <c r="AJ873" s="6">
        <f t="shared" si="7368"/>
        <v>1.6156495750708215</v>
      </c>
      <c r="AK873" s="28">
        <f t="shared" si="7848"/>
        <v>1765000</v>
      </c>
      <c r="AL873" s="6">
        <f t="shared" si="7351"/>
        <v>0.74618980169971671</v>
      </c>
      <c r="AM873" s="6">
        <f t="shared" si="7369"/>
        <v>0.7503821395212964</v>
      </c>
      <c r="AN873" s="28">
        <f t="shared" si="7849"/>
        <v>1765000</v>
      </c>
      <c r="AO873" s="6">
        <f t="shared" si="7352"/>
        <v>0.4453898016997167</v>
      </c>
      <c r="AP873" s="6">
        <f t="shared" si="7370"/>
        <v>0.4479495750708215</v>
      </c>
      <c r="AQ873" s="28">
        <f t="shared" si="7683"/>
        <v>166200</v>
      </c>
      <c r="AR873" s="6">
        <f t="shared" si="7597"/>
        <v>1.4140158844765343</v>
      </c>
      <c r="AS873" s="6">
        <f t="shared" si="7598"/>
        <v>1.5789737413123506</v>
      </c>
      <c r="AT873" s="28">
        <f t="shared" si="7765"/>
        <v>1132000</v>
      </c>
      <c r="AU873" s="6">
        <f t="shared" si="7599"/>
        <v>1.1803734982332155</v>
      </c>
      <c r="AV873" s="6">
        <f t="shared" si="7600"/>
        <v>1.3184578555582671</v>
      </c>
      <c r="AW873" s="28">
        <f t="shared" si="7850"/>
        <v>1765000</v>
      </c>
      <c r="AX873" s="6">
        <f t="shared" si="7601"/>
        <v>1.1785898016997167</v>
      </c>
      <c r="AY873" s="6">
        <f t="shared" si="7602"/>
        <v>1.3165848157880993</v>
      </c>
      <c r="AZ873" s="28">
        <f t="shared" si="7851"/>
        <v>1765000</v>
      </c>
      <c r="BA873" s="6">
        <f t="shared" si="7603"/>
        <v>1.1785898016997167</v>
      </c>
      <c r="BB873" s="21">
        <f t="shared" si="7604"/>
        <v>1.3165848157880993</v>
      </c>
    </row>
    <row r="874" spans="4:54" x14ac:dyDescent="0.25">
      <c r="D874" s="28">
        <v>865</v>
      </c>
      <c r="F874" s="20"/>
      <c r="G874" s="29">
        <f t="shared" si="7615"/>
        <v>433</v>
      </c>
      <c r="H874" s="4">
        <f t="shared" ref="H874" si="7868">H$5/G874+H$6</f>
        <v>4.0352083140877602</v>
      </c>
      <c r="I874" s="4">
        <f t="shared" si="7606"/>
        <v>5.7837263279445734</v>
      </c>
      <c r="J874" s="28">
        <v>865</v>
      </c>
      <c r="K874" s="4">
        <f t="shared" ref="K874" si="7869">K$5/J874+K$6</f>
        <v>4.0352670520231211</v>
      </c>
      <c r="L874" s="4">
        <f t="shared" si="7608"/>
        <v>5.7838121387283241</v>
      </c>
      <c r="M874" s="28">
        <f t="shared" si="7373"/>
        <v>2395</v>
      </c>
      <c r="N874" s="6">
        <f t="shared" ref="N874" si="7870">N$5/M874+N$6</f>
        <v>3.7362711899791234</v>
      </c>
      <c r="O874" s="6">
        <f t="shared" si="7356"/>
        <v>5.253129018789144</v>
      </c>
      <c r="P874" s="28">
        <f t="shared" si="7375"/>
        <v>23050</v>
      </c>
      <c r="Q874" s="6">
        <f t="shared" ref="Q874" si="7871">Q$5/P874+Q$6</f>
        <v>3.700390672451193</v>
      </c>
      <c r="R874" s="6">
        <f t="shared" si="7358"/>
        <v>5.2140546637744034</v>
      </c>
      <c r="S874" s="28">
        <f t="shared" si="7676"/>
        <v>43425</v>
      </c>
      <c r="T874" s="6">
        <f t="shared" ref="T874" si="7872">T$5/S874+T$6</f>
        <v>2.6576465169833048</v>
      </c>
      <c r="U874" s="6">
        <f t="shared" si="7360"/>
        <v>2.9678288428324699</v>
      </c>
      <c r="V874" s="28">
        <f t="shared" si="7678"/>
        <v>83325</v>
      </c>
      <c r="W874" s="6">
        <f t="shared" ref="W874" si="7873">W$5/V874+W$6</f>
        <v>2.5694817581758174</v>
      </c>
      <c r="X874" s="6">
        <f t="shared" si="7362"/>
        <v>2.8696578457845785</v>
      </c>
      <c r="Y874" s="28">
        <f t="shared" si="7680"/>
        <v>166450</v>
      </c>
      <c r="Z874" s="6">
        <f t="shared" ref="Z874" si="7874">Z$5/Y874+Z$6</f>
        <v>2.4462966356263141</v>
      </c>
      <c r="AA874" s="6">
        <f t="shared" si="7364"/>
        <v>2.7323394713127067</v>
      </c>
      <c r="AB874" s="28">
        <f t="shared" si="7763"/>
        <v>1134000</v>
      </c>
      <c r="AC874" s="6">
        <f t="shared" ref="AC874" si="7875">AC$5/AB874+AC$6</f>
        <v>2.1986647266313937</v>
      </c>
      <c r="AD874" s="6">
        <f t="shared" si="7366"/>
        <v>2.4561134038800705</v>
      </c>
      <c r="AE874" s="28">
        <f t="shared" si="7846"/>
        <v>1768000</v>
      </c>
      <c r="AF874" s="6">
        <f t="shared" si="7349"/>
        <v>1.9128843891402714</v>
      </c>
      <c r="AG874" s="6">
        <f t="shared" si="7367"/>
        <v>2.1369438914027148</v>
      </c>
      <c r="AH874" s="28">
        <f t="shared" si="7847"/>
        <v>1768000</v>
      </c>
      <c r="AI874" s="6">
        <f t="shared" si="7350"/>
        <v>1.4462843891402715</v>
      </c>
      <c r="AJ874" s="6">
        <f t="shared" si="7368"/>
        <v>1.6156438914027149</v>
      </c>
      <c r="AK874" s="28">
        <f t="shared" si="7848"/>
        <v>1768000</v>
      </c>
      <c r="AL874" s="6">
        <f t="shared" si="7351"/>
        <v>0.74618438914027152</v>
      </c>
      <c r="AM874" s="6">
        <f t="shared" si="7369"/>
        <v>0.75037645585318979</v>
      </c>
      <c r="AN874" s="28">
        <f t="shared" si="7849"/>
        <v>1768000</v>
      </c>
      <c r="AO874" s="6">
        <f t="shared" si="7352"/>
        <v>0.44538438914027145</v>
      </c>
      <c r="AP874" s="6">
        <f t="shared" si="7370"/>
        <v>0.4479438914027149</v>
      </c>
      <c r="AQ874" s="28">
        <f t="shared" si="7683"/>
        <v>166450</v>
      </c>
      <c r="AR874" s="6">
        <f t="shared" si="7597"/>
        <v>1.4139966356263143</v>
      </c>
      <c r="AS874" s="6">
        <f t="shared" si="7598"/>
        <v>1.5789535255011102</v>
      </c>
      <c r="AT874" s="28">
        <f t="shared" si="7765"/>
        <v>1134000</v>
      </c>
      <c r="AU874" s="6">
        <f t="shared" si="7599"/>
        <v>1.1803647266313932</v>
      </c>
      <c r="AV874" s="6">
        <f t="shared" si="7600"/>
        <v>1.3184486445973485</v>
      </c>
      <c r="AW874" s="28">
        <f t="shared" si="7850"/>
        <v>1768000</v>
      </c>
      <c r="AX874" s="6">
        <f t="shared" si="7601"/>
        <v>1.1785843891402714</v>
      </c>
      <c r="AY874" s="6">
        <f t="shared" si="7602"/>
        <v>1.3165791321199927</v>
      </c>
      <c r="AZ874" s="28">
        <f t="shared" si="7851"/>
        <v>1768000</v>
      </c>
      <c r="BA874" s="6">
        <f t="shared" si="7603"/>
        <v>1.1785843891402714</v>
      </c>
      <c r="BB874" s="21">
        <f t="shared" si="7604"/>
        <v>1.3165791321199927</v>
      </c>
    </row>
    <row r="875" spans="4:54" x14ac:dyDescent="0.25">
      <c r="D875" s="28">
        <v>866</v>
      </c>
      <c r="F875" s="20"/>
      <c r="G875" s="29">
        <f t="shared" si="7615"/>
        <v>433.5</v>
      </c>
      <c r="H875" s="4">
        <f t="shared" ref="H875" si="7876">H$5/G875+H$6</f>
        <v>4.0351497116493658</v>
      </c>
      <c r="I875" s="4">
        <f t="shared" si="7606"/>
        <v>5.7836407151095734</v>
      </c>
      <c r="J875" s="28">
        <v>866</v>
      </c>
      <c r="K875" s="4">
        <f t="shared" ref="K875" si="7877">K$5/J875+K$6</f>
        <v>4.0352083140877602</v>
      </c>
      <c r="L875" s="4">
        <f t="shared" si="7608"/>
        <v>5.7837263279445734</v>
      </c>
      <c r="M875" s="28">
        <f t="shared" si="7373"/>
        <v>2398</v>
      </c>
      <c r="N875" s="6">
        <f t="shared" ref="N875" si="7878">N$5/M875+N$6</f>
        <v>3.7362184320266891</v>
      </c>
      <c r="O875" s="6">
        <f t="shared" si="7356"/>
        <v>5.2530715596330282</v>
      </c>
      <c r="P875" s="28">
        <f t="shared" si="7375"/>
        <v>23080</v>
      </c>
      <c r="Q875" s="6">
        <f t="shared" ref="Q875" si="7879">Q$5/P875+Q$6</f>
        <v>3.7003824956672444</v>
      </c>
      <c r="R875" s="6">
        <f t="shared" si="7358"/>
        <v>5.2140457538994802</v>
      </c>
      <c r="S875" s="28">
        <f t="shared" si="7676"/>
        <v>43490</v>
      </c>
      <c r="T875" s="6">
        <f t="shared" ref="T875" si="7880">T$5/S875+T$6</f>
        <v>2.6576141641756728</v>
      </c>
      <c r="U875" s="6">
        <f t="shared" si="7360"/>
        <v>2.9677948723844563</v>
      </c>
      <c r="V875" s="28">
        <f t="shared" si="7678"/>
        <v>83450</v>
      </c>
      <c r="W875" s="6">
        <f t="shared" ref="W875" si="7881">W$5/V875+W$6</f>
        <v>2.5694554224086277</v>
      </c>
      <c r="X875" s="6">
        <f t="shared" si="7362"/>
        <v>2.8696301977231875</v>
      </c>
      <c r="Y875" s="28">
        <f t="shared" si="7680"/>
        <v>166700</v>
      </c>
      <c r="Z875" s="6">
        <f t="shared" ref="Z875" si="7882">Z$5/Y875+Z$6</f>
        <v>2.446277444511098</v>
      </c>
      <c r="AA875" s="6">
        <f t="shared" si="7364"/>
        <v>2.7323193161367727</v>
      </c>
      <c r="AB875" s="28">
        <f t="shared" si="7763"/>
        <v>1136000</v>
      </c>
      <c r="AC875" s="6">
        <f t="shared" ref="AC875" si="7883">AC$5/AB875+AC$6</f>
        <v>2.1986559859154933</v>
      </c>
      <c r="AD875" s="6">
        <f t="shared" si="7366"/>
        <v>2.4561042253521124</v>
      </c>
      <c r="AE875" s="28">
        <f t="shared" si="7846"/>
        <v>1771000</v>
      </c>
      <c r="AF875" s="6">
        <f t="shared" si="7349"/>
        <v>1.9128789949181253</v>
      </c>
      <c r="AG875" s="6">
        <f t="shared" si="7367"/>
        <v>2.1369382269904009</v>
      </c>
      <c r="AH875" s="28">
        <f t="shared" si="7847"/>
        <v>1771000</v>
      </c>
      <c r="AI875" s="6">
        <f t="shared" si="7350"/>
        <v>1.4462789949181254</v>
      </c>
      <c r="AJ875" s="6">
        <f t="shared" si="7368"/>
        <v>1.615638226990401</v>
      </c>
      <c r="AK875" s="28">
        <f t="shared" si="7848"/>
        <v>1771000</v>
      </c>
      <c r="AL875" s="6">
        <f t="shared" si="7351"/>
        <v>0.74617899491812534</v>
      </c>
      <c r="AM875" s="6">
        <f t="shared" si="7369"/>
        <v>0.75037079144087571</v>
      </c>
      <c r="AN875" s="28">
        <f t="shared" si="7849"/>
        <v>1771000</v>
      </c>
      <c r="AO875" s="6">
        <f t="shared" si="7352"/>
        <v>0.44537899491812533</v>
      </c>
      <c r="AP875" s="6">
        <f t="shared" si="7370"/>
        <v>0.44793822699040092</v>
      </c>
      <c r="AQ875" s="28">
        <f t="shared" si="7683"/>
        <v>166700</v>
      </c>
      <c r="AR875" s="6">
        <f t="shared" si="7597"/>
        <v>1.4139774445110977</v>
      </c>
      <c r="AS875" s="6">
        <f t="shared" si="7598"/>
        <v>1.5789333703251762</v>
      </c>
      <c r="AT875" s="28">
        <f t="shared" si="7765"/>
        <v>1136000</v>
      </c>
      <c r="AU875" s="6">
        <f t="shared" si="7599"/>
        <v>1.1803559859154931</v>
      </c>
      <c r="AV875" s="6">
        <f t="shared" si="7600"/>
        <v>1.3184394660693906</v>
      </c>
      <c r="AW875" s="28">
        <f t="shared" si="7850"/>
        <v>1771000</v>
      </c>
      <c r="AX875" s="6">
        <f t="shared" si="7601"/>
        <v>1.1785789949181253</v>
      </c>
      <c r="AY875" s="6">
        <f t="shared" si="7602"/>
        <v>1.3165734677076788</v>
      </c>
      <c r="AZ875" s="28">
        <f t="shared" si="7851"/>
        <v>1771000</v>
      </c>
      <c r="BA875" s="6">
        <f t="shared" si="7603"/>
        <v>1.1785789949181253</v>
      </c>
      <c r="BB875" s="21">
        <f t="shared" si="7604"/>
        <v>1.3165734677076788</v>
      </c>
    </row>
    <row r="876" spans="4:54" x14ac:dyDescent="0.25">
      <c r="D876" s="28">
        <v>867</v>
      </c>
      <c r="F876" s="20"/>
      <c r="G876" s="29">
        <f t="shared" si="7615"/>
        <v>434</v>
      </c>
      <c r="H876" s="4">
        <f t="shared" ref="H876" si="7884">H$5/G876+H$6</f>
        <v>4.0350912442396316</v>
      </c>
      <c r="I876" s="4">
        <f t="shared" si="7606"/>
        <v>5.783555299539171</v>
      </c>
      <c r="J876" s="28">
        <v>867</v>
      </c>
      <c r="K876" s="4">
        <f t="shared" ref="K876" si="7885">K$5/J876+K$6</f>
        <v>4.0351497116493658</v>
      </c>
      <c r="L876" s="4">
        <f t="shared" si="7608"/>
        <v>5.7836407151095734</v>
      </c>
      <c r="M876" s="28">
        <f t="shared" si="7373"/>
        <v>2401</v>
      </c>
      <c r="N876" s="6">
        <f t="shared" ref="N876" si="7886">N$5/M876+N$6</f>
        <v>3.7361658059142027</v>
      </c>
      <c r="O876" s="6">
        <f t="shared" si="7356"/>
        <v>5.253014244064973</v>
      </c>
      <c r="P876" s="28">
        <f t="shared" si="7375"/>
        <v>23110</v>
      </c>
      <c r="Q876" s="6">
        <f t="shared" ref="Q876" si="7887">Q$5/P876+Q$6</f>
        <v>3.7003743401125058</v>
      </c>
      <c r="R876" s="6">
        <f t="shared" si="7358"/>
        <v>5.2140368671570752</v>
      </c>
      <c r="S876" s="28">
        <f t="shared" si="7676"/>
        <v>43555</v>
      </c>
      <c r="T876" s="6">
        <f t="shared" ref="T876" si="7888">T$5/S876+T$6</f>
        <v>2.6575819079324994</v>
      </c>
      <c r="U876" s="6">
        <f t="shared" si="7360"/>
        <v>2.967761003329124</v>
      </c>
      <c r="V876" s="28">
        <f t="shared" si="7678"/>
        <v>83575</v>
      </c>
      <c r="W876" s="6">
        <f t="shared" ref="W876" si="7889">W$5/V876+W$6</f>
        <v>2.569429165420281</v>
      </c>
      <c r="X876" s="6">
        <f t="shared" si="7362"/>
        <v>2.8696026323661381</v>
      </c>
      <c r="Y876" s="28">
        <f t="shared" si="7680"/>
        <v>166950</v>
      </c>
      <c r="Z876" s="6">
        <f t="shared" ref="Z876" si="7890">Z$5/Y876+Z$6</f>
        <v>2.4462583108715186</v>
      </c>
      <c r="AA876" s="6">
        <f t="shared" si="7364"/>
        <v>2.7322992213237498</v>
      </c>
      <c r="AB876" s="28">
        <f t="shared" si="7763"/>
        <v>1138000</v>
      </c>
      <c r="AC876" s="6">
        <f t="shared" ref="AC876" si="7891">AC$5/AB876+AC$6</f>
        <v>2.1986472759226716</v>
      </c>
      <c r="AD876" s="6">
        <f t="shared" si="7366"/>
        <v>2.4560950790861158</v>
      </c>
      <c r="AE876" s="28">
        <f t="shared" si="7846"/>
        <v>1774000</v>
      </c>
      <c r="AF876" s="6">
        <f t="shared" si="7349"/>
        <v>1.912873618940248</v>
      </c>
      <c r="AG876" s="6">
        <f t="shared" si="7367"/>
        <v>2.1369325817361893</v>
      </c>
      <c r="AH876" s="28">
        <f t="shared" si="7847"/>
        <v>1774000</v>
      </c>
      <c r="AI876" s="6">
        <f t="shared" si="7350"/>
        <v>1.4462736189402481</v>
      </c>
      <c r="AJ876" s="6">
        <f t="shared" si="7368"/>
        <v>1.6156325817361894</v>
      </c>
      <c r="AK876" s="28">
        <f t="shared" si="7848"/>
        <v>1774000</v>
      </c>
      <c r="AL876" s="6">
        <f t="shared" si="7351"/>
        <v>0.74617361894024803</v>
      </c>
      <c r="AM876" s="6">
        <f t="shared" si="7369"/>
        <v>0.75036514618666428</v>
      </c>
      <c r="AN876" s="28">
        <f t="shared" si="7849"/>
        <v>1774000</v>
      </c>
      <c r="AO876" s="6">
        <f t="shared" si="7352"/>
        <v>0.44537361894024802</v>
      </c>
      <c r="AP876" s="6">
        <f t="shared" si="7370"/>
        <v>0.44793258173618938</v>
      </c>
      <c r="AQ876" s="28">
        <f t="shared" si="7683"/>
        <v>166950</v>
      </c>
      <c r="AR876" s="6">
        <f t="shared" si="7597"/>
        <v>1.4139583108715184</v>
      </c>
      <c r="AS876" s="6">
        <f t="shared" si="7598"/>
        <v>1.5789132755121533</v>
      </c>
      <c r="AT876" s="28">
        <f t="shared" si="7765"/>
        <v>1138000</v>
      </c>
      <c r="AU876" s="6">
        <f t="shared" si="7599"/>
        <v>1.1803472759226714</v>
      </c>
      <c r="AV876" s="6">
        <f t="shared" si="7600"/>
        <v>1.3184303198033938</v>
      </c>
      <c r="AW876" s="28">
        <f t="shared" si="7850"/>
        <v>1774000</v>
      </c>
      <c r="AX876" s="6">
        <f t="shared" si="7601"/>
        <v>1.178573618940248</v>
      </c>
      <c r="AY876" s="6">
        <f t="shared" si="7602"/>
        <v>1.3165678224534672</v>
      </c>
      <c r="AZ876" s="28">
        <f t="shared" si="7851"/>
        <v>1774000</v>
      </c>
      <c r="BA876" s="6">
        <f t="shared" si="7603"/>
        <v>1.178573618940248</v>
      </c>
      <c r="BB876" s="21">
        <f t="shared" si="7604"/>
        <v>1.3165678224534672</v>
      </c>
    </row>
    <row r="877" spans="4:54" x14ac:dyDescent="0.25">
      <c r="D877" s="28">
        <v>868</v>
      </c>
      <c r="F877" s="20"/>
      <c r="G877" s="29">
        <f t="shared" si="7615"/>
        <v>434.5</v>
      </c>
      <c r="H877" s="4">
        <f t="shared" ref="H877" si="7892">H$5/G877+H$6</f>
        <v>4.0350329113924053</v>
      </c>
      <c r="I877" s="4">
        <f t="shared" si="7606"/>
        <v>5.7834700805523589</v>
      </c>
      <c r="J877" s="28">
        <v>868</v>
      </c>
      <c r="K877" s="4">
        <f t="shared" ref="K877" si="7893">K$5/J877+K$6</f>
        <v>4.0350912442396316</v>
      </c>
      <c r="L877" s="4">
        <f t="shared" si="7608"/>
        <v>5.783555299539171</v>
      </c>
      <c r="M877" s="28">
        <f t="shared" si="7373"/>
        <v>2404</v>
      </c>
      <c r="N877" s="6">
        <f t="shared" ref="N877" si="7894">N$5/M877+N$6</f>
        <v>3.7361133111480869</v>
      </c>
      <c r="O877" s="6">
        <f t="shared" si="7356"/>
        <v>5.2529570715474216</v>
      </c>
      <c r="P877" s="28">
        <f t="shared" si="7375"/>
        <v>23140</v>
      </c>
      <c r="Q877" s="6">
        <f t="shared" ref="Q877" si="7895">Q$5/P877+Q$6</f>
        <v>3.700366205704408</v>
      </c>
      <c r="R877" s="6">
        <f t="shared" si="7358"/>
        <v>5.2140280034572175</v>
      </c>
      <c r="S877" s="28">
        <f t="shared" si="7676"/>
        <v>43620</v>
      </c>
      <c r="T877" s="6">
        <f t="shared" ref="T877" si="7896">T$5/S877+T$6</f>
        <v>2.6575497478221002</v>
      </c>
      <c r="U877" s="6">
        <f t="shared" si="7360"/>
        <v>2.9677272352132049</v>
      </c>
      <c r="V877" s="28">
        <f t="shared" si="7678"/>
        <v>83700</v>
      </c>
      <c r="W877" s="6">
        <f t="shared" ref="W877" si="7897">W$5/V877+W$6</f>
        <v>2.5694029868578254</v>
      </c>
      <c r="X877" s="6">
        <f t="shared" si="7362"/>
        <v>2.8695751493428912</v>
      </c>
      <c r="Y877" s="28">
        <f t="shared" si="7680"/>
        <v>167200</v>
      </c>
      <c r="Z877" s="6">
        <f t="shared" ref="Z877" si="7898">Z$5/Y877+Z$6</f>
        <v>2.4462392344497608</v>
      </c>
      <c r="AA877" s="6">
        <f t="shared" si="7364"/>
        <v>2.7322791866028711</v>
      </c>
      <c r="AB877" s="28">
        <f t="shared" si="7763"/>
        <v>1140000</v>
      </c>
      <c r="AC877" s="6">
        <f t="shared" ref="AC877" si="7899">AC$5/AB877+AC$6</f>
        <v>2.1986385964912283</v>
      </c>
      <c r="AD877" s="6">
        <f t="shared" si="7366"/>
        <v>2.4560859649122806</v>
      </c>
      <c r="AE877" s="28">
        <f t="shared" si="7846"/>
        <v>1777000</v>
      </c>
      <c r="AF877" s="6">
        <f t="shared" ref="AF877:AF940" si="7900">AF$5/AE877+AF$6</f>
        <v>1.9128682611142374</v>
      </c>
      <c r="AG877" s="6">
        <f t="shared" si="7367"/>
        <v>2.1369269555430499</v>
      </c>
      <c r="AH877" s="28">
        <f t="shared" si="7847"/>
        <v>1777000</v>
      </c>
      <c r="AI877" s="6">
        <f t="shared" ref="AI877:AI940" si="7901">AI$5/AH877+AI$6</f>
        <v>1.4462682611142375</v>
      </c>
      <c r="AJ877" s="6">
        <f t="shared" si="7368"/>
        <v>1.6156269555430502</v>
      </c>
      <c r="AK877" s="28">
        <f t="shared" si="7848"/>
        <v>1777000</v>
      </c>
      <c r="AL877" s="6">
        <f t="shared" ref="AL877:AL940" si="7902">AL$5/AK877+AL$6</f>
        <v>0.74616826111423751</v>
      </c>
      <c r="AM877" s="6">
        <f t="shared" si="7369"/>
        <v>0.7503595199935249</v>
      </c>
      <c r="AN877" s="28">
        <f t="shared" si="7849"/>
        <v>1777000</v>
      </c>
      <c r="AO877" s="6">
        <f t="shared" ref="AO877:AO940" si="7903">AO$5/AN877+AO$6</f>
        <v>0.44536826111423744</v>
      </c>
      <c r="AP877" s="6">
        <f t="shared" si="7370"/>
        <v>0.44792695554305006</v>
      </c>
      <c r="AQ877" s="28">
        <f t="shared" si="7683"/>
        <v>167200</v>
      </c>
      <c r="AR877" s="6">
        <f t="shared" si="7597"/>
        <v>1.4139392344497608</v>
      </c>
      <c r="AS877" s="6">
        <f t="shared" si="7598"/>
        <v>1.5788932407912744</v>
      </c>
      <c r="AT877" s="28">
        <f t="shared" si="7765"/>
        <v>1140000</v>
      </c>
      <c r="AU877" s="6">
        <f t="shared" si="7599"/>
        <v>1.1803385964912281</v>
      </c>
      <c r="AV877" s="6">
        <f t="shared" si="7600"/>
        <v>1.3184212056295586</v>
      </c>
      <c r="AW877" s="28">
        <f t="shared" si="7850"/>
        <v>1777000</v>
      </c>
      <c r="AX877" s="6">
        <f t="shared" si="7601"/>
        <v>1.1785682611142374</v>
      </c>
      <c r="AY877" s="6">
        <f t="shared" si="7602"/>
        <v>1.316562196260328</v>
      </c>
      <c r="AZ877" s="28">
        <f t="shared" si="7851"/>
        <v>1777000</v>
      </c>
      <c r="BA877" s="6">
        <f t="shared" si="7603"/>
        <v>1.1785682611142374</v>
      </c>
      <c r="BB877" s="21">
        <f t="shared" si="7604"/>
        <v>1.316562196260328</v>
      </c>
    </row>
    <row r="878" spans="4:54" x14ac:dyDescent="0.25">
      <c r="D878" s="28">
        <v>869</v>
      </c>
      <c r="F878" s="20"/>
      <c r="G878" s="29">
        <f t="shared" si="7615"/>
        <v>435</v>
      </c>
      <c r="H878" s="4">
        <f t="shared" ref="H878" si="7904">H$5/G878+H$6</f>
        <v>4.0349747126436784</v>
      </c>
      <c r="I878" s="4">
        <f t="shared" si="7606"/>
        <v>5.7833850574712642</v>
      </c>
      <c r="J878" s="28">
        <v>869</v>
      </c>
      <c r="K878" s="4">
        <f t="shared" ref="K878" si="7905">K$5/J878+K$6</f>
        <v>4.0350329113924053</v>
      </c>
      <c r="L878" s="4">
        <f t="shared" si="7608"/>
        <v>5.7834700805523589</v>
      </c>
      <c r="M878" s="28">
        <f t="shared" si="7373"/>
        <v>2407</v>
      </c>
      <c r="N878" s="6">
        <f t="shared" ref="N878" si="7906">N$5/M878+N$6</f>
        <v>3.7360609472372248</v>
      </c>
      <c r="O878" s="6">
        <f t="shared" ref="O878:O941" si="7907">O$5/M878+O$6</f>
        <v>5.2529000415454927</v>
      </c>
      <c r="P878" s="28">
        <f t="shared" si="7375"/>
        <v>23170</v>
      </c>
      <c r="Q878" s="6">
        <f t="shared" ref="Q878" si="7908">Q$5/P878+Q$6</f>
        <v>3.7003580923608115</v>
      </c>
      <c r="R878" s="6">
        <f t="shared" ref="R878:R941" si="7909">R$5/P878+R$6</f>
        <v>5.214019162710402</v>
      </c>
      <c r="S878" s="28">
        <f t="shared" si="7676"/>
        <v>43685</v>
      </c>
      <c r="T878" s="6">
        <f t="shared" ref="T878" si="7910">T$5/S878+T$6</f>
        <v>2.6575176834153602</v>
      </c>
      <c r="U878" s="6">
        <f t="shared" ref="U878:U941" si="7911">U$5/S878+U$6</f>
        <v>2.967693567586128</v>
      </c>
      <c r="V878" s="28">
        <f t="shared" si="7678"/>
        <v>83825</v>
      </c>
      <c r="W878" s="6">
        <f t="shared" ref="W878" si="7912">W$5/V878+W$6</f>
        <v>2.5693768863704145</v>
      </c>
      <c r="X878" s="6">
        <f t="shared" ref="X878:X941" si="7913">X$5/V878+X$6</f>
        <v>2.8695477482851177</v>
      </c>
      <c r="Y878" s="28">
        <f t="shared" si="7680"/>
        <v>167450</v>
      </c>
      <c r="Z878" s="6">
        <f t="shared" ref="Z878" si="7914">Z$5/Y878+Z$6</f>
        <v>2.4462202149895491</v>
      </c>
      <c r="AA878" s="6">
        <f t="shared" ref="AA878:AA941" si="7915">AA$5/Y878+AA$6</f>
        <v>2.7322592117049869</v>
      </c>
      <c r="AB878" s="28">
        <f t="shared" si="7763"/>
        <v>1142000</v>
      </c>
      <c r="AC878" s="6">
        <f t="shared" ref="AC878" si="7916">AC$5/AB878+AC$6</f>
        <v>2.1986299474605957</v>
      </c>
      <c r="AD878" s="6">
        <f t="shared" ref="AD878:AD941" si="7917">AD$5/AB878+AD$6</f>
        <v>2.4560768826619963</v>
      </c>
      <c r="AE878" s="28">
        <f t="shared" si="7846"/>
        <v>1780000</v>
      </c>
      <c r="AF878" s="6">
        <f t="shared" si="7900"/>
        <v>1.9128629213483146</v>
      </c>
      <c r="AG878" s="6">
        <f t="shared" ref="AG878:AG941" si="7918">AG$5/AE878+AG$6</f>
        <v>2.1369213483146066</v>
      </c>
      <c r="AH878" s="28">
        <f t="shared" si="7847"/>
        <v>1780000</v>
      </c>
      <c r="AI878" s="6">
        <f t="shared" si="7901"/>
        <v>1.4462629213483147</v>
      </c>
      <c r="AJ878" s="6">
        <f t="shared" ref="AJ878:AJ941" si="7919">AJ$5/AH878+AJ$6</f>
        <v>1.6156213483146069</v>
      </c>
      <c r="AK878" s="28">
        <f t="shared" si="7848"/>
        <v>1780000</v>
      </c>
      <c r="AL878" s="6">
        <f t="shared" si="7902"/>
        <v>0.74616292134831463</v>
      </c>
      <c r="AM878" s="6">
        <f t="shared" ref="AM878:AM941" si="7920">AM$5/AK878+AM$6</f>
        <v>0.75035391276508157</v>
      </c>
      <c r="AN878" s="28">
        <f t="shared" si="7849"/>
        <v>1780000</v>
      </c>
      <c r="AO878" s="6">
        <f t="shared" si="7903"/>
        <v>0.44536292134831457</v>
      </c>
      <c r="AP878" s="6">
        <f t="shared" ref="AP878:AP941" si="7921">AP$5/AN878+AP$6</f>
        <v>0.44792134831460673</v>
      </c>
      <c r="AQ878" s="28">
        <f t="shared" si="7683"/>
        <v>167450</v>
      </c>
      <c r="AR878" s="6">
        <f t="shared" si="7597"/>
        <v>1.4139202149895491</v>
      </c>
      <c r="AS878" s="6">
        <f t="shared" si="7598"/>
        <v>1.5788732658933902</v>
      </c>
      <c r="AT878" s="28">
        <f t="shared" si="7765"/>
        <v>1142000</v>
      </c>
      <c r="AU878" s="6">
        <f t="shared" si="7599"/>
        <v>1.1803299474605955</v>
      </c>
      <c r="AV878" s="6">
        <f t="shared" si="7600"/>
        <v>1.3184121233792743</v>
      </c>
      <c r="AW878" s="28">
        <f t="shared" si="7850"/>
        <v>1780000</v>
      </c>
      <c r="AX878" s="6">
        <f t="shared" si="7601"/>
        <v>1.1785629213483146</v>
      </c>
      <c r="AY878" s="6">
        <f t="shared" si="7602"/>
        <v>1.3165565890318847</v>
      </c>
      <c r="AZ878" s="28">
        <f t="shared" si="7851"/>
        <v>1780000</v>
      </c>
      <c r="BA878" s="6">
        <f t="shared" si="7603"/>
        <v>1.1785629213483146</v>
      </c>
      <c r="BB878" s="21">
        <f t="shared" si="7604"/>
        <v>1.3165565890318847</v>
      </c>
    </row>
    <row r="879" spans="4:54" x14ac:dyDescent="0.25">
      <c r="D879" s="28">
        <v>870</v>
      </c>
      <c r="F879" s="20"/>
      <c r="G879" s="29">
        <f t="shared" si="7615"/>
        <v>435.5</v>
      </c>
      <c r="H879" s="4">
        <f t="shared" ref="H879" si="7922">H$5/G879+H$6</f>
        <v>4.0349166475315732</v>
      </c>
      <c r="I879" s="4">
        <f t="shared" si="7606"/>
        <v>5.7833002296211253</v>
      </c>
      <c r="J879" s="28">
        <v>870</v>
      </c>
      <c r="K879" s="4">
        <f t="shared" ref="K879" si="7923">K$5/J879+K$6</f>
        <v>4.0349747126436784</v>
      </c>
      <c r="L879" s="4">
        <f t="shared" si="7608"/>
        <v>5.7833850574712642</v>
      </c>
      <c r="M879" s="28">
        <f t="shared" ref="M879:M942" si="7924">+M878+3</f>
        <v>2410</v>
      </c>
      <c r="N879" s="6">
        <f t="shared" ref="N879" si="7925">N$5/M879+N$6</f>
        <v>3.7360087136929461</v>
      </c>
      <c r="O879" s="6">
        <f t="shared" si="7907"/>
        <v>5.2528431535269711</v>
      </c>
      <c r="P879" s="28">
        <f t="shared" ref="P879:P942" si="7926">P878+30</f>
        <v>23200</v>
      </c>
      <c r="Q879" s="6">
        <f t="shared" ref="Q879" si="7927">Q$5/P879+Q$6</f>
        <v>3.7003500000000003</v>
      </c>
      <c r="R879" s="6">
        <f t="shared" si="7909"/>
        <v>5.2140103448275861</v>
      </c>
      <c r="S879" s="28">
        <f t="shared" si="7676"/>
        <v>43750</v>
      </c>
      <c r="T879" s="6">
        <f t="shared" ref="T879" si="7928">T$5/S879+T$6</f>
        <v>2.6574857142857145</v>
      </c>
      <c r="U879" s="6">
        <f t="shared" si="7911"/>
        <v>2.96766</v>
      </c>
      <c r="V879" s="28">
        <f t="shared" si="7678"/>
        <v>83950</v>
      </c>
      <c r="W879" s="6">
        <f t="shared" ref="W879" si="7929">W$5/V879+W$6</f>
        <v>2.5693508636092912</v>
      </c>
      <c r="X879" s="6">
        <f t="shared" si="7913"/>
        <v>2.8695204288266827</v>
      </c>
      <c r="Y879" s="28">
        <f t="shared" si="7680"/>
        <v>167700</v>
      </c>
      <c r="Z879" s="6">
        <f t="shared" ref="Z879" si="7930">Z$5/Y879+Z$6</f>
        <v>2.4462012522361358</v>
      </c>
      <c r="AA879" s="6">
        <f t="shared" si="7915"/>
        <v>2.7322392963625521</v>
      </c>
      <c r="AB879" s="28">
        <f t="shared" si="7763"/>
        <v>1144000</v>
      </c>
      <c r="AC879" s="6">
        <f t="shared" ref="AC879" si="7931">AC$5/AB879+AC$6</f>
        <v>2.198621328671329</v>
      </c>
      <c r="AD879" s="6">
        <f t="shared" si="7917"/>
        <v>2.456067832167832</v>
      </c>
      <c r="AE879" s="28">
        <f t="shared" si="7846"/>
        <v>1783000</v>
      </c>
      <c r="AF879" s="6">
        <f t="shared" si="7900"/>
        <v>1.912857599551318</v>
      </c>
      <c r="AG879" s="6">
        <f t="shared" si="7918"/>
        <v>2.1369157599551318</v>
      </c>
      <c r="AH879" s="28">
        <f t="shared" si="7847"/>
        <v>1783000</v>
      </c>
      <c r="AI879" s="6">
        <f t="shared" si="7901"/>
        <v>1.4462575995513181</v>
      </c>
      <c r="AJ879" s="6">
        <f t="shared" si="7919"/>
        <v>1.615615759955132</v>
      </c>
      <c r="AK879" s="28">
        <f t="shared" si="7848"/>
        <v>1783000</v>
      </c>
      <c r="AL879" s="6">
        <f t="shared" si="7902"/>
        <v>0.746157599551318</v>
      </c>
      <c r="AM879" s="6">
        <f t="shared" si="7920"/>
        <v>0.75034832440560661</v>
      </c>
      <c r="AN879" s="28">
        <f t="shared" si="7849"/>
        <v>1783000</v>
      </c>
      <c r="AO879" s="6">
        <f t="shared" si="7903"/>
        <v>0.44535759955131798</v>
      </c>
      <c r="AP879" s="6">
        <f t="shared" si="7921"/>
        <v>0.44791575995513178</v>
      </c>
      <c r="AQ879" s="28">
        <f t="shared" si="7683"/>
        <v>167700</v>
      </c>
      <c r="AR879" s="6">
        <f t="shared" si="7597"/>
        <v>1.4139012522361361</v>
      </c>
      <c r="AS879" s="6">
        <f t="shared" si="7598"/>
        <v>1.5788533505509559</v>
      </c>
      <c r="AT879" s="28">
        <f t="shared" si="7765"/>
        <v>1144000</v>
      </c>
      <c r="AU879" s="6">
        <f t="shared" si="7599"/>
        <v>1.1803213286713288</v>
      </c>
      <c r="AV879" s="6">
        <f t="shared" si="7600"/>
        <v>1.3184030728851099</v>
      </c>
      <c r="AW879" s="28">
        <f t="shared" si="7850"/>
        <v>1783000</v>
      </c>
      <c r="AX879" s="6">
        <f t="shared" si="7601"/>
        <v>1.178557599551318</v>
      </c>
      <c r="AY879" s="6">
        <f t="shared" si="7602"/>
        <v>1.3165510006724097</v>
      </c>
      <c r="AZ879" s="28">
        <f t="shared" si="7851"/>
        <v>1783000</v>
      </c>
      <c r="BA879" s="6">
        <f t="shared" si="7603"/>
        <v>1.178557599551318</v>
      </c>
      <c r="BB879" s="21">
        <f t="shared" si="7604"/>
        <v>1.3165510006724097</v>
      </c>
    </row>
    <row r="880" spans="4:54" x14ac:dyDescent="0.25">
      <c r="D880" s="28">
        <v>871</v>
      </c>
      <c r="F880" s="20"/>
      <c r="G880" s="29">
        <f t="shared" si="7615"/>
        <v>436</v>
      </c>
      <c r="H880" s="4">
        <f t="shared" ref="H880" si="7932">H$5/G880+H$6</f>
        <v>4.0348587155963305</v>
      </c>
      <c r="I880" s="4">
        <f t="shared" si="7606"/>
        <v>5.7832155963302752</v>
      </c>
      <c r="J880" s="28">
        <v>871</v>
      </c>
      <c r="K880" s="4">
        <f t="shared" ref="K880" si="7933">K$5/J880+K$6</f>
        <v>4.0349166475315732</v>
      </c>
      <c r="L880" s="4">
        <f t="shared" si="7608"/>
        <v>5.7833002296211253</v>
      </c>
      <c r="M880" s="28">
        <f t="shared" si="7924"/>
        <v>2413</v>
      </c>
      <c r="N880" s="6">
        <f t="shared" ref="N880" si="7934">N$5/M880+N$6</f>
        <v>3.7359566100290098</v>
      </c>
      <c r="O880" s="6">
        <f t="shared" si="7907"/>
        <v>5.2527864069622883</v>
      </c>
      <c r="P880" s="28">
        <f t="shared" si="7926"/>
        <v>23230</v>
      </c>
      <c r="Q880" s="6">
        <f t="shared" ref="Q880" si="7935">Q$5/P880+Q$6</f>
        <v>3.7003419285406802</v>
      </c>
      <c r="R880" s="6">
        <f t="shared" si="7909"/>
        <v>5.2140015497201899</v>
      </c>
      <c r="S880" s="28">
        <f t="shared" si="7676"/>
        <v>43815</v>
      </c>
      <c r="T880" s="6">
        <f t="shared" ref="T880" si="7936">T$5/S880+T$6</f>
        <v>2.6574538400091292</v>
      </c>
      <c r="U880" s="6">
        <f t="shared" si="7911"/>
        <v>2.9676265320095858</v>
      </c>
      <c r="V880" s="28">
        <f t="shared" si="7678"/>
        <v>84075</v>
      </c>
      <c r="W880" s="6">
        <f t="shared" ref="W880" si="7937">W$5/V880+W$6</f>
        <v>2.5693249182277729</v>
      </c>
      <c r="X880" s="6">
        <f t="shared" si="7913"/>
        <v>2.8694931906036278</v>
      </c>
      <c r="Y880" s="28">
        <f t="shared" si="7680"/>
        <v>167950</v>
      </c>
      <c r="Z880" s="6">
        <f t="shared" ref="Z880" si="7938">Z$5/Y880+Z$6</f>
        <v>2.4461823459362906</v>
      </c>
      <c r="AA880" s="6">
        <f t="shared" si="7915"/>
        <v>2.7322194403096161</v>
      </c>
      <c r="AB880" s="28">
        <f t="shared" si="7763"/>
        <v>1146000</v>
      </c>
      <c r="AC880" s="6">
        <f t="shared" ref="AC880" si="7939">AC$5/AB880+AC$6</f>
        <v>2.1986127399650961</v>
      </c>
      <c r="AD880" s="6">
        <f t="shared" si="7917"/>
        <v>2.456058813263525</v>
      </c>
      <c r="AE880" s="28">
        <f t="shared" si="7846"/>
        <v>1786000</v>
      </c>
      <c r="AF880" s="6">
        <f t="shared" si="7900"/>
        <v>1.9128522956326988</v>
      </c>
      <c r="AG880" s="6">
        <f t="shared" si="7918"/>
        <v>2.1369101903695409</v>
      </c>
      <c r="AH880" s="28">
        <f t="shared" si="7847"/>
        <v>1786000</v>
      </c>
      <c r="AI880" s="6">
        <f t="shared" si="7901"/>
        <v>1.4462522956326989</v>
      </c>
      <c r="AJ880" s="6">
        <f t="shared" si="7919"/>
        <v>1.615610190369541</v>
      </c>
      <c r="AK880" s="28">
        <f t="shared" si="7848"/>
        <v>1786000</v>
      </c>
      <c r="AL880" s="6">
        <f t="shared" si="7902"/>
        <v>0.7461522956326988</v>
      </c>
      <c r="AM880" s="6">
        <f t="shared" si="7920"/>
        <v>0.75034275482001567</v>
      </c>
      <c r="AN880" s="28">
        <f t="shared" si="7849"/>
        <v>1786000</v>
      </c>
      <c r="AO880" s="6">
        <f t="shared" si="7903"/>
        <v>0.44535229563269874</v>
      </c>
      <c r="AP880" s="6">
        <f t="shared" si="7921"/>
        <v>0.44791019036954088</v>
      </c>
      <c r="AQ880" s="28">
        <f t="shared" si="7683"/>
        <v>167950</v>
      </c>
      <c r="AR880" s="6">
        <f t="shared" si="7597"/>
        <v>1.4138823459362906</v>
      </c>
      <c r="AS880" s="6">
        <f t="shared" si="7598"/>
        <v>1.5788334944980196</v>
      </c>
      <c r="AT880" s="28">
        <f t="shared" si="7765"/>
        <v>1146000</v>
      </c>
      <c r="AU880" s="6">
        <f t="shared" si="7599"/>
        <v>1.1803127399650959</v>
      </c>
      <c r="AV880" s="6">
        <f t="shared" si="7600"/>
        <v>1.3183940539808032</v>
      </c>
      <c r="AW880" s="28">
        <f t="shared" si="7850"/>
        <v>1786000</v>
      </c>
      <c r="AX880" s="6">
        <f t="shared" si="7601"/>
        <v>1.1785522956326988</v>
      </c>
      <c r="AY880" s="6">
        <f t="shared" si="7602"/>
        <v>1.3165454310868188</v>
      </c>
      <c r="AZ880" s="28">
        <f t="shared" si="7851"/>
        <v>1786000</v>
      </c>
      <c r="BA880" s="6">
        <f t="shared" si="7603"/>
        <v>1.1785522956326988</v>
      </c>
      <c r="BB880" s="21">
        <f t="shared" si="7604"/>
        <v>1.3165454310868188</v>
      </c>
    </row>
    <row r="881" spans="4:54" x14ac:dyDescent="0.25">
      <c r="D881" s="28">
        <v>872</v>
      </c>
      <c r="F881" s="20"/>
      <c r="G881" s="29">
        <f t="shared" si="7615"/>
        <v>436.5</v>
      </c>
      <c r="H881" s="4">
        <f t="shared" ref="H881" si="7940">H$5/G881+H$6</f>
        <v>4.0348009163802976</v>
      </c>
      <c r="I881" s="4">
        <f t="shared" si="7606"/>
        <v>5.7831311569301267</v>
      </c>
      <c r="J881" s="28">
        <v>872</v>
      </c>
      <c r="K881" s="4">
        <f t="shared" ref="K881" si="7941">K$5/J881+K$6</f>
        <v>4.0348587155963305</v>
      </c>
      <c r="L881" s="4">
        <f t="shared" si="7608"/>
        <v>5.7832155963302752</v>
      </c>
      <c r="M881" s="28">
        <f t="shared" si="7924"/>
        <v>2416</v>
      </c>
      <c r="N881" s="6">
        <f t="shared" ref="N881" si="7942">N$5/M881+N$6</f>
        <v>3.7359046357615897</v>
      </c>
      <c r="O881" s="6">
        <f t="shared" si="7907"/>
        <v>5.2527298013245032</v>
      </c>
      <c r="P881" s="28">
        <f t="shared" si="7926"/>
        <v>23260</v>
      </c>
      <c r="Q881" s="6">
        <f t="shared" ref="Q881" si="7943">Q$5/P881+Q$6</f>
        <v>3.7003338779019779</v>
      </c>
      <c r="R881" s="6">
        <f t="shared" si="7909"/>
        <v>5.2139927773000867</v>
      </c>
      <c r="S881" s="28">
        <f t="shared" si="7676"/>
        <v>43880</v>
      </c>
      <c r="T881" s="6">
        <f t="shared" ref="T881" si="7944">T$5/S881+T$6</f>
        <v>2.6574220601640839</v>
      </c>
      <c r="U881" s="6">
        <f t="shared" si="7911"/>
        <v>2.9675931631722881</v>
      </c>
      <c r="V881" s="28">
        <f t="shared" si="7678"/>
        <v>84200</v>
      </c>
      <c r="W881" s="6">
        <f t="shared" ref="W881" si="7945">W$5/V881+W$6</f>
        <v>2.5692990498812351</v>
      </c>
      <c r="X881" s="6">
        <f t="shared" si="7913"/>
        <v>2.8694660332541568</v>
      </c>
      <c r="Y881" s="28">
        <f t="shared" si="7680"/>
        <v>168200</v>
      </c>
      <c r="Z881" s="6">
        <f t="shared" ref="Z881" si="7946">Z$5/Y881+Z$6</f>
        <v>2.4461634958382876</v>
      </c>
      <c r="AA881" s="6">
        <f t="shared" si="7915"/>
        <v>2.7321996432818074</v>
      </c>
      <c r="AB881" s="28">
        <f t="shared" si="7763"/>
        <v>1148000</v>
      </c>
      <c r="AC881" s="6">
        <f t="shared" ref="AC881" si="7947">AC$5/AB881+AC$6</f>
        <v>2.198604181184669</v>
      </c>
      <c r="AD881" s="6">
        <f t="shared" si="7917"/>
        <v>2.456049825783972</v>
      </c>
      <c r="AE881" s="28">
        <f t="shared" si="7846"/>
        <v>1789000</v>
      </c>
      <c r="AF881" s="6">
        <f t="shared" si="7900"/>
        <v>1.9128470095025154</v>
      </c>
      <c r="AG881" s="6">
        <f t="shared" si="7918"/>
        <v>2.1369046394633875</v>
      </c>
      <c r="AH881" s="28">
        <f t="shared" si="7847"/>
        <v>1789000</v>
      </c>
      <c r="AI881" s="6">
        <f t="shared" si="7901"/>
        <v>1.4462470095025155</v>
      </c>
      <c r="AJ881" s="6">
        <f t="shared" si="7919"/>
        <v>1.6156046394633874</v>
      </c>
      <c r="AK881" s="28">
        <f t="shared" si="7848"/>
        <v>1789000</v>
      </c>
      <c r="AL881" s="6">
        <f t="shared" si="7902"/>
        <v>0.74614700950251533</v>
      </c>
      <c r="AM881" s="6">
        <f t="shared" si="7920"/>
        <v>0.75033720391386216</v>
      </c>
      <c r="AN881" s="28">
        <f t="shared" si="7849"/>
        <v>1789000</v>
      </c>
      <c r="AO881" s="6">
        <f t="shared" si="7903"/>
        <v>0.44534700950251538</v>
      </c>
      <c r="AP881" s="6">
        <f t="shared" si="7921"/>
        <v>0.44790463946338738</v>
      </c>
      <c r="AQ881" s="28">
        <f t="shared" si="7683"/>
        <v>168200</v>
      </c>
      <c r="AR881" s="6">
        <f t="shared" si="7597"/>
        <v>1.4138634958382879</v>
      </c>
      <c r="AS881" s="6">
        <f t="shared" si="7598"/>
        <v>1.5788136974702109</v>
      </c>
      <c r="AT881" s="28">
        <f t="shared" si="7765"/>
        <v>1148000</v>
      </c>
      <c r="AU881" s="6">
        <f t="shared" si="7599"/>
        <v>1.1803041811846691</v>
      </c>
      <c r="AV881" s="6">
        <f t="shared" si="7600"/>
        <v>1.31838506650125</v>
      </c>
      <c r="AW881" s="28">
        <f t="shared" si="7850"/>
        <v>1789000</v>
      </c>
      <c r="AX881" s="6">
        <f t="shared" si="7601"/>
        <v>1.1785470095025155</v>
      </c>
      <c r="AY881" s="6">
        <f t="shared" si="7602"/>
        <v>1.3165398801806651</v>
      </c>
      <c r="AZ881" s="28">
        <f t="shared" si="7851"/>
        <v>1789000</v>
      </c>
      <c r="BA881" s="6">
        <f t="shared" si="7603"/>
        <v>1.1785470095025155</v>
      </c>
      <c r="BB881" s="21">
        <f t="shared" si="7604"/>
        <v>1.3165398801806651</v>
      </c>
    </row>
    <row r="882" spans="4:54" x14ac:dyDescent="0.25">
      <c r="D882" s="28">
        <v>873</v>
      </c>
      <c r="F882" s="20"/>
      <c r="G882" s="29">
        <f t="shared" si="7615"/>
        <v>437</v>
      </c>
      <c r="H882" s="4">
        <f t="shared" ref="H882" si="7948">H$5/G882+H$6</f>
        <v>4.0347432494279172</v>
      </c>
      <c r="I882" s="4">
        <f t="shared" si="7606"/>
        <v>5.7830469107551492</v>
      </c>
      <c r="J882" s="28">
        <v>873</v>
      </c>
      <c r="K882" s="4">
        <f t="shared" ref="K882" si="7949">K$5/J882+K$6</f>
        <v>4.0348009163802976</v>
      </c>
      <c r="L882" s="4">
        <f t="shared" si="7608"/>
        <v>5.7831311569301267</v>
      </c>
      <c r="M882" s="28">
        <f t="shared" si="7924"/>
        <v>2419</v>
      </c>
      <c r="N882" s="6">
        <f t="shared" ref="N882" si="7950">N$5/M882+N$6</f>
        <v>3.7358527904092602</v>
      </c>
      <c r="O882" s="6">
        <f t="shared" si="7907"/>
        <v>5.252673336089293</v>
      </c>
      <c r="P882" s="28">
        <f t="shared" si="7926"/>
        <v>23290</v>
      </c>
      <c r="Q882" s="6">
        <f t="shared" ref="Q882" si="7951">Q$5/P882+Q$6</f>
        <v>3.7003258480034349</v>
      </c>
      <c r="R882" s="6">
        <f t="shared" si="7909"/>
        <v>5.2139840274796052</v>
      </c>
      <c r="S882" s="28">
        <f t="shared" si="7676"/>
        <v>43945</v>
      </c>
      <c r="T882" s="6">
        <f t="shared" ref="T882" si="7952">T$5/S882+T$6</f>
        <v>2.657390374331551</v>
      </c>
      <c r="U882" s="6">
        <f t="shared" si="7911"/>
        <v>2.9675598930481284</v>
      </c>
      <c r="V882" s="28">
        <f t="shared" si="7678"/>
        <v>84325</v>
      </c>
      <c r="W882" s="6">
        <f t="shared" ref="W882" si="7953">W$5/V882+W$6</f>
        <v>2.5692732582270974</v>
      </c>
      <c r="X882" s="6">
        <f t="shared" si="7913"/>
        <v>2.8694389564186182</v>
      </c>
      <c r="Y882" s="28">
        <f t="shared" si="7680"/>
        <v>168450</v>
      </c>
      <c r="Z882" s="6">
        <f t="shared" ref="Z882" si="7954">Z$5/Y882+Z$6</f>
        <v>2.4461447016918969</v>
      </c>
      <c r="AA882" s="6">
        <f t="shared" si="7915"/>
        <v>2.7321799050163253</v>
      </c>
      <c r="AB882" s="28">
        <f t="shared" si="7763"/>
        <v>1150000</v>
      </c>
      <c r="AC882" s="6">
        <f t="shared" ref="AC882" si="7955">AC$5/AB882+AC$6</f>
        <v>2.1985956521739132</v>
      </c>
      <c r="AD882" s="6">
        <f t="shared" si="7917"/>
        <v>2.4560408695652174</v>
      </c>
      <c r="AE882" s="28">
        <f t="shared" si="7846"/>
        <v>1792000</v>
      </c>
      <c r="AF882" s="6">
        <f t="shared" si="7900"/>
        <v>1.9128417410714285</v>
      </c>
      <c r="AG882" s="6">
        <f t="shared" si="7918"/>
        <v>2.1368991071428569</v>
      </c>
      <c r="AH882" s="28">
        <f t="shared" si="7847"/>
        <v>1792000</v>
      </c>
      <c r="AI882" s="6">
        <f t="shared" si="7901"/>
        <v>1.4462417410714286</v>
      </c>
      <c r="AJ882" s="6">
        <f t="shared" si="7919"/>
        <v>1.6155991071428573</v>
      </c>
      <c r="AK882" s="28">
        <f t="shared" si="7848"/>
        <v>1792000</v>
      </c>
      <c r="AL882" s="6">
        <f t="shared" si="7902"/>
        <v>0.74614174107142861</v>
      </c>
      <c r="AM882" s="6">
        <f t="shared" si="7920"/>
        <v>0.75033167159333203</v>
      </c>
      <c r="AN882" s="28">
        <f t="shared" si="7849"/>
        <v>1792000</v>
      </c>
      <c r="AO882" s="6">
        <f t="shared" si="7903"/>
        <v>0.44534174107142854</v>
      </c>
      <c r="AP882" s="6">
        <f t="shared" si="7921"/>
        <v>0.44789910714285713</v>
      </c>
      <c r="AQ882" s="28">
        <f t="shared" si="7683"/>
        <v>168450</v>
      </c>
      <c r="AR882" s="6">
        <f t="shared" si="7597"/>
        <v>1.4138447016918967</v>
      </c>
      <c r="AS882" s="6">
        <f t="shared" si="7598"/>
        <v>1.5787939592047289</v>
      </c>
      <c r="AT882" s="28">
        <f t="shared" si="7765"/>
        <v>1150000</v>
      </c>
      <c r="AU882" s="6">
        <f t="shared" si="7599"/>
        <v>1.180295652173913</v>
      </c>
      <c r="AV882" s="6">
        <f t="shared" si="7600"/>
        <v>1.3183761102824951</v>
      </c>
      <c r="AW882" s="28">
        <f t="shared" si="7850"/>
        <v>1792000</v>
      </c>
      <c r="AX882" s="6">
        <f t="shared" si="7601"/>
        <v>1.1785417410714285</v>
      </c>
      <c r="AY882" s="6">
        <f t="shared" si="7602"/>
        <v>1.316534347860135</v>
      </c>
      <c r="AZ882" s="28">
        <f t="shared" si="7851"/>
        <v>1792000</v>
      </c>
      <c r="BA882" s="6">
        <f t="shared" si="7603"/>
        <v>1.1785417410714285</v>
      </c>
      <c r="BB882" s="21">
        <f t="shared" si="7604"/>
        <v>1.316534347860135</v>
      </c>
    </row>
    <row r="883" spans="4:54" x14ac:dyDescent="0.25">
      <c r="D883" s="28">
        <v>874</v>
      </c>
      <c r="F883" s="20"/>
      <c r="G883" s="29">
        <f t="shared" si="7615"/>
        <v>437.5</v>
      </c>
      <c r="H883" s="4">
        <f t="shared" ref="H883" si="7956">H$5/G883+H$6</f>
        <v>4.0346857142857147</v>
      </c>
      <c r="I883" s="4">
        <f t="shared" si="7606"/>
        <v>5.7829628571428575</v>
      </c>
      <c r="J883" s="28">
        <v>874</v>
      </c>
      <c r="K883" s="4">
        <f t="shared" ref="K883" si="7957">K$5/J883+K$6</f>
        <v>4.0347432494279172</v>
      </c>
      <c r="L883" s="4">
        <f t="shared" si="7608"/>
        <v>5.7830469107551492</v>
      </c>
      <c r="M883" s="28">
        <f t="shared" si="7924"/>
        <v>2422</v>
      </c>
      <c r="N883" s="6">
        <f t="shared" ref="N883" si="7958">N$5/M883+N$6</f>
        <v>3.735801073492981</v>
      </c>
      <c r="O883" s="6">
        <f t="shared" si="7907"/>
        <v>5.2526170107349301</v>
      </c>
      <c r="P883" s="28">
        <f t="shared" si="7926"/>
        <v>23320</v>
      </c>
      <c r="Q883" s="6">
        <f t="shared" ref="Q883" si="7959">Q$5/P883+Q$6</f>
        <v>3.7003178387650086</v>
      </c>
      <c r="R883" s="6">
        <f t="shared" si="7909"/>
        <v>5.2139753001715272</v>
      </c>
      <c r="S883" s="28">
        <f t="shared" si="7676"/>
        <v>44010</v>
      </c>
      <c r="T883" s="6">
        <f t="shared" ref="T883" si="7960">T$5/S883+T$6</f>
        <v>2.6573587820949784</v>
      </c>
      <c r="U883" s="6">
        <f t="shared" si="7911"/>
        <v>2.9675267211997274</v>
      </c>
      <c r="V883" s="28">
        <f t="shared" si="7678"/>
        <v>84450</v>
      </c>
      <c r="W883" s="6">
        <f t="shared" ref="W883" si="7961">W$5/V883+W$6</f>
        <v>2.5692475429248076</v>
      </c>
      <c r="X883" s="6">
        <f t="shared" si="7913"/>
        <v>2.8694119597394909</v>
      </c>
      <c r="Y883" s="28">
        <f t="shared" si="7680"/>
        <v>168700</v>
      </c>
      <c r="Z883" s="6">
        <f t="shared" ref="Z883" si="7962">Z$5/Y883+Z$6</f>
        <v>2.4461259632483698</v>
      </c>
      <c r="AA883" s="6">
        <f t="shared" si="7915"/>
        <v>2.7321602252519268</v>
      </c>
      <c r="AB883" s="28">
        <f t="shared" si="7763"/>
        <v>1152000</v>
      </c>
      <c r="AC883" s="6">
        <f t="shared" ref="AC883" si="7963">AC$5/AB883+AC$6</f>
        <v>2.1985871527777778</v>
      </c>
      <c r="AD883" s="6">
        <f t="shared" si="7917"/>
        <v>2.4560319444444443</v>
      </c>
      <c r="AE883" s="28">
        <f t="shared" si="7846"/>
        <v>1795000</v>
      </c>
      <c r="AF883" s="6">
        <f t="shared" si="7900"/>
        <v>1.9128364902506962</v>
      </c>
      <c r="AG883" s="6">
        <f t="shared" si="7918"/>
        <v>2.1368935933147633</v>
      </c>
      <c r="AH883" s="28">
        <f t="shared" si="7847"/>
        <v>1795000</v>
      </c>
      <c r="AI883" s="6">
        <f t="shared" si="7901"/>
        <v>1.4462364902506963</v>
      </c>
      <c r="AJ883" s="6">
        <f t="shared" si="7919"/>
        <v>1.6155935933147634</v>
      </c>
      <c r="AK883" s="28">
        <f t="shared" si="7848"/>
        <v>1795000</v>
      </c>
      <c r="AL883" s="6">
        <f t="shared" si="7902"/>
        <v>0.74613649025069639</v>
      </c>
      <c r="AM883" s="6">
        <f t="shared" si="7920"/>
        <v>0.75032615776523803</v>
      </c>
      <c r="AN883" s="28">
        <f t="shared" si="7849"/>
        <v>1795000</v>
      </c>
      <c r="AO883" s="6">
        <f t="shared" si="7903"/>
        <v>0.44533649025069638</v>
      </c>
      <c r="AP883" s="6">
        <f t="shared" si="7921"/>
        <v>0.44789359331476325</v>
      </c>
      <c r="AQ883" s="28">
        <f t="shared" si="7683"/>
        <v>168700</v>
      </c>
      <c r="AR883" s="6">
        <f t="shared" si="7597"/>
        <v>1.4138259632483698</v>
      </c>
      <c r="AS883" s="6">
        <f t="shared" si="7598"/>
        <v>1.5787742794403301</v>
      </c>
      <c r="AT883" s="28">
        <f t="shared" si="7765"/>
        <v>1152000</v>
      </c>
      <c r="AU883" s="6">
        <f t="shared" si="7599"/>
        <v>1.1802871527777778</v>
      </c>
      <c r="AV883" s="6">
        <f t="shared" si="7600"/>
        <v>1.3183671851617222</v>
      </c>
      <c r="AW883" s="28">
        <f t="shared" si="7850"/>
        <v>1795000</v>
      </c>
      <c r="AX883" s="6">
        <f t="shared" si="7601"/>
        <v>1.1785364902506963</v>
      </c>
      <c r="AY883" s="6">
        <f t="shared" si="7602"/>
        <v>1.3165288340320411</v>
      </c>
      <c r="AZ883" s="28">
        <f t="shared" si="7851"/>
        <v>1795000</v>
      </c>
      <c r="BA883" s="6">
        <f t="shared" si="7603"/>
        <v>1.1785364902506963</v>
      </c>
      <c r="BB883" s="21">
        <f t="shared" si="7604"/>
        <v>1.3165288340320411</v>
      </c>
    </row>
    <row r="884" spans="4:54" x14ac:dyDescent="0.25">
      <c r="D884" s="28">
        <v>875</v>
      </c>
      <c r="F884" s="20"/>
      <c r="G884" s="29">
        <f t="shared" si="7615"/>
        <v>438</v>
      </c>
      <c r="H884" s="4">
        <f t="shared" ref="H884" si="7964">H$5/G884+H$6</f>
        <v>4.0346283105022831</v>
      </c>
      <c r="I884" s="4">
        <f t="shared" si="7606"/>
        <v>5.7828789954337898</v>
      </c>
      <c r="J884" s="28">
        <v>875</v>
      </c>
      <c r="K884" s="4">
        <f t="shared" ref="K884" si="7965">K$5/J884+K$6</f>
        <v>4.0346857142857147</v>
      </c>
      <c r="L884" s="4">
        <f t="shared" si="7608"/>
        <v>5.7829628571428575</v>
      </c>
      <c r="M884" s="28">
        <f t="shared" si="7924"/>
        <v>2425</v>
      </c>
      <c r="N884" s="6">
        <f t="shared" ref="N884" si="7966">N$5/M884+N$6</f>
        <v>3.7357494845360826</v>
      </c>
      <c r="O884" s="6">
        <f t="shared" si="7907"/>
        <v>5.2525608247422682</v>
      </c>
      <c r="P884" s="28">
        <f t="shared" si="7926"/>
        <v>23350</v>
      </c>
      <c r="Q884" s="6">
        <f t="shared" ref="Q884" si="7967">Q$5/P884+Q$6</f>
        <v>3.7003098501070664</v>
      </c>
      <c r="R884" s="6">
        <f t="shared" si="7909"/>
        <v>5.2139665952890795</v>
      </c>
      <c r="S884" s="28">
        <f t="shared" si="7676"/>
        <v>44075</v>
      </c>
      <c r="T884" s="6">
        <f t="shared" ref="T884" si="7968">T$5/S884+T$6</f>
        <v>2.6573272830402725</v>
      </c>
      <c r="U884" s="6">
        <f t="shared" si="7911"/>
        <v>2.9674936471922861</v>
      </c>
      <c r="V884" s="28">
        <f t="shared" si="7678"/>
        <v>84575</v>
      </c>
      <c r="W884" s="6">
        <f t="shared" ref="W884" si="7969">W$5/V884+W$6</f>
        <v>2.5692219036358259</v>
      </c>
      <c r="X884" s="6">
        <f t="shared" si="7913"/>
        <v>2.8693850428613654</v>
      </c>
      <c r="Y884" s="28">
        <f t="shared" si="7680"/>
        <v>168950</v>
      </c>
      <c r="Z884" s="6">
        <f t="shared" ref="Z884" si="7970">Z$5/Y884+Z$6</f>
        <v>2.4461072802604322</v>
      </c>
      <c r="AA884" s="6">
        <f t="shared" si="7915"/>
        <v>2.7321406037289138</v>
      </c>
      <c r="AB884" s="28">
        <f t="shared" si="7763"/>
        <v>1154000</v>
      </c>
      <c r="AC884" s="6">
        <f t="shared" ref="AC884" si="7971">AC$5/AB884+AC$6</f>
        <v>2.198578682842288</v>
      </c>
      <c r="AD884" s="6">
        <f t="shared" si="7917"/>
        <v>2.4560230502599651</v>
      </c>
      <c r="AE884" s="28">
        <f t="shared" si="7846"/>
        <v>1798000</v>
      </c>
      <c r="AF884" s="6">
        <f t="shared" si="7900"/>
        <v>1.912831256952169</v>
      </c>
      <c r="AG884" s="6">
        <f t="shared" si="7918"/>
        <v>2.1368880978865405</v>
      </c>
      <c r="AH884" s="28">
        <f t="shared" si="7847"/>
        <v>1798000</v>
      </c>
      <c r="AI884" s="6">
        <f t="shared" si="7901"/>
        <v>1.4462312569521691</v>
      </c>
      <c r="AJ884" s="6">
        <f t="shared" si="7919"/>
        <v>1.6155880978865407</v>
      </c>
      <c r="AK884" s="28">
        <f t="shared" si="7848"/>
        <v>1798000</v>
      </c>
      <c r="AL884" s="6">
        <f t="shared" si="7902"/>
        <v>0.74613125695216909</v>
      </c>
      <c r="AM884" s="6">
        <f t="shared" si="7920"/>
        <v>0.75032066233701544</v>
      </c>
      <c r="AN884" s="28">
        <f t="shared" si="7849"/>
        <v>1798000</v>
      </c>
      <c r="AO884" s="6">
        <f t="shared" si="7903"/>
        <v>0.44533125695216907</v>
      </c>
      <c r="AP884" s="6">
        <f t="shared" si="7921"/>
        <v>0.4478880978865406</v>
      </c>
      <c r="AQ884" s="28">
        <f t="shared" si="7683"/>
        <v>168950</v>
      </c>
      <c r="AR884" s="6">
        <f t="shared" si="7597"/>
        <v>1.413807280260432</v>
      </c>
      <c r="AS884" s="6">
        <f t="shared" si="7598"/>
        <v>1.5787546579173175</v>
      </c>
      <c r="AT884" s="28">
        <f t="shared" si="7765"/>
        <v>1154000</v>
      </c>
      <c r="AU884" s="6">
        <f t="shared" si="7599"/>
        <v>1.1802786828422878</v>
      </c>
      <c r="AV884" s="6">
        <f t="shared" si="7600"/>
        <v>1.3183582909772431</v>
      </c>
      <c r="AW884" s="28">
        <f t="shared" si="7850"/>
        <v>1798000</v>
      </c>
      <c r="AX884" s="6">
        <f t="shared" si="7601"/>
        <v>1.1785312569521691</v>
      </c>
      <c r="AY884" s="6">
        <f t="shared" si="7602"/>
        <v>1.3165233386038184</v>
      </c>
      <c r="AZ884" s="28">
        <f t="shared" si="7851"/>
        <v>1798000</v>
      </c>
      <c r="BA884" s="6">
        <f t="shared" si="7603"/>
        <v>1.1785312569521691</v>
      </c>
      <c r="BB884" s="21">
        <f t="shared" si="7604"/>
        <v>1.3165233386038184</v>
      </c>
    </row>
    <row r="885" spans="4:54" x14ac:dyDescent="0.25">
      <c r="D885" s="28">
        <v>876</v>
      </c>
      <c r="F885" s="20"/>
      <c r="G885" s="29">
        <f t="shared" si="7615"/>
        <v>438.5</v>
      </c>
      <c r="H885" s="4">
        <f t="shared" ref="H885" si="7972">H$5/G885+H$6</f>
        <v>4.034571037628278</v>
      </c>
      <c r="I885" s="4">
        <f t="shared" si="7606"/>
        <v>5.7827953249714943</v>
      </c>
      <c r="J885" s="28">
        <v>876</v>
      </c>
      <c r="K885" s="4">
        <f t="shared" ref="K885" si="7973">K$5/J885+K$6</f>
        <v>4.0346283105022831</v>
      </c>
      <c r="L885" s="4">
        <f t="shared" si="7608"/>
        <v>5.7828789954337898</v>
      </c>
      <c r="M885" s="28">
        <f t="shared" si="7924"/>
        <v>2428</v>
      </c>
      <c r="N885" s="6">
        <f t="shared" ref="N885" si="7974">N$5/M885+N$6</f>
        <v>3.7356980230642507</v>
      </c>
      <c r="O885" s="6">
        <f t="shared" si="7907"/>
        <v>5.2525047775947282</v>
      </c>
      <c r="P885" s="28">
        <f t="shared" si="7926"/>
        <v>23380</v>
      </c>
      <c r="Q885" s="6">
        <f t="shared" ref="Q885" si="7975">Q$5/P885+Q$6</f>
        <v>3.7003018819503852</v>
      </c>
      <c r="R885" s="6">
        <f t="shared" si="7909"/>
        <v>5.2139579127459372</v>
      </c>
      <c r="S885" s="28">
        <f t="shared" si="7676"/>
        <v>44140</v>
      </c>
      <c r="T885" s="6">
        <f t="shared" ref="T885" si="7976">T$5/S885+T$6</f>
        <v>2.6572958767557773</v>
      </c>
      <c r="U885" s="6">
        <f t="shared" si="7911"/>
        <v>2.967460670593566</v>
      </c>
      <c r="V885" s="28">
        <f t="shared" si="7678"/>
        <v>84700</v>
      </c>
      <c r="W885" s="6">
        <f t="shared" ref="W885" si="7977">W$5/V885+W$6</f>
        <v>2.5691963400236126</v>
      </c>
      <c r="X885" s="6">
        <f t="shared" si="7913"/>
        <v>2.8693582054309328</v>
      </c>
      <c r="Y885" s="28">
        <f t="shared" si="7680"/>
        <v>169200</v>
      </c>
      <c r="Z885" s="6">
        <f t="shared" ref="Z885" si="7978">Z$5/Y885+Z$6</f>
        <v>2.4460886524822696</v>
      </c>
      <c r="AA885" s="6">
        <f t="shared" si="7915"/>
        <v>2.7321210401891256</v>
      </c>
      <c r="AB885" s="28">
        <f t="shared" si="7763"/>
        <v>1156000</v>
      </c>
      <c r="AC885" s="6">
        <f t="shared" ref="AC885" si="7979">AC$5/AB885+AC$6</f>
        <v>2.198570242214533</v>
      </c>
      <c r="AD885" s="6">
        <f t="shared" si="7917"/>
        <v>2.4560141868512111</v>
      </c>
      <c r="AE885" s="28">
        <f t="shared" si="7846"/>
        <v>1801000</v>
      </c>
      <c r="AF885" s="6">
        <f t="shared" si="7900"/>
        <v>1.9128260410882842</v>
      </c>
      <c r="AG885" s="6">
        <f t="shared" si="7918"/>
        <v>2.136882620766241</v>
      </c>
      <c r="AH885" s="28">
        <f t="shared" si="7847"/>
        <v>1801000</v>
      </c>
      <c r="AI885" s="6">
        <f t="shared" si="7901"/>
        <v>1.4462260410882843</v>
      </c>
      <c r="AJ885" s="6">
        <f t="shared" si="7919"/>
        <v>1.6155826207662412</v>
      </c>
      <c r="AK885" s="28">
        <f t="shared" si="7848"/>
        <v>1801000</v>
      </c>
      <c r="AL885" s="6">
        <f t="shared" si="7902"/>
        <v>0.74612604108828429</v>
      </c>
      <c r="AM885" s="6">
        <f t="shared" si="7920"/>
        <v>0.75031518521671581</v>
      </c>
      <c r="AN885" s="28">
        <f t="shared" si="7849"/>
        <v>1801000</v>
      </c>
      <c r="AO885" s="6">
        <f t="shared" si="7903"/>
        <v>0.44532604108828427</v>
      </c>
      <c r="AP885" s="6">
        <f t="shared" si="7921"/>
        <v>0.44788262076624097</v>
      </c>
      <c r="AQ885" s="28">
        <f t="shared" si="7683"/>
        <v>169200</v>
      </c>
      <c r="AR885" s="6">
        <f t="shared" si="7597"/>
        <v>1.4137886524822696</v>
      </c>
      <c r="AS885" s="6">
        <f t="shared" si="7598"/>
        <v>1.5787350943775289</v>
      </c>
      <c r="AT885" s="28">
        <f t="shared" si="7765"/>
        <v>1156000</v>
      </c>
      <c r="AU885" s="6">
        <f t="shared" si="7599"/>
        <v>1.1802702422145328</v>
      </c>
      <c r="AV885" s="6">
        <f t="shared" si="7600"/>
        <v>1.3183494275684888</v>
      </c>
      <c r="AW885" s="28">
        <f t="shared" si="7850"/>
        <v>1801000</v>
      </c>
      <c r="AX885" s="6">
        <f t="shared" si="7601"/>
        <v>1.1785260410882843</v>
      </c>
      <c r="AY885" s="6">
        <f t="shared" si="7602"/>
        <v>1.3165178614835189</v>
      </c>
      <c r="AZ885" s="28">
        <f t="shared" si="7851"/>
        <v>1801000</v>
      </c>
      <c r="BA885" s="6">
        <f t="shared" si="7603"/>
        <v>1.1785260410882843</v>
      </c>
      <c r="BB885" s="21">
        <f t="shared" si="7604"/>
        <v>1.3165178614835189</v>
      </c>
    </row>
    <row r="886" spans="4:54" x14ac:dyDescent="0.25">
      <c r="D886" s="28">
        <v>877</v>
      </c>
      <c r="F886" s="20"/>
      <c r="G886" s="29">
        <f t="shared" si="7615"/>
        <v>439</v>
      </c>
      <c r="H886" s="4">
        <f t="shared" ref="H886" si="7980">H$5/G886+H$6</f>
        <v>4.034513895216401</v>
      </c>
      <c r="I886" s="4">
        <f t="shared" si="7606"/>
        <v>5.7827118451025061</v>
      </c>
      <c r="J886" s="28">
        <v>877</v>
      </c>
      <c r="K886" s="4">
        <f t="shared" ref="K886" si="7981">K$5/J886+K$6</f>
        <v>4.034571037628278</v>
      </c>
      <c r="L886" s="4">
        <f t="shared" si="7608"/>
        <v>5.7827953249714943</v>
      </c>
      <c r="M886" s="28">
        <f t="shared" si="7924"/>
        <v>2431</v>
      </c>
      <c r="N886" s="6">
        <f t="shared" ref="N886" si="7982">N$5/M886+N$6</f>
        <v>3.7356466886055122</v>
      </c>
      <c r="O886" s="6">
        <f t="shared" si="7907"/>
        <v>5.2524488687782807</v>
      </c>
      <c r="P886" s="28">
        <f t="shared" si="7926"/>
        <v>23410</v>
      </c>
      <c r="Q886" s="6">
        <f t="shared" ref="Q886" si="7983">Q$5/P886+Q$6</f>
        <v>3.7002939342161469</v>
      </c>
      <c r="R886" s="6">
        <f t="shared" si="7909"/>
        <v>5.2139492524562154</v>
      </c>
      <c r="S886" s="28">
        <f t="shared" si="7676"/>
        <v>44205</v>
      </c>
      <c r="T886" s="6">
        <f t="shared" ref="T886" si="7984">T$5/S886+T$6</f>
        <v>2.6572645628322591</v>
      </c>
      <c r="U886" s="6">
        <f t="shared" si="7911"/>
        <v>2.967427790973872</v>
      </c>
      <c r="V886" s="28">
        <f t="shared" si="7678"/>
        <v>84825</v>
      </c>
      <c r="W886" s="6">
        <f t="shared" ref="W886" si="7985">W$5/V886+W$6</f>
        <v>2.56917085175361</v>
      </c>
      <c r="X886" s="6">
        <f t="shared" si="7913"/>
        <v>2.8693314470969642</v>
      </c>
      <c r="Y886" s="28">
        <f t="shared" si="7680"/>
        <v>169450</v>
      </c>
      <c r="Z886" s="6">
        <f t="shared" ref="Z886" si="7986">Z$5/Y886+Z$6</f>
        <v>2.4460700796695192</v>
      </c>
      <c r="AA886" s="6">
        <f t="shared" si="7915"/>
        <v>2.7321015343759223</v>
      </c>
      <c r="AB886" s="28">
        <f t="shared" si="7763"/>
        <v>1158000</v>
      </c>
      <c r="AC886" s="6">
        <f t="shared" ref="AC886" si="7987">AC$5/AB886+AC$6</f>
        <v>2.1985618307426598</v>
      </c>
      <c r="AD886" s="6">
        <f t="shared" si="7917"/>
        <v>2.4560053540587217</v>
      </c>
      <c r="AE886" s="28">
        <f t="shared" si="7846"/>
        <v>1804000</v>
      </c>
      <c r="AF886" s="6">
        <f t="shared" si="7900"/>
        <v>1.9128208425720621</v>
      </c>
      <c r="AG886" s="6">
        <f t="shared" si="7918"/>
        <v>2.1368771618625275</v>
      </c>
      <c r="AH886" s="28">
        <f t="shared" si="7847"/>
        <v>1804000</v>
      </c>
      <c r="AI886" s="6">
        <f t="shared" si="7901"/>
        <v>1.4462208425720622</v>
      </c>
      <c r="AJ886" s="6">
        <f t="shared" si="7919"/>
        <v>1.6155771618625279</v>
      </c>
      <c r="AK886" s="28">
        <f t="shared" si="7848"/>
        <v>1804000</v>
      </c>
      <c r="AL886" s="6">
        <f t="shared" si="7902"/>
        <v>0.74612084257206213</v>
      </c>
      <c r="AM886" s="6">
        <f t="shared" si="7920"/>
        <v>0.75030972631300252</v>
      </c>
      <c r="AN886" s="28">
        <f t="shared" si="7849"/>
        <v>1804000</v>
      </c>
      <c r="AO886" s="6">
        <f t="shared" si="7903"/>
        <v>0.44532084257206206</v>
      </c>
      <c r="AP886" s="6">
        <f t="shared" si="7921"/>
        <v>0.44787716186252768</v>
      </c>
      <c r="AQ886" s="28">
        <f t="shared" si="7683"/>
        <v>169450</v>
      </c>
      <c r="AR886" s="6">
        <f t="shared" si="7597"/>
        <v>1.413770079669519</v>
      </c>
      <c r="AS886" s="6">
        <f t="shared" si="7598"/>
        <v>1.5787155885643258</v>
      </c>
      <c r="AT886" s="28">
        <f t="shared" si="7765"/>
        <v>1158000</v>
      </c>
      <c r="AU886" s="6">
        <f t="shared" si="7599"/>
        <v>1.1802618307426598</v>
      </c>
      <c r="AV886" s="6">
        <f t="shared" si="7600"/>
        <v>1.3183405947759999</v>
      </c>
      <c r="AW886" s="28">
        <f t="shared" si="7850"/>
        <v>1804000</v>
      </c>
      <c r="AX886" s="6">
        <f t="shared" si="7601"/>
        <v>1.1785208425720621</v>
      </c>
      <c r="AY886" s="6">
        <f t="shared" si="7602"/>
        <v>1.3165124025798056</v>
      </c>
      <c r="AZ886" s="28">
        <f t="shared" si="7851"/>
        <v>1804000</v>
      </c>
      <c r="BA886" s="6">
        <f t="shared" si="7603"/>
        <v>1.1785208425720621</v>
      </c>
      <c r="BB886" s="21">
        <f t="shared" si="7604"/>
        <v>1.3165124025798056</v>
      </c>
    </row>
    <row r="887" spans="4:54" x14ac:dyDescent="0.25">
      <c r="D887" s="28">
        <v>878</v>
      </c>
      <c r="F887" s="20"/>
      <c r="G887" s="29">
        <f t="shared" si="7615"/>
        <v>439.5</v>
      </c>
      <c r="H887" s="4">
        <f t="shared" ref="H887" si="7988">H$5/G887+H$6</f>
        <v>4.034456882821388</v>
      </c>
      <c r="I887" s="4">
        <f t="shared" si="7606"/>
        <v>5.7826285551763368</v>
      </c>
      <c r="J887" s="28">
        <v>878</v>
      </c>
      <c r="K887" s="4">
        <f t="shared" ref="K887" si="7989">K$5/J887+K$6</f>
        <v>4.034513895216401</v>
      </c>
      <c r="L887" s="4">
        <f t="shared" si="7608"/>
        <v>5.7827118451025061</v>
      </c>
      <c r="M887" s="28">
        <f t="shared" si="7924"/>
        <v>2434</v>
      </c>
      <c r="N887" s="6">
        <f t="shared" ref="N887" si="7990">N$5/M887+N$6</f>
        <v>3.7355954806902218</v>
      </c>
      <c r="O887" s="6">
        <f t="shared" si="7907"/>
        <v>5.2523930977814297</v>
      </c>
      <c r="P887" s="28">
        <f t="shared" si="7926"/>
        <v>23440</v>
      </c>
      <c r="Q887" s="6">
        <f t="shared" ref="Q887" si="7991">Q$5/P887+Q$6</f>
        <v>3.7002860068259387</v>
      </c>
      <c r="R887" s="6">
        <f t="shared" si="7909"/>
        <v>5.2139406143344713</v>
      </c>
      <c r="S887" s="28">
        <f t="shared" si="7676"/>
        <v>44270</v>
      </c>
      <c r="T887" s="6">
        <f t="shared" ref="T887" si="7992">T$5/S887+T$6</f>
        <v>2.657233340862887</v>
      </c>
      <c r="U887" s="6">
        <f t="shared" si="7911"/>
        <v>2.9673950079060312</v>
      </c>
      <c r="V887" s="28">
        <f t="shared" si="7678"/>
        <v>84950</v>
      </c>
      <c r="W887" s="6">
        <f t="shared" ref="W887" si="7993">W$5/V887+W$6</f>
        <v>2.5691454384932313</v>
      </c>
      <c r="X887" s="6">
        <f t="shared" si="7913"/>
        <v>2.8693047675103003</v>
      </c>
      <c r="Y887" s="28">
        <f t="shared" si="7680"/>
        <v>169700</v>
      </c>
      <c r="Z887" s="6">
        <f t="shared" ref="Z887" si="7994">Z$5/Y887+Z$6</f>
        <v>2.4460515615792575</v>
      </c>
      <c r="AA887" s="6">
        <f t="shared" si="7915"/>
        <v>2.7320820860341781</v>
      </c>
      <c r="AB887" s="28">
        <f t="shared" si="7763"/>
        <v>1160000</v>
      </c>
      <c r="AC887" s="6">
        <f t="shared" ref="AC887" si="7995">AC$5/AB887+AC$6</f>
        <v>2.1985534482758622</v>
      </c>
      <c r="AD887" s="6">
        <f t="shared" si="7917"/>
        <v>2.4559965517241378</v>
      </c>
      <c r="AE887" s="28">
        <f t="shared" si="7846"/>
        <v>1807000</v>
      </c>
      <c r="AF887" s="6">
        <f t="shared" si="7900"/>
        <v>1.9128156613171001</v>
      </c>
      <c r="AG887" s="6">
        <f t="shared" si="7918"/>
        <v>2.1368717210846708</v>
      </c>
      <c r="AH887" s="28">
        <f t="shared" si="7847"/>
        <v>1807000</v>
      </c>
      <c r="AI887" s="6">
        <f t="shared" si="7901"/>
        <v>1.4462156613171002</v>
      </c>
      <c r="AJ887" s="6">
        <f t="shared" si="7919"/>
        <v>1.6155717210846707</v>
      </c>
      <c r="AK887" s="28">
        <f t="shared" si="7848"/>
        <v>1807000</v>
      </c>
      <c r="AL887" s="6">
        <f t="shared" si="7902"/>
        <v>0.74611566131710017</v>
      </c>
      <c r="AM887" s="6">
        <f t="shared" si="7920"/>
        <v>0.75030428553514561</v>
      </c>
      <c r="AN887" s="28">
        <f t="shared" si="7849"/>
        <v>1807000</v>
      </c>
      <c r="AO887" s="6">
        <f t="shared" si="7903"/>
        <v>0.44531566131710015</v>
      </c>
      <c r="AP887" s="6">
        <f t="shared" si="7921"/>
        <v>0.44787172108467072</v>
      </c>
      <c r="AQ887" s="28">
        <f t="shared" si="7683"/>
        <v>169700</v>
      </c>
      <c r="AR887" s="6">
        <f t="shared" si="7597"/>
        <v>1.4137515615792575</v>
      </c>
      <c r="AS887" s="6">
        <f t="shared" si="7598"/>
        <v>1.5786961402225816</v>
      </c>
      <c r="AT887" s="28">
        <f t="shared" si="7765"/>
        <v>1160000</v>
      </c>
      <c r="AU887" s="6">
        <f t="shared" si="7599"/>
        <v>1.180253448275862</v>
      </c>
      <c r="AV887" s="6">
        <f t="shared" si="7600"/>
        <v>1.3183317924414157</v>
      </c>
      <c r="AW887" s="28">
        <f t="shared" si="7850"/>
        <v>1807000</v>
      </c>
      <c r="AX887" s="6">
        <f t="shared" si="7601"/>
        <v>1.1785156613171002</v>
      </c>
      <c r="AY887" s="6">
        <f t="shared" si="7602"/>
        <v>1.3165069618019485</v>
      </c>
      <c r="AZ887" s="28">
        <f t="shared" si="7851"/>
        <v>1807000</v>
      </c>
      <c r="BA887" s="6">
        <f t="shared" si="7603"/>
        <v>1.1785156613171002</v>
      </c>
      <c r="BB887" s="21">
        <f t="shared" si="7604"/>
        <v>1.3165069618019485</v>
      </c>
    </row>
    <row r="888" spans="4:54" x14ac:dyDescent="0.25">
      <c r="D888" s="28">
        <v>879</v>
      </c>
      <c r="F888" s="20"/>
      <c r="G888" s="29">
        <f t="shared" si="7615"/>
        <v>440</v>
      </c>
      <c r="H888" s="4">
        <f t="shared" ref="H888" si="7996">H$5/G888+H$6</f>
        <v>4.0343999999999998</v>
      </c>
      <c r="I888" s="4">
        <f t="shared" si="7606"/>
        <v>5.7825454545454544</v>
      </c>
      <c r="J888" s="28">
        <v>879</v>
      </c>
      <c r="K888" s="4">
        <f t="shared" ref="K888" si="7997">K$5/J888+K$6</f>
        <v>4.034456882821388</v>
      </c>
      <c r="L888" s="4">
        <f t="shared" si="7608"/>
        <v>5.7826285551763368</v>
      </c>
      <c r="M888" s="28">
        <f t="shared" si="7924"/>
        <v>2437</v>
      </c>
      <c r="N888" s="6">
        <f t="shared" ref="N888" si="7998">N$5/M888+N$6</f>
        <v>3.7355443988510464</v>
      </c>
      <c r="O888" s="6">
        <f t="shared" si="7907"/>
        <v>5.2523374640951994</v>
      </c>
      <c r="P888" s="28">
        <f t="shared" si="7926"/>
        <v>23470</v>
      </c>
      <c r="Q888" s="6">
        <f t="shared" ref="Q888" si="7999">Q$5/P888+Q$6</f>
        <v>3.7002780997017473</v>
      </c>
      <c r="R888" s="6">
        <f t="shared" si="7909"/>
        <v>5.2139319982956973</v>
      </c>
      <c r="S888" s="28">
        <f t="shared" si="7676"/>
        <v>44335</v>
      </c>
      <c r="T888" s="6">
        <f t="shared" ref="T888" si="8000">T$5/S888+T$6</f>
        <v>2.6572022104432165</v>
      </c>
      <c r="U888" s="6">
        <f t="shared" si="7911"/>
        <v>2.9673623209653774</v>
      </c>
      <c r="V888" s="28">
        <f t="shared" si="7678"/>
        <v>85075</v>
      </c>
      <c r="W888" s="6">
        <f t="shared" ref="W888" si="8001">W$5/V888+W$6</f>
        <v>2.5691200999118422</v>
      </c>
      <c r="X888" s="6">
        <f t="shared" si="7913"/>
        <v>2.869278166323832</v>
      </c>
      <c r="Y888" s="28">
        <f t="shared" si="7680"/>
        <v>169950</v>
      </c>
      <c r="Z888" s="6">
        <f t="shared" ref="Z888" si="8002">Z$5/Y888+Z$6</f>
        <v>2.4460330979699911</v>
      </c>
      <c r="AA888" s="6">
        <f t="shared" si="7915"/>
        <v>2.732062694910268</v>
      </c>
      <c r="AB888" s="28">
        <f t="shared" si="7763"/>
        <v>1162000</v>
      </c>
      <c r="AC888" s="6">
        <f t="shared" ref="AC888" si="8003">AC$5/AB888+AC$6</f>
        <v>2.1985450946643721</v>
      </c>
      <c r="AD888" s="6">
        <f t="shared" si="7917"/>
        <v>2.4559877796901892</v>
      </c>
      <c r="AE888" s="28">
        <f t="shared" si="7846"/>
        <v>1810000</v>
      </c>
      <c r="AF888" s="6">
        <f t="shared" si="7900"/>
        <v>1.912810497237569</v>
      </c>
      <c r="AG888" s="6">
        <f t="shared" si="7918"/>
        <v>2.1368662983425413</v>
      </c>
      <c r="AH888" s="28">
        <f t="shared" si="7847"/>
        <v>1810000</v>
      </c>
      <c r="AI888" s="6">
        <f t="shared" si="7901"/>
        <v>1.4462104972375691</v>
      </c>
      <c r="AJ888" s="6">
        <f t="shared" si="7919"/>
        <v>1.6155662983425414</v>
      </c>
      <c r="AK888" s="28">
        <f t="shared" si="7848"/>
        <v>1810000</v>
      </c>
      <c r="AL888" s="6">
        <f t="shared" si="7902"/>
        <v>0.74611049723756906</v>
      </c>
      <c r="AM888" s="6">
        <f t="shared" si="7920"/>
        <v>0.75029886279301627</v>
      </c>
      <c r="AN888" s="28">
        <f t="shared" si="7849"/>
        <v>1810000</v>
      </c>
      <c r="AO888" s="6">
        <f t="shared" si="7903"/>
        <v>0.44531049723756905</v>
      </c>
      <c r="AP888" s="6">
        <f t="shared" si="7921"/>
        <v>0.44786629834254144</v>
      </c>
      <c r="AQ888" s="28">
        <f t="shared" si="7683"/>
        <v>169950</v>
      </c>
      <c r="AR888" s="6">
        <f t="shared" si="7597"/>
        <v>1.4137330979699911</v>
      </c>
      <c r="AS888" s="6">
        <f t="shared" si="7598"/>
        <v>1.5786767490986713</v>
      </c>
      <c r="AT888" s="28">
        <f t="shared" si="7765"/>
        <v>1162000</v>
      </c>
      <c r="AU888" s="6">
        <f t="shared" si="7599"/>
        <v>1.1802450946643719</v>
      </c>
      <c r="AV888" s="6">
        <f t="shared" si="7600"/>
        <v>1.3183230204074672</v>
      </c>
      <c r="AW888" s="28">
        <f t="shared" si="7850"/>
        <v>1810000</v>
      </c>
      <c r="AX888" s="6">
        <f t="shared" si="7601"/>
        <v>1.1785104972375691</v>
      </c>
      <c r="AY888" s="6">
        <f t="shared" si="7602"/>
        <v>1.3165015390598191</v>
      </c>
      <c r="AZ888" s="28">
        <f t="shared" si="7851"/>
        <v>1810000</v>
      </c>
      <c r="BA888" s="6">
        <f t="shared" si="7603"/>
        <v>1.1785104972375691</v>
      </c>
      <c r="BB888" s="21">
        <f t="shared" si="7604"/>
        <v>1.3165015390598191</v>
      </c>
    </row>
    <row r="889" spans="4:54" x14ac:dyDescent="0.25">
      <c r="D889" s="28">
        <v>880</v>
      </c>
      <c r="F889" s="20"/>
      <c r="G889" s="29">
        <f t="shared" si="7615"/>
        <v>440.5</v>
      </c>
      <c r="H889" s="4">
        <f t="shared" ref="H889" si="8004">H$5/G889+H$6</f>
        <v>4.0343432463110105</v>
      </c>
      <c r="I889" s="4">
        <f t="shared" si="7606"/>
        <v>5.7824625425652671</v>
      </c>
      <c r="J889" s="28">
        <v>880</v>
      </c>
      <c r="K889" s="4">
        <f t="shared" ref="K889" si="8005">K$5/J889+K$6</f>
        <v>4.0343999999999998</v>
      </c>
      <c r="L889" s="4">
        <f t="shared" si="7608"/>
        <v>5.7825454545454544</v>
      </c>
      <c r="M889" s="28">
        <f t="shared" si="7924"/>
        <v>2440</v>
      </c>
      <c r="N889" s="6">
        <f t="shared" ref="N889" si="8006">N$5/M889+N$6</f>
        <v>3.7354934426229511</v>
      </c>
      <c r="O889" s="6">
        <f t="shared" si="7907"/>
        <v>5.2522819672131149</v>
      </c>
      <c r="P889" s="28">
        <f t="shared" si="7926"/>
        <v>23500</v>
      </c>
      <c r="Q889" s="6">
        <f t="shared" ref="Q889" si="8007">Q$5/P889+Q$6</f>
        <v>3.7002702127659575</v>
      </c>
      <c r="R889" s="6">
        <f t="shared" si="7909"/>
        <v>5.2139234042553193</v>
      </c>
      <c r="S889" s="28">
        <f t="shared" si="7676"/>
        <v>44400</v>
      </c>
      <c r="T889" s="6">
        <f t="shared" ref="T889" si="8008">T$5/S889+T$6</f>
        <v>2.6571711711711714</v>
      </c>
      <c r="U889" s="6">
        <f t="shared" si="7911"/>
        <v>2.9673297297297299</v>
      </c>
      <c r="V889" s="28">
        <f t="shared" si="7678"/>
        <v>85200</v>
      </c>
      <c r="W889" s="6">
        <f t="shared" ref="W889" si="8009">W$5/V889+W$6</f>
        <v>2.569094835680751</v>
      </c>
      <c r="X889" s="6">
        <f t="shared" si="7913"/>
        <v>2.8692516431924884</v>
      </c>
      <c r="Y889" s="28">
        <f t="shared" si="7680"/>
        <v>170200</v>
      </c>
      <c r="Z889" s="6">
        <f t="shared" ref="Z889" si="8010">Z$5/Y889+Z$6</f>
        <v>2.4460146886016449</v>
      </c>
      <c r="AA889" s="6">
        <f t="shared" si="7915"/>
        <v>2.7320433607520567</v>
      </c>
      <c r="AB889" s="28">
        <f t="shared" si="7763"/>
        <v>1164000</v>
      </c>
      <c r="AC889" s="6">
        <f t="shared" ref="AC889" si="8011">AC$5/AB889+AC$6</f>
        <v>2.1985367697594502</v>
      </c>
      <c r="AD889" s="6">
        <f t="shared" si="7917"/>
        <v>2.4559790378006872</v>
      </c>
      <c r="AE889" s="28">
        <f t="shared" si="7846"/>
        <v>1813000</v>
      </c>
      <c r="AF889" s="6">
        <f t="shared" si="7900"/>
        <v>1.9128053502482074</v>
      </c>
      <c r="AG889" s="6">
        <f t="shared" si="7918"/>
        <v>2.1368608935466078</v>
      </c>
      <c r="AH889" s="28">
        <f t="shared" si="7847"/>
        <v>1813000</v>
      </c>
      <c r="AI889" s="6">
        <f t="shared" si="7901"/>
        <v>1.4462053502482075</v>
      </c>
      <c r="AJ889" s="6">
        <f t="shared" si="7919"/>
        <v>1.6155608935466079</v>
      </c>
      <c r="AK889" s="28">
        <f t="shared" si="7848"/>
        <v>1813000</v>
      </c>
      <c r="AL889" s="6">
        <f t="shared" si="7902"/>
        <v>0.74610535024820734</v>
      </c>
      <c r="AM889" s="6">
        <f t="shared" si="7920"/>
        <v>0.75029345799708269</v>
      </c>
      <c r="AN889" s="28">
        <f t="shared" si="7849"/>
        <v>1813000</v>
      </c>
      <c r="AO889" s="6">
        <f t="shared" si="7903"/>
        <v>0.44530535024820739</v>
      </c>
      <c r="AP889" s="6">
        <f t="shared" si="7921"/>
        <v>0.44786089354660785</v>
      </c>
      <c r="AQ889" s="28">
        <f t="shared" si="7683"/>
        <v>170200</v>
      </c>
      <c r="AR889" s="6">
        <f t="shared" si="7597"/>
        <v>1.4137146886016452</v>
      </c>
      <c r="AS889" s="6">
        <f t="shared" si="7598"/>
        <v>1.57865741494046</v>
      </c>
      <c r="AT889" s="28">
        <f t="shared" si="7765"/>
        <v>1164000</v>
      </c>
      <c r="AU889" s="6">
        <f t="shared" si="7599"/>
        <v>1.1802367697594502</v>
      </c>
      <c r="AV889" s="6">
        <f t="shared" si="7600"/>
        <v>1.3183142785179651</v>
      </c>
      <c r="AW889" s="28">
        <f t="shared" si="7850"/>
        <v>1813000</v>
      </c>
      <c r="AX889" s="6">
        <f t="shared" si="7601"/>
        <v>1.1785053502482075</v>
      </c>
      <c r="AY889" s="6">
        <f t="shared" si="7602"/>
        <v>1.3164961342638857</v>
      </c>
      <c r="AZ889" s="28">
        <f t="shared" si="7851"/>
        <v>1813000</v>
      </c>
      <c r="BA889" s="6">
        <f t="shared" si="7603"/>
        <v>1.1785053502482075</v>
      </c>
      <c r="BB889" s="21">
        <f t="shared" si="7604"/>
        <v>1.3164961342638857</v>
      </c>
    </row>
    <row r="890" spans="4:54" x14ac:dyDescent="0.25">
      <c r="D890" s="28">
        <v>881</v>
      </c>
      <c r="F890" s="20"/>
      <c r="G890" s="29">
        <f t="shared" si="7615"/>
        <v>441</v>
      </c>
      <c r="H890" s="4">
        <f t="shared" ref="H890" si="8012">H$5/G890+H$6</f>
        <v>4.0342866213151929</v>
      </c>
      <c r="I890" s="4">
        <f t="shared" si="7606"/>
        <v>5.7823798185941042</v>
      </c>
      <c r="J890" s="28">
        <v>881</v>
      </c>
      <c r="K890" s="4">
        <f t="shared" ref="K890" si="8013">K$5/J890+K$6</f>
        <v>4.0343432463110105</v>
      </c>
      <c r="L890" s="4">
        <f t="shared" si="7608"/>
        <v>5.7824625425652671</v>
      </c>
      <c r="M890" s="28">
        <f t="shared" si="7924"/>
        <v>2443</v>
      </c>
      <c r="N890" s="6">
        <f t="shared" ref="N890" si="8014">N$5/M890+N$6</f>
        <v>3.7354426115431849</v>
      </c>
      <c r="O890" s="6">
        <f t="shared" si="7907"/>
        <v>5.2522266066311918</v>
      </c>
      <c r="P890" s="28">
        <f t="shared" si="7926"/>
        <v>23530</v>
      </c>
      <c r="Q890" s="6">
        <f t="shared" ref="Q890" si="8015">Q$5/P890+Q$6</f>
        <v>3.7002623459413515</v>
      </c>
      <c r="R890" s="6">
        <f t="shared" si="7909"/>
        <v>5.2139148321291975</v>
      </c>
      <c r="S890" s="28">
        <f t="shared" si="7676"/>
        <v>44465</v>
      </c>
      <c r="T890" s="6">
        <f t="shared" ref="T890" si="8016">T$5/S890+T$6</f>
        <v>2.6571402226470258</v>
      </c>
      <c r="U890" s="6">
        <f t="shared" si="7911"/>
        <v>2.967297233779377</v>
      </c>
      <c r="V890" s="28">
        <f t="shared" si="7678"/>
        <v>85325</v>
      </c>
      <c r="W890" s="6">
        <f t="shared" ref="W890" si="8017">W$5/V890+W$6</f>
        <v>2.5690696454731907</v>
      </c>
      <c r="X890" s="6">
        <f t="shared" si="7913"/>
        <v>2.8692251977732202</v>
      </c>
      <c r="Y890" s="28">
        <f t="shared" si="7680"/>
        <v>170450</v>
      </c>
      <c r="Z890" s="6">
        <f t="shared" ref="Z890" si="8018">Z$5/Y890+Z$6</f>
        <v>2.445996333235553</v>
      </c>
      <c r="AA890" s="6">
        <f t="shared" si="7915"/>
        <v>2.7320240833088882</v>
      </c>
      <c r="AB890" s="28">
        <f t="shared" si="7763"/>
        <v>1166000</v>
      </c>
      <c r="AC890" s="6">
        <f t="shared" ref="AC890" si="8019">AC$5/AB890+AC$6</f>
        <v>2.1985284734133792</v>
      </c>
      <c r="AD890" s="6">
        <f t="shared" si="7917"/>
        <v>2.4559703259005143</v>
      </c>
      <c r="AE890" s="28">
        <f t="shared" si="7846"/>
        <v>1816000</v>
      </c>
      <c r="AF890" s="6">
        <f t="shared" si="7900"/>
        <v>1.9128002202643171</v>
      </c>
      <c r="AG890" s="6">
        <f t="shared" si="7918"/>
        <v>2.1368555066079296</v>
      </c>
      <c r="AH890" s="28">
        <f t="shared" si="7847"/>
        <v>1816000</v>
      </c>
      <c r="AI890" s="6">
        <f t="shared" si="7901"/>
        <v>1.4462002202643172</v>
      </c>
      <c r="AJ890" s="6">
        <f t="shared" si="7919"/>
        <v>1.6155555066079297</v>
      </c>
      <c r="AK890" s="28">
        <f t="shared" si="7848"/>
        <v>1816000</v>
      </c>
      <c r="AL890" s="6">
        <f t="shared" si="7902"/>
        <v>0.74610022026431722</v>
      </c>
      <c r="AM890" s="6">
        <f t="shared" si="7920"/>
        <v>0.75028807105840434</v>
      </c>
      <c r="AN890" s="28">
        <f t="shared" si="7849"/>
        <v>1816000</v>
      </c>
      <c r="AO890" s="6">
        <f t="shared" si="7903"/>
        <v>0.44530022026431715</v>
      </c>
      <c r="AP890" s="6">
        <f t="shared" si="7921"/>
        <v>0.4478555066079295</v>
      </c>
      <c r="AQ890" s="28">
        <f t="shared" si="7683"/>
        <v>170450</v>
      </c>
      <c r="AR890" s="6">
        <f t="shared" si="7597"/>
        <v>1.413696333235553</v>
      </c>
      <c r="AS890" s="6">
        <f t="shared" si="7598"/>
        <v>1.5786381374972918</v>
      </c>
      <c r="AT890" s="28">
        <f t="shared" si="7765"/>
        <v>1166000</v>
      </c>
      <c r="AU890" s="6">
        <f t="shared" si="7599"/>
        <v>1.180228473413379</v>
      </c>
      <c r="AV890" s="6">
        <f t="shared" si="7600"/>
        <v>1.3183055666177923</v>
      </c>
      <c r="AW890" s="28">
        <f t="shared" si="7850"/>
        <v>1816000</v>
      </c>
      <c r="AX890" s="6">
        <f t="shared" si="7601"/>
        <v>1.1785002202643171</v>
      </c>
      <c r="AY890" s="6">
        <f t="shared" si="7602"/>
        <v>1.3164907473252074</v>
      </c>
      <c r="AZ890" s="28">
        <f t="shared" si="7851"/>
        <v>1816000</v>
      </c>
      <c r="BA890" s="6">
        <f t="shared" si="7603"/>
        <v>1.1785002202643171</v>
      </c>
      <c r="BB890" s="21">
        <f t="shared" si="7604"/>
        <v>1.3164907473252074</v>
      </c>
    </row>
    <row r="891" spans="4:54" x14ac:dyDescent="0.25">
      <c r="D891" s="28">
        <v>882</v>
      </c>
      <c r="F891" s="20"/>
      <c r="G891" s="29">
        <f t="shared" si="7615"/>
        <v>441.5</v>
      </c>
      <c r="H891" s="4">
        <f t="shared" ref="H891" si="8020">H$5/G891+H$6</f>
        <v>4.0342301245753109</v>
      </c>
      <c r="I891" s="4">
        <f t="shared" si="7606"/>
        <v>5.7822972819932055</v>
      </c>
      <c r="J891" s="28">
        <v>882</v>
      </c>
      <c r="K891" s="4">
        <f t="shared" ref="K891" si="8021">K$5/J891+K$6</f>
        <v>4.0342866213151929</v>
      </c>
      <c r="L891" s="4">
        <f t="shared" si="7608"/>
        <v>5.7823798185941042</v>
      </c>
      <c r="M891" s="28">
        <f t="shared" si="7924"/>
        <v>2446</v>
      </c>
      <c r="N891" s="6">
        <f t="shared" ref="N891" si="8022">N$5/M891+N$6</f>
        <v>3.7353919051512676</v>
      </c>
      <c r="O891" s="6">
        <f t="shared" si="7907"/>
        <v>5.2521713818479157</v>
      </c>
      <c r="P891" s="28">
        <f t="shared" si="7926"/>
        <v>23560</v>
      </c>
      <c r="Q891" s="6">
        <f t="shared" ref="Q891" si="8023">Q$5/P891+Q$6</f>
        <v>3.7002544991511037</v>
      </c>
      <c r="R891" s="6">
        <f t="shared" si="7909"/>
        <v>5.2139062818336166</v>
      </c>
      <c r="S891" s="28">
        <f t="shared" si="7676"/>
        <v>44530</v>
      </c>
      <c r="T891" s="6">
        <f t="shared" ref="T891" si="8024">T$5/S891+T$6</f>
        <v>2.657109364473389</v>
      </c>
      <c r="U891" s="6">
        <f t="shared" si="7911"/>
        <v>2.9672648326970581</v>
      </c>
      <c r="V891" s="28">
        <f t="shared" si="7678"/>
        <v>85450</v>
      </c>
      <c r="W891" s="6">
        <f t="shared" ref="W891" si="8025">W$5/V891+W$6</f>
        <v>2.5690445289643065</v>
      </c>
      <c r="X891" s="6">
        <f t="shared" si="7913"/>
        <v>2.8691988297249855</v>
      </c>
      <c r="Y891" s="28">
        <f t="shared" si="7680"/>
        <v>170700</v>
      </c>
      <c r="Z891" s="6">
        <f t="shared" ref="Z891" si="8026">Z$5/Y891+Z$6</f>
        <v>2.4459780316344464</v>
      </c>
      <c r="AA891" s="6">
        <f t="shared" si="7915"/>
        <v>2.7320048623315758</v>
      </c>
      <c r="AB891" s="28">
        <f t="shared" si="7763"/>
        <v>1168000</v>
      </c>
      <c r="AC891" s="6">
        <f t="shared" ref="AC891" si="8027">AC$5/AB891+AC$6</f>
        <v>2.1985202054794524</v>
      </c>
      <c r="AD891" s="6">
        <f t="shared" si="7917"/>
        <v>2.4559616438356162</v>
      </c>
      <c r="AE891" s="28">
        <f t="shared" si="7846"/>
        <v>1819000</v>
      </c>
      <c r="AF891" s="6">
        <f t="shared" si="7900"/>
        <v>1.9127951072017593</v>
      </c>
      <c r="AG891" s="6">
        <f t="shared" si="7918"/>
        <v>2.1368501374381528</v>
      </c>
      <c r="AH891" s="28">
        <f t="shared" si="7847"/>
        <v>1819000</v>
      </c>
      <c r="AI891" s="6">
        <f t="shared" si="7901"/>
        <v>1.4461951072017594</v>
      </c>
      <c r="AJ891" s="6">
        <f t="shared" si="7919"/>
        <v>1.6155501374381529</v>
      </c>
      <c r="AK891" s="28">
        <f t="shared" si="7848"/>
        <v>1819000</v>
      </c>
      <c r="AL891" s="6">
        <f t="shared" si="7902"/>
        <v>0.7460951072017592</v>
      </c>
      <c r="AM891" s="6">
        <f t="shared" si="7920"/>
        <v>0.75028270188862767</v>
      </c>
      <c r="AN891" s="28">
        <f t="shared" si="7849"/>
        <v>1819000</v>
      </c>
      <c r="AO891" s="6">
        <f t="shared" si="7903"/>
        <v>0.44529510720175919</v>
      </c>
      <c r="AP891" s="6">
        <f t="shared" si="7921"/>
        <v>0.44785013743815283</v>
      </c>
      <c r="AQ891" s="28">
        <f t="shared" si="7683"/>
        <v>170700</v>
      </c>
      <c r="AR891" s="6">
        <f t="shared" si="7597"/>
        <v>1.4136780316344464</v>
      </c>
      <c r="AS891" s="6">
        <f t="shared" si="7598"/>
        <v>1.5786189165199795</v>
      </c>
      <c r="AT891" s="28">
        <f t="shared" si="7765"/>
        <v>1168000</v>
      </c>
      <c r="AU891" s="6">
        <f t="shared" si="7599"/>
        <v>1.1802202054794522</v>
      </c>
      <c r="AV891" s="6">
        <f t="shared" si="7600"/>
        <v>1.3182968845528942</v>
      </c>
      <c r="AW891" s="28">
        <f t="shared" si="7850"/>
        <v>1819000</v>
      </c>
      <c r="AX891" s="6">
        <f t="shared" si="7601"/>
        <v>1.1784951072017593</v>
      </c>
      <c r="AY891" s="6">
        <f t="shared" si="7602"/>
        <v>1.3164853781554307</v>
      </c>
      <c r="AZ891" s="28">
        <f t="shared" si="7851"/>
        <v>1819000</v>
      </c>
      <c r="BA891" s="6">
        <f t="shared" si="7603"/>
        <v>1.1784951072017593</v>
      </c>
      <c r="BB891" s="21">
        <f t="shared" si="7604"/>
        <v>1.3164853781554307</v>
      </c>
    </row>
    <row r="892" spans="4:54" x14ac:dyDescent="0.25">
      <c r="D892" s="28">
        <v>883</v>
      </c>
      <c r="F892" s="20"/>
      <c r="G892" s="29">
        <f t="shared" si="7615"/>
        <v>442</v>
      </c>
      <c r="H892" s="4">
        <f t="shared" ref="H892" si="8028">H$5/G892+H$6</f>
        <v>4.0341737556561084</v>
      </c>
      <c r="I892" s="4">
        <f t="shared" si="7606"/>
        <v>5.7822149321266973</v>
      </c>
      <c r="J892" s="28">
        <v>883</v>
      </c>
      <c r="K892" s="4">
        <f t="shared" ref="K892" si="8029">K$5/J892+K$6</f>
        <v>4.0342301245753109</v>
      </c>
      <c r="L892" s="4">
        <f t="shared" si="7608"/>
        <v>5.7822972819932055</v>
      </c>
      <c r="M892" s="28">
        <f t="shared" si="7924"/>
        <v>2449</v>
      </c>
      <c r="N892" s="6">
        <f t="shared" ref="N892" si="8030">N$5/M892+N$6</f>
        <v>3.7353413229889751</v>
      </c>
      <c r="O892" s="6">
        <f t="shared" si="7907"/>
        <v>5.2521162923642306</v>
      </c>
      <c r="P892" s="28">
        <f t="shared" si="7926"/>
        <v>23590</v>
      </c>
      <c r="Q892" s="6">
        <f t="shared" ref="Q892" si="8031">Q$5/P892+Q$6</f>
        <v>3.7002466723187792</v>
      </c>
      <c r="R892" s="6">
        <f t="shared" si="7909"/>
        <v>5.2138977532852904</v>
      </c>
      <c r="S892" s="28">
        <f t="shared" si="7676"/>
        <v>44595</v>
      </c>
      <c r="T892" s="6">
        <f t="shared" ref="T892" si="8032">T$5/S892+T$6</f>
        <v>2.6570785962551855</v>
      </c>
      <c r="U892" s="6">
        <f t="shared" si="7911"/>
        <v>2.9672325260679449</v>
      </c>
      <c r="V892" s="28">
        <f t="shared" si="7678"/>
        <v>85575</v>
      </c>
      <c r="W892" s="6">
        <f t="shared" ref="W892" si="8033">W$5/V892+W$6</f>
        <v>2.5690194858311419</v>
      </c>
      <c r="X892" s="6">
        <f t="shared" si="7913"/>
        <v>2.8691725387087348</v>
      </c>
      <c r="Y892" s="28">
        <f t="shared" si="7680"/>
        <v>170950</v>
      </c>
      <c r="Z892" s="6">
        <f t="shared" ref="Z892" si="8034">Z$5/Y892+Z$6</f>
        <v>2.4459597835624454</v>
      </c>
      <c r="AA892" s="6">
        <f t="shared" si="7915"/>
        <v>2.7319856975723895</v>
      </c>
      <c r="AB892" s="28">
        <f t="shared" si="7763"/>
        <v>1170000</v>
      </c>
      <c r="AC892" s="6">
        <f t="shared" ref="AC892" si="8035">AC$5/AB892+AC$6</f>
        <v>2.1985119658119658</v>
      </c>
      <c r="AD892" s="6">
        <f t="shared" si="7917"/>
        <v>2.4559529914529912</v>
      </c>
      <c r="AE892" s="28">
        <f t="shared" si="7846"/>
        <v>1822000</v>
      </c>
      <c r="AF892" s="6">
        <f t="shared" si="7900"/>
        <v>1.9127900109769485</v>
      </c>
      <c r="AG892" s="6">
        <f t="shared" si="7918"/>
        <v>2.1368447859495059</v>
      </c>
      <c r="AH892" s="28">
        <f t="shared" si="7847"/>
        <v>1822000</v>
      </c>
      <c r="AI892" s="6">
        <f t="shared" si="7901"/>
        <v>1.4461900109769485</v>
      </c>
      <c r="AJ892" s="6">
        <f t="shared" si="7919"/>
        <v>1.615544785949506</v>
      </c>
      <c r="AK892" s="28">
        <f t="shared" si="7848"/>
        <v>1822000</v>
      </c>
      <c r="AL892" s="6">
        <f t="shared" si="7902"/>
        <v>0.74609001097694838</v>
      </c>
      <c r="AM892" s="6">
        <f t="shared" si="7920"/>
        <v>0.75027735039998089</v>
      </c>
      <c r="AN892" s="28">
        <f t="shared" si="7849"/>
        <v>1822000</v>
      </c>
      <c r="AO892" s="6">
        <f t="shared" si="7903"/>
        <v>0.44529001097694837</v>
      </c>
      <c r="AP892" s="6">
        <f t="shared" si="7921"/>
        <v>0.44784478594950605</v>
      </c>
      <c r="AQ892" s="28">
        <f t="shared" si="7683"/>
        <v>170950</v>
      </c>
      <c r="AR892" s="6">
        <f t="shared" si="7597"/>
        <v>1.4136597835624451</v>
      </c>
      <c r="AS892" s="6">
        <f t="shared" si="7598"/>
        <v>1.5785997517607933</v>
      </c>
      <c r="AT892" s="28">
        <f t="shared" si="7765"/>
        <v>1170000</v>
      </c>
      <c r="AU892" s="6">
        <f t="shared" si="7599"/>
        <v>1.1802119658119659</v>
      </c>
      <c r="AV892" s="6">
        <f t="shared" si="7600"/>
        <v>1.3182882321702694</v>
      </c>
      <c r="AW892" s="28">
        <f t="shared" si="7850"/>
        <v>1822000</v>
      </c>
      <c r="AX892" s="6">
        <f t="shared" si="7601"/>
        <v>1.1784900109769485</v>
      </c>
      <c r="AY892" s="6">
        <f t="shared" si="7602"/>
        <v>1.3164800266667838</v>
      </c>
      <c r="AZ892" s="28">
        <f t="shared" si="7851"/>
        <v>1822000</v>
      </c>
      <c r="BA892" s="6">
        <f t="shared" si="7603"/>
        <v>1.1784900109769485</v>
      </c>
      <c r="BB892" s="21">
        <f t="shared" si="7604"/>
        <v>1.3164800266667838</v>
      </c>
    </row>
    <row r="893" spans="4:54" x14ac:dyDescent="0.25">
      <c r="D893" s="28">
        <v>884</v>
      </c>
      <c r="F893" s="20"/>
      <c r="G893" s="29">
        <f t="shared" si="7615"/>
        <v>442.5</v>
      </c>
      <c r="H893" s="4">
        <f t="shared" ref="H893" si="8036">H$5/G893+H$6</f>
        <v>4.0341175141242935</v>
      </c>
      <c r="I893" s="4">
        <f t="shared" si="7606"/>
        <v>5.7821327683615822</v>
      </c>
      <c r="J893" s="28">
        <v>884</v>
      </c>
      <c r="K893" s="4">
        <f t="shared" ref="K893" si="8037">K$5/J893+K$6</f>
        <v>4.0341737556561084</v>
      </c>
      <c r="L893" s="4">
        <f t="shared" si="7608"/>
        <v>5.7822149321266973</v>
      </c>
      <c r="M893" s="28">
        <f t="shared" si="7924"/>
        <v>2452</v>
      </c>
      <c r="N893" s="6">
        <f t="shared" ref="N893" si="8038">N$5/M893+N$6</f>
        <v>3.7352908646003264</v>
      </c>
      <c r="O893" s="6">
        <f t="shared" si="7907"/>
        <v>5.2520613376835241</v>
      </c>
      <c r="P893" s="28">
        <f t="shared" si="7926"/>
        <v>23620</v>
      </c>
      <c r="Q893" s="6">
        <f t="shared" ref="Q893" si="8039">Q$5/P893+Q$6</f>
        <v>3.7002388653683322</v>
      </c>
      <c r="R893" s="6">
        <f t="shared" si="7909"/>
        <v>5.2138892464013553</v>
      </c>
      <c r="S893" s="28">
        <f t="shared" si="7676"/>
        <v>44660</v>
      </c>
      <c r="T893" s="6">
        <f t="shared" ref="T893" si="8040">T$5/S893+T$6</f>
        <v>2.657047917599642</v>
      </c>
      <c r="U893" s="6">
        <f t="shared" si="7911"/>
        <v>2.9672003134796237</v>
      </c>
      <c r="V893" s="28">
        <f t="shared" si="7678"/>
        <v>85700</v>
      </c>
      <c r="W893" s="6">
        <f t="shared" ref="W893" si="8041">W$5/V893+W$6</f>
        <v>2.5689945157526255</v>
      </c>
      <c r="X893" s="6">
        <f t="shared" si="7913"/>
        <v>2.869146324387398</v>
      </c>
      <c r="Y893" s="28">
        <f t="shared" si="7680"/>
        <v>171200</v>
      </c>
      <c r="Z893" s="6">
        <f t="shared" ref="Z893" si="8042">Z$5/Y893+Z$6</f>
        <v>2.4459415887850469</v>
      </c>
      <c r="AA893" s="6">
        <f t="shared" si="7915"/>
        <v>2.7319665887850468</v>
      </c>
      <c r="AB893" s="28">
        <f t="shared" si="7763"/>
        <v>1172000</v>
      </c>
      <c r="AC893" s="6">
        <f t="shared" ref="AC893" si="8043">AC$5/AB893+AC$6</f>
        <v>2.1985037542662118</v>
      </c>
      <c r="AD893" s="6">
        <f t="shared" si="7917"/>
        <v>2.4559443686006825</v>
      </c>
      <c r="AE893" s="28">
        <f t="shared" si="7846"/>
        <v>1825000</v>
      </c>
      <c r="AF893" s="6">
        <f t="shared" si="7900"/>
        <v>1.9127849315068493</v>
      </c>
      <c r="AG893" s="6">
        <f t="shared" si="7918"/>
        <v>2.1368394520547946</v>
      </c>
      <c r="AH893" s="28">
        <f t="shared" si="7847"/>
        <v>1825000</v>
      </c>
      <c r="AI893" s="6">
        <f t="shared" si="7901"/>
        <v>1.4461849315068493</v>
      </c>
      <c r="AJ893" s="6">
        <f t="shared" si="7919"/>
        <v>1.6155394520547945</v>
      </c>
      <c r="AK893" s="28">
        <f t="shared" si="7848"/>
        <v>1825000</v>
      </c>
      <c r="AL893" s="6">
        <f t="shared" si="7902"/>
        <v>0.74608493150684929</v>
      </c>
      <c r="AM893" s="6">
        <f t="shared" si="7920"/>
        <v>0.75027201650526931</v>
      </c>
      <c r="AN893" s="28">
        <f t="shared" si="7849"/>
        <v>1825000</v>
      </c>
      <c r="AO893" s="6">
        <f t="shared" si="7903"/>
        <v>0.44528493150684928</v>
      </c>
      <c r="AP893" s="6">
        <f t="shared" si="7921"/>
        <v>0.44783945205479453</v>
      </c>
      <c r="AQ893" s="28">
        <f t="shared" si="7683"/>
        <v>171200</v>
      </c>
      <c r="AR893" s="6">
        <f t="shared" si="7597"/>
        <v>1.4136415887850466</v>
      </c>
      <c r="AS893" s="6">
        <f t="shared" si="7598"/>
        <v>1.5785806429734504</v>
      </c>
      <c r="AT893" s="28">
        <f t="shared" si="7765"/>
        <v>1172000</v>
      </c>
      <c r="AU893" s="6">
        <f t="shared" si="7599"/>
        <v>1.1802037542662116</v>
      </c>
      <c r="AV893" s="6">
        <f t="shared" si="7600"/>
        <v>1.3182796093179605</v>
      </c>
      <c r="AW893" s="28">
        <f t="shared" si="7850"/>
        <v>1825000</v>
      </c>
      <c r="AX893" s="6">
        <f t="shared" si="7601"/>
        <v>1.1784849315068493</v>
      </c>
      <c r="AY893" s="6">
        <f t="shared" si="7602"/>
        <v>1.3164746927720723</v>
      </c>
      <c r="AZ893" s="28">
        <f t="shared" si="7851"/>
        <v>1825000</v>
      </c>
      <c r="BA893" s="6">
        <f t="shared" si="7603"/>
        <v>1.1784849315068493</v>
      </c>
      <c r="BB893" s="21">
        <f t="shared" si="7604"/>
        <v>1.3164746927720723</v>
      </c>
    </row>
    <row r="894" spans="4:54" x14ac:dyDescent="0.25">
      <c r="D894" s="28">
        <v>885</v>
      </c>
      <c r="F894" s="20"/>
      <c r="G894" s="29">
        <f t="shared" si="7615"/>
        <v>443</v>
      </c>
      <c r="H894" s="4">
        <f t="shared" ref="H894" si="8044">H$5/G894+H$6</f>
        <v>4.0340613995485324</v>
      </c>
      <c r="I894" s="4">
        <f t="shared" si="7606"/>
        <v>5.7820507900677205</v>
      </c>
      <c r="J894" s="28">
        <v>885</v>
      </c>
      <c r="K894" s="4">
        <f t="shared" ref="K894" si="8045">K$5/J894+K$6</f>
        <v>4.0341175141242935</v>
      </c>
      <c r="L894" s="4">
        <f t="shared" si="7608"/>
        <v>5.7821327683615822</v>
      </c>
      <c r="M894" s="28">
        <f t="shared" si="7924"/>
        <v>2455</v>
      </c>
      <c r="N894" s="6">
        <f t="shared" ref="N894" si="8046">N$5/M894+N$6</f>
        <v>3.7352405295315685</v>
      </c>
      <c r="O894" s="6">
        <f t="shared" si="7907"/>
        <v>5.2520065173116093</v>
      </c>
      <c r="P894" s="28">
        <f t="shared" si="7926"/>
        <v>23650</v>
      </c>
      <c r="Q894" s="6">
        <f t="shared" ref="Q894" si="8047">Q$5/P894+Q$6</f>
        <v>3.7002310782241015</v>
      </c>
      <c r="R894" s="6">
        <f t="shared" si="7909"/>
        <v>5.2138807610993663</v>
      </c>
      <c r="S894" s="28">
        <f t="shared" si="7676"/>
        <v>44725</v>
      </c>
      <c r="T894" s="6">
        <f t="shared" ref="T894" si="8048">T$5/S894+T$6</f>
        <v>2.6570173281162663</v>
      </c>
      <c r="U894" s="6">
        <f t="shared" si="7911"/>
        <v>2.9671681945220794</v>
      </c>
      <c r="V894" s="28">
        <f t="shared" si="7678"/>
        <v>85825</v>
      </c>
      <c r="W894" s="6">
        <f t="shared" ref="W894" si="8049">W$5/V894+W$6</f>
        <v>2.5689696184095543</v>
      </c>
      <c r="X894" s="6">
        <f t="shared" si="7913"/>
        <v>2.8691201864258664</v>
      </c>
      <c r="Y894" s="28">
        <f t="shared" si="7680"/>
        <v>171450</v>
      </c>
      <c r="Z894" s="6">
        <f t="shared" ref="Z894" si="8050">Z$5/Y894+Z$6</f>
        <v>2.4459234470691165</v>
      </c>
      <c r="AA894" s="6">
        <f t="shared" si="7915"/>
        <v>2.7319475357247014</v>
      </c>
      <c r="AB894" s="28">
        <f t="shared" si="7763"/>
        <v>1174000</v>
      </c>
      <c r="AC894" s="6">
        <f t="shared" ref="AC894" si="8051">AC$5/AB894+AC$6</f>
        <v>2.198495570698467</v>
      </c>
      <c r="AD894" s="6">
        <f t="shared" si="7917"/>
        <v>2.455935775127768</v>
      </c>
      <c r="AE894" s="28">
        <f t="shared" si="7846"/>
        <v>1828000</v>
      </c>
      <c r="AF894" s="6">
        <f t="shared" si="7900"/>
        <v>1.9127798687089714</v>
      </c>
      <c r="AG894" s="6">
        <f t="shared" si="7918"/>
        <v>2.1368341356673959</v>
      </c>
      <c r="AH894" s="28">
        <f t="shared" si="7847"/>
        <v>1828000</v>
      </c>
      <c r="AI894" s="6">
        <f t="shared" si="7901"/>
        <v>1.4461798687089715</v>
      </c>
      <c r="AJ894" s="6">
        <f t="shared" si="7919"/>
        <v>1.6155341356673962</v>
      </c>
      <c r="AK894" s="28">
        <f t="shared" si="7848"/>
        <v>1828000</v>
      </c>
      <c r="AL894" s="6">
        <f t="shared" si="7902"/>
        <v>0.74607986870897158</v>
      </c>
      <c r="AM894" s="6">
        <f t="shared" si="7920"/>
        <v>0.75026670011787089</v>
      </c>
      <c r="AN894" s="28">
        <f t="shared" si="7849"/>
        <v>1828000</v>
      </c>
      <c r="AO894" s="6">
        <f t="shared" si="7903"/>
        <v>0.44527986870897152</v>
      </c>
      <c r="AP894" s="6">
        <f t="shared" si="7921"/>
        <v>0.44783413566739605</v>
      </c>
      <c r="AQ894" s="28">
        <f t="shared" si="7683"/>
        <v>171450</v>
      </c>
      <c r="AR894" s="6">
        <f t="shared" si="7597"/>
        <v>1.4136234470691165</v>
      </c>
      <c r="AS894" s="6">
        <f t="shared" si="7598"/>
        <v>1.5785615899131047</v>
      </c>
      <c r="AT894" s="28">
        <f t="shared" si="7765"/>
        <v>1174000</v>
      </c>
      <c r="AU894" s="6">
        <f t="shared" si="7599"/>
        <v>1.1801955706984668</v>
      </c>
      <c r="AV894" s="6">
        <f t="shared" si="7600"/>
        <v>1.3182710158450461</v>
      </c>
      <c r="AW894" s="28">
        <f t="shared" si="7850"/>
        <v>1828000</v>
      </c>
      <c r="AX894" s="6">
        <f t="shared" si="7601"/>
        <v>1.1784798687089715</v>
      </c>
      <c r="AY894" s="6">
        <f t="shared" si="7602"/>
        <v>1.316469376384674</v>
      </c>
      <c r="AZ894" s="28">
        <f t="shared" si="7851"/>
        <v>1828000</v>
      </c>
      <c r="BA894" s="6">
        <f t="shared" si="7603"/>
        <v>1.1784798687089715</v>
      </c>
      <c r="BB894" s="21">
        <f t="shared" si="7604"/>
        <v>1.316469376384674</v>
      </c>
    </row>
    <row r="895" spans="4:54" x14ac:dyDescent="0.25">
      <c r="D895" s="28">
        <v>886</v>
      </c>
      <c r="F895" s="20"/>
      <c r="G895" s="29">
        <f t="shared" si="7615"/>
        <v>443.5</v>
      </c>
      <c r="H895" s="4">
        <f t="shared" ref="H895" si="8052">H$5/G895+H$6</f>
        <v>4.0340054114994359</v>
      </c>
      <c r="I895" s="4">
        <f t="shared" si="7606"/>
        <v>5.7819689966178132</v>
      </c>
      <c r="J895" s="28">
        <v>886</v>
      </c>
      <c r="K895" s="4">
        <f t="shared" ref="K895" si="8053">K$5/J895+K$6</f>
        <v>4.0340613995485324</v>
      </c>
      <c r="L895" s="4">
        <f t="shared" si="7608"/>
        <v>5.7820507900677205</v>
      </c>
      <c r="M895" s="28">
        <f t="shared" si="7924"/>
        <v>2458</v>
      </c>
      <c r="N895" s="6">
        <f t="shared" ref="N895" si="8054">N$5/M895+N$6</f>
        <v>3.7351903173311638</v>
      </c>
      <c r="O895" s="6">
        <f t="shared" si="7907"/>
        <v>5.2519518307567132</v>
      </c>
      <c r="P895" s="28">
        <f t="shared" si="7926"/>
        <v>23680</v>
      </c>
      <c r="Q895" s="6">
        <f t="shared" ref="Q895" si="8055">Q$5/P895+Q$6</f>
        <v>3.7002233108108111</v>
      </c>
      <c r="R895" s="6">
        <f t="shared" si="7909"/>
        <v>5.2138722972972973</v>
      </c>
      <c r="S895" s="28">
        <f t="shared" si="7676"/>
        <v>44790</v>
      </c>
      <c r="T895" s="6">
        <f t="shared" ref="T895" si="8056">T$5/S895+T$6</f>
        <v>2.6569868274168345</v>
      </c>
      <c r="U895" s="6">
        <f t="shared" si="7911"/>
        <v>2.9671361687876758</v>
      </c>
      <c r="V895" s="28">
        <f t="shared" si="7678"/>
        <v>85950</v>
      </c>
      <c r="W895" s="6">
        <f t="shared" ref="W895" si="8057">W$5/V895+W$6</f>
        <v>2.5689447934845839</v>
      </c>
      <c r="X895" s="6">
        <f t="shared" si="7913"/>
        <v>2.8690941244909829</v>
      </c>
      <c r="Y895" s="28">
        <f t="shared" si="7680"/>
        <v>171700</v>
      </c>
      <c r="Z895" s="6">
        <f t="shared" ref="Z895" si="8058">Z$5/Y895+Z$6</f>
        <v>2.4459053581828769</v>
      </c>
      <c r="AA895" s="6">
        <f t="shared" si="7915"/>
        <v>2.7319285381479324</v>
      </c>
      <c r="AB895" s="28">
        <f t="shared" si="7763"/>
        <v>1176000</v>
      </c>
      <c r="AC895" s="6">
        <f t="shared" ref="AC895" si="8059">AC$5/AB895+AC$6</f>
        <v>2.1984874149659865</v>
      </c>
      <c r="AD895" s="6">
        <f t="shared" si="7917"/>
        <v>2.4559272108843535</v>
      </c>
      <c r="AE895" s="28">
        <f t="shared" si="7846"/>
        <v>1831000</v>
      </c>
      <c r="AF895" s="6">
        <f t="shared" si="7900"/>
        <v>1.9127748225013654</v>
      </c>
      <c r="AG895" s="6">
        <f t="shared" si="7918"/>
        <v>2.1368288367012562</v>
      </c>
      <c r="AH895" s="28">
        <f t="shared" si="7847"/>
        <v>1831000</v>
      </c>
      <c r="AI895" s="6">
        <f t="shared" si="7901"/>
        <v>1.4461748225013655</v>
      </c>
      <c r="AJ895" s="6">
        <f t="shared" si="7919"/>
        <v>1.6155288367012561</v>
      </c>
      <c r="AK895" s="28">
        <f t="shared" si="7848"/>
        <v>1831000</v>
      </c>
      <c r="AL895" s="6">
        <f t="shared" si="7902"/>
        <v>0.74607482250136536</v>
      </c>
      <c r="AM895" s="6">
        <f t="shared" si="7920"/>
        <v>0.75026140115173101</v>
      </c>
      <c r="AN895" s="28">
        <f t="shared" si="7849"/>
        <v>1831000</v>
      </c>
      <c r="AO895" s="6">
        <f t="shared" si="7903"/>
        <v>0.44527482250136535</v>
      </c>
      <c r="AP895" s="6">
        <f t="shared" si="7921"/>
        <v>0.44782883670125612</v>
      </c>
      <c r="AQ895" s="28">
        <f t="shared" si="7683"/>
        <v>171700</v>
      </c>
      <c r="AR895" s="6">
        <f t="shared" si="7597"/>
        <v>1.4136053581828771</v>
      </c>
      <c r="AS895" s="6">
        <f t="shared" si="7598"/>
        <v>1.5785425923363361</v>
      </c>
      <c r="AT895" s="28">
        <f t="shared" si="7765"/>
        <v>1176000</v>
      </c>
      <c r="AU895" s="6">
        <f t="shared" si="7599"/>
        <v>1.1801874149659863</v>
      </c>
      <c r="AV895" s="6">
        <f t="shared" si="7600"/>
        <v>1.3182624516016315</v>
      </c>
      <c r="AW895" s="28">
        <f t="shared" si="7850"/>
        <v>1831000</v>
      </c>
      <c r="AX895" s="6">
        <f t="shared" si="7601"/>
        <v>1.1784748225013655</v>
      </c>
      <c r="AY895" s="6">
        <f t="shared" si="7602"/>
        <v>1.3164640774185339</v>
      </c>
      <c r="AZ895" s="28">
        <f t="shared" si="7851"/>
        <v>1831000</v>
      </c>
      <c r="BA895" s="6">
        <f t="shared" si="7603"/>
        <v>1.1784748225013655</v>
      </c>
      <c r="BB895" s="21">
        <f t="shared" si="7604"/>
        <v>1.3164640774185339</v>
      </c>
    </row>
    <row r="896" spans="4:54" x14ac:dyDescent="0.25">
      <c r="D896" s="28">
        <v>887</v>
      </c>
      <c r="F896" s="20"/>
      <c r="G896" s="29">
        <f t="shared" si="7615"/>
        <v>444</v>
      </c>
      <c r="H896" s="4">
        <f t="shared" ref="H896" si="8060">H$5/G896+H$6</f>
        <v>4.0339495495495497</v>
      </c>
      <c r="I896" s="4">
        <f t="shared" si="7606"/>
        <v>5.7818873873873873</v>
      </c>
      <c r="J896" s="28">
        <v>887</v>
      </c>
      <c r="K896" s="4">
        <f t="shared" ref="K896" si="8061">K$5/J896+K$6</f>
        <v>4.0340054114994359</v>
      </c>
      <c r="L896" s="4">
        <f t="shared" si="7608"/>
        <v>5.7819689966178132</v>
      </c>
      <c r="M896" s="28">
        <f t="shared" si="7924"/>
        <v>2461</v>
      </c>
      <c r="N896" s="6">
        <f t="shared" ref="N896" si="8062">N$5/M896+N$6</f>
        <v>3.7351402275497767</v>
      </c>
      <c r="O896" s="6">
        <f t="shared" si="7907"/>
        <v>5.2518972775294595</v>
      </c>
      <c r="P896" s="28">
        <f t="shared" si="7926"/>
        <v>23710</v>
      </c>
      <c r="Q896" s="6">
        <f t="shared" ref="Q896" si="8063">Q$5/P896+Q$6</f>
        <v>3.7002155630535642</v>
      </c>
      <c r="R896" s="6">
        <f t="shared" si="7909"/>
        <v>5.213863854913539</v>
      </c>
      <c r="S896" s="28">
        <f t="shared" si="7676"/>
        <v>44855</v>
      </c>
      <c r="T896" s="6">
        <f t="shared" ref="T896" si="8064">T$5/S896+T$6</f>
        <v>2.656956415115372</v>
      </c>
      <c r="U896" s="6">
        <f t="shared" si="7911"/>
        <v>2.9671042358711404</v>
      </c>
      <c r="V896" s="28">
        <f t="shared" si="7678"/>
        <v>86075</v>
      </c>
      <c r="W896" s="6">
        <f t="shared" ref="W896" si="8065">W$5/V896+W$6</f>
        <v>2.568920040662213</v>
      </c>
      <c r="X896" s="6">
        <f t="shared" si="7913"/>
        <v>2.8690681382515248</v>
      </c>
      <c r="Y896" s="28">
        <f t="shared" si="7680"/>
        <v>171950</v>
      </c>
      <c r="Z896" s="6">
        <f t="shared" ref="Z896" si="8066">Z$5/Y896+Z$6</f>
        <v>2.4458873218959001</v>
      </c>
      <c r="AA896" s="6">
        <f t="shared" si="7915"/>
        <v>2.7319095958127364</v>
      </c>
      <c r="AB896" s="28">
        <f t="shared" si="7763"/>
        <v>1178000</v>
      </c>
      <c r="AC896" s="6">
        <f t="shared" ref="AC896" si="8067">AC$5/AB896+AC$6</f>
        <v>2.1984792869269949</v>
      </c>
      <c r="AD896" s="6">
        <f t="shared" si="7917"/>
        <v>2.4559186757215619</v>
      </c>
      <c r="AE896" s="28">
        <f t="shared" si="7846"/>
        <v>1834000</v>
      </c>
      <c r="AF896" s="6">
        <f t="shared" si="7900"/>
        <v>1.9127697928026173</v>
      </c>
      <c r="AG896" s="6">
        <f t="shared" si="7918"/>
        <v>2.1368235550708832</v>
      </c>
      <c r="AH896" s="28">
        <f t="shared" si="7847"/>
        <v>1834000</v>
      </c>
      <c r="AI896" s="6">
        <f t="shared" si="7901"/>
        <v>1.4461697928026174</v>
      </c>
      <c r="AJ896" s="6">
        <f t="shared" si="7919"/>
        <v>1.6155235550708833</v>
      </c>
      <c r="AK896" s="28">
        <f t="shared" si="7848"/>
        <v>1834000</v>
      </c>
      <c r="AL896" s="6">
        <f t="shared" si="7902"/>
        <v>0.7460697928026172</v>
      </c>
      <c r="AM896" s="6">
        <f t="shared" si="7920"/>
        <v>0.75025611952135818</v>
      </c>
      <c r="AN896" s="28">
        <f t="shared" si="7849"/>
        <v>1834000</v>
      </c>
      <c r="AO896" s="6">
        <f t="shared" si="7903"/>
        <v>0.44526979280261719</v>
      </c>
      <c r="AP896" s="6">
        <f t="shared" si="7921"/>
        <v>0.44782355507088328</v>
      </c>
      <c r="AQ896" s="28">
        <f t="shared" si="7683"/>
        <v>171950</v>
      </c>
      <c r="AR896" s="6">
        <f t="shared" si="7597"/>
        <v>1.4135873218959001</v>
      </c>
      <c r="AS896" s="6">
        <f t="shared" si="7598"/>
        <v>1.5785236500011399</v>
      </c>
      <c r="AT896" s="28">
        <f t="shared" si="7765"/>
        <v>1178000</v>
      </c>
      <c r="AU896" s="6">
        <f t="shared" si="7599"/>
        <v>1.1801792869269949</v>
      </c>
      <c r="AV896" s="6">
        <f t="shared" si="7600"/>
        <v>1.3182539164388398</v>
      </c>
      <c r="AW896" s="28">
        <f t="shared" si="7850"/>
        <v>1834000</v>
      </c>
      <c r="AX896" s="6">
        <f t="shared" si="7601"/>
        <v>1.1784697928026173</v>
      </c>
      <c r="AY896" s="6">
        <f t="shared" si="7602"/>
        <v>1.3164587957881611</v>
      </c>
      <c r="AZ896" s="28">
        <f t="shared" si="7851"/>
        <v>1834000</v>
      </c>
      <c r="BA896" s="6">
        <f t="shared" si="7603"/>
        <v>1.1784697928026173</v>
      </c>
      <c r="BB896" s="21">
        <f t="shared" si="7604"/>
        <v>1.3164587957881611</v>
      </c>
    </row>
    <row r="897" spans="4:54" x14ac:dyDescent="0.25">
      <c r="D897" s="28">
        <v>888</v>
      </c>
      <c r="F897" s="20"/>
      <c r="G897" s="29">
        <f t="shared" si="7615"/>
        <v>444.5</v>
      </c>
      <c r="H897" s="4">
        <f t="shared" ref="H897" si="8068">H$5/G897+H$6</f>
        <v>4.0338938132733411</v>
      </c>
      <c r="I897" s="4">
        <f t="shared" si="7606"/>
        <v>5.781805961754781</v>
      </c>
      <c r="J897" s="28">
        <v>888</v>
      </c>
      <c r="K897" s="4">
        <f t="shared" ref="K897" si="8069">K$5/J897+K$6</f>
        <v>4.0339495495495497</v>
      </c>
      <c r="L897" s="4">
        <f t="shared" si="7608"/>
        <v>5.7818873873873873</v>
      </c>
      <c r="M897" s="28">
        <f t="shared" si="7924"/>
        <v>2464</v>
      </c>
      <c r="N897" s="6">
        <f t="shared" ref="N897" si="8070">N$5/M897+N$6</f>
        <v>3.73509025974026</v>
      </c>
      <c r="O897" s="6">
        <f t="shared" si="7907"/>
        <v>5.251842857142857</v>
      </c>
      <c r="P897" s="28">
        <f t="shared" si="7926"/>
        <v>23740</v>
      </c>
      <c r="Q897" s="6">
        <f t="shared" ref="Q897" si="8071">Q$5/P897+Q$6</f>
        <v>3.7002078348778435</v>
      </c>
      <c r="R897" s="6">
        <f t="shared" si="7909"/>
        <v>5.2138554338668914</v>
      </c>
      <c r="S897" s="28">
        <f t="shared" si="7676"/>
        <v>44920</v>
      </c>
      <c r="T897" s="6">
        <f t="shared" ref="T897" si="8072">T$5/S897+T$6</f>
        <v>2.6569260908281391</v>
      </c>
      <c r="U897" s="6">
        <f t="shared" si="7911"/>
        <v>2.9670723953695459</v>
      </c>
      <c r="V897" s="28">
        <f t="shared" si="7678"/>
        <v>86200</v>
      </c>
      <c r="W897" s="6">
        <f t="shared" ref="W897" si="8073">W$5/V897+W$6</f>
        <v>2.5688953596287702</v>
      </c>
      <c r="X897" s="6">
        <f t="shared" si="7913"/>
        <v>2.8690422273781904</v>
      </c>
      <c r="Y897" s="28">
        <f t="shared" si="7680"/>
        <v>172200</v>
      </c>
      <c r="Z897" s="6">
        <f t="shared" ref="Z897" si="8074">Z$5/Y897+Z$6</f>
        <v>2.4458693379790941</v>
      </c>
      <c r="AA897" s="6">
        <f t="shared" si="7915"/>
        <v>2.7318907084785136</v>
      </c>
      <c r="AB897" s="28">
        <f t="shared" si="7763"/>
        <v>1180000</v>
      </c>
      <c r="AC897" s="6">
        <f t="shared" ref="AC897" si="8075">AC$5/AB897+AC$6</f>
        <v>2.1984711864406781</v>
      </c>
      <c r="AD897" s="6">
        <f t="shared" si="7917"/>
        <v>2.4559101694915251</v>
      </c>
      <c r="AE897" s="28">
        <f t="shared" si="7846"/>
        <v>1837000</v>
      </c>
      <c r="AF897" s="6">
        <f t="shared" si="7900"/>
        <v>1.9127647795318454</v>
      </c>
      <c r="AG897" s="6">
        <f t="shared" si="7918"/>
        <v>2.1368182906913447</v>
      </c>
      <c r="AH897" s="28">
        <f t="shared" si="7847"/>
        <v>1837000</v>
      </c>
      <c r="AI897" s="6">
        <f t="shared" si="7901"/>
        <v>1.4461647795318455</v>
      </c>
      <c r="AJ897" s="6">
        <f t="shared" si="7919"/>
        <v>1.6155182906913446</v>
      </c>
      <c r="AK897" s="28">
        <f t="shared" si="7848"/>
        <v>1837000</v>
      </c>
      <c r="AL897" s="6">
        <f t="shared" si="7902"/>
        <v>0.74606477953184536</v>
      </c>
      <c r="AM897" s="6">
        <f t="shared" si="7920"/>
        <v>0.75025085514181944</v>
      </c>
      <c r="AN897" s="28">
        <f t="shared" si="7849"/>
        <v>1837000</v>
      </c>
      <c r="AO897" s="6">
        <f t="shared" si="7903"/>
        <v>0.4452647795318454</v>
      </c>
      <c r="AP897" s="6">
        <f t="shared" si="7921"/>
        <v>0.4478182906913446</v>
      </c>
      <c r="AQ897" s="28">
        <f t="shared" si="7683"/>
        <v>172200</v>
      </c>
      <c r="AR897" s="6">
        <f t="shared" si="7597"/>
        <v>1.4135693379790941</v>
      </c>
      <c r="AS897" s="6">
        <f t="shared" si="7598"/>
        <v>1.5785047626669169</v>
      </c>
      <c r="AT897" s="28">
        <f t="shared" si="7765"/>
        <v>1180000</v>
      </c>
      <c r="AU897" s="6">
        <f t="shared" si="7599"/>
        <v>1.1801711864406779</v>
      </c>
      <c r="AV897" s="6">
        <f t="shared" si="7600"/>
        <v>1.3182454102088033</v>
      </c>
      <c r="AW897" s="28">
        <f t="shared" si="7850"/>
        <v>1837000</v>
      </c>
      <c r="AX897" s="6">
        <f t="shared" si="7601"/>
        <v>1.1784647795318455</v>
      </c>
      <c r="AY897" s="6">
        <f t="shared" si="7602"/>
        <v>1.3164535314086223</v>
      </c>
      <c r="AZ897" s="28">
        <f t="shared" si="7851"/>
        <v>1837000</v>
      </c>
      <c r="BA897" s="6">
        <f t="shared" si="7603"/>
        <v>1.1784647795318455</v>
      </c>
      <c r="BB897" s="21">
        <f t="shared" si="7604"/>
        <v>1.3164535314086223</v>
      </c>
    </row>
    <row r="898" spans="4:54" x14ac:dyDescent="0.25">
      <c r="D898" s="28">
        <v>889</v>
      </c>
      <c r="F898" s="20"/>
      <c r="G898" s="29">
        <f t="shared" si="7615"/>
        <v>445</v>
      </c>
      <c r="H898" s="4">
        <f t="shared" ref="H898" si="8076">H$5/G898+H$6</f>
        <v>4.0338382022471908</v>
      </c>
      <c r="I898" s="4">
        <f t="shared" si="7606"/>
        <v>5.7817247191011241</v>
      </c>
      <c r="J898" s="28">
        <v>889</v>
      </c>
      <c r="K898" s="4">
        <f t="shared" ref="K898" si="8077">K$5/J898+K$6</f>
        <v>4.0338938132733411</v>
      </c>
      <c r="L898" s="4">
        <f t="shared" si="7608"/>
        <v>5.781805961754781</v>
      </c>
      <c r="M898" s="28">
        <f t="shared" si="7924"/>
        <v>2467</v>
      </c>
      <c r="N898" s="6">
        <f t="shared" ref="N898" si="8078">N$5/M898+N$6</f>
        <v>3.7350404134576412</v>
      </c>
      <c r="O898" s="6">
        <f t="shared" si="7907"/>
        <v>5.2517885691122821</v>
      </c>
      <c r="P898" s="28">
        <f t="shared" si="7926"/>
        <v>23770</v>
      </c>
      <c r="Q898" s="6">
        <f t="shared" ref="Q898" si="8079">Q$5/P898+Q$6</f>
        <v>3.7002001262095079</v>
      </c>
      <c r="R898" s="6">
        <f t="shared" si="7909"/>
        <v>5.2138470340765677</v>
      </c>
      <c r="S898" s="28">
        <f t="shared" si="7676"/>
        <v>44985</v>
      </c>
      <c r="T898" s="6">
        <f t="shared" ref="T898" si="8080">T$5/S898+T$6</f>
        <v>2.6568958541736136</v>
      </c>
      <c r="U898" s="6">
        <f t="shared" si="7911"/>
        <v>2.9670406468822943</v>
      </c>
      <c r="V898" s="28">
        <f t="shared" si="7678"/>
        <v>86325</v>
      </c>
      <c r="W898" s="6">
        <f t="shared" ref="W898" si="8081">W$5/V898+W$6</f>
        <v>2.5688707500724006</v>
      </c>
      <c r="X898" s="6">
        <f t="shared" si="7913"/>
        <v>2.8690163915435853</v>
      </c>
      <c r="Y898" s="28">
        <f t="shared" si="7680"/>
        <v>172450</v>
      </c>
      <c r="Z898" s="6">
        <f t="shared" ref="Z898" si="8082">Z$5/Y898+Z$6</f>
        <v>2.4458514062046972</v>
      </c>
      <c r="AA898" s="6">
        <f t="shared" si="7915"/>
        <v>2.7318718759060596</v>
      </c>
      <c r="AB898" s="28">
        <f t="shared" si="7763"/>
        <v>1182000</v>
      </c>
      <c r="AC898" s="6">
        <f t="shared" ref="AC898" si="8083">AC$5/AB898+AC$6</f>
        <v>2.1984631133671746</v>
      </c>
      <c r="AD898" s="6">
        <f t="shared" si="7917"/>
        <v>2.4559016920473771</v>
      </c>
      <c r="AE898" s="28">
        <f t="shared" si="7846"/>
        <v>1840000</v>
      </c>
      <c r="AF898" s="6">
        <f t="shared" si="7900"/>
        <v>1.9127597826086955</v>
      </c>
      <c r="AG898" s="6">
        <f t="shared" si="7918"/>
        <v>2.1368130434782606</v>
      </c>
      <c r="AH898" s="28">
        <f t="shared" si="7847"/>
        <v>1840000</v>
      </c>
      <c r="AI898" s="6">
        <f t="shared" si="7901"/>
        <v>1.4461597826086956</v>
      </c>
      <c r="AJ898" s="6">
        <f t="shared" si="7919"/>
        <v>1.615513043478261</v>
      </c>
      <c r="AK898" s="28">
        <f t="shared" si="7848"/>
        <v>1840000</v>
      </c>
      <c r="AL898" s="6">
        <f t="shared" si="7902"/>
        <v>0.74605978260869565</v>
      </c>
      <c r="AM898" s="6">
        <f t="shared" si="7920"/>
        <v>0.75024560792873574</v>
      </c>
      <c r="AN898" s="28">
        <f t="shared" si="7849"/>
        <v>1840000</v>
      </c>
      <c r="AO898" s="6">
        <f t="shared" si="7903"/>
        <v>0.44525978260869564</v>
      </c>
      <c r="AP898" s="6">
        <f t="shared" si="7921"/>
        <v>0.44781304347826084</v>
      </c>
      <c r="AQ898" s="28">
        <f t="shared" si="7683"/>
        <v>172450</v>
      </c>
      <c r="AR898" s="6">
        <f t="shared" si="7597"/>
        <v>1.413551406204697</v>
      </c>
      <c r="AS898" s="6">
        <f t="shared" si="7598"/>
        <v>1.5784859300944634</v>
      </c>
      <c r="AT898" s="28">
        <f t="shared" si="7765"/>
        <v>1182000</v>
      </c>
      <c r="AU898" s="6">
        <f t="shared" si="7599"/>
        <v>1.1801631133671744</v>
      </c>
      <c r="AV898" s="6">
        <f t="shared" si="7600"/>
        <v>1.318236932764655</v>
      </c>
      <c r="AW898" s="28">
        <f t="shared" si="7850"/>
        <v>1840000</v>
      </c>
      <c r="AX898" s="6">
        <f t="shared" si="7601"/>
        <v>1.1784597826086955</v>
      </c>
      <c r="AY898" s="6">
        <f t="shared" si="7602"/>
        <v>1.3164482841955387</v>
      </c>
      <c r="AZ898" s="28">
        <f t="shared" si="7851"/>
        <v>1840000</v>
      </c>
      <c r="BA898" s="6">
        <f t="shared" si="7603"/>
        <v>1.1784597826086955</v>
      </c>
      <c r="BB898" s="21">
        <f t="shared" si="7604"/>
        <v>1.3164482841955387</v>
      </c>
    </row>
    <row r="899" spans="4:54" x14ac:dyDescent="0.25">
      <c r="D899" s="28">
        <v>890</v>
      </c>
      <c r="F899" s="20"/>
      <c r="G899" s="29">
        <f t="shared" si="7615"/>
        <v>445.5</v>
      </c>
      <c r="H899" s="4">
        <f t="shared" ref="H899" si="8084">H$5/G899+H$6</f>
        <v>4.0337827160493829</v>
      </c>
      <c r="I899" s="4">
        <f t="shared" si="7606"/>
        <v>5.7816436588103262</v>
      </c>
      <c r="J899" s="28">
        <v>890</v>
      </c>
      <c r="K899" s="4">
        <f t="shared" ref="K899" si="8085">K$5/J899+K$6</f>
        <v>4.0338382022471908</v>
      </c>
      <c r="L899" s="4">
        <f t="shared" si="7608"/>
        <v>5.7817247191011241</v>
      </c>
      <c r="M899" s="28">
        <f t="shared" si="7924"/>
        <v>2470</v>
      </c>
      <c r="N899" s="6">
        <f t="shared" ref="N899" si="8086">N$5/M899+N$6</f>
        <v>3.7349906882591095</v>
      </c>
      <c r="O899" s="6">
        <f t="shared" si="7907"/>
        <v>5.2517344129554662</v>
      </c>
      <c r="P899" s="28">
        <f t="shared" si="7926"/>
        <v>23800</v>
      </c>
      <c r="Q899" s="6">
        <f t="shared" ref="Q899" si="8087">Q$5/P899+Q$6</f>
        <v>3.7001924369747901</v>
      </c>
      <c r="R899" s="6">
        <f t="shared" si="7909"/>
        <v>5.2138386554621849</v>
      </c>
      <c r="S899" s="28">
        <f t="shared" si="7676"/>
        <v>45050</v>
      </c>
      <c r="T899" s="6">
        <f t="shared" ref="T899" si="8088">T$5/S899+T$6</f>
        <v>2.6568657047724753</v>
      </c>
      <c r="U899" s="6">
        <f t="shared" si="7911"/>
        <v>2.9670089900110987</v>
      </c>
      <c r="V899" s="28">
        <f t="shared" si="7678"/>
        <v>86450</v>
      </c>
      <c r="W899" s="6">
        <f t="shared" ref="W899" si="8089">W$5/V899+W$6</f>
        <v>2.5688462116830535</v>
      </c>
      <c r="X899" s="6">
        <f t="shared" si="7913"/>
        <v>2.8689906304222093</v>
      </c>
      <c r="Y899" s="28">
        <f t="shared" si="7680"/>
        <v>172700</v>
      </c>
      <c r="Z899" s="6">
        <f t="shared" ref="Z899" si="8090">Z$5/Y899+Z$6</f>
        <v>2.4458335263462652</v>
      </c>
      <c r="AA899" s="6">
        <f t="shared" si="7915"/>
        <v>2.7318530978575564</v>
      </c>
      <c r="AB899" s="28">
        <f t="shared" si="7763"/>
        <v>1184000</v>
      </c>
      <c r="AC899" s="6">
        <f t="shared" ref="AC899" si="8091">AC$5/AB899+AC$6</f>
        <v>2.1984550675675676</v>
      </c>
      <c r="AD899" s="6">
        <f t="shared" si="7917"/>
        <v>2.455893243243243</v>
      </c>
      <c r="AE899" s="28">
        <f t="shared" si="7846"/>
        <v>1843000</v>
      </c>
      <c r="AF899" s="6">
        <f t="shared" si="7900"/>
        <v>1.9127548019533369</v>
      </c>
      <c r="AG899" s="6">
        <f t="shared" si="7918"/>
        <v>2.1368078133478026</v>
      </c>
      <c r="AH899" s="28">
        <f t="shared" si="7847"/>
        <v>1843000</v>
      </c>
      <c r="AI899" s="6">
        <f t="shared" si="7901"/>
        <v>1.446154801953337</v>
      </c>
      <c r="AJ899" s="6">
        <f t="shared" si="7919"/>
        <v>1.6155078133478025</v>
      </c>
      <c r="AK899" s="28">
        <f t="shared" si="7848"/>
        <v>1843000</v>
      </c>
      <c r="AL899" s="6">
        <f t="shared" si="7902"/>
        <v>0.74605480195333695</v>
      </c>
      <c r="AM899" s="6">
        <f t="shared" si="7920"/>
        <v>0.75024037779827735</v>
      </c>
      <c r="AN899" s="28">
        <f t="shared" si="7849"/>
        <v>1843000</v>
      </c>
      <c r="AO899" s="6">
        <f t="shared" si="7903"/>
        <v>0.44525480195333694</v>
      </c>
      <c r="AP899" s="6">
        <f t="shared" si="7921"/>
        <v>0.44780781334780251</v>
      </c>
      <c r="AQ899" s="28">
        <f t="shared" si="7683"/>
        <v>172700</v>
      </c>
      <c r="AR899" s="6">
        <f t="shared" si="7597"/>
        <v>1.4135335263462652</v>
      </c>
      <c r="AS899" s="6">
        <f t="shared" si="7598"/>
        <v>1.5784671520459601</v>
      </c>
      <c r="AT899" s="28">
        <f t="shared" si="7765"/>
        <v>1184000</v>
      </c>
      <c r="AU899" s="6">
        <f t="shared" si="7599"/>
        <v>1.1801550675675676</v>
      </c>
      <c r="AV899" s="6">
        <f t="shared" si="7600"/>
        <v>1.3182284839605212</v>
      </c>
      <c r="AW899" s="28">
        <f t="shared" si="7850"/>
        <v>1843000</v>
      </c>
      <c r="AX899" s="6">
        <f t="shared" si="7601"/>
        <v>1.178454801953337</v>
      </c>
      <c r="AY899" s="6">
        <f t="shared" si="7602"/>
        <v>1.3164430540650802</v>
      </c>
      <c r="AZ899" s="28">
        <f t="shared" si="7851"/>
        <v>1843000</v>
      </c>
      <c r="BA899" s="6">
        <f t="shared" si="7603"/>
        <v>1.178454801953337</v>
      </c>
      <c r="BB899" s="21">
        <f t="shared" si="7604"/>
        <v>1.3164430540650802</v>
      </c>
    </row>
    <row r="900" spans="4:54" x14ac:dyDescent="0.25">
      <c r="D900" s="28">
        <v>891</v>
      </c>
      <c r="F900" s="20"/>
      <c r="G900" s="29">
        <f t="shared" si="7615"/>
        <v>446</v>
      </c>
      <c r="H900" s="4">
        <f t="shared" ref="H900" si="8092">H$5/G900+H$6</f>
        <v>4.0337273542600895</v>
      </c>
      <c r="I900" s="4">
        <f t="shared" si="7606"/>
        <v>5.7815627802690583</v>
      </c>
      <c r="J900" s="28">
        <v>891</v>
      </c>
      <c r="K900" s="4">
        <f t="shared" ref="K900" si="8093">K$5/J900+K$6</f>
        <v>4.0337827160493829</v>
      </c>
      <c r="L900" s="4">
        <f t="shared" si="7608"/>
        <v>5.7816436588103262</v>
      </c>
      <c r="M900" s="28">
        <f t="shared" si="7924"/>
        <v>2473</v>
      </c>
      <c r="N900" s="6">
        <f t="shared" ref="N900" si="8094">N$5/M900+N$6</f>
        <v>3.7349410837040034</v>
      </c>
      <c r="O900" s="6">
        <f t="shared" si="7907"/>
        <v>5.2516803881924794</v>
      </c>
      <c r="P900" s="28">
        <f t="shared" si="7926"/>
        <v>23830</v>
      </c>
      <c r="Q900" s="6">
        <f t="shared" ref="Q900" si="8095">Q$5/P900+Q$6</f>
        <v>3.7001847671002941</v>
      </c>
      <c r="R900" s="6">
        <f t="shared" si="7909"/>
        <v>5.213830297943769</v>
      </c>
      <c r="S900" s="28">
        <f t="shared" si="7676"/>
        <v>45115</v>
      </c>
      <c r="T900" s="6">
        <f t="shared" ref="T900" si="8096">T$5/S900+T$6</f>
        <v>2.6568356422475894</v>
      </c>
      <c r="U900" s="6">
        <f t="shared" si="7911"/>
        <v>2.9669774243599689</v>
      </c>
      <c r="V900" s="28">
        <f t="shared" si="7678"/>
        <v>86575</v>
      </c>
      <c r="W900" s="6">
        <f t="shared" ref="W900" si="8097">W$5/V900+W$6</f>
        <v>2.5688217441524688</v>
      </c>
      <c r="X900" s="6">
        <f t="shared" si="7913"/>
        <v>2.8689649436904419</v>
      </c>
      <c r="Y900" s="28">
        <f t="shared" si="7680"/>
        <v>172950</v>
      </c>
      <c r="Z900" s="6">
        <f t="shared" ref="Z900" si="8098">Z$5/Y900+Z$6</f>
        <v>2.4458156981786643</v>
      </c>
      <c r="AA900" s="6">
        <f t="shared" si="7915"/>
        <v>2.7318343740965596</v>
      </c>
      <c r="AB900" s="28">
        <f t="shared" si="7763"/>
        <v>1186000</v>
      </c>
      <c r="AC900" s="6">
        <f t="shared" ref="AC900" si="8099">AC$5/AB900+AC$6</f>
        <v>2.198447048903879</v>
      </c>
      <c r="AD900" s="6">
        <f t="shared" si="7917"/>
        <v>2.4558848229342325</v>
      </c>
      <c r="AE900" s="28">
        <f t="shared" si="7846"/>
        <v>1846000</v>
      </c>
      <c r="AF900" s="6">
        <f t="shared" si="7900"/>
        <v>1.9127498374864571</v>
      </c>
      <c r="AG900" s="6">
        <f t="shared" si="7918"/>
        <v>2.1368026002166847</v>
      </c>
      <c r="AH900" s="28">
        <f t="shared" si="7847"/>
        <v>1846000</v>
      </c>
      <c r="AI900" s="6">
        <f t="shared" si="7901"/>
        <v>1.4461498374864572</v>
      </c>
      <c r="AJ900" s="6">
        <f t="shared" si="7919"/>
        <v>1.6155026002166848</v>
      </c>
      <c r="AK900" s="28">
        <f t="shared" si="7848"/>
        <v>1846000</v>
      </c>
      <c r="AL900" s="6">
        <f t="shared" si="7902"/>
        <v>0.74604983748645715</v>
      </c>
      <c r="AM900" s="6">
        <f t="shared" si="7920"/>
        <v>0.75023516466715956</v>
      </c>
      <c r="AN900" s="28">
        <f t="shared" si="7849"/>
        <v>1846000</v>
      </c>
      <c r="AO900" s="6">
        <f t="shared" si="7903"/>
        <v>0.44524983748645719</v>
      </c>
      <c r="AP900" s="6">
        <f t="shared" si="7921"/>
        <v>0.44780260021668472</v>
      </c>
      <c r="AQ900" s="28">
        <f t="shared" si="7683"/>
        <v>172950</v>
      </c>
      <c r="AR900" s="6">
        <f t="shared" si="7597"/>
        <v>1.4135156981786643</v>
      </c>
      <c r="AS900" s="6">
        <f t="shared" si="7598"/>
        <v>1.5784484282849633</v>
      </c>
      <c r="AT900" s="28">
        <f t="shared" si="7765"/>
        <v>1186000</v>
      </c>
      <c r="AU900" s="6">
        <f t="shared" si="7599"/>
        <v>1.1801470489038786</v>
      </c>
      <c r="AV900" s="6">
        <f t="shared" si="7600"/>
        <v>1.3182200636515105</v>
      </c>
      <c r="AW900" s="28">
        <f t="shared" si="7850"/>
        <v>1846000</v>
      </c>
      <c r="AX900" s="6">
        <f t="shared" si="7601"/>
        <v>1.1784498374864572</v>
      </c>
      <c r="AY900" s="6">
        <f t="shared" si="7602"/>
        <v>1.3164378409339625</v>
      </c>
      <c r="AZ900" s="28">
        <f t="shared" si="7851"/>
        <v>1846000</v>
      </c>
      <c r="BA900" s="6">
        <f t="shared" si="7603"/>
        <v>1.1784498374864572</v>
      </c>
      <c r="BB900" s="21">
        <f t="shared" si="7604"/>
        <v>1.3164378409339625</v>
      </c>
    </row>
    <row r="901" spans="4:54" x14ac:dyDescent="0.25">
      <c r="D901" s="28">
        <v>892</v>
      </c>
      <c r="F901" s="20"/>
      <c r="G901" s="29">
        <f t="shared" si="7615"/>
        <v>446.5</v>
      </c>
      <c r="H901" s="4">
        <f t="shared" ref="H901" si="8100">H$5/G901+H$6</f>
        <v>4.033672116461366</v>
      </c>
      <c r="I901" s="4">
        <f t="shared" si="7606"/>
        <v>5.7814820828667415</v>
      </c>
      <c r="J901" s="28">
        <v>892</v>
      </c>
      <c r="K901" s="4">
        <f t="shared" ref="K901" si="8101">K$5/J901+K$6</f>
        <v>4.0337273542600895</v>
      </c>
      <c r="L901" s="4">
        <f t="shared" si="7608"/>
        <v>5.7815627802690583</v>
      </c>
      <c r="M901" s="28">
        <f t="shared" si="7924"/>
        <v>2476</v>
      </c>
      <c r="N901" s="6">
        <f t="shared" ref="N901" si="8102">N$5/M901+N$6</f>
        <v>3.7348915993537966</v>
      </c>
      <c r="O901" s="6">
        <f t="shared" si="7907"/>
        <v>5.2516264943457189</v>
      </c>
      <c r="P901" s="28">
        <f t="shared" si="7926"/>
        <v>23860</v>
      </c>
      <c r="Q901" s="6">
        <f t="shared" ref="Q901" si="8103">Q$5/P901+Q$6</f>
        <v>3.7001771165129926</v>
      </c>
      <c r="R901" s="6">
        <f t="shared" si="7909"/>
        <v>5.2138219614417434</v>
      </c>
      <c r="S901" s="28">
        <f t="shared" si="7676"/>
        <v>45180</v>
      </c>
      <c r="T901" s="6">
        <f t="shared" ref="T901" si="8104">T$5/S901+T$6</f>
        <v>2.6568056662239932</v>
      </c>
      <c r="U901" s="6">
        <f t="shared" si="7911"/>
        <v>2.9669459495351926</v>
      </c>
      <c r="V901" s="28">
        <f t="shared" si="7678"/>
        <v>86700</v>
      </c>
      <c r="W901" s="6">
        <f t="shared" ref="W901" si="8105">W$5/V901+W$6</f>
        <v>2.5687973471741636</v>
      </c>
      <c r="X901" s="6">
        <f t="shared" si="7913"/>
        <v>2.8689393310265281</v>
      </c>
      <c r="Y901" s="28">
        <f t="shared" si="7680"/>
        <v>173200</v>
      </c>
      <c r="Z901" s="6">
        <f t="shared" ref="Z901" si="8106">Z$5/Y901+Z$6</f>
        <v>2.4457979214780599</v>
      </c>
      <c r="AA901" s="6">
        <f t="shared" si="7915"/>
        <v>2.7318157043879907</v>
      </c>
      <c r="AB901" s="28">
        <f t="shared" si="7763"/>
        <v>1188000</v>
      </c>
      <c r="AC901" s="6">
        <f t="shared" ref="AC901" si="8107">AC$5/AB901+AC$6</f>
        <v>2.1984390572390575</v>
      </c>
      <c r="AD901" s="6">
        <f t="shared" si="7917"/>
        <v>2.4558764309764309</v>
      </c>
      <c r="AE901" s="28">
        <f t="shared" si="7846"/>
        <v>1849000</v>
      </c>
      <c r="AF901" s="6">
        <f t="shared" si="7900"/>
        <v>1.9127448891292591</v>
      </c>
      <c r="AG901" s="6">
        <f t="shared" si="7918"/>
        <v>2.1367974040021633</v>
      </c>
      <c r="AH901" s="28">
        <f t="shared" si="7847"/>
        <v>1849000</v>
      </c>
      <c r="AI901" s="6">
        <f t="shared" si="7901"/>
        <v>1.4461448891292592</v>
      </c>
      <c r="AJ901" s="6">
        <f t="shared" si="7919"/>
        <v>1.6154974040021635</v>
      </c>
      <c r="AK901" s="28">
        <f t="shared" si="7848"/>
        <v>1849000</v>
      </c>
      <c r="AL901" s="6">
        <f t="shared" si="7902"/>
        <v>0.74604488912925904</v>
      </c>
      <c r="AM901" s="6">
        <f t="shared" si="7920"/>
        <v>0.75022996845263812</v>
      </c>
      <c r="AN901" s="28">
        <f t="shared" si="7849"/>
        <v>1849000</v>
      </c>
      <c r="AO901" s="6">
        <f t="shared" si="7903"/>
        <v>0.44524488912925902</v>
      </c>
      <c r="AP901" s="6">
        <f t="shared" si="7921"/>
        <v>0.44779740400216334</v>
      </c>
      <c r="AQ901" s="28">
        <f t="shared" si="7683"/>
        <v>173200</v>
      </c>
      <c r="AR901" s="6">
        <f t="shared" si="7597"/>
        <v>1.4134979214780601</v>
      </c>
      <c r="AS901" s="6">
        <f t="shared" si="7598"/>
        <v>1.5784297585763944</v>
      </c>
      <c r="AT901" s="28">
        <f t="shared" si="7765"/>
        <v>1188000</v>
      </c>
      <c r="AU901" s="6">
        <f t="shared" si="7599"/>
        <v>1.1801390572390573</v>
      </c>
      <c r="AV901" s="6">
        <f t="shared" si="7600"/>
        <v>1.3182116716937089</v>
      </c>
      <c r="AW901" s="28">
        <f t="shared" si="7850"/>
        <v>1849000</v>
      </c>
      <c r="AX901" s="6">
        <f t="shared" si="7601"/>
        <v>1.1784448891292592</v>
      </c>
      <c r="AY901" s="6">
        <f t="shared" si="7602"/>
        <v>1.3164326447194412</v>
      </c>
      <c r="AZ901" s="28">
        <f t="shared" si="7851"/>
        <v>1849000</v>
      </c>
      <c r="BA901" s="6">
        <f t="shared" si="7603"/>
        <v>1.1784448891292592</v>
      </c>
      <c r="BB901" s="21">
        <f t="shared" si="7604"/>
        <v>1.3164326447194412</v>
      </c>
    </row>
    <row r="902" spans="4:54" x14ac:dyDescent="0.25">
      <c r="D902" s="28">
        <v>893</v>
      </c>
      <c r="F902" s="20"/>
      <c r="G902" s="29">
        <f t="shared" si="7615"/>
        <v>447</v>
      </c>
      <c r="H902" s="4">
        <f t="shared" ref="H902" si="8108">H$5/G902+H$6</f>
        <v>4.0336170022371363</v>
      </c>
      <c r="I902" s="4">
        <f t="shared" si="7606"/>
        <v>5.7814015659955258</v>
      </c>
      <c r="J902" s="28">
        <v>893</v>
      </c>
      <c r="K902" s="4">
        <f t="shared" ref="K902" si="8109">K$5/J902+K$6</f>
        <v>4.033672116461366</v>
      </c>
      <c r="L902" s="4">
        <f t="shared" si="7608"/>
        <v>5.7814820828667415</v>
      </c>
      <c r="M902" s="28">
        <f t="shared" si="7924"/>
        <v>2479</v>
      </c>
      <c r="N902" s="6">
        <f t="shared" ref="N902" si="8110">N$5/M902+N$6</f>
        <v>3.7348422347720858</v>
      </c>
      <c r="O902" s="6">
        <f t="shared" si="7907"/>
        <v>5.2515727309398956</v>
      </c>
      <c r="P902" s="28">
        <f t="shared" si="7926"/>
        <v>23890</v>
      </c>
      <c r="Q902" s="6">
        <f t="shared" ref="Q902" si="8111">Q$5/P902+Q$6</f>
        <v>3.700169485140226</v>
      </c>
      <c r="R902" s="6">
        <f t="shared" si="7909"/>
        <v>5.213813645876936</v>
      </c>
      <c r="S902" s="28">
        <f t="shared" si="7676"/>
        <v>45245</v>
      </c>
      <c r="T902" s="6">
        <f t="shared" ref="T902" si="8112">T$5/S902+T$6</f>
        <v>2.6567757763288764</v>
      </c>
      <c r="U902" s="6">
        <f t="shared" si="7911"/>
        <v>2.9669145651453199</v>
      </c>
      <c r="V902" s="28">
        <f t="shared" si="7678"/>
        <v>86825</v>
      </c>
      <c r="W902" s="6">
        <f t="shared" ref="W902" si="8113">W$5/V902+W$6</f>
        <v>2.5687730204434205</v>
      </c>
      <c r="X902" s="6">
        <f t="shared" si="7913"/>
        <v>2.8689137921105674</v>
      </c>
      <c r="Y902" s="28">
        <f t="shared" si="7680"/>
        <v>173450</v>
      </c>
      <c r="Z902" s="6">
        <f t="shared" ref="Z902" si="8114">Z$5/Y902+Z$6</f>
        <v>2.4457801960219085</v>
      </c>
      <c r="AA902" s="6">
        <f t="shared" si="7915"/>
        <v>2.7317970884981264</v>
      </c>
      <c r="AB902" s="28">
        <f t="shared" si="7763"/>
        <v>1190000</v>
      </c>
      <c r="AC902" s="6">
        <f t="shared" ref="AC902" si="8115">AC$5/AB902+AC$6</f>
        <v>2.1984310924369752</v>
      </c>
      <c r="AD902" s="6">
        <f t="shared" si="7917"/>
        <v>2.4558680672268904</v>
      </c>
      <c r="AE902" s="28">
        <f t="shared" si="7846"/>
        <v>1852000</v>
      </c>
      <c r="AF902" s="6">
        <f t="shared" si="7900"/>
        <v>1.9127399568034558</v>
      </c>
      <c r="AG902" s="6">
        <f t="shared" si="7918"/>
        <v>2.1367922246220301</v>
      </c>
      <c r="AH902" s="28">
        <f t="shared" si="7847"/>
        <v>1852000</v>
      </c>
      <c r="AI902" s="6">
        <f t="shared" si="7901"/>
        <v>1.4461399568034559</v>
      </c>
      <c r="AJ902" s="6">
        <f t="shared" si="7919"/>
        <v>1.6154922246220302</v>
      </c>
      <c r="AK902" s="28">
        <f t="shared" si="7848"/>
        <v>1852000</v>
      </c>
      <c r="AL902" s="6">
        <f t="shared" si="7902"/>
        <v>0.74603995680345569</v>
      </c>
      <c r="AM902" s="6">
        <f t="shared" si="7920"/>
        <v>0.75022478907250512</v>
      </c>
      <c r="AN902" s="28">
        <f t="shared" si="7849"/>
        <v>1852000</v>
      </c>
      <c r="AO902" s="6">
        <f t="shared" si="7903"/>
        <v>0.44523995680345568</v>
      </c>
      <c r="AP902" s="6">
        <f t="shared" si="7921"/>
        <v>0.44779222462203022</v>
      </c>
      <c r="AQ902" s="28">
        <f t="shared" si="7683"/>
        <v>173450</v>
      </c>
      <c r="AR902" s="6">
        <f t="shared" si="7597"/>
        <v>1.4134801960219083</v>
      </c>
      <c r="AS902" s="6">
        <f t="shared" si="7598"/>
        <v>1.5784111426865299</v>
      </c>
      <c r="AT902" s="28">
        <f t="shared" si="7765"/>
        <v>1190000</v>
      </c>
      <c r="AU902" s="6">
        <f t="shared" si="7599"/>
        <v>1.1801310924369748</v>
      </c>
      <c r="AV902" s="6">
        <f t="shared" si="7600"/>
        <v>1.3182033079441686</v>
      </c>
      <c r="AW902" s="28">
        <f t="shared" si="7850"/>
        <v>1852000</v>
      </c>
      <c r="AX902" s="6">
        <f t="shared" si="7601"/>
        <v>1.1784399568034558</v>
      </c>
      <c r="AY902" s="6">
        <f t="shared" si="7602"/>
        <v>1.316427465339308</v>
      </c>
      <c r="AZ902" s="28">
        <f t="shared" si="7851"/>
        <v>1852000</v>
      </c>
      <c r="BA902" s="6">
        <f t="shared" si="7603"/>
        <v>1.1784399568034558</v>
      </c>
      <c r="BB902" s="21">
        <f t="shared" si="7604"/>
        <v>1.316427465339308</v>
      </c>
    </row>
    <row r="903" spans="4:54" x14ac:dyDescent="0.25">
      <c r="D903" s="28">
        <v>894</v>
      </c>
      <c r="F903" s="20"/>
      <c r="G903" s="29">
        <f t="shared" si="7615"/>
        <v>447.5</v>
      </c>
      <c r="H903" s="4">
        <f t="shared" ref="H903" si="8116">H$5/G903+H$6</f>
        <v>4.033562011173184</v>
      </c>
      <c r="I903" s="4">
        <f t="shared" si="7606"/>
        <v>5.7813212290502793</v>
      </c>
      <c r="J903" s="28">
        <v>894</v>
      </c>
      <c r="K903" s="4">
        <f t="shared" ref="K903" si="8117">K$5/J903+K$6</f>
        <v>4.0336170022371363</v>
      </c>
      <c r="L903" s="4">
        <f t="shared" si="7608"/>
        <v>5.7814015659955258</v>
      </c>
      <c r="M903" s="28">
        <f t="shared" si="7924"/>
        <v>2482</v>
      </c>
      <c r="N903" s="6">
        <f t="shared" ref="N903" si="8118">N$5/M903+N$6</f>
        <v>3.7347929895245771</v>
      </c>
      <c r="O903" s="6">
        <f t="shared" si="7907"/>
        <v>5.2515190975020145</v>
      </c>
      <c r="P903" s="28">
        <f t="shared" si="7926"/>
        <v>23920</v>
      </c>
      <c r="Q903" s="6">
        <f t="shared" ref="Q903" si="8119">Q$5/P903+Q$6</f>
        <v>3.7001618729096992</v>
      </c>
      <c r="R903" s="6">
        <f t="shared" si="7909"/>
        <v>5.2138053511705689</v>
      </c>
      <c r="S903" s="28">
        <f t="shared" si="7676"/>
        <v>45310</v>
      </c>
      <c r="T903" s="6">
        <f t="shared" ref="T903" si="8120">T$5/S903+T$6</f>
        <v>2.6567459721915694</v>
      </c>
      <c r="U903" s="6">
        <f t="shared" si="7911"/>
        <v>2.9668832708011479</v>
      </c>
      <c r="V903" s="28">
        <f t="shared" si="7678"/>
        <v>86950</v>
      </c>
      <c r="W903" s="6">
        <f t="shared" ref="W903" si="8121">W$5/V903+W$6</f>
        <v>2.5687487636572741</v>
      </c>
      <c r="X903" s="6">
        <f t="shared" si="7913"/>
        <v>2.8688883266244969</v>
      </c>
      <c r="Y903" s="28">
        <f t="shared" si="7680"/>
        <v>173700</v>
      </c>
      <c r="Z903" s="6">
        <f t="shared" ref="Z903" si="8122">Z$5/Y903+Z$6</f>
        <v>2.4457625215889465</v>
      </c>
      <c r="AA903" s="6">
        <f t="shared" si="7915"/>
        <v>2.7317785261945886</v>
      </c>
      <c r="AB903" s="28">
        <f t="shared" si="7763"/>
        <v>1192000</v>
      </c>
      <c r="AC903" s="6">
        <f t="shared" ref="AC903" si="8123">AC$5/AB903+AC$6</f>
        <v>2.1984231543624162</v>
      </c>
      <c r="AD903" s="6">
        <f t="shared" si="7917"/>
        <v>2.4558597315436241</v>
      </c>
      <c r="AE903" s="28">
        <f t="shared" si="7846"/>
        <v>1855000</v>
      </c>
      <c r="AF903" s="6">
        <f t="shared" si="7900"/>
        <v>1.9127350404312669</v>
      </c>
      <c r="AG903" s="6">
        <f t="shared" si="7918"/>
        <v>2.136787061994609</v>
      </c>
      <c r="AH903" s="28">
        <f t="shared" si="7847"/>
        <v>1855000</v>
      </c>
      <c r="AI903" s="6">
        <f t="shared" si="7901"/>
        <v>1.4461350404312669</v>
      </c>
      <c r="AJ903" s="6">
        <f t="shared" si="7919"/>
        <v>1.6154870619946093</v>
      </c>
      <c r="AK903" s="28">
        <f t="shared" si="7848"/>
        <v>1855000</v>
      </c>
      <c r="AL903" s="6">
        <f t="shared" si="7902"/>
        <v>0.74603504043126689</v>
      </c>
      <c r="AM903" s="6">
        <f t="shared" si="7920"/>
        <v>0.750219626445084</v>
      </c>
      <c r="AN903" s="28">
        <f t="shared" si="7849"/>
        <v>1855000</v>
      </c>
      <c r="AO903" s="6">
        <f t="shared" si="7903"/>
        <v>0.44523504043126683</v>
      </c>
      <c r="AP903" s="6">
        <f t="shared" si="7921"/>
        <v>0.44778706199460916</v>
      </c>
      <c r="AQ903" s="28">
        <f t="shared" si="7683"/>
        <v>173700</v>
      </c>
      <c r="AR903" s="6">
        <f t="shared" si="7597"/>
        <v>1.4134625215889465</v>
      </c>
      <c r="AS903" s="6">
        <f t="shared" si="7598"/>
        <v>1.5783925803829919</v>
      </c>
      <c r="AT903" s="28">
        <f t="shared" si="7765"/>
        <v>1192000</v>
      </c>
      <c r="AU903" s="6">
        <f t="shared" si="7599"/>
        <v>1.1801231543624162</v>
      </c>
      <c r="AV903" s="6">
        <f t="shared" si="7600"/>
        <v>1.3181949722609019</v>
      </c>
      <c r="AW903" s="28">
        <f t="shared" si="7850"/>
        <v>1855000</v>
      </c>
      <c r="AX903" s="6">
        <f t="shared" si="7601"/>
        <v>1.1784350404312669</v>
      </c>
      <c r="AY903" s="6">
        <f t="shared" si="7602"/>
        <v>1.3164223027118871</v>
      </c>
      <c r="AZ903" s="28">
        <f t="shared" si="7851"/>
        <v>1855000</v>
      </c>
      <c r="BA903" s="6">
        <f t="shared" si="7603"/>
        <v>1.1784350404312669</v>
      </c>
      <c r="BB903" s="21">
        <f t="shared" si="7604"/>
        <v>1.3164223027118871</v>
      </c>
    </row>
    <row r="904" spans="4:54" x14ac:dyDescent="0.25">
      <c r="D904" s="28">
        <v>895</v>
      </c>
      <c r="F904" s="20"/>
      <c r="G904" s="29">
        <f t="shared" si="7615"/>
        <v>448</v>
      </c>
      <c r="H904" s="4">
        <f t="shared" ref="H904" si="8124">H$5/G904+H$6</f>
        <v>4.0335071428571432</v>
      </c>
      <c r="I904" s="4">
        <f t="shared" si="7606"/>
        <v>5.781241071428572</v>
      </c>
      <c r="J904" s="28">
        <v>895</v>
      </c>
      <c r="K904" s="4">
        <f t="shared" ref="K904" si="8125">K$5/J904+K$6</f>
        <v>4.033562011173184</v>
      </c>
      <c r="L904" s="4">
        <f t="shared" si="7608"/>
        <v>5.7813212290502793</v>
      </c>
      <c r="M904" s="28">
        <f t="shared" si="7924"/>
        <v>2485</v>
      </c>
      <c r="N904" s="6">
        <f t="shared" ref="N904" si="8126">N$5/M904+N$6</f>
        <v>3.7347438631790748</v>
      </c>
      <c r="O904" s="6">
        <f t="shared" si="7907"/>
        <v>5.2514655935613686</v>
      </c>
      <c r="P904" s="28">
        <f t="shared" si="7926"/>
        <v>23950</v>
      </c>
      <c r="Q904" s="6">
        <f t="shared" ref="Q904" si="8127">Q$5/P904+Q$6</f>
        <v>3.7001542797494782</v>
      </c>
      <c r="R904" s="6">
        <f t="shared" si="7909"/>
        <v>5.2137970772442594</v>
      </c>
      <c r="S904" s="28">
        <f t="shared" si="7676"/>
        <v>45375</v>
      </c>
      <c r="T904" s="6">
        <f t="shared" ref="T904" si="8128">T$5/S904+T$6</f>
        <v>2.6567162534435265</v>
      </c>
      <c r="U904" s="6">
        <f t="shared" si="7911"/>
        <v>2.9668520661157025</v>
      </c>
      <c r="V904" s="28">
        <f t="shared" si="7678"/>
        <v>87075</v>
      </c>
      <c r="W904" s="6">
        <f t="shared" ref="W904" si="8129">W$5/V904+W$6</f>
        <v>2.5687245765144988</v>
      </c>
      <c r="X904" s="6">
        <f t="shared" si="7913"/>
        <v>2.8688629342520815</v>
      </c>
      <c r="Y904" s="28">
        <f t="shared" si="7680"/>
        <v>173950</v>
      </c>
      <c r="Z904" s="6">
        <f t="shared" ref="Z904" si="8130">Z$5/Y904+Z$6</f>
        <v>2.4457448979591838</v>
      </c>
      <c r="AA904" s="6">
        <f t="shared" si="7915"/>
        <v>2.7317600172463354</v>
      </c>
      <c r="AB904" s="28">
        <f t="shared" si="7763"/>
        <v>1194000</v>
      </c>
      <c r="AC904" s="6">
        <f t="shared" ref="AC904" si="8131">AC$5/AB904+AC$6</f>
        <v>2.1984152428810724</v>
      </c>
      <c r="AD904" s="6">
        <f t="shared" si="7917"/>
        <v>2.4558514237855946</v>
      </c>
      <c r="AE904" s="28">
        <f t="shared" si="7846"/>
        <v>1858000</v>
      </c>
      <c r="AF904" s="6">
        <f t="shared" si="7900"/>
        <v>1.9127301399354144</v>
      </c>
      <c r="AG904" s="6">
        <f t="shared" si="7918"/>
        <v>2.1367819160387511</v>
      </c>
      <c r="AH904" s="28">
        <f t="shared" si="7847"/>
        <v>1858000</v>
      </c>
      <c r="AI904" s="6">
        <f t="shared" si="7901"/>
        <v>1.4461301399354145</v>
      </c>
      <c r="AJ904" s="6">
        <f t="shared" si="7919"/>
        <v>1.6154819160387515</v>
      </c>
      <c r="AK904" s="28">
        <f t="shared" si="7848"/>
        <v>1858000</v>
      </c>
      <c r="AL904" s="6">
        <f t="shared" si="7902"/>
        <v>0.74603013993541445</v>
      </c>
      <c r="AM904" s="6">
        <f t="shared" si="7920"/>
        <v>0.75021448048922623</v>
      </c>
      <c r="AN904" s="28">
        <f t="shared" si="7849"/>
        <v>1858000</v>
      </c>
      <c r="AO904" s="6">
        <f t="shared" si="7903"/>
        <v>0.44523013993541438</v>
      </c>
      <c r="AP904" s="6">
        <f t="shared" si="7921"/>
        <v>0.44778191603875134</v>
      </c>
      <c r="AQ904" s="28">
        <f t="shared" si="7683"/>
        <v>173950</v>
      </c>
      <c r="AR904" s="6">
        <f t="shared" si="7597"/>
        <v>1.4134448979591836</v>
      </c>
      <c r="AS904" s="6">
        <f t="shared" si="7598"/>
        <v>1.5783740714347387</v>
      </c>
      <c r="AT904" s="28">
        <f t="shared" si="7765"/>
        <v>1194000</v>
      </c>
      <c r="AU904" s="6">
        <f t="shared" si="7599"/>
        <v>1.1801152428810719</v>
      </c>
      <c r="AV904" s="6">
        <f t="shared" si="7600"/>
        <v>1.3181866645028724</v>
      </c>
      <c r="AW904" s="28">
        <f t="shared" si="7850"/>
        <v>1858000</v>
      </c>
      <c r="AX904" s="6">
        <f t="shared" si="7601"/>
        <v>1.1784301399354145</v>
      </c>
      <c r="AY904" s="6">
        <f t="shared" si="7602"/>
        <v>1.3164171567560292</v>
      </c>
      <c r="AZ904" s="28">
        <f t="shared" si="7851"/>
        <v>1858000</v>
      </c>
      <c r="BA904" s="6">
        <f t="shared" si="7603"/>
        <v>1.1784301399354145</v>
      </c>
      <c r="BB904" s="21">
        <f t="shared" si="7604"/>
        <v>1.3164171567560292</v>
      </c>
    </row>
    <row r="905" spans="4:54" x14ac:dyDescent="0.25">
      <c r="D905" s="28">
        <v>896</v>
      </c>
      <c r="F905" s="20"/>
      <c r="G905" s="29">
        <f t="shared" si="7615"/>
        <v>448.5</v>
      </c>
      <c r="H905" s="4">
        <f t="shared" ref="H905" si="8132">H$5/G905+H$6</f>
        <v>4.0334523968784834</v>
      </c>
      <c r="I905" s="4">
        <f t="shared" si="7606"/>
        <v>5.7811610925306578</v>
      </c>
      <c r="J905" s="28">
        <v>896</v>
      </c>
      <c r="K905" s="4">
        <f t="shared" ref="K905" si="8133">K$5/J905+K$6</f>
        <v>4.0335071428571432</v>
      </c>
      <c r="L905" s="4">
        <f t="shared" si="7608"/>
        <v>5.781241071428572</v>
      </c>
      <c r="M905" s="28">
        <f t="shared" si="7924"/>
        <v>2488</v>
      </c>
      <c r="N905" s="6">
        <f t="shared" ref="N905" si="8134">N$5/M905+N$6</f>
        <v>3.7346948553054662</v>
      </c>
      <c r="O905" s="6">
        <f t="shared" si="7907"/>
        <v>5.2514122186495182</v>
      </c>
      <c r="P905" s="28">
        <f t="shared" si="7926"/>
        <v>23980</v>
      </c>
      <c r="Q905" s="6">
        <f t="shared" ref="Q905" si="8135">Q$5/P905+Q$6</f>
        <v>3.70014670558799</v>
      </c>
      <c r="R905" s="6">
        <f t="shared" si="7909"/>
        <v>5.2137888240200168</v>
      </c>
      <c r="S905" s="28">
        <f t="shared" si="7676"/>
        <v>45440</v>
      </c>
      <c r="T905" s="6">
        <f t="shared" ref="T905" si="8136">T$5/S905+T$6</f>
        <v>2.6566866197183101</v>
      </c>
      <c r="U905" s="6">
        <f t="shared" si="7911"/>
        <v>2.9668209507042254</v>
      </c>
      <c r="V905" s="28">
        <f t="shared" si="7678"/>
        <v>87200</v>
      </c>
      <c r="W905" s="6">
        <f t="shared" ref="W905" si="8137">W$5/V905+W$6</f>
        <v>2.5687004587155964</v>
      </c>
      <c r="X905" s="6">
        <f t="shared" si="7913"/>
        <v>2.868837614678899</v>
      </c>
      <c r="Y905" s="28">
        <f t="shared" si="7680"/>
        <v>174200</v>
      </c>
      <c r="Z905" s="6">
        <f t="shared" ref="Z905" si="8138">Z$5/Y905+Z$6</f>
        <v>2.445727324913892</v>
      </c>
      <c r="AA905" s="6">
        <f t="shared" si="7915"/>
        <v>2.7317415614236511</v>
      </c>
      <c r="AB905" s="28">
        <f t="shared" si="7763"/>
        <v>1196000</v>
      </c>
      <c r="AC905" s="6">
        <f t="shared" ref="AC905" si="8139">AC$5/AB905+AC$6</f>
        <v>2.1984073578595318</v>
      </c>
      <c r="AD905" s="6">
        <f t="shared" si="7917"/>
        <v>2.4558431438127091</v>
      </c>
      <c r="AE905" s="28">
        <f t="shared" si="7846"/>
        <v>1861000</v>
      </c>
      <c r="AF905" s="6">
        <f t="shared" si="7900"/>
        <v>1.9127252552391187</v>
      </c>
      <c r="AG905" s="6">
        <f t="shared" si="7918"/>
        <v>2.1367767866738312</v>
      </c>
      <c r="AH905" s="28">
        <f t="shared" si="7847"/>
        <v>1861000</v>
      </c>
      <c r="AI905" s="6">
        <f t="shared" si="7901"/>
        <v>1.4461252552391188</v>
      </c>
      <c r="AJ905" s="6">
        <f t="shared" si="7919"/>
        <v>1.6154767866738313</v>
      </c>
      <c r="AK905" s="28">
        <f t="shared" si="7848"/>
        <v>1861000</v>
      </c>
      <c r="AL905" s="6">
        <f t="shared" si="7902"/>
        <v>0.74602525523911878</v>
      </c>
      <c r="AM905" s="6">
        <f t="shared" si="7920"/>
        <v>0.75020935112430609</v>
      </c>
      <c r="AN905" s="28">
        <f t="shared" si="7849"/>
        <v>1861000</v>
      </c>
      <c r="AO905" s="6">
        <f t="shared" si="7903"/>
        <v>0.44522525523911871</v>
      </c>
      <c r="AP905" s="6">
        <f t="shared" si="7921"/>
        <v>0.44777678667383125</v>
      </c>
      <c r="AQ905" s="28">
        <f t="shared" si="7683"/>
        <v>174200</v>
      </c>
      <c r="AR905" s="6">
        <f t="shared" si="7597"/>
        <v>1.413427324913892</v>
      </c>
      <c r="AS905" s="6">
        <f t="shared" si="7598"/>
        <v>1.5783556156120546</v>
      </c>
      <c r="AT905" s="28">
        <f t="shared" si="7765"/>
        <v>1196000</v>
      </c>
      <c r="AU905" s="6">
        <f t="shared" si="7599"/>
        <v>1.1801073578595318</v>
      </c>
      <c r="AV905" s="6">
        <f t="shared" si="7600"/>
        <v>1.3181783845299868</v>
      </c>
      <c r="AW905" s="28">
        <f t="shared" si="7850"/>
        <v>1861000</v>
      </c>
      <c r="AX905" s="6">
        <f t="shared" si="7601"/>
        <v>1.1784252552391188</v>
      </c>
      <c r="AY905" s="6">
        <f t="shared" si="7602"/>
        <v>1.3164120273911091</v>
      </c>
      <c r="AZ905" s="28">
        <f t="shared" si="7851"/>
        <v>1861000</v>
      </c>
      <c r="BA905" s="6">
        <f t="shared" si="7603"/>
        <v>1.1784252552391188</v>
      </c>
      <c r="BB905" s="21">
        <f t="shared" si="7604"/>
        <v>1.3164120273911091</v>
      </c>
    </row>
    <row r="906" spans="4:54" x14ac:dyDescent="0.25">
      <c r="D906" s="28">
        <v>897</v>
      </c>
      <c r="F906" s="20"/>
      <c r="G906" s="29">
        <f t="shared" si="7615"/>
        <v>449</v>
      </c>
      <c r="H906" s="4">
        <f t="shared" ref="H906" si="8140">H$5/G906+H$6</f>
        <v>4.0333977728285078</v>
      </c>
      <c r="I906" s="4">
        <f t="shared" si="7606"/>
        <v>5.7810812917594658</v>
      </c>
      <c r="J906" s="28">
        <v>897</v>
      </c>
      <c r="K906" s="4">
        <f t="shared" ref="K906" si="8141">K$5/J906+K$6</f>
        <v>4.0334523968784834</v>
      </c>
      <c r="L906" s="4">
        <f t="shared" si="7608"/>
        <v>5.7811610925306578</v>
      </c>
      <c r="M906" s="28">
        <f t="shared" si="7924"/>
        <v>2491</v>
      </c>
      <c r="N906" s="6">
        <f t="shared" ref="N906" si="8142">N$5/M906+N$6</f>
        <v>3.7346459654757127</v>
      </c>
      <c r="O906" s="6">
        <f t="shared" si="7907"/>
        <v>5.2513589723002809</v>
      </c>
      <c r="P906" s="28">
        <f t="shared" si="7926"/>
        <v>24010</v>
      </c>
      <c r="Q906" s="6">
        <f t="shared" ref="Q906" si="8143">Q$5/P906+Q$6</f>
        <v>3.7001391503540195</v>
      </c>
      <c r="R906" s="6">
        <f t="shared" si="7909"/>
        <v>5.2137805914202415</v>
      </c>
      <c r="S906" s="28">
        <f t="shared" si="7676"/>
        <v>45505</v>
      </c>
      <c r="T906" s="6">
        <f t="shared" ref="T906" si="8144">T$5/S906+T$6</f>
        <v>2.6566570706515771</v>
      </c>
      <c r="U906" s="6">
        <f t="shared" si="7911"/>
        <v>2.9667899241841558</v>
      </c>
      <c r="V906" s="28">
        <f t="shared" si="7678"/>
        <v>87325</v>
      </c>
      <c r="W906" s="6">
        <f t="shared" ref="W906" si="8145">W$5/V906+W$6</f>
        <v>2.5686764099627823</v>
      </c>
      <c r="X906" s="6">
        <f t="shared" si="7913"/>
        <v>2.8688123675923274</v>
      </c>
      <c r="Y906" s="28">
        <f t="shared" si="7680"/>
        <v>174450</v>
      </c>
      <c r="Z906" s="6">
        <f t="shared" ref="Z906" si="8146">Z$5/Y906+Z$6</f>
        <v>2.4457098022355974</v>
      </c>
      <c r="AA906" s="6">
        <f t="shared" si="7915"/>
        <v>2.731723158498137</v>
      </c>
      <c r="AB906" s="28">
        <f t="shared" si="7763"/>
        <v>1198000</v>
      </c>
      <c r="AC906" s="6">
        <f t="shared" ref="AC906" si="8147">AC$5/AB906+AC$6</f>
        <v>2.1983994991652756</v>
      </c>
      <c r="AD906" s="6">
        <f t="shared" si="7917"/>
        <v>2.4558348914858095</v>
      </c>
      <c r="AE906" s="28">
        <f t="shared" si="7846"/>
        <v>1864000</v>
      </c>
      <c r="AF906" s="6">
        <f t="shared" si="7900"/>
        <v>1.9127203862660944</v>
      </c>
      <c r="AG906" s="6">
        <f t="shared" si="7918"/>
        <v>2.1367716738197426</v>
      </c>
      <c r="AH906" s="28">
        <f t="shared" si="7847"/>
        <v>1864000</v>
      </c>
      <c r="AI906" s="6">
        <f t="shared" si="7901"/>
        <v>1.4461203862660945</v>
      </c>
      <c r="AJ906" s="6">
        <f t="shared" si="7919"/>
        <v>1.6154716738197425</v>
      </c>
      <c r="AK906" s="28">
        <f t="shared" si="7848"/>
        <v>1864000</v>
      </c>
      <c r="AL906" s="6">
        <f t="shared" si="7902"/>
        <v>0.74602038626609446</v>
      </c>
      <c r="AM906" s="6">
        <f t="shared" si="7920"/>
        <v>0.75020423827021732</v>
      </c>
      <c r="AN906" s="28">
        <f t="shared" si="7849"/>
        <v>1864000</v>
      </c>
      <c r="AO906" s="6">
        <f t="shared" si="7903"/>
        <v>0.44522038626609439</v>
      </c>
      <c r="AP906" s="6">
        <f t="shared" si="7921"/>
        <v>0.44777167381974248</v>
      </c>
      <c r="AQ906" s="28">
        <f t="shared" si="7683"/>
        <v>174450</v>
      </c>
      <c r="AR906" s="6">
        <f t="shared" ref="AR906:AR969" si="8148">AR$5/AQ906+AR$6</f>
        <v>1.4134098022355976</v>
      </c>
      <c r="AS906" s="6">
        <f t="shared" ref="AS906:AS969" si="8149">AS$5/AQ906+AS$6</f>
        <v>1.5783372126865407</v>
      </c>
      <c r="AT906" s="28">
        <f t="shared" si="7765"/>
        <v>1198000</v>
      </c>
      <c r="AU906" s="6">
        <f t="shared" ref="AU906:AU969" si="8150">AU$5/AT906+AU$6</f>
        <v>1.1800994991652756</v>
      </c>
      <c r="AV906" s="6">
        <f t="shared" ref="AV906:AV969" si="8151">AV$5/AT906+AV$6</f>
        <v>1.3181701322030874</v>
      </c>
      <c r="AW906" s="28">
        <f t="shared" si="7850"/>
        <v>1864000</v>
      </c>
      <c r="AX906" s="6">
        <f t="shared" ref="AX906:AX969" si="8152">AX$5/AW906+AX$6</f>
        <v>1.1784203862660945</v>
      </c>
      <c r="AY906" s="6">
        <f t="shared" ref="AY906:AY969" si="8153">AY$5/AW906+AY$6</f>
        <v>1.3164069145370203</v>
      </c>
      <c r="AZ906" s="28">
        <f t="shared" si="7851"/>
        <v>1864000</v>
      </c>
      <c r="BA906" s="6">
        <f t="shared" ref="BA906:BA969" si="8154">BA$5/AZ906+BA$6</f>
        <v>1.1784203862660945</v>
      </c>
      <c r="BB906" s="21">
        <f t="shared" ref="BB906:BB969" si="8155">BB$5/AZ906+BB$6</f>
        <v>1.3164069145370203</v>
      </c>
    </row>
    <row r="907" spans="4:54" x14ac:dyDescent="0.25">
      <c r="D907" s="28">
        <v>898</v>
      </c>
      <c r="F907" s="20"/>
      <c r="G907" s="29">
        <f t="shared" si="7615"/>
        <v>449.5</v>
      </c>
      <c r="H907" s="4">
        <f t="shared" ref="H907" si="8156">H$5/G907+H$6</f>
        <v>4.0333432703003336</v>
      </c>
      <c r="I907" s="4">
        <f t="shared" ref="I907:I970" si="8157">I$5/G907+I$6</f>
        <v>5.7810016685205783</v>
      </c>
      <c r="J907" s="28">
        <v>898</v>
      </c>
      <c r="K907" s="4">
        <f t="shared" ref="K907" si="8158">K$5/J907+K$6</f>
        <v>4.0333977728285078</v>
      </c>
      <c r="L907" s="4">
        <f t="shared" ref="L907:L970" si="8159">L$5/J907+L$6</f>
        <v>5.7810812917594658</v>
      </c>
      <c r="M907" s="28">
        <f t="shared" si="7924"/>
        <v>2494</v>
      </c>
      <c r="N907" s="6">
        <f t="shared" ref="N907" si="8160">N$5/M907+N$6</f>
        <v>3.7345971932638333</v>
      </c>
      <c r="O907" s="6">
        <f t="shared" si="7907"/>
        <v>5.2513058540497193</v>
      </c>
      <c r="P907" s="28">
        <f t="shared" si="7926"/>
        <v>24040</v>
      </c>
      <c r="Q907" s="6">
        <f t="shared" ref="Q907" si="8161">Q$5/P907+Q$6</f>
        <v>3.7001316139767058</v>
      </c>
      <c r="R907" s="6">
        <f t="shared" si="7909"/>
        <v>5.2137723793677209</v>
      </c>
      <c r="S907" s="28">
        <f t="shared" si="7676"/>
        <v>45570</v>
      </c>
      <c r="T907" s="6">
        <f t="shared" ref="T907" si="8162">T$5/S907+T$6</f>
        <v>2.6566276058810621</v>
      </c>
      <c r="U907" s="6">
        <f t="shared" si="7911"/>
        <v>2.9667589861751154</v>
      </c>
      <c r="V907" s="28">
        <f t="shared" si="7678"/>
        <v>87450</v>
      </c>
      <c r="W907" s="6">
        <f t="shared" ref="W907" si="8163">W$5/V907+W$6</f>
        <v>2.5686524299599771</v>
      </c>
      <c r="X907" s="6">
        <f t="shared" si="7913"/>
        <v>2.8687871926815323</v>
      </c>
      <c r="Y907" s="28">
        <f t="shared" si="7680"/>
        <v>174700</v>
      </c>
      <c r="Z907" s="6">
        <f t="shared" ref="Z907" si="8164">Z$5/Y907+Z$6</f>
        <v>2.4456923297080708</v>
      </c>
      <c r="AA907" s="6">
        <f t="shared" si="7915"/>
        <v>2.7317048082427018</v>
      </c>
      <c r="AB907" s="28">
        <f t="shared" si="7763"/>
        <v>1200000</v>
      </c>
      <c r="AC907" s="6">
        <f t="shared" ref="AC907" si="8165">AC$5/AB907+AC$6</f>
        <v>2.1983916666666667</v>
      </c>
      <c r="AD907" s="6">
        <f t="shared" si="7917"/>
        <v>2.4558266666666664</v>
      </c>
      <c r="AE907" s="28">
        <f t="shared" si="7846"/>
        <v>1867000</v>
      </c>
      <c r="AF907" s="6">
        <f t="shared" si="7900"/>
        <v>1.9127155329405463</v>
      </c>
      <c r="AG907" s="6">
        <f t="shared" si="7918"/>
        <v>2.1367665773968936</v>
      </c>
      <c r="AH907" s="28">
        <f t="shared" si="7847"/>
        <v>1867000</v>
      </c>
      <c r="AI907" s="6">
        <f t="shared" si="7901"/>
        <v>1.4461155329405464</v>
      </c>
      <c r="AJ907" s="6">
        <f t="shared" si="7919"/>
        <v>1.6154665773968935</v>
      </c>
      <c r="AK907" s="28">
        <f t="shared" si="7848"/>
        <v>1867000</v>
      </c>
      <c r="AL907" s="6">
        <f t="shared" si="7902"/>
        <v>0.74601553294054634</v>
      </c>
      <c r="AM907" s="6">
        <f t="shared" si="7920"/>
        <v>0.75019914184736824</v>
      </c>
      <c r="AN907" s="28">
        <f t="shared" si="7849"/>
        <v>1867000</v>
      </c>
      <c r="AO907" s="6">
        <f t="shared" si="7903"/>
        <v>0.44521553294054633</v>
      </c>
      <c r="AP907" s="6">
        <f t="shared" si="7921"/>
        <v>0.44776657739689341</v>
      </c>
      <c r="AQ907" s="28">
        <f t="shared" si="7683"/>
        <v>174700</v>
      </c>
      <c r="AR907" s="6">
        <f t="shared" si="8148"/>
        <v>1.413392329708071</v>
      </c>
      <c r="AS907" s="6">
        <f t="shared" si="8149"/>
        <v>1.5783188624311053</v>
      </c>
      <c r="AT907" s="28">
        <f t="shared" si="7765"/>
        <v>1200000</v>
      </c>
      <c r="AU907" s="6">
        <f t="shared" si="8150"/>
        <v>1.1800916666666668</v>
      </c>
      <c r="AV907" s="6">
        <f t="shared" si="8151"/>
        <v>1.3181619073839446</v>
      </c>
      <c r="AW907" s="28">
        <f t="shared" si="7850"/>
        <v>1867000</v>
      </c>
      <c r="AX907" s="6">
        <f t="shared" si="8152"/>
        <v>1.1784155329405464</v>
      </c>
      <c r="AY907" s="6">
        <f t="shared" si="8153"/>
        <v>1.3164018181141712</v>
      </c>
      <c r="AZ907" s="28">
        <f t="shared" si="7851"/>
        <v>1867000</v>
      </c>
      <c r="BA907" s="6">
        <f t="shared" si="8154"/>
        <v>1.1784155329405464</v>
      </c>
      <c r="BB907" s="21">
        <f t="shared" si="8155"/>
        <v>1.3164018181141712</v>
      </c>
    </row>
    <row r="908" spans="4:54" x14ac:dyDescent="0.25">
      <c r="D908" s="28">
        <v>899</v>
      </c>
      <c r="F908" s="20"/>
      <c r="G908" s="29">
        <f t="shared" ref="G908:G971" si="8166">+G907+0.5</f>
        <v>450</v>
      </c>
      <c r="H908" s="4">
        <f t="shared" ref="H908" si="8167">H$5/G908+H$6</f>
        <v>4.0332888888888885</v>
      </c>
      <c r="I908" s="4">
        <f t="shared" si="8157"/>
        <v>5.7809222222222223</v>
      </c>
      <c r="J908" s="28">
        <v>899</v>
      </c>
      <c r="K908" s="4">
        <f t="shared" ref="K908" si="8168">K$5/J908+K$6</f>
        <v>4.0333432703003336</v>
      </c>
      <c r="L908" s="4">
        <f t="shared" si="8159"/>
        <v>5.7810016685205783</v>
      </c>
      <c r="M908" s="28">
        <f t="shared" si="7924"/>
        <v>2497</v>
      </c>
      <c r="N908" s="6">
        <f t="shared" ref="N908" si="8169">N$5/M908+N$6</f>
        <v>3.7345485382458952</v>
      </c>
      <c r="O908" s="6">
        <f t="shared" si="7907"/>
        <v>5.2512528634361235</v>
      </c>
      <c r="P908" s="28">
        <f t="shared" si="7926"/>
        <v>24070</v>
      </c>
      <c r="Q908" s="6">
        <f t="shared" ref="Q908" si="8170">Q$5/P908+Q$6</f>
        <v>3.7001240963855424</v>
      </c>
      <c r="R908" s="6">
        <f t="shared" si="7909"/>
        <v>5.2137641877856256</v>
      </c>
      <c r="S908" s="28">
        <f t="shared" si="7676"/>
        <v>45635</v>
      </c>
      <c r="T908" s="6">
        <f t="shared" ref="T908" si="8171">T$5/S908+T$6</f>
        <v>2.6565982250465652</v>
      </c>
      <c r="U908" s="6">
        <f t="shared" si="7911"/>
        <v>2.9667281362988933</v>
      </c>
      <c r="V908" s="28">
        <f t="shared" si="7678"/>
        <v>87575</v>
      </c>
      <c r="W908" s="6">
        <f t="shared" ref="W908" si="8172">W$5/V908+W$6</f>
        <v>2.5686285184127891</v>
      </c>
      <c r="X908" s="6">
        <f t="shared" si="7913"/>
        <v>2.8687620896374537</v>
      </c>
      <c r="Y908" s="28">
        <f t="shared" si="7680"/>
        <v>174950</v>
      </c>
      <c r="Z908" s="6">
        <f t="shared" ref="Z908" si="8173">Z$5/Y908+Z$6</f>
        <v>2.4456749071163189</v>
      </c>
      <c r="AA908" s="6">
        <f t="shared" si="7915"/>
        <v>2.731686510431552</v>
      </c>
      <c r="AB908" s="28">
        <f t="shared" si="7763"/>
        <v>1202000</v>
      </c>
      <c r="AC908" s="6">
        <f t="shared" ref="AC908" si="8174">AC$5/AB908+AC$6</f>
        <v>2.1983838602329455</v>
      </c>
      <c r="AD908" s="6">
        <f t="shared" si="7917"/>
        <v>2.4558184692179701</v>
      </c>
      <c r="AE908" s="28">
        <f t="shared" si="7846"/>
        <v>1870000</v>
      </c>
      <c r="AF908" s="6">
        <f t="shared" si="7900"/>
        <v>1.9127106951871657</v>
      </c>
      <c r="AG908" s="6">
        <f t="shared" si="7918"/>
        <v>2.1367614973262032</v>
      </c>
      <c r="AH908" s="28">
        <f t="shared" si="7847"/>
        <v>1870000</v>
      </c>
      <c r="AI908" s="6">
        <f t="shared" si="7901"/>
        <v>1.4461106951871658</v>
      </c>
      <c r="AJ908" s="6">
        <f t="shared" si="7919"/>
        <v>1.6154614973262034</v>
      </c>
      <c r="AK908" s="28">
        <f t="shared" si="7848"/>
        <v>1870000</v>
      </c>
      <c r="AL908" s="6">
        <f t="shared" si="7902"/>
        <v>0.74601069518716578</v>
      </c>
      <c r="AM908" s="6">
        <f t="shared" si="7920"/>
        <v>0.75019406177667802</v>
      </c>
      <c r="AN908" s="28">
        <f t="shared" si="7849"/>
        <v>1870000</v>
      </c>
      <c r="AO908" s="6">
        <f t="shared" si="7903"/>
        <v>0.44521069518716577</v>
      </c>
      <c r="AP908" s="6">
        <f t="shared" si="7921"/>
        <v>0.44776149732620318</v>
      </c>
      <c r="AQ908" s="28">
        <f t="shared" si="7683"/>
        <v>174950</v>
      </c>
      <c r="AR908" s="6">
        <f t="shared" si="8148"/>
        <v>1.4133749071163191</v>
      </c>
      <c r="AS908" s="6">
        <f t="shared" si="8149"/>
        <v>1.5783005646199555</v>
      </c>
      <c r="AT908" s="28">
        <f t="shared" si="7765"/>
        <v>1202000</v>
      </c>
      <c r="AU908" s="6">
        <f t="shared" si="8150"/>
        <v>1.1800838602329451</v>
      </c>
      <c r="AV908" s="6">
        <f t="shared" si="8151"/>
        <v>1.3181537099352478</v>
      </c>
      <c r="AW908" s="28">
        <f t="shared" si="7850"/>
        <v>1870000</v>
      </c>
      <c r="AX908" s="6">
        <f t="shared" si="8152"/>
        <v>1.1784106951871658</v>
      </c>
      <c r="AY908" s="6">
        <f t="shared" si="8153"/>
        <v>1.3163967380434811</v>
      </c>
      <c r="AZ908" s="28">
        <f t="shared" si="7851"/>
        <v>1870000</v>
      </c>
      <c r="BA908" s="6">
        <f t="shared" si="8154"/>
        <v>1.1784106951871658</v>
      </c>
      <c r="BB908" s="21">
        <f t="shared" si="8155"/>
        <v>1.3163967380434811</v>
      </c>
    </row>
    <row r="909" spans="4:54" x14ac:dyDescent="0.25">
      <c r="D909" s="28">
        <v>900</v>
      </c>
      <c r="F909" s="20"/>
      <c r="G909" s="29">
        <f t="shared" si="8166"/>
        <v>450.5</v>
      </c>
      <c r="H909" s="4">
        <f t="shared" ref="H909" si="8175">H$5/G909+H$6</f>
        <v>4.0332346281908986</v>
      </c>
      <c r="I909" s="4">
        <f t="shared" si="8157"/>
        <v>5.7808429522752496</v>
      </c>
      <c r="J909" s="28">
        <v>900</v>
      </c>
      <c r="K909" s="4">
        <f t="shared" ref="K909" si="8176">K$5/J909+K$6</f>
        <v>4.0332888888888885</v>
      </c>
      <c r="L909" s="4">
        <f t="shared" si="8159"/>
        <v>5.7809222222222223</v>
      </c>
      <c r="M909" s="28">
        <f t="shared" si="7924"/>
        <v>2500</v>
      </c>
      <c r="N909" s="6">
        <f t="shared" ref="N909" si="8177">N$5/M909+N$6</f>
        <v>3.7345000000000002</v>
      </c>
      <c r="O909" s="6">
        <f t="shared" si="7907"/>
        <v>5.2511999999999999</v>
      </c>
      <c r="P909" s="28">
        <f t="shared" si="7926"/>
        <v>24100</v>
      </c>
      <c r="Q909" s="6">
        <f t="shared" ref="Q909" si="8178">Q$5/P909+Q$6</f>
        <v>3.7001165975103736</v>
      </c>
      <c r="R909" s="6">
        <f t="shared" si="7909"/>
        <v>5.213756016597511</v>
      </c>
      <c r="S909" s="28">
        <f t="shared" si="7676"/>
        <v>45700</v>
      </c>
      <c r="T909" s="6">
        <f t="shared" ref="T909" si="8179">T$5/S909+T$6</f>
        <v>2.6565689277899347</v>
      </c>
      <c r="U909" s="6">
        <f t="shared" si="7911"/>
        <v>2.9666973741794309</v>
      </c>
      <c r="V909" s="28">
        <f t="shared" si="7678"/>
        <v>87700</v>
      </c>
      <c r="W909" s="6">
        <f t="shared" ref="W909" si="8180">W$5/V909+W$6</f>
        <v>2.5686046750285061</v>
      </c>
      <c r="X909" s="6">
        <f t="shared" si="7913"/>
        <v>2.8687370581527936</v>
      </c>
      <c r="Y909" s="28">
        <f t="shared" si="7680"/>
        <v>175200</v>
      </c>
      <c r="Z909" s="6">
        <f t="shared" ref="Z909" si="8181">Z$5/Y909+Z$6</f>
        <v>2.4456575342465752</v>
      </c>
      <c r="AA909" s="6">
        <f t="shared" si="7915"/>
        <v>2.7316682648401827</v>
      </c>
      <c r="AB909" s="28">
        <f t="shared" si="7763"/>
        <v>1204000</v>
      </c>
      <c r="AC909" s="6">
        <f t="shared" ref="AC909" si="8182">AC$5/AB909+AC$6</f>
        <v>2.1983760797342193</v>
      </c>
      <c r="AD909" s="6">
        <f t="shared" si="7917"/>
        <v>2.4558102990033222</v>
      </c>
      <c r="AE909" s="28">
        <f t="shared" si="7846"/>
        <v>1873000</v>
      </c>
      <c r="AF909" s="6">
        <f t="shared" si="7900"/>
        <v>1.9127058729311266</v>
      </c>
      <c r="AG909" s="6">
        <f t="shared" si="7918"/>
        <v>2.1367564335290976</v>
      </c>
      <c r="AH909" s="28">
        <f t="shared" si="7847"/>
        <v>1873000</v>
      </c>
      <c r="AI909" s="6">
        <f t="shared" si="7901"/>
        <v>1.4461058729311267</v>
      </c>
      <c r="AJ909" s="6">
        <f t="shared" si="7919"/>
        <v>1.6154564335290977</v>
      </c>
      <c r="AK909" s="28">
        <f t="shared" si="7848"/>
        <v>1873000</v>
      </c>
      <c r="AL909" s="6">
        <f t="shared" si="7902"/>
        <v>0.74600587293112652</v>
      </c>
      <c r="AM909" s="6">
        <f t="shared" si="7920"/>
        <v>0.7501889979795725</v>
      </c>
      <c r="AN909" s="28">
        <f t="shared" si="7849"/>
        <v>1873000</v>
      </c>
      <c r="AO909" s="6">
        <f t="shared" si="7903"/>
        <v>0.44520587293112651</v>
      </c>
      <c r="AP909" s="6">
        <f t="shared" si="7921"/>
        <v>0.44775643352909772</v>
      </c>
      <c r="AQ909" s="28">
        <f t="shared" si="7683"/>
        <v>175200</v>
      </c>
      <c r="AR909" s="6">
        <f t="shared" si="8148"/>
        <v>1.4133575342465754</v>
      </c>
      <c r="AS909" s="6">
        <f t="shared" si="8149"/>
        <v>1.5782823190285862</v>
      </c>
      <c r="AT909" s="28">
        <f t="shared" si="7765"/>
        <v>1204000</v>
      </c>
      <c r="AU909" s="6">
        <f t="shared" si="8150"/>
        <v>1.1800760797342194</v>
      </c>
      <c r="AV909" s="6">
        <f t="shared" si="8151"/>
        <v>1.3181455397206001</v>
      </c>
      <c r="AW909" s="28">
        <f t="shared" si="7850"/>
        <v>1873000</v>
      </c>
      <c r="AX909" s="6">
        <f t="shared" si="8152"/>
        <v>1.1784058729311266</v>
      </c>
      <c r="AY909" s="6">
        <f t="shared" si="8153"/>
        <v>1.3163916742463755</v>
      </c>
      <c r="AZ909" s="28">
        <f t="shared" si="7851"/>
        <v>1873000</v>
      </c>
      <c r="BA909" s="6">
        <f t="shared" si="8154"/>
        <v>1.1784058729311266</v>
      </c>
      <c r="BB909" s="21">
        <f t="shared" si="8155"/>
        <v>1.3163916742463755</v>
      </c>
    </row>
    <row r="910" spans="4:54" x14ac:dyDescent="0.25">
      <c r="D910" s="28">
        <v>901</v>
      </c>
      <c r="F910" s="20"/>
      <c r="G910" s="29">
        <f t="shared" si="8166"/>
        <v>451</v>
      </c>
      <c r="H910" s="4">
        <f t="shared" ref="H910" si="8183">H$5/G910+H$6</f>
        <v>4.033180487804878</v>
      </c>
      <c r="I910" s="4">
        <f t="shared" si="8157"/>
        <v>5.7807638580931267</v>
      </c>
      <c r="J910" s="28">
        <v>901</v>
      </c>
      <c r="K910" s="4">
        <f t="shared" ref="K910" si="8184">K$5/J910+K$6</f>
        <v>4.0332346281908986</v>
      </c>
      <c r="L910" s="4">
        <f t="shared" si="8159"/>
        <v>5.7808429522752496</v>
      </c>
      <c r="M910" s="28">
        <f t="shared" si="7924"/>
        <v>2503</v>
      </c>
      <c r="N910" s="6">
        <f t="shared" ref="N910" si="8185">N$5/M910+N$6</f>
        <v>3.7344515781062726</v>
      </c>
      <c r="O910" s="6">
        <f t="shared" si="7907"/>
        <v>5.251147263284059</v>
      </c>
      <c r="P910" s="28">
        <f t="shared" si="7926"/>
        <v>24130</v>
      </c>
      <c r="Q910" s="6">
        <f t="shared" ref="Q910" si="8186">Q$5/P910+Q$6</f>
        <v>3.7001091172813925</v>
      </c>
      <c r="R910" s="6">
        <f t="shared" si="7909"/>
        <v>5.2137478657273109</v>
      </c>
      <c r="S910" s="28">
        <f t="shared" si="7676"/>
        <v>45765</v>
      </c>
      <c r="T910" s="6">
        <f t="shared" ref="T910" si="8187">T$5/S910+T$6</f>
        <v>2.6565397137550533</v>
      </c>
      <c r="U910" s="6">
        <f t="shared" si="7911"/>
        <v>2.9666666994428055</v>
      </c>
      <c r="V910" s="28">
        <f t="shared" si="7678"/>
        <v>87825</v>
      </c>
      <c r="W910" s="6">
        <f t="shared" ref="W910" si="8188">W$5/V910+W$6</f>
        <v>2.5685808995160828</v>
      </c>
      <c r="X910" s="6">
        <f t="shared" si="7913"/>
        <v>2.8687120979220038</v>
      </c>
      <c r="Y910" s="28">
        <f t="shared" si="7680"/>
        <v>175450</v>
      </c>
      <c r="Z910" s="6">
        <f t="shared" ref="Z910" si="8189">Z$5/Y910+Z$6</f>
        <v>2.4456402108862925</v>
      </c>
      <c r="AA910" s="6">
        <f t="shared" si="7915"/>
        <v>2.7316500712453693</v>
      </c>
      <c r="AB910" s="28">
        <f t="shared" si="7763"/>
        <v>1206000</v>
      </c>
      <c r="AC910" s="6">
        <f t="shared" ref="AC910" si="8190">AC$5/AB910+AC$6</f>
        <v>2.1983683250414594</v>
      </c>
      <c r="AD910" s="6">
        <f t="shared" si="7917"/>
        <v>2.4558021558872305</v>
      </c>
      <c r="AE910" s="28">
        <f t="shared" si="7846"/>
        <v>1876000</v>
      </c>
      <c r="AF910" s="6">
        <f t="shared" si="7900"/>
        <v>1.912701066098081</v>
      </c>
      <c r="AG910" s="6">
        <f t="shared" si="7918"/>
        <v>2.1367513859275054</v>
      </c>
      <c r="AH910" s="28">
        <f t="shared" si="7847"/>
        <v>1876000</v>
      </c>
      <c r="AI910" s="6">
        <f t="shared" si="7901"/>
        <v>1.4461010660980811</v>
      </c>
      <c r="AJ910" s="6">
        <f t="shared" si="7919"/>
        <v>1.6154513859275055</v>
      </c>
      <c r="AK910" s="28">
        <f t="shared" si="7848"/>
        <v>1876000</v>
      </c>
      <c r="AL910" s="6">
        <f t="shared" si="7902"/>
        <v>0.74600106609808103</v>
      </c>
      <c r="AM910" s="6">
        <f t="shared" si="7920"/>
        <v>0.75018395037798014</v>
      </c>
      <c r="AN910" s="28">
        <f t="shared" si="7849"/>
        <v>1876000</v>
      </c>
      <c r="AO910" s="6">
        <f t="shared" si="7903"/>
        <v>0.44520106609808102</v>
      </c>
      <c r="AP910" s="6">
        <f t="shared" si="7921"/>
        <v>0.44775138592750535</v>
      </c>
      <c r="AQ910" s="28">
        <f t="shared" si="7683"/>
        <v>175450</v>
      </c>
      <c r="AR910" s="6">
        <f t="shared" si="8148"/>
        <v>1.4133402108862925</v>
      </c>
      <c r="AS910" s="6">
        <f t="shared" si="8149"/>
        <v>1.5782641254337726</v>
      </c>
      <c r="AT910" s="28">
        <f t="shared" si="7765"/>
        <v>1206000</v>
      </c>
      <c r="AU910" s="6">
        <f t="shared" si="8150"/>
        <v>1.1800683250414594</v>
      </c>
      <c r="AV910" s="6">
        <f t="shared" si="8151"/>
        <v>1.3181373966045082</v>
      </c>
      <c r="AW910" s="28">
        <f t="shared" si="7850"/>
        <v>1876000</v>
      </c>
      <c r="AX910" s="6">
        <f t="shared" si="8152"/>
        <v>1.178401066098081</v>
      </c>
      <c r="AY910" s="6">
        <f t="shared" si="8153"/>
        <v>1.3163866266447832</v>
      </c>
      <c r="AZ910" s="28">
        <f t="shared" si="7851"/>
        <v>1876000</v>
      </c>
      <c r="BA910" s="6">
        <f t="shared" si="8154"/>
        <v>1.178401066098081</v>
      </c>
      <c r="BB910" s="21">
        <f t="shared" si="8155"/>
        <v>1.3163866266447832</v>
      </c>
    </row>
    <row r="911" spans="4:54" x14ac:dyDescent="0.25">
      <c r="D911" s="28">
        <v>902</v>
      </c>
      <c r="F911" s="20"/>
      <c r="G911" s="29">
        <f t="shared" si="8166"/>
        <v>451.5</v>
      </c>
      <c r="H911" s="4">
        <f t="shared" ref="H911" si="8191">H$5/G911+H$6</f>
        <v>4.033126467331118</v>
      </c>
      <c r="I911" s="4">
        <f t="shared" si="8157"/>
        <v>5.7806849390919162</v>
      </c>
      <c r="J911" s="28">
        <v>902</v>
      </c>
      <c r="K911" s="4">
        <f t="shared" ref="K911" si="8192">K$5/J911+K$6</f>
        <v>4.033180487804878</v>
      </c>
      <c r="L911" s="4">
        <f t="shared" si="8159"/>
        <v>5.7807638580931267</v>
      </c>
      <c r="M911" s="28">
        <f t="shared" si="7924"/>
        <v>2506</v>
      </c>
      <c r="N911" s="6">
        <f t="shared" ref="N911" si="8193">N$5/M911+N$6</f>
        <v>3.7344032721468476</v>
      </c>
      <c r="O911" s="6">
        <f t="shared" si="7907"/>
        <v>5.251094652833201</v>
      </c>
      <c r="P911" s="28">
        <f t="shared" si="7926"/>
        <v>24160</v>
      </c>
      <c r="Q911" s="6">
        <f t="shared" ref="Q911" si="8194">Q$5/P911+Q$6</f>
        <v>3.7001016556291391</v>
      </c>
      <c r="R911" s="6">
        <f t="shared" si="7909"/>
        <v>5.2137397350993382</v>
      </c>
      <c r="S911" s="28">
        <f t="shared" si="7676"/>
        <v>45830</v>
      </c>
      <c r="T911" s="6">
        <f t="shared" ref="T911" si="8195">T$5/S911+T$6</f>
        <v>2.6565105825878246</v>
      </c>
      <c r="U911" s="6">
        <f t="shared" si="7911"/>
        <v>2.9666361117172158</v>
      </c>
      <c r="V911" s="28">
        <f t="shared" si="7678"/>
        <v>87950</v>
      </c>
      <c r="W911" s="6">
        <f t="shared" ref="W911" si="8196">W$5/V911+W$6</f>
        <v>2.5685571915861285</v>
      </c>
      <c r="X911" s="6">
        <f t="shared" si="7913"/>
        <v>2.8686872086412736</v>
      </c>
      <c r="Y911" s="28">
        <f t="shared" si="7680"/>
        <v>175700</v>
      </c>
      <c r="Z911" s="6">
        <f t="shared" ref="Z911" si="8197">Z$5/Y911+Z$6</f>
        <v>2.4456229368241322</v>
      </c>
      <c r="AA911" s="6">
        <f t="shared" si="7915"/>
        <v>2.7316319294251565</v>
      </c>
      <c r="AB911" s="28">
        <f t="shared" si="7763"/>
        <v>1208000</v>
      </c>
      <c r="AC911" s="6">
        <f t="shared" ref="AC911" si="8198">AC$5/AB911+AC$6</f>
        <v>2.1983605960264905</v>
      </c>
      <c r="AD911" s="6">
        <f t="shared" si="7917"/>
        <v>2.4557940397350992</v>
      </c>
      <c r="AE911" s="28">
        <f t="shared" si="7846"/>
        <v>1879000</v>
      </c>
      <c r="AF911" s="6">
        <f t="shared" si="7900"/>
        <v>1.9126962746141565</v>
      </c>
      <c r="AG911" s="6">
        <f t="shared" si="7918"/>
        <v>2.136746354443853</v>
      </c>
      <c r="AH911" s="28">
        <f t="shared" si="7847"/>
        <v>1879000</v>
      </c>
      <c r="AI911" s="6">
        <f t="shared" si="7901"/>
        <v>1.4460962746141566</v>
      </c>
      <c r="AJ911" s="6">
        <f t="shared" si="7919"/>
        <v>1.6154463544438531</v>
      </c>
      <c r="AK911" s="28">
        <f t="shared" si="7848"/>
        <v>1879000</v>
      </c>
      <c r="AL911" s="6">
        <f t="shared" si="7902"/>
        <v>0.74599627461415641</v>
      </c>
      <c r="AM911" s="6">
        <f t="shared" si="7920"/>
        <v>0.75017891889432797</v>
      </c>
      <c r="AN911" s="28">
        <f t="shared" si="7849"/>
        <v>1879000</v>
      </c>
      <c r="AO911" s="6">
        <f t="shared" si="7903"/>
        <v>0.44519627461415645</v>
      </c>
      <c r="AP911" s="6">
        <f t="shared" si="7921"/>
        <v>0.44774635444385313</v>
      </c>
      <c r="AQ911" s="28">
        <f t="shared" si="7683"/>
        <v>175700</v>
      </c>
      <c r="AR911" s="6">
        <f t="shared" si="8148"/>
        <v>1.413322936824132</v>
      </c>
      <c r="AS911" s="6">
        <f t="shared" si="8149"/>
        <v>1.5782459836135601</v>
      </c>
      <c r="AT911" s="28">
        <f t="shared" si="7765"/>
        <v>1208000</v>
      </c>
      <c r="AU911" s="6">
        <f t="shared" si="8150"/>
        <v>1.18006059602649</v>
      </c>
      <c r="AV911" s="6">
        <f t="shared" si="8151"/>
        <v>1.3181292804523772</v>
      </c>
      <c r="AW911" s="28">
        <f t="shared" si="7850"/>
        <v>1879000</v>
      </c>
      <c r="AX911" s="6">
        <f t="shared" si="8152"/>
        <v>1.1783962746141565</v>
      </c>
      <c r="AY911" s="6">
        <f t="shared" si="8153"/>
        <v>1.3163815951611308</v>
      </c>
      <c r="AZ911" s="28">
        <f t="shared" si="7851"/>
        <v>1879000</v>
      </c>
      <c r="BA911" s="6">
        <f t="shared" si="8154"/>
        <v>1.1783962746141565</v>
      </c>
      <c r="BB911" s="21">
        <f t="shared" si="8155"/>
        <v>1.3163815951611308</v>
      </c>
    </row>
    <row r="912" spans="4:54" x14ac:dyDescent="0.25">
      <c r="D912" s="28">
        <v>903</v>
      </c>
      <c r="F912" s="20"/>
      <c r="G912" s="29">
        <f t="shared" si="8166"/>
        <v>452</v>
      </c>
      <c r="H912" s="4">
        <f t="shared" ref="H912" si="8199">H$5/G912+H$6</f>
        <v>4.0330725663716818</v>
      </c>
      <c r="I912" s="4">
        <f t="shared" si="8157"/>
        <v>5.7806061946902654</v>
      </c>
      <c r="J912" s="28">
        <v>903</v>
      </c>
      <c r="K912" s="4">
        <f t="shared" ref="K912" si="8200">K$5/J912+K$6</f>
        <v>4.033126467331118</v>
      </c>
      <c r="L912" s="4">
        <f t="shared" si="8159"/>
        <v>5.7806849390919162</v>
      </c>
      <c r="M912" s="28">
        <f t="shared" si="7924"/>
        <v>2509</v>
      </c>
      <c r="N912" s="6">
        <f t="shared" ref="N912" si="8201">N$5/M912+N$6</f>
        <v>3.7343550817058593</v>
      </c>
      <c r="O912" s="6">
        <f t="shared" si="7907"/>
        <v>5.2510421681945001</v>
      </c>
      <c r="P912" s="28">
        <f t="shared" si="7926"/>
        <v>24190</v>
      </c>
      <c r="Q912" s="6">
        <f t="shared" ref="Q912" si="8202">Q$5/P912+Q$6</f>
        <v>3.700094212484498</v>
      </c>
      <c r="R912" s="6">
        <f t="shared" si="7909"/>
        <v>5.2137316246382808</v>
      </c>
      <c r="S912" s="28">
        <f t="shared" si="7676"/>
        <v>45895</v>
      </c>
      <c r="T912" s="6">
        <f t="shared" ref="T912" si="8203">T$5/S912+T$6</f>
        <v>2.6564815339361587</v>
      </c>
      <c r="U912" s="6">
        <f t="shared" si="7911"/>
        <v>2.9666056106329668</v>
      </c>
      <c r="V912" s="28">
        <f t="shared" si="7678"/>
        <v>88075</v>
      </c>
      <c r="W912" s="6">
        <f t="shared" ref="W912" si="8204">W$5/V912+W$6</f>
        <v>2.5685335509508942</v>
      </c>
      <c r="X912" s="6">
        <f t="shared" si="7913"/>
        <v>2.8686623900085153</v>
      </c>
      <c r="Y912" s="28">
        <f t="shared" si="7680"/>
        <v>175950</v>
      </c>
      <c r="Z912" s="6">
        <f t="shared" ref="Z912" si="8205">Z$5/Y912+Z$6</f>
        <v>2.4456057118499572</v>
      </c>
      <c r="AA912" s="6">
        <f t="shared" si="7915"/>
        <v>2.731613839158852</v>
      </c>
      <c r="AB912" s="28">
        <f t="shared" si="7763"/>
        <v>1210000</v>
      </c>
      <c r="AC912" s="6">
        <f t="shared" ref="AC912" si="8206">AC$5/AB912+AC$6</f>
        <v>2.1983528925619837</v>
      </c>
      <c r="AD912" s="6">
        <f t="shared" si="7917"/>
        <v>2.4557859504132229</v>
      </c>
      <c r="AE912" s="28">
        <f t="shared" si="7846"/>
        <v>1882000</v>
      </c>
      <c r="AF912" s="6">
        <f t="shared" si="7900"/>
        <v>1.9126914984059511</v>
      </c>
      <c r="AG912" s="6">
        <f t="shared" si="7918"/>
        <v>2.1367413390010626</v>
      </c>
      <c r="AH912" s="28">
        <f t="shared" si="7847"/>
        <v>1882000</v>
      </c>
      <c r="AI912" s="6">
        <f t="shared" si="7901"/>
        <v>1.4460914984059512</v>
      </c>
      <c r="AJ912" s="6">
        <f t="shared" si="7919"/>
        <v>1.6154413390010627</v>
      </c>
      <c r="AK912" s="28">
        <f t="shared" si="7848"/>
        <v>1882000</v>
      </c>
      <c r="AL912" s="6">
        <f t="shared" si="7902"/>
        <v>0.74599149840595114</v>
      </c>
      <c r="AM912" s="6">
        <f t="shared" si="7920"/>
        <v>0.75017390345153756</v>
      </c>
      <c r="AN912" s="28">
        <f t="shared" si="7849"/>
        <v>1882000</v>
      </c>
      <c r="AO912" s="6">
        <f t="shared" si="7903"/>
        <v>0.44519149840595112</v>
      </c>
      <c r="AP912" s="6">
        <f t="shared" si="7921"/>
        <v>0.44774133900106272</v>
      </c>
      <c r="AQ912" s="28">
        <f t="shared" si="7683"/>
        <v>175950</v>
      </c>
      <c r="AR912" s="6">
        <f t="shared" si="8148"/>
        <v>1.4133057118499575</v>
      </c>
      <c r="AS912" s="6">
        <f t="shared" si="8149"/>
        <v>1.5782278933472556</v>
      </c>
      <c r="AT912" s="28">
        <f t="shared" si="7765"/>
        <v>1210000</v>
      </c>
      <c r="AU912" s="6">
        <f t="shared" si="8150"/>
        <v>1.1800528925619835</v>
      </c>
      <c r="AV912" s="6">
        <f t="shared" si="8151"/>
        <v>1.3181211911305009</v>
      </c>
      <c r="AW912" s="28">
        <f t="shared" si="7850"/>
        <v>1882000</v>
      </c>
      <c r="AX912" s="6">
        <f t="shared" si="8152"/>
        <v>1.1783914984059511</v>
      </c>
      <c r="AY912" s="6">
        <f t="shared" si="8153"/>
        <v>1.3163765797183404</v>
      </c>
      <c r="AZ912" s="28">
        <f t="shared" si="7851"/>
        <v>1882000</v>
      </c>
      <c r="BA912" s="6">
        <f t="shared" si="8154"/>
        <v>1.1783914984059511</v>
      </c>
      <c r="BB912" s="21">
        <f t="shared" si="8155"/>
        <v>1.3163765797183404</v>
      </c>
    </row>
    <row r="913" spans="4:54" x14ac:dyDescent="0.25">
      <c r="D913" s="28">
        <v>904</v>
      </c>
      <c r="F913" s="20"/>
      <c r="G913" s="29">
        <f t="shared" si="8166"/>
        <v>452.5</v>
      </c>
      <c r="H913" s="4">
        <f t="shared" ref="H913" si="8207">H$5/G913+H$6</f>
        <v>4.0330187845303866</v>
      </c>
      <c r="I913" s="4">
        <f t="shared" si="8157"/>
        <v>5.7805276243093928</v>
      </c>
      <c r="J913" s="28">
        <v>904</v>
      </c>
      <c r="K913" s="4">
        <f t="shared" ref="K913" si="8208">K$5/J913+K$6</f>
        <v>4.0330725663716818</v>
      </c>
      <c r="L913" s="4">
        <f t="shared" si="8159"/>
        <v>5.7806061946902654</v>
      </c>
      <c r="M913" s="28">
        <f t="shared" si="7924"/>
        <v>2512</v>
      </c>
      <c r="N913" s="6">
        <f t="shared" ref="N913" si="8209">N$5/M913+N$6</f>
        <v>3.734307006369427</v>
      </c>
      <c r="O913" s="6">
        <f t="shared" si="7907"/>
        <v>5.2509898089171978</v>
      </c>
      <c r="P913" s="28">
        <f t="shared" si="7926"/>
        <v>24220</v>
      </c>
      <c r="Q913" s="6">
        <f t="shared" ref="Q913" si="8210">Q$5/P913+Q$6</f>
        <v>3.7000867877786954</v>
      </c>
      <c r="R913" s="6">
        <f t="shared" si="7909"/>
        <v>5.2137235342691994</v>
      </c>
      <c r="S913" s="28">
        <f t="shared" si="7676"/>
        <v>45960</v>
      </c>
      <c r="T913" s="6">
        <f t="shared" ref="T913" si="8211">T$5/S913+T$6</f>
        <v>2.6564525674499566</v>
      </c>
      <c r="U913" s="6">
        <f t="shared" si="7911"/>
        <v>2.9665751958224544</v>
      </c>
      <c r="V913" s="28">
        <f t="shared" si="7678"/>
        <v>88200</v>
      </c>
      <c r="W913" s="6">
        <f t="shared" ref="W913" si="8212">W$5/V913+W$6</f>
        <v>2.568509977324263</v>
      </c>
      <c r="X913" s="6">
        <f t="shared" si="7913"/>
        <v>2.8686376417233559</v>
      </c>
      <c r="Y913" s="28">
        <f t="shared" si="7680"/>
        <v>176200</v>
      </c>
      <c r="Z913" s="6">
        <f t="shared" ref="Z913" si="8213">Z$5/Y913+Z$6</f>
        <v>2.4455885357548239</v>
      </c>
      <c r="AA913" s="6">
        <f t="shared" si="7915"/>
        <v>2.7315958002270149</v>
      </c>
      <c r="AB913" s="28">
        <f t="shared" si="7763"/>
        <v>1212000</v>
      </c>
      <c r="AC913" s="6">
        <f t="shared" ref="AC913" si="8214">AC$5/AB913+AC$6</f>
        <v>2.1983452145214524</v>
      </c>
      <c r="AD913" s="6">
        <f t="shared" si="7917"/>
        <v>2.4557778877887788</v>
      </c>
      <c r="AE913" s="28">
        <f t="shared" si="7846"/>
        <v>1885000</v>
      </c>
      <c r="AF913" s="6">
        <f t="shared" si="7900"/>
        <v>1.9126867374005305</v>
      </c>
      <c r="AG913" s="6">
        <f t="shared" si="7918"/>
        <v>2.1367363395225465</v>
      </c>
      <c r="AH913" s="28">
        <f t="shared" si="7847"/>
        <v>1885000</v>
      </c>
      <c r="AI913" s="6">
        <f t="shared" si="7901"/>
        <v>1.4460867374005306</v>
      </c>
      <c r="AJ913" s="6">
        <f t="shared" si="7919"/>
        <v>1.6154363395225464</v>
      </c>
      <c r="AK913" s="28">
        <f t="shared" si="7848"/>
        <v>1885000</v>
      </c>
      <c r="AL913" s="6">
        <f t="shared" si="7902"/>
        <v>0.74598673740053045</v>
      </c>
      <c r="AM913" s="6">
        <f t="shared" si="7920"/>
        <v>0.75016890397302127</v>
      </c>
      <c r="AN913" s="28">
        <f t="shared" si="7849"/>
        <v>1885000</v>
      </c>
      <c r="AO913" s="6">
        <f t="shared" si="7903"/>
        <v>0.4451867374005305</v>
      </c>
      <c r="AP913" s="6">
        <f t="shared" si="7921"/>
        <v>0.44773633952254643</v>
      </c>
      <c r="AQ913" s="28">
        <f t="shared" si="7683"/>
        <v>176200</v>
      </c>
      <c r="AR913" s="6">
        <f t="shared" si="8148"/>
        <v>1.4132885357548242</v>
      </c>
      <c r="AS913" s="6">
        <f t="shared" si="8149"/>
        <v>1.5782098544154184</v>
      </c>
      <c r="AT913" s="28">
        <f t="shared" si="7765"/>
        <v>1212000</v>
      </c>
      <c r="AU913" s="6">
        <f t="shared" si="8150"/>
        <v>1.1800452145214522</v>
      </c>
      <c r="AV913" s="6">
        <f t="shared" si="8151"/>
        <v>1.3181131285060568</v>
      </c>
      <c r="AW913" s="28">
        <f t="shared" si="7850"/>
        <v>1885000</v>
      </c>
      <c r="AX913" s="6">
        <f t="shared" si="8152"/>
        <v>1.1783867374005306</v>
      </c>
      <c r="AY913" s="6">
        <f t="shared" si="8153"/>
        <v>1.3163715802398241</v>
      </c>
      <c r="AZ913" s="28">
        <f t="shared" si="7851"/>
        <v>1885000</v>
      </c>
      <c r="BA913" s="6">
        <f t="shared" si="8154"/>
        <v>1.1783867374005306</v>
      </c>
      <c r="BB913" s="21">
        <f t="shared" si="8155"/>
        <v>1.3163715802398241</v>
      </c>
    </row>
    <row r="914" spans="4:54" x14ac:dyDescent="0.25">
      <c r="D914" s="28">
        <v>905</v>
      </c>
      <c r="F914" s="20"/>
      <c r="G914" s="29">
        <f t="shared" si="8166"/>
        <v>453</v>
      </c>
      <c r="H914" s="4">
        <f t="shared" ref="H914" si="8215">H$5/G914+H$6</f>
        <v>4.0329651214128033</v>
      </c>
      <c r="I914" s="4">
        <f t="shared" si="8157"/>
        <v>5.7804492273730688</v>
      </c>
      <c r="J914" s="28">
        <v>905</v>
      </c>
      <c r="K914" s="4">
        <f t="shared" ref="K914" si="8216">K$5/J914+K$6</f>
        <v>4.0330187845303866</v>
      </c>
      <c r="L914" s="4">
        <f t="shared" si="8159"/>
        <v>5.7805276243093928</v>
      </c>
      <c r="M914" s="28">
        <f t="shared" si="7924"/>
        <v>2515</v>
      </c>
      <c r="N914" s="6">
        <f t="shared" ref="N914" si="8217">N$5/M914+N$6</f>
        <v>3.7342590457256462</v>
      </c>
      <c r="O914" s="6">
        <f t="shared" si="7907"/>
        <v>5.2509375745526841</v>
      </c>
      <c r="P914" s="28">
        <f t="shared" si="7926"/>
        <v>24250</v>
      </c>
      <c r="Q914" s="6">
        <f t="shared" ref="Q914" si="8218">Q$5/P914+Q$6</f>
        <v>3.7000793814432993</v>
      </c>
      <c r="R914" s="6">
        <f t="shared" si="7909"/>
        <v>5.2137154639175263</v>
      </c>
      <c r="S914" s="28">
        <f t="shared" si="7676"/>
        <v>46025</v>
      </c>
      <c r="T914" s="6">
        <f t="shared" ref="T914" si="8219">T$5/S914+T$6</f>
        <v>2.6564236827810972</v>
      </c>
      <c r="U914" s="6">
        <f t="shared" si="7911"/>
        <v>2.966544866920152</v>
      </c>
      <c r="V914" s="28">
        <f t="shared" si="7678"/>
        <v>88325</v>
      </c>
      <c r="W914" s="6">
        <f t="shared" ref="W914" si="8220">W$5/V914+W$6</f>
        <v>2.5684864704217376</v>
      </c>
      <c r="X914" s="6">
        <f t="shared" si="7913"/>
        <v>2.8686129634871214</v>
      </c>
      <c r="Y914" s="28">
        <f t="shared" si="7680"/>
        <v>176450</v>
      </c>
      <c r="Z914" s="6">
        <f t="shared" ref="Z914" si="8221">Z$5/Y914+Z$6</f>
        <v>2.4455714083309719</v>
      </c>
      <c r="AA914" s="6">
        <f t="shared" si="7915"/>
        <v>2.731577812411448</v>
      </c>
      <c r="AB914" s="28">
        <f t="shared" si="7763"/>
        <v>1214000</v>
      </c>
      <c r="AC914" s="6">
        <f t="shared" ref="AC914" si="8222">AC$5/AB914+AC$6</f>
        <v>2.1983375617792422</v>
      </c>
      <c r="AD914" s="6">
        <f t="shared" si="7917"/>
        <v>2.4557698517298188</v>
      </c>
      <c r="AE914" s="28">
        <f t="shared" si="7846"/>
        <v>1888000</v>
      </c>
      <c r="AF914" s="6">
        <f t="shared" si="7900"/>
        <v>1.9126819915254236</v>
      </c>
      <c r="AG914" s="6">
        <f t="shared" si="7918"/>
        <v>2.1367313559322034</v>
      </c>
      <c r="AH914" s="28">
        <f t="shared" si="7847"/>
        <v>1888000</v>
      </c>
      <c r="AI914" s="6">
        <f t="shared" si="7901"/>
        <v>1.4460819915254237</v>
      </c>
      <c r="AJ914" s="6">
        <f t="shared" si="7919"/>
        <v>1.6154313559322035</v>
      </c>
      <c r="AK914" s="28">
        <f t="shared" si="7848"/>
        <v>1888000</v>
      </c>
      <c r="AL914" s="6">
        <f t="shared" si="7902"/>
        <v>0.74598199152542377</v>
      </c>
      <c r="AM914" s="6">
        <f t="shared" si="7920"/>
        <v>0.75016392038267821</v>
      </c>
      <c r="AN914" s="28">
        <f t="shared" si="7849"/>
        <v>1888000</v>
      </c>
      <c r="AO914" s="6">
        <f t="shared" si="7903"/>
        <v>0.4451819915254237</v>
      </c>
      <c r="AP914" s="6">
        <f t="shared" si="7921"/>
        <v>0.44773135593220337</v>
      </c>
      <c r="AQ914" s="28">
        <f t="shared" si="7683"/>
        <v>176450</v>
      </c>
      <c r="AR914" s="6">
        <f t="shared" si="8148"/>
        <v>1.4132714083309719</v>
      </c>
      <c r="AS914" s="6">
        <f t="shared" si="8149"/>
        <v>1.5781918665998516</v>
      </c>
      <c r="AT914" s="28">
        <f t="shared" si="7765"/>
        <v>1214000</v>
      </c>
      <c r="AU914" s="6">
        <f t="shared" si="8150"/>
        <v>1.1800375617792422</v>
      </c>
      <c r="AV914" s="6">
        <f t="shared" si="8151"/>
        <v>1.3181050924470965</v>
      </c>
      <c r="AW914" s="28">
        <f t="shared" si="7850"/>
        <v>1888000</v>
      </c>
      <c r="AX914" s="6">
        <f t="shared" si="8152"/>
        <v>1.1783819915254237</v>
      </c>
      <c r="AY914" s="6">
        <f t="shared" si="8153"/>
        <v>1.3163665966494813</v>
      </c>
      <c r="AZ914" s="28">
        <f t="shared" si="7851"/>
        <v>1888000</v>
      </c>
      <c r="BA914" s="6">
        <f t="shared" si="8154"/>
        <v>1.1783819915254237</v>
      </c>
      <c r="BB914" s="21">
        <f t="shared" si="8155"/>
        <v>1.3163665966494813</v>
      </c>
    </row>
    <row r="915" spans="4:54" x14ac:dyDescent="0.25">
      <c r="D915" s="28">
        <v>906</v>
      </c>
      <c r="F915" s="20"/>
      <c r="G915" s="29">
        <f t="shared" si="8166"/>
        <v>453.5</v>
      </c>
      <c r="H915" s="4">
        <f t="shared" ref="H915" si="8223">H$5/G915+H$6</f>
        <v>4.0329115766262404</v>
      </c>
      <c r="I915" s="4">
        <f t="shared" si="8157"/>
        <v>5.7803710033076081</v>
      </c>
      <c r="J915" s="28">
        <v>906</v>
      </c>
      <c r="K915" s="4">
        <f t="shared" ref="K915" si="8224">K$5/J915+K$6</f>
        <v>4.0329651214128033</v>
      </c>
      <c r="L915" s="4">
        <f t="shared" si="8159"/>
        <v>5.7804492273730688</v>
      </c>
      <c r="M915" s="28">
        <f t="shared" si="7924"/>
        <v>2518</v>
      </c>
      <c r="N915" s="6">
        <f t="shared" ref="N915" si="8225">N$5/M915+N$6</f>
        <v>3.7342111993645752</v>
      </c>
      <c r="O915" s="6">
        <f t="shared" si="7907"/>
        <v>5.2508854646544876</v>
      </c>
      <c r="P915" s="28">
        <f t="shared" si="7926"/>
        <v>24280</v>
      </c>
      <c r="Q915" s="6">
        <f t="shared" ref="Q915" si="8226">Q$5/P915+Q$6</f>
        <v>3.7000719934102144</v>
      </c>
      <c r="R915" s="6">
        <f t="shared" si="7909"/>
        <v>5.2137074135090611</v>
      </c>
      <c r="S915" s="28">
        <f t="shared" ref="S915:S978" si="8227">S914+65</f>
        <v>46090</v>
      </c>
      <c r="T915" s="6">
        <f t="shared" ref="T915" si="8228">T$5/S915+T$6</f>
        <v>2.656394879583424</v>
      </c>
      <c r="U915" s="6">
        <f t="shared" si="7911"/>
        <v>2.966514623562595</v>
      </c>
      <c r="V915" s="28">
        <f t="shared" ref="V915:V978" si="8229">V914+125</f>
        <v>88450</v>
      </c>
      <c r="W915" s="6">
        <f t="shared" ref="W915" si="8230">W$5/V915+W$6</f>
        <v>2.5684630299604296</v>
      </c>
      <c r="X915" s="6">
        <f t="shared" si="7913"/>
        <v>2.8685883550028266</v>
      </c>
      <c r="Y915" s="28">
        <f t="shared" ref="Y915:Y978" si="8231">Y914+250</f>
        <v>176700</v>
      </c>
      <c r="Z915" s="6">
        <f t="shared" ref="Z915" si="8232">Z$5/Y915+Z$6</f>
        <v>2.4455543293718165</v>
      </c>
      <c r="AA915" s="6">
        <f t="shared" si="7915"/>
        <v>2.7315598754951895</v>
      </c>
      <c r="AB915" s="28">
        <f t="shared" si="7763"/>
        <v>1216000</v>
      </c>
      <c r="AC915" s="6">
        <f t="shared" ref="AC915" si="8233">AC$5/AB915+AC$6</f>
        <v>2.1983299342105265</v>
      </c>
      <c r="AD915" s="6">
        <f t="shared" si="7917"/>
        <v>2.4557618421052632</v>
      </c>
      <c r="AE915" s="28">
        <f t="shared" si="7846"/>
        <v>1891000</v>
      </c>
      <c r="AF915" s="6">
        <f t="shared" si="7900"/>
        <v>1.9126772607086198</v>
      </c>
      <c r="AG915" s="6">
        <f t="shared" si="7918"/>
        <v>2.1367263881544156</v>
      </c>
      <c r="AH915" s="28">
        <f t="shared" si="7847"/>
        <v>1891000</v>
      </c>
      <c r="AI915" s="6">
        <f t="shared" si="7901"/>
        <v>1.4460772607086199</v>
      </c>
      <c r="AJ915" s="6">
        <f t="shared" si="7919"/>
        <v>1.6154263881544157</v>
      </c>
      <c r="AK915" s="28">
        <f t="shared" si="7848"/>
        <v>1891000</v>
      </c>
      <c r="AL915" s="6">
        <f t="shared" si="7902"/>
        <v>0.7459772607086198</v>
      </c>
      <c r="AM915" s="6">
        <f t="shared" si="7920"/>
        <v>0.75015895260489052</v>
      </c>
      <c r="AN915" s="28">
        <f t="shared" si="7849"/>
        <v>1891000</v>
      </c>
      <c r="AO915" s="6">
        <f t="shared" si="7903"/>
        <v>0.44517726070861974</v>
      </c>
      <c r="AP915" s="6">
        <f t="shared" si="7921"/>
        <v>0.44772638815441562</v>
      </c>
      <c r="AQ915" s="28">
        <f t="shared" ref="AQ915:AQ978" si="8234">AQ914+250</f>
        <v>176700</v>
      </c>
      <c r="AR915" s="6">
        <f t="shared" si="8148"/>
        <v>1.4132543293718167</v>
      </c>
      <c r="AS915" s="6">
        <f t="shared" si="8149"/>
        <v>1.5781739296835933</v>
      </c>
      <c r="AT915" s="28">
        <f t="shared" si="7765"/>
        <v>1216000</v>
      </c>
      <c r="AU915" s="6">
        <f t="shared" si="8150"/>
        <v>1.1800299342105263</v>
      </c>
      <c r="AV915" s="6">
        <f t="shared" si="8151"/>
        <v>1.3180970828225409</v>
      </c>
      <c r="AW915" s="28">
        <f t="shared" si="7850"/>
        <v>1891000</v>
      </c>
      <c r="AX915" s="6">
        <f t="shared" si="8152"/>
        <v>1.1783772607086198</v>
      </c>
      <c r="AY915" s="6">
        <f t="shared" si="8153"/>
        <v>1.3163616288716935</v>
      </c>
      <c r="AZ915" s="28">
        <f t="shared" si="7851"/>
        <v>1891000</v>
      </c>
      <c r="BA915" s="6">
        <f t="shared" si="8154"/>
        <v>1.1783772607086198</v>
      </c>
      <c r="BB915" s="21">
        <f t="shared" si="8155"/>
        <v>1.3163616288716935</v>
      </c>
    </row>
    <row r="916" spans="4:54" x14ac:dyDescent="0.25">
      <c r="D916" s="28">
        <v>907</v>
      </c>
      <c r="F916" s="20"/>
      <c r="G916" s="29">
        <f t="shared" si="8166"/>
        <v>454</v>
      </c>
      <c r="H916" s="4">
        <f t="shared" ref="H916" si="8235">H$5/G916+H$6</f>
        <v>4.0328581497797353</v>
      </c>
      <c r="I916" s="4">
        <f t="shared" si="8157"/>
        <v>5.7802929515418509</v>
      </c>
      <c r="J916" s="28">
        <v>907</v>
      </c>
      <c r="K916" s="4">
        <f t="shared" ref="K916" si="8236">K$5/J916+K$6</f>
        <v>4.0329115766262404</v>
      </c>
      <c r="L916" s="4">
        <f t="shared" si="8159"/>
        <v>5.7803710033076081</v>
      </c>
      <c r="M916" s="28">
        <f t="shared" si="7924"/>
        <v>2521</v>
      </c>
      <c r="N916" s="6">
        <f t="shared" ref="N916" si="8237">N$5/M916+N$6</f>
        <v>3.7341634668782229</v>
      </c>
      <c r="O916" s="6">
        <f t="shared" si="7907"/>
        <v>5.2508334787782625</v>
      </c>
      <c r="P916" s="28">
        <f t="shared" si="7926"/>
        <v>24310</v>
      </c>
      <c r="Q916" s="6">
        <f t="shared" ref="Q916" si="8238">Q$5/P916+Q$6</f>
        <v>3.7000646236116825</v>
      </c>
      <c r="R916" s="6">
        <f t="shared" si="7909"/>
        <v>5.2136993829699714</v>
      </c>
      <c r="S916" s="28">
        <f t="shared" si="8227"/>
        <v>46155</v>
      </c>
      <c r="T916" s="6">
        <f t="shared" ref="T916" si="8239">T$5/S916+T$6</f>
        <v>2.6563661575127289</v>
      </c>
      <c r="U916" s="6">
        <f t="shared" si="7911"/>
        <v>2.9664844653883655</v>
      </c>
      <c r="V916" s="28">
        <f t="shared" si="8229"/>
        <v>88575</v>
      </c>
      <c r="W916" s="6">
        <f t="shared" ref="W916" si="8240">W$5/V916+W$6</f>
        <v>2.5684396556590459</v>
      </c>
      <c r="X916" s="6">
        <f t="shared" si="7913"/>
        <v>2.8685638159751621</v>
      </c>
      <c r="Y916" s="28">
        <f t="shared" si="8231"/>
        <v>176950</v>
      </c>
      <c r="Z916" s="6">
        <f t="shared" ref="Z916" si="8241">Z$5/Y916+Z$6</f>
        <v>2.4455372986719413</v>
      </c>
      <c r="AA916" s="6">
        <f t="shared" si="7915"/>
        <v>2.7315419892625035</v>
      </c>
      <c r="AB916" s="28">
        <f t="shared" si="7763"/>
        <v>1218000</v>
      </c>
      <c r="AC916" s="6">
        <f t="shared" ref="AC916" si="8242">AC$5/AB916+AC$6</f>
        <v>2.1983223316912972</v>
      </c>
      <c r="AD916" s="6">
        <f t="shared" si="7917"/>
        <v>2.4557538587848931</v>
      </c>
      <c r="AE916" s="28">
        <f t="shared" si="7846"/>
        <v>1894000</v>
      </c>
      <c r="AF916" s="6">
        <f t="shared" si="7900"/>
        <v>1.9126725448785638</v>
      </c>
      <c r="AG916" s="6">
        <f t="shared" si="7918"/>
        <v>2.1367214361140441</v>
      </c>
      <c r="AH916" s="28">
        <f t="shared" si="7847"/>
        <v>1894000</v>
      </c>
      <c r="AI916" s="6">
        <f t="shared" si="7901"/>
        <v>1.4460725448785638</v>
      </c>
      <c r="AJ916" s="6">
        <f t="shared" si="7919"/>
        <v>1.6154214361140444</v>
      </c>
      <c r="AK916" s="28">
        <f t="shared" si="7848"/>
        <v>1894000</v>
      </c>
      <c r="AL916" s="6">
        <f t="shared" si="7902"/>
        <v>0.7459725448785639</v>
      </c>
      <c r="AM916" s="6">
        <f t="shared" si="7920"/>
        <v>0.7501540005645192</v>
      </c>
      <c r="AN916" s="28">
        <f t="shared" si="7849"/>
        <v>1894000</v>
      </c>
      <c r="AO916" s="6">
        <f t="shared" si="7903"/>
        <v>0.44517254487856389</v>
      </c>
      <c r="AP916" s="6">
        <f t="shared" si="7921"/>
        <v>0.44772143611404436</v>
      </c>
      <c r="AQ916" s="28">
        <f t="shared" si="8234"/>
        <v>176950</v>
      </c>
      <c r="AR916" s="6">
        <f t="shared" si="8148"/>
        <v>1.4132372986719413</v>
      </c>
      <c r="AS916" s="6">
        <f t="shared" si="8149"/>
        <v>1.5781560434509072</v>
      </c>
      <c r="AT916" s="28">
        <f t="shared" si="7765"/>
        <v>1218000</v>
      </c>
      <c r="AU916" s="6">
        <f t="shared" si="8150"/>
        <v>1.1800223316912972</v>
      </c>
      <c r="AV916" s="6">
        <f t="shared" si="8151"/>
        <v>1.318089099502171</v>
      </c>
      <c r="AW916" s="28">
        <f t="shared" si="7850"/>
        <v>1894000</v>
      </c>
      <c r="AX916" s="6">
        <f t="shared" si="8152"/>
        <v>1.1783725448785638</v>
      </c>
      <c r="AY916" s="6">
        <f t="shared" si="8153"/>
        <v>1.3163566768313222</v>
      </c>
      <c r="AZ916" s="28">
        <f t="shared" si="7851"/>
        <v>1894000</v>
      </c>
      <c r="BA916" s="6">
        <f t="shared" si="8154"/>
        <v>1.1783725448785638</v>
      </c>
      <c r="BB916" s="21">
        <f t="shared" si="8155"/>
        <v>1.3163566768313222</v>
      </c>
    </row>
    <row r="917" spans="4:54" x14ac:dyDescent="0.25">
      <c r="D917" s="28">
        <v>908</v>
      </c>
      <c r="F917" s="20"/>
      <c r="G917" s="29">
        <f t="shared" si="8166"/>
        <v>454.5</v>
      </c>
      <c r="H917" s="4">
        <f t="shared" ref="H917" si="8243">H$5/G917+H$6</f>
        <v>4.0328048404840482</v>
      </c>
      <c r="I917" s="4">
        <f t="shared" si="8157"/>
        <v>5.7802150715071505</v>
      </c>
      <c r="J917" s="28">
        <v>908</v>
      </c>
      <c r="K917" s="4">
        <f t="shared" ref="K917" si="8244">K$5/J917+K$6</f>
        <v>4.0328581497797353</v>
      </c>
      <c r="L917" s="4">
        <f t="shared" si="8159"/>
        <v>5.7802929515418509</v>
      </c>
      <c r="M917" s="28">
        <f t="shared" si="7924"/>
        <v>2524</v>
      </c>
      <c r="N917" s="6">
        <f t="shared" ref="N917" si="8245">N$5/M917+N$6</f>
        <v>3.7341158478605392</v>
      </c>
      <c r="O917" s="6">
        <f t="shared" si="7907"/>
        <v>5.2507816164817749</v>
      </c>
      <c r="P917" s="28">
        <f t="shared" si="7926"/>
        <v>24340</v>
      </c>
      <c r="Q917" s="6">
        <f t="shared" ref="Q917" si="8246">Q$5/P917+Q$6</f>
        <v>3.7000572719802793</v>
      </c>
      <c r="R917" s="6">
        <f t="shared" si="7909"/>
        <v>5.213691372226787</v>
      </c>
      <c r="S917" s="28">
        <f t="shared" si="8227"/>
        <v>46220</v>
      </c>
      <c r="T917" s="6">
        <f t="shared" ref="T917" si="8247">T$5/S917+T$6</f>
        <v>2.656337516226742</v>
      </c>
      <c r="U917" s="6">
        <f t="shared" si="7911"/>
        <v>2.9664543920380786</v>
      </c>
      <c r="V917" s="28">
        <f t="shared" si="8229"/>
        <v>88700</v>
      </c>
      <c r="W917" s="6">
        <f t="shared" ref="W917" si="8248">W$5/V917+W$6</f>
        <v>2.5684163472378803</v>
      </c>
      <c r="X917" s="6">
        <f t="shared" si="7913"/>
        <v>2.8685393461104849</v>
      </c>
      <c r="Y917" s="28">
        <f t="shared" si="8231"/>
        <v>177200</v>
      </c>
      <c r="Z917" s="6">
        <f t="shared" ref="Z917" si="8249">Z$5/Y917+Z$6</f>
        <v>2.4455203160270882</v>
      </c>
      <c r="AA917" s="6">
        <f t="shared" si="7915"/>
        <v>2.7315241534988712</v>
      </c>
      <c r="AB917" s="28">
        <f t="shared" si="7763"/>
        <v>1220000</v>
      </c>
      <c r="AC917" s="6">
        <f t="shared" ref="AC917" si="8250">AC$5/AB917+AC$6</f>
        <v>2.198314754098361</v>
      </c>
      <c r="AD917" s="6">
        <f t="shared" si="7917"/>
        <v>2.4557459016393439</v>
      </c>
      <c r="AE917" s="28">
        <f t="shared" si="7846"/>
        <v>1897000</v>
      </c>
      <c r="AF917" s="6">
        <f t="shared" si="7900"/>
        <v>1.9126678439641538</v>
      </c>
      <c r="AG917" s="6">
        <f t="shared" si="7918"/>
        <v>2.1367164997364259</v>
      </c>
      <c r="AH917" s="28">
        <f t="shared" si="7847"/>
        <v>1897000</v>
      </c>
      <c r="AI917" s="6">
        <f t="shared" si="7901"/>
        <v>1.4460678439641539</v>
      </c>
      <c r="AJ917" s="6">
        <f t="shared" si="7919"/>
        <v>1.615416499736426</v>
      </c>
      <c r="AK917" s="28">
        <f t="shared" si="7848"/>
        <v>1897000</v>
      </c>
      <c r="AL917" s="6">
        <f t="shared" si="7902"/>
        <v>0.74596784396415394</v>
      </c>
      <c r="AM917" s="6">
        <f t="shared" si="7920"/>
        <v>0.75014906418690075</v>
      </c>
      <c r="AN917" s="28">
        <f t="shared" si="7849"/>
        <v>1897000</v>
      </c>
      <c r="AO917" s="6">
        <f t="shared" si="7903"/>
        <v>0.44516784396415393</v>
      </c>
      <c r="AP917" s="6">
        <f t="shared" si="7921"/>
        <v>0.44771649973642591</v>
      </c>
      <c r="AQ917" s="28">
        <f t="shared" si="8234"/>
        <v>177200</v>
      </c>
      <c r="AR917" s="6">
        <f t="shared" si="8148"/>
        <v>1.413220316027088</v>
      </c>
      <c r="AS917" s="6">
        <f t="shared" si="8149"/>
        <v>1.578138207687275</v>
      </c>
      <c r="AT917" s="28">
        <f t="shared" si="7765"/>
        <v>1220000</v>
      </c>
      <c r="AU917" s="6">
        <f t="shared" si="8150"/>
        <v>1.1800147540983608</v>
      </c>
      <c r="AV917" s="6">
        <f t="shared" si="8151"/>
        <v>1.3180811423566221</v>
      </c>
      <c r="AW917" s="28">
        <f t="shared" si="7850"/>
        <v>1897000</v>
      </c>
      <c r="AX917" s="6">
        <f t="shared" si="8152"/>
        <v>1.1783678439641538</v>
      </c>
      <c r="AY917" s="6">
        <f t="shared" si="8153"/>
        <v>1.3163517404537037</v>
      </c>
      <c r="AZ917" s="28">
        <f t="shared" si="7851"/>
        <v>1897000</v>
      </c>
      <c r="BA917" s="6">
        <f t="shared" si="8154"/>
        <v>1.1783678439641538</v>
      </c>
      <c r="BB917" s="21">
        <f t="shared" si="8155"/>
        <v>1.3163517404537037</v>
      </c>
    </row>
    <row r="918" spans="4:54" x14ac:dyDescent="0.25">
      <c r="D918" s="28">
        <v>909</v>
      </c>
      <c r="F918" s="20"/>
      <c r="G918" s="29">
        <f t="shared" si="8166"/>
        <v>455</v>
      </c>
      <c r="H918" s="4">
        <f t="shared" ref="H918" si="8251">H$5/G918+H$6</f>
        <v>4.0327516483516481</v>
      </c>
      <c r="I918" s="4">
        <f t="shared" si="8157"/>
        <v>5.7801373626373627</v>
      </c>
      <c r="J918" s="28">
        <v>909</v>
      </c>
      <c r="K918" s="4">
        <f t="shared" ref="K918" si="8252">K$5/J918+K$6</f>
        <v>4.0328048404840482</v>
      </c>
      <c r="L918" s="4">
        <f t="shared" si="8159"/>
        <v>5.7802150715071505</v>
      </c>
      <c r="M918" s="28">
        <f t="shared" si="7924"/>
        <v>2527</v>
      </c>
      <c r="N918" s="6">
        <f t="shared" ref="N918" si="8253">N$5/M918+N$6</f>
        <v>3.7340683419074003</v>
      </c>
      <c r="O918" s="6">
        <f t="shared" si="7907"/>
        <v>5.2507298773248916</v>
      </c>
      <c r="P918" s="28">
        <f t="shared" si="7926"/>
        <v>24370</v>
      </c>
      <c r="Q918" s="6">
        <f t="shared" ref="Q918" si="8254">Q$5/P918+Q$6</f>
        <v>3.7000499384489127</v>
      </c>
      <c r="R918" s="6">
        <f t="shared" si="7909"/>
        <v>5.2136833812064012</v>
      </c>
      <c r="S918" s="28">
        <f t="shared" si="8227"/>
        <v>46285</v>
      </c>
      <c r="T918" s="6">
        <f t="shared" ref="T918" si="8255">T$5/S918+T$6</f>
        <v>2.6563089553851142</v>
      </c>
      <c r="U918" s="6">
        <f t="shared" si="7911"/>
        <v>2.9664244031543698</v>
      </c>
      <c r="V918" s="28">
        <f t="shared" si="8229"/>
        <v>88825</v>
      </c>
      <c r="W918" s="6">
        <f t="shared" ref="W918" si="8256">W$5/V918+W$6</f>
        <v>2.5683931044188006</v>
      </c>
      <c r="X918" s="6">
        <f t="shared" si="7913"/>
        <v>2.8685149451168028</v>
      </c>
      <c r="Y918" s="28">
        <f t="shared" si="8231"/>
        <v>177450</v>
      </c>
      <c r="Z918" s="6">
        <f t="shared" ref="Z918" si="8257">Z$5/Y918+Z$6</f>
        <v>2.4455033812341505</v>
      </c>
      <c r="AA918" s="6">
        <f t="shared" si="7915"/>
        <v>2.7315063679909835</v>
      </c>
      <c r="AB918" s="28">
        <f t="shared" si="7763"/>
        <v>1222000</v>
      </c>
      <c r="AC918" s="6">
        <f t="shared" ref="AC918" si="8258">AC$5/AB918+AC$6</f>
        <v>2.198307201309329</v>
      </c>
      <c r="AD918" s="6">
        <f t="shared" si="7917"/>
        <v>2.4557379705400981</v>
      </c>
      <c r="AE918" s="28">
        <f t="shared" si="7846"/>
        <v>1900000</v>
      </c>
      <c r="AF918" s="6">
        <f t="shared" si="7900"/>
        <v>1.9126631578947368</v>
      </c>
      <c r="AG918" s="6">
        <f t="shared" si="7918"/>
        <v>2.1367115789473683</v>
      </c>
      <c r="AH918" s="28">
        <f t="shared" si="7847"/>
        <v>1900000</v>
      </c>
      <c r="AI918" s="6">
        <f t="shared" si="7901"/>
        <v>1.4460631578947369</v>
      </c>
      <c r="AJ918" s="6">
        <f t="shared" si="7919"/>
        <v>1.6154115789473684</v>
      </c>
      <c r="AK918" s="28">
        <f t="shared" si="7848"/>
        <v>1900000</v>
      </c>
      <c r="AL918" s="6">
        <f t="shared" si="7902"/>
        <v>0.74596315789473688</v>
      </c>
      <c r="AM918" s="6">
        <f t="shared" si="7920"/>
        <v>0.7501441433978433</v>
      </c>
      <c r="AN918" s="28">
        <f t="shared" si="7849"/>
        <v>1900000</v>
      </c>
      <c r="AO918" s="6">
        <f t="shared" si="7903"/>
        <v>0.44516315789473682</v>
      </c>
      <c r="AP918" s="6">
        <f t="shared" si="7921"/>
        <v>0.4477115789473684</v>
      </c>
      <c r="AQ918" s="28">
        <f t="shared" si="8234"/>
        <v>177450</v>
      </c>
      <c r="AR918" s="6">
        <f t="shared" si="8148"/>
        <v>1.4132033812341505</v>
      </c>
      <c r="AS918" s="6">
        <f t="shared" si="8149"/>
        <v>1.578120422179387</v>
      </c>
      <c r="AT918" s="28">
        <f t="shared" si="7765"/>
        <v>1222000</v>
      </c>
      <c r="AU918" s="6">
        <f t="shared" si="8150"/>
        <v>1.180007201309329</v>
      </c>
      <c r="AV918" s="6">
        <f t="shared" si="8151"/>
        <v>1.3180732112573761</v>
      </c>
      <c r="AW918" s="28">
        <f t="shared" si="7850"/>
        <v>1900000</v>
      </c>
      <c r="AX918" s="6">
        <f t="shared" si="8152"/>
        <v>1.1783631578947369</v>
      </c>
      <c r="AY918" s="6">
        <f t="shared" si="8153"/>
        <v>1.3163468196646462</v>
      </c>
      <c r="AZ918" s="28">
        <f t="shared" si="7851"/>
        <v>1900000</v>
      </c>
      <c r="BA918" s="6">
        <f t="shared" si="8154"/>
        <v>1.1783631578947369</v>
      </c>
      <c r="BB918" s="21">
        <f t="shared" si="8155"/>
        <v>1.3163468196646462</v>
      </c>
    </row>
    <row r="919" spans="4:54" x14ac:dyDescent="0.25">
      <c r="D919" s="28">
        <v>910</v>
      </c>
      <c r="F919" s="20"/>
      <c r="G919" s="29">
        <f t="shared" si="8166"/>
        <v>455.5</v>
      </c>
      <c r="H919" s="4">
        <f t="shared" ref="H919" si="8259">H$5/G919+H$6</f>
        <v>4.0326985729967069</v>
      </c>
      <c r="I919" s="4">
        <f t="shared" si="8157"/>
        <v>5.7800598243688253</v>
      </c>
      <c r="J919" s="28">
        <v>910</v>
      </c>
      <c r="K919" s="4">
        <f t="shared" ref="K919" si="8260">K$5/J919+K$6</f>
        <v>4.0327516483516481</v>
      </c>
      <c r="L919" s="4">
        <f t="shared" si="8159"/>
        <v>5.7801373626373627</v>
      </c>
      <c r="M919" s="28">
        <f t="shared" si="7924"/>
        <v>2530</v>
      </c>
      <c r="N919" s="6">
        <f t="shared" ref="N919" si="8261">N$5/M919+N$6</f>
        <v>3.7340209486166009</v>
      </c>
      <c r="O919" s="6">
        <f t="shared" si="7907"/>
        <v>5.2506782608695657</v>
      </c>
      <c r="P919" s="28">
        <f t="shared" si="7926"/>
        <v>24400</v>
      </c>
      <c r="Q919" s="6">
        <f t="shared" ref="Q919" si="8262">Q$5/P919+Q$6</f>
        <v>3.7000426229508196</v>
      </c>
      <c r="R919" s="6">
        <f t="shared" si="7909"/>
        <v>5.2136754098360658</v>
      </c>
      <c r="S919" s="28">
        <f t="shared" si="8227"/>
        <v>46350</v>
      </c>
      <c r="T919" s="6">
        <f t="shared" ref="T919" si="8263">T$5/S919+T$6</f>
        <v>2.6562804746494066</v>
      </c>
      <c r="U919" s="6">
        <f t="shared" si="7911"/>
        <v>2.9663944983818769</v>
      </c>
      <c r="V919" s="28">
        <f t="shared" si="8229"/>
        <v>88950</v>
      </c>
      <c r="W919" s="6">
        <f t="shared" ref="W919" si="8264">W$5/V919+W$6</f>
        <v>2.5683699269252389</v>
      </c>
      <c r="X919" s="6">
        <f t="shared" si="7913"/>
        <v>2.8684906127037659</v>
      </c>
      <c r="Y919" s="28">
        <f t="shared" si="8231"/>
        <v>177700</v>
      </c>
      <c r="Z919" s="6">
        <f t="shared" ref="Z919" si="8265">Z$5/Y919+Z$6</f>
        <v>2.4454864940911647</v>
      </c>
      <c r="AA919" s="6">
        <f t="shared" si="7915"/>
        <v>2.7314886325267307</v>
      </c>
      <c r="AB919" s="28">
        <f t="shared" si="7763"/>
        <v>1224000</v>
      </c>
      <c r="AC919" s="6">
        <f t="shared" ref="AC919" si="8266">AC$5/AB919+AC$6</f>
        <v>2.1982996732026145</v>
      </c>
      <c r="AD919" s="6">
        <f t="shared" si="7917"/>
        <v>2.4557300653594769</v>
      </c>
      <c r="AE919" s="28">
        <f t="shared" si="7846"/>
        <v>1903000</v>
      </c>
      <c r="AF919" s="6">
        <f t="shared" si="7900"/>
        <v>1.9126584866001051</v>
      </c>
      <c r="AG919" s="6">
        <f t="shared" si="7918"/>
        <v>2.1367066736731477</v>
      </c>
      <c r="AH919" s="28">
        <f t="shared" si="7847"/>
        <v>1903000</v>
      </c>
      <c r="AI919" s="6">
        <f t="shared" si="7901"/>
        <v>1.4460584866001052</v>
      </c>
      <c r="AJ919" s="6">
        <f t="shared" si="7919"/>
        <v>1.6154066736731478</v>
      </c>
      <c r="AK919" s="28">
        <f t="shared" si="7848"/>
        <v>1903000</v>
      </c>
      <c r="AL919" s="6">
        <f t="shared" si="7902"/>
        <v>0.74595848660010511</v>
      </c>
      <c r="AM919" s="6">
        <f t="shared" si="7920"/>
        <v>0.75013923812362249</v>
      </c>
      <c r="AN919" s="28">
        <f t="shared" si="7849"/>
        <v>1903000</v>
      </c>
      <c r="AO919" s="6">
        <f t="shared" si="7903"/>
        <v>0.4451584866001051</v>
      </c>
      <c r="AP919" s="6">
        <f t="shared" si="7921"/>
        <v>0.44770667367314765</v>
      </c>
      <c r="AQ919" s="28">
        <f t="shared" si="8234"/>
        <v>177700</v>
      </c>
      <c r="AR919" s="6">
        <f t="shared" si="8148"/>
        <v>1.4131864940911649</v>
      </c>
      <c r="AS919" s="6">
        <f t="shared" si="8149"/>
        <v>1.578102686715134</v>
      </c>
      <c r="AT919" s="28">
        <f t="shared" si="7765"/>
        <v>1224000</v>
      </c>
      <c r="AU919" s="6">
        <f t="shared" si="8150"/>
        <v>1.1799996732026143</v>
      </c>
      <c r="AV919" s="6">
        <f t="shared" si="8151"/>
        <v>1.3180653060767549</v>
      </c>
      <c r="AW919" s="28">
        <f t="shared" si="7850"/>
        <v>1903000</v>
      </c>
      <c r="AX919" s="6">
        <f t="shared" si="8152"/>
        <v>1.1783584866001051</v>
      </c>
      <c r="AY919" s="6">
        <f t="shared" si="8153"/>
        <v>1.3163419143904256</v>
      </c>
      <c r="AZ919" s="28">
        <f t="shared" si="7851"/>
        <v>1903000</v>
      </c>
      <c r="BA919" s="6">
        <f t="shared" si="8154"/>
        <v>1.1783584866001051</v>
      </c>
      <c r="BB919" s="21">
        <f t="shared" si="8155"/>
        <v>1.3163419143904256</v>
      </c>
    </row>
    <row r="920" spans="4:54" x14ac:dyDescent="0.25">
      <c r="D920" s="28">
        <v>911</v>
      </c>
      <c r="F920" s="20"/>
      <c r="G920" s="29">
        <f t="shared" si="8166"/>
        <v>456</v>
      </c>
      <c r="H920" s="4">
        <f t="shared" ref="H920" si="8267">H$5/G920+H$6</f>
        <v>4.0326456140350873</v>
      </c>
      <c r="I920" s="4">
        <f t="shared" si="8157"/>
        <v>5.7799824561403508</v>
      </c>
      <c r="J920" s="28">
        <v>911</v>
      </c>
      <c r="K920" s="4">
        <f t="shared" ref="K920" si="8268">K$5/J920+K$6</f>
        <v>4.0326985729967069</v>
      </c>
      <c r="L920" s="4">
        <f t="shared" si="8159"/>
        <v>5.7800598243688253</v>
      </c>
      <c r="M920" s="28">
        <f t="shared" si="7924"/>
        <v>2533</v>
      </c>
      <c r="N920" s="6">
        <f t="shared" ref="N920" si="8269">N$5/M920+N$6</f>
        <v>3.7339736675878408</v>
      </c>
      <c r="O920" s="6">
        <f t="shared" si="7907"/>
        <v>5.2506267666798268</v>
      </c>
      <c r="P920" s="28">
        <f t="shared" si="7926"/>
        <v>24430</v>
      </c>
      <c r="Q920" s="6">
        <f t="shared" ref="Q920" si="8270">Q$5/P920+Q$6</f>
        <v>3.7000353254195661</v>
      </c>
      <c r="R920" s="6">
        <f t="shared" si="7909"/>
        <v>5.2136674580433899</v>
      </c>
      <c r="S920" s="28">
        <f t="shared" si="8227"/>
        <v>46415</v>
      </c>
      <c r="T920" s="6">
        <f t="shared" ref="T920" si="8271">T$5/S920+T$6</f>
        <v>2.6562520736830768</v>
      </c>
      <c r="U920" s="6">
        <f t="shared" si="7911"/>
        <v>2.9663646773672303</v>
      </c>
      <c r="V920" s="28">
        <f t="shared" si="8229"/>
        <v>89075</v>
      </c>
      <c r="W920" s="6">
        <f t="shared" ref="W920" si="8272">W$5/V920+W$6</f>
        <v>2.5683468144821777</v>
      </c>
      <c r="X920" s="6">
        <f t="shared" si="7913"/>
        <v>2.8684663485826549</v>
      </c>
      <c r="Y920" s="28">
        <f t="shared" si="8231"/>
        <v>177950</v>
      </c>
      <c r="Z920" s="6">
        <f t="shared" ref="Z920" si="8273">Z$5/Y920+Z$6</f>
        <v>2.4454696543973027</v>
      </c>
      <c r="AA920" s="6">
        <f t="shared" si="7915"/>
        <v>2.7314709468951954</v>
      </c>
      <c r="AB920" s="28">
        <f t="shared" si="7763"/>
        <v>1226000</v>
      </c>
      <c r="AC920" s="6">
        <f t="shared" ref="AC920" si="8274">AC$5/AB920+AC$6</f>
        <v>2.1982921696574227</v>
      </c>
      <c r="AD920" s="6">
        <f t="shared" si="7917"/>
        <v>2.455722185970636</v>
      </c>
      <c r="AE920" s="28">
        <f t="shared" si="7846"/>
        <v>1906000</v>
      </c>
      <c r="AF920" s="6">
        <f t="shared" si="7900"/>
        <v>1.9126538300104932</v>
      </c>
      <c r="AG920" s="6">
        <f t="shared" si="7918"/>
        <v>2.1367017838405036</v>
      </c>
      <c r="AH920" s="28">
        <f t="shared" si="7847"/>
        <v>1906000</v>
      </c>
      <c r="AI920" s="6">
        <f t="shared" si="7901"/>
        <v>1.4460538300104933</v>
      </c>
      <c r="AJ920" s="6">
        <f t="shared" si="7919"/>
        <v>1.6154017838405037</v>
      </c>
      <c r="AK920" s="28">
        <f t="shared" si="7848"/>
        <v>1906000</v>
      </c>
      <c r="AL920" s="6">
        <f t="shared" si="7902"/>
        <v>0.7459538300104932</v>
      </c>
      <c r="AM920" s="6">
        <f t="shared" si="7920"/>
        <v>0.75013434829097847</v>
      </c>
      <c r="AN920" s="28">
        <f t="shared" si="7849"/>
        <v>1906000</v>
      </c>
      <c r="AO920" s="6">
        <f t="shared" si="7903"/>
        <v>0.44515383001049319</v>
      </c>
      <c r="AP920" s="6">
        <f t="shared" si="7921"/>
        <v>0.44770178384050369</v>
      </c>
      <c r="AQ920" s="28">
        <f t="shared" si="8234"/>
        <v>177950</v>
      </c>
      <c r="AR920" s="6">
        <f t="shared" si="8148"/>
        <v>1.4131696543973027</v>
      </c>
      <c r="AS920" s="6">
        <f t="shared" si="8149"/>
        <v>1.5780850010835989</v>
      </c>
      <c r="AT920" s="28">
        <f t="shared" si="7765"/>
        <v>1226000</v>
      </c>
      <c r="AU920" s="6">
        <f t="shared" si="8150"/>
        <v>1.1799921696574225</v>
      </c>
      <c r="AV920" s="6">
        <f t="shared" si="8151"/>
        <v>1.3180574266879139</v>
      </c>
      <c r="AW920" s="28">
        <f t="shared" si="7850"/>
        <v>1906000</v>
      </c>
      <c r="AX920" s="6">
        <f t="shared" si="8152"/>
        <v>1.1783538300104932</v>
      </c>
      <c r="AY920" s="6">
        <f t="shared" si="8153"/>
        <v>1.3163370245577815</v>
      </c>
      <c r="AZ920" s="28">
        <f t="shared" si="7851"/>
        <v>1906000</v>
      </c>
      <c r="BA920" s="6">
        <f t="shared" si="8154"/>
        <v>1.1783538300104932</v>
      </c>
      <c r="BB920" s="21">
        <f t="shared" si="8155"/>
        <v>1.3163370245577815</v>
      </c>
    </row>
    <row r="921" spans="4:54" x14ac:dyDescent="0.25">
      <c r="D921" s="28">
        <v>912</v>
      </c>
      <c r="F921" s="20"/>
      <c r="G921" s="29">
        <f t="shared" si="8166"/>
        <v>456.5</v>
      </c>
      <c r="H921" s="4">
        <f t="shared" ref="H921" si="8275">H$5/G921+H$6</f>
        <v>4.032592771084337</v>
      </c>
      <c r="I921" s="4">
        <f t="shared" si="8157"/>
        <v>5.7799052573932093</v>
      </c>
      <c r="J921" s="28">
        <v>912</v>
      </c>
      <c r="K921" s="4">
        <f t="shared" ref="K921" si="8276">K$5/J921+K$6</f>
        <v>4.0326456140350873</v>
      </c>
      <c r="L921" s="4">
        <f t="shared" si="8159"/>
        <v>5.7799824561403508</v>
      </c>
      <c r="M921" s="28">
        <f t="shared" si="7924"/>
        <v>2536</v>
      </c>
      <c r="N921" s="6">
        <f t="shared" ref="N921" si="8277">N$5/M921+N$6</f>
        <v>3.7339264984227132</v>
      </c>
      <c r="O921" s="6">
        <f t="shared" si="7907"/>
        <v>5.2505753943217668</v>
      </c>
      <c r="P921" s="28">
        <f t="shared" si="7926"/>
        <v>24460</v>
      </c>
      <c r="Q921" s="6">
        <f t="shared" ref="Q921" si="8278">Q$5/P921+Q$6</f>
        <v>3.7000280457890433</v>
      </c>
      <c r="R921" s="6">
        <f t="shared" si="7909"/>
        <v>5.213659525756337</v>
      </c>
      <c r="S921" s="28">
        <f t="shared" si="8227"/>
        <v>46480</v>
      </c>
      <c r="T921" s="6">
        <f t="shared" ref="T921" si="8279">T$5/S921+T$6</f>
        <v>2.6562237521514631</v>
      </c>
      <c r="U921" s="6">
        <f t="shared" si="7911"/>
        <v>2.9663349397590362</v>
      </c>
      <c r="V921" s="28">
        <f t="shared" si="8229"/>
        <v>89200</v>
      </c>
      <c r="W921" s="6">
        <f t="shared" ref="W921" si="8280">W$5/V921+W$6</f>
        <v>2.5683237668161434</v>
      </c>
      <c r="X921" s="6">
        <f t="shared" si="7913"/>
        <v>2.8684421524663675</v>
      </c>
      <c r="Y921" s="28">
        <f t="shared" si="8231"/>
        <v>178200</v>
      </c>
      <c r="Z921" s="6">
        <f t="shared" ref="Z921" si="8281">Z$5/Y921+Z$6</f>
        <v>2.4454528619528619</v>
      </c>
      <c r="AA921" s="6">
        <f t="shared" si="7915"/>
        <v>2.7314533108866441</v>
      </c>
      <c r="AB921" s="28">
        <f t="shared" si="7763"/>
        <v>1228000</v>
      </c>
      <c r="AC921" s="6">
        <f t="shared" ref="AC921" si="8282">AC$5/AB921+AC$6</f>
        <v>2.1982846905537463</v>
      </c>
      <c r="AD921" s="6">
        <f t="shared" si="7917"/>
        <v>2.455714332247557</v>
      </c>
      <c r="AE921" s="28">
        <f t="shared" si="7846"/>
        <v>1909000</v>
      </c>
      <c r="AF921" s="6">
        <f t="shared" si="7900"/>
        <v>1.9126491880565741</v>
      </c>
      <c r="AG921" s="6">
        <f t="shared" si="7918"/>
        <v>2.1366969093766368</v>
      </c>
      <c r="AH921" s="28">
        <f t="shared" si="7847"/>
        <v>1909000</v>
      </c>
      <c r="AI921" s="6">
        <f t="shared" si="7901"/>
        <v>1.4460491880565742</v>
      </c>
      <c r="AJ921" s="6">
        <f t="shared" si="7919"/>
        <v>1.6153969093766372</v>
      </c>
      <c r="AK921" s="28">
        <f t="shared" si="7848"/>
        <v>1909000</v>
      </c>
      <c r="AL921" s="6">
        <f t="shared" si="7902"/>
        <v>0.74594918805657406</v>
      </c>
      <c r="AM921" s="6">
        <f t="shared" si="7920"/>
        <v>0.75012947382711181</v>
      </c>
      <c r="AN921" s="28">
        <f t="shared" si="7849"/>
        <v>1909000</v>
      </c>
      <c r="AO921" s="6">
        <f t="shared" si="7903"/>
        <v>0.44514918805657411</v>
      </c>
      <c r="AP921" s="6">
        <f t="shared" si="7921"/>
        <v>0.44769690937663698</v>
      </c>
      <c r="AQ921" s="28">
        <f t="shared" si="8234"/>
        <v>178200</v>
      </c>
      <c r="AR921" s="6">
        <f t="shared" si="8148"/>
        <v>1.4131528619528619</v>
      </c>
      <c r="AS921" s="6">
        <f t="shared" si="8149"/>
        <v>1.5780673650750479</v>
      </c>
      <c r="AT921" s="28">
        <f t="shared" si="7765"/>
        <v>1228000</v>
      </c>
      <c r="AU921" s="6">
        <f t="shared" si="8150"/>
        <v>1.1799846905537459</v>
      </c>
      <c r="AV921" s="6">
        <f t="shared" si="8151"/>
        <v>1.3180495729648347</v>
      </c>
      <c r="AW921" s="28">
        <f t="shared" si="7850"/>
        <v>1909000</v>
      </c>
      <c r="AX921" s="6">
        <f t="shared" si="8152"/>
        <v>1.1783491880565742</v>
      </c>
      <c r="AY921" s="6">
        <f t="shared" si="8153"/>
        <v>1.3163321500939149</v>
      </c>
      <c r="AZ921" s="28">
        <f t="shared" si="7851"/>
        <v>1909000</v>
      </c>
      <c r="BA921" s="6">
        <f t="shared" si="8154"/>
        <v>1.1783491880565742</v>
      </c>
      <c r="BB921" s="21">
        <f t="shared" si="8155"/>
        <v>1.3163321500939149</v>
      </c>
    </row>
    <row r="922" spans="4:54" x14ac:dyDescent="0.25">
      <c r="D922" s="28">
        <v>913</v>
      </c>
      <c r="F922" s="20"/>
      <c r="G922" s="29">
        <f t="shared" si="8166"/>
        <v>457</v>
      </c>
      <c r="H922" s="4">
        <f t="shared" ref="H922" si="8283">H$5/G922+H$6</f>
        <v>4.0325400437636763</v>
      </c>
      <c r="I922" s="4">
        <f t="shared" si="8157"/>
        <v>5.7798282275711159</v>
      </c>
      <c r="J922" s="28">
        <v>913</v>
      </c>
      <c r="K922" s="4">
        <f t="shared" ref="K922" si="8284">K$5/J922+K$6</f>
        <v>4.032592771084337</v>
      </c>
      <c r="L922" s="4">
        <f t="shared" si="8159"/>
        <v>5.7799052573932093</v>
      </c>
      <c r="M922" s="28">
        <f t="shared" si="7924"/>
        <v>2539</v>
      </c>
      <c r="N922" s="6">
        <f t="shared" ref="N922" si="8285">N$5/M922+N$6</f>
        <v>3.7338794407246949</v>
      </c>
      <c r="O922" s="6">
        <f t="shared" si="7907"/>
        <v>5.2505241433635295</v>
      </c>
      <c r="P922" s="28">
        <f t="shared" si="7926"/>
        <v>24490</v>
      </c>
      <c r="Q922" s="6">
        <f t="shared" ref="Q922" si="8286">Q$5/P922+Q$6</f>
        <v>3.7000207839934669</v>
      </c>
      <c r="R922" s="6">
        <f t="shared" si="7909"/>
        <v>5.2136516129032264</v>
      </c>
      <c r="S922" s="28">
        <f t="shared" si="8227"/>
        <v>46545</v>
      </c>
      <c r="T922" s="6">
        <f t="shared" ref="T922" si="8287">T$5/S922+T$6</f>
        <v>2.6561955097217749</v>
      </c>
      <c r="U922" s="6">
        <f t="shared" si="7911"/>
        <v>2.9663052852078633</v>
      </c>
      <c r="V922" s="28">
        <f t="shared" si="8229"/>
        <v>89325</v>
      </c>
      <c r="W922" s="6">
        <f t="shared" ref="W922" si="8288">W$5/V922+W$6</f>
        <v>2.5683007836551917</v>
      </c>
      <c r="X922" s="6">
        <f t="shared" si="7913"/>
        <v>2.8684180240694093</v>
      </c>
      <c r="Y922" s="28">
        <f t="shared" si="8231"/>
        <v>178450</v>
      </c>
      <c r="Z922" s="6">
        <f t="shared" ref="Z922" si="8289">Z$5/Y922+Z$6</f>
        <v>2.4454361165592604</v>
      </c>
      <c r="AA922" s="6">
        <f t="shared" si="7915"/>
        <v>2.7314357242925191</v>
      </c>
      <c r="AB922" s="28">
        <f t="shared" si="7763"/>
        <v>1230000</v>
      </c>
      <c r="AC922" s="6">
        <f t="shared" ref="AC922" si="8290">AC$5/AB922+AC$6</f>
        <v>2.1982772357723581</v>
      </c>
      <c r="AD922" s="6">
        <f t="shared" si="7917"/>
        <v>2.4557065040650405</v>
      </c>
      <c r="AE922" s="28">
        <f t="shared" si="7846"/>
        <v>1912000</v>
      </c>
      <c r="AF922" s="6">
        <f t="shared" si="7900"/>
        <v>1.912644560669456</v>
      </c>
      <c r="AG922" s="6">
        <f t="shared" si="7918"/>
        <v>2.1366920502092048</v>
      </c>
      <c r="AH922" s="28">
        <f t="shared" si="7847"/>
        <v>1912000</v>
      </c>
      <c r="AI922" s="6">
        <f t="shared" si="7901"/>
        <v>1.4460445606694561</v>
      </c>
      <c r="AJ922" s="6">
        <f t="shared" si="7919"/>
        <v>1.6153920502092052</v>
      </c>
      <c r="AK922" s="28">
        <f t="shared" si="7848"/>
        <v>1912000</v>
      </c>
      <c r="AL922" s="6">
        <f t="shared" si="7902"/>
        <v>0.74594456066945602</v>
      </c>
      <c r="AM922" s="6">
        <f t="shared" si="7920"/>
        <v>0.75012461465967983</v>
      </c>
      <c r="AN922" s="28">
        <f t="shared" si="7849"/>
        <v>1912000</v>
      </c>
      <c r="AO922" s="6">
        <f t="shared" si="7903"/>
        <v>0.44514456066945607</v>
      </c>
      <c r="AP922" s="6">
        <f t="shared" si="7921"/>
        <v>0.44769205020920499</v>
      </c>
      <c r="AQ922" s="28">
        <f t="shared" si="8234"/>
        <v>178450</v>
      </c>
      <c r="AR922" s="6">
        <f t="shared" si="8148"/>
        <v>1.4131361165592604</v>
      </c>
      <c r="AS922" s="6">
        <f t="shared" si="8149"/>
        <v>1.5780497784809224</v>
      </c>
      <c r="AT922" s="28">
        <f t="shared" si="7765"/>
        <v>1230000</v>
      </c>
      <c r="AU922" s="6">
        <f t="shared" si="8150"/>
        <v>1.1799772357723577</v>
      </c>
      <c r="AV922" s="6">
        <f t="shared" si="8151"/>
        <v>1.3180417447823185</v>
      </c>
      <c r="AW922" s="28">
        <f t="shared" si="7850"/>
        <v>1912000</v>
      </c>
      <c r="AX922" s="6">
        <f t="shared" si="8152"/>
        <v>1.178344560669456</v>
      </c>
      <c r="AY922" s="6">
        <f t="shared" si="8153"/>
        <v>1.3163272909264829</v>
      </c>
      <c r="AZ922" s="28">
        <f t="shared" si="7851"/>
        <v>1912000</v>
      </c>
      <c r="BA922" s="6">
        <f t="shared" si="8154"/>
        <v>1.178344560669456</v>
      </c>
      <c r="BB922" s="21">
        <f t="shared" si="8155"/>
        <v>1.3163272909264829</v>
      </c>
    </row>
    <row r="923" spans="4:54" x14ac:dyDescent="0.25">
      <c r="D923" s="28">
        <v>914</v>
      </c>
      <c r="F923" s="20"/>
      <c r="G923" s="29">
        <f t="shared" si="8166"/>
        <v>457.5</v>
      </c>
      <c r="H923" s="4">
        <f t="shared" ref="H923" si="8291">H$5/G923+H$6</f>
        <v>4.0324874316939887</v>
      </c>
      <c r="I923" s="4">
        <f t="shared" si="8157"/>
        <v>5.7797513661202187</v>
      </c>
      <c r="J923" s="28">
        <v>914</v>
      </c>
      <c r="K923" s="4">
        <f t="shared" ref="K923" si="8292">K$5/J923+K$6</f>
        <v>4.0325400437636763</v>
      </c>
      <c r="L923" s="4">
        <f t="shared" si="8159"/>
        <v>5.7798282275711159</v>
      </c>
      <c r="M923" s="28">
        <f t="shared" si="7924"/>
        <v>2542</v>
      </c>
      <c r="N923" s="6">
        <f t="shared" ref="N923" si="8293">N$5/M923+N$6</f>
        <v>3.7338324940991345</v>
      </c>
      <c r="O923" s="6">
        <f t="shared" si="7907"/>
        <v>5.250473013375295</v>
      </c>
      <c r="P923" s="28">
        <f t="shared" si="7926"/>
        <v>24520</v>
      </c>
      <c r="Q923" s="6">
        <f t="shared" ref="Q923" si="8294">Q$5/P923+Q$6</f>
        <v>3.7000135399673737</v>
      </c>
      <c r="R923" s="6">
        <f t="shared" si="7909"/>
        <v>5.2136437194127243</v>
      </c>
      <c r="S923" s="28">
        <f t="shared" si="8227"/>
        <v>46610</v>
      </c>
      <c r="T923" s="6">
        <f t="shared" ref="T923" si="8295">T$5/S923+T$6</f>
        <v>2.6561673460630768</v>
      </c>
      <c r="U923" s="6">
        <f t="shared" si="7911"/>
        <v>2.9662757133662305</v>
      </c>
      <c r="V923" s="28">
        <f t="shared" si="8229"/>
        <v>89450</v>
      </c>
      <c r="W923" s="6">
        <f t="shared" ref="W923" si="8296">W$5/V923+W$6</f>
        <v>2.5682778647288989</v>
      </c>
      <c r="X923" s="6">
        <f t="shared" si="7913"/>
        <v>2.8683939631078816</v>
      </c>
      <c r="Y923" s="28">
        <f t="shared" si="8231"/>
        <v>178700</v>
      </c>
      <c r="Z923" s="6">
        <f t="shared" ref="Z923" si="8297">Z$5/Y923+Z$6</f>
        <v>2.4454194180190263</v>
      </c>
      <c r="AA923" s="6">
        <f t="shared" si="7915"/>
        <v>2.7314181869054281</v>
      </c>
      <c r="AB923" s="28">
        <f t="shared" si="7763"/>
        <v>1232000</v>
      </c>
      <c r="AC923" s="6">
        <f t="shared" ref="AC923" si="8298">AC$5/AB923+AC$6</f>
        <v>2.1982698051948053</v>
      </c>
      <c r="AD923" s="6">
        <f t="shared" si="7917"/>
        <v>2.4556987012987013</v>
      </c>
      <c r="AE923" s="28">
        <f t="shared" si="7846"/>
        <v>1915000</v>
      </c>
      <c r="AF923" s="6">
        <f t="shared" si="7900"/>
        <v>1.9126399477806788</v>
      </c>
      <c r="AG923" s="6">
        <f t="shared" si="7918"/>
        <v>2.1366872062663185</v>
      </c>
      <c r="AH923" s="28">
        <f t="shared" si="7847"/>
        <v>1915000</v>
      </c>
      <c r="AI923" s="6">
        <f t="shared" si="7901"/>
        <v>1.4460399477806789</v>
      </c>
      <c r="AJ923" s="6">
        <f t="shared" si="7919"/>
        <v>1.6153872062663186</v>
      </c>
      <c r="AK923" s="28">
        <f t="shared" si="7848"/>
        <v>1915000</v>
      </c>
      <c r="AL923" s="6">
        <f t="shared" si="7902"/>
        <v>0.74593994778067885</v>
      </c>
      <c r="AM923" s="6">
        <f t="shared" si="7920"/>
        <v>0.75011977071679337</v>
      </c>
      <c r="AN923" s="28">
        <f t="shared" si="7849"/>
        <v>1915000</v>
      </c>
      <c r="AO923" s="6">
        <f t="shared" si="7903"/>
        <v>0.44513994778067884</v>
      </c>
      <c r="AP923" s="6">
        <f t="shared" si="7921"/>
        <v>0.44768720626631853</v>
      </c>
      <c r="AQ923" s="28">
        <f t="shared" si="8234"/>
        <v>178700</v>
      </c>
      <c r="AR923" s="6">
        <f t="shared" si="8148"/>
        <v>1.4131194180190263</v>
      </c>
      <c r="AS923" s="6">
        <f t="shared" si="8149"/>
        <v>1.5780322410938317</v>
      </c>
      <c r="AT923" s="28">
        <f t="shared" si="7765"/>
        <v>1232000</v>
      </c>
      <c r="AU923" s="6">
        <f t="shared" si="8150"/>
        <v>1.1799698051948051</v>
      </c>
      <c r="AV923" s="6">
        <f t="shared" si="8151"/>
        <v>1.318033942015979</v>
      </c>
      <c r="AW923" s="28">
        <f t="shared" si="7850"/>
        <v>1915000</v>
      </c>
      <c r="AX923" s="6">
        <f t="shared" si="8152"/>
        <v>1.1783399477806789</v>
      </c>
      <c r="AY923" s="6">
        <f t="shared" si="8153"/>
        <v>1.3163224469835964</v>
      </c>
      <c r="AZ923" s="28">
        <f t="shared" si="7851"/>
        <v>1915000</v>
      </c>
      <c r="BA923" s="6">
        <f t="shared" si="8154"/>
        <v>1.1783399477806789</v>
      </c>
      <c r="BB923" s="21">
        <f t="shared" si="8155"/>
        <v>1.3163224469835964</v>
      </c>
    </row>
    <row r="924" spans="4:54" x14ac:dyDescent="0.25">
      <c r="D924" s="28">
        <v>915</v>
      </c>
      <c r="F924" s="20"/>
      <c r="G924" s="29">
        <f t="shared" si="8166"/>
        <v>458</v>
      </c>
      <c r="H924" s="4">
        <f t="shared" ref="H924" si="8299">H$5/G924+H$6</f>
        <v>4.0324349344978163</v>
      </c>
      <c r="I924" s="4">
        <f t="shared" si="8157"/>
        <v>5.7796746724890831</v>
      </c>
      <c r="J924" s="28">
        <v>915</v>
      </c>
      <c r="K924" s="4">
        <f t="shared" ref="K924" si="8300">K$5/J924+K$6</f>
        <v>4.0324874316939887</v>
      </c>
      <c r="L924" s="4">
        <f t="shared" si="8159"/>
        <v>5.7797513661202187</v>
      </c>
      <c r="M924" s="28">
        <f t="shared" si="7924"/>
        <v>2545</v>
      </c>
      <c r="N924" s="6">
        <f t="shared" ref="N924" si="8301">N$5/M924+N$6</f>
        <v>3.7337856581532418</v>
      </c>
      <c r="O924" s="6">
        <f t="shared" si="7907"/>
        <v>5.2504220039292733</v>
      </c>
      <c r="P924" s="28">
        <f t="shared" si="7926"/>
        <v>24550</v>
      </c>
      <c r="Q924" s="6">
        <f t="shared" ref="Q924" si="8302">Q$5/P924+Q$6</f>
        <v>3.7000063136456212</v>
      </c>
      <c r="R924" s="6">
        <f t="shared" si="7909"/>
        <v>5.2136358452138492</v>
      </c>
      <c r="S924" s="28">
        <f t="shared" si="8227"/>
        <v>46675</v>
      </c>
      <c r="T924" s="6">
        <f t="shared" ref="T924" si="8303">T$5/S924+T$6</f>
        <v>2.6561392608462775</v>
      </c>
      <c r="U924" s="6">
        <f t="shared" si="7911"/>
        <v>2.9662462238885912</v>
      </c>
      <c r="V924" s="28">
        <f t="shared" si="8229"/>
        <v>89575</v>
      </c>
      <c r="W924" s="6">
        <f t="shared" ref="W924" si="8304">W$5/V924+W$6</f>
        <v>2.5682550097683503</v>
      </c>
      <c r="X924" s="6">
        <f t="shared" si="7913"/>
        <v>2.8683699692994695</v>
      </c>
      <c r="Y924" s="28">
        <f t="shared" si="8231"/>
        <v>178950</v>
      </c>
      <c r="Z924" s="6">
        <f t="shared" ref="Z924" si="8305">Z$5/Y924+Z$6</f>
        <v>2.4454027661357922</v>
      </c>
      <c r="AA924" s="6">
        <f t="shared" si="7915"/>
        <v>2.7314006985191397</v>
      </c>
      <c r="AB924" s="28">
        <f t="shared" si="7763"/>
        <v>1234000</v>
      </c>
      <c r="AC924" s="6">
        <f t="shared" ref="AC924" si="8306">AC$5/AB924+AC$6</f>
        <v>2.1982623987034038</v>
      </c>
      <c r="AD924" s="6">
        <f t="shared" si="7917"/>
        <v>2.4556909238249593</v>
      </c>
      <c r="AE924" s="28">
        <f t="shared" si="7846"/>
        <v>1918000</v>
      </c>
      <c r="AF924" s="6">
        <f t="shared" si="7900"/>
        <v>1.9126353493222106</v>
      </c>
      <c r="AG924" s="6">
        <f t="shared" si="7918"/>
        <v>2.136682377476538</v>
      </c>
      <c r="AH924" s="28">
        <f t="shared" si="7847"/>
        <v>1918000</v>
      </c>
      <c r="AI924" s="6">
        <f t="shared" si="7901"/>
        <v>1.4460353493222107</v>
      </c>
      <c r="AJ924" s="6">
        <f t="shared" si="7919"/>
        <v>1.6153823774765381</v>
      </c>
      <c r="AK924" s="28">
        <f t="shared" si="7848"/>
        <v>1918000</v>
      </c>
      <c r="AL924" s="6">
        <f t="shared" si="7902"/>
        <v>0.74593534932221062</v>
      </c>
      <c r="AM924" s="6">
        <f t="shared" si="7920"/>
        <v>0.75011494192701289</v>
      </c>
      <c r="AN924" s="28">
        <f t="shared" si="7849"/>
        <v>1918000</v>
      </c>
      <c r="AO924" s="6">
        <f t="shared" si="7903"/>
        <v>0.44513534932221061</v>
      </c>
      <c r="AP924" s="6">
        <f t="shared" si="7921"/>
        <v>0.44768237747653805</v>
      </c>
      <c r="AQ924" s="28">
        <f t="shared" si="8234"/>
        <v>178950</v>
      </c>
      <c r="AR924" s="6">
        <f t="shared" si="8148"/>
        <v>1.4131027661357922</v>
      </c>
      <c r="AS924" s="6">
        <f t="shared" si="8149"/>
        <v>1.578014752707543</v>
      </c>
      <c r="AT924" s="28">
        <f t="shared" si="7765"/>
        <v>1234000</v>
      </c>
      <c r="AU924" s="6">
        <f t="shared" si="8150"/>
        <v>1.1799623987034036</v>
      </c>
      <c r="AV924" s="6">
        <f t="shared" si="8151"/>
        <v>1.3180261645422373</v>
      </c>
      <c r="AW924" s="28">
        <f t="shared" si="7850"/>
        <v>1918000</v>
      </c>
      <c r="AX924" s="6">
        <f t="shared" si="8152"/>
        <v>1.1783353493222106</v>
      </c>
      <c r="AY924" s="6">
        <f t="shared" si="8153"/>
        <v>1.3163176181938159</v>
      </c>
      <c r="AZ924" s="28">
        <f t="shared" si="7851"/>
        <v>1918000</v>
      </c>
      <c r="BA924" s="6">
        <f t="shared" si="8154"/>
        <v>1.1783353493222106</v>
      </c>
      <c r="BB924" s="21">
        <f t="shared" si="8155"/>
        <v>1.3163176181938159</v>
      </c>
    </row>
    <row r="925" spans="4:54" x14ac:dyDescent="0.25">
      <c r="D925" s="28">
        <v>916</v>
      </c>
      <c r="F925" s="20"/>
      <c r="G925" s="29">
        <f t="shared" si="8166"/>
        <v>458.5</v>
      </c>
      <c r="H925" s="4">
        <f t="shared" ref="H925" si="8307">H$5/G925+H$6</f>
        <v>4.0323825517993459</v>
      </c>
      <c r="I925" s="4">
        <f t="shared" si="8157"/>
        <v>5.7795981461286807</v>
      </c>
      <c r="J925" s="28">
        <v>916</v>
      </c>
      <c r="K925" s="4">
        <f t="shared" ref="K925" si="8308">K$5/J925+K$6</f>
        <v>4.0324349344978163</v>
      </c>
      <c r="L925" s="4">
        <f t="shared" si="8159"/>
        <v>5.7796746724890831</v>
      </c>
      <c r="M925" s="28">
        <f t="shared" si="7924"/>
        <v>2548</v>
      </c>
      <c r="N925" s="6">
        <f t="shared" ref="N925" si="8309">N$5/M925+N$6</f>
        <v>3.7337389324960757</v>
      </c>
      <c r="O925" s="6">
        <f t="shared" si="7907"/>
        <v>5.2503711145996865</v>
      </c>
      <c r="P925" s="28">
        <f t="shared" si="7926"/>
        <v>24580</v>
      </c>
      <c r="Q925" s="6">
        <f t="shared" ref="Q925" si="8310">Q$5/P925+Q$6</f>
        <v>3.6999991049633851</v>
      </c>
      <c r="R925" s="6">
        <f t="shared" si="7909"/>
        <v>5.2136279902359641</v>
      </c>
      <c r="S925" s="28">
        <f t="shared" si="8227"/>
        <v>46740</v>
      </c>
      <c r="T925" s="6">
        <f t="shared" ref="T925" si="8311">T$5/S925+T$6</f>
        <v>2.6561112537441165</v>
      </c>
      <c r="U925" s="6">
        <f t="shared" si="7911"/>
        <v>2.9662168164313223</v>
      </c>
      <c r="V925" s="28">
        <f t="shared" si="8229"/>
        <v>89700</v>
      </c>
      <c r="W925" s="6">
        <f t="shared" ref="W925" si="8312">W$5/V925+W$6</f>
        <v>2.5682322185061315</v>
      </c>
      <c r="X925" s="6">
        <f t="shared" si="7913"/>
        <v>2.8683460423634335</v>
      </c>
      <c r="Y925" s="28">
        <f t="shared" si="8231"/>
        <v>179200</v>
      </c>
      <c r="Z925" s="6">
        <f t="shared" ref="Z925" si="8313">Z$5/Y925+Z$6</f>
        <v>2.4453861607142859</v>
      </c>
      <c r="AA925" s="6">
        <f t="shared" si="7915"/>
        <v>2.7313832589285716</v>
      </c>
      <c r="AB925" s="28">
        <f t="shared" ref="AB925:AB988" si="8314">+AB924+2000</f>
        <v>1236000</v>
      </c>
      <c r="AC925" s="6">
        <f t="shared" ref="AC925" si="8315">AC$5/AB925+AC$6</f>
        <v>2.1982550161812298</v>
      </c>
      <c r="AD925" s="6">
        <f t="shared" si="7917"/>
        <v>2.4556831715210357</v>
      </c>
      <c r="AE925" s="28">
        <f t="shared" si="7846"/>
        <v>1921000</v>
      </c>
      <c r="AF925" s="6">
        <f t="shared" si="7900"/>
        <v>1.9126307652264445</v>
      </c>
      <c r="AG925" s="6">
        <f t="shared" si="7918"/>
        <v>2.1366775637688704</v>
      </c>
      <c r="AH925" s="28">
        <f t="shared" si="7847"/>
        <v>1921000</v>
      </c>
      <c r="AI925" s="6">
        <f t="shared" si="7901"/>
        <v>1.4460307652264446</v>
      </c>
      <c r="AJ925" s="6">
        <f t="shared" si="7919"/>
        <v>1.6153775637688705</v>
      </c>
      <c r="AK925" s="28">
        <f t="shared" si="7848"/>
        <v>1921000</v>
      </c>
      <c r="AL925" s="6">
        <f t="shared" si="7902"/>
        <v>0.74593076522644453</v>
      </c>
      <c r="AM925" s="6">
        <f t="shared" si="7920"/>
        <v>0.7501101282193452</v>
      </c>
      <c r="AN925" s="28">
        <f t="shared" si="7849"/>
        <v>1921000</v>
      </c>
      <c r="AO925" s="6">
        <f t="shared" si="7903"/>
        <v>0.44513076522644457</v>
      </c>
      <c r="AP925" s="6">
        <f t="shared" si="7921"/>
        <v>0.44767756376887036</v>
      </c>
      <c r="AQ925" s="28">
        <f t="shared" si="8234"/>
        <v>179200</v>
      </c>
      <c r="AR925" s="6">
        <f t="shared" si="8148"/>
        <v>1.4130861607142857</v>
      </c>
      <c r="AS925" s="6">
        <f t="shared" si="8149"/>
        <v>1.5779973131169751</v>
      </c>
      <c r="AT925" s="28">
        <f t="shared" ref="AT925:AT988" si="8316">+AT924+2000</f>
        <v>1236000</v>
      </c>
      <c r="AU925" s="6">
        <f t="shared" si="8150"/>
        <v>1.1799550161812298</v>
      </c>
      <c r="AV925" s="6">
        <f t="shared" si="8151"/>
        <v>1.3180184122383134</v>
      </c>
      <c r="AW925" s="28">
        <f t="shared" si="7850"/>
        <v>1921000</v>
      </c>
      <c r="AX925" s="6">
        <f t="shared" si="8152"/>
        <v>1.1783307652264445</v>
      </c>
      <c r="AY925" s="6">
        <f t="shared" si="8153"/>
        <v>1.3163128044861483</v>
      </c>
      <c r="AZ925" s="28">
        <f t="shared" si="7851"/>
        <v>1921000</v>
      </c>
      <c r="BA925" s="6">
        <f t="shared" si="8154"/>
        <v>1.1783307652264445</v>
      </c>
      <c r="BB925" s="21">
        <f t="shared" si="8155"/>
        <v>1.3163128044861483</v>
      </c>
    </row>
    <row r="926" spans="4:54" x14ac:dyDescent="0.25">
      <c r="D926" s="28">
        <v>917</v>
      </c>
      <c r="F926" s="20"/>
      <c r="G926" s="29">
        <f t="shared" si="8166"/>
        <v>459</v>
      </c>
      <c r="H926" s="4">
        <f t="shared" ref="H926" si="8317">H$5/G926+H$6</f>
        <v>4.0323302832244012</v>
      </c>
      <c r="I926" s="4">
        <f t="shared" si="8157"/>
        <v>5.7795217864923751</v>
      </c>
      <c r="J926" s="28">
        <v>917</v>
      </c>
      <c r="K926" s="4">
        <f t="shared" ref="K926" si="8318">K$5/J926+K$6</f>
        <v>4.0323825517993459</v>
      </c>
      <c r="L926" s="4">
        <f t="shared" si="8159"/>
        <v>5.7795981461286807</v>
      </c>
      <c r="M926" s="28">
        <f t="shared" si="7924"/>
        <v>2551</v>
      </c>
      <c r="N926" s="6">
        <f t="shared" ref="N926" si="8319">N$5/M926+N$6</f>
        <v>3.7336923167385341</v>
      </c>
      <c r="O926" s="6">
        <f t="shared" si="7907"/>
        <v>5.25032034496276</v>
      </c>
      <c r="P926" s="28">
        <f t="shared" si="7926"/>
        <v>24610</v>
      </c>
      <c r="Q926" s="6">
        <f t="shared" ref="Q926" si="8320">Q$5/P926+Q$6</f>
        <v>3.6999919138561563</v>
      </c>
      <c r="R926" s="6">
        <f t="shared" si="7909"/>
        <v>5.213620154408777</v>
      </c>
      <c r="S926" s="28">
        <f t="shared" si="8227"/>
        <v>46805</v>
      </c>
      <c r="T926" s="6">
        <f t="shared" ref="T926" si="8321">T$5/S926+T$6</f>
        <v>2.6560833244311506</v>
      </c>
      <c r="U926" s="6">
        <f t="shared" si="7911"/>
        <v>2.9661874906527079</v>
      </c>
      <c r="V926" s="28">
        <f t="shared" si="8229"/>
        <v>89825</v>
      </c>
      <c r="W926" s="6">
        <f t="shared" ref="W926" si="8322">W$5/V926+W$6</f>
        <v>2.5682094906763151</v>
      </c>
      <c r="X926" s="6">
        <f t="shared" si="7913"/>
        <v>2.8683221820205955</v>
      </c>
      <c r="Y926" s="28">
        <f t="shared" si="8231"/>
        <v>179450</v>
      </c>
      <c r="Z926" s="6">
        <f t="shared" ref="Z926" si="8323">Z$5/Y926+Z$6</f>
        <v>2.4453696015603232</v>
      </c>
      <c r="AA926" s="6">
        <f t="shared" si="7915"/>
        <v>2.7313658679297856</v>
      </c>
      <c r="AB926" s="28">
        <f t="shared" si="8314"/>
        <v>1238000</v>
      </c>
      <c r="AC926" s="6">
        <f t="shared" ref="AC926" si="8324">AC$5/AB926+AC$6</f>
        <v>2.1982476575121166</v>
      </c>
      <c r="AD926" s="6">
        <f t="shared" si="7917"/>
        <v>2.4556754442649433</v>
      </c>
      <c r="AE926" s="28">
        <f t="shared" si="7846"/>
        <v>1924000</v>
      </c>
      <c r="AF926" s="6">
        <f t="shared" si="7900"/>
        <v>1.9126261954261954</v>
      </c>
      <c r="AG926" s="6">
        <f t="shared" si="7918"/>
        <v>2.136672765072765</v>
      </c>
      <c r="AH926" s="28">
        <f t="shared" si="7847"/>
        <v>1924000</v>
      </c>
      <c r="AI926" s="6">
        <f t="shared" si="7901"/>
        <v>1.4460261954261955</v>
      </c>
      <c r="AJ926" s="6">
        <f t="shared" si="7919"/>
        <v>1.6153727650727652</v>
      </c>
      <c r="AK926" s="28">
        <f t="shared" si="7848"/>
        <v>1924000</v>
      </c>
      <c r="AL926" s="6">
        <f t="shared" si="7902"/>
        <v>0.74592619542619543</v>
      </c>
      <c r="AM926" s="6">
        <f t="shared" si="7920"/>
        <v>0.75010532952323994</v>
      </c>
      <c r="AN926" s="28">
        <f t="shared" si="7849"/>
        <v>1924000</v>
      </c>
      <c r="AO926" s="6">
        <f t="shared" si="7903"/>
        <v>0.44512619542619541</v>
      </c>
      <c r="AP926" s="6">
        <f t="shared" si="7921"/>
        <v>0.44767276507276504</v>
      </c>
      <c r="AQ926" s="28">
        <f t="shared" si="8234"/>
        <v>179450</v>
      </c>
      <c r="AR926" s="6">
        <f t="shared" si="8148"/>
        <v>1.4130696015603232</v>
      </c>
      <c r="AS926" s="6">
        <f t="shared" si="8149"/>
        <v>1.5779799221181892</v>
      </c>
      <c r="AT926" s="28">
        <f t="shared" si="8316"/>
        <v>1238000</v>
      </c>
      <c r="AU926" s="6">
        <f t="shared" si="8150"/>
        <v>1.1799476575121164</v>
      </c>
      <c r="AV926" s="6">
        <f t="shared" si="8151"/>
        <v>1.3180106849822213</v>
      </c>
      <c r="AW926" s="28">
        <f t="shared" si="7850"/>
        <v>1924000</v>
      </c>
      <c r="AX926" s="6">
        <f t="shared" si="8152"/>
        <v>1.1783261954261954</v>
      </c>
      <c r="AY926" s="6">
        <f t="shared" si="8153"/>
        <v>1.3163080057900429</v>
      </c>
      <c r="AZ926" s="28">
        <f t="shared" si="7851"/>
        <v>1924000</v>
      </c>
      <c r="BA926" s="6">
        <f t="shared" si="8154"/>
        <v>1.1783261954261954</v>
      </c>
      <c r="BB926" s="21">
        <f t="shared" si="8155"/>
        <v>1.3163080057900429</v>
      </c>
    </row>
    <row r="927" spans="4:54" x14ac:dyDescent="0.25">
      <c r="D927" s="28">
        <v>918</v>
      </c>
      <c r="F927" s="20"/>
      <c r="G927" s="29">
        <f t="shared" si="8166"/>
        <v>459.5</v>
      </c>
      <c r="H927" s="4">
        <f t="shared" ref="H927" si="8325">H$5/G927+H$6</f>
        <v>4.032278128400435</v>
      </c>
      <c r="I927" s="4">
        <f t="shared" si="8157"/>
        <v>5.7794455930359092</v>
      </c>
      <c r="J927" s="28">
        <v>918</v>
      </c>
      <c r="K927" s="4">
        <f t="shared" ref="K927" si="8326">K$5/J927+K$6</f>
        <v>4.0323302832244012</v>
      </c>
      <c r="L927" s="4">
        <f t="shared" si="8159"/>
        <v>5.7795217864923751</v>
      </c>
      <c r="M927" s="28">
        <f t="shared" si="7924"/>
        <v>2554</v>
      </c>
      <c r="N927" s="6">
        <f t="shared" ref="N927" si="8327">N$5/M927+N$6</f>
        <v>3.7336458104933441</v>
      </c>
      <c r="O927" s="6">
        <f t="shared" si="7907"/>
        <v>5.2502696945967111</v>
      </c>
      <c r="P927" s="28">
        <f t="shared" si="7926"/>
        <v>24640</v>
      </c>
      <c r="Q927" s="6">
        <f t="shared" ref="Q927" si="8328">Q$5/P927+Q$6</f>
        <v>3.6999847402597403</v>
      </c>
      <c r="R927" s="6">
        <f t="shared" si="7909"/>
        <v>5.2136123376623376</v>
      </c>
      <c r="S927" s="28">
        <f t="shared" si="8227"/>
        <v>46870</v>
      </c>
      <c r="T927" s="6">
        <f t="shared" ref="T927" si="8329">T$5/S927+T$6</f>
        <v>2.6560554725837422</v>
      </c>
      <c r="U927" s="6">
        <f t="shared" si="7911"/>
        <v>2.9661582462129292</v>
      </c>
      <c r="V927" s="28">
        <f t="shared" si="8229"/>
        <v>89950</v>
      </c>
      <c r="W927" s="6">
        <f t="shared" ref="W927" si="8330">W$5/V927+W$6</f>
        <v>2.5681868260144523</v>
      </c>
      <c r="X927" s="6">
        <f t="shared" si="7913"/>
        <v>2.8682983879933297</v>
      </c>
      <c r="Y927" s="28">
        <f t="shared" si="8231"/>
        <v>179700</v>
      </c>
      <c r="Z927" s="6">
        <f t="shared" ref="Z927" si="8331">Z$5/Y927+Z$6</f>
        <v>2.4453530884808012</v>
      </c>
      <c r="AA927" s="6">
        <f t="shared" si="7915"/>
        <v>2.7313485253199778</v>
      </c>
      <c r="AB927" s="28">
        <f t="shared" si="8314"/>
        <v>1240000</v>
      </c>
      <c r="AC927" s="6">
        <f t="shared" ref="AC927" si="8332">AC$5/AB927+AC$6</f>
        <v>2.1982403225806455</v>
      </c>
      <c r="AD927" s="6">
        <f t="shared" si="7917"/>
        <v>2.4556677419354838</v>
      </c>
      <c r="AE927" s="28">
        <f t="shared" si="7846"/>
        <v>1927000</v>
      </c>
      <c r="AF927" s="6">
        <f t="shared" si="7900"/>
        <v>1.9126216398546965</v>
      </c>
      <c r="AG927" s="6">
        <f t="shared" si="7918"/>
        <v>2.1366679813181109</v>
      </c>
      <c r="AH927" s="28">
        <f t="shared" si="7847"/>
        <v>1927000</v>
      </c>
      <c r="AI927" s="6">
        <f t="shared" si="7901"/>
        <v>1.4460216398546966</v>
      </c>
      <c r="AJ927" s="6">
        <f t="shared" si="7919"/>
        <v>1.6153679813181112</v>
      </c>
      <c r="AK927" s="28">
        <f t="shared" si="7848"/>
        <v>1927000</v>
      </c>
      <c r="AL927" s="6">
        <f t="shared" si="7902"/>
        <v>0.74592163985469639</v>
      </c>
      <c r="AM927" s="6">
        <f t="shared" si="7920"/>
        <v>0.75010054576858587</v>
      </c>
      <c r="AN927" s="28">
        <f t="shared" si="7849"/>
        <v>1927000</v>
      </c>
      <c r="AO927" s="6">
        <f t="shared" si="7903"/>
        <v>0.44512163985469638</v>
      </c>
      <c r="AP927" s="6">
        <f t="shared" si="7921"/>
        <v>0.44766798131811103</v>
      </c>
      <c r="AQ927" s="28">
        <f t="shared" si="8234"/>
        <v>179700</v>
      </c>
      <c r="AR927" s="6">
        <f t="shared" si="8148"/>
        <v>1.4130530884808015</v>
      </c>
      <c r="AS927" s="6">
        <f t="shared" si="8149"/>
        <v>1.5779625795083814</v>
      </c>
      <c r="AT927" s="28">
        <f t="shared" si="8316"/>
        <v>1240000</v>
      </c>
      <c r="AU927" s="6">
        <f t="shared" si="8150"/>
        <v>1.1799403225806451</v>
      </c>
      <c r="AV927" s="6">
        <f t="shared" si="8151"/>
        <v>1.3180029826527617</v>
      </c>
      <c r="AW927" s="28">
        <f t="shared" si="7850"/>
        <v>1927000</v>
      </c>
      <c r="AX927" s="6">
        <f t="shared" si="8152"/>
        <v>1.1783216398546965</v>
      </c>
      <c r="AY927" s="6">
        <f t="shared" si="8153"/>
        <v>1.316303222035389</v>
      </c>
      <c r="AZ927" s="28">
        <f t="shared" si="7851"/>
        <v>1927000</v>
      </c>
      <c r="BA927" s="6">
        <f t="shared" si="8154"/>
        <v>1.1783216398546965</v>
      </c>
      <c r="BB927" s="21">
        <f t="shared" si="8155"/>
        <v>1.316303222035389</v>
      </c>
    </row>
    <row r="928" spans="4:54" x14ac:dyDescent="0.25">
      <c r="D928" s="28">
        <v>919</v>
      </c>
      <c r="F928" s="20"/>
      <c r="G928" s="29">
        <f t="shared" si="8166"/>
        <v>460</v>
      </c>
      <c r="H928" s="4">
        <f t="shared" ref="H928" si="8333">H$5/G928+H$6</f>
        <v>4.0322260869565216</v>
      </c>
      <c r="I928" s="4">
        <f t="shared" si="8157"/>
        <v>5.779369565217392</v>
      </c>
      <c r="J928" s="28">
        <v>919</v>
      </c>
      <c r="K928" s="4">
        <f t="shared" ref="K928" si="8334">K$5/J928+K$6</f>
        <v>4.032278128400435</v>
      </c>
      <c r="L928" s="4">
        <f t="shared" si="8159"/>
        <v>5.7794455930359092</v>
      </c>
      <c r="M928" s="28">
        <f t="shared" si="7924"/>
        <v>2557</v>
      </c>
      <c r="N928" s="6">
        <f t="shared" ref="N928" si="8335">N$5/M928+N$6</f>
        <v>3.7335994133750492</v>
      </c>
      <c r="O928" s="6">
        <f t="shared" si="7907"/>
        <v>5.250219163081737</v>
      </c>
      <c r="P928" s="28">
        <f t="shared" si="7926"/>
        <v>24670</v>
      </c>
      <c r="Q928" s="6">
        <f t="shared" ref="Q928" si="8336">Q$5/P928+Q$6</f>
        <v>3.6999775841102553</v>
      </c>
      <c r="R928" s="6">
        <f t="shared" si="7909"/>
        <v>5.2136045399270374</v>
      </c>
      <c r="S928" s="28">
        <f t="shared" si="8227"/>
        <v>46935</v>
      </c>
      <c r="T928" s="6">
        <f t="shared" ref="T928" si="8337">T$5/S928+T$6</f>
        <v>2.656027697880047</v>
      </c>
      <c r="U928" s="6">
        <f t="shared" si="7911"/>
        <v>2.9661290827740494</v>
      </c>
      <c r="V928" s="28">
        <f t="shared" si="8229"/>
        <v>90075</v>
      </c>
      <c r="W928" s="6">
        <f t="shared" ref="W928" si="8338">W$5/V928+W$6</f>
        <v>2.5681642242575631</v>
      </c>
      <c r="X928" s="6">
        <f t="shared" si="7913"/>
        <v>2.8682746600055511</v>
      </c>
      <c r="Y928" s="28">
        <f t="shared" si="8231"/>
        <v>179950</v>
      </c>
      <c r="Z928" s="6">
        <f t="shared" ref="Z928" si="8339">Z$5/Y928+Z$6</f>
        <v>2.44533662128369</v>
      </c>
      <c r="AA928" s="6">
        <f t="shared" si="7915"/>
        <v>2.7313312308974718</v>
      </c>
      <c r="AB928" s="28">
        <f t="shared" si="8314"/>
        <v>1242000</v>
      </c>
      <c r="AC928" s="6">
        <f t="shared" ref="AC928" si="8340">AC$5/AB928+AC$6</f>
        <v>2.198233011272142</v>
      </c>
      <c r="AD928" s="6">
        <f t="shared" si="7917"/>
        <v>2.4556600644122382</v>
      </c>
      <c r="AE928" s="28">
        <f t="shared" si="7846"/>
        <v>1930000</v>
      </c>
      <c r="AF928" s="6">
        <f t="shared" si="7900"/>
        <v>1.9126170984455959</v>
      </c>
      <c r="AG928" s="6">
        <f t="shared" si="7918"/>
        <v>2.1366632124352329</v>
      </c>
      <c r="AH928" s="28">
        <f t="shared" si="7847"/>
        <v>1930000</v>
      </c>
      <c r="AI928" s="6">
        <f t="shared" si="7901"/>
        <v>1.446017098445596</v>
      </c>
      <c r="AJ928" s="6">
        <f t="shared" si="7919"/>
        <v>1.6153632124352333</v>
      </c>
      <c r="AK928" s="28">
        <f t="shared" si="7848"/>
        <v>1930000</v>
      </c>
      <c r="AL928" s="6">
        <f t="shared" si="7902"/>
        <v>0.74591709844559584</v>
      </c>
      <c r="AM928" s="6">
        <f t="shared" si="7920"/>
        <v>0.75009577688570794</v>
      </c>
      <c r="AN928" s="28">
        <f t="shared" si="7849"/>
        <v>1930000</v>
      </c>
      <c r="AO928" s="6">
        <f t="shared" si="7903"/>
        <v>0.44511709844559583</v>
      </c>
      <c r="AP928" s="6">
        <f t="shared" si="7921"/>
        <v>0.44766321243523316</v>
      </c>
      <c r="AQ928" s="28">
        <f t="shared" si="8234"/>
        <v>179950</v>
      </c>
      <c r="AR928" s="6">
        <f t="shared" si="8148"/>
        <v>1.41303662128369</v>
      </c>
      <c r="AS928" s="6">
        <f t="shared" si="8149"/>
        <v>1.5779452850858751</v>
      </c>
      <c r="AT928" s="28">
        <f t="shared" si="8316"/>
        <v>1242000</v>
      </c>
      <c r="AU928" s="6">
        <f t="shared" si="8150"/>
        <v>1.1799330112721418</v>
      </c>
      <c r="AV928" s="6">
        <f t="shared" si="8151"/>
        <v>1.3179953051295161</v>
      </c>
      <c r="AW928" s="28">
        <f t="shared" si="7850"/>
        <v>1930000</v>
      </c>
      <c r="AX928" s="6">
        <f t="shared" si="8152"/>
        <v>1.178317098445596</v>
      </c>
      <c r="AY928" s="6">
        <f t="shared" si="8153"/>
        <v>1.316298453152511</v>
      </c>
      <c r="AZ928" s="28">
        <f t="shared" si="7851"/>
        <v>1930000</v>
      </c>
      <c r="BA928" s="6">
        <f t="shared" si="8154"/>
        <v>1.178317098445596</v>
      </c>
      <c r="BB928" s="21">
        <f t="shared" si="8155"/>
        <v>1.316298453152511</v>
      </c>
    </row>
    <row r="929" spans="4:54" x14ac:dyDescent="0.25">
      <c r="D929" s="28">
        <v>920</v>
      </c>
      <c r="F929" s="20"/>
      <c r="G929" s="29">
        <f t="shared" si="8166"/>
        <v>460.5</v>
      </c>
      <c r="H929" s="4">
        <f t="shared" ref="H929" si="8341">H$5/G929+H$6</f>
        <v>4.0321741585233442</v>
      </c>
      <c r="I929" s="4">
        <f t="shared" si="8157"/>
        <v>5.7792937024972861</v>
      </c>
      <c r="J929" s="28">
        <v>920</v>
      </c>
      <c r="K929" s="4">
        <f t="shared" ref="K929" si="8342">K$5/J929+K$6</f>
        <v>4.0322260869565216</v>
      </c>
      <c r="L929" s="4">
        <f t="shared" si="8159"/>
        <v>5.779369565217392</v>
      </c>
      <c r="M929" s="28">
        <f t="shared" si="7924"/>
        <v>2560</v>
      </c>
      <c r="N929" s="6">
        <f t="shared" ref="N929" si="8343">N$5/M929+N$6</f>
        <v>3.7335531250000003</v>
      </c>
      <c r="O929" s="6">
        <f t="shared" si="7907"/>
        <v>5.2501687500000003</v>
      </c>
      <c r="P929" s="28">
        <f t="shared" si="7926"/>
        <v>24700</v>
      </c>
      <c r="Q929" s="6">
        <f t="shared" ref="Q929" si="8344">Q$5/P929+Q$6</f>
        <v>3.6999704453441296</v>
      </c>
      <c r="R929" s="6">
        <f t="shared" si="7909"/>
        <v>5.2135967611336032</v>
      </c>
      <c r="S929" s="28">
        <f t="shared" si="8227"/>
        <v>47000</v>
      </c>
      <c r="T929" s="6">
        <f t="shared" ref="T929" si="8345">T$5/S929+T$6</f>
        <v>2.6560000000000001</v>
      </c>
      <c r="U929" s="6">
        <f t="shared" si="7911"/>
        <v>2.9661</v>
      </c>
      <c r="V929" s="28">
        <f t="shared" si="8229"/>
        <v>90200</v>
      </c>
      <c r="W929" s="6">
        <f t="shared" ref="W929" si="8346">W$5/V929+W$6</f>
        <v>2.5681416851441239</v>
      </c>
      <c r="X929" s="6">
        <f t="shared" si="7913"/>
        <v>2.8682509977827051</v>
      </c>
      <c r="Y929" s="28">
        <f t="shared" si="8231"/>
        <v>180200</v>
      </c>
      <c r="Z929" s="6">
        <f t="shared" ref="Z929" si="8347">Z$5/Y929+Z$6</f>
        <v>2.4453201997780245</v>
      </c>
      <c r="AA929" s="6">
        <f t="shared" si="7915"/>
        <v>2.7313139844617091</v>
      </c>
      <c r="AB929" s="28">
        <f t="shared" si="8314"/>
        <v>1244000</v>
      </c>
      <c r="AC929" s="6">
        <f t="shared" ref="AC929" si="8348">AC$5/AB929+AC$6</f>
        <v>2.1982257234726692</v>
      </c>
      <c r="AD929" s="6">
        <f t="shared" si="7917"/>
        <v>2.4556524115755627</v>
      </c>
      <c r="AE929" s="28">
        <f t="shared" si="7846"/>
        <v>1933000</v>
      </c>
      <c r="AF929" s="6">
        <f t="shared" si="7900"/>
        <v>1.912612571132954</v>
      </c>
      <c r="AG929" s="6">
        <f t="shared" si="7918"/>
        <v>2.1366584583548889</v>
      </c>
      <c r="AH929" s="28">
        <f t="shared" si="7847"/>
        <v>1933000</v>
      </c>
      <c r="AI929" s="6">
        <f t="shared" si="7901"/>
        <v>1.4460125711329541</v>
      </c>
      <c r="AJ929" s="6">
        <f t="shared" si="7919"/>
        <v>1.6153584583548888</v>
      </c>
      <c r="AK929" s="28">
        <f t="shared" si="7848"/>
        <v>1933000</v>
      </c>
      <c r="AL929" s="6">
        <f t="shared" si="7902"/>
        <v>0.74591257113295395</v>
      </c>
      <c r="AM929" s="6">
        <f t="shared" si="7920"/>
        <v>0.75009102280536366</v>
      </c>
      <c r="AN929" s="28">
        <f t="shared" si="7849"/>
        <v>1933000</v>
      </c>
      <c r="AO929" s="6">
        <f t="shared" si="7903"/>
        <v>0.44511257113295394</v>
      </c>
      <c r="AP929" s="6">
        <f t="shared" si="7921"/>
        <v>0.44765845835488877</v>
      </c>
      <c r="AQ929" s="28">
        <f t="shared" si="8234"/>
        <v>180200</v>
      </c>
      <c r="AR929" s="6">
        <f t="shared" si="8148"/>
        <v>1.4130201997780245</v>
      </c>
      <c r="AS929" s="6">
        <f t="shared" si="8149"/>
        <v>1.5779280386501129</v>
      </c>
      <c r="AT929" s="28">
        <f t="shared" si="8316"/>
        <v>1244000</v>
      </c>
      <c r="AU929" s="6">
        <f t="shared" si="8150"/>
        <v>1.1799257234726688</v>
      </c>
      <c r="AV929" s="6">
        <f t="shared" si="8151"/>
        <v>1.3179876522928404</v>
      </c>
      <c r="AW929" s="28">
        <f t="shared" si="7850"/>
        <v>1933000</v>
      </c>
      <c r="AX929" s="6">
        <f t="shared" si="8152"/>
        <v>1.1783125711329541</v>
      </c>
      <c r="AY929" s="6">
        <f t="shared" si="8153"/>
        <v>1.3162936990721665</v>
      </c>
      <c r="AZ929" s="28">
        <f t="shared" si="7851"/>
        <v>1933000</v>
      </c>
      <c r="BA929" s="6">
        <f t="shared" si="8154"/>
        <v>1.1783125711329541</v>
      </c>
      <c r="BB929" s="21">
        <f t="shared" si="8155"/>
        <v>1.3162936990721665</v>
      </c>
    </row>
    <row r="930" spans="4:54" x14ac:dyDescent="0.25">
      <c r="D930" s="28">
        <v>921</v>
      </c>
      <c r="F930" s="20"/>
      <c r="G930" s="29">
        <f t="shared" si="8166"/>
        <v>461</v>
      </c>
      <c r="H930" s="4">
        <f t="shared" ref="H930" si="8349">H$5/G930+H$6</f>
        <v>4.0321223427331887</v>
      </c>
      <c r="I930" s="4">
        <f t="shared" si="8157"/>
        <v>5.7792180043383947</v>
      </c>
      <c r="J930" s="28">
        <v>921</v>
      </c>
      <c r="K930" s="4">
        <f t="shared" ref="K930" si="8350">K$5/J930+K$6</f>
        <v>4.0321741585233442</v>
      </c>
      <c r="L930" s="4">
        <f t="shared" si="8159"/>
        <v>5.7792937024972861</v>
      </c>
      <c r="M930" s="28">
        <f t="shared" si="7924"/>
        <v>2563</v>
      </c>
      <c r="N930" s="6">
        <f t="shared" ref="N930" si="8351">N$5/M930+N$6</f>
        <v>3.7335069449863445</v>
      </c>
      <c r="O930" s="6">
        <f t="shared" si="7907"/>
        <v>5.250118454935623</v>
      </c>
      <c r="P930" s="28">
        <f t="shared" si="7926"/>
        <v>24730</v>
      </c>
      <c r="Q930" s="6">
        <f t="shared" ref="Q930" si="8352">Q$5/P930+Q$6</f>
        <v>3.6999633238980998</v>
      </c>
      <c r="R930" s="6">
        <f t="shared" si="7909"/>
        <v>5.2135890012131014</v>
      </c>
      <c r="S930" s="28">
        <f t="shared" si="8227"/>
        <v>47065</v>
      </c>
      <c r="T930" s="6">
        <f t="shared" ref="T930" si="8353">T$5/S930+T$6</f>
        <v>2.6559723786253056</v>
      </c>
      <c r="U930" s="6">
        <f t="shared" si="7911"/>
        <v>2.9660709975565709</v>
      </c>
      <c r="V930" s="28">
        <f t="shared" si="8229"/>
        <v>90325</v>
      </c>
      <c r="W930" s="6">
        <f t="shared" ref="W930" si="8354">W$5/V930+W$6</f>
        <v>2.5681192084140601</v>
      </c>
      <c r="X930" s="6">
        <f t="shared" si="7913"/>
        <v>2.8682274010517577</v>
      </c>
      <c r="Y930" s="28">
        <f t="shared" si="8231"/>
        <v>180450</v>
      </c>
      <c r="Z930" s="6">
        <f t="shared" ref="Z930" si="8355">Z$5/Y930+Z$6</f>
        <v>2.4453038237738984</v>
      </c>
      <c r="AA930" s="6">
        <f t="shared" si="7915"/>
        <v>2.7312967858132446</v>
      </c>
      <c r="AB930" s="28">
        <f t="shared" si="8314"/>
        <v>1246000</v>
      </c>
      <c r="AC930" s="6">
        <f t="shared" ref="AC930" si="8356">AC$5/AB930+AC$6</f>
        <v>2.1982184590690212</v>
      </c>
      <c r="AD930" s="6">
        <f t="shared" si="7917"/>
        <v>2.4556447833065809</v>
      </c>
      <c r="AE930" s="28">
        <f t="shared" si="7846"/>
        <v>1936000</v>
      </c>
      <c r="AF930" s="6">
        <f t="shared" si="7900"/>
        <v>1.9126080578512397</v>
      </c>
      <c r="AG930" s="6">
        <f t="shared" si="7918"/>
        <v>2.1366537190082644</v>
      </c>
      <c r="AH930" s="28">
        <f t="shared" si="7847"/>
        <v>1936000</v>
      </c>
      <c r="AI930" s="6">
        <f t="shared" si="7901"/>
        <v>1.4460080578512398</v>
      </c>
      <c r="AJ930" s="6">
        <f t="shared" si="7919"/>
        <v>1.6153537190082645</v>
      </c>
      <c r="AK930" s="28">
        <f t="shared" si="7848"/>
        <v>1936000</v>
      </c>
      <c r="AL930" s="6">
        <f t="shared" si="7902"/>
        <v>0.7459080578512397</v>
      </c>
      <c r="AM930" s="6">
        <f t="shared" si="7920"/>
        <v>0.75008628345873929</v>
      </c>
      <c r="AN930" s="28">
        <f t="shared" si="7849"/>
        <v>1936000</v>
      </c>
      <c r="AO930" s="6">
        <f t="shared" si="7903"/>
        <v>0.44510805785123964</v>
      </c>
      <c r="AP930" s="6">
        <f t="shared" si="7921"/>
        <v>0.44765371900826445</v>
      </c>
      <c r="AQ930" s="28">
        <f t="shared" si="8234"/>
        <v>180450</v>
      </c>
      <c r="AR930" s="6">
        <f t="shared" si="8148"/>
        <v>1.4130038237738987</v>
      </c>
      <c r="AS930" s="6">
        <f t="shared" si="8149"/>
        <v>1.5779108400016484</v>
      </c>
      <c r="AT930" s="28">
        <f t="shared" si="8316"/>
        <v>1246000</v>
      </c>
      <c r="AU930" s="6">
        <f t="shared" si="8150"/>
        <v>1.1799184590690208</v>
      </c>
      <c r="AV930" s="6">
        <f t="shared" si="8151"/>
        <v>1.3179800240238588</v>
      </c>
      <c r="AW930" s="28">
        <f t="shared" si="7850"/>
        <v>1936000</v>
      </c>
      <c r="AX930" s="6">
        <f t="shared" si="8152"/>
        <v>1.1783080578512397</v>
      </c>
      <c r="AY930" s="6">
        <f t="shared" si="8153"/>
        <v>1.3162889597255423</v>
      </c>
      <c r="AZ930" s="28">
        <f t="shared" si="7851"/>
        <v>1936000</v>
      </c>
      <c r="BA930" s="6">
        <f t="shared" si="8154"/>
        <v>1.1783080578512397</v>
      </c>
      <c r="BB930" s="21">
        <f t="shared" si="8155"/>
        <v>1.3162889597255423</v>
      </c>
    </row>
    <row r="931" spans="4:54" x14ac:dyDescent="0.25">
      <c r="D931" s="28">
        <v>922</v>
      </c>
      <c r="F931" s="20"/>
      <c r="G931" s="29">
        <f t="shared" si="8166"/>
        <v>461.5</v>
      </c>
      <c r="H931" s="4">
        <f t="shared" ref="H931" si="8357">H$5/G931+H$6</f>
        <v>4.0320706392199348</v>
      </c>
      <c r="I931" s="4">
        <f t="shared" si="8157"/>
        <v>5.7791424702058505</v>
      </c>
      <c r="J931" s="28">
        <v>922</v>
      </c>
      <c r="K931" s="4">
        <f t="shared" ref="K931" si="8358">K$5/J931+K$6</f>
        <v>4.0321223427331887</v>
      </c>
      <c r="L931" s="4">
        <f t="shared" si="8159"/>
        <v>5.7792180043383947</v>
      </c>
      <c r="M931" s="28">
        <f t="shared" si="7924"/>
        <v>2566</v>
      </c>
      <c r="N931" s="6">
        <f t="shared" ref="N931" si="8359">N$5/M931+N$6</f>
        <v>3.733460872954014</v>
      </c>
      <c r="O931" s="6">
        <f t="shared" si="7907"/>
        <v>5.2500682774746688</v>
      </c>
      <c r="P931" s="28">
        <f t="shared" si="7926"/>
        <v>24760</v>
      </c>
      <c r="Q931" s="6">
        <f t="shared" ref="Q931" si="8360">Q$5/P931+Q$6</f>
        <v>3.6999562197092084</v>
      </c>
      <c r="R931" s="6">
        <f t="shared" si="7909"/>
        <v>5.2135812600969311</v>
      </c>
      <c r="S931" s="28">
        <f t="shared" si="8227"/>
        <v>47130</v>
      </c>
      <c r="T931" s="6">
        <f t="shared" ref="T931" si="8361">T$5/S931+T$6</f>
        <v>2.6559448334394231</v>
      </c>
      <c r="U931" s="6">
        <f t="shared" si="7911"/>
        <v>2.9660420751113943</v>
      </c>
      <c r="V931" s="28">
        <f t="shared" si="8229"/>
        <v>90450</v>
      </c>
      <c r="W931" s="6">
        <f t="shared" ref="W931" si="8362">W$5/V931+W$6</f>
        <v>2.568096793808734</v>
      </c>
      <c r="X931" s="6">
        <f t="shared" si="7913"/>
        <v>2.8682038695411829</v>
      </c>
      <c r="Y931" s="28">
        <f t="shared" si="8231"/>
        <v>180700</v>
      </c>
      <c r="Z931" s="6">
        <f t="shared" ref="Z931" si="8363">Z$5/Y931+Z$6</f>
        <v>2.4452874930824571</v>
      </c>
      <c r="AA931" s="6">
        <f t="shared" si="7915"/>
        <v>2.7312796347537356</v>
      </c>
      <c r="AB931" s="28">
        <f t="shared" si="8314"/>
        <v>1248000</v>
      </c>
      <c r="AC931" s="6">
        <f t="shared" ref="AC931" si="8364">AC$5/AB931+AC$6</f>
        <v>2.1982112179487183</v>
      </c>
      <c r="AD931" s="6">
        <f t="shared" si="7917"/>
        <v>2.4556371794871792</v>
      </c>
      <c r="AE931" s="28">
        <f t="shared" si="7846"/>
        <v>1939000</v>
      </c>
      <c r="AF931" s="6">
        <f t="shared" si="7900"/>
        <v>1.9126035585353274</v>
      </c>
      <c r="AG931" s="6">
        <f t="shared" si="7918"/>
        <v>2.1366489943269724</v>
      </c>
      <c r="AH931" s="28">
        <f t="shared" si="7847"/>
        <v>1939000</v>
      </c>
      <c r="AI931" s="6">
        <f t="shared" si="7901"/>
        <v>1.4460035585353275</v>
      </c>
      <c r="AJ931" s="6">
        <f t="shared" si="7919"/>
        <v>1.6153489943269728</v>
      </c>
      <c r="AK931" s="28">
        <f t="shared" si="7848"/>
        <v>1939000</v>
      </c>
      <c r="AL931" s="6">
        <f t="shared" si="7902"/>
        <v>0.74590355853532753</v>
      </c>
      <c r="AM931" s="6">
        <f t="shared" si="7920"/>
        <v>0.75008155877744753</v>
      </c>
      <c r="AN931" s="28">
        <f t="shared" si="7849"/>
        <v>1939000</v>
      </c>
      <c r="AO931" s="6">
        <f t="shared" si="7903"/>
        <v>0.44510355853532746</v>
      </c>
      <c r="AP931" s="6">
        <f t="shared" si="7921"/>
        <v>0.44764899432697264</v>
      </c>
      <c r="AQ931" s="28">
        <f t="shared" si="8234"/>
        <v>180700</v>
      </c>
      <c r="AR931" s="6">
        <f t="shared" si="8148"/>
        <v>1.4129874930824571</v>
      </c>
      <c r="AS931" s="6">
        <f t="shared" si="8149"/>
        <v>1.5778936889421391</v>
      </c>
      <c r="AT931" s="28">
        <f t="shared" si="8316"/>
        <v>1248000</v>
      </c>
      <c r="AU931" s="6">
        <f t="shared" si="8150"/>
        <v>1.1799112179487179</v>
      </c>
      <c r="AV931" s="6">
        <f t="shared" si="8151"/>
        <v>1.3179724202044574</v>
      </c>
      <c r="AW931" s="28">
        <f t="shared" si="7850"/>
        <v>1939000</v>
      </c>
      <c r="AX931" s="6">
        <f t="shared" si="8152"/>
        <v>1.1783035585353274</v>
      </c>
      <c r="AY931" s="6">
        <f t="shared" si="8153"/>
        <v>1.3162842350442505</v>
      </c>
      <c r="AZ931" s="28">
        <f t="shared" si="7851"/>
        <v>1939000</v>
      </c>
      <c r="BA931" s="6">
        <f t="shared" si="8154"/>
        <v>1.1783035585353274</v>
      </c>
      <c r="BB931" s="21">
        <f t="shared" si="8155"/>
        <v>1.3162842350442505</v>
      </c>
    </row>
    <row r="932" spans="4:54" x14ac:dyDescent="0.25">
      <c r="D932" s="28">
        <v>923</v>
      </c>
      <c r="F932" s="20"/>
      <c r="G932" s="29">
        <f t="shared" si="8166"/>
        <v>462</v>
      </c>
      <c r="H932" s="4">
        <f t="shared" ref="H932" si="8365">H$5/G932+H$6</f>
        <v>4.0320190476190474</v>
      </c>
      <c r="I932" s="4">
        <f t="shared" si="8157"/>
        <v>5.7790670995670999</v>
      </c>
      <c r="J932" s="28">
        <v>923</v>
      </c>
      <c r="K932" s="4">
        <f t="shared" ref="K932" si="8366">K$5/J932+K$6</f>
        <v>4.0320706392199348</v>
      </c>
      <c r="L932" s="4">
        <f t="shared" si="8159"/>
        <v>5.7791424702058505</v>
      </c>
      <c r="M932" s="28">
        <f t="shared" si="7924"/>
        <v>2569</v>
      </c>
      <c r="N932" s="6">
        <f t="shared" ref="N932" si="8367">N$5/M932+N$6</f>
        <v>3.7334149085247179</v>
      </c>
      <c r="O932" s="6">
        <f t="shared" si="7907"/>
        <v>5.2500182172051382</v>
      </c>
      <c r="P932" s="28">
        <f t="shared" si="7926"/>
        <v>24790</v>
      </c>
      <c r="Q932" s="6">
        <f t="shared" ref="Q932" si="8368">Q$5/P932+Q$6</f>
        <v>3.6999491327148046</v>
      </c>
      <c r="R932" s="6">
        <f t="shared" si="7909"/>
        <v>5.2135735377168215</v>
      </c>
      <c r="S932" s="28">
        <f t="shared" si="8227"/>
        <v>47195</v>
      </c>
      <c r="T932" s="6">
        <f t="shared" ref="T932" si="8369">T$5/S932+T$6</f>
        <v>2.6559173641275562</v>
      </c>
      <c r="U932" s="6">
        <f t="shared" si="7911"/>
        <v>2.9660132323339337</v>
      </c>
      <c r="V932" s="28">
        <f t="shared" si="8229"/>
        <v>90575</v>
      </c>
      <c r="W932" s="6">
        <f t="shared" ref="W932" si="8370">W$5/V932+W$6</f>
        <v>2.5680744410709355</v>
      </c>
      <c r="X932" s="6">
        <f t="shared" si="7913"/>
        <v>2.868180402980955</v>
      </c>
      <c r="Y932" s="28">
        <f t="shared" si="8231"/>
        <v>180950</v>
      </c>
      <c r="Z932" s="6">
        <f t="shared" ref="Z932" si="8371">Z$5/Y932+Z$6</f>
        <v>2.4452712075158884</v>
      </c>
      <c r="AA932" s="6">
        <f t="shared" si="7915"/>
        <v>2.7312625310859353</v>
      </c>
      <c r="AB932" s="28">
        <f t="shared" si="8314"/>
        <v>1250000</v>
      </c>
      <c r="AC932" s="6">
        <f t="shared" ref="AC932" si="8372">AC$5/AB932+AC$6</f>
        <v>2.198204</v>
      </c>
      <c r="AD932" s="6">
        <f t="shared" si="7917"/>
        <v>2.4556296</v>
      </c>
      <c r="AE932" s="28">
        <f t="shared" si="7846"/>
        <v>1942000</v>
      </c>
      <c r="AF932" s="6">
        <f t="shared" si="7900"/>
        <v>1.9125990731204943</v>
      </c>
      <c r="AG932" s="6">
        <f t="shared" si="7918"/>
        <v>2.1366442842430482</v>
      </c>
      <c r="AH932" s="28">
        <f t="shared" si="7847"/>
        <v>1942000</v>
      </c>
      <c r="AI932" s="6">
        <f t="shared" si="7901"/>
        <v>1.4459990731204944</v>
      </c>
      <c r="AJ932" s="6">
        <f t="shared" si="7919"/>
        <v>1.6153442842430485</v>
      </c>
      <c r="AK932" s="28">
        <f t="shared" si="7848"/>
        <v>1942000</v>
      </c>
      <c r="AL932" s="6">
        <f t="shared" si="7902"/>
        <v>0.7458990731204943</v>
      </c>
      <c r="AM932" s="6">
        <f t="shared" si="7920"/>
        <v>0.7500768486935232</v>
      </c>
      <c r="AN932" s="28">
        <f t="shared" si="7849"/>
        <v>1942000</v>
      </c>
      <c r="AO932" s="6">
        <f t="shared" si="7903"/>
        <v>0.44509907312049429</v>
      </c>
      <c r="AP932" s="6">
        <f t="shared" si="7921"/>
        <v>0.44764428424304842</v>
      </c>
      <c r="AQ932" s="28">
        <f t="shared" si="8234"/>
        <v>180950</v>
      </c>
      <c r="AR932" s="6">
        <f t="shared" si="8148"/>
        <v>1.4129712075158884</v>
      </c>
      <c r="AS932" s="6">
        <f t="shared" si="8149"/>
        <v>1.577876585274339</v>
      </c>
      <c r="AT932" s="28">
        <f t="shared" si="8316"/>
        <v>1250000</v>
      </c>
      <c r="AU932" s="6">
        <f t="shared" si="8150"/>
        <v>1.1799040000000001</v>
      </c>
      <c r="AV932" s="6">
        <f t="shared" si="8151"/>
        <v>1.3179648407172777</v>
      </c>
      <c r="AW932" s="28">
        <f t="shared" si="7850"/>
        <v>1942000</v>
      </c>
      <c r="AX932" s="6">
        <f t="shared" si="8152"/>
        <v>1.1782990731204943</v>
      </c>
      <c r="AY932" s="6">
        <f t="shared" si="8153"/>
        <v>1.3162795249603263</v>
      </c>
      <c r="AZ932" s="28">
        <f t="shared" si="7851"/>
        <v>1942000</v>
      </c>
      <c r="BA932" s="6">
        <f t="shared" si="8154"/>
        <v>1.1782990731204943</v>
      </c>
      <c r="BB932" s="21">
        <f t="shared" si="8155"/>
        <v>1.3162795249603263</v>
      </c>
    </row>
    <row r="933" spans="4:54" x14ac:dyDescent="0.25">
      <c r="D933" s="28">
        <v>924</v>
      </c>
      <c r="F933" s="20"/>
      <c r="G933" s="29">
        <f t="shared" si="8166"/>
        <v>462.5</v>
      </c>
      <c r="H933" s="4">
        <f t="shared" ref="H933" si="8373">H$5/G933+H$6</f>
        <v>4.0319675675675679</v>
      </c>
      <c r="I933" s="4">
        <f t="shared" si="8157"/>
        <v>5.7789918918918923</v>
      </c>
      <c r="J933" s="28">
        <v>924</v>
      </c>
      <c r="K933" s="4">
        <f t="shared" ref="K933" si="8374">K$5/J933+K$6</f>
        <v>4.0320190476190474</v>
      </c>
      <c r="L933" s="4">
        <f t="shared" si="8159"/>
        <v>5.7790670995670999</v>
      </c>
      <c r="M933" s="28">
        <f t="shared" si="7924"/>
        <v>2572</v>
      </c>
      <c r="N933" s="6">
        <f t="shared" ref="N933" si="8375">N$5/M933+N$6</f>
        <v>3.7333690513219286</v>
      </c>
      <c r="O933" s="6">
        <f t="shared" si="7907"/>
        <v>5.2499682737169522</v>
      </c>
      <c r="P933" s="28">
        <f t="shared" si="7926"/>
        <v>24820</v>
      </c>
      <c r="Q933" s="6">
        <f t="shared" ref="Q933" si="8376">Q$5/P933+Q$6</f>
        <v>3.6999420628525383</v>
      </c>
      <c r="R933" s="6">
        <f t="shared" si="7909"/>
        <v>5.213565834004835</v>
      </c>
      <c r="S933" s="28">
        <f t="shared" si="8227"/>
        <v>47260</v>
      </c>
      <c r="T933" s="6">
        <f t="shared" ref="T933" si="8377">T$5/S933+T$6</f>
        <v>2.6558899703766401</v>
      </c>
      <c r="U933" s="6">
        <f t="shared" si="7911"/>
        <v>2.965984468895472</v>
      </c>
      <c r="V933" s="28">
        <f t="shared" si="8229"/>
        <v>90700</v>
      </c>
      <c r="W933" s="6">
        <f t="shared" ref="W933" si="8378">W$5/V933+W$6</f>
        <v>2.5680521499448732</v>
      </c>
      <c r="X933" s="6">
        <f t="shared" si="7913"/>
        <v>2.8681570011025359</v>
      </c>
      <c r="Y933" s="28">
        <f t="shared" si="8231"/>
        <v>181200</v>
      </c>
      <c r="Z933" s="6">
        <f t="shared" ref="Z933" si="8379">Z$5/Y933+Z$6</f>
        <v>2.4452549668874171</v>
      </c>
      <c r="AA933" s="6">
        <f t="shared" si="7915"/>
        <v>2.7312454746136865</v>
      </c>
      <c r="AB933" s="28">
        <f t="shared" si="8314"/>
        <v>1252000</v>
      </c>
      <c r="AC933" s="6">
        <f t="shared" ref="AC933" si="8380">AC$5/AB933+AC$6</f>
        <v>2.1981968051118215</v>
      </c>
      <c r="AD933" s="6">
        <f t="shared" si="7917"/>
        <v>2.4556220447284343</v>
      </c>
      <c r="AE933" s="28">
        <f t="shared" si="7846"/>
        <v>1945000</v>
      </c>
      <c r="AF933" s="6">
        <f t="shared" si="7900"/>
        <v>1.9125946015424165</v>
      </c>
      <c r="AG933" s="6">
        <f t="shared" si="7918"/>
        <v>2.1366395886889458</v>
      </c>
      <c r="AH933" s="28">
        <f t="shared" si="7847"/>
        <v>1945000</v>
      </c>
      <c r="AI933" s="6">
        <f t="shared" si="7901"/>
        <v>1.4459946015424165</v>
      </c>
      <c r="AJ933" s="6">
        <f t="shared" si="7919"/>
        <v>1.6153395886889461</v>
      </c>
      <c r="AK933" s="28">
        <f t="shared" si="7848"/>
        <v>1945000</v>
      </c>
      <c r="AL933" s="6">
        <f t="shared" si="7902"/>
        <v>0.74589460154241649</v>
      </c>
      <c r="AM933" s="6">
        <f t="shared" si="7920"/>
        <v>0.75007215313942088</v>
      </c>
      <c r="AN933" s="28">
        <f t="shared" si="7849"/>
        <v>1945000</v>
      </c>
      <c r="AO933" s="6">
        <f t="shared" si="7903"/>
        <v>0.44509460154241642</v>
      </c>
      <c r="AP933" s="6">
        <f t="shared" si="7921"/>
        <v>0.44763958868894599</v>
      </c>
      <c r="AQ933" s="28">
        <f t="shared" si="8234"/>
        <v>181200</v>
      </c>
      <c r="AR933" s="6">
        <f t="shared" si="8148"/>
        <v>1.4129549668874173</v>
      </c>
      <c r="AS933" s="6">
        <f t="shared" si="8149"/>
        <v>1.5778595288020902</v>
      </c>
      <c r="AT933" s="28">
        <f t="shared" si="8316"/>
        <v>1252000</v>
      </c>
      <c r="AU933" s="6">
        <f t="shared" si="8150"/>
        <v>1.179896805111821</v>
      </c>
      <c r="AV933" s="6">
        <f t="shared" si="8151"/>
        <v>1.3179572854457122</v>
      </c>
      <c r="AW933" s="28">
        <f t="shared" si="7850"/>
        <v>1945000</v>
      </c>
      <c r="AX933" s="6">
        <f t="shared" si="8152"/>
        <v>1.1782946015424165</v>
      </c>
      <c r="AY933" s="6">
        <f t="shared" si="8153"/>
        <v>1.3162748294062239</v>
      </c>
      <c r="AZ933" s="28">
        <f t="shared" si="7851"/>
        <v>1945000</v>
      </c>
      <c r="BA933" s="6">
        <f t="shared" si="8154"/>
        <v>1.1782946015424165</v>
      </c>
      <c r="BB933" s="21">
        <f t="shared" si="8155"/>
        <v>1.3162748294062239</v>
      </c>
    </row>
    <row r="934" spans="4:54" x14ac:dyDescent="0.25">
      <c r="D934" s="28">
        <v>925</v>
      </c>
      <c r="F934" s="20"/>
      <c r="G934" s="29">
        <f t="shared" si="8166"/>
        <v>463</v>
      </c>
      <c r="H934" s="4">
        <f t="shared" ref="H934" si="8381">H$5/G934+H$6</f>
        <v>4.0319161987041037</v>
      </c>
      <c r="I934" s="4">
        <f t="shared" si="8157"/>
        <v>5.778916846652268</v>
      </c>
      <c r="J934" s="28">
        <v>925</v>
      </c>
      <c r="K934" s="4">
        <f t="shared" ref="K934" si="8382">K$5/J934+K$6</f>
        <v>4.0319675675675679</v>
      </c>
      <c r="L934" s="4">
        <f t="shared" si="8159"/>
        <v>5.7789918918918923</v>
      </c>
      <c r="M934" s="28">
        <f t="shared" si="7924"/>
        <v>2575</v>
      </c>
      <c r="N934" s="6">
        <f t="shared" ref="N934" si="8383">N$5/M934+N$6</f>
        <v>3.7333233009708739</v>
      </c>
      <c r="O934" s="6">
        <f t="shared" si="7907"/>
        <v>5.2499184466019422</v>
      </c>
      <c r="P934" s="28">
        <f t="shared" si="7926"/>
        <v>24850</v>
      </c>
      <c r="Q934" s="6">
        <f t="shared" ref="Q934" si="8384">Q$5/P934+Q$6</f>
        <v>3.6999350100603623</v>
      </c>
      <c r="R934" s="6">
        <f t="shared" si="7909"/>
        <v>5.2135581488933607</v>
      </c>
      <c r="S934" s="28">
        <f t="shared" si="8227"/>
        <v>47325</v>
      </c>
      <c r="T934" s="6">
        <f t="shared" ref="T934" si="8385">T$5/S934+T$6</f>
        <v>2.6558626518753301</v>
      </c>
      <c r="U934" s="6">
        <f t="shared" si="7911"/>
        <v>2.9659557844690969</v>
      </c>
      <c r="V934" s="28">
        <f t="shared" si="8229"/>
        <v>90825</v>
      </c>
      <c r="W934" s="6">
        <f t="shared" ref="W934" si="8386">W$5/V934+W$6</f>
        <v>2.5680299201761629</v>
      </c>
      <c r="X934" s="6">
        <f t="shared" si="7913"/>
        <v>2.8681336636388659</v>
      </c>
      <c r="Y934" s="28">
        <f t="shared" si="8231"/>
        <v>181450</v>
      </c>
      <c r="Z934" s="6">
        <f t="shared" ref="Z934" si="8387">Z$5/Y934+Z$6</f>
        <v>2.4452387710112977</v>
      </c>
      <c r="AA934" s="6">
        <f t="shared" si="7915"/>
        <v>2.7312284651419123</v>
      </c>
      <c r="AB934" s="28">
        <f t="shared" si="8314"/>
        <v>1254000</v>
      </c>
      <c r="AC934" s="6">
        <f t="shared" ref="AC934" si="8388">AC$5/AB934+AC$6</f>
        <v>2.1981896331738437</v>
      </c>
      <c r="AD934" s="6">
        <f t="shared" si="7917"/>
        <v>2.4556145135566187</v>
      </c>
      <c r="AE934" s="28">
        <f t="shared" si="7846"/>
        <v>1948000</v>
      </c>
      <c r="AF934" s="6">
        <f t="shared" si="7900"/>
        <v>1.9125901437371662</v>
      </c>
      <c r="AG934" s="6">
        <f t="shared" si="7918"/>
        <v>2.1366349075975357</v>
      </c>
      <c r="AH934" s="28">
        <f t="shared" si="7847"/>
        <v>1948000</v>
      </c>
      <c r="AI934" s="6">
        <f t="shared" si="7901"/>
        <v>1.4459901437371663</v>
      </c>
      <c r="AJ934" s="6">
        <f t="shared" si="7919"/>
        <v>1.6153349075975361</v>
      </c>
      <c r="AK934" s="28">
        <f t="shared" si="7848"/>
        <v>1948000</v>
      </c>
      <c r="AL934" s="6">
        <f t="shared" si="7902"/>
        <v>0.74589014373716633</v>
      </c>
      <c r="AM934" s="6">
        <f t="shared" si="7920"/>
        <v>0.75006747204801072</v>
      </c>
      <c r="AN934" s="28">
        <f t="shared" si="7849"/>
        <v>1948000</v>
      </c>
      <c r="AO934" s="6">
        <f t="shared" si="7903"/>
        <v>0.44509014373716632</v>
      </c>
      <c r="AP934" s="6">
        <f t="shared" si="7921"/>
        <v>0.44763490759753594</v>
      </c>
      <c r="AQ934" s="28">
        <f t="shared" si="8234"/>
        <v>181450</v>
      </c>
      <c r="AR934" s="6">
        <f t="shared" si="8148"/>
        <v>1.4129387710112979</v>
      </c>
      <c r="AS934" s="6">
        <f t="shared" si="8149"/>
        <v>1.5778425193303161</v>
      </c>
      <c r="AT934" s="28">
        <f t="shared" si="8316"/>
        <v>1254000</v>
      </c>
      <c r="AU934" s="6">
        <f t="shared" si="8150"/>
        <v>1.1798896331738438</v>
      </c>
      <c r="AV934" s="6">
        <f t="shared" si="8151"/>
        <v>1.3179497542738967</v>
      </c>
      <c r="AW934" s="28">
        <f t="shared" si="7850"/>
        <v>1948000</v>
      </c>
      <c r="AX934" s="6">
        <f t="shared" si="8152"/>
        <v>1.1782901437371662</v>
      </c>
      <c r="AY934" s="6">
        <f t="shared" si="8153"/>
        <v>1.3162701483148138</v>
      </c>
      <c r="AZ934" s="28">
        <f t="shared" si="7851"/>
        <v>1948000</v>
      </c>
      <c r="BA934" s="6">
        <f t="shared" si="8154"/>
        <v>1.1782901437371662</v>
      </c>
      <c r="BB934" s="21">
        <f t="shared" si="8155"/>
        <v>1.3162701483148138</v>
      </c>
    </row>
    <row r="935" spans="4:54" x14ac:dyDescent="0.25">
      <c r="D935" s="28">
        <v>926</v>
      </c>
      <c r="F935" s="20"/>
      <c r="G935" s="29">
        <f t="shared" si="8166"/>
        <v>463.5</v>
      </c>
      <c r="H935" s="4">
        <f t="shared" ref="H935" si="8389">H$5/G935+H$6</f>
        <v>4.0318649406688243</v>
      </c>
      <c r="I935" s="4">
        <f t="shared" si="8157"/>
        <v>5.7788419633225461</v>
      </c>
      <c r="J935" s="28">
        <v>926</v>
      </c>
      <c r="K935" s="4">
        <f t="shared" ref="K935" si="8390">K$5/J935+K$6</f>
        <v>4.0319161987041037</v>
      </c>
      <c r="L935" s="4">
        <f t="shared" si="8159"/>
        <v>5.778916846652268</v>
      </c>
      <c r="M935" s="28">
        <f t="shared" si="7924"/>
        <v>2578</v>
      </c>
      <c r="N935" s="6">
        <f t="shared" ref="N935" si="8391">N$5/M935+N$6</f>
        <v>3.733277657098526</v>
      </c>
      <c r="O935" s="6">
        <f t="shared" si="7907"/>
        <v>5.2498687354538403</v>
      </c>
      <c r="P935" s="28">
        <f t="shared" si="7926"/>
        <v>24880</v>
      </c>
      <c r="Q935" s="6">
        <f t="shared" ref="Q935" si="8392">Q$5/P935+Q$6</f>
        <v>3.6999279742765276</v>
      </c>
      <c r="R935" s="6">
        <f t="shared" si="7909"/>
        <v>5.2135504823151129</v>
      </c>
      <c r="S935" s="28">
        <f t="shared" si="8227"/>
        <v>47390</v>
      </c>
      <c r="T935" s="6">
        <f t="shared" ref="T935" si="8393">T$5/S935+T$6</f>
        <v>2.6558354083139903</v>
      </c>
      <c r="U935" s="6">
        <f t="shared" si="7911"/>
        <v>2.9659271787296899</v>
      </c>
      <c r="V935" s="28">
        <f t="shared" si="8229"/>
        <v>90950</v>
      </c>
      <c r="W935" s="6">
        <f t="shared" ref="W935" si="8394">W$5/V935+W$6</f>
        <v>2.5680077515118196</v>
      </c>
      <c r="X935" s="6">
        <f t="shared" si="7913"/>
        <v>2.8681103903243539</v>
      </c>
      <c r="Y935" s="28">
        <f t="shared" si="8231"/>
        <v>181700</v>
      </c>
      <c r="Z935" s="6">
        <f t="shared" ref="Z935" si="8395">Z$5/Y935+Z$6</f>
        <v>2.4452226197028066</v>
      </c>
      <c r="AA935" s="6">
        <f t="shared" si="7915"/>
        <v>2.7312115024766097</v>
      </c>
      <c r="AB935" s="28">
        <f t="shared" si="8314"/>
        <v>1256000</v>
      </c>
      <c r="AC935" s="6">
        <f t="shared" ref="AC935" si="8396">AC$5/AB935+AC$6</f>
        <v>2.1981824840764332</v>
      </c>
      <c r="AD935" s="6">
        <f t="shared" si="7917"/>
        <v>2.4556070063694264</v>
      </c>
      <c r="AE935" s="28">
        <f t="shared" ref="AE935:AE998" si="8397">+AE934+3000</f>
        <v>1951000</v>
      </c>
      <c r="AF935" s="6">
        <f t="shared" si="7900"/>
        <v>1.9125856996412096</v>
      </c>
      <c r="AG935" s="6">
        <f t="shared" si="7918"/>
        <v>2.1366302409021016</v>
      </c>
      <c r="AH935" s="28">
        <f t="shared" ref="AH935:AH998" si="8398">+AH934+3000</f>
        <v>1951000</v>
      </c>
      <c r="AI935" s="6">
        <f t="shared" si="7901"/>
        <v>1.4459856996412097</v>
      </c>
      <c r="AJ935" s="6">
        <f t="shared" si="7919"/>
        <v>1.6153302409021015</v>
      </c>
      <c r="AK935" s="28">
        <f t="shared" ref="AK935:AK998" si="8399">+AK934+3000</f>
        <v>1951000</v>
      </c>
      <c r="AL935" s="6">
        <f t="shared" si="7902"/>
        <v>0.74588569964120965</v>
      </c>
      <c r="AM935" s="6">
        <f t="shared" si="7920"/>
        <v>0.7500628053525763</v>
      </c>
      <c r="AN935" s="28">
        <f t="shared" ref="AN935:AN998" si="8400">+AN934+3000</f>
        <v>1951000</v>
      </c>
      <c r="AO935" s="6">
        <f t="shared" si="7903"/>
        <v>0.44508569964120964</v>
      </c>
      <c r="AP935" s="6">
        <f t="shared" si="7921"/>
        <v>0.44763024090210146</v>
      </c>
      <c r="AQ935" s="28">
        <f t="shared" si="8234"/>
        <v>181700</v>
      </c>
      <c r="AR935" s="6">
        <f t="shared" si="8148"/>
        <v>1.4129226197028069</v>
      </c>
      <c r="AS935" s="6">
        <f t="shared" si="8149"/>
        <v>1.5778255566650135</v>
      </c>
      <c r="AT935" s="28">
        <f t="shared" si="8316"/>
        <v>1256000</v>
      </c>
      <c r="AU935" s="6">
        <f t="shared" si="8150"/>
        <v>1.179882484076433</v>
      </c>
      <c r="AV935" s="6">
        <f t="shared" si="8151"/>
        <v>1.3179422470867046</v>
      </c>
      <c r="AW935" s="28">
        <f t="shared" ref="AW935:AW998" si="8401">+AW934+3000</f>
        <v>1951000</v>
      </c>
      <c r="AX935" s="6">
        <f t="shared" si="8152"/>
        <v>1.1782856996412097</v>
      </c>
      <c r="AY935" s="6">
        <f t="shared" si="8153"/>
        <v>1.3162654816193793</v>
      </c>
      <c r="AZ935" s="28">
        <f t="shared" ref="AZ935:AZ998" si="8402">+AZ934+3000</f>
        <v>1951000</v>
      </c>
      <c r="BA935" s="6">
        <f t="shared" si="8154"/>
        <v>1.1782856996412097</v>
      </c>
      <c r="BB935" s="21">
        <f t="shared" si="8155"/>
        <v>1.3162654816193793</v>
      </c>
    </row>
    <row r="936" spans="4:54" x14ac:dyDescent="0.25">
      <c r="D936" s="28">
        <v>927</v>
      </c>
      <c r="F936" s="20"/>
      <c r="G936" s="29">
        <f t="shared" si="8166"/>
        <v>464</v>
      </c>
      <c r="H936" s="4">
        <f t="shared" ref="H936" si="8403">H$5/G936+H$6</f>
        <v>4.0318137931034483</v>
      </c>
      <c r="I936" s="4">
        <f t="shared" si="8157"/>
        <v>5.7787672413793105</v>
      </c>
      <c r="J936" s="28">
        <v>927</v>
      </c>
      <c r="K936" s="4">
        <f t="shared" ref="K936" si="8404">K$5/J936+K$6</f>
        <v>4.0318649406688243</v>
      </c>
      <c r="L936" s="4">
        <f t="shared" si="8159"/>
        <v>5.7788419633225461</v>
      </c>
      <c r="M936" s="28">
        <f t="shared" si="7924"/>
        <v>2581</v>
      </c>
      <c r="N936" s="6">
        <f t="shared" ref="N936" si="8405">N$5/M936+N$6</f>
        <v>3.733232119333592</v>
      </c>
      <c r="O936" s="6">
        <f t="shared" si="7907"/>
        <v>5.2498191398682685</v>
      </c>
      <c r="P936" s="28">
        <f t="shared" si="7926"/>
        <v>24910</v>
      </c>
      <c r="Q936" s="6">
        <f t="shared" ref="Q936" si="8406">Q$5/P936+Q$6</f>
        <v>3.6999209554395827</v>
      </c>
      <c r="R936" s="6">
        <f t="shared" si="7909"/>
        <v>5.2135428342031318</v>
      </c>
      <c r="S936" s="28">
        <f t="shared" si="8227"/>
        <v>47455</v>
      </c>
      <c r="T936" s="6">
        <f t="shared" ref="T936" si="8407">T$5/S936+T$6</f>
        <v>2.6558082393846805</v>
      </c>
      <c r="U936" s="6">
        <f t="shared" si="7911"/>
        <v>2.9658986513539145</v>
      </c>
      <c r="V936" s="28">
        <f t="shared" si="8229"/>
        <v>91075</v>
      </c>
      <c r="W936" s="6">
        <f t="shared" ref="W936" si="8408">W$5/V936+W$6</f>
        <v>2.5679856437002471</v>
      </c>
      <c r="X936" s="6">
        <f t="shared" si="7913"/>
        <v>2.8680871808948667</v>
      </c>
      <c r="Y936" s="28">
        <f t="shared" si="8231"/>
        <v>181950</v>
      </c>
      <c r="Z936" s="6">
        <f t="shared" ref="Z936" si="8409">Z$5/Y936+Z$6</f>
        <v>2.4452065127782356</v>
      </c>
      <c r="AA936" s="6">
        <f t="shared" si="7915"/>
        <v>2.7311945864248419</v>
      </c>
      <c r="AB936" s="28">
        <f t="shared" si="8314"/>
        <v>1258000</v>
      </c>
      <c r="AC936" s="6">
        <f t="shared" ref="AC936" si="8410">AC$5/AB936+AC$6</f>
        <v>2.1981753577106522</v>
      </c>
      <c r="AD936" s="6">
        <f t="shared" si="7917"/>
        <v>2.4555995230524639</v>
      </c>
      <c r="AE936" s="28">
        <f t="shared" si="8397"/>
        <v>1954000</v>
      </c>
      <c r="AF936" s="6">
        <f t="shared" si="7900"/>
        <v>1.9125812691914021</v>
      </c>
      <c r="AG936" s="6">
        <f t="shared" si="7918"/>
        <v>2.1366255885363357</v>
      </c>
      <c r="AH936" s="28">
        <f t="shared" si="8398"/>
        <v>1954000</v>
      </c>
      <c r="AI936" s="6">
        <f t="shared" si="7901"/>
        <v>1.4459812691914022</v>
      </c>
      <c r="AJ936" s="6">
        <f t="shared" si="7919"/>
        <v>1.6153255885363358</v>
      </c>
      <c r="AK936" s="28">
        <f t="shared" si="8399"/>
        <v>1954000</v>
      </c>
      <c r="AL936" s="6">
        <f t="shared" si="7902"/>
        <v>0.7458812691914023</v>
      </c>
      <c r="AM936" s="6">
        <f t="shared" si="7920"/>
        <v>0.75005815298681056</v>
      </c>
      <c r="AN936" s="28">
        <f t="shared" si="8400"/>
        <v>1954000</v>
      </c>
      <c r="AO936" s="6">
        <f t="shared" si="7903"/>
        <v>0.44508126919140223</v>
      </c>
      <c r="AP936" s="6">
        <f t="shared" si="7921"/>
        <v>0.44762558853633572</v>
      </c>
      <c r="AQ936" s="28">
        <f t="shared" si="8234"/>
        <v>181950</v>
      </c>
      <c r="AR936" s="6">
        <f t="shared" si="8148"/>
        <v>1.4129065127782359</v>
      </c>
      <c r="AS936" s="6">
        <f t="shared" si="8149"/>
        <v>1.5778086406132457</v>
      </c>
      <c r="AT936" s="28">
        <f t="shared" si="8316"/>
        <v>1258000</v>
      </c>
      <c r="AU936" s="6">
        <f t="shared" si="8150"/>
        <v>1.1798753577106518</v>
      </c>
      <c r="AV936" s="6">
        <f t="shared" si="8151"/>
        <v>1.3179347637697421</v>
      </c>
      <c r="AW936" s="28">
        <f t="shared" si="8401"/>
        <v>1954000</v>
      </c>
      <c r="AX936" s="6">
        <f t="shared" si="8152"/>
        <v>1.1782812691914022</v>
      </c>
      <c r="AY936" s="6">
        <f t="shared" si="8153"/>
        <v>1.3162608292536135</v>
      </c>
      <c r="AZ936" s="28">
        <f t="shared" si="8402"/>
        <v>1954000</v>
      </c>
      <c r="BA936" s="6">
        <f t="shared" si="8154"/>
        <v>1.1782812691914022</v>
      </c>
      <c r="BB936" s="21">
        <f t="shared" si="8155"/>
        <v>1.3162608292536135</v>
      </c>
    </row>
    <row r="937" spans="4:54" x14ac:dyDescent="0.25">
      <c r="D937" s="28">
        <v>928</v>
      </c>
      <c r="F937" s="20"/>
      <c r="G937" s="29">
        <f t="shared" si="8166"/>
        <v>464.5</v>
      </c>
      <c r="H937" s="4">
        <f t="shared" ref="H937" si="8411">H$5/G937+H$6</f>
        <v>4.0317627556512381</v>
      </c>
      <c r="I937" s="4">
        <f t="shared" si="8157"/>
        <v>5.7786926803013996</v>
      </c>
      <c r="J937" s="28">
        <v>928</v>
      </c>
      <c r="K937" s="4">
        <f t="shared" ref="K937" si="8412">K$5/J937+K$6</f>
        <v>4.0318137931034483</v>
      </c>
      <c r="L937" s="4">
        <f t="shared" si="8159"/>
        <v>5.7787672413793105</v>
      </c>
      <c r="M937" s="28">
        <f t="shared" si="7924"/>
        <v>2584</v>
      </c>
      <c r="N937" s="6">
        <f t="shared" ref="N937" si="8413">N$5/M937+N$6</f>
        <v>3.7331866873065018</v>
      </c>
      <c r="O937" s="6">
        <f t="shared" si="7907"/>
        <v>5.249769659442725</v>
      </c>
      <c r="P937" s="28">
        <f t="shared" si="7926"/>
        <v>24940</v>
      </c>
      <c r="Q937" s="6">
        <f t="shared" ref="Q937" si="8414">Q$5/P937+Q$6</f>
        <v>3.6999139534883723</v>
      </c>
      <c r="R937" s="6">
        <f t="shared" si="7909"/>
        <v>5.2135352044907783</v>
      </c>
      <c r="S937" s="28">
        <f t="shared" si="8227"/>
        <v>47520</v>
      </c>
      <c r="T937" s="6">
        <f t="shared" ref="T937" si="8415">T$5/S937+T$6</f>
        <v>2.655781144781145</v>
      </c>
      <c r="U937" s="6">
        <f t="shared" si="7911"/>
        <v>2.9658702020202021</v>
      </c>
      <c r="V937" s="28">
        <f t="shared" si="8229"/>
        <v>91200</v>
      </c>
      <c r="W937" s="6">
        <f t="shared" ref="W937" si="8416">W$5/V937+W$6</f>
        <v>2.5679635964912277</v>
      </c>
      <c r="X937" s="6">
        <f t="shared" si="7913"/>
        <v>2.8680640350877193</v>
      </c>
      <c r="Y937" s="28">
        <f t="shared" si="8231"/>
        <v>182200</v>
      </c>
      <c r="Z937" s="6">
        <f t="shared" ref="Z937" si="8417">Z$5/Y937+Z$6</f>
        <v>2.4451904500548847</v>
      </c>
      <c r="AA937" s="6">
        <f t="shared" si="7915"/>
        <v>2.7311777167947313</v>
      </c>
      <c r="AB937" s="28">
        <f t="shared" si="8314"/>
        <v>1260000</v>
      </c>
      <c r="AC937" s="6">
        <f t="shared" ref="AC937" si="8418">AC$5/AB937+AC$6</f>
        <v>2.1981682539682543</v>
      </c>
      <c r="AD937" s="6">
        <f t="shared" si="7917"/>
        <v>2.4555920634920634</v>
      </c>
      <c r="AE937" s="28">
        <f t="shared" si="8397"/>
        <v>1957000</v>
      </c>
      <c r="AF937" s="6">
        <f t="shared" si="7900"/>
        <v>1.9125768523249871</v>
      </c>
      <c r="AG937" s="6">
        <f t="shared" si="7918"/>
        <v>2.1366209504343381</v>
      </c>
      <c r="AH937" s="28">
        <f t="shared" si="8398"/>
        <v>1957000</v>
      </c>
      <c r="AI937" s="6">
        <f t="shared" si="7901"/>
        <v>1.4459768523249872</v>
      </c>
      <c r="AJ937" s="6">
        <f t="shared" si="7919"/>
        <v>1.6153209504343384</v>
      </c>
      <c r="AK937" s="28">
        <f t="shared" si="8399"/>
        <v>1957000</v>
      </c>
      <c r="AL937" s="6">
        <f t="shared" si="7902"/>
        <v>0.74587685232498724</v>
      </c>
      <c r="AM937" s="6">
        <f t="shared" si="7920"/>
        <v>0.75005351488481309</v>
      </c>
      <c r="AN937" s="28">
        <f t="shared" si="8400"/>
        <v>1957000</v>
      </c>
      <c r="AO937" s="6">
        <f t="shared" si="7903"/>
        <v>0.44507685232498723</v>
      </c>
      <c r="AP937" s="6">
        <f t="shared" si="7921"/>
        <v>0.44762095043433825</v>
      </c>
      <c r="AQ937" s="28">
        <f t="shared" si="8234"/>
        <v>182200</v>
      </c>
      <c r="AR937" s="6">
        <f t="shared" si="8148"/>
        <v>1.4128904500548847</v>
      </c>
      <c r="AS937" s="6">
        <f t="shared" si="8149"/>
        <v>1.5777917709831346</v>
      </c>
      <c r="AT937" s="28">
        <f t="shared" si="8316"/>
        <v>1260000</v>
      </c>
      <c r="AU937" s="6">
        <f t="shared" si="8150"/>
        <v>1.1798682539682539</v>
      </c>
      <c r="AV937" s="6">
        <f t="shared" si="8151"/>
        <v>1.3179273042093413</v>
      </c>
      <c r="AW937" s="28">
        <f t="shared" si="8401"/>
        <v>1957000</v>
      </c>
      <c r="AX937" s="6">
        <f t="shared" si="8152"/>
        <v>1.1782768523249871</v>
      </c>
      <c r="AY937" s="6">
        <f t="shared" si="8153"/>
        <v>1.3162561911516162</v>
      </c>
      <c r="AZ937" s="28">
        <f t="shared" si="8402"/>
        <v>1957000</v>
      </c>
      <c r="BA937" s="6">
        <f t="shared" si="8154"/>
        <v>1.1782768523249871</v>
      </c>
      <c r="BB937" s="21">
        <f t="shared" si="8155"/>
        <v>1.3162561911516162</v>
      </c>
    </row>
    <row r="938" spans="4:54" x14ac:dyDescent="0.25">
      <c r="D938" s="28">
        <v>929</v>
      </c>
      <c r="F938" s="20"/>
      <c r="G938" s="29">
        <f t="shared" si="8166"/>
        <v>465</v>
      </c>
      <c r="H938" s="4">
        <f t="shared" ref="H938" si="8419">H$5/G938+H$6</f>
        <v>4.0317118279569888</v>
      </c>
      <c r="I938" s="4">
        <f t="shared" si="8157"/>
        <v>5.7786182795698924</v>
      </c>
      <c r="J938" s="28">
        <v>929</v>
      </c>
      <c r="K938" s="4">
        <f t="shared" ref="K938" si="8420">K$5/J938+K$6</f>
        <v>4.0317627556512381</v>
      </c>
      <c r="L938" s="4">
        <f t="shared" si="8159"/>
        <v>5.7786926803013996</v>
      </c>
      <c r="M938" s="28">
        <f t="shared" si="7924"/>
        <v>2587</v>
      </c>
      <c r="N938" s="6">
        <f t="shared" ref="N938" si="8421">N$5/M938+N$6</f>
        <v>3.7331413606494008</v>
      </c>
      <c r="O938" s="6">
        <f t="shared" si="7907"/>
        <v>5.2497202937765755</v>
      </c>
      <c r="P938" s="28">
        <f t="shared" si="7926"/>
        <v>24970</v>
      </c>
      <c r="Q938" s="6">
        <f t="shared" ref="Q938" si="8422">Q$5/P938+Q$6</f>
        <v>3.6999069683620345</v>
      </c>
      <c r="R938" s="6">
        <f t="shared" si="7909"/>
        <v>5.213527593111734</v>
      </c>
      <c r="S938" s="28">
        <f t="shared" si="8227"/>
        <v>47585</v>
      </c>
      <c r="T938" s="6">
        <f t="shared" ref="T938" si="8423">T$5/S938+T$6</f>
        <v>2.6557541241988023</v>
      </c>
      <c r="U938" s="6">
        <f t="shared" si="7911"/>
        <v>2.9658418304087424</v>
      </c>
      <c r="V938" s="28">
        <f t="shared" si="8229"/>
        <v>91325</v>
      </c>
      <c r="W938" s="6">
        <f t="shared" ref="W938" si="8424">W$5/V938+W$6</f>
        <v>2.5679416096359153</v>
      </c>
      <c r="X938" s="6">
        <f t="shared" si="7913"/>
        <v>2.8680409526416644</v>
      </c>
      <c r="Y938" s="28">
        <f t="shared" si="8231"/>
        <v>182450</v>
      </c>
      <c r="Z938" s="6">
        <f t="shared" ref="Z938" si="8425">Z$5/Y938+Z$6</f>
        <v>2.4451744313510551</v>
      </c>
      <c r="AA938" s="6">
        <f t="shared" si="7915"/>
        <v>2.731160893395451</v>
      </c>
      <c r="AB938" s="28">
        <f t="shared" si="8314"/>
        <v>1262000</v>
      </c>
      <c r="AC938" s="6">
        <f t="shared" ref="AC938" si="8426">AC$5/AB938+AC$6</f>
        <v>2.1981611727416799</v>
      </c>
      <c r="AD938" s="6">
        <f t="shared" si="7917"/>
        <v>2.4555846275752771</v>
      </c>
      <c r="AE938" s="28">
        <f t="shared" si="8397"/>
        <v>1960000</v>
      </c>
      <c r="AF938" s="6">
        <f t="shared" si="7900"/>
        <v>1.9125724489795919</v>
      </c>
      <c r="AG938" s="6">
        <f t="shared" si="7918"/>
        <v>2.1366163265306124</v>
      </c>
      <c r="AH938" s="28">
        <f t="shared" si="8398"/>
        <v>1960000</v>
      </c>
      <c r="AI938" s="6">
        <f t="shared" si="7901"/>
        <v>1.445972448979592</v>
      </c>
      <c r="AJ938" s="6">
        <f t="shared" si="7919"/>
        <v>1.6153163265306123</v>
      </c>
      <c r="AK938" s="28">
        <f t="shared" si="8399"/>
        <v>1960000</v>
      </c>
      <c r="AL938" s="6">
        <f t="shared" si="7902"/>
        <v>0.74587244897959182</v>
      </c>
      <c r="AM938" s="6">
        <f t="shared" si="7920"/>
        <v>0.75004889098108707</v>
      </c>
      <c r="AN938" s="28">
        <f t="shared" si="8400"/>
        <v>1960000</v>
      </c>
      <c r="AO938" s="6">
        <f t="shared" si="7903"/>
        <v>0.44507244897959181</v>
      </c>
      <c r="AP938" s="6">
        <f t="shared" si="7921"/>
        <v>0.44761632653061223</v>
      </c>
      <c r="AQ938" s="28">
        <f t="shared" si="8234"/>
        <v>182450</v>
      </c>
      <c r="AR938" s="6">
        <f t="shared" si="8148"/>
        <v>1.4128744313510551</v>
      </c>
      <c r="AS938" s="6">
        <f t="shared" si="8149"/>
        <v>1.5777749475838545</v>
      </c>
      <c r="AT938" s="28">
        <f t="shared" si="8316"/>
        <v>1262000</v>
      </c>
      <c r="AU938" s="6">
        <f t="shared" si="8150"/>
        <v>1.1798611727416799</v>
      </c>
      <c r="AV938" s="6">
        <f t="shared" si="8151"/>
        <v>1.3179198682925553</v>
      </c>
      <c r="AW938" s="28">
        <f t="shared" si="8401"/>
        <v>1960000</v>
      </c>
      <c r="AX938" s="6">
        <f t="shared" si="8152"/>
        <v>1.1782724489795919</v>
      </c>
      <c r="AY938" s="6">
        <f t="shared" si="8153"/>
        <v>1.3162515672478901</v>
      </c>
      <c r="AZ938" s="28">
        <f t="shared" si="8402"/>
        <v>1960000</v>
      </c>
      <c r="BA938" s="6">
        <f t="shared" si="8154"/>
        <v>1.1782724489795919</v>
      </c>
      <c r="BB938" s="21">
        <f t="shared" si="8155"/>
        <v>1.3162515672478901</v>
      </c>
    </row>
    <row r="939" spans="4:54" x14ac:dyDescent="0.25">
      <c r="D939" s="28">
        <v>930</v>
      </c>
      <c r="F939" s="20"/>
      <c r="G939" s="29">
        <f t="shared" si="8166"/>
        <v>465.5</v>
      </c>
      <c r="H939" s="4">
        <f t="shared" ref="H939" si="8427">H$5/G939+H$6</f>
        <v>4.0316610096670242</v>
      </c>
      <c r="I939" s="4">
        <f t="shared" si="8157"/>
        <v>5.7785440386680991</v>
      </c>
      <c r="J939" s="28">
        <v>930</v>
      </c>
      <c r="K939" s="4">
        <f t="shared" ref="K939" si="8428">K$5/J939+K$6</f>
        <v>4.0317118279569888</v>
      </c>
      <c r="L939" s="4">
        <f t="shared" si="8159"/>
        <v>5.7786182795698924</v>
      </c>
      <c r="M939" s="28">
        <f t="shared" si="7924"/>
        <v>2590</v>
      </c>
      <c r="N939" s="6">
        <f t="shared" ref="N939" si="8429">N$5/M939+N$6</f>
        <v>3.7330961389961392</v>
      </c>
      <c r="O939" s="6">
        <f t="shared" si="7907"/>
        <v>5.2496710424710429</v>
      </c>
      <c r="P939" s="28">
        <f t="shared" si="7926"/>
        <v>25000</v>
      </c>
      <c r="Q939" s="6">
        <f t="shared" ref="Q939" si="8430">Q$5/P939+Q$6</f>
        <v>3.6999</v>
      </c>
      <c r="R939" s="6">
        <f t="shared" si="7909"/>
        <v>5.2135199999999999</v>
      </c>
      <c r="S939" s="28">
        <f t="shared" si="8227"/>
        <v>47650</v>
      </c>
      <c r="T939" s="6">
        <f t="shared" ref="T939" si="8431">T$5/S939+T$6</f>
        <v>2.6557271773347324</v>
      </c>
      <c r="U939" s="6">
        <f t="shared" si="7911"/>
        <v>2.9658135362014693</v>
      </c>
      <c r="V939" s="28">
        <f t="shared" si="8229"/>
        <v>91450</v>
      </c>
      <c r="W939" s="6">
        <f t="shared" ref="W939" si="8432">W$5/V939+W$6</f>
        <v>2.5679196828868234</v>
      </c>
      <c r="X939" s="6">
        <f t="shared" si="7913"/>
        <v>2.8680179332968834</v>
      </c>
      <c r="Y939" s="28">
        <f t="shared" si="8231"/>
        <v>182700</v>
      </c>
      <c r="Z939" s="6">
        <f t="shared" ref="Z939" si="8433">Z$5/Y939+Z$6</f>
        <v>2.4451584564860429</v>
      </c>
      <c r="AA939" s="6">
        <f t="shared" si="7915"/>
        <v>2.7311441160372194</v>
      </c>
      <c r="AB939" s="28">
        <f t="shared" si="8314"/>
        <v>1264000</v>
      </c>
      <c r="AC939" s="6">
        <f t="shared" ref="AC939" si="8434">AC$5/AB939+AC$6</f>
        <v>2.1981541139240508</v>
      </c>
      <c r="AD939" s="6">
        <f t="shared" si="7917"/>
        <v>2.4555772151898734</v>
      </c>
      <c r="AE939" s="28">
        <f t="shared" si="8397"/>
        <v>1963000</v>
      </c>
      <c r="AF939" s="6">
        <f t="shared" si="7900"/>
        <v>1.9125680590932246</v>
      </c>
      <c r="AG939" s="6">
        <f t="shared" si="7918"/>
        <v>2.1366117167600609</v>
      </c>
      <c r="AH939" s="28">
        <f t="shared" si="8398"/>
        <v>1963000</v>
      </c>
      <c r="AI939" s="6">
        <f t="shared" si="7901"/>
        <v>1.4459680590932247</v>
      </c>
      <c r="AJ939" s="6">
        <f t="shared" si="7919"/>
        <v>1.6153117167600612</v>
      </c>
      <c r="AK939" s="28">
        <f t="shared" si="8399"/>
        <v>1963000</v>
      </c>
      <c r="AL939" s="6">
        <f t="shared" si="7902"/>
        <v>0.74586805909322462</v>
      </c>
      <c r="AM939" s="6">
        <f t="shared" si="7920"/>
        <v>0.75004428121053601</v>
      </c>
      <c r="AN939" s="28">
        <f t="shared" si="8400"/>
        <v>1963000</v>
      </c>
      <c r="AO939" s="6">
        <f t="shared" si="7903"/>
        <v>0.44506805909322467</v>
      </c>
      <c r="AP939" s="6">
        <f t="shared" si="7921"/>
        <v>0.44761171676006112</v>
      </c>
      <c r="AQ939" s="28">
        <f t="shared" si="8234"/>
        <v>182700</v>
      </c>
      <c r="AR939" s="6">
        <f t="shared" si="8148"/>
        <v>1.4128584564860427</v>
      </c>
      <c r="AS939" s="6">
        <f t="shared" si="8149"/>
        <v>1.5777581702256231</v>
      </c>
      <c r="AT939" s="28">
        <f t="shared" si="8316"/>
        <v>1264000</v>
      </c>
      <c r="AU939" s="6">
        <f t="shared" si="8150"/>
        <v>1.1798541139240506</v>
      </c>
      <c r="AV939" s="6">
        <f t="shared" si="8151"/>
        <v>1.3179124559071513</v>
      </c>
      <c r="AW939" s="28">
        <f t="shared" si="8401"/>
        <v>1963000</v>
      </c>
      <c r="AX939" s="6">
        <f t="shared" si="8152"/>
        <v>1.1782680590932246</v>
      </c>
      <c r="AY939" s="6">
        <f t="shared" si="8153"/>
        <v>1.316246957477339</v>
      </c>
      <c r="AZ939" s="28">
        <f t="shared" si="8402"/>
        <v>1963000</v>
      </c>
      <c r="BA939" s="6">
        <f t="shared" si="8154"/>
        <v>1.1782680590932246</v>
      </c>
      <c r="BB939" s="21">
        <f t="shared" si="8155"/>
        <v>1.316246957477339</v>
      </c>
    </row>
    <row r="940" spans="4:54" x14ac:dyDescent="0.25">
      <c r="D940" s="28">
        <v>931</v>
      </c>
      <c r="F940" s="20"/>
      <c r="G940" s="29">
        <f t="shared" si="8166"/>
        <v>466</v>
      </c>
      <c r="H940" s="4">
        <f t="shared" ref="H940" si="8435">H$5/G940+H$6</f>
        <v>4.0316103004291843</v>
      </c>
      <c r="I940" s="4">
        <f t="shared" si="8157"/>
        <v>5.778469957081545</v>
      </c>
      <c r="J940" s="28">
        <v>931</v>
      </c>
      <c r="K940" s="4">
        <f t="shared" ref="K940" si="8436">K$5/J940+K$6</f>
        <v>4.0316610096670242</v>
      </c>
      <c r="L940" s="4">
        <f t="shared" si="8159"/>
        <v>5.7785440386680991</v>
      </c>
      <c r="M940" s="28">
        <f t="shared" si="7924"/>
        <v>2593</v>
      </c>
      <c r="N940" s="6">
        <f t="shared" ref="N940" si="8437">N$5/M940+N$6</f>
        <v>3.7330510219822601</v>
      </c>
      <c r="O940" s="6">
        <f t="shared" si="7907"/>
        <v>5.2496219051291941</v>
      </c>
      <c r="P940" s="28">
        <f t="shared" si="7926"/>
        <v>25030</v>
      </c>
      <c r="Q940" s="6">
        <f t="shared" ref="Q940" si="8438">Q$5/P940+Q$6</f>
        <v>3.6998930483419898</v>
      </c>
      <c r="R940" s="6">
        <f t="shared" si="7909"/>
        <v>5.2135124250898928</v>
      </c>
      <c r="S940" s="28">
        <f t="shared" si="8227"/>
        <v>47715</v>
      </c>
      <c r="T940" s="6">
        <f t="shared" ref="T940" si="8439">T$5/S940+T$6</f>
        <v>2.6557003038876665</v>
      </c>
      <c r="U940" s="6">
        <f t="shared" si="7911"/>
        <v>2.9657853190820496</v>
      </c>
      <c r="V940" s="28">
        <f t="shared" si="8229"/>
        <v>91575</v>
      </c>
      <c r="W940" s="6">
        <f t="shared" ref="W940" si="8440">W$5/V940+W$6</f>
        <v>2.5678978159978159</v>
      </c>
      <c r="X940" s="6">
        <f t="shared" si="7913"/>
        <v>2.8679949767949768</v>
      </c>
      <c r="Y940" s="28">
        <f t="shared" si="8231"/>
        <v>182950</v>
      </c>
      <c r="Z940" s="6">
        <f t="shared" ref="Z940" si="8441">Z$5/Y940+Z$6</f>
        <v>2.4451425252801311</v>
      </c>
      <c r="AA940" s="6">
        <f t="shared" si="7915"/>
        <v>2.7311273845312929</v>
      </c>
      <c r="AB940" s="28">
        <f t="shared" si="8314"/>
        <v>1266000</v>
      </c>
      <c r="AC940" s="6">
        <f t="shared" ref="AC940" si="8442">AC$5/AB940+AC$6</f>
        <v>2.1981470774091627</v>
      </c>
      <c r="AD940" s="6">
        <f t="shared" si="7917"/>
        <v>2.4555698262243286</v>
      </c>
      <c r="AE940" s="28">
        <f t="shared" si="8397"/>
        <v>1966000</v>
      </c>
      <c r="AF940" s="6">
        <f t="shared" si="7900"/>
        <v>1.9125636826042727</v>
      </c>
      <c r="AG940" s="6">
        <f t="shared" si="7918"/>
        <v>2.1366071210579856</v>
      </c>
      <c r="AH940" s="28">
        <f t="shared" si="8398"/>
        <v>1966000</v>
      </c>
      <c r="AI940" s="6">
        <f t="shared" si="7901"/>
        <v>1.4459636826042728</v>
      </c>
      <c r="AJ940" s="6">
        <f t="shared" si="7919"/>
        <v>1.6153071210579859</v>
      </c>
      <c r="AK940" s="28">
        <f t="shared" si="8399"/>
        <v>1966000</v>
      </c>
      <c r="AL940" s="6">
        <f t="shared" si="7902"/>
        <v>0.7458636826042726</v>
      </c>
      <c r="AM940" s="6">
        <f t="shared" si="7920"/>
        <v>0.75003968550846056</v>
      </c>
      <c r="AN940" s="28">
        <f t="shared" si="8400"/>
        <v>1966000</v>
      </c>
      <c r="AO940" s="6">
        <f t="shared" si="7903"/>
        <v>0.44506368260427259</v>
      </c>
      <c r="AP940" s="6">
        <f t="shared" si="7921"/>
        <v>0.44760712105798578</v>
      </c>
      <c r="AQ940" s="28">
        <f t="shared" si="8234"/>
        <v>182950</v>
      </c>
      <c r="AR940" s="6">
        <f t="shared" si="8148"/>
        <v>1.4128425252801311</v>
      </c>
      <c r="AS940" s="6">
        <f t="shared" si="8149"/>
        <v>1.5777414387196964</v>
      </c>
      <c r="AT940" s="28">
        <f t="shared" si="8316"/>
        <v>1266000</v>
      </c>
      <c r="AU940" s="6">
        <f t="shared" si="8150"/>
        <v>1.1798470774091627</v>
      </c>
      <c r="AV940" s="6">
        <f t="shared" si="8151"/>
        <v>1.3179050669416064</v>
      </c>
      <c r="AW940" s="28">
        <f t="shared" si="8401"/>
        <v>1966000</v>
      </c>
      <c r="AX940" s="6">
        <f t="shared" si="8152"/>
        <v>1.1782636826042727</v>
      </c>
      <c r="AY940" s="6">
        <f t="shared" si="8153"/>
        <v>1.3162423617752637</v>
      </c>
      <c r="AZ940" s="28">
        <f t="shared" si="8402"/>
        <v>1966000</v>
      </c>
      <c r="BA940" s="6">
        <f t="shared" si="8154"/>
        <v>1.1782636826042727</v>
      </c>
      <c r="BB940" s="21">
        <f t="shared" si="8155"/>
        <v>1.3162423617752637</v>
      </c>
    </row>
    <row r="941" spans="4:54" x14ac:dyDescent="0.25">
      <c r="D941" s="28">
        <v>932</v>
      </c>
      <c r="F941" s="20"/>
      <c r="G941" s="29">
        <f t="shared" si="8166"/>
        <v>466.5</v>
      </c>
      <c r="H941" s="4">
        <f t="shared" ref="H941" si="8443">H$5/G941+H$6</f>
        <v>4.0315596998928189</v>
      </c>
      <c r="I941" s="4">
        <f t="shared" si="8157"/>
        <v>5.7783960342979634</v>
      </c>
      <c r="J941" s="28">
        <v>932</v>
      </c>
      <c r="K941" s="4">
        <f t="shared" ref="K941" si="8444">K$5/J941+K$6</f>
        <v>4.0316103004291843</v>
      </c>
      <c r="L941" s="4">
        <f t="shared" si="8159"/>
        <v>5.778469957081545</v>
      </c>
      <c r="M941" s="28">
        <f t="shared" si="7924"/>
        <v>2596</v>
      </c>
      <c r="N941" s="6">
        <f t="shared" ref="N941" si="8445">N$5/M941+N$6</f>
        <v>3.7330060092449924</v>
      </c>
      <c r="O941" s="6">
        <f t="shared" si="7907"/>
        <v>5.2495728813559328</v>
      </c>
      <c r="P941" s="28">
        <f t="shared" si="7926"/>
        <v>25060</v>
      </c>
      <c r="Q941" s="6">
        <f t="shared" ref="Q941" si="8446">Q$5/P941+Q$6</f>
        <v>3.699886113328013</v>
      </c>
      <c r="R941" s="6">
        <f t="shared" si="7909"/>
        <v>5.2135048683160417</v>
      </c>
      <c r="S941" s="28">
        <f t="shared" si="8227"/>
        <v>47780</v>
      </c>
      <c r="T941" s="6">
        <f t="shared" ref="T941" si="8447">T$5/S941+T$6</f>
        <v>2.6556735035579742</v>
      </c>
      <c r="U941" s="6">
        <f t="shared" si="7911"/>
        <v>2.9657571787358727</v>
      </c>
      <c r="V941" s="28">
        <f t="shared" si="8229"/>
        <v>91700</v>
      </c>
      <c r="W941" s="6">
        <f t="shared" ref="W941" si="8448">W$5/V941+W$6</f>
        <v>2.5678760087241002</v>
      </c>
      <c r="X941" s="6">
        <f t="shared" si="7913"/>
        <v>2.867972082878953</v>
      </c>
      <c r="Y941" s="28">
        <f t="shared" si="8231"/>
        <v>183200</v>
      </c>
      <c r="Z941" s="6">
        <f t="shared" ref="Z941" si="8449">Z$5/Y941+Z$6</f>
        <v>2.4451266375545853</v>
      </c>
      <c r="AA941" s="6">
        <f t="shared" si="7915"/>
        <v>2.7311106986899563</v>
      </c>
      <c r="AB941" s="28">
        <f t="shared" si="8314"/>
        <v>1268000</v>
      </c>
      <c r="AC941" s="6">
        <f t="shared" ref="AC941" si="8450">AC$5/AB941+AC$6</f>
        <v>2.1981400630914827</v>
      </c>
      <c r="AD941" s="6">
        <f t="shared" si="7917"/>
        <v>2.455562460567823</v>
      </c>
      <c r="AE941" s="28">
        <f t="shared" si="8397"/>
        <v>1969000</v>
      </c>
      <c r="AF941" s="6">
        <f t="shared" ref="AF941:AF1004" si="8451">AF$5/AE941+AF$6</f>
        <v>1.9125593194514983</v>
      </c>
      <c r="AG941" s="6">
        <f t="shared" si="7918"/>
        <v>2.1366025393600814</v>
      </c>
      <c r="AH941" s="28">
        <f t="shared" si="8398"/>
        <v>1969000</v>
      </c>
      <c r="AI941" s="6">
        <f t="shared" ref="AI941:AI1004" si="8452">AI$5/AH941+AI$6</f>
        <v>1.4459593194514984</v>
      </c>
      <c r="AJ941" s="6">
        <f t="shared" si="7919"/>
        <v>1.6153025393600813</v>
      </c>
      <c r="AK941" s="28">
        <f t="shared" si="8399"/>
        <v>1969000</v>
      </c>
      <c r="AL941" s="6">
        <f t="shared" ref="AL941:AL1004" si="8453">AL$5/AK941+AL$6</f>
        <v>0.74585931945149819</v>
      </c>
      <c r="AM941" s="6">
        <f t="shared" si="7920"/>
        <v>0.75003510381055605</v>
      </c>
      <c r="AN941" s="28">
        <f t="shared" si="8400"/>
        <v>1969000</v>
      </c>
      <c r="AO941" s="6">
        <f t="shared" ref="AO941:AO1004" si="8454">AO$5/AN941+AO$6</f>
        <v>0.44505931945149818</v>
      </c>
      <c r="AP941" s="6">
        <f t="shared" si="7921"/>
        <v>0.44760253936008126</v>
      </c>
      <c r="AQ941" s="28">
        <f t="shared" si="8234"/>
        <v>183200</v>
      </c>
      <c r="AR941" s="6">
        <f t="shared" si="8148"/>
        <v>1.4128266375545853</v>
      </c>
      <c r="AS941" s="6">
        <f t="shared" si="8149"/>
        <v>1.57772475287836</v>
      </c>
      <c r="AT941" s="28">
        <f t="shared" si="8316"/>
        <v>1268000</v>
      </c>
      <c r="AU941" s="6">
        <f t="shared" si="8150"/>
        <v>1.1798400630914827</v>
      </c>
      <c r="AV941" s="6">
        <f t="shared" si="8151"/>
        <v>1.3178977012851012</v>
      </c>
      <c r="AW941" s="28">
        <f t="shared" si="8401"/>
        <v>1969000</v>
      </c>
      <c r="AX941" s="6">
        <f t="shared" si="8152"/>
        <v>1.1782593194514983</v>
      </c>
      <c r="AY941" s="6">
        <f t="shared" si="8153"/>
        <v>1.316237780077359</v>
      </c>
      <c r="AZ941" s="28">
        <f t="shared" si="8402"/>
        <v>1969000</v>
      </c>
      <c r="BA941" s="6">
        <f t="shared" si="8154"/>
        <v>1.1782593194514983</v>
      </c>
      <c r="BB941" s="21">
        <f t="shared" si="8155"/>
        <v>1.316237780077359</v>
      </c>
    </row>
    <row r="942" spans="4:54" x14ac:dyDescent="0.25">
      <c r="D942" s="28">
        <v>933</v>
      </c>
      <c r="F942" s="20"/>
      <c r="G942" s="29">
        <f t="shared" si="8166"/>
        <v>467</v>
      </c>
      <c r="H942" s="4">
        <f t="shared" ref="H942" si="8455">H$5/G942+H$6</f>
        <v>4.0315092077087797</v>
      </c>
      <c r="I942" s="4">
        <f t="shared" si="8157"/>
        <v>5.7783222698072807</v>
      </c>
      <c r="J942" s="28">
        <v>933</v>
      </c>
      <c r="K942" s="4">
        <f t="shared" ref="K942" si="8456">K$5/J942+K$6</f>
        <v>4.0315596998928189</v>
      </c>
      <c r="L942" s="4">
        <f t="shared" si="8159"/>
        <v>5.7783960342979634</v>
      </c>
      <c r="M942" s="28">
        <f t="shared" si="7924"/>
        <v>2599</v>
      </c>
      <c r="N942" s="6">
        <f t="shared" ref="N942" si="8457">N$5/M942+N$6</f>
        <v>3.7329611004232399</v>
      </c>
      <c r="O942" s="6">
        <f t="shared" ref="O942:O1005" si="8458">O$5/M942+O$6</f>
        <v>5.2495239707579842</v>
      </c>
      <c r="P942" s="28">
        <f t="shared" si="7926"/>
        <v>25090</v>
      </c>
      <c r="Q942" s="6">
        <f t="shared" ref="Q942" si="8459">Q$5/P942+Q$6</f>
        <v>3.699879194898366</v>
      </c>
      <c r="R942" s="6">
        <f t="shared" ref="R942:R1005" si="8460">R$5/P942+R$6</f>
        <v>5.213497329613392</v>
      </c>
      <c r="S942" s="28">
        <f t="shared" si="8227"/>
        <v>47845</v>
      </c>
      <c r="T942" s="6">
        <f t="shared" ref="T942" si="8461">T$5/S942+T$6</f>
        <v>2.6556467760476541</v>
      </c>
      <c r="U942" s="6">
        <f t="shared" ref="U942:U1005" si="8462">U$5/S942+U$6</f>
        <v>2.9657291148500367</v>
      </c>
      <c r="V942" s="28">
        <f t="shared" si="8229"/>
        <v>91825</v>
      </c>
      <c r="W942" s="6">
        <f t="shared" ref="W942" si="8463">W$5/V942+W$6</f>
        <v>2.5678542608222159</v>
      </c>
      <c r="X942" s="6">
        <f t="shared" ref="X942:X1005" si="8464">X$5/V942+X$6</f>
        <v>2.8679492512932208</v>
      </c>
      <c r="Y942" s="28">
        <f t="shared" si="8231"/>
        <v>183450</v>
      </c>
      <c r="Z942" s="6">
        <f t="shared" ref="Z942" si="8465">Z$5/Y942+Z$6</f>
        <v>2.4451107931316436</v>
      </c>
      <c r="AA942" s="6">
        <f t="shared" ref="AA942:AA1005" si="8466">AA$5/Y942+AA$6</f>
        <v>2.7310940583265197</v>
      </c>
      <c r="AB942" s="28">
        <f t="shared" si="8314"/>
        <v>1270000</v>
      </c>
      <c r="AC942" s="6">
        <f t="shared" ref="AC942" si="8467">AC$5/AB942+AC$6</f>
        <v>2.1981330708661417</v>
      </c>
      <c r="AD942" s="6">
        <f t="shared" ref="AD942:AD1005" si="8468">AD$5/AB942+AD$6</f>
        <v>2.4555551181102362</v>
      </c>
      <c r="AE942" s="28">
        <f t="shared" si="8397"/>
        <v>1972000</v>
      </c>
      <c r="AF942" s="6">
        <f t="shared" si="8451"/>
        <v>1.9125549695740365</v>
      </c>
      <c r="AG942" s="6">
        <f t="shared" ref="AG942:AG1005" si="8469">AG$5/AE942+AG$6</f>
        <v>2.1365979716024341</v>
      </c>
      <c r="AH942" s="28">
        <f t="shared" si="8398"/>
        <v>1972000</v>
      </c>
      <c r="AI942" s="6">
        <f t="shared" si="8452"/>
        <v>1.4459549695740366</v>
      </c>
      <c r="AJ942" s="6">
        <f t="shared" ref="AJ942:AJ1005" si="8470">AJ$5/AH942+AJ$6</f>
        <v>1.615297971602434</v>
      </c>
      <c r="AK942" s="28">
        <f t="shared" si="8399"/>
        <v>1972000</v>
      </c>
      <c r="AL942" s="6">
        <f t="shared" si="8453"/>
        <v>0.74585496957403652</v>
      </c>
      <c r="AM942" s="6">
        <f t="shared" ref="AM942:AM1005" si="8471">AM$5/AK942+AM$6</f>
        <v>0.75003053605290892</v>
      </c>
      <c r="AN942" s="28">
        <f t="shared" si="8400"/>
        <v>1972000</v>
      </c>
      <c r="AO942" s="6">
        <f t="shared" si="8454"/>
        <v>0.44505496957403651</v>
      </c>
      <c r="AP942" s="6">
        <f t="shared" ref="AP942:AP1005" si="8472">AP$5/AN942+AP$6</f>
        <v>0.44759797160243409</v>
      </c>
      <c r="AQ942" s="28">
        <f t="shared" si="8234"/>
        <v>183450</v>
      </c>
      <c r="AR942" s="6">
        <f t="shared" si="8148"/>
        <v>1.4128107931316436</v>
      </c>
      <c r="AS942" s="6">
        <f t="shared" si="8149"/>
        <v>1.577708112514923</v>
      </c>
      <c r="AT942" s="28">
        <f t="shared" si="8316"/>
        <v>1270000</v>
      </c>
      <c r="AU942" s="6">
        <f t="shared" si="8150"/>
        <v>1.1798330708661418</v>
      </c>
      <c r="AV942" s="6">
        <f t="shared" si="8151"/>
        <v>1.3178903588275139</v>
      </c>
      <c r="AW942" s="28">
        <f t="shared" si="8401"/>
        <v>1972000</v>
      </c>
      <c r="AX942" s="6">
        <f t="shared" si="8152"/>
        <v>1.1782549695740365</v>
      </c>
      <c r="AY942" s="6">
        <f t="shared" si="8153"/>
        <v>1.3162332123197118</v>
      </c>
      <c r="AZ942" s="28">
        <f t="shared" si="8402"/>
        <v>1972000</v>
      </c>
      <c r="BA942" s="6">
        <f t="shared" si="8154"/>
        <v>1.1782549695740365</v>
      </c>
      <c r="BB942" s="21">
        <f t="shared" si="8155"/>
        <v>1.3162332123197118</v>
      </c>
    </row>
    <row r="943" spans="4:54" x14ac:dyDescent="0.25">
      <c r="D943" s="28">
        <v>934</v>
      </c>
      <c r="F943" s="20"/>
      <c r="G943" s="29">
        <f t="shared" si="8166"/>
        <v>467.5</v>
      </c>
      <c r="H943" s="4">
        <f t="shared" ref="H943" si="8473">H$5/G943+H$6</f>
        <v>4.0314588235294115</v>
      </c>
      <c r="I943" s="4">
        <f t="shared" si="8157"/>
        <v>5.7782486631016043</v>
      </c>
      <c r="J943" s="28">
        <v>934</v>
      </c>
      <c r="K943" s="4">
        <f t="shared" ref="K943" si="8474">K$5/J943+K$6</f>
        <v>4.0315092077087797</v>
      </c>
      <c r="L943" s="4">
        <f t="shared" si="8159"/>
        <v>5.7783222698072807</v>
      </c>
      <c r="M943" s="28">
        <f t="shared" ref="M943:M1006" si="8475">+M942+3</f>
        <v>2602</v>
      </c>
      <c r="N943" s="6">
        <f t="shared" ref="N943" si="8476">N$5/M943+N$6</f>
        <v>3.7329162951575712</v>
      </c>
      <c r="O943" s="6">
        <f t="shared" si="8458"/>
        <v>5.2494751729438898</v>
      </c>
      <c r="P943" s="28">
        <f t="shared" ref="P943:P1006" si="8477">P942+30</f>
        <v>25120</v>
      </c>
      <c r="Q943" s="6">
        <f t="shared" ref="Q943" si="8478">Q$5/P943+Q$6</f>
        <v>3.6998722929936307</v>
      </c>
      <c r="R943" s="6">
        <f t="shared" si="8460"/>
        <v>5.2134898089171982</v>
      </c>
      <c r="S943" s="28">
        <f t="shared" si="8227"/>
        <v>47910</v>
      </c>
      <c r="T943" s="6">
        <f t="shared" ref="T943" si="8479">T$5/S943+T$6</f>
        <v>2.6556201210603216</v>
      </c>
      <c r="U943" s="6">
        <f t="shared" si="8462"/>
        <v>2.9657011271133378</v>
      </c>
      <c r="V943" s="28">
        <f t="shared" si="8229"/>
        <v>91950</v>
      </c>
      <c r="W943" s="6">
        <f t="shared" ref="W943" si="8480">W$5/V943+W$6</f>
        <v>2.567832572050027</v>
      </c>
      <c r="X943" s="6">
        <f t="shared" si="8464"/>
        <v>2.8679264817835781</v>
      </c>
      <c r="Y943" s="28">
        <f t="shared" si="8231"/>
        <v>183700</v>
      </c>
      <c r="Z943" s="6">
        <f t="shared" ref="Z943" si="8481">Z$5/Y943+Z$6</f>
        <v>2.4450949918345128</v>
      </c>
      <c r="AA943" s="6">
        <f t="shared" si="8466"/>
        <v>2.7310774632553079</v>
      </c>
      <c r="AB943" s="28">
        <f t="shared" si="8314"/>
        <v>1272000</v>
      </c>
      <c r="AC943" s="6">
        <f t="shared" ref="AC943" si="8482">AC$5/AB943+AC$6</f>
        <v>2.1981261006289312</v>
      </c>
      <c r="AD943" s="6">
        <f t="shared" si="8468"/>
        <v>2.4555477987421384</v>
      </c>
      <c r="AE943" s="28">
        <f t="shared" si="8397"/>
        <v>1975000</v>
      </c>
      <c r="AF943" s="6">
        <f t="shared" si="8451"/>
        <v>1.9125506329113924</v>
      </c>
      <c r="AG943" s="6">
        <f t="shared" si="8469"/>
        <v>2.1365934177215191</v>
      </c>
      <c r="AH943" s="28">
        <f t="shared" si="8398"/>
        <v>1975000</v>
      </c>
      <c r="AI943" s="6">
        <f t="shared" si="8452"/>
        <v>1.4459506329113925</v>
      </c>
      <c r="AJ943" s="6">
        <f t="shared" si="8470"/>
        <v>1.615293417721519</v>
      </c>
      <c r="AK943" s="28">
        <f t="shared" si="8399"/>
        <v>1975000</v>
      </c>
      <c r="AL943" s="6">
        <f t="shared" si="8453"/>
        <v>0.74585063291139242</v>
      </c>
      <c r="AM943" s="6">
        <f t="shared" si="8471"/>
        <v>0.75002598217199379</v>
      </c>
      <c r="AN943" s="28">
        <f t="shared" si="8400"/>
        <v>1975000</v>
      </c>
      <c r="AO943" s="6">
        <f t="shared" si="8454"/>
        <v>0.44505063291139241</v>
      </c>
      <c r="AP943" s="6">
        <f t="shared" si="8472"/>
        <v>0.447593417721519</v>
      </c>
      <c r="AQ943" s="28">
        <f t="shared" si="8234"/>
        <v>183700</v>
      </c>
      <c r="AR943" s="6">
        <f t="shared" si="8148"/>
        <v>1.4127949918345128</v>
      </c>
      <c r="AS943" s="6">
        <f t="shared" si="8149"/>
        <v>1.5776915174437112</v>
      </c>
      <c r="AT943" s="28">
        <f t="shared" si="8316"/>
        <v>1272000</v>
      </c>
      <c r="AU943" s="6">
        <f t="shared" si="8150"/>
        <v>1.1798261006289308</v>
      </c>
      <c r="AV943" s="6">
        <f t="shared" si="8151"/>
        <v>1.3178830394594161</v>
      </c>
      <c r="AW943" s="28">
        <f t="shared" si="8401"/>
        <v>1975000</v>
      </c>
      <c r="AX943" s="6">
        <f t="shared" si="8152"/>
        <v>1.1782506329113924</v>
      </c>
      <c r="AY943" s="6">
        <f t="shared" si="8153"/>
        <v>1.3162286584387968</v>
      </c>
      <c r="AZ943" s="28">
        <f t="shared" si="8402"/>
        <v>1975000</v>
      </c>
      <c r="BA943" s="6">
        <f t="shared" si="8154"/>
        <v>1.1782506329113924</v>
      </c>
      <c r="BB943" s="21">
        <f t="shared" si="8155"/>
        <v>1.3162286584387968</v>
      </c>
    </row>
    <row r="944" spans="4:54" x14ac:dyDescent="0.25">
      <c r="D944" s="28">
        <v>935</v>
      </c>
      <c r="F944" s="20"/>
      <c r="G944" s="29">
        <f t="shared" si="8166"/>
        <v>468</v>
      </c>
      <c r="H944" s="4">
        <f t="shared" ref="H944" si="8483">H$5/G944+H$6</f>
        <v>4.0314085470085468</v>
      </c>
      <c r="I944" s="4">
        <f t="shared" si="8157"/>
        <v>5.7781752136752136</v>
      </c>
      <c r="J944" s="28">
        <v>935</v>
      </c>
      <c r="K944" s="4">
        <f t="shared" ref="K944" si="8484">K$5/J944+K$6</f>
        <v>4.0314588235294115</v>
      </c>
      <c r="L944" s="4">
        <f t="shared" si="8159"/>
        <v>5.7782486631016043</v>
      </c>
      <c r="M944" s="28">
        <f t="shared" si="8475"/>
        <v>2605</v>
      </c>
      <c r="N944" s="6">
        <f t="shared" ref="N944" si="8485">N$5/M944+N$6</f>
        <v>3.7328715930902114</v>
      </c>
      <c r="O944" s="6">
        <f t="shared" si="8458"/>
        <v>5.2494264875239924</v>
      </c>
      <c r="P944" s="28">
        <f t="shared" si="8477"/>
        <v>25150</v>
      </c>
      <c r="Q944" s="6">
        <f t="shared" ref="Q944" si="8486">Q$5/P944+Q$6</f>
        <v>3.6998654075546722</v>
      </c>
      <c r="R944" s="6">
        <f t="shared" si="8460"/>
        <v>5.213482306163022</v>
      </c>
      <c r="S944" s="28">
        <f t="shared" si="8227"/>
        <v>47975</v>
      </c>
      <c r="T944" s="6">
        <f t="shared" ref="T944" si="8487">T$5/S944+T$6</f>
        <v>2.6555935383011988</v>
      </c>
      <c r="U944" s="6">
        <f t="shared" si="8462"/>
        <v>2.9656732152162584</v>
      </c>
      <c r="V944" s="28">
        <f t="shared" si="8229"/>
        <v>92075</v>
      </c>
      <c r="W944" s="6">
        <f t="shared" ref="W944" si="8488">W$5/V944+W$6</f>
        <v>2.5678109421667119</v>
      </c>
      <c r="X944" s="6">
        <f t="shared" si="8464"/>
        <v>2.8679037740972033</v>
      </c>
      <c r="Y944" s="28">
        <f t="shared" si="8231"/>
        <v>183950</v>
      </c>
      <c r="Z944" s="6">
        <f t="shared" ref="Z944" si="8489">Z$5/Y944+Z$6</f>
        <v>2.4450792334873608</v>
      </c>
      <c r="AA944" s="6">
        <f t="shared" si="8466"/>
        <v>2.7310609132916555</v>
      </c>
      <c r="AB944" s="28">
        <f t="shared" si="8314"/>
        <v>1274000</v>
      </c>
      <c r="AC944" s="6">
        <f t="shared" ref="AC944" si="8490">AC$5/AB944+AC$6</f>
        <v>2.1981191522762953</v>
      </c>
      <c r="AD944" s="6">
        <f t="shared" si="8468"/>
        <v>2.455540502354788</v>
      </c>
      <c r="AE944" s="28">
        <f t="shared" si="8397"/>
        <v>1978000</v>
      </c>
      <c r="AF944" s="6">
        <f t="shared" si="8451"/>
        <v>1.9125463094034378</v>
      </c>
      <c r="AG944" s="6">
        <f t="shared" si="8469"/>
        <v>2.1365888776541961</v>
      </c>
      <c r="AH944" s="28">
        <f t="shared" si="8398"/>
        <v>1978000</v>
      </c>
      <c r="AI944" s="6">
        <f t="shared" si="8452"/>
        <v>1.4459463094034379</v>
      </c>
      <c r="AJ944" s="6">
        <f t="shared" si="8470"/>
        <v>1.6152888776541963</v>
      </c>
      <c r="AK944" s="28">
        <f t="shared" si="8399"/>
        <v>1978000</v>
      </c>
      <c r="AL944" s="6">
        <f t="shared" si="8453"/>
        <v>0.74584630940343777</v>
      </c>
      <c r="AM944" s="6">
        <f t="shared" si="8471"/>
        <v>0.75002144210467103</v>
      </c>
      <c r="AN944" s="28">
        <f t="shared" si="8400"/>
        <v>1978000</v>
      </c>
      <c r="AO944" s="6">
        <f t="shared" si="8454"/>
        <v>0.44504630940343781</v>
      </c>
      <c r="AP944" s="6">
        <f t="shared" si="8472"/>
        <v>0.44758887765419614</v>
      </c>
      <c r="AQ944" s="28">
        <f t="shared" si="8234"/>
        <v>183950</v>
      </c>
      <c r="AR944" s="6">
        <f t="shared" si="8148"/>
        <v>1.4127792334873608</v>
      </c>
      <c r="AS944" s="6">
        <f t="shared" si="8149"/>
        <v>1.577674967480059</v>
      </c>
      <c r="AT944" s="28">
        <f t="shared" si="8316"/>
        <v>1274000</v>
      </c>
      <c r="AU944" s="6">
        <f t="shared" si="8150"/>
        <v>1.1798191522762951</v>
      </c>
      <c r="AV944" s="6">
        <f t="shared" si="8151"/>
        <v>1.3178757430720658</v>
      </c>
      <c r="AW944" s="28">
        <f t="shared" si="8401"/>
        <v>1978000</v>
      </c>
      <c r="AX944" s="6">
        <f t="shared" si="8152"/>
        <v>1.1782463094034379</v>
      </c>
      <c r="AY944" s="6">
        <f t="shared" si="8153"/>
        <v>1.316224118371474</v>
      </c>
      <c r="AZ944" s="28">
        <f t="shared" si="8402"/>
        <v>1978000</v>
      </c>
      <c r="BA944" s="6">
        <f t="shared" si="8154"/>
        <v>1.1782463094034379</v>
      </c>
      <c r="BB944" s="21">
        <f t="shared" si="8155"/>
        <v>1.316224118371474</v>
      </c>
    </row>
    <row r="945" spans="4:54" x14ac:dyDescent="0.25">
      <c r="D945" s="28">
        <v>936</v>
      </c>
      <c r="F945" s="20"/>
      <c r="G945" s="29">
        <f t="shared" si="8166"/>
        <v>468.5</v>
      </c>
      <c r="H945" s="4">
        <f t="shared" ref="H945" si="8491">H$5/G945+H$6</f>
        <v>4.0313583778014941</v>
      </c>
      <c r="I945" s="4">
        <f t="shared" si="8157"/>
        <v>5.7781019210245468</v>
      </c>
      <c r="J945" s="28">
        <v>936</v>
      </c>
      <c r="K945" s="4">
        <f t="shared" ref="K945" si="8492">K$5/J945+K$6</f>
        <v>4.0314085470085468</v>
      </c>
      <c r="L945" s="4">
        <f t="shared" si="8159"/>
        <v>5.7781752136752136</v>
      </c>
      <c r="M945" s="28">
        <f t="shared" si="8475"/>
        <v>2608</v>
      </c>
      <c r="N945" s="6">
        <f t="shared" ref="N945" si="8493">N$5/M945+N$6</f>
        <v>3.7328269938650309</v>
      </c>
      <c r="O945" s="6">
        <f t="shared" si="8458"/>
        <v>5.24937791411043</v>
      </c>
      <c r="P945" s="28">
        <f t="shared" si="8477"/>
        <v>25180</v>
      </c>
      <c r="Q945" s="6">
        <f t="shared" ref="Q945" si="8494">Q$5/P945+Q$6</f>
        <v>3.699858538522637</v>
      </c>
      <c r="R945" s="6">
        <f t="shared" si="8460"/>
        <v>5.2134748212867361</v>
      </c>
      <c r="S945" s="28">
        <f t="shared" si="8227"/>
        <v>48040</v>
      </c>
      <c r="T945" s="6">
        <f t="shared" ref="T945" si="8495">T$5/S945+T$6</f>
        <v>2.6555670274771024</v>
      </c>
      <c r="U945" s="6">
        <f t="shared" si="8462"/>
        <v>2.9656453788509576</v>
      </c>
      <c r="V945" s="28">
        <f t="shared" si="8229"/>
        <v>92200</v>
      </c>
      <c r="W945" s="6">
        <f t="shared" ref="W945" si="8496">W$5/V945+W$6</f>
        <v>2.5677893709327546</v>
      </c>
      <c r="X945" s="6">
        <f t="shared" si="8464"/>
        <v>2.8678811279826464</v>
      </c>
      <c r="Y945" s="28">
        <f t="shared" si="8231"/>
        <v>184200</v>
      </c>
      <c r="Z945" s="6">
        <f t="shared" ref="Z945" si="8497">Z$5/Y945+Z$6</f>
        <v>2.4450635179153095</v>
      </c>
      <c r="AA945" s="6">
        <f t="shared" si="8466"/>
        <v>2.7310444082519001</v>
      </c>
      <c r="AB945" s="28">
        <f t="shared" si="8314"/>
        <v>1276000</v>
      </c>
      <c r="AC945" s="6">
        <f t="shared" ref="AC945" si="8498">AC$5/AB945+AC$6</f>
        <v>2.1981122257053292</v>
      </c>
      <c r="AD945" s="6">
        <f t="shared" si="8468"/>
        <v>2.455533228840125</v>
      </c>
      <c r="AE945" s="28">
        <f t="shared" si="8397"/>
        <v>1981000</v>
      </c>
      <c r="AF945" s="6">
        <f t="shared" si="8451"/>
        <v>1.9125419989904089</v>
      </c>
      <c r="AG945" s="6">
        <f t="shared" si="8469"/>
        <v>2.1365843513377083</v>
      </c>
      <c r="AH945" s="28">
        <f t="shared" si="8398"/>
        <v>1981000</v>
      </c>
      <c r="AI945" s="6">
        <f t="shared" si="8452"/>
        <v>1.445941998990409</v>
      </c>
      <c r="AJ945" s="6">
        <f t="shared" si="8470"/>
        <v>1.6152843513377082</v>
      </c>
      <c r="AK945" s="28">
        <f t="shared" si="8399"/>
        <v>1981000</v>
      </c>
      <c r="AL945" s="6">
        <f t="shared" si="8453"/>
        <v>0.74584199899040893</v>
      </c>
      <c r="AM945" s="6">
        <f t="shared" si="8471"/>
        <v>0.75001691578818308</v>
      </c>
      <c r="AN945" s="28">
        <f t="shared" si="8400"/>
        <v>1981000</v>
      </c>
      <c r="AO945" s="6">
        <f t="shared" si="8454"/>
        <v>0.44504199899040886</v>
      </c>
      <c r="AP945" s="6">
        <f t="shared" si="8472"/>
        <v>0.44758435133770824</v>
      </c>
      <c r="AQ945" s="28">
        <f t="shared" si="8234"/>
        <v>184200</v>
      </c>
      <c r="AR945" s="6">
        <f t="shared" si="8148"/>
        <v>1.4127635179153095</v>
      </c>
      <c r="AS945" s="6">
        <f t="shared" si="8149"/>
        <v>1.5776584624403038</v>
      </c>
      <c r="AT945" s="28">
        <f t="shared" si="8316"/>
        <v>1276000</v>
      </c>
      <c r="AU945" s="6">
        <f t="shared" si="8150"/>
        <v>1.1798122257053292</v>
      </c>
      <c r="AV945" s="6">
        <f t="shared" si="8151"/>
        <v>1.3178684695574032</v>
      </c>
      <c r="AW945" s="28">
        <f t="shared" si="8401"/>
        <v>1981000</v>
      </c>
      <c r="AX945" s="6">
        <f t="shared" si="8152"/>
        <v>1.1782419989904089</v>
      </c>
      <c r="AY945" s="6">
        <f t="shared" si="8153"/>
        <v>1.316219592054986</v>
      </c>
      <c r="AZ945" s="28">
        <f t="shared" si="8402"/>
        <v>1981000</v>
      </c>
      <c r="BA945" s="6">
        <f t="shared" si="8154"/>
        <v>1.1782419989904089</v>
      </c>
      <c r="BB945" s="21">
        <f t="shared" si="8155"/>
        <v>1.316219592054986</v>
      </c>
    </row>
    <row r="946" spans="4:54" x14ac:dyDescent="0.25">
      <c r="D946" s="28">
        <v>937</v>
      </c>
      <c r="F946" s="20"/>
      <c r="G946" s="29">
        <f t="shared" si="8166"/>
        <v>469</v>
      </c>
      <c r="H946" s="4">
        <f t="shared" ref="H946" si="8499">H$5/G946+H$6</f>
        <v>4.031308315565032</v>
      </c>
      <c r="I946" s="4">
        <f t="shared" si="8157"/>
        <v>5.7780287846481881</v>
      </c>
      <c r="J946" s="28">
        <v>937</v>
      </c>
      <c r="K946" s="4">
        <f t="shared" ref="K946" si="8500">K$5/J946+K$6</f>
        <v>4.0313583778014941</v>
      </c>
      <c r="L946" s="4">
        <f t="shared" si="8159"/>
        <v>5.7781019210245468</v>
      </c>
      <c r="M946" s="28">
        <f t="shared" si="8475"/>
        <v>2611</v>
      </c>
      <c r="N946" s="6">
        <f t="shared" ref="N946" si="8501">N$5/M946+N$6</f>
        <v>3.7327824971275376</v>
      </c>
      <c r="O946" s="6">
        <f t="shared" si="8458"/>
        <v>5.2493294523171201</v>
      </c>
      <c r="P946" s="28">
        <f t="shared" si="8477"/>
        <v>25210</v>
      </c>
      <c r="Q946" s="6">
        <f t="shared" ref="Q946" si="8502">Q$5/P946+Q$6</f>
        <v>3.699851685838953</v>
      </c>
      <c r="R946" s="6">
        <f t="shared" si="8460"/>
        <v>5.2134673542245142</v>
      </c>
      <c r="S946" s="28">
        <f t="shared" si="8227"/>
        <v>48105</v>
      </c>
      <c r="T946" s="6">
        <f t="shared" ref="T946" si="8503">T$5/S946+T$6</f>
        <v>2.6555405882964349</v>
      </c>
      <c r="U946" s="6">
        <f t="shared" si="8462"/>
        <v>2.9656176177112568</v>
      </c>
      <c r="V946" s="28">
        <f t="shared" si="8229"/>
        <v>92325</v>
      </c>
      <c r="W946" s="6">
        <f t="shared" ref="W946" si="8504">W$5/V946+W$6</f>
        <v>2.5677678581099377</v>
      </c>
      <c r="X946" s="6">
        <f t="shared" si="8464"/>
        <v>2.8678585431898185</v>
      </c>
      <c r="Y946" s="28">
        <f t="shared" si="8231"/>
        <v>184450</v>
      </c>
      <c r="Z946" s="6">
        <f t="shared" ref="Z946" si="8505">Z$5/Y946+Z$6</f>
        <v>2.4450478449444293</v>
      </c>
      <c r="AA946" s="6">
        <f t="shared" si="8466"/>
        <v>2.731027947953375</v>
      </c>
      <c r="AB946" s="28">
        <f t="shared" si="8314"/>
        <v>1278000</v>
      </c>
      <c r="AC946" s="6">
        <f t="shared" ref="AC946" si="8506">AC$5/AB946+AC$6</f>
        <v>2.1981053208137715</v>
      </c>
      <c r="AD946" s="6">
        <f t="shared" si="8468"/>
        <v>2.4555259780907668</v>
      </c>
      <c r="AE946" s="28">
        <f t="shared" si="8397"/>
        <v>1984000</v>
      </c>
      <c r="AF946" s="6">
        <f t="shared" si="8451"/>
        <v>1.9125377016129033</v>
      </c>
      <c r="AG946" s="6">
        <f t="shared" si="8469"/>
        <v>2.1365798387096775</v>
      </c>
      <c r="AH946" s="28">
        <f t="shared" si="8398"/>
        <v>1984000</v>
      </c>
      <c r="AI946" s="6">
        <f t="shared" si="8452"/>
        <v>1.4459377016129034</v>
      </c>
      <c r="AJ946" s="6">
        <f t="shared" si="8470"/>
        <v>1.6152798387096774</v>
      </c>
      <c r="AK946" s="28">
        <f t="shared" si="8399"/>
        <v>1984000</v>
      </c>
      <c r="AL946" s="6">
        <f t="shared" si="8453"/>
        <v>0.74583770161290319</v>
      </c>
      <c r="AM946" s="6">
        <f t="shared" si="8471"/>
        <v>0.75001240316015227</v>
      </c>
      <c r="AN946" s="28">
        <f t="shared" si="8400"/>
        <v>1984000</v>
      </c>
      <c r="AO946" s="6">
        <f t="shared" si="8454"/>
        <v>0.44503770161290324</v>
      </c>
      <c r="AP946" s="6">
        <f t="shared" si="8472"/>
        <v>0.44757983870967744</v>
      </c>
      <c r="AQ946" s="28">
        <f t="shared" si="8234"/>
        <v>184450</v>
      </c>
      <c r="AR946" s="6">
        <f t="shared" si="8148"/>
        <v>1.4127478449444295</v>
      </c>
      <c r="AS946" s="6">
        <f t="shared" si="8149"/>
        <v>1.5776420021417785</v>
      </c>
      <c r="AT946" s="28">
        <f t="shared" si="8316"/>
        <v>1278000</v>
      </c>
      <c r="AU946" s="6">
        <f t="shared" si="8150"/>
        <v>1.1798053208137715</v>
      </c>
      <c r="AV946" s="6">
        <f t="shared" si="8151"/>
        <v>1.3178612188080447</v>
      </c>
      <c r="AW946" s="28">
        <f t="shared" si="8401"/>
        <v>1984000</v>
      </c>
      <c r="AX946" s="6">
        <f t="shared" si="8152"/>
        <v>1.1782377016129033</v>
      </c>
      <c r="AY946" s="6">
        <f t="shared" si="8153"/>
        <v>1.3162150794269551</v>
      </c>
      <c r="AZ946" s="28">
        <f t="shared" si="8402"/>
        <v>1984000</v>
      </c>
      <c r="BA946" s="6">
        <f t="shared" si="8154"/>
        <v>1.1782377016129033</v>
      </c>
      <c r="BB946" s="21">
        <f t="shared" si="8155"/>
        <v>1.3162150794269551</v>
      </c>
    </row>
    <row r="947" spans="4:54" x14ac:dyDescent="0.25">
      <c r="D947" s="28">
        <v>938</v>
      </c>
      <c r="F947" s="20"/>
      <c r="G947" s="29">
        <f t="shared" si="8166"/>
        <v>469.5</v>
      </c>
      <c r="H947" s="4">
        <f t="shared" ref="H947" si="8507">H$5/G947+H$6</f>
        <v>4.031258359957401</v>
      </c>
      <c r="I947" s="4">
        <f t="shared" si="8157"/>
        <v>5.7779558040468588</v>
      </c>
      <c r="J947" s="28">
        <v>938</v>
      </c>
      <c r="K947" s="4">
        <f t="shared" ref="K947" si="8508">K$5/J947+K$6</f>
        <v>4.031308315565032</v>
      </c>
      <c r="L947" s="4">
        <f t="shared" si="8159"/>
        <v>5.7780287846481881</v>
      </c>
      <c r="M947" s="28">
        <f t="shared" si="8475"/>
        <v>2614</v>
      </c>
      <c r="N947" s="6">
        <f t="shared" ref="N947" si="8509">N$5/M947+N$6</f>
        <v>3.7327381025248663</v>
      </c>
      <c r="O947" s="6">
        <f t="shared" si="8458"/>
        <v>5.2492811017597552</v>
      </c>
      <c r="P947" s="28">
        <f t="shared" si="8477"/>
        <v>25240</v>
      </c>
      <c r="Q947" s="6">
        <f t="shared" ref="Q947" si="8510">Q$5/P947+Q$6</f>
        <v>3.6998448494453249</v>
      </c>
      <c r="R947" s="6">
        <f t="shared" si="8460"/>
        <v>5.2134599049128374</v>
      </c>
      <c r="S947" s="28">
        <f t="shared" si="8227"/>
        <v>48170</v>
      </c>
      <c r="T947" s="6">
        <f t="shared" ref="T947" si="8511">T$5/S947+T$6</f>
        <v>2.655514220469172</v>
      </c>
      <c r="U947" s="6">
        <f t="shared" si="8462"/>
        <v>2.9655899314926302</v>
      </c>
      <c r="V947" s="28">
        <f t="shared" si="8229"/>
        <v>92450</v>
      </c>
      <c r="W947" s="6">
        <f t="shared" ref="W947" si="8512">W$5/V947+W$6</f>
        <v>2.5677464034613302</v>
      </c>
      <c r="X947" s="6">
        <f t="shared" si="8464"/>
        <v>2.8678360194699839</v>
      </c>
      <c r="Y947" s="28">
        <f t="shared" si="8231"/>
        <v>184700</v>
      </c>
      <c r="Z947" s="6">
        <f t="shared" ref="Z947" si="8513">Z$5/Y947+Z$6</f>
        <v>2.4450322144017327</v>
      </c>
      <c r="AA947" s="6">
        <f t="shared" si="8466"/>
        <v>2.731011532214402</v>
      </c>
      <c r="AB947" s="28">
        <f t="shared" si="8314"/>
        <v>1280000</v>
      </c>
      <c r="AC947" s="6">
        <f t="shared" ref="AC947" si="8514">AC$5/AB947+AC$6</f>
        <v>2.1980984375000001</v>
      </c>
      <c r="AD947" s="6">
        <f t="shared" si="8468"/>
        <v>2.45551875</v>
      </c>
      <c r="AE947" s="28">
        <f t="shared" si="8397"/>
        <v>1987000</v>
      </c>
      <c r="AF947" s="6">
        <f t="shared" si="8451"/>
        <v>1.9125334172118771</v>
      </c>
      <c r="AG947" s="6">
        <f t="shared" si="8469"/>
        <v>2.1365753397081026</v>
      </c>
      <c r="AH947" s="28">
        <f t="shared" si="8398"/>
        <v>1987000</v>
      </c>
      <c r="AI947" s="6">
        <f t="shared" si="8452"/>
        <v>1.4459334172118772</v>
      </c>
      <c r="AJ947" s="6">
        <f t="shared" si="8470"/>
        <v>1.6152753397081028</v>
      </c>
      <c r="AK947" s="28">
        <f t="shared" si="8399"/>
        <v>1987000</v>
      </c>
      <c r="AL947" s="6">
        <f t="shared" si="8453"/>
        <v>0.74583341721187724</v>
      </c>
      <c r="AM947" s="6">
        <f t="shared" si="8471"/>
        <v>0.75000790415857754</v>
      </c>
      <c r="AN947" s="28">
        <f t="shared" si="8400"/>
        <v>1987000</v>
      </c>
      <c r="AO947" s="6">
        <f t="shared" si="8454"/>
        <v>0.44503341721187717</v>
      </c>
      <c r="AP947" s="6">
        <f t="shared" si="8472"/>
        <v>0.44757533970810265</v>
      </c>
      <c r="AQ947" s="28">
        <f t="shared" si="8234"/>
        <v>184700</v>
      </c>
      <c r="AR947" s="6">
        <f t="shared" si="8148"/>
        <v>1.4127322144017325</v>
      </c>
      <c r="AS947" s="6">
        <f t="shared" si="8149"/>
        <v>1.5776255864028053</v>
      </c>
      <c r="AT947" s="28">
        <f t="shared" si="8316"/>
        <v>1280000</v>
      </c>
      <c r="AU947" s="6">
        <f t="shared" si="8150"/>
        <v>1.1797984374999999</v>
      </c>
      <c r="AV947" s="6">
        <f t="shared" si="8151"/>
        <v>1.3178539907172777</v>
      </c>
      <c r="AW947" s="28">
        <f t="shared" si="8401"/>
        <v>1987000</v>
      </c>
      <c r="AX947" s="6">
        <f t="shared" si="8152"/>
        <v>1.1782334172118771</v>
      </c>
      <c r="AY947" s="6">
        <f t="shared" si="8153"/>
        <v>1.3162105804253805</v>
      </c>
      <c r="AZ947" s="28">
        <f t="shared" si="8402"/>
        <v>1987000</v>
      </c>
      <c r="BA947" s="6">
        <f t="shared" si="8154"/>
        <v>1.1782334172118771</v>
      </c>
      <c r="BB947" s="21">
        <f t="shared" si="8155"/>
        <v>1.3162105804253805</v>
      </c>
    </row>
    <row r="948" spans="4:54" x14ac:dyDescent="0.25">
      <c r="D948" s="28">
        <v>939</v>
      </c>
      <c r="F948" s="20"/>
      <c r="G948" s="29">
        <f t="shared" si="8166"/>
        <v>470</v>
      </c>
      <c r="H948" s="4">
        <f t="shared" ref="H948" si="8515">H$5/G948+H$6</f>
        <v>4.0312085106382982</v>
      </c>
      <c r="I948" s="4">
        <f t="shared" si="8157"/>
        <v>5.7778829787234045</v>
      </c>
      <c r="J948" s="28">
        <v>939</v>
      </c>
      <c r="K948" s="4">
        <f t="shared" ref="K948" si="8516">K$5/J948+K$6</f>
        <v>4.031258359957401</v>
      </c>
      <c r="L948" s="4">
        <f t="shared" si="8159"/>
        <v>5.7779558040468588</v>
      </c>
      <c r="M948" s="28">
        <f t="shared" si="8475"/>
        <v>2617</v>
      </c>
      <c r="N948" s="6">
        <f t="shared" ref="N948" si="8517">N$5/M948+N$6</f>
        <v>3.7326938097057702</v>
      </c>
      <c r="O948" s="6">
        <f t="shared" si="8458"/>
        <v>5.2492328620557895</v>
      </c>
      <c r="P948" s="28">
        <f t="shared" si="8477"/>
        <v>25270</v>
      </c>
      <c r="Q948" s="6">
        <f t="shared" ref="Q948" si="8518">Q$5/P948+Q$6</f>
        <v>3.6998380292837356</v>
      </c>
      <c r="R948" s="6">
        <f t="shared" si="8460"/>
        <v>5.213452473288485</v>
      </c>
      <c r="S948" s="28">
        <f t="shared" si="8227"/>
        <v>48235</v>
      </c>
      <c r="T948" s="6">
        <f t="shared" ref="T948" si="8519">T$5/S948+T$6</f>
        <v>2.6554879237068518</v>
      </c>
      <c r="U948" s="6">
        <f t="shared" si="8462"/>
        <v>2.9655623198921943</v>
      </c>
      <c r="V948" s="28">
        <f t="shared" si="8229"/>
        <v>92575</v>
      </c>
      <c r="W948" s="6">
        <f t="shared" ref="W948" si="8520">W$5/V948+W$6</f>
        <v>2.5677250067512825</v>
      </c>
      <c r="X948" s="6">
        <f t="shared" si="8464"/>
        <v>2.8678135565757494</v>
      </c>
      <c r="Y948" s="28">
        <f t="shared" si="8231"/>
        <v>184950</v>
      </c>
      <c r="Z948" s="6">
        <f t="shared" ref="Z948" si="8521">Z$5/Y948+Z$6</f>
        <v>2.4450166261151662</v>
      </c>
      <c r="AA948" s="6">
        <f t="shared" si="8466"/>
        <v>2.7309951608542851</v>
      </c>
      <c r="AB948" s="28">
        <f t="shared" si="8314"/>
        <v>1282000</v>
      </c>
      <c r="AC948" s="6">
        <f t="shared" ref="AC948" si="8522">AC$5/AB948+AC$6</f>
        <v>2.1980915756630268</v>
      </c>
      <c r="AD948" s="6">
        <f t="shared" si="8468"/>
        <v>2.4555115444617783</v>
      </c>
      <c r="AE948" s="28">
        <f t="shared" si="8397"/>
        <v>1990000</v>
      </c>
      <c r="AF948" s="6">
        <f t="shared" si="8451"/>
        <v>1.9125291457286431</v>
      </c>
      <c r="AG948" s="6">
        <f t="shared" si="8469"/>
        <v>2.1365708542713566</v>
      </c>
      <c r="AH948" s="28">
        <f t="shared" si="8398"/>
        <v>1990000</v>
      </c>
      <c r="AI948" s="6">
        <f t="shared" si="8452"/>
        <v>1.4459291457286432</v>
      </c>
      <c r="AJ948" s="6">
        <f t="shared" si="8470"/>
        <v>1.6152708542713567</v>
      </c>
      <c r="AK948" s="28">
        <f t="shared" si="8399"/>
        <v>1990000</v>
      </c>
      <c r="AL948" s="6">
        <f t="shared" si="8453"/>
        <v>0.74582914572864323</v>
      </c>
      <c r="AM948" s="6">
        <f t="shared" si="8471"/>
        <v>0.75000341872183163</v>
      </c>
      <c r="AN948" s="28">
        <f t="shared" si="8400"/>
        <v>1990000</v>
      </c>
      <c r="AO948" s="6">
        <f t="shared" si="8454"/>
        <v>0.44502914572864322</v>
      </c>
      <c r="AP948" s="6">
        <f t="shared" si="8472"/>
        <v>0.44757085427135679</v>
      </c>
      <c r="AQ948" s="28">
        <f t="shared" si="8234"/>
        <v>184950</v>
      </c>
      <c r="AR948" s="6">
        <f t="shared" si="8148"/>
        <v>1.4127166261151662</v>
      </c>
      <c r="AS948" s="6">
        <f t="shared" si="8149"/>
        <v>1.5776092150426886</v>
      </c>
      <c r="AT948" s="28">
        <f t="shared" si="8316"/>
        <v>1282000</v>
      </c>
      <c r="AU948" s="6">
        <f t="shared" si="8150"/>
        <v>1.1797915756630266</v>
      </c>
      <c r="AV948" s="6">
        <f t="shared" si="8151"/>
        <v>1.3178467851790563</v>
      </c>
      <c r="AW948" s="28">
        <f t="shared" si="8401"/>
        <v>1990000</v>
      </c>
      <c r="AX948" s="6">
        <f t="shared" si="8152"/>
        <v>1.1782291457286431</v>
      </c>
      <c r="AY948" s="6">
        <f t="shared" si="8153"/>
        <v>1.3162060949886345</v>
      </c>
      <c r="AZ948" s="28">
        <f t="shared" si="8402"/>
        <v>1990000</v>
      </c>
      <c r="BA948" s="6">
        <f t="shared" si="8154"/>
        <v>1.1782291457286431</v>
      </c>
      <c r="BB948" s="21">
        <f t="shared" si="8155"/>
        <v>1.3162060949886345</v>
      </c>
    </row>
    <row r="949" spans="4:54" x14ac:dyDescent="0.25">
      <c r="D949" s="28">
        <v>940</v>
      </c>
      <c r="F949" s="20"/>
      <c r="G949" s="29">
        <f t="shared" si="8166"/>
        <v>470.5</v>
      </c>
      <c r="H949" s="4">
        <f t="shared" ref="H949" si="8523">H$5/G949+H$6</f>
        <v>4.0311587672688631</v>
      </c>
      <c r="I949" s="4">
        <f t="shared" si="8157"/>
        <v>5.7778103081827847</v>
      </c>
      <c r="J949" s="28">
        <v>940</v>
      </c>
      <c r="K949" s="4">
        <f t="shared" ref="K949" si="8524">K$5/J949+K$6</f>
        <v>4.0312085106382982</v>
      </c>
      <c r="L949" s="4">
        <f t="shared" si="8159"/>
        <v>5.7778829787234045</v>
      </c>
      <c r="M949" s="28">
        <f t="shared" si="8475"/>
        <v>2620</v>
      </c>
      <c r="N949" s="6">
        <f t="shared" ref="N949" si="8525">N$5/M949+N$6</f>
        <v>3.732649618320611</v>
      </c>
      <c r="O949" s="6">
        <f t="shared" si="8458"/>
        <v>5.2491847328244274</v>
      </c>
      <c r="P949" s="28">
        <f t="shared" si="8477"/>
        <v>25300</v>
      </c>
      <c r="Q949" s="6">
        <f t="shared" ref="Q949" si="8526">Q$5/P949+Q$6</f>
        <v>3.6998312252964429</v>
      </c>
      <c r="R949" s="6">
        <f t="shared" si="8460"/>
        <v>5.2134450592885377</v>
      </c>
      <c r="S949" s="28">
        <f t="shared" si="8227"/>
        <v>48300</v>
      </c>
      <c r="T949" s="6">
        <f t="shared" ref="T949" si="8527">T$5/S949+T$6</f>
        <v>2.6554616977225676</v>
      </c>
      <c r="U949" s="6">
        <f t="shared" si="8462"/>
        <v>2.9655347826086955</v>
      </c>
      <c r="V949" s="28">
        <f t="shared" si="8229"/>
        <v>92700</v>
      </c>
      <c r="W949" s="6">
        <f t="shared" ref="W949" si="8528">W$5/V949+W$6</f>
        <v>2.5677036677454153</v>
      </c>
      <c r="X949" s="6">
        <f t="shared" si="8464"/>
        <v>2.8677911542610572</v>
      </c>
      <c r="Y949" s="28">
        <f t="shared" si="8231"/>
        <v>185200</v>
      </c>
      <c r="Z949" s="6">
        <f t="shared" ref="Z949" si="8529">Z$5/Y949+Z$6</f>
        <v>2.4450010799136068</v>
      </c>
      <c r="AA949" s="6">
        <f t="shared" si="8466"/>
        <v>2.7309788336933045</v>
      </c>
      <c r="AB949" s="28">
        <f t="shared" si="8314"/>
        <v>1284000</v>
      </c>
      <c r="AC949" s="6">
        <f t="shared" ref="AC949" si="8530">AC$5/AB949+AC$6</f>
        <v>2.1980847352024924</v>
      </c>
      <c r="AD949" s="6">
        <f t="shared" si="8468"/>
        <v>2.4555043613707164</v>
      </c>
      <c r="AE949" s="28">
        <f t="shared" si="8397"/>
        <v>1993000</v>
      </c>
      <c r="AF949" s="6">
        <f t="shared" si="8451"/>
        <v>1.912524887104867</v>
      </c>
      <c r="AG949" s="6">
        <f t="shared" si="8469"/>
        <v>2.1365663823381835</v>
      </c>
      <c r="AH949" s="28">
        <f t="shared" si="8398"/>
        <v>1993000</v>
      </c>
      <c r="AI949" s="6">
        <f t="shared" si="8452"/>
        <v>1.4459248871048671</v>
      </c>
      <c r="AJ949" s="6">
        <f t="shared" si="8470"/>
        <v>1.6152663823381836</v>
      </c>
      <c r="AK949" s="28">
        <f t="shared" si="8399"/>
        <v>1993000</v>
      </c>
      <c r="AL949" s="6">
        <f t="shared" si="8453"/>
        <v>0.74582488710486705</v>
      </c>
      <c r="AM949" s="6">
        <f t="shared" si="8471"/>
        <v>0.74999894678865853</v>
      </c>
      <c r="AN949" s="28">
        <f t="shared" si="8400"/>
        <v>1993000</v>
      </c>
      <c r="AO949" s="6">
        <f t="shared" si="8454"/>
        <v>0.44502488710486704</v>
      </c>
      <c r="AP949" s="6">
        <f t="shared" si="8472"/>
        <v>0.44756638233818363</v>
      </c>
      <c r="AQ949" s="28">
        <f t="shared" si="8234"/>
        <v>185200</v>
      </c>
      <c r="AR949" s="6">
        <f t="shared" si="8148"/>
        <v>1.4127010799136068</v>
      </c>
      <c r="AS949" s="6">
        <f t="shared" si="8149"/>
        <v>1.5775928878817083</v>
      </c>
      <c r="AT949" s="28">
        <f t="shared" si="8316"/>
        <v>1284000</v>
      </c>
      <c r="AU949" s="6">
        <f t="shared" si="8150"/>
        <v>1.1797847352024922</v>
      </c>
      <c r="AV949" s="6">
        <f t="shared" si="8151"/>
        <v>1.3178396020879943</v>
      </c>
      <c r="AW949" s="28">
        <f t="shared" si="8401"/>
        <v>1993000</v>
      </c>
      <c r="AX949" s="6">
        <f t="shared" si="8152"/>
        <v>1.1782248871048671</v>
      </c>
      <c r="AY949" s="6">
        <f t="shared" si="8153"/>
        <v>1.3162016230554614</v>
      </c>
      <c r="AZ949" s="28">
        <f t="shared" si="8402"/>
        <v>1993000</v>
      </c>
      <c r="BA949" s="6">
        <f t="shared" si="8154"/>
        <v>1.1782248871048671</v>
      </c>
      <c r="BB949" s="21">
        <f t="shared" si="8155"/>
        <v>1.3162016230554614</v>
      </c>
    </row>
    <row r="950" spans="4:54" x14ac:dyDescent="0.25">
      <c r="D950" s="28">
        <v>941</v>
      </c>
      <c r="F950" s="20"/>
      <c r="G950" s="29">
        <f t="shared" si="8166"/>
        <v>471</v>
      </c>
      <c r="H950" s="4">
        <f t="shared" ref="H950" si="8531">H$5/G950+H$6</f>
        <v>4.0311091295116777</v>
      </c>
      <c r="I950" s="4">
        <f t="shared" si="8157"/>
        <v>5.7777377919320596</v>
      </c>
      <c r="J950" s="28">
        <v>941</v>
      </c>
      <c r="K950" s="4">
        <f t="shared" ref="K950" si="8532">K$5/J950+K$6</f>
        <v>4.0311587672688631</v>
      </c>
      <c r="L950" s="4">
        <f t="shared" si="8159"/>
        <v>5.7778103081827847</v>
      </c>
      <c r="M950" s="28">
        <f t="shared" si="8475"/>
        <v>2623</v>
      </c>
      <c r="N950" s="6">
        <f t="shared" ref="N950" si="8533">N$5/M950+N$6</f>
        <v>3.7326055280213497</v>
      </c>
      <c r="O950" s="6">
        <f t="shared" si="8458"/>
        <v>5.2491367136866183</v>
      </c>
      <c r="P950" s="28">
        <f t="shared" si="8477"/>
        <v>25330</v>
      </c>
      <c r="Q950" s="6">
        <f t="shared" ref="Q950" si="8534">Q$5/P950+Q$6</f>
        <v>3.6998244374259772</v>
      </c>
      <c r="R950" s="6">
        <f t="shared" si="8460"/>
        <v>5.2134376628503754</v>
      </c>
      <c r="S950" s="28">
        <f t="shared" si="8227"/>
        <v>48365</v>
      </c>
      <c r="T950" s="6">
        <f t="shared" ref="T950" si="8535">T$5/S950+T$6</f>
        <v>2.6554355422309524</v>
      </c>
      <c r="U950" s="6">
        <f t="shared" si="8462"/>
        <v>2.9655073193424997</v>
      </c>
      <c r="V950" s="28">
        <f t="shared" si="8229"/>
        <v>92825</v>
      </c>
      <c r="W950" s="6">
        <f t="shared" ref="W950" si="8536">W$5/V950+W$6</f>
        <v>2.5676823862106111</v>
      </c>
      <c r="X950" s="6">
        <f t="shared" si="8464"/>
        <v>2.8677688122811742</v>
      </c>
      <c r="Y950" s="28">
        <f t="shared" si="8231"/>
        <v>185450</v>
      </c>
      <c r="Z950" s="6">
        <f t="shared" ref="Z950" si="8537">Z$5/Y950+Z$6</f>
        <v>2.4449855756268537</v>
      </c>
      <c r="AA950" s="6">
        <f t="shared" si="8466"/>
        <v>2.7309625505527095</v>
      </c>
      <c r="AB950" s="28">
        <f t="shared" si="8314"/>
        <v>1286000</v>
      </c>
      <c r="AC950" s="6">
        <f t="shared" ref="AC950" si="8538">AC$5/AB950+AC$6</f>
        <v>2.1980779160186628</v>
      </c>
      <c r="AD950" s="6">
        <f t="shared" si="8468"/>
        <v>2.4554972006220837</v>
      </c>
      <c r="AE950" s="28">
        <f t="shared" si="8397"/>
        <v>1996000</v>
      </c>
      <c r="AF950" s="6">
        <f t="shared" si="8451"/>
        <v>1.912520641282565</v>
      </c>
      <c r="AG950" s="6">
        <f t="shared" si="8469"/>
        <v>2.1365619238476952</v>
      </c>
      <c r="AH950" s="28">
        <f t="shared" si="8398"/>
        <v>1996000</v>
      </c>
      <c r="AI950" s="6">
        <f t="shared" si="8452"/>
        <v>1.4459206412825651</v>
      </c>
      <c r="AJ950" s="6">
        <f t="shared" si="8470"/>
        <v>1.6152619238476955</v>
      </c>
      <c r="AK950" s="28">
        <f t="shared" si="8399"/>
        <v>1996000</v>
      </c>
      <c r="AL950" s="6">
        <f t="shared" si="8453"/>
        <v>0.74582064128256509</v>
      </c>
      <c r="AM950" s="6">
        <f t="shared" si="8471"/>
        <v>0.74999448829817017</v>
      </c>
      <c r="AN950" s="28">
        <f t="shared" si="8400"/>
        <v>1996000</v>
      </c>
      <c r="AO950" s="6">
        <f t="shared" si="8454"/>
        <v>0.44502064128256513</v>
      </c>
      <c r="AP950" s="6">
        <f t="shared" si="8472"/>
        <v>0.44756192384769539</v>
      </c>
      <c r="AQ950" s="28">
        <f t="shared" si="8234"/>
        <v>185450</v>
      </c>
      <c r="AR950" s="6">
        <f t="shared" si="8148"/>
        <v>1.4126855756268537</v>
      </c>
      <c r="AS950" s="6">
        <f t="shared" si="8149"/>
        <v>1.5775766047411133</v>
      </c>
      <c r="AT950" s="28">
        <f t="shared" si="8316"/>
        <v>1286000</v>
      </c>
      <c r="AU950" s="6">
        <f t="shared" si="8150"/>
        <v>1.1797779160186626</v>
      </c>
      <c r="AV950" s="6">
        <f t="shared" si="8151"/>
        <v>1.3178324413393618</v>
      </c>
      <c r="AW950" s="28">
        <f t="shared" si="8401"/>
        <v>1996000</v>
      </c>
      <c r="AX950" s="6">
        <f t="shared" si="8152"/>
        <v>1.1782206412825651</v>
      </c>
      <c r="AY950" s="6">
        <f t="shared" si="8153"/>
        <v>1.3161971645649733</v>
      </c>
      <c r="AZ950" s="28">
        <f t="shared" si="8402"/>
        <v>1996000</v>
      </c>
      <c r="BA950" s="6">
        <f t="shared" si="8154"/>
        <v>1.1782206412825651</v>
      </c>
      <c r="BB950" s="21">
        <f t="shared" si="8155"/>
        <v>1.3161971645649733</v>
      </c>
    </row>
    <row r="951" spans="4:54" x14ac:dyDescent="0.25">
      <c r="D951" s="28">
        <v>942</v>
      </c>
      <c r="F951" s="20"/>
      <c r="G951" s="29">
        <f t="shared" si="8166"/>
        <v>471.5</v>
      </c>
      <c r="H951" s="4">
        <f t="shared" ref="H951" si="8539">H$5/G951+H$6</f>
        <v>4.0310595970307528</v>
      </c>
      <c r="I951" s="4">
        <f t="shared" si="8157"/>
        <v>5.7776654294803818</v>
      </c>
      <c r="J951" s="28">
        <v>942</v>
      </c>
      <c r="K951" s="4">
        <f t="shared" ref="K951" si="8540">K$5/J951+K$6</f>
        <v>4.0311091295116777</v>
      </c>
      <c r="L951" s="4">
        <f t="shared" si="8159"/>
        <v>5.7777377919320596</v>
      </c>
      <c r="M951" s="28">
        <f t="shared" si="8475"/>
        <v>2626</v>
      </c>
      <c r="N951" s="6">
        <f t="shared" ref="N951" si="8541">N$5/M951+N$6</f>
        <v>3.7325615384615385</v>
      </c>
      <c r="O951" s="6">
        <f t="shared" si="8458"/>
        <v>5.2490888042650425</v>
      </c>
      <c r="P951" s="28">
        <f t="shared" si="8477"/>
        <v>25360</v>
      </c>
      <c r="Q951" s="6">
        <f t="shared" ref="Q951" si="8542">Q$5/P951+Q$6</f>
        <v>3.699817665615142</v>
      </c>
      <c r="R951" s="6">
        <f t="shared" si="8460"/>
        <v>5.2134302839116726</v>
      </c>
      <c r="S951" s="28">
        <f t="shared" si="8227"/>
        <v>48430</v>
      </c>
      <c r="T951" s="6">
        <f t="shared" ref="T951" si="8543">T$5/S951+T$6</f>
        <v>2.6554094569481728</v>
      </c>
      <c r="U951" s="6">
        <f t="shared" si="8462"/>
        <v>2.9654799297955812</v>
      </c>
      <c r="V951" s="28">
        <f t="shared" si="8229"/>
        <v>92950</v>
      </c>
      <c r="W951" s="6">
        <f t="shared" ref="W951" si="8544">W$5/V951+W$6</f>
        <v>2.5676611619150078</v>
      </c>
      <c r="X951" s="6">
        <f t="shared" si="8464"/>
        <v>2.8677465303926843</v>
      </c>
      <c r="Y951" s="28">
        <f t="shared" si="8231"/>
        <v>185700</v>
      </c>
      <c r="Z951" s="6">
        <f t="shared" ref="Z951" si="8545">Z$5/Y951+Z$6</f>
        <v>2.4449701130856218</v>
      </c>
      <c r="AA951" s="6">
        <f t="shared" si="8466"/>
        <v>2.7309463112547121</v>
      </c>
      <c r="AB951" s="28">
        <f t="shared" si="8314"/>
        <v>1288000</v>
      </c>
      <c r="AC951" s="6">
        <f t="shared" ref="AC951" si="8546">AC$5/AB951+AC$6</f>
        <v>2.1980711180124226</v>
      </c>
      <c r="AD951" s="6">
        <f t="shared" si="8468"/>
        <v>2.4554900621118012</v>
      </c>
      <c r="AE951" s="28">
        <f t="shared" si="8397"/>
        <v>1999000</v>
      </c>
      <c r="AF951" s="6">
        <f t="shared" si="8451"/>
        <v>1.912516408204102</v>
      </c>
      <c r="AG951" s="6">
        <f t="shared" si="8469"/>
        <v>2.1365574787393697</v>
      </c>
      <c r="AH951" s="28">
        <f t="shared" si="8398"/>
        <v>1999000</v>
      </c>
      <c r="AI951" s="6">
        <f t="shared" si="8452"/>
        <v>1.4459164082041021</v>
      </c>
      <c r="AJ951" s="6">
        <f t="shared" si="8470"/>
        <v>1.6152574787393696</v>
      </c>
      <c r="AK951" s="28">
        <f t="shared" si="8399"/>
        <v>1999000</v>
      </c>
      <c r="AL951" s="6">
        <f t="shared" si="8453"/>
        <v>0.745816408204102</v>
      </c>
      <c r="AM951" s="6">
        <f t="shared" si="8471"/>
        <v>0.74999004318984452</v>
      </c>
      <c r="AN951" s="28">
        <f t="shared" si="8400"/>
        <v>1999000</v>
      </c>
      <c r="AO951" s="6">
        <f t="shared" si="8454"/>
        <v>0.44501640820410204</v>
      </c>
      <c r="AP951" s="6">
        <f t="shared" si="8472"/>
        <v>0.44755747873936969</v>
      </c>
      <c r="AQ951" s="28">
        <f t="shared" si="8234"/>
        <v>185700</v>
      </c>
      <c r="AR951" s="6">
        <f t="shared" si="8148"/>
        <v>1.4126701130856221</v>
      </c>
      <c r="AS951" s="6">
        <f t="shared" si="8149"/>
        <v>1.5775603654431156</v>
      </c>
      <c r="AT951" s="28">
        <f t="shared" si="8316"/>
        <v>1288000</v>
      </c>
      <c r="AU951" s="6">
        <f t="shared" si="8150"/>
        <v>1.1797711180124224</v>
      </c>
      <c r="AV951" s="6">
        <f t="shared" si="8151"/>
        <v>1.3178253028290792</v>
      </c>
      <c r="AW951" s="28">
        <f t="shared" si="8401"/>
        <v>1999000</v>
      </c>
      <c r="AX951" s="6">
        <f t="shared" si="8152"/>
        <v>1.178216408204102</v>
      </c>
      <c r="AY951" s="6">
        <f t="shared" si="8153"/>
        <v>1.3161927194566474</v>
      </c>
      <c r="AZ951" s="28">
        <f t="shared" si="8402"/>
        <v>1999000</v>
      </c>
      <c r="BA951" s="6">
        <f t="shared" si="8154"/>
        <v>1.178216408204102</v>
      </c>
      <c r="BB951" s="21">
        <f t="shared" si="8155"/>
        <v>1.3161927194566474</v>
      </c>
    </row>
    <row r="952" spans="4:54" x14ac:dyDescent="0.25">
      <c r="D952" s="28">
        <v>943</v>
      </c>
      <c r="F952" s="20"/>
      <c r="G952" s="29">
        <f t="shared" si="8166"/>
        <v>472</v>
      </c>
      <c r="H952" s="4">
        <f t="shared" ref="H952" si="8547">H$5/G952+H$6</f>
        <v>4.031010169491525</v>
      </c>
      <c r="I952" s="4">
        <f t="shared" si="8157"/>
        <v>5.777593220338983</v>
      </c>
      <c r="J952" s="28">
        <v>943</v>
      </c>
      <c r="K952" s="4">
        <f t="shared" ref="K952" si="8548">K$5/J952+K$6</f>
        <v>4.0310595970307528</v>
      </c>
      <c r="L952" s="4">
        <f t="shared" si="8159"/>
        <v>5.7776654294803818</v>
      </c>
      <c r="M952" s="28">
        <f t="shared" si="8475"/>
        <v>2629</v>
      </c>
      <c r="N952" s="6">
        <f t="shared" ref="N952" si="8549">N$5/M952+N$6</f>
        <v>3.7325176492963106</v>
      </c>
      <c r="O952" s="6">
        <f t="shared" si="8458"/>
        <v>5.2490410041841002</v>
      </c>
      <c r="P952" s="28">
        <f t="shared" si="8477"/>
        <v>25390</v>
      </c>
      <c r="Q952" s="6">
        <f t="shared" ref="Q952" si="8550">Q$5/P952+Q$6</f>
        <v>3.6998109098070109</v>
      </c>
      <c r="R952" s="6">
        <f t="shared" si="8460"/>
        <v>5.2134229224103983</v>
      </c>
      <c r="S952" s="28">
        <f t="shared" si="8227"/>
        <v>48495</v>
      </c>
      <c r="T952" s="6">
        <f t="shared" ref="T952" si="8551">T$5/S952+T$6</f>
        <v>2.6553834415919169</v>
      </c>
      <c r="U952" s="6">
        <f t="shared" si="8462"/>
        <v>2.9654526136715127</v>
      </c>
      <c r="V952" s="28">
        <f t="shared" si="8229"/>
        <v>93075</v>
      </c>
      <c r="W952" s="6">
        <f t="shared" ref="W952" si="8552">W$5/V952+W$6</f>
        <v>2.5676399946279882</v>
      </c>
      <c r="X952" s="6">
        <f t="shared" si="8464"/>
        <v>2.8677243083534782</v>
      </c>
      <c r="Y952" s="28">
        <f t="shared" si="8231"/>
        <v>185950</v>
      </c>
      <c r="Z952" s="6">
        <f t="shared" ref="Z952" si="8553">Z$5/Y952+Z$6</f>
        <v>2.4449546921215379</v>
      </c>
      <c r="AA952" s="6">
        <f t="shared" si="8466"/>
        <v>2.7309301156224794</v>
      </c>
      <c r="AB952" s="28">
        <f t="shared" si="8314"/>
        <v>1290000</v>
      </c>
      <c r="AC952" s="6">
        <f t="shared" ref="AC952" si="8554">AC$5/AB952+AC$6</f>
        <v>2.1980643410852716</v>
      </c>
      <c r="AD952" s="6">
        <f t="shared" si="8468"/>
        <v>2.455482945736434</v>
      </c>
      <c r="AE952" s="28">
        <f t="shared" si="8397"/>
        <v>2002000</v>
      </c>
      <c r="AF952" s="6">
        <f t="shared" si="8451"/>
        <v>1.9125121878121878</v>
      </c>
      <c r="AG952" s="6">
        <f t="shared" si="8469"/>
        <v>2.1365530469530469</v>
      </c>
      <c r="AH952" s="28">
        <f t="shared" si="8398"/>
        <v>2002000</v>
      </c>
      <c r="AI952" s="6">
        <f t="shared" si="8452"/>
        <v>1.4459121878121879</v>
      </c>
      <c r="AJ952" s="6">
        <f t="shared" si="8470"/>
        <v>1.6152530469530471</v>
      </c>
      <c r="AK952" s="28">
        <f t="shared" si="8399"/>
        <v>2002000</v>
      </c>
      <c r="AL952" s="6">
        <f t="shared" si="8453"/>
        <v>0.74581218781218783</v>
      </c>
      <c r="AM952" s="6">
        <f t="shared" si="8471"/>
        <v>0.74998561140352182</v>
      </c>
      <c r="AN952" s="28">
        <f t="shared" si="8400"/>
        <v>2002000</v>
      </c>
      <c r="AO952" s="6">
        <f t="shared" si="8454"/>
        <v>0.44501218781218782</v>
      </c>
      <c r="AP952" s="6">
        <f t="shared" si="8472"/>
        <v>0.44755304695304693</v>
      </c>
      <c r="AQ952" s="28">
        <f t="shared" si="8234"/>
        <v>185950</v>
      </c>
      <c r="AR952" s="6">
        <f t="shared" si="8148"/>
        <v>1.4126546921215382</v>
      </c>
      <c r="AS952" s="6">
        <f t="shared" si="8149"/>
        <v>1.5775441698108827</v>
      </c>
      <c r="AT952" s="28">
        <f t="shared" si="8316"/>
        <v>1290000</v>
      </c>
      <c r="AU952" s="6">
        <f t="shared" si="8150"/>
        <v>1.1797643410852714</v>
      </c>
      <c r="AV952" s="6">
        <f t="shared" si="8151"/>
        <v>1.317818186453712</v>
      </c>
      <c r="AW952" s="28">
        <f t="shared" si="8401"/>
        <v>2002000</v>
      </c>
      <c r="AX952" s="6">
        <f t="shared" si="8152"/>
        <v>1.1782121878121878</v>
      </c>
      <c r="AY952" s="6">
        <f t="shared" si="8153"/>
        <v>1.3161882876703248</v>
      </c>
      <c r="AZ952" s="28">
        <f t="shared" si="8402"/>
        <v>2002000</v>
      </c>
      <c r="BA952" s="6">
        <f t="shared" si="8154"/>
        <v>1.1782121878121878</v>
      </c>
      <c r="BB952" s="21">
        <f t="shared" si="8155"/>
        <v>1.3161882876703248</v>
      </c>
    </row>
    <row r="953" spans="4:54" x14ac:dyDescent="0.25">
      <c r="D953" s="28">
        <v>944</v>
      </c>
      <c r="F953" s="20"/>
      <c r="G953" s="29">
        <f t="shared" si="8166"/>
        <v>472.5</v>
      </c>
      <c r="H953" s="4">
        <f t="shared" ref="H953" si="8555">H$5/G953+H$6</f>
        <v>4.0309608465608466</v>
      </c>
      <c r="I953" s="4">
        <f t="shared" si="8157"/>
        <v>5.7775211640211639</v>
      </c>
      <c r="J953" s="28">
        <v>944</v>
      </c>
      <c r="K953" s="4">
        <f t="shared" ref="K953" si="8556">K$5/J953+K$6</f>
        <v>4.031010169491525</v>
      </c>
      <c r="L953" s="4">
        <f t="shared" si="8159"/>
        <v>5.777593220338983</v>
      </c>
      <c r="M953" s="28">
        <f t="shared" si="8475"/>
        <v>2632</v>
      </c>
      <c r="N953" s="6">
        <f t="shared" ref="N953" si="8557">N$5/M953+N$6</f>
        <v>3.7324738601823708</v>
      </c>
      <c r="O953" s="6">
        <f t="shared" si="8458"/>
        <v>5.2489933130699091</v>
      </c>
      <c r="P953" s="28">
        <f t="shared" si="8477"/>
        <v>25420</v>
      </c>
      <c r="Q953" s="6">
        <f t="shared" ref="Q953" si="8558">Q$5/P953+Q$6</f>
        <v>3.6998041699449256</v>
      </c>
      <c r="R953" s="6">
        <f t="shared" si="8460"/>
        <v>5.2134155782848151</v>
      </c>
      <c r="S953" s="28">
        <f t="shared" si="8227"/>
        <v>48560</v>
      </c>
      <c r="T953" s="6">
        <f t="shared" ref="T953" si="8559">T$5/S953+T$6</f>
        <v>2.6553574958813839</v>
      </c>
      <c r="U953" s="6">
        <f t="shared" si="8462"/>
        <v>2.9654253706754532</v>
      </c>
      <c r="V953" s="28">
        <f t="shared" si="8229"/>
        <v>93200</v>
      </c>
      <c r="W953" s="6">
        <f t="shared" ref="W953" si="8560">W$5/V953+W$6</f>
        <v>2.5676188841201717</v>
      </c>
      <c r="X953" s="6">
        <f t="shared" si="8464"/>
        <v>2.8677021459227467</v>
      </c>
      <c r="Y953" s="28">
        <f t="shared" si="8231"/>
        <v>186200</v>
      </c>
      <c r="Z953" s="6">
        <f t="shared" ref="Z953" si="8561">Z$5/Y953+Z$6</f>
        <v>2.4449393125671319</v>
      </c>
      <c r="AA953" s="6">
        <f t="shared" si="8466"/>
        <v>2.7309139634801292</v>
      </c>
      <c r="AB953" s="28">
        <f t="shared" si="8314"/>
        <v>1292000</v>
      </c>
      <c r="AC953" s="6">
        <f t="shared" ref="AC953" si="8562">AC$5/AB953+AC$6</f>
        <v>2.1980575851393191</v>
      </c>
      <c r="AD953" s="6">
        <f t="shared" si="8468"/>
        <v>2.4554758513931887</v>
      </c>
      <c r="AE953" s="28">
        <f t="shared" si="8397"/>
        <v>2005000</v>
      </c>
      <c r="AF953" s="6">
        <f t="shared" si="8451"/>
        <v>1.9125079800498752</v>
      </c>
      <c r="AG953" s="6">
        <f t="shared" si="8469"/>
        <v>2.1365486284289275</v>
      </c>
      <c r="AH953" s="28">
        <f t="shared" si="8398"/>
        <v>2005000</v>
      </c>
      <c r="AI953" s="6">
        <f t="shared" si="8452"/>
        <v>1.4459079800498753</v>
      </c>
      <c r="AJ953" s="6">
        <f t="shared" si="8470"/>
        <v>1.6152486284289278</v>
      </c>
      <c r="AK953" s="28">
        <f t="shared" si="8399"/>
        <v>2005000</v>
      </c>
      <c r="AL953" s="6">
        <f t="shared" si="8453"/>
        <v>0.74580798004987525</v>
      </c>
      <c r="AM953" s="6">
        <f t="shared" si="8471"/>
        <v>0.74998119287940257</v>
      </c>
      <c r="AN953" s="28">
        <f t="shared" si="8400"/>
        <v>2005000</v>
      </c>
      <c r="AO953" s="6">
        <f t="shared" si="8454"/>
        <v>0.4450079800498753</v>
      </c>
      <c r="AP953" s="6">
        <f t="shared" si="8472"/>
        <v>0.44754862842892768</v>
      </c>
      <c r="AQ953" s="28">
        <f t="shared" si="8234"/>
        <v>186200</v>
      </c>
      <c r="AR953" s="6">
        <f t="shared" si="8148"/>
        <v>1.4126393125671322</v>
      </c>
      <c r="AS953" s="6">
        <f t="shared" si="8149"/>
        <v>1.5775280176685325</v>
      </c>
      <c r="AT953" s="28">
        <f t="shared" si="8316"/>
        <v>1292000</v>
      </c>
      <c r="AU953" s="6">
        <f t="shared" si="8150"/>
        <v>1.1797575851393189</v>
      </c>
      <c r="AV953" s="6">
        <f t="shared" si="8151"/>
        <v>1.3178110921104667</v>
      </c>
      <c r="AW953" s="28">
        <f t="shared" si="8401"/>
        <v>2005000</v>
      </c>
      <c r="AX953" s="6">
        <f t="shared" si="8152"/>
        <v>1.1782079800498753</v>
      </c>
      <c r="AY953" s="6">
        <f t="shared" si="8153"/>
        <v>1.3161838691462056</v>
      </c>
      <c r="AZ953" s="28">
        <f t="shared" si="8402"/>
        <v>2005000</v>
      </c>
      <c r="BA953" s="6">
        <f t="shared" si="8154"/>
        <v>1.1782079800498753</v>
      </c>
      <c r="BB953" s="21">
        <f t="shared" si="8155"/>
        <v>1.3161838691462056</v>
      </c>
    </row>
    <row r="954" spans="4:54" x14ac:dyDescent="0.25">
      <c r="D954" s="28">
        <v>945</v>
      </c>
      <c r="F954" s="20"/>
      <c r="G954" s="29">
        <f t="shared" si="8166"/>
        <v>473</v>
      </c>
      <c r="H954" s="4">
        <f t="shared" ref="H954" si="8563">H$5/G954+H$6</f>
        <v>4.0309116279069768</v>
      </c>
      <c r="I954" s="4">
        <f t="shared" si="8157"/>
        <v>5.7774492600422835</v>
      </c>
      <c r="J954" s="28">
        <v>945</v>
      </c>
      <c r="K954" s="4">
        <f t="shared" ref="K954" si="8564">K$5/J954+K$6</f>
        <v>4.0309608465608466</v>
      </c>
      <c r="L954" s="4">
        <f t="shared" si="8159"/>
        <v>5.7775211640211639</v>
      </c>
      <c r="M954" s="28">
        <f t="shared" si="8475"/>
        <v>2635</v>
      </c>
      <c r="N954" s="6">
        <f t="shared" ref="N954" si="8565">N$5/M954+N$6</f>
        <v>3.7324301707779886</v>
      </c>
      <c r="O954" s="6">
        <f t="shared" si="8458"/>
        <v>5.2489457305502851</v>
      </c>
      <c r="P954" s="28">
        <f t="shared" si="8477"/>
        <v>25450</v>
      </c>
      <c r="Q954" s="6">
        <f t="shared" ref="Q954" si="8566">Q$5/P954+Q$6</f>
        <v>3.6997974459724952</v>
      </c>
      <c r="R954" s="6">
        <f t="shared" si="8460"/>
        <v>5.2134082514734779</v>
      </c>
      <c r="S954" s="28">
        <f t="shared" si="8227"/>
        <v>48625</v>
      </c>
      <c r="T954" s="6">
        <f t="shared" ref="T954" si="8567">T$5/S954+T$6</f>
        <v>2.6553316195372751</v>
      </c>
      <c r="U954" s="6">
        <f t="shared" si="8462"/>
        <v>2.965398200514139</v>
      </c>
      <c r="V954" s="28">
        <f t="shared" si="8229"/>
        <v>93325</v>
      </c>
      <c r="W954" s="6">
        <f t="shared" ref="W954" si="8568">W$5/V954+W$6</f>
        <v>2.5675978301634075</v>
      </c>
      <c r="X954" s="6">
        <f t="shared" si="8464"/>
        <v>2.8676800428609699</v>
      </c>
      <c r="Y954" s="28">
        <f t="shared" si="8231"/>
        <v>186450</v>
      </c>
      <c r="Z954" s="6">
        <f t="shared" ref="Z954" si="8569">Z$5/Y954+Z$6</f>
        <v>2.4449239742558326</v>
      </c>
      <c r="AA954" s="6">
        <f t="shared" si="8466"/>
        <v>2.7308978546527221</v>
      </c>
      <c r="AB954" s="28">
        <f t="shared" si="8314"/>
        <v>1294000</v>
      </c>
      <c r="AC954" s="6">
        <f t="shared" ref="AC954" si="8570">AC$5/AB954+AC$6</f>
        <v>2.19805085007728</v>
      </c>
      <c r="AD954" s="6">
        <f t="shared" si="8468"/>
        <v>2.455468778979907</v>
      </c>
      <c r="AE954" s="28">
        <f t="shared" si="8397"/>
        <v>2008000</v>
      </c>
      <c r="AF954" s="6">
        <f t="shared" si="8451"/>
        <v>1.9125037848605577</v>
      </c>
      <c r="AG954" s="6">
        <f t="shared" si="8469"/>
        <v>2.1365442231075695</v>
      </c>
      <c r="AH954" s="28">
        <f t="shared" si="8398"/>
        <v>2008000</v>
      </c>
      <c r="AI954" s="6">
        <f t="shared" si="8452"/>
        <v>1.4459037848605578</v>
      </c>
      <c r="AJ954" s="6">
        <f t="shared" si="8470"/>
        <v>1.6152442231075699</v>
      </c>
      <c r="AK954" s="28">
        <f t="shared" si="8399"/>
        <v>2008000</v>
      </c>
      <c r="AL954" s="6">
        <f t="shared" si="8453"/>
        <v>0.74580378486055776</v>
      </c>
      <c r="AM954" s="6">
        <f t="shared" si="8471"/>
        <v>0.74997678755804453</v>
      </c>
      <c r="AN954" s="28">
        <f t="shared" si="8400"/>
        <v>2008000</v>
      </c>
      <c r="AO954" s="6">
        <f t="shared" si="8454"/>
        <v>0.44500378486055775</v>
      </c>
      <c r="AP954" s="6">
        <f t="shared" si="8472"/>
        <v>0.44754422310756969</v>
      </c>
      <c r="AQ954" s="28">
        <f t="shared" si="8234"/>
        <v>186450</v>
      </c>
      <c r="AR954" s="6">
        <f t="shared" si="8148"/>
        <v>1.4126239742558326</v>
      </c>
      <c r="AS954" s="6">
        <f t="shared" si="8149"/>
        <v>1.5775119088411256</v>
      </c>
      <c r="AT954" s="28">
        <f t="shared" si="8316"/>
        <v>1294000</v>
      </c>
      <c r="AU954" s="6">
        <f t="shared" si="8150"/>
        <v>1.1797508500772798</v>
      </c>
      <c r="AV954" s="6">
        <f t="shared" si="8151"/>
        <v>1.3178040196971852</v>
      </c>
      <c r="AW954" s="28">
        <f t="shared" si="8401"/>
        <v>2008000</v>
      </c>
      <c r="AX954" s="6">
        <f t="shared" si="8152"/>
        <v>1.1782037848605578</v>
      </c>
      <c r="AY954" s="6">
        <f t="shared" si="8153"/>
        <v>1.3161794638248476</v>
      </c>
      <c r="AZ954" s="28">
        <f t="shared" si="8402"/>
        <v>2008000</v>
      </c>
      <c r="BA954" s="6">
        <f t="shared" si="8154"/>
        <v>1.1782037848605578</v>
      </c>
      <c r="BB954" s="21">
        <f t="shared" si="8155"/>
        <v>1.3161794638248476</v>
      </c>
    </row>
    <row r="955" spans="4:54" x14ac:dyDescent="0.25">
      <c r="D955" s="28">
        <v>946</v>
      </c>
      <c r="F955" s="20"/>
      <c r="G955" s="29">
        <f t="shared" si="8166"/>
        <v>473.5</v>
      </c>
      <c r="H955" s="4">
        <f t="shared" ref="H955" si="8571">H$5/G955+H$6</f>
        <v>4.0308625131995779</v>
      </c>
      <c r="I955" s="4">
        <f t="shared" si="8157"/>
        <v>5.7773775079197467</v>
      </c>
      <c r="J955" s="28">
        <v>946</v>
      </c>
      <c r="K955" s="4">
        <f t="shared" ref="K955" si="8572">K$5/J955+K$6</f>
        <v>4.0309116279069768</v>
      </c>
      <c r="L955" s="4">
        <f t="shared" si="8159"/>
        <v>5.7774492600422835</v>
      </c>
      <c r="M955" s="28">
        <f t="shared" si="8475"/>
        <v>2638</v>
      </c>
      <c r="N955" s="6">
        <f t="shared" ref="N955" si="8573">N$5/M955+N$6</f>
        <v>3.7323865807429875</v>
      </c>
      <c r="O955" s="6">
        <f t="shared" si="8458"/>
        <v>5.2488982562547388</v>
      </c>
      <c r="P955" s="28">
        <f t="shared" si="8477"/>
        <v>25480</v>
      </c>
      <c r="Q955" s="6">
        <f t="shared" ref="Q955" si="8574">Q$5/P955+Q$6</f>
        <v>3.6997907378335952</v>
      </c>
      <c r="R955" s="6">
        <f t="shared" si="8460"/>
        <v>5.2134009419152276</v>
      </c>
      <c r="S955" s="28">
        <f t="shared" si="8227"/>
        <v>48690</v>
      </c>
      <c r="T955" s="6">
        <f t="shared" ref="T955" si="8575">T$5/S955+T$6</f>
        <v>2.655305812281783</v>
      </c>
      <c r="U955" s="6">
        <f t="shared" si="8462"/>
        <v>2.965371102895872</v>
      </c>
      <c r="V955" s="28">
        <f t="shared" si="8229"/>
        <v>93450</v>
      </c>
      <c r="W955" s="6">
        <f t="shared" ref="W955" si="8576">W$5/V955+W$6</f>
        <v>2.5675768325307651</v>
      </c>
      <c r="X955" s="6">
        <f t="shared" si="8464"/>
        <v>2.8676579989299089</v>
      </c>
      <c r="Y955" s="28">
        <f t="shared" si="8231"/>
        <v>186700</v>
      </c>
      <c r="Z955" s="6">
        <f t="shared" ref="Z955" si="8577">Z$5/Y955+Z$6</f>
        <v>2.4449086770219606</v>
      </c>
      <c r="AA955" s="6">
        <f t="shared" si="8466"/>
        <v>2.730881788966256</v>
      </c>
      <c r="AB955" s="28">
        <f t="shared" si="8314"/>
        <v>1296000</v>
      </c>
      <c r="AC955" s="6">
        <f t="shared" ref="AC955" si="8578">AC$5/AB955+AC$6</f>
        <v>2.1980441358024692</v>
      </c>
      <c r="AD955" s="6">
        <f t="shared" si="8468"/>
        <v>2.4554617283950617</v>
      </c>
      <c r="AE955" s="28">
        <f t="shared" si="8397"/>
        <v>2011000</v>
      </c>
      <c r="AF955" s="6">
        <f t="shared" si="8451"/>
        <v>1.9124996021879661</v>
      </c>
      <c r="AG955" s="6">
        <f t="shared" si="8469"/>
        <v>2.1365398309298858</v>
      </c>
      <c r="AH955" s="28">
        <f t="shared" si="8398"/>
        <v>2011000</v>
      </c>
      <c r="AI955" s="6">
        <f t="shared" si="8452"/>
        <v>1.4458996021879662</v>
      </c>
      <c r="AJ955" s="6">
        <f t="shared" si="8470"/>
        <v>1.6152398309298857</v>
      </c>
      <c r="AK955" s="28">
        <f t="shared" si="8399"/>
        <v>2011000</v>
      </c>
      <c r="AL955" s="6">
        <f t="shared" si="8453"/>
        <v>0.74579960218796615</v>
      </c>
      <c r="AM955" s="6">
        <f t="shared" si="8471"/>
        <v>0.74997239538036042</v>
      </c>
      <c r="AN955" s="28">
        <f t="shared" si="8400"/>
        <v>2011000</v>
      </c>
      <c r="AO955" s="6">
        <f t="shared" si="8454"/>
        <v>0.44499960218796619</v>
      </c>
      <c r="AP955" s="6">
        <f t="shared" si="8472"/>
        <v>0.44753983092988564</v>
      </c>
      <c r="AQ955" s="28">
        <f t="shared" si="8234"/>
        <v>186700</v>
      </c>
      <c r="AR955" s="6">
        <f t="shared" si="8148"/>
        <v>1.4126086770219604</v>
      </c>
      <c r="AS955" s="6">
        <f t="shared" si="8149"/>
        <v>1.5774958431546597</v>
      </c>
      <c r="AT955" s="28">
        <f t="shared" si="8316"/>
        <v>1296000</v>
      </c>
      <c r="AU955" s="6">
        <f t="shared" si="8150"/>
        <v>1.1797441358024692</v>
      </c>
      <c r="AV955" s="6">
        <f t="shared" si="8151"/>
        <v>1.3177969691123395</v>
      </c>
      <c r="AW955" s="28">
        <f t="shared" si="8401"/>
        <v>2011000</v>
      </c>
      <c r="AX955" s="6">
        <f t="shared" si="8152"/>
        <v>1.1781996021879662</v>
      </c>
      <c r="AY955" s="6">
        <f t="shared" si="8153"/>
        <v>1.3161750716471634</v>
      </c>
      <c r="AZ955" s="28">
        <f t="shared" si="8402"/>
        <v>2011000</v>
      </c>
      <c r="BA955" s="6">
        <f t="shared" si="8154"/>
        <v>1.1781996021879662</v>
      </c>
      <c r="BB955" s="21">
        <f t="shared" si="8155"/>
        <v>1.3161750716471634</v>
      </c>
    </row>
    <row r="956" spans="4:54" x14ac:dyDescent="0.25">
      <c r="D956" s="28">
        <v>947</v>
      </c>
      <c r="F956" s="20"/>
      <c r="G956" s="29">
        <f t="shared" si="8166"/>
        <v>474</v>
      </c>
      <c r="H956" s="4">
        <f t="shared" ref="H956" si="8579">H$5/G956+H$6</f>
        <v>4.0308135021097042</v>
      </c>
      <c r="I956" s="4">
        <f t="shared" si="8157"/>
        <v>5.7773059071729964</v>
      </c>
      <c r="J956" s="28">
        <v>947</v>
      </c>
      <c r="K956" s="4">
        <f t="shared" ref="K956" si="8580">K$5/J956+K$6</f>
        <v>4.0308625131995779</v>
      </c>
      <c r="L956" s="4">
        <f t="shared" si="8159"/>
        <v>5.7773775079197467</v>
      </c>
      <c r="M956" s="28">
        <f t="shared" si="8475"/>
        <v>2641</v>
      </c>
      <c r="N956" s="6">
        <f t="shared" ref="N956" si="8581">N$5/M956+N$6</f>
        <v>3.7323430897387353</v>
      </c>
      <c r="O956" s="6">
        <f t="shared" si="8458"/>
        <v>5.2488508898144648</v>
      </c>
      <c r="P956" s="28">
        <f t="shared" si="8477"/>
        <v>25510</v>
      </c>
      <c r="Q956" s="6">
        <f t="shared" ref="Q956" si="8582">Q$5/P956+Q$6</f>
        <v>3.6997840454723638</v>
      </c>
      <c r="R956" s="6">
        <f t="shared" si="8460"/>
        <v>5.2133936495491966</v>
      </c>
      <c r="S956" s="28">
        <f t="shared" si="8227"/>
        <v>48755</v>
      </c>
      <c r="T956" s="6">
        <f t="shared" ref="T956" si="8583">T$5/S956+T$6</f>
        <v>2.6552800738385809</v>
      </c>
      <c r="U956" s="6">
        <f t="shared" si="8462"/>
        <v>2.9653440775305095</v>
      </c>
      <c r="V956" s="28">
        <f t="shared" si="8229"/>
        <v>93575</v>
      </c>
      <c r="W956" s="6">
        <f t="shared" ref="W956" si="8584">W$5/V956+W$6</f>
        <v>2.5675558909965268</v>
      </c>
      <c r="X956" s="6">
        <f t="shared" si="8464"/>
        <v>2.8676360138925996</v>
      </c>
      <c r="Y956" s="28">
        <f t="shared" si="8231"/>
        <v>186950</v>
      </c>
      <c r="Z956" s="6">
        <f t="shared" ref="Z956" si="8585">Z$5/Y956+Z$6</f>
        <v>2.4448934207007222</v>
      </c>
      <c r="AA956" s="6">
        <f t="shared" si="8466"/>
        <v>2.7308657662476601</v>
      </c>
      <c r="AB956" s="28">
        <f t="shared" si="8314"/>
        <v>1298000</v>
      </c>
      <c r="AC956" s="6">
        <f t="shared" ref="AC956" si="8586">AC$5/AB956+AC$6</f>
        <v>2.1980374422187983</v>
      </c>
      <c r="AD956" s="6">
        <f t="shared" si="8468"/>
        <v>2.4554546995377504</v>
      </c>
      <c r="AE956" s="28">
        <f t="shared" si="8397"/>
        <v>2014000</v>
      </c>
      <c r="AF956" s="6">
        <f t="shared" si="8451"/>
        <v>1.9124954319761669</v>
      </c>
      <c r="AG956" s="6">
        <f t="shared" si="8469"/>
        <v>2.13653545183714</v>
      </c>
      <c r="AH956" s="28">
        <f t="shared" si="8398"/>
        <v>2014000</v>
      </c>
      <c r="AI956" s="6">
        <f t="shared" si="8452"/>
        <v>1.445895431976167</v>
      </c>
      <c r="AJ956" s="6">
        <f t="shared" si="8470"/>
        <v>1.6152354518371401</v>
      </c>
      <c r="AK956" s="28">
        <f t="shared" si="8399"/>
        <v>2014000</v>
      </c>
      <c r="AL956" s="6">
        <f t="shared" si="8453"/>
        <v>0.74579543197616682</v>
      </c>
      <c r="AM956" s="6">
        <f t="shared" si="8471"/>
        <v>0.74996801628761489</v>
      </c>
      <c r="AN956" s="28">
        <f t="shared" si="8400"/>
        <v>2014000</v>
      </c>
      <c r="AO956" s="6">
        <f t="shared" si="8454"/>
        <v>0.44499543197616681</v>
      </c>
      <c r="AP956" s="6">
        <f t="shared" si="8472"/>
        <v>0.44753545183714</v>
      </c>
      <c r="AQ956" s="28">
        <f t="shared" si="8234"/>
        <v>186950</v>
      </c>
      <c r="AR956" s="6">
        <f t="shared" si="8148"/>
        <v>1.4125934207007222</v>
      </c>
      <c r="AS956" s="6">
        <f t="shared" si="8149"/>
        <v>1.5774798204360634</v>
      </c>
      <c r="AT956" s="28">
        <f t="shared" si="8316"/>
        <v>1298000</v>
      </c>
      <c r="AU956" s="6">
        <f t="shared" si="8150"/>
        <v>1.1797374422187981</v>
      </c>
      <c r="AV956" s="6">
        <f t="shared" si="8151"/>
        <v>1.3177899402550282</v>
      </c>
      <c r="AW956" s="28">
        <f t="shared" si="8401"/>
        <v>2014000</v>
      </c>
      <c r="AX956" s="6">
        <f t="shared" si="8152"/>
        <v>1.1781954319761669</v>
      </c>
      <c r="AY956" s="6">
        <f t="shared" si="8153"/>
        <v>1.3161706925544179</v>
      </c>
      <c r="AZ956" s="28">
        <f t="shared" si="8402"/>
        <v>2014000</v>
      </c>
      <c r="BA956" s="6">
        <f t="shared" si="8154"/>
        <v>1.1781954319761669</v>
      </c>
      <c r="BB956" s="21">
        <f t="shared" si="8155"/>
        <v>1.3161706925544179</v>
      </c>
    </row>
    <row r="957" spans="4:54" x14ac:dyDescent="0.25">
      <c r="D957" s="28">
        <v>948</v>
      </c>
      <c r="F957" s="20"/>
      <c r="G957" s="29">
        <f t="shared" si="8166"/>
        <v>474.5</v>
      </c>
      <c r="H957" s="4">
        <f t="shared" ref="H957" si="8587">H$5/G957+H$6</f>
        <v>4.0307645943098001</v>
      </c>
      <c r="I957" s="4">
        <f t="shared" si="8157"/>
        <v>5.7772344573234991</v>
      </c>
      <c r="J957" s="28">
        <v>948</v>
      </c>
      <c r="K957" s="4">
        <f t="shared" ref="K957" si="8588">K$5/J957+K$6</f>
        <v>4.0308135021097042</v>
      </c>
      <c r="L957" s="4">
        <f t="shared" si="8159"/>
        <v>5.7773059071729964</v>
      </c>
      <c r="M957" s="28">
        <f t="shared" si="8475"/>
        <v>2644</v>
      </c>
      <c r="N957" s="6">
        <f t="shared" ref="N957" si="8589">N$5/M957+N$6</f>
        <v>3.7322996974281395</v>
      </c>
      <c r="O957" s="6">
        <f t="shared" si="8458"/>
        <v>5.24880363086233</v>
      </c>
      <c r="P957" s="28">
        <f t="shared" si="8477"/>
        <v>25540</v>
      </c>
      <c r="Q957" s="6">
        <f t="shared" ref="Q957" si="8590">Q$5/P957+Q$6</f>
        <v>3.6997773688332032</v>
      </c>
      <c r="R957" s="6">
        <f t="shared" si="8460"/>
        <v>5.2133863743148003</v>
      </c>
      <c r="S957" s="28">
        <f t="shared" si="8227"/>
        <v>48820</v>
      </c>
      <c r="T957" s="6">
        <f t="shared" ref="T957" si="8591">T$5/S957+T$6</f>
        <v>2.6552544039328145</v>
      </c>
      <c r="U957" s="6">
        <f t="shared" si="8462"/>
        <v>2.9653171241294554</v>
      </c>
      <c r="V957" s="28">
        <f t="shared" si="8229"/>
        <v>93700</v>
      </c>
      <c r="W957" s="6">
        <f t="shared" ref="W957" si="8592">W$5/V957+W$6</f>
        <v>2.567535005336179</v>
      </c>
      <c r="X957" s="6">
        <f t="shared" si="8464"/>
        <v>2.8676140875133402</v>
      </c>
      <c r="Y957" s="28">
        <f t="shared" si="8231"/>
        <v>187200</v>
      </c>
      <c r="Z957" s="6">
        <f t="shared" ref="Z957" si="8593">Z$5/Y957+Z$6</f>
        <v>2.4448782051282052</v>
      </c>
      <c r="AA957" s="6">
        <f t="shared" si="8466"/>
        <v>2.7308497863247863</v>
      </c>
      <c r="AB957" s="28">
        <f t="shared" si="8314"/>
        <v>1300000</v>
      </c>
      <c r="AC957" s="6">
        <f t="shared" ref="AC957" si="8594">AC$5/AB957+AC$6</f>
        <v>2.1980307692307695</v>
      </c>
      <c r="AD957" s="6">
        <f t="shared" si="8468"/>
        <v>2.455447692307692</v>
      </c>
      <c r="AE957" s="28">
        <f t="shared" si="8397"/>
        <v>2017000</v>
      </c>
      <c r="AF957" s="6">
        <f t="shared" si="8451"/>
        <v>1.9124912741695588</v>
      </c>
      <c r="AG957" s="6">
        <f t="shared" si="8469"/>
        <v>2.136531085770947</v>
      </c>
      <c r="AH957" s="28">
        <f t="shared" si="8398"/>
        <v>2017000</v>
      </c>
      <c r="AI957" s="6">
        <f t="shared" si="8452"/>
        <v>1.4458912741695589</v>
      </c>
      <c r="AJ957" s="6">
        <f t="shared" si="8470"/>
        <v>1.6152310857709471</v>
      </c>
      <c r="AK957" s="28">
        <f t="shared" si="8399"/>
        <v>2017000</v>
      </c>
      <c r="AL957" s="6">
        <f t="shared" si="8453"/>
        <v>0.7457912741695587</v>
      </c>
      <c r="AM957" s="6">
        <f t="shared" si="8471"/>
        <v>0.74996365022142175</v>
      </c>
      <c r="AN957" s="28">
        <f t="shared" si="8400"/>
        <v>2017000</v>
      </c>
      <c r="AO957" s="6">
        <f t="shared" si="8454"/>
        <v>0.44499127416955875</v>
      </c>
      <c r="AP957" s="6">
        <f t="shared" si="8472"/>
        <v>0.44753108577094697</v>
      </c>
      <c r="AQ957" s="28">
        <f t="shared" si="8234"/>
        <v>187200</v>
      </c>
      <c r="AR957" s="6">
        <f t="shared" si="8148"/>
        <v>1.4125782051282052</v>
      </c>
      <c r="AS957" s="6">
        <f t="shared" si="8149"/>
        <v>1.57746384051319</v>
      </c>
      <c r="AT957" s="28">
        <f t="shared" si="8316"/>
        <v>1300000</v>
      </c>
      <c r="AU957" s="6">
        <f t="shared" si="8150"/>
        <v>1.1797307692307692</v>
      </c>
      <c r="AV957" s="6">
        <f t="shared" si="8151"/>
        <v>1.3177829330249702</v>
      </c>
      <c r="AW957" s="28">
        <f t="shared" si="8401"/>
        <v>2017000</v>
      </c>
      <c r="AX957" s="6">
        <f t="shared" si="8152"/>
        <v>1.1781912741695588</v>
      </c>
      <c r="AY957" s="6">
        <f t="shared" si="8153"/>
        <v>1.3161663264882248</v>
      </c>
      <c r="AZ957" s="28">
        <f t="shared" si="8402"/>
        <v>2017000</v>
      </c>
      <c r="BA957" s="6">
        <f t="shared" si="8154"/>
        <v>1.1781912741695588</v>
      </c>
      <c r="BB957" s="21">
        <f t="shared" si="8155"/>
        <v>1.3161663264882248</v>
      </c>
    </row>
    <row r="958" spans="4:54" x14ac:dyDescent="0.25">
      <c r="D958" s="28">
        <v>949</v>
      </c>
      <c r="F958" s="20"/>
      <c r="G958" s="29">
        <f t="shared" si="8166"/>
        <v>475</v>
      </c>
      <c r="H958" s="4">
        <f t="shared" ref="H958" si="8595">H$5/G958+H$6</f>
        <v>4.0307157894736845</v>
      </c>
      <c r="I958" s="4">
        <f t="shared" si="8157"/>
        <v>5.7771631578947371</v>
      </c>
      <c r="J958" s="28">
        <v>949</v>
      </c>
      <c r="K958" s="4">
        <f t="shared" ref="K958" si="8596">K$5/J958+K$6</f>
        <v>4.0307645943098001</v>
      </c>
      <c r="L958" s="4">
        <f t="shared" si="8159"/>
        <v>5.7772344573234991</v>
      </c>
      <c r="M958" s="28">
        <f t="shared" si="8475"/>
        <v>2647</v>
      </c>
      <c r="N958" s="6">
        <f t="shared" ref="N958" si="8597">N$5/M958+N$6</f>
        <v>3.7322564034756329</v>
      </c>
      <c r="O958" s="6">
        <f t="shared" si="8458"/>
        <v>5.2487564790328678</v>
      </c>
      <c r="P958" s="28">
        <f t="shared" si="8477"/>
        <v>25570</v>
      </c>
      <c r="Q958" s="6">
        <f t="shared" ref="Q958" si="8598">Q$5/P958+Q$6</f>
        <v>3.6997707078607744</v>
      </c>
      <c r="R958" s="6">
        <f t="shared" si="8460"/>
        <v>5.2133791161517404</v>
      </c>
      <c r="S958" s="28">
        <f t="shared" si="8227"/>
        <v>48885</v>
      </c>
      <c r="T958" s="6">
        <f t="shared" ref="T958" si="8599">T$5/S958+T$6</f>
        <v>2.6552288022910915</v>
      </c>
      <c r="U958" s="6">
        <f t="shared" si="8462"/>
        <v>2.9652902424056458</v>
      </c>
      <c r="V958" s="28">
        <f t="shared" si="8229"/>
        <v>93825</v>
      </c>
      <c r="W958" s="6">
        <f t="shared" ref="W958" si="8600">W$5/V958+W$6</f>
        <v>2.5675141753264055</v>
      </c>
      <c r="X958" s="6">
        <f t="shared" si="8464"/>
        <v>2.8675922195576873</v>
      </c>
      <c r="Y958" s="28">
        <f t="shared" si="8231"/>
        <v>187450</v>
      </c>
      <c r="Z958" s="6">
        <f t="shared" ref="Z958" si="8601">Z$5/Y958+Z$6</f>
        <v>2.444863030141371</v>
      </c>
      <c r="AA958" s="6">
        <f t="shared" si="8466"/>
        <v>2.730833849026407</v>
      </c>
      <c r="AB958" s="28">
        <f t="shared" si="8314"/>
        <v>1302000</v>
      </c>
      <c r="AC958" s="6">
        <f t="shared" ref="AC958" si="8602">AC$5/AB958+AC$6</f>
        <v>2.198024116743472</v>
      </c>
      <c r="AD958" s="6">
        <f t="shared" si="8468"/>
        <v>2.4554407066052226</v>
      </c>
      <c r="AE958" s="28">
        <f t="shared" si="8397"/>
        <v>2020000</v>
      </c>
      <c r="AF958" s="6">
        <f t="shared" si="8451"/>
        <v>1.9124871287128713</v>
      </c>
      <c r="AG958" s="6">
        <f t="shared" si="8469"/>
        <v>2.1365267326732673</v>
      </c>
      <c r="AH958" s="28">
        <f t="shared" si="8398"/>
        <v>2020000</v>
      </c>
      <c r="AI958" s="6">
        <f t="shared" si="8452"/>
        <v>1.4458871287128714</v>
      </c>
      <c r="AJ958" s="6">
        <f t="shared" si="8470"/>
        <v>1.6152267326732674</v>
      </c>
      <c r="AK958" s="28">
        <f t="shared" si="8399"/>
        <v>2020000</v>
      </c>
      <c r="AL958" s="6">
        <f t="shared" si="8453"/>
        <v>0.74578712871287123</v>
      </c>
      <c r="AM958" s="6">
        <f t="shared" si="8471"/>
        <v>0.74995929712374221</v>
      </c>
      <c r="AN958" s="28">
        <f t="shared" si="8400"/>
        <v>2020000</v>
      </c>
      <c r="AO958" s="6">
        <f t="shared" si="8454"/>
        <v>0.44498712871287127</v>
      </c>
      <c r="AP958" s="6">
        <f t="shared" si="8472"/>
        <v>0.44752673267326731</v>
      </c>
      <c r="AQ958" s="28">
        <f t="shared" si="8234"/>
        <v>187450</v>
      </c>
      <c r="AR958" s="6">
        <f t="shared" si="8148"/>
        <v>1.412563030141371</v>
      </c>
      <c r="AS958" s="6">
        <f t="shared" si="8149"/>
        <v>1.5774479032148108</v>
      </c>
      <c r="AT958" s="28">
        <f t="shared" si="8316"/>
        <v>1302000</v>
      </c>
      <c r="AU958" s="6">
        <f t="shared" si="8150"/>
        <v>1.1797241167434716</v>
      </c>
      <c r="AV958" s="6">
        <f t="shared" si="8151"/>
        <v>1.3177759473225006</v>
      </c>
      <c r="AW958" s="28">
        <f t="shared" si="8401"/>
        <v>2020000</v>
      </c>
      <c r="AX958" s="6">
        <f t="shared" si="8152"/>
        <v>1.1781871287128713</v>
      </c>
      <c r="AY958" s="6">
        <f t="shared" si="8153"/>
        <v>1.3161619733905452</v>
      </c>
      <c r="AZ958" s="28">
        <f t="shared" si="8402"/>
        <v>2020000</v>
      </c>
      <c r="BA958" s="6">
        <f t="shared" si="8154"/>
        <v>1.1781871287128713</v>
      </c>
      <c r="BB958" s="21">
        <f t="shared" si="8155"/>
        <v>1.3161619733905452</v>
      </c>
    </row>
    <row r="959" spans="4:54" x14ac:dyDescent="0.25">
      <c r="D959" s="28">
        <v>950</v>
      </c>
      <c r="F959" s="20"/>
      <c r="G959" s="29">
        <f t="shared" si="8166"/>
        <v>475.5</v>
      </c>
      <c r="H959" s="4">
        <f t="shared" ref="H959" si="8603">H$5/G959+H$6</f>
        <v>4.0306670872765507</v>
      </c>
      <c r="I959" s="4">
        <f t="shared" si="8157"/>
        <v>5.7770920084121977</v>
      </c>
      <c r="J959" s="28">
        <v>950</v>
      </c>
      <c r="K959" s="4">
        <f t="shared" ref="K959" si="8604">K$5/J959+K$6</f>
        <v>4.0307157894736845</v>
      </c>
      <c r="L959" s="4">
        <f t="shared" si="8159"/>
        <v>5.7771631578947371</v>
      </c>
      <c r="M959" s="28">
        <f t="shared" si="8475"/>
        <v>2650</v>
      </c>
      <c r="N959" s="6">
        <f t="shared" ref="N959" si="8605">N$5/M959+N$6</f>
        <v>3.7322132075471699</v>
      </c>
      <c r="O959" s="6">
        <f t="shared" si="8458"/>
        <v>5.2487094339622642</v>
      </c>
      <c r="P959" s="28">
        <f t="shared" si="8477"/>
        <v>25600</v>
      </c>
      <c r="Q959" s="6">
        <f t="shared" ref="Q959" si="8606">Q$5/P959+Q$6</f>
        <v>3.6997640625000003</v>
      </c>
      <c r="R959" s="6">
        <f t="shared" si="8460"/>
        <v>5.213371875</v>
      </c>
      <c r="S959" s="28">
        <f t="shared" si="8227"/>
        <v>48950</v>
      </c>
      <c r="T959" s="6">
        <f t="shared" ref="T959" si="8607">T$5/S959+T$6</f>
        <v>2.655203268641471</v>
      </c>
      <c r="U959" s="6">
        <f t="shared" si="8462"/>
        <v>2.9652634320735447</v>
      </c>
      <c r="V959" s="28">
        <f t="shared" si="8229"/>
        <v>93950</v>
      </c>
      <c r="W959" s="6">
        <f t="shared" ref="W959" si="8608">W$5/V959+W$6</f>
        <v>2.5674934007450769</v>
      </c>
      <c r="X959" s="6">
        <f t="shared" si="8464"/>
        <v>2.8675704097924428</v>
      </c>
      <c r="Y959" s="28">
        <f t="shared" si="8231"/>
        <v>187700</v>
      </c>
      <c r="Z959" s="6">
        <f t="shared" ref="Z959" si="8609">Z$5/Y959+Z$6</f>
        <v>2.4448478955780502</v>
      </c>
      <c r="AA959" s="6">
        <f t="shared" si="8466"/>
        <v>2.7308179541822057</v>
      </c>
      <c r="AB959" s="28">
        <f t="shared" si="8314"/>
        <v>1304000</v>
      </c>
      <c r="AC959" s="6">
        <f t="shared" ref="AC959" si="8610">AC$5/AB959+AC$6</f>
        <v>2.1980174846625768</v>
      </c>
      <c r="AD959" s="6">
        <f t="shared" si="8468"/>
        <v>2.4554337423312882</v>
      </c>
      <c r="AE959" s="28">
        <f t="shared" si="8397"/>
        <v>2023000</v>
      </c>
      <c r="AF959" s="6">
        <f t="shared" si="8451"/>
        <v>1.9124829955511615</v>
      </c>
      <c r="AG959" s="6">
        <f t="shared" si="8469"/>
        <v>2.1365223924864063</v>
      </c>
      <c r="AH959" s="28">
        <f t="shared" si="8398"/>
        <v>2023000</v>
      </c>
      <c r="AI959" s="6">
        <f t="shared" si="8452"/>
        <v>1.4458829955511616</v>
      </c>
      <c r="AJ959" s="6">
        <f t="shared" si="8470"/>
        <v>1.6152223924864064</v>
      </c>
      <c r="AK959" s="28">
        <f t="shared" si="8399"/>
        <v>2023000</v>
      </c>
      <c r="AL959" s="6">
        <f t="shared" si="8453"/>
        <v>0.74578299555116168</v>
      </c>
      <c r="AM959" s="6">
        <f t="shared" si="8471"/>
        <v>0.74995495693688119</v>
      </c>
      <c r="AN959" s="28">
        <f t="shared" si="8400"/>
        <v>2023000</v>
      </c>
      <c r="AO959" s="6">
        <f t="shared" si="8454"/>
        <v>0.44498299555116161</v>
      </c>
      <c r="AP959" s="6">
        <f t="shared" si="8472"/>
        <v>0.4475223924864063</v>
      </c>
      <c r="AQ959" s="28">
        <f t="shared" si="8234"/>
        <v>187700</v>
      </c>
      <c r="AR959" s="6">
        <f t="shared" si="8148"/>
        <v>1.4125478955780502</v>
      </c>
      <c r="AS959" s="6">
        <f t="shared" si="8149"/>
        <v>1.5774320083706093</v>
      </c>
      <c r="AT959" s="28">
        <f t="shared" si="8316"/>
        <v>1304000</v>
      </c>
      <c r="AU959" s="6">
        <f t="shared" si="8150"/>
        <v>1.1797174846625766</v>
      </c>
      <c r="AV959" s="6">
        <f t="shared" si="8151"/>
        <v>1.3177689830485662</v>
      </c>
      <c r="AW959" s="28">
        <f t="shared" si="8401"/>
        <v>2023000</v>
      </c>
      <c r="AX959" s="6">
        <f t="shared" si="8152"/>
        <v>1.1781829955511616</v>
      </c>
      <c r="AY959" s="6">
        <f t="shared" si="8153"/>
        <v>1.3161576332036842</v>
      </c>
      <c r="AZ959" s="28">
        <f t="shared" si="8402"/>
        <v>2023000</v>
      </c>
      <c r="BA959" s="6">
        <f t="shared" si="8154"/>
        <v>1.1781829955511616</v>
      </c>
      <c r="BB959" s="21">
        <f t="shared" si="8155"/>
        <v>1.3161576332036842</v>
      </c>
    </row>
    <row r="960" spans="4:54" x14ac:dyDescent="0.25">
      <c r="D960" s="28">
        <v>951</v>
      </c>
      <c r="F960" s="20"/>
      <c r="G960" s="29">
        <f t="shared" si="8166"/>
        <v>476</v>
      </c>
      <c r="H960" s="4">
        <f t="shared" ref="H960" si="8611">H$5/G960+H$6</f>
        <v>4.0306184873949578</v>
      </c>
      <c r="I960" s="4">
        <f t="shared" si="8157"/>
        <v>5.777021008403362</v>
      </c>
      <c r="J960" s="28">
        <v>951</v>
      </c>
      <c r="K960" s="4">
        <f t="shared" ref="K960" si="8612">K$5/J960+K$6</f>
        <v>4.0306670872765507</v>
      </c>
      <c r="L960" s="4">
        <f t="shared" si="8159"/>
        <v>5.7770920084121977</v>
      </c>
      <c r="M960" s="28">
        <f t="shared" si="8475"/>
        <v>2653</v>
      </c>
      <c r="N960" s="6">
        <f t="shared" ref="N960" si="8613">N$5/M960+N$6</f>
        <v>3.7321701093102151</v>
      </c>
      <c r="O960" s="6">
        <f t="shared" si="8458"/>
        <v>5.2486624952883529</v>
      </c>
      <c r="P960" s="28">
        <f t="shared" si="8477"/>
        <v>25630</v>
      </c>
      <c r="Q960" s="6">
        <f t="shared" ref="Q960" si="8614">Q$5/P960+Q$6</f>
        <v>3.6997574326960594</v>
      </c>
      <c r="R960" s="6">
        <f t="shared" si="8460"/>
        <v>5.2133646507998446</v>
      </c>
      <c r="S960" s="28">
        <f t="shared" si="8227"/>
        <v>49015</v>
      </c>
      <c r="T960" s="6">
        <f t="shared" ref="T960" si="8615">T$5/S960+T$6</f>
        <v>2.6551778027134554</v>
      </c>
      <c r="U960" s="6">
        <f t="shared" si="8462"/>
        <v>2.9652366928491278</v>
      </c>
      <c r="V960" s="28">
        <f t="shared" si="8229"/>
        <v>94075</v>
      </c>
      <c r="W960" s="6">
        <f t="shared" ref="W960" si="8616">W$5/V960+W$6</f>
        <v>2.5674726813712461</v>
      </c>
      <c r="X960" s="6">
        <f t="shared" si="8464"/>
        <v>2.8675486579856497</v>
      </c>
      <c r="Y960" s="28">
        <f t="shared" si="8231"/>
        <v>187950</v>
      </c>
      <c r="Z960" s="6">
        <f t="shared" ref="Z960" si="8617">Z$5/Y960+Z$6</f>
        <v>2.4448328012769354</v>
      </c>
      <c r="AA960" s="6">
        <f t="shared" si="8466"/>
        <v>2.7308021016227721</v>
      </c>
      <c r="AB960" s="28">
        <f t="shared" si="8314"/>
        <v>1306000</v>
      </c>
      <c r="AC960" s="6">
        <f t="shared" ref="AC960" si="8618">AC$5/AB960+AC$6</f>
        <v>2.1980108728943342</v>
      </c>
      <c r="AD960" s="6">
        <f t="shared" si="8468"/>
        <v>2.4554267993874426</v>
      </c>
      <c r="AE960" s="28">
        <f t="shared" si="8397"/>
        <v>2026000</v>
      </c>
      <c r="AF960" s="6">
        <f t="shared" si="8451"/>
        <v>1.9124788746298125</v>
      </c>
      <c r="AG960" s="6">
        <f t="shared" si="8469"/>
        <v>2.1365180651530107</v>
      </c>
      <c r="AH960" s="28">
        <f t="shared" si="8398"/>
        <v>2026000</v>
      </c>
      <c r="AI960" s="6">
        <f t="shared" si="8452"/>
        <v>1.4458788746298126</v>
      </c>
      <c r="AJ960" s="6">
        <f t="shared" si="8470"/>
        <v>1.615218065153011</v>
      </c>
      <c r="AK960" s="28">
        <f t="shared" si="8399"/>
        <v>2026000</v>
      </c>
      <c r="AL960" s="6">
        <f t="shared" si="8453"/>
        <v>0.7457788746298124</v>
      </c>
      <c r="AM960" s="6">
        <f t="shared" si="8471"/>
        <v>0.74995062960348569</v>
      </c>
      <c r="AN960" s="28">
        <f t="shared" si="8400"/>
        <v>2026000</v>
      </c>
      <c r="AO960" s="6">
        <f t="shared" si="8454"/>
        <v>0.44497887462981245</v>
      </c>
      <c r="AP960" s="6">
        <f t="shared" si="8472"/>
        <v>0.44751806515301085</v>
      </c>
      <c r="AQ960" s="28">
        <f t="shared" si="8234"/>
        <v>187950</v>
      </c>
      <c r="AR960" s="6">
        <f t="shared" si="8148"/>
        <v>1.4125328012769354</v>
      </c>
      <c r="AS960" s="6">
        <f t="shared" si="8149"/>
        <v>1.5774161558111757</v>
      </c>
      <c r="AT960" s="28">
        <f t="shared" si="8316"/>
        <v>1306000</v>
      </c>
      <c r="AU960" s="6">
        <f t="shared" si="8150"/>
        <v>1.1797108728943337</v>
      </c>
      <c r="AV960" s="6">
        <f t="shared" si="8151"/>
        <v>1.3177620401047203</v>
      </c>
      <c r="AW960" s="28">
        <f t="shared" si="8401"/>
        <v>2026000</v>
      </c>
      <c r="AX960" s="6">
        <f t="shared" si="8152"/>
        <v>1.1781788746298125</v>
      </c>
      <c r="AY960" s="6">
        <f t="shared" si="8153"/>
        <v>1.3161533058702888</v>
      </c>
      <c r="AZ960" s="28">
        <f t="shared" si="8402"/>
        <v>2026000</v>
      </c>
      <c r="BA960" s="6">
        <f t="shared" si="8154"/>
        <v>1.1781788746298125</v>
      </c>
      <c r="BB960" s="21">
        <f t="shared" si="8155"/>
        <v>1.3161533058702888</v>
      </c>
    </row>
    <row r="961" spans="4:54" x14ac:dyDescent="0.25">
      <c r="D961" s="28">
        <v>952</v>
      </c>
      <c r="F961" s="20"/>
      <c r="G961" s="29">
        <f t="shared" si="8166"/>
        <v>476.5</v>
      </c>
      <c r="H961" s="4">
        <f t="shared" ref="H961" si="8619">H$5/G961+H$6</f>
        <v>4.0305699895068203</v>
      </c>
      <c r="I961" s="4">
        <f t="shared" si="8157"/>
        <v>5.7769501573976916</v>
      </c>
      <c r="J961" s="28">
        <v>952</v>
      </c>
      <c r="K961" s="4">
        <f t="shared" ref="K961" si="8620">K$5/J961+K$6</f>
        <v>4.0306184873949578</v>
      </c>
      <c r="L961" s="4">
        <f t="shared" si="8159"/>
        <v>5.777021008403362</v>
      </c>
      <c r="M961" s="28">
        <f t="shared" si="8475"/>
        <v>2656</v>
      </c>
      <c r="N961" s="6">
        <f t="shared" ref="N961" si="8621">N$5/M961+N$6</f>
        <v>3.7321271084337351</v>
      </c>
      <c r="O961" s="6">
        <f t="shared" si="8458"/>
        <v>5.2486156626506029</v>
      </c>
      <c r="P961" s="28">
        <f t="shared" si="8477"/>
        <v>25660</v>
      </c>
      <c r="Q961" s="6">
        <f t="shared" ref="Q961" si="8622">Q$5/P961+Q$6</f>
        <v>3.6997508183943881</v>
      </c>
      <c r="R961" s="6">
        <f t="shared" si="8460"/>
        <v>5.213357443491816</v>
      </c>
      <c r="S961" s="28">
        <f t="shared" si="8227"/>
        <v>49080</v>
      </c>
      <c r="T961" s="6">
        <f t="shared" ref="T961" si="8623">T$5/S961+T$6</f>
        <v>2.6551524042379788</v>
      </c>
      <c r="U961" s="6">
        <f t="shared" si="8462"/>
        <v>2.9652100244498776</v>
      </c>
      <c r="V961" s="28">
        <f t="shared" si="8229"/>
        <v>94200</v>
      </c>
      <c r="W961" s="6">
        <f t="shared" ref="W961" si="8624">W$5/V961+W$6</f>
        <v>2.567452016985138</v>
      </c>
      <c r="X961" s="6">
        <f t="shared" si="8464"/>
        <v>2.8675269639065819</v>
      </c>
      <c r="Y961" s="28">
        <f t="shared" si="8231"/>
        <v>188200</v>
      </c>
      <c r="Z961" s="6">
        <f t="shared" ref="Z961" si="8625">Z$5/Y961+Z$6</f>
        <v>2.4448177470775772</v>
      </c>
      <c r="AA961" s="6">
        <f t="shared" si="8466"/>
        <v>2.7307862911795961</v>
      </c>
      <c r="AB961" s="28">
        <f t="shared" si="8314"/>
        <v>1308000</v>
      </c>
      <c r="AC961" s="6">
        <f t="shared" ref="AC961" si="8626">AC$5/AB961+AC$6</f>
        <v>2.198004281345566</v>
      </c>
      <c r="AD961" s="6">
        <f t="shared" si="8468"/>
        <v>2.4554198776758409</v>
      </c>
      <c r="AE961" s="28">
        <f t="shared" si="8397"/>
        <v>2029000</v>
      </c>
      <c r="AF961" s="6">
        <f t="shared" si="8451"/>
        <v>1.9124747658945294</v>
      </c>
      <c r="AG961" s="6">
        <f t="shared" si="8469"/>
        <v>2.136513750616067</v>
      </c>
      <c r="AH961" s="28">
        <f t="shared" si="8398"/>
        <v>2029000</v>
      </c>
      <c r="AI961" s="6">
        <f t="shared" si="8452"/>
        <v>1.4458747658945295</v>
      </c>
      <c r="AJ961" s="6">
        <f t="shared" si="8470"/>
        <v>1.6152137506160671</v>
      </c>
      <c r="AK961" s="28">
        <f t="shared" si="8399"/>
        <v>2029000</v>
      </c>
      <c r="AL961" s="6">
        <f t="shared" si="8453"/>
        <v>0.74577476589452929</v>
      </c>
      <c r="AM961" s="6">
        <f t="shared" si="8471"/>
        <v>0.74994631506654186</v>
      </c>
      <c r="AN961" s="28">
        <f t="shared" si="8400"/>
        <v>2029000</v>
      </c>
      <c r="AO961" s="6">
        <f t="shared" si="8454"/>
        <v>0.44497476589452933</v>
      </c>
      <c r="AP961" s="6">
        <f t="shared" si="8472"/>
        <v>0.44751375061606702</v>
      </c>
      <c r="AQ961" s="28">
        <f t="shared" si="8234"/>
        <v>188200</v>
      </c>
      <c r="AR961" s="6">
        <f t="shared" si="8148"/>
        <v>1.4125177470775772</v>
      </c>
      <c r="AS961" s="6">
        <f t="shared" si="8149"/>
        <v>1.5774003453679999</v>
      </c>
      <c r="AT961" s="28">
        <f t="shared" si="8316"/>
        <v>1308000</v>
      </c>
      <c r="AU961" s="6">
        <f t="shared" si="8150"/>
        <v>1.1797042813455658</v>
      </c>
      <c r="AV961" s="6">
        <f t="shared" si="8151"/>
        <v>1.3177551183931189</v>
      </c>
      <c r="AW961" s="28">
        <f t="shared" si="8401"/>
        <v>2029000</v>
      </c>
      <c r="AX961" s="6">
        <f t="shared" si="8152"/>
        <v>1.1781747658945294</v>
      </c>
      <c r="AY961" s="6">
        <f t="shared" si="8153"/>
        <v>1.3161489913333448</v>
      </c>
      <c r="AZ961" s="28">
        <f t="shared" si="8402"/>
        <v>2029000</v>
      </c>
      <c r="BA961" s="6">
        <f t="shared" si="8154"/>
        <v>1.1781747658945294</v>
      </c>
      <c r="BB961" s="21">
        <f t="shared" si="8155"/>
        <v>1.3161489913333448</v>
      </c>
    </row>
    <row r="962" spans="4:54" x14ac:dyDescent="0.25">
      <c r="D962" s="28">
        <v>953</v>
      </c>
      <c r="F962" s="20"/>
      <c r="G962" s="29">
        <f t="shared" si="8166"/>
        <v>477</v>
      </c>
      <c r="H962" s="4">
        <f t="shared" ref="H962" si="8627">H$5/G962+H$6</f>
        <v>4.0305215932914047</v>
      </c>
      <c r="I962" s="4">
        <f t="shared" si="8157"/>
        <v>5.7768794549266254</v>
      </c>
      <c r="J962" s="28">
        <v>953</v>
      </c>
      <c r="K962" s="4">
        <f t="shared" ref="K962" si="8628">K$5/J962+K$6</f>
        <v>4.0305699895068203</v>
      </c>
      <c r="L962" s="4">
        <f t="shared" si="8159"/>
        <v>5.7769501573976916</v>
      </c>
      <c r="M962" s="28">
        <f t="shared" si="8475"/>
        <v>2659</v>
      </c>
      <c r="N962" s="6">
        <f t="shared" ref="N962" si="8629">N$5/M962+N$6</f>
        <v>3.7320842045881912</v>
      </c>
      <c r="O962" s="6">
        <f t="shared" si="8458"/>
        <v>5.2485689356901091</v>
      </c>
      <c r="P962" s="28">
        <f t="shared" si="8477"/>
        <v>25690</v>
      </c>
      <c r="Q962" s="6">
        <f t="shared" ref="Q962" si="8630">Q$5/P962+Q$6</f>
        <v>3.6997442195406776</v>
      </c>
      <c r="R962" s="6">
        <f t="shared" si="8460"/>
        <v>5.2133502530167384</v>
      </c>
      <c r="S962" s="28">
        <f t="shared" si="8227"/>
        <v>49145</v>
      </c>
      <c r="T962" s="6">
        <f t="shared" ref="T962" si="8631">T$5/S962+T$6</f>
        <v>2.6551270729474008</v>
      </c>
      <c r="U962" s="6">
        <f t="shared" si="8462"/>
        <v>2.9651834265947707</v>
      </c>
      <c r="V962" s="28">
        <f t="shared" si="8229"/>
        <v>94325</v>
      </c>
      <c r="W962" s="6">
        <f t="shared" ref="W962" si="8632">W$5/V962+W$6</f>
        <v>2.5674314073681419</v>
      </c>
      <c r="X962" s="6">
        <f t="shared" si="8464"/>
        <v>2.8675053273257354</v>
      </c>
      <c r="Y962" s="28">
        <f t="shared" si="8231"/>
        <v>188450</v>
      </c>
      <c r="Z962" s="6">
        <f t="shared" ref="Z962" si="8633">Z$5/Y962+Z$6</f>
        <v>2.444802732820377</v>
      </c>
      <c r="AA962" s="6">
        <f t="shared" si="8466"/>
        <v>2.7307705226850625</v>
      </c>
      <c r="AB962" s="28">
        <f t="shared" si="8314"/>
        <v>1310000</v>
      </c>
      <c r="AC962" s="6">
        <f t="shared" ref="AC962" si="8634">AC$5/AB962+AC$6</f>
        <v>2.1979977099236643</v>
      </c>
      <c r="AD962" s="6">
        <f t="shared" si="8468"/>
        <v>2.4554129770992366</v>
      </c>
      <c r="AE962" s="28">
        <f t="shared" si="8397"/>
        <v>2032000</v>
      </c>
      <c r="AF962" s="6">
        <f t="shared" si="8451"/>
        <v>1.9124706692913385</v>
      </c>
      <c r="AG962" s="6">
        <f t="shared" si="8469"/>
        <v>2.1365094488188974</v>
      </c>
      <c r="AH962" s="28">
        <f t="shared" si="8398"/>
        <v>2032000</v>
      </c>
      <c r="AI962" s="6">
        <f t="shared" si="8452"/>
        <v>1.4458706692913386</v>
      </c>
      <c r="AJ962" s="6">
        <f t="shared" si="8470"/>
        <v>1.6152094488188977</v>
      </c>
      <c r="AK962" s="28">
        <f t="shared" si="8399"/>
        <v>2032000</v>
      </c>
      <c r="AL962" s="6">
        <f t="shared" si="8453"/>
        <v>0.74577066929133862</v>
      </c>
      <c r="AM962" s="6">
        <f t="shared" si="8471"/>
        <v>0.74994201326937249</v>
      </c>
      <c r="AN962" s="28">
        <f t="shared" si="8400"/>
        <v>2032000</v>
      </c>
      <c r="AO962" s="6">
        <f t="shared" si="8454"/>
        <v>0.44497066929133855</v>
      </c>
      <c r="AP962" s="6">
        <f t="shared" si="8472"/>
        <v>0.44750944881889765</v>
      </c>
      <c r="AQ962" s="28">
        <f t="shared" si="8234"/>
        <v>188450</v>
      </c>
      <c r="AR962" s="6">
        <f t="shared" si="8148"/>
        <v>1.4125027328203767</v>
      </c>
      <c r="AS962" s="6">
        <f t="shared" si="8149"/>
        <v>1.577384576873466</v>
      </c>
      <c r="AT962" s="28">
        <f t="shared" si="8316"/>
        <v>1310000</v>
      </c>
      <c r="AU962" s="6">
        <f t="shared" si="8150"/>
        <v>1.1796977099236641</v>
      </c>
      <c r="AV962" s="6">
        <f t="shared" si="8151"/>
        <v>1.3177482178165145</v>
      </c>
      <c r="AW962" s="28">
        <f t="shared" si="8401"/>
        <v>2032000</v>
      </c>
      <c r="AX962" s="6">
        <f t="shared" si="8152"/>
        <v>1.1781706692913385</v>
      </c>
      <c r="AY962" s="6">
        <f t="shared" si="8153"/>
        <v>1.3161446895361755</v>
      </c>
      <c r="AZ962" s="28">
        <f t="shared" si="8402"/>
        <v>2032000</v>
      </c>
      <c r="BA962" s="6">
        <f t="shared" si="8154"/>
        <v>1.1781706692913385</v>
      </c>
      <c r="BB962" s="21">
        <f t="shared" si="8155"/>
        <v>1.3161446895361755</v>
      </c>
    </row>
    <row r="963" spans="4:54" x14ac:dyDescent="0.25">
      <c r="D963" s="28">
        <v>954</v>
      </c>
      <c r="F963" s="20"/>
      <c r="G963" s="29">
        <f t="shared" si="8166"/>
        <v>477.5</v>
      </c>
      <c r="H963" s="4">
        <f t="shared" ref="H963" si="8635">H$5/G963+H$6</f>
        <v>4.0304732984293192</v>
      </c>
      <c r="I963" s="4">
        <f t="shared" si="8157"/>
        <v>5.7768089005235606</v>
      </c>
      <c r="J963" s="28">
        <v>954</v>
      </c>
      <c r="K963" s="4">
        <f t="shared" ref="K963" si="8636">K$5/J963+K$6</f>
        <v>4.0305215932914047</v>
      </c>
      <c r="L963" s="4">
        <f t="shared" si="8159"/>
        <v>5.7768794549266254</v>
      </c>
      <c r="M963" s="28">
        <f t="shared" si="8475"/>
        <v>2662</v>
      </c>
      <c r="N963" s="6">
        <f t="shared" ref="N963" si="8637">N$5/M963+N$6</f>
        <v>3.73204139744553</v>
      </c>
      <c r="O963" s="6">
        <f t="shared" si="8458"/>
        <v>5.2485223140495867</v>
      </c>
      <c r="P963" s="28">
        <f t="shared" si="8477"/>
        <v>25720</v>
      </c>
      <c r="Q963" s="6">
        <f t="shared" ref="Q963" si="8638">Q$5/P963+Q$6</f>
        <v>3.6997376360808709</v>
      </c>
      <c r="R963" s="6">
        <f t="shared" si="8460"/>
        <v>5.2133430793157078</v>
      </c>
      <c r="S963" s="28">
        <f t="shared" si="8227"/>
        <v>49210</v>
      </c>
      <c r="T963" s="6">
        <f t="shared" ref="T963" si="8639">T$5/S963+T$6</f>
        <v>2.6551018085754929</v>
      </c>
      <c r="U963" s="6">
        <f t="shared" si="8462"/>
        <v>2.9651568990042674</v>
      </c>
      <c r="V963" s="28">
        <f t="shared" si="8229"/>
        <v>94450</v>
      </c>
      <c r="W963" s="6">
        <f t="shared" ref="W963" si="8640">W$5/V963+W$6</f>
        <v>2.5674108523028054</v>
      </c>
      <c r="X963" s="6">
        <f t="shared" si="8464"/>
        <v>2.8674837480148225</v>
      </c>
      <c r="Y963" s="28">
        <f t="shared" si="8231"/>
        <v>188700</v>
      </c>
      <c r="Z963" s="6">
        <f t="shared" ref="Z963" si="8641">Z$5/Y963+Z$6</f>
        <v>2.4447877583465818</v>
      </c>
      <c r="AA963" s="6">
        <f t="shared" si="8466"/>
        <v>2.7307547959724432</v>
      </c>
      <c r="AB963" s="28">
        <f t="shared" si="8314"/>
        <v>1312000</v>
      </c>
      <c r="AC963" s="6">
        <f t="shared" ref="AC963" si="8642">AC$5/AB963+AC$6</f>
        <v>2.1979911585365857</v>
      </c>
      <c r="AD963" s="6">
        <f t="shared" si="8468"/>
        <v>2.4554060975609753</v>
      </c>
      <c r="AE963" s="28">
        <f t="shared" si="8397"/>
        <v>2035000</v>
      </c>
      <c r="AF963" s="6">
        <f t="shared" si="8451"/>
        <v>1.9124665847665847</v>
      </c>
      <c r="AG963" s="6">
        <f t="shared" si="8469"/>
        <v>2.1365051597051599</v>
      </c>
      <c r="AH963" s="28">
        <f t="shared" si="8398"/>
        <v>2035000</v>
      </c>
      <c r="AI963" s="6">
        <f t="shared" si="8452"/>
        <v>1.4458665847665848</v>
      </c>
      <c r="AJ963" s="6">
        <f t="shared" si="8470"/>
        <v>1.6152051597051598</v>
      </c>
      <c r="AK963" s="28">
        <f t="shared" si="8399"/>
        <v>2035000</v>
      </c>
      <c r="AL963" s="6">
        <f t="shared" si="8453"/>
        <v>0.74576658476658475</v>
      </c>
      <c r="AM963" s="6">
        <f t="shared" si="8471"/>
        <v>0.74993772415563453</v>
      </c>
      <c r="AN963" s="28">
        <f t="shared" si="8400"/>
        <v>2035000</v>
      </c>
      <c r="AO963" s="6">
        <f t="shared" si="8454"/>
        <v>0.44496658476658474</v>
      </c>
      <c r="AP963" s="6">
        <f t="shared" si="8472"/>
        <v>0.44750515970515969</v>
      </c>
      <c r="AQ963" s="28">
        <f t="shared" si="8234"/>
        <v>188700</v>
      </c>
      <c r="AR963" s="6">
        <f t="shared" si="8148"/>
        <v>1.4124877583465818</v>
      </c>
      <c r="AS963" s="6">
        <f t="shared" si="8149"/>
        <v>1.5773688501608467</v>
      </c>
      <c r="AT963" s="28">
        <f t="shared" si="8316"/>
        <v>1312000</v>
      </c>
      <c r="AU963" s="6">
        <f t="shared" si="8150"/>
        <v>1.1796911585365855</v>
      </c>
      <c r="AV963" s="6">
        <f t="shared" si="8151"/>
        <v>1.3177413382782535</v>
      </c>
      <c r="AW963" s="28">
        <f t="shared" si="8401"/>
        <v>2035000</v>
      </c>
      <c r="AX963" s="6">
        <f t="shared" si="8152"/>
        <v>1.1781665847665848</v>
      </c>
      <c r="AY963" s="6">
        <f t="shared" si="8153"/>
        <v>1.3161404004224375</v>
      </c>
      <c r="AZ963" s="28">
        <f t="shared" si="8402"/>
        <v>2035000</v>
      </c>
      <c r="BA963" s="6">
        <f t="shared" si="8154"/>
        <v>1.1781665847665848</v>
      </c>
      <c r="BB963" s="21">
        <f t="shared" si="8155"/>
        <v>1.3161404004224375</v>
      </c>
    </row>
    <row r="964" spans="4:54" x14ac:dyDescent="0.25">
      <c r="D964" s="28">
        <v>955</v>
      </c>
      <c r="F964" s="20"/>
      <c r="G964" s="29">
        <f t="shared" si="8166"/>
        <v>478</v>
      </c>
      <c r="H964" s="4">
        <f t="shared" ref="H964" si="8643">H$5/G964+H$6</f>
        <v>4.0304251046025108</v>
      </c>
      <c r="I964" s="4">
        <f t="shared" si="8157"/>
        <v>5.7767384937238493</v>
      </c>
      <c r="J964" s="28">
        <v>955</v>
      </c>
      <c r="K964" s="4">
        <f t="shared" ref="K964" si="8644">K$5/J964+K$6</f>
        <v>4.0304732984293192</v>
      </c>
      <c r="L964" s="4">
        <f t="shared" si="8159"/>
        <v>5.7768089005235606</v>
      </c>
      <c r="M964" s="28">
        <f t="shared" si="8475"/>
        <v>2665</v>
      </c>
      <c r="N964" s="6">
        <f t="shared" ref="N964" si="8645">N$5/M964+N$6</f>
        <v>3.7319986866791748</v>
      </c>
      <c r="O964" s="6">
        <f t="shared" si="8458"/>
        <v>5.2484757973733585</v>
      </c>
      <c r="P964" s="28">
        <f t="shared" si="8477"/>
        <v>25750</v>
      </c>
      <c r="Q964" s="6">
        <f t="shared" ref="Q964" si="8646">Q$5/P964+Q$6</f>
        <v>3.699731067961165</v>
      </c>
      <c r="R964" s="6">
        <f t="shared" si="8460"/>
        <v>5.2133359223300975</v>
      </c>
      <c r="S964" s="28">
        <f t="shared" si="8227"/>
        <v>49275</v>
      </c>
      <c r="T964" s="6">
        <f t="shared" ref="T964" si="8647">T$5/S964+T$6</f>
        <v>2.6550766108574329</v>
      </c>
      <c r="U964" s="6">
        <f t="shared" si="8462"/>
        <v>2.9651304414003046</v>
      </c>
      <c r="V964" s="28">
        <f t="shared" si="8229"/>
        <v>94575</v>
      </c>
      <c r="W964" s="6">
        <f t="shared" ref="W964" si="8648">W$5/V964+W$6</f>
        <v>2.5673903515728256</v>
      </c>
      <c r="X964" s="6">
        <f t="shared" si="8464"/>
        <v>2.8674622257467619</v>
      </c>
      <c r="Y964" s="28">
        <f t="shared" si="8231"/>
        <v>188950</v>
      </c>
      <c r="Z964" s="6">
        <f t="shared" ref="Z964" si="8649">Z$5/Y964+Z$6</f>
        <v>2.4447728234982802</v>
      </c>
      <c r="AA964" s="6">
        <f t="shared" si="8466"/>
        <v>2.7307391108758932</v>
      </c>
      <c r="AB964" s="28">
        <f t="shared" si="8314"/>
        <v>1314000</v>
      </c>
      <c r="AC964" s="6">
        <f t="shared" ref="AC964" si="8650">AC$5/AB964+AC$6</f>
        <v>2.1979846270928465</v>
      </c>
      <c r="AD964" s="6">
        <f t="shared" si="8468"/>
        <v>2.4553992389649921</v>
      </c>
      <c r="AE964" s="28">
        <f t="shared" si="8397"/>
        <v>2038000</v>
      </c>
      <c r="AF964" s="6">
        <f t="shared" si="8451"/>
        <v>1.9124625122669283</v>
      </c>
      <c r="AG964" s="6">
        <f t="shared" si="8469"/>
        <v>2.1365008832188419</v>
      </c>
      <c r="AH964" s="28">
        <f t="shared" si="8398"/>
        <v>2038000</v>
      </c>
      <c r="AI964" s="6">
        <f t="shared" si="8452"/>
        <v>1.4458625122669284</v>
      </c>
      <c r="AJ964" s="6">
        <f t="shared" si="8470"/>
        <v>1.615200883218842</v>
      </c>
      <c r="AK964" s="28">
        <f t="shared" si="8399"/>
        <v>2038000</v>
      </c>
      <c r="AL964" s="6">
        <f t="shared" si="8453"/>
        <v>0.74576251226692836</v>
      </c>
      <c r="AM964" s="6">
        <f t="shared" si="8471"/>
        <v>0.7499334476693168</v>
      </c>
      <c r="AN964" s="28">
        <f t="shared" si="8400"/>
        <v>2038000</v>
      </c>
      <c r="AO964" s="6">
        <f t="shared" si="8454"/>
        <v>0.44496251226692835</v>
      </c>
      <c r="AP964" s="6">
        <f t="shared" si="8472"/>
        <v>0.44750088321884202</v>
      </c>
      <c r="AQ964" s="28">
        <f t="shared" si="8234"/>
        <v>188950</v>
      </c>
      <c r="AR964" s="6">
        <f t="shared" si="8148"/>
        <v>1.41247282349828</v>
      </c>
      <c r="AS964" s="6">
        <f t="shared" si="8149"/>
        <v>1.5773531650642967</v>
      </c>
      <c r="AT964" s="28">
        <f t="shared" si="8316"/>
        <v>1314000</v>
      </c>
      <c r="AU964" s="6">
        <f t="shared" si="8150"/>
        <v>1.1796846270928463</v>
      </c>
      <c r="AV964" s="6">
        <f t="shared" si="8151"/>
        <v>1.3177344796822703</v>
      </c>
      <c r="AW964" s="28">
        <f t="shared" si="8401"/>
        <v>2038000</v>
      </c>
      <c r="AX964" s="6">
        <f t="shared" si="8152"/>
        <v>1.1781625122669284</v>
      </c>
      <c r="AY964" s="6">
        <f t="shared" si="8153"/>
        <v>1.3161361239361198</v>
      </c>
      <c r="AZ964" s="28">
        <f t="shared" si="8402"/>
        <v>2038000</v>
      </c>
      <c r="BA964" s="6">
        <f t="shared" si="8154"/>
        <v>1.1781625122669284</v>
      </c>
      <c r="BB964" s="21">
        <f t="shared" si="8155"/>
        <v>1.3161361239361198</v>
      </c>
    </row>
    <row r="965" spans="4:54" x14ac:dyDescent="0.25">
      <c r="D965" s="28">
        <v>956</v>
      </c>
      <c r="F965" s="20"/>
      <c r="G965" s="29">
        <f t="shared" si="8166"/>
        <v>478.5</v>
      </c>
      <c r="H965" s="4">
        <f t="shared" ref="H965" si="8651">H$5/G965+H$6</f>
        <v>4.0303770114942532</v>
      </c>
      <c r="I965" s="4">
        <f t="shared" si="8157"/>
        <v>5.7766682340647861</v>
      </c>
      <c r="J965" s="28">
        <v>956</v>
      </c>
      <c r="K965" s="4">
        <f t="shared" ref="K965" si="8652">K$5/J965+K$6</f>
        <v>4.0304251046025108</v>
      </c>
      <c r="L965" s="4">
        <f t="shared" si="8159"/>
        <v>5.7767384937238493</v>
      </c>
      <c r="M965" s="28">
        <f t="shared" si="8475"/>
        <v>2668</v>
      </c>
      <c r="N965" s="6">
        <f t="shared" ref="N965" si="8653">N$5/M965+N$6</f>
        <v>3.7319560719640181</v>
      </c>
      <c r="O965" s="6">
        <f t="shared" si="8458"/>
        <v>5.2484293853073467</v>
      </c>
      <c r="P965" s="28">
        <f t="shared" si="8477"/>
        <v>25780</v>
      </c>
      <c r="Q965" s="6">
        <f t="shared" ref="Q965" si="8654">Q$5/P965+Q$6</f>
        <v>3.6997245151280063</v>
      </c>
      <c r="R965" s="6">
        <f t="shared" si="8460"/>
        <v>5.2133287820015521</v>
      </c>
      <c r="S965" s="28">
        <f t="shared" si="8227"/>
        <v>49340</v>
      </c>
      <c r="T965" s="6">
        <f t="shared" ref="T965" si="8655">T$5/S965+T$6</f>
        <v>2.6550514795297935</v>
      </c>
      <c r="U965" s="6">
        <f t="shared" si="8462"/>
        <v>2.9651040535062831</v>
      </c>
      <c r="V965" s="28">
        <f t="shared" si="8229"/>
        <v>94700</v>
      </c>
      <c r="W965" s="6">
        <f t="shared" ref="W965" si="8656">W$5/V965+W$6</f>
        <v>2.5673699049630412</v>
      </c>
      <c r="X965" s="6">
        <f t="shared" si="8464"/>
        <v>2.8674407602956706</v>
      </c>
      <c r="Y965" s="28">
        <f t="shared" si="8231"/>
        <v>189200</v>
      </c>
      <c r="Z965" s="6">
        <f t="shared" ref="Z965" si="8657">Z$5/Y965+Z$6</f>
        <v>2.4447579281183933</v>
      </c>
      <c r="AA965" s="6">
        <f t="shared" si="8466"/>
        <v>2.7307234672304439</v>
      </c>
      <c r="AB965" s="28">
        <f t="shared" si="8314"/>
        <v>1316000</v>
      </c>
      <c r="AC965" s="6">
        <f t="shared" ref="AC965" si="8658">AC$5/AB965+AC$6</f>
        <v>2.1979781155015199</v>
      </c>
      <c r="AD965" s="6">
        <f t="shared" si="8468"/>
        <v>2.4553924012158053</v>
      </c>
      <c r="AE965" s="28">
        <f t="shared" si="8397"/>
        <v>2041000</v>
      </c>
      <c r="AF965" s="6">
        <f t="shared" si="8451"/>
        <v>1.9124584517393435</v>
      </c>
      <c r="AG965" s="6">
        <f t="shared" si="8469"/>
        <v>2.1364966193042627</v>
      </c>
      <c r="AH965" s="28">
        <f t="shared" si="8398"/>
        <v>2041000</v>
      </c>
      <c r="AI965" s="6">
        <f t="shared" si="8452"/>
        <v>1.4458584517393436</v>
      </c>
      <c r="AJ965" s="6">
        <f t="shared" si="8470"/>
        <v>1.6151966193042626</v>
      </c>
      <c r="AK965" s="28">
        <f t="shared" si="8399"/>
        <v>2041000</v>
      </c>
      <c r="AL965" s="6">
        <f t="shared" si="8453"/>
        <v>0.74575845173934341</v>
      </c>
      <c r="AM965" s="6">
        <f t="shared" si="8471"/>
        <v>0.74992918375473749</v>
      </c>
      <c r="AN965" s="28">
        <f t="shared" si="8400"/>
        <v>2041000</v>
      </c>
      <c r="AO965" s="6">
        <f t="shared" si="8454"/>
        <v>0.44495845173934345</v>
      </c>
      <c r="AP965" s="6">
        <f t="shared" si="8472"/>
        <v>0.4474966193042626</v>
      </c>
      <c r="AQ965" s="28">
        <f t="shared" si="8234"/>
        <v>189200</v>
      </c>
      <c r="AR965" s="6">
        <f t="shared" si="8148"/>
        <v>1.4124579281183933</v>
      </c>
      <c r="AS965" s="6">
        <f t="shared" si="8149"/>
        <v>1.5773375214188476</v>
      </c>
      <c r="AT965" s="28">
        <f t="shared" si="8316"/>
        <v>1316000</v>
      </c>
      <c r="AU965" s="6">
        <f t="shared" si="8150"/>
        <v>1.1796781155015197</v>
      </c>
      <c r="AV965" s="6">
        <f t="shared" si="8151"/>
        <v>1.3177276419330832</v>
      </c>
      <c r="AW965" s="28">
        <f t="shared" si="8401"/>
        <v>2041000</v>
      </c>
      <c r="AX965" s="6">
        <f t="shared" si="8152"/>
        <v>1.1781584517393435</v>
      </c>
      <c r="AY965" s="6">
        <f t="shared" si="8153"/>
        <v>1.3161318600215404</v>
      </c>
      <c r="AZ965" s="28">
        <f t="shared" si="8402"/>
        <v>2041000</v>
      </c>
      <c r="BA965" s="6">
        <f t="shared" si="8154"/>
        <v>1.1781584517393435</v>
      </c>
      <c r="BB965" s="21">
        <f t="shared" si="8155"/>
        <v>1.3161318600215404</v>
      </c>
    </row>
    <row r="966" spans="4:54" x14ac:dyDescent="0.25">
      <c r="D966" s="28">
        <v>957</v>
      </c>
      <c r="F966" s="20"/>
      <c r="G966" s="29">
        <f t="shared" si="8166"/>
        <v>479</v>
      </c>
      <c r="H966" s="4">
        <f t="shared" ref="H966" si="8659">H$5/G966+H$6</f>
        <v>4.0303290187891436</v>
      </c>
      <c r="I966" s="4">
        <f t="shared" si="8157"/>
        <v>5.7765981210855948</v>
      </c>
      <c r="J966" s="28">
        <v>957</v>
      </c>
      <c r="K966" s="4">
        <f t="shared" ref="K966" si="8660">K$5/J966+K$6</f>
        <v>4.0303770114942532</v>
      </c>
      <c r="L966" s="4">
        <f t="shared" si="8159"/>
        <v>5.7766682340647861</v>
      </c>
      <c r="M966" s="28">
        <f t="shared" si="8475"/>
        <v>2671</v>
      </c>
      <c r="N966" s="6">
        <f t="shared" ref="N966" si="8661">N$5/M966+N$6</f>
        <v>3.7319135529764136</v>
      </c>
      <c r="O966" s="6">
        <f t="shared" si="8458"/>
        <v>5.2483830774990645</v>
      </c>
      <c r="P966" s="28">
        <f t="shared" si="8477"/>
        <v>25810</v>
      </c>
      <c r="Q966" s="6">
        <f t="shared" ref="Q966" si="8662">Q$5/P966+Q$6</f>
        <v>3.6997179775280902</v>
      </c>
      <c r="R966" s="6">
        <f t="shared" si="8460"/>
        <v>5.2133216582719877</v>
      </c>
      <c r="S966" s="28">
        <f t="shared" si="8227"/>
        <v>49405</v>
      </c>
      <c r="T966" s="6">
        <f t="shared" ref="T966" si="8663">T$5/S966+T$6</f>
        <v>2.6550264143305333</v>
      </c>
      <c r="U966" s="6">
        <f t="shared" si="8462"/>
        <v>2.9650777350470601</v>
      </c>
      <c r="V966" s="28">
        <f t="shared" si="8229"/>
        <v>94825</v>
      </c>
      <c r="W966" s="6">
        <f t="shared" ref="W966" si="8664">W$5/V966+W$6</f>
        <v>2.5673495122594252</v>
      </c>
      <c r="X966" s="6">
        <f t="shared" si="8464"/>
        <v>2.8674193514368573</v>
      </c>
      <c r="Y966" s="28">
        <f t="shared" si="8231"/>
        <v>189450</v>
      </c>
      <c r="Z966" s="6">
        <f t="shared" ref="Z966" si="8665">Z$5/Y966+Z$6</f>
        <v>2.4447430720506729</v>
      </c>
      <c r="AA966" s="6">
        <f t="shared" si="8466"/>
        <v>2.7307078648719978</v>
      </c>
      <c r="AB966" s="28">
        <f t="shared" si="8314"/>
        <v>1318000</v>
      </c>
      <c r="AC966" s="6">
        <f t="shared" ref="AC966" si="8666">AC$5/AB966+AC$6</f>
        <v>2.1979716236722306</v>
      </c>
      <c r="AD966" s="6">
        <f t="shared" si="8468"/>
        <v>2.4553855842185128</v>
      </c>
      <c r="AE966" s="28">
        <f t="shared" si="8397"/>
        <v>2044000</v>
      </c>
      <c r="AF966" s="6">
        <f t="shared" si="8451"/>
        <v>1.9124544031311155</v>
      </c>
      <c r="AG966" s="6">
        <f t="shared" si="8469"/>
        <v>2.1364923679060666</v>
      </c>
      <c r="AH966" s="28">
        <f t="shared" si="8398"/>
        <v>2044000</v>
      </c>
      <c r="AI966" s="6">
        <f t="shared" si="8452"/>
        <v>1.4458544031311156</v>
      </c>
      <c r="AJ966" s="6">
        <f t="shared" si="8470"/>
        <v>1.6151923679060667</v>
      </c>
      <c r="AK966" s="28">
        <f t="shared" si="8399"/>
        <v>2044000</v>
      </c>
      <c r="AL966" s="6">
        <f t="shared" si="8453"/>
        <v>0.74575440313111541</v>
      </c>
      <c r="AM966" s="6">
        <f t="shared" si="8471"/>
        <v>0.74992493235654134</v>
      </c>
      <c r="AN966" s="28">
        <f t="shared" si="8400"/>
        <v>2044000</v>
      </c>
      <c r="AO966" s="6">
        <f t="shared" si="8454"/>
        <v>0.44495440313111545</v>
      </c>
      <c r="AP966" s="6">
        <f t="shared" si="8472"/>
        <v>0.44749236790606656</v>
      </c>
      <c r="AQ966" s="28">
        <f t="shared" si="8234"/>
        <v>189450</v>
      </c>
      <c r="AR966" s="6">
        <f t="shared" si="8148"/>
        <v>1.4124430720506731</v>
      </c>
      <c r="AS966" s="6">
        <f t="shared" si="8149"/>
        <v>1.5773219190604015</v>
      </c>
      <c r="AT966" s="28">
        <f t="shared" si="8316"/>
        <v>1318000</v>
      </c>
      <c r="AU966" s="6">
        <f t="shared" si="8150"/>
        <v>1.1796716236722307</v>
      </c>
      <c r="AV966" s="6">
        <f t="shared" si="8151"/>
        <v>1.3177208249357908</v>
      </c>
      <c r="AW966" s="28">
        <f t="shared" si="8401"/>
        <v>2044000</v>
      </c>
      <c r="AX966" s="6">
        <f t="shared" si="8152"/>
        <v>1.1781544031311155</v>
      </c>
      <c r="AY966" s="6">
        <f t="shared" si="8153"/>
        <v>1.3161276086233444</v>
      </c>
      <c r="AZ966" s="28">
        <f t="shared" si="8402"/>
        <v>2044000</v>
      </c>
      <c r="BA966" s="6">
        <f t="shared" si="8154"/>
        <v>1.1781544031311155</v>
      </c>
      <c r="BB966" s="21">
        <f t="shared" si="8155"/>
        <v>1.3161276086233444</v>
      </c>
    </row>
    <row r="967" spans="4:54" x14ac:dyDescent="0.25">
      <c r="D967" s="28">
        <v>958</v>
      </c>
      <c r="F967" s="20"/>
      <c r="G967" s="29">
        <f t="shared" si="8166"/>
        <v>479.5</v>
      </c>
      <c r="H967" s="4">
        <f t="shared" ref="H967" si="8667">H$5/G967+H$6</f>
        <v>4.0302811261730973</v>
      </c>
      <c r="I967" s="4">
        <f t="shared" si="8157"/>
        <v>5.7765281543274245</v>
      </c>
      <c r="J967" s="28">
        <v>958</v>
      </c>
      <c r="K967" s="4">
        <f t="shared" ref="K967" si="8668">K$5/J967+K$6</f>
        <v>4.0303290187891436</v>
      </c>
      <c r="L967" s="4">
        <f t="shared" si="8159"/>
        <v>5.7765981210855948</v>
      </c>
      <c r="M967" s="28">
        <f t="shared" si="8475"/>
        <v>2674</v>
      </c>
      <c r="N967" s="6">
        <f t="shared" ref="N967" si="8669">N$5/M967+N$6</f>
        <v>3.731871129394166</v>
      </c>
      <c r="O967" s="6">
        <f t="shared" si="8458"/>
        <v>5.2483368735976068</v>
      </c>
      <c r="P967" s="28">
        <f t="shared" si="8477"/>
        <v>25840</v>
      </c>
      <c r="Q967" s="6">
        <f t="shared" ref="Q967" si="8670">Q$5/P967+Q$6</f>
        <v>3.6997114551083592</v>
      </c>
      <c r="R967" s="6">
        <f t="shared" si="8460"/>
        <v>5.2133145510835917</v>
      </c>
      <c r="S967" s="28">
        <f t="shared" si="8227"/>
        <v>49470</v>
      </c>
      <c r="T967" s="6">
        <f t="shared" ref="T967" si="8671">T$5/S967+T$6</f>
        <v>2.6550014149989893</v>
      </c>
      <c r="U967" s="6">
        <f t="shared" si="8462"/>
        <v>2.9650514857489387</v>
      </c>
      <c r="V967" s="28">
        <f t="shared" si="8229"/>
        <v>94950</v>
      </c>
      <c r="W967" s="6">
        <f t="shared" ref="W967" si="8672">W$5/V967+W$6</f>
        <v>2.5673291732490782</v>
      </c>
      <c r="X967" s="6">
        <f t="shared" si="8464"/>
        <v>2.8673979989468141</v>
      </c>
      <c r="Y967" s="28">
        <f t="shared" si="8231"/>
        <v>189700</v>
      </c>
      <c r="Z967" s="6">
        <f t="shared" ref="Z967" si="8673">Z$5/Y967+Z$6</f>
        <v>2.4447282551396943</v>
      </c>
      <c r="AA967" s="6">
        <f t="shared" si="8466"/>
        <v>2.7306923036373223</v>
      </c>
      <c r="AB967" s="28">
        <f t="shared" si="8314"/>
        <v>1320000</v>
      </c>
      <c r="AC967" s="6">
        <f t="shared" ref="AC967" si="8674">AC$5/AB967+AC$6</f>
        <v>2.1979651515151519</v>
      </c>
      <c r="AD967" s="6">
        <f t="shared" si="8468"/>
        <v>2.4553787878787876</v>
      </c>
      <c r="AE967" s="28">
        <f t="shared" si="8397"/>
        <v>2047000</v>
      </c>
      <c r="AF967" s="6">
        <f t="shared" si="8451"/>
        <v>1.9124503663898387</v>
      </c>
      <c r="AG967" s="6">
        <f t="shared" si="8469"/>
        <v>2.1364881289692232</v>
      </c>
      <c r="AH967" s="28">
        <f t="shared" si="8398"/>
        <v>2047000</v>
      </c>
      <c r="AI967" s="6">
        <f t="shared" si="8452"/>
        <v>1.4458503663898388</v>
      </c>
      <c r="AJ967" s="6">
        <f t="shared" si="8470"/>
        <v>1.6151881289692234</v>
      </c>
      <c r="AK967" s="28">
        <f t="shared" si="8399"/>
        <v>2047000</v>
      </c>
      <c r="AL967" s="6">
        <f t="shared" si="8453"/>
        <v>0.74575036638983883</v>
      </c>
      <c r="AM967" s="6">
        <f t="shared" si="8471"/>
        <v>0.74992069341969814</v>
      </c>
      <c r="AN967" s="28">
        <f t="shared" si="8400"/>
        <v>2047000</v>
      </c>
      <c r="AO967" s="6">
        <f t="shared" si="8454"/>
        <v>0.44495036638983876</v>
      </c>
      <c r="AP967" s="6">
        <f t="shared" si="8472"/>
        <v>0.44748812896922324</v>
      </c>
      <c r="AQ967" s="28">
        <f t="shared" si="8234"/>
        <v>189700</v>
      </c>
      <c r="AR967" s="6">
        <f t="shared" si="8148"/>
        <v>1.4124282551396943</v>
      </c>
      <c r="AS967" s="6">
        <f t="shared" si="8149"/>
        <v>1.5773063578257256</v>
      </c>
      <c r="AT967" s="28">
        <f t="shared" si="8316"/>
        <v>1320000</v>
      </c>
      <c r="AU967" s="6">
        <f t="shared" si="8150"/>
        <v>1.1796651515151515</v>
      </c>
      <c r="AV967" s="6">
        <f t="shared" si="8151"/>
        <v>1.3177140285960658</v>
      </c>
      <c r="AW967" s="28">
        <f t="shared" si="8401"/>
        <v>2047000</v>
      </c>
      <c r="AX967" s="6">
        <f t="shared" si="8152"/>
        <v>1.1781503663898387</v>
      </c>
      <c r="AY967" s="6">
        <f t="shared" si="8153"/>
        <v>1.3161233696865011</v>
      </c>
      <c r="AZ967" s="28">
        <f t="shared" si="8402"/>
        <v>2047000</v>
      </c>
      <c r="BA967" s="6">
        <f t="shared" si="8154"/>
        <v>1.1781503663898387</v>
      </c>
      <c r="BB967" s="21">
        <f t="shared" si="8155"/>
        <v>1.3161233696865011</v>
      </c>
    </row>
    <row r="968" spans="4:54" x14ac:dyDescent="0.25">
      <c r="D968" s="28">
        <v>959</v>
      </c>
      <c r="F968" s="20"/>
      <c r="G968" s="29">
        <f t="shared" si="8166"/>
        <v>480</v>
      </c>
      <c r="H968" s="4">
        <f t="shared" ref="H968" si="8675">H$5/G968+H$6</f>
        <v>4.0302333333333333</v>
      </c>
      <c r="I968" s="4">
        <f t="shared" si="8157"/>
        <v>5.7764583333333333</v>
      </c>
      <c r="J968" s="28">
        <v>959</v>
      </c>
      <c r="K968" s="4">
        <f t="shared" ref="K968" si="8676">K$5/J968+K$6</f>
        <v>4.0302811261730973</v>
      </c>
      <c r="L968" s="4">
        <f t="shared" si="8159"/>
        <v>5.7765281543274245</v>
      </c>
      <c r="M968" s="28">
        <f t="shared" si="8475"/>
        <v>2677</v>
      </c>
      <c r="N968" s="6">
        <f t="shared" ref="N968" si="8677">N$5/M968+N$6</f>
        <v>3.7318288008965261</v>
      </c>
      <c r="O968" s="6">
        <f t="shared" si="8458"/>
        <v>5.2482907732536423</v>
      </c>
      <c r="P968" s="28">
        <f t="shared" si="8477"/>
        <v>25870</v>
      </c>
      <c r="Q968" s="6">
        <f t="shared" ref="Q968" si="8678">Q$5/P968+Q$6</f>
        <v>3.6997049478160031</v>
      </c>
      <c r="R968" s="6">
        <f t="shared" si="8460"/>
        <v>5.2133074603788172</v>
      </c>
      <c r="S968" s="28">
        <f t="shared" si="8227"/>
        <v>49535</v>
      </c>
      <c r="T968" s="6">
        <f t="shared" ref="T968" si="8679">T$5/S968+T$6</f>
        <v>2.6549764812758658</v>
      </c>
      <c r="U968" s="6">
        <f t="shared" si="8462"/>
        <v>2.9650253053396587</v>
      </c>
      <c r="V968" s="28">
        <f t="shared" si="8229"/>
        <v>95075</v>
      </c>
      <c r="W968" s="6">
        <f t="shared" ref="W968" si="8680">W$5/V968+W$6</f>
        <v>2.5673088877202206</v>
      </c>
      <c r="X968" s="6">
        <f t="shared" si="8464"/>
        <v>2.8673767026032078</v>
      </c>
      <c r="Y968" s="28">
        <f t="shared" si="8231"/>
        <v>189950</v>
      </c>
      <c r="Z968" s="6">
        <f t="shared" ref="Z968" si="8681">Z$5/Y968+Z$6</f>
        <v>2.4447134772308501</v>
      </c>
      <c r="AA968" s="6">
        <f t="shared" si="8466"/>
        <v>2.7306767833640433</v>
      </c>
      <c r="AB968" s="28">
        <f t="shared" si="8314"/>
        <v>1322000</v>
      </c>
      <c r="AC968" s="6">
        <f t="shared" ref="AC968" si="8682">AC$5/AB968+AC$6</f>
        <v>2.1979586989409987</v>
      </c>
      <c r="AD968" s="6">
        <f t="shared" si="8468"/>
        <v>2.4553720121028744</v>
      </c>
      <c r="AE968" s="28">
        <f t="shared" si="8397"/>
        <v>2050000</v>
      </c>
      <c r="AF968" s="6">
        <f t="shared" si="8451"/>
        <v>1.9124463414634145</v>
      </c>
      <c r="AG968" s="6">
        <f t="shared" si="8469"/>
        <v>2.1364839024390245</v>
      </c>
      <c r="AH968" s="28">
        <f t="shared" si="8398"/>
        <v>2050000</v>
      </c>
      <c r="AI968" s="6">
        <f t="shared" si="8452"/>
        <v>1.4458463414634146</v>
      </c>
      <c r="AJ968" s="6">
        <f t="shared" si="8470"/>
        <v>1.6151839024390244</v>
      </c>
      <c r="AK968" s="28">
        <f t="shared" si="8399"/>
        <v>2050000</v>
      </c>
      <c r="AL968" s="6">
        <f t="shared" si="8453"/>
        <v>0.74574634146341467</v>
      </c>
      <c r="AM968" s="6">
        <f t="shared" si="8471"/>
        <v>0.7499164668894992</v>
      </c>
      <c r="AN968" s="28">
        <f t="shared" si="8400"/>
        <v>2050000</v>
      </c>
      <c r="AO968" s="6">
        <f t="shared" si="8454"/>
        <v>0.44494634146341461</v>
      </c>
      <c r="AP968" s="6">
        <f t="shared" si="8472"/>
        <v>0.44748390243902436</v>
      </c>
      <c r="AQ968" s="28">
        <f t="shared" si="8234"/>
        <v>189950</v>
      </c>
      <c r="AR968" s="6">
        <f t="shared" si="8148"/>
        <v>1.4124134772308503</v>
      </c>
      <c r="AS968" s="6">
        <f t="shared" si="8149"/>
        <v>1.5772908375524468</v>
      </c>
      <c r="AT968" s="28">
        <f t="shared" si="8316"/>
        <v>1322000</v>
      </c>
      <c r="AU968" s="6">
        <f t="shared" si="8150"/>
        <v>1.1796586989409985</v>
      </c>
      <c r="AV968" s="6">
        <f t="shared" si="8151"/>
        <v>1.3177072528201523</v>
      </c>
      <c r="AW968" s="28">
        <f t="shared" si="8401"/>
        <v>2050000</v>
      </c>
      <c r="AX968" s="6">
        <f t="shared" si="8152"/>
        <v>1.1781463414634146</v>
      </c>
      <c r="AY968" s="6">
        <f t="shared" si="8153"/>
        <v>1.3161191431563022</v>
      </c>
      <c r="AZ968" s="28">
        <f t="shared" si="8402"/>
        <v>2050000</v>
      </c>
      <c r="BA968" s="6">
        <f t="shared" si="8154"/>
        <v>1.1781463414634146</v>
      </c>
      <c r="BB968" s="21">
        <f t="shared" si="8155"/>
        <v>1.3161191431563022</v>
      </c>
    </row>
    <row r="969" spans="4:54" x14ac:dyDescent="0.25">
      <c r="D969" s="28">
        <v>960</v>
      </c>
      <c r="F969" s="20"/>
      <c r="G969" s="29">
        <f t="shared" si="8166"/>
        <v>480.5</v>
      </c>
      <c r="H969" s="4">
        <f t="shared" ref="H969" si="8683">H$5/G969+H$6</f>
        <v>4.0301856399583764</v>
      </c>
      <c r="I969" s="4">
        <f t="shared" si="8157"/>
        <v>5.7763886576482832</v>
      </c>
      <c r="J969" s="28">
        <v>960</v>
      </c>
      <c r="K969" s="4">
        <f t="shared" ref="K969" si="8684">K$5/J969+K$6</f>
        <v>4.0302333333333333</v>
      </c>
      <c r="L969" s="4">
        <f t="shared" si="8159"/>
        <v>5.7764583333333333</v>
      </c>
      <c r="M969" s="28">
        <f t="shared" si="8475"/>
        <v>2680</v>
      </c>
      <c r="N969" s="6">
        <f t="shared" ref="N969" si="8685">N$5/M969+N$6</f>
        <v>3.7317865671641792</v>
      </c>
      <c r="O969" s="6">
        <f t="shared" si="8458"/>
        <v>5.2482447761194031</v>
      </c>
      <c r="P969" s="28">
        <f t="shared" si="8477"/>
        <v>25900</v>
      </c>
      <c r="Q969" s="6">
        <f t="shared" ref="Q969" si="8686">Q$5/P969+Q$6</f>
        <v>3.6996984555984556</v>
      </c>
      <c r="R969" s="6">
        <f t="shared" si="8460"/>
        <v>5.2133003861003866</v>
      </c>
      <c r="S969" s="28">
        <f t="shared" si="8227"/>
        <v>49600</v>
      </c>
      <c r="T969" s="6">
        <f t="shared" ref="T969" si="8687">T$5/S969+T$6</f>
        <v>2.654951612903226</v>
      </c>
      <c r="U969" s="6">
        <f t="shared" si="8462"/>
        <v>2.9649991935483873</v>
      </c>
      <c r="V969" s="28">
        <f t="shared" si="8229"/>
        <v>95200</v>
      </c>
      <c r="W969" s="6">
        <f t="shared" ref="W969" si="8688">W$5/V969+W$6</f>
        <v>2.5672886554621845</v>
      </c>
      <c r="X969" s="6">
        <f t="shared" si="8464"/>
        <v>2.8673554621848738</v>
      </c>
      <c r="Y969" s="28">
        <f t="shared" si="8231"/>
        <v>190200</v>
      </c>
      <c r="Z969" s="6">
        <f t="shared" ref="Z969" si="8689">Z$5/Y969+Z$6</f>
        <v>2.4446987381703469</v>
      </c>
      <c r="AA969" s="6">
        <f t="shared" si="8466"/>
        <v>2.7306613038906415</v>
      </c>
      <c r="AB969" s="28">
        <f t="shared" si="8314"/>
        <v>1324000</v>
      </c>
      <c r="AC969" s="6">
        <f t="shared" ref="AC969" si="8690">AC$5/AB969+AC$6</f>
        <v>2.1979522658610273</v>
      </c>
      <c r="AD969" s="6">
        <f t="shared" si="8468"/>
        <v>2.4553652567975828</v>
      </c>
      <c r="AE969" s="28">
        <f t="shared" si="8397"/>
        <v>2053000</v>
      </c>
      <c r="AF969" s="6">
        <f t="shared" si="8451"/>
        <v>1.9124423283000487</v>
      </c>
      <c r="AG969" s="6">
        <f t="shared" si="8469"/>
        <v>2.1364796882610815</v>
      </c>
      <c r="AH969" s="28">
        <f t="shared" si="8398"/>
        <v>2053000</v>
      </c>
      <c r="AI969" s="6">
        <f t="shared" si="8452"/>
        <v>1.4458423283000488</v>
      </c>
      <c r="AJ969" s="6">
        <f t="shared" si="8470"/>
        <v>1.6151796882610814</v>
      </c>
      <c r="AK969" s="28">
        <f t="shared" si="8399"/>
        <v>2053000</v>
      </c>
      <c r="AL969" s="6">
        <f t="shared" si="8453"/>
        <v>0.74574232830004872</v>
      </c>
      <c r="AM969" s="6">
        <f t="shared" si="8471"/>
        <v>0.74991225271155615</v>
      </c>
      <c r="AN969" s="28">
        <f t="shared" si="8400"/>
        <v>2053000</v>
      </c>
      <c r="AO969" s="6">
        <f t="shared" si="8454"/>
        <v>0.44494232830004871</v>
      </c>
      <c r="AP969" s="6">
        <f t="shared" si="8472"/>
        <v>0.44747968826108137</v>
      </c>
      <c r="AQ969" s="28">
        <f t="shared" si="8234"/>
        <v>190200</v>
      </c>
      <c r="AR969" s="6">
        <f t="shared" si="8148"/>
        <v>1.4123987381703471</v>
      </c>
      <c r="AS969" s="6">
        <f t="shared" si="8149"/>
        <v>1.5772753580790451</v>
      </c>
      <c r="AT969" s="28">
        <f t="shared" si="8316"/>
        <v>1324000</v>
      </c>
      <c r="AU969" s="6">
        <f t="shared" si="8150"/>
        <v>1.1796522658610271</v>
      </c>
      <c r="AV969" s="6">
        <f t="shared" si="8151"/>
        <v>1.317700497514861</v>
      </c>
      <c r="AW969" s="28">
        <f t="shared" si="8401"/>
        <v>2053000</v>
      </c>
      <c r="AX969" s="6">
        <f t="shared" si="8152"/>
        <v>1.1781423283000487</v>
      </c>
      <c r="AY969" s="6">
        <f t="shared" si="8153"/>
        <v>1.3161149289783591</v>
      </c>
      <c r="AZ969" s="28">
        <f t="shared" si="8402"/>
        <v>2053000</v>
      </c>
      <c r="BA969" s="6">
        <f t="shared" si="8154"/>
        <v>1.1781423283000487</v>
      </c>
      <c r="BB969" s="21">
        <f t="shared" si="8155"/>
        <v>1.3161149289783591</v>
      </c>
    </row>
    <row r="970" spans="4:54" x14ac:dyDescent="0.25">
      <c r="D970" s="28">
        <v>961</v>
      </c>
      <c r="F970" s="20"/>
      <c r="G970" s="29">
        <f t="shared" si="8166"/>
        <v>481</v>
      </c>
      <c r="H970" s="4">
        <f t="shared" ref="H970" si="8691">H$5/G970+H$6</f>
        <v>4.0301380457380453</v>
      </c>
      <c r="I970" s="4">
        <f t="shared" si="8157"/>
        <v>5.7763191268191267</v>
      </c>
      <c r="J970" s="28">
        <v>961</v>
      </c>
      <c r="K970" s="4">
        <f t="shared" ref="K970" si="8692">K$5/J970+K$6</f>
        <v>4.0301856399583764</v>
      </c>
      <c r="L970" s="4">
        <f t="shared" si="8159"/>
        <v>5.7763886576482832</v>
      </c>
      <c r="M970" s="28">
        <f t="shared" si="8475"/>
        <v>2683</v>
      </c>
      <c r="N970" s="6">
        <f t="shared" ref="N970" si="8693">N$5/M970+N$6</f>
        <v>3.73174442787924</v>
      </c>
      <c r="O970" s="6">
        <f t="shared" si="8458"/>
        <v>5.2481988818486771</v>
      </c>
      <c r="P970" s="28">
        <f t="shared" si="8477"/>
        <v>25930</v>
      </c>
      <c r="Q970" s="6">
        <f t="shared" ref="Q970" si="8694">Q$5/P970+Q$6</f>
        <v>3.6996919784033939</v>
      </c>
      <c r="R970" s="6">
        <f t="shared" si="8460"/>
        <v>5.2132933281912841</v>
      </c>
      <c r="S970" s="28">
        <f t="shared" si="8227"/>
        <v>49665</v>
      </c>
      <c r="T970" s="6">
        <f t="shared" ref="T970" si="8695">T$5/S970+T$6</f>
        <v>2.654926809624484</v>
      </c>
      <c r="U970" s="6">
        <f t="shared" si="8462"/>
        <v>2.9649731501057084</v>
      </c>
      <c r="V970" s="28">
        <f t="shared" si="8229"/>
        <v>95325</v>
      </c>
      <c r="W970" s="6">
        <f t="shared" ref="W970" si="8696">W$5/V970+W$6</f>
        <v>2.5672684762654079</v>
      </c>
      <c r="X970" s="6">
        <f t="shared" si="8464"/>
        <v>2.8673342774718069</v>
      </c>
      <c r="Y970" s="28">
        <f t="shared" si="8231"/>
        <v>190450</v>
      </c>
      <c r="Z970" s="6">
        <f t="shared" ref="Z970" si="8697">Z$5/Y970+Z$6</f>
        <v>2.4446840378051982</v>
      </c>
      <c r="AA970" s="6">
        <f t="shared" si="8466"/>
        <v>2.7306458650564456</v>
      </c>
      <c r="AB970" s="28">
        <f t="shared" si="8314"/>
        <v>1326000</v>
      </c>
      <c r="AC970" s="6">
        <f t="shared" ref="AC970" si="8698">AC$5/AB970+AC$6</f>
        <v>2.1979458521870288</v>
      </c>
      <c r="AD970" s="6">
        <f t="shared" si="8468"/>
        <v>2.4553585218702865</v>
      </c>
      <c r="AE970" s="28">
        <f t="shared" si="8397"/>
        <v>2056000</v>
      </c>
      <c r="AF970" s="6">
        <f t="shared" si="8451"/>
        <v>1.912438326848249</v>
      </c>
      <c r="AG970" s="6">
        <f t="shared" si="8469"/>
        <v>2.1364754863813231</v>
      </c>
      <c r="AH970" s="28">
        <f t="shared" si="8398"/>
        <v>2056000</v>
      </c>
      <c r="AI970" s="6">
        <f t="shared" si="8452"/>
        <v>1.4458383268482491</v>
      </c>
      <c r="AJ970" s="6">
        <f t="shared" si="8470"/>
        <v>1.615175486381323</v>
      </c>
      <c r="AK970" s="28">
        <f t="shared" si="8399"/>
        <v>2056000</v>
      </c>
      <c r="AL970" s="6">
        <f t="shared" si="8453"/>
        <v>0.74573832684824903</v>
      </c>
      <c r="AM970" s="6">
        <f t="shared" si="8471"/>
        <v>0.74990805083179779</v>
      </c>
      <c r="AN970" s="28">
        <f t="shared" si="8400"/>
        <v>2056000</v>
      </c>
      <c r="AO970" s="6">
        <f t="shared" si="8454"/>
        <v>0.44493832684824902</v>
      </c>
      <c r="AP970" s="6">
        <f t="shared" si="8472"/>
        <v>0.44747548638132295</v>
      </c>
      <c r="AQ970" s="28">
        <f t="shared" si="8234"/>
        <v>190450</v>
      </c>
      <c r="AR970" s="6">
        <f t="shared" ref="AR970:AR1009" si="8699">AR$5/AQ970+AR$6</f>
        <v>1.4123840378051982</v>
      </c>
      <c r="AS970" s="6">
        <f t="shared" ref="AS970:AS1009" si="8700">AS$5/AQ970+AS$6</f>
        <v>1.5772599192448489</v>
      </c>
      <c r="AT970" s="28">
        <f t="shared" si="8316"/>
        <v>1326000</v>
      </c>
      <c r="AU970" s="6">
        <f t="shared" ref="AU970:AU1009" si="8701">AU$5/AT970+AU$6</f>
        <v>1.1796458521870286</v>
      </c>
      <c r="AV970" s="6">
        <f t="shared" ref="AV970:AV1009" si="8702">AV$5/AT970+AV$6</f>
        <v>1.3176937625875644</v>
      </c>
      <c r="AW970" s="28">
        <f t="shared" si="8401"/>
        <v>2056000</v>
      </c>
      <c r="AX970" s="6">
        <f t="shared" ref="AX970:AX1009" si="8703">AX$5/AW970+AX$6</f>
        <v>1.178138326848249</v>
      </c>
      <c r="AY970" s="6">
        <f t="shared" ref="AY970:AY1009" si="8704">AY$5/AW970+AY$6</f>
        <v>1.3161107270986008</v>
      </c>
      <c r="AZ970" s="28">
        <f t="shared" si="8402"/>
        <v>2056000</v>
      </c>
      <c r="BA970" s="6">
        <f t="shared" ref="BA970:BA1009" si="8705">BA$5/AZ970+BA$6</f>
        <v>1.178138326848249</v>
      </c>
      <c r="BB970" s="21">
        <f t="shared" ref="BB970:BB1009" si="8706">BB$5/AZ970+BB$6</f>
        <v>1.3161107270986008</v>
      </c>
    </row>
    <row r="971" spans="4:54" x14ac:dyDescent="0.25">
      <c r="D971" s="28">
        <v>962</v>
      </c>
      <c r="F971" s="20"/>
      <c r="G971" s="29">
        <f t="shared" si="8166"/>
        <v>481.5</v>
      </c>
      <c r="H971" s="4">
        <f t="shared" ref="H971" si="8707">H$5/G971+H$6</f>
        <v>4.0300905503634477</v>
      </c>
      <c r="I971" s="4">
        <f t="shared" ref="I971:I1009" si="8708">I$5/G971+I$6</f>
        <v>5.7762497403946007</v>
      </c>
      <c r="J971" s="28">
        <v>962</v>
      </c>
      <c r="K971" s="4">
        <f t="shared" ref="K971" si="8709">K$5/J971+K$6</f>
        <v>4.0301380457380453</v>
      </c>
      <c r="L971" s="4">
        <f t="shared" ref="L971:L1009" si="8710">L$5/J971+L$6</f>
        <v>5.7763191268191267</v>
      </c>
      <c r="M971" s="28">
        <f t="shared" si="8475"/>
        <v>2686</v>
      </c>
      <c r="N971" s="6">
        <f t="shared" ref="N971" si="8711">N$5/M971+N$6</f>
        <v>3.731702382725242</v>
      </c>
      <c r="O971" s="6">
        <f t="shared" si="8458"/>
        <v>5.2481530900967988</v>
      </c>
      <c r="P971" s="28">
        <f t="shared" si="8477"/>
        <v>25960</v>
      </c>
      <c r="Q971" s="6">
        <f t="shared" ref="Q971" si="8712">Q$5/P971+Q$6</f>
        <v>3.6996855161787368</v>
      </c>
      <c r="R971" s="6">
        <f t="shared" si="8460"/>
        <v>5.2132862865947613</v>
      </c>
      <c r="S971" s="28">
        <f t="shared" si="8227"/>
        <v>49730</v>
      </c>
      <c r="T971" s="6">
        <f t="shared" ref="T971" si="8713">T$5/S971+T$6</f>
        <v>2.654902071184396</v>
      </c>
      <c r="U971" s="6">
        <f t="shared" si="8462"/>
        <v>2.9649471747436156</v>
      </c>
      <c r="V971" s="28">
        <f t="shared" si="8229"/>
        <v>95450</v>
      </c>
      <c r="W971" s="6">
        <f t="shared" ref="W971" si="8714">W$5/V971+W$6</f>
        <v>2.5672483499214245</v>
      </c>
      <c r="X971" s="6">
        <f t="shared" si="8464"/>
        <v>2.8673131482451546</v>
      </c>
      <c r="Y971" s="28">
        <f t="shared" si="8231"/>
        <v>190700</v>
      </c>
      <c r="Z971" s="6">
        <f t="shared" ref="Z971" si="8715">Z$5/Y971+Z$6</f>
        <v>2.4446693759832199</v>
      </c>
      <c r="AA971" s="6">
        <f t="shared" si="8466"/>
        <v>2.7306304667016259</v>
      </c>
      <c r="AB971" s="28">
        <f t="shared" si="8314"/>
        <v>1328000</v>
      </c>
      <c r="AC971" s="6">
        <f t="shared" ref="AC971" si="8716">AC$5/AB971+AC$6</f>
        <v>2.1979394578313256</v>
      </c>
      <c r="AD971" s="6">
        <f t="shared" si="8468"/>
        <v>2.4553518072289156</v>
      </c>
      <c r="AE971" s="28">
        <f t="shared" si="8397"/>
        <v>2059000</v>
      </c>
      <c r="AF971" s="6">
        <f t="shared" si="8451"/>
        <v>1.9124343370568238</v>
      </c>
      <c r="AG971" s="6">
        <f t="shared" si="8469"/>
        <v>2.1364712967459933</v>
      </c>
      <c r="AH971" s="28">
        <f t="shared" si="8398"/>
        <v>2059000</v>
      </c>
      <c r="AI971" s="6">
        <f t="shared" si="8452"/>
        <v>1.4458343370568238</v>
      </c>
      <c r="AJ971" s="6">
        <f t="shared" si="8470"/>
        <v>1.6151712967459932</v>
      </c>
      <c r="AK971" s="28">
        <f t="shared" si="8399"/>
        <v>2059000</v>
      </c>
      <c r="AL971" s="6">
        <f t="shared" si="8453"/>
        <v>0.74573433705682368</v>
      </c>
      <c r="AM971" s="6">
        <f t="shared" si="8471"/>
        <v>0.74990386119646801</v>
      </c>
      <c r="AN971" s="28">
        <f t="shared" si="8400"/>
        <v>2059000</v>
      </c>
      <c r="AO971" s="6">
        <f t="shared" si="8454"/>
        <v>0.44493433705682367</v>
      </c>
      <c r="AP971" s="6">
        <f t="shared" si="8472"/>
        <v>0.44747129674599317</v>
      </c>
      <c r="AQ971" s="28">
        <f t="shared" si="8234"/>
        <v>190700</v>
      </c>
      <c r="AR971" s="6">
        <f t="shared" si="8699"/>
        <v>1.4123693759832197</v>
      </c>
      <c r="AS971" s="6">
        <f t="shared" si="8700"/>
        <v>1.5772445208900292</v>
      </c>
      <c r="AT971" s="28">
        <f t="shared" si="8316"/>
        <v>1328000</v>
      </c>
      <c r="AU971" s="6">
        <f t="shared" si="8701"/>
        <v>1.1796394578313254</v>
      </c>
      <c r="AV971" s="6">
        <f t="shared" si="8702"/>
        <v>1.3176870479461935</v>
      </c>
      <c r="AW971" s="28">
        <f t="shared" si="8401"/>
        <v>2059000</v>
      </c>
      <c r="AX971" s="6">
        <f t="shared" si="8703"/>
        <v>1.1781343370568238</v>
      </c>
      <c r="AY971" s="6">
        <f t="shared" si="8704"/>
        <v>1.316106537463271</v>
      </c>
      <c r="AZ971" s="28">
        <f t="shared" si="8402"/>
        <v>2059000</v>
      </c>
      <c r="BA971" s="6">
        <f t="shared" si="8705"/>
        <v>1.1781343370568238</v>
      </c>
      <c r="BB971" s="21">
        <f t="shared" si="8706"/>
        <v>1.316106537463271</v>
      </c>
    </row>
    <row r="972" spans="4:54" x14ac:dyDescent="0.25">
      <c r="D972" s="28">
        <v>963</v>
      </c>
      <c r="F972" s="20"/>
      <c r="G972" s="29">
        <f t="shared" ref="G972:G1009" si="8717">+G971+0.5</f>
        <v>482</v>
      </c>
      <c r="H972" s="4">
        <f t="shared" ref="H972" si="8718">H$5/G972+H$6</f>
        <v>4.0300431535269707</v>
      </c>
      <c r="I972" s="4">
        <f t="shared" si="8708"/>
        <v>5.7761804979253117</v>
      </c>
      <c r="J972" s="28">
        <v>963</v>
      </c>
      <c r="K972" s="4">
        <f t="shared" ref="K972" si="8719">K$5/J972+K$6</f>
        <v>4.0300905503634477</v>
      </c>
      <c r="L972" s="4">
        <f t="shared" si="8710"/>
        <v>5.7762497403946007</v>
      </c>
      <c r="M972" s="28">
        <f t="shared" si="8475"/>
        <v>2689</v>
      </c>
      <c r="N972" s="6">
        <f t="shared" ref="N972" si="8720">N$5/M972+N$6</f>
        <v>3.7316604313871329</v>
      </c>
      <c r="O972" s="6">
        <f t="shared" si="8458"/>
        <v>5.2481074005206398</v>
      </c>
      <c r="P972" s="28">
        <f t="shared" si="8477"/>
        <v>25990</v>
      </c>
      <c r="Q972" s="6">
        <f t="shared" ref="Q972" si="8721">Q$5/P972+Q$6</f>
        <v>3.6996790688726433</v>
      </c>
      <c r="R972" s="6">
        <f t="shared" si="8460"/>
        <v>5.2132792612543293</v>
      </c>
      <c r="S972" s="28">
        <f t="shared" si="8227"/>
        <v>49795</v>
      </c>
      <c r="T972" s="6">
        <f t="shared" ref="T972" si="8722">T$5/S972+T$6</f>
        <v>2.6548773973290491</v>
      </c>
      <c r="U972" s="6">
        <f t="shared" si="8462"/>
        <v>2.9649212671955016</v>
      </c>
      <c r="V972" s="28">
        <f t="shared" si="8229"/>
        <v>95575</v>
      </c>
      <c r="W972" s="6">
        <f t="shared" ref="W972" si="8723">W$5/V972+W$6</f>
        <v>2.5672282762228615</v>
      </c>
      <c r="X972" s="6">
        <f t="shared" si="8464"/>
        <v>2.8672920742872088</v>
      </c>
      <c r="Y972" s="28">
        <f t="shared" si="8231"/>
        <v>190950</v>
      </c>
      <c r="Z972" s="6">
        <f t="shared" ref="Z972" si="8724">Z$5/Y972+Z$6</f>
        <v>2.4446547525530242</v>
      </c>
      <c r="AA972" s="6">
        <f t="shared" si="8466"/>
        <v>2.7306151086671906</v>
      </c>
      <c r="AB972" s="28">
        <f t="shared" si="8314"/>
        <v>1330000</v>
      </c>
      <c r="AC972" s="6">
        <f t="shared" ref="AC972" si="8725">AC$5/AB972+AC$6</f>
        <v>2.1979330827067671</v>
      </c>
      <c r="AD972" s="6">
        <f t="shared" si="8468"/>
        <v>2.4553451127819548</v>
      </c>
      <c r="AE972" s="28">
        <f t="shared" si="8397"/>
        <v>2062000</v>
      </c>
      <c r="AF972" s="6">
        <f t="shared" si="8451"/>
        <v>1.9124303588748788</v>
      </c>
      <c r="AG972" s="6">
        <f t="shared" si="8469"/>
        <v>2.1364671193016487</v>
      </c>
      <c r="AH972" s="28">
        <f t="shared" si="8398"/>
        <v>2062000</v>
      </c>
      <c r="AI972" s="6">
        <f t="shared" si="8452"/>
        <v>1.4458303588748789</v>
      </c>
      <c r="AJ972" s="6">
        <f t="shared" si="8470"/>
        <v>1.615167119301649</v>
      </c>
      <c r="AK972" s="28">
        <f t="shared" si="8399"/>
        <v>2062000</v>
      </c>
      <c r="AL972" s="6">
        <f t="shared" si="8453"/>
        <v>0.74573035887487871</v>
      </c>
      <c r="AM972" s="6">
        <f t="shared" si="8471"/>
        <v>0.74989968375212368</v>
      </c>
      <c r="AN972" s="28">
        <f t="shared" si="8400"/>
        <v>2062000</v>
      </c>
      <c r="AO972" s="6">
        <f t="shared" si="8454"/>
        <v>0.44493035887487875</v>
      </c>
      <c r="AP972" s="6">
        <f t="shared" si="8472"/>
        <v>0.4474671193016489</v>
      </c>
      <c r="AQ972" s="28">
        <f t="shared" si="8234"/>
        <v>190950</v>
      </c>
      <c r="AR972" s="6">
        <f t="shared" si="8699"/>
        <v>1.4123547525530245</v>
      </c>
      <c r="AS972" s="6">
        <f t="shared" si="8700"/>
        <v>1.5772291628555939</v>
      </c>
      <c r="AT972" s="28">
        <f t="shared" si="8316"/>
        <v>1330000</v>
      </c>
      <c r="AU972" s="6">
        <f t="shared" si="8701"/>
        <v>1.1796330827067669</v>
      </c>
      <c r="AV972" s="6">
        <f t="shared" si="8702"/>
        <v>1.3176803534992327</v>
      </c>
      <c r="AW972" s="28">
        <f t="shared" si="8401"/>
        <v>2062000</v>
      </c>
      <c r="AX972" s="6">
        <f t="shared" si="8703"/>
        <v>1.1781303588748788</v>
      </c>
      <c r="AY972" s="6">
        <f t="shared" si="8704"/>
        <v>1.3161023600189268</v>
      </c>
      <c r="AZ972" s="28">
        <f t="shared" si="8402"/>
        <v>2062000</v>
      </c>
      <c r="BA972" s="6">
        <f t="shared" si="8705"/>
        <v>1.1781303588748788</v>
      </c>
      <c r="BB972" s="21">
        <f t="shared" si="8706"/>
        <v>1.3161023600189268</v>
      </c>
    </row>
    <row r="973" spans="4:54" x14ac:dyDescent="0.25">
      <c r="D973" s="28">
        <v>964</v>
      </c>
      <c r="F973" s="20"/>
      <c r="G973" s="29">
        <f t="shared" si="8717"/>
        <v>482.5</v>
      </c>
      <c r="H973" s="4">
        <f t="shared" ref="H973" si="8726">H$5/G973+H$6</f>
        <v>4.0299958549222801</v>
      </c>
      <c r="I973" s="4">
        <f t="shared" si="8708"/>
        <v>5.7761113989637307</v>
      </c>
      <c r="J973" s="28">
        <v>964</v>
      </c>
      <c r="K973" s="4">
        <f t="shared" ref="K973" si="8727">K$5/J973+K$6</f>
        <v>4.0300431535269707</v>
      </c>
      <c r="L973" s="4">
        <f t="shared" si="8710"/>
        <v>5.7761804979253117</v>
      </c>
      <c r="M973" s="28">
        <f t="shared" si="8475"/>
        <v>2692</v>
      </c>
      <c r="N973" s="6">
        <f t="shared" ref="N973" si="8728">N$5/M973+N$6</f>
        <v>3.731618573551263</v>
      </c>
      <c r="O973" s="6">
        <f t="shared" si="8458"/>
        <v>5.2480618127786034</v>
      </c>
      <c r="P973" s="28">
        <f t="shared" si="8477"/>
        <v>26020</v>
      </c>
      <c r="Q973" s="6">
        <f t="shared" ref="Q973" si="8729">Q$5/P973+Q$6</f>
        <v>3.6996726364335126</v>
      </c>
      <c r="R973" s="6">
        <f t="shared" si="8460"/>
        <v>5.2132722521137591</v>
      </c>
      <c r="S973" s="28">
        <f t="shared" si="8227"/>
        <v>49860</v>
      </c>
      <c r="T973" s="6">
        <f t="shared" ref="T973" si="8730">T$5/S973+T$6</f>
        <v>2.6548527878058565</v>
      </c>
      <c r="U973" s="6">
        <f t="shared" si="8462"/>
        <v>2.9648954271961494</v>
      </c>
      <c r="V973" s="28">
        <f t="shared" si="8229"/>
        <v>95700</v>
      </c>
      <c r="W973" s="6">
        <f t="shared" ref="W973" si="8731">W$5/V973+W$6</f>
        <v>2.5672082549634272</v>
      </c>
      <c r="X973" s="6">
        <f t="shared" si="8464"/>
        <v>2.8672710553814</v>
      </c>
      <c r="Y973" s="28">
        <f t="shared" si="8231"/>
        <v>191200</v>
      </c>
      <c r="Z973" s="6">
        <f t="shared" ref="Z973" si="8732">Z$5/Y973+Z$6</f>
        <v>2.4446401673640166</v>
      </c>
      <c r="AA973" s="6">
        <f t="shared" si="8466"/>
        <v>2.7305997907949791</v>
      </c>
      <c r="AB973" s="28">
        <f t="shared" si="8314"/>
        <v>1332000</v>
      </c>
      <c r="AC973" s="6">
        <f t="shared" ref="AC973" si="8733">AC$5/AB973+AC$6</f>
        <v>2.1979267267267271</v>
      </c>
      <c r="AD973" s="6">
        <f t="shared" si="8468"/>
        <v>2.4553384384384382</v>
      </c>
      <c r="AE973" s="28">
        <f t="shared" si="8397"/>
        <v>2065000</v>
      </c>
      <c r="AF973" s="6">
        <f t="shared" si="8451"/>
        <v>1.9124263922518159</v>
      </c>
      <c r="AG973" s="6">
        <f t="shared" si="8469"/>
        <v>2.1364629539951574</v>
      </c>
      <c r="AH973" s="28">
        <f t="shared" si="8398"/>
        <v>2065000</v>
      </c>
      <c r="AI973" s="6">
        <f t="shared" si="8452"/>
        <v>1.445826392251816</v>
      </c>
      <c r="AJ973" s="6">
        <f t="shared" si="8470"/>
        <v>1.6151629539951575</v>
      </c>
      <c r="AK973" s="28">
        <f t="shared" si="8399"/>
        <v>2065000</v>
      </c>
      <c r="AL973" s="6">
        <f t="shared" si="8453"/>
        <v>0.74572639225181603</v>
      </c>
      <c r="AM973" s="6">
        <f t="shared" si="8471"/>
        <v>0.74989551844563218</v>
      </c>
      <c r="AN973" s="28">
        <f t="shared" si="8400"/>
        <v>2065000</v>
      </c>
      <c r="AO973" s="6">
        <f t="shared" si="8454"/>
        <v>0.44492639225181596</v>
      </c>
      <c r="AP973" s="6">
        <f t="shared" si="8472"/>
        <v>0.4474629539951574</v>
      </c>
      <c r="AQ973" s="28">
        <f t="shared" si="8234"/>
        <v>191200</v>
      </c>
      <c r="AR973" s="6">
        <f t="shared" si="8699"/>
        <v>1.4123401673640168</v>
      </c>
      <c r="AS973" s="6">
        <f t="shared" si="8700"/>
        <v>1.5772138449833828</v>
      </c>
      <c r="AT973" s="28">
        <f t="shared" si="8316"/>
        <v>1332000</v>
      </c>
      <c r="AU973" s="6">
        <f t="shared" si="8701"/>
        <v>1.1796267267267266</v>
      </c>
      <c r="AV973" s="6">
        <f t="shared" si="8702"/>
        <v>1.3176736791557162</v>
      </c>
      <c r="AW973" s="28">
        <f t="shared" si="8401"/>
        <v>2065000</v>
      </c>
      <c r="AX973" s="6">
        <f t="shared" si="8703"/>
        <v>1.1781263922518159</v>
      </c>
      <c r="AY973" s="6">
        <f t="shared" si="8704"/>
        <v>1.3160981947124353</v>
      </c>
      <c r="AZ973" s="28">
        <f t="shared" si="8402"/>
        <v>2065000</v>
      </c>
      <c r="BA973" s="6">
        <f t="shared" si="8705"/>
        <v>1.1781263922518159</v>
      </c>
      <c r="BB973" s="21">
        <f t="shared" si="8706"/>
        <v>1.3160981947124353</v>
      </c>
    </row>
    <row r="974" spans="4:54" x14ac:dyDescent="0.25">
      <c r="D974" s="28">
        <v>965</v>
      </c>
      <c r="F974" s="20"/>
      <c r="G974" s="29">
        <f t="shared" si="8717"/>
        <v>483</v>
      </c>
      <c r="H974" s="4">
        <f t="shared" ref="H974" si="8734">H$5/G974+H$6</f>
        <v>4.0299486542443059</v>
      </c>
      <c r="I974" s="4">
        <f t="shared" si="8708"/>
        <v>5.7760424430641821</v>
      </c>
      <c r="J974" s="28">
        <v>965</v>
      </c>
      <c r="K974" s="4">
        <f t="shared" ref="K974" si="8735">K$5/J974+K$6</f>
        <v>4.0299958549222801</v>
      </c>
      <c r="L974" s="4">
        <f t="shared" si="8710"/>
        <v>5.7761113989637307</v>
      </c>
      <c r="M974" s="28">
        <f t="shared" si="8475"/>
        <v>2695</v>
      </c>
      <c r="N974" s="6">
        <f t="shared" ref="N974" si="8736">N$5/M974+N$6</f>
        <v>3.7315768089053805</v>
      </c>
      <c r="O974" s="6">
        <f t="shared" si="8458"/>
        <v>5.2480163265306121</v>
      </c>
      <c r="P974" s="28">
        <f t="shared" si="8477"/>
        <v>26050</v>
      </c>
      <c r="Q974" s="6">
        <f t="shared" ref="Q974" si="8737">Q$5/P974+Q$6</f>
        <v>3.6996662188099809</v>
      </c>
      <c r="R974" s="6">
        <f t="shared" si="8460"/>
        <v>5.2132652591170832</v>
      </c>
      <c r="S974" s="28">
        <f t="shared" si="8227"/>
        <v>49925</v>
      </c>
      <c r="T974" s="6">
        <f t="shared" ref="T974" si="8738">T$5/S974+T$6</f>
        <v>2.6548282423635454</v>
      </c>
      <c r="U974" s="6">
        <f t="shared" si="8462"/>
        <v>2.9648696544817228</v>
      </c>
      <c r="V974" s="28">
        <f t="shared" si="8229"/>
        <v>95825</v>
      </c>
      <c r="W974" s="6">
        <f t="shared" ref="W974" si="8739">W$5/V974+W$6</f>
        <v>2.5671882859379074</v>
      </c>
      <c r="X974" s="6">
        <f t="shared" si="8464"/>
        <v>2.8672500913122878</v>
      </c>
      <c r="Y974" s="28">
        <f t="shared" si="8231"/>
        <v>191450</v>
      </c>
      <c r="Z974" s="6">
        <f t="shared" ref="Z974" si="8740">Z$5/Y974+Z$6</f>
        <v>2.4446256202663883</v>
      </c>
      <c r="AA974" s="6">
        <f t="shared" si="8466"/>
        <v>2.7305845129276576</v>
      </c>
      <c r="AB974" s="28">
        <f t="shared" si="8314"/>
        <v>1334000</v>
      </c>
      <c r="AC974" s="6">
        <f t="shared" ref="AC974" si="8741">AC$5/AB974+AC$6</f>
        <v>2.1979203898050979</v>
      </c>
      <c r="AD974" s="6">
        <f t="shared" si="8468"/>
        <v>2.4553317841079458</v>
      </c>
      <c r="AE974" s="28">
        <f t="shared" si="8397"/>
        <v>2068000</v>
      </c>
      <c r="AF974" s="6">
        <f t="shared" si="8451"/>
        <v>1.9124224371373306</v>
      </c>
      <c r="AG974" s="6">
        <f t="shared" si="8469"/>
        <v>2.1364588007736942</v>
      </c>
      <c r="AH974" s="28">
        <f t="shared" si="8398"/>
        <v>2068000</v>
      </c>
      <c r="AI974" s="6">
        <f t="shared" si="8452"/>
        <v>1.4458224371373307</v>
      </c>
      <c r="AJ974" s="6">
        <f t="shared" si="8470"/>
        <v>1.6151588007736946</v>
      </c>
      <c r="AK974" s="28">
        <f t="shared" si="8399"/>
        <v>2068000</v>
      </c>
      <c r="AL974" s="6">
        <f t="shared" si="8453"/>
        <v>0.74572243713733077</v>
      </c>
      <c r="AM974" s="6">
        <f t="shared" si="8471"/>
        <v>0.74989136522416922</v>
      </c>
      <c r="AN974" s="28">
        <f t="shared" si="8400"/>
        <v>2068000</v>
      </c>
      <c r="AO974" s="6">
        <f t="shared" si="8454"/>
        <v>0.44492243713733076</v>
      </c>
      <c r="AP974" s="6">
        <f t="shared" si="8472"/>
        <v>0.44745880077369438</v>
      </c>
      <c r="AQ974" s="28">
        <f t="shared" si="8234"/>
        <v>191450</v>
      </c>
      <c r="AR974" s="6">
        <f t="shared" si="8699"/>
        <v>1.4123256202663881</v>
      </c>
      <c r="AS974" s="6">
        <f t="shared" si="8700"/>
        <v>1.5771985671160609</v>
      </c>
      <c r="AT974" s="28">
        <f t="shared" si="8316"/>
        <v>1334000</v>
      </c>
      <c r="AU974" s="6">
        <f t="shared" si="8701"/>
        <v>1.1796203898050974</v>
      </c>
      <c r="AV974" s="6">
        <f t="shared" si="8702"/>
        <v>1.3176670248252238</v>
      </c>
      <c r="AW974" s="28">
        <f t="shared" si="8401"/>
        <v>2068000</v>
      </c>
      <c r="AX974" s="6">
        <f t="shared" si="8703"/>
        <v>1.1781224371373307</v>
      </c>
      <c r="AY974" s="6">
        <f t="shared" si="8704"/>
        <v>1.3160940414909723</v>
      </c>
      <c r="AZ974" s="28">
        <f t="shared" si="8402"/>
        <v>2068000</v>
      </c>
      <c r="BA974" s="6">
        <f t="shared" si="8705"/>
        <v>1.1781224371373307</v>
      </c>
      <c r="BB974" s="21">
        <f t="shared" si="8706"/>
        <v>1.3160940414909723</v>
      </c>
    </row>
    <row r="975" spans="4:54" x14ac:dyDescent="0.25">
      <c r="D975" s="28">
        <v>966</v>
      </c>
      <c r="F975" s="20"/>
      <c r="G975" s="29">
        <f t="shared" si="8717"/>
        <v>483.5</v>
      </c>
      <c r="H975" s="4">
        <f t="shared" ref="H975" si="8742">H$5/G975+H$6</f>
        <v>4.0299015511892451</v>
      </c>
      <c r="I975" s="4">
        <f t="shared" si="8708"/>
        <v>5.7759736297828335</v>
      </c>
      <c r="J975" s="28">
        <v>966</v>
      </c>
      <c r="K975" s="4">
        <f t="shared" ref="K975" si="8743">K$5/J975+K$6</f>
        <v>4.0299486542443059</v>
      </c>
      <c r="L975" s="4">
        <f t="shared" si="8710"/>
        <v>5.7760424430641821</v>
      </c>
      <c r="M975" s="28">
        <f t="shared" si="8475"/>
        <v>2698</v>
      </c>
      <c r="N975" s="6">
        <f t="shared" ref="N975" si="8744">N$5/M975+N$6</f>
        <v>3.7315351371386214</v>
      </c>
      <c r="O975" s="6">
        <f t="shared" si="8458"/>
        <v>5.2479709414381022</v>
      </c>
      <c r="P975" s="28">
        <f t="shared" si="8477"/>
        <v>26080</v>
      </c>
      <c r="Q975" s="6">
        <f t="shared" ref="Q975" si="8745">Q$5/P975+Q$6</f>
        <v>3.6996598159509202</v>
      </c>
      <c r="R975" s="6">
        <f t="shared" si="8460"/>
        <v>5.2132582822085896</v>
      </c>
      <c r="S975" s="28">
        <f t="shared" si="8227"/>
        <v>49990</v>
      </c>
      <c r="T975" s="6">
        <f t="shared" ref="T975" si="8746">T$5/S975+T$6</f>
        <v>2.6548037607521504</v>
      </c>
      <c r="U975" s="6">
        <f t="shared" si="8462"/>
        <v>2.964843948789758</v>
      </c>
      <c r="V975" s="28">
        <f t="shared" si="8229"/>
        <v>95950</v>
      </c>
      <c r="W975" s="6">
        <f t="shared" ref="W975" si="8747">W$5/V975+W$6</f>
        <v>2.5671683689421574</v>
      </c>
      <c r="X975" s="6">
        <f t="shared" si="8464"/>
        <v>2.8672291818655551</v>
      </c>
      <c r="Y975" s="28">
        <f t="shared" si="8231"/>
        <v>191700</v>
      </c>
      <c r="Z975" s="6">
        <f t="shared" ref="Z975" si="8748">Z$5/Y975+Z$6</f>
        <v>2.4446111111111111</v>
      </c>
      <c r="AA975" s="6">
        <f t="shared" si="8466"/>
        <v>2.7305692749087118</v>
      </c>
      <c r="AB975" s="28">
        <f t="shared" si="8314"/>
        <v>1336000</v>
      </c>
      <c r="AC975" s="6">
        <f t="shared" ref="AC975" si="8749">AC$5/AB975+AC$6</f>
        <v>2.1979140718562875</v>
      </c>
      <c r="AD975" s="6">
        <f t="shared" si="8468"/>
        <v>2.4553251497005988</v>
      </c>
      <c r="AE975" s="28">
        <f t="shared" si="8397"/>
        <v>2071000</v>
      </c>
      <c r="AF975" s="6">
        <f t="shared" si="8451"/>
        <v>1.9124184934814099</v>
      </c>
      <c r="AG975" s="6">
        <f t="shared" si="8469"/>
        <v>2.1364546595847416</v>
      </c>
      <c r="AH975" s="28">
        <f t="shared" si="8398"/>
        <v>2071000</v>
      </c>
      <c r="AI975" s="6">
        <f t="shared" si="8452"/>
        <v>1.44581849348141</v>
      </c>
      <c r="AJ975" s="6">
        <f t="shared" si="8470"/>
        <v>1.6151546595847417</v>
      </c>
      <c r="AK975" s="28">
        <f t="shared" si="8399"/>
        <v>2071000</v>
      </c>
      <c r="AL975" s="6">
        <f t="shared" si="8453"/>
        <v>0.74571849348140995</v>
      </c>
      <c r="AM975" s="6">
        <f t="shared" si="8471"/>
        <v>0.74988722403521646</v>
      </c>
      <c r="AN975" s="28">
        <f t="shared" si="8400"/>
        <v>2071000</v>
      </c>
      <c r="AO975" s="6">
        <f t="shared" si="8454"/>
        <v>0.44491849348140994</v>
      </c>
      <c r="AP975" s="6">
        <f t="shared" si="8472"/>
        <v>0.44745465958474168</v>
      </c>
      <c r="AQ975" s="28">
        <f t="shared" si="8234"/>
        <v>191700</v>
      </c>
      <c r="AR975" s="6">
        <f t="shared" si="8699"/>
        <v>1.4123111111111111</v>
      </c>
      <c r="AS975" s="6">
        <f t="shared" si="8700"/>
        <v>1.5771833290971151</v>
      </c>
      <c r="AT975" s="28">
        <f t="shared" si="8316"/>
        <v>1336000</v>
      </c>
      <c r="AU975" s="6">
        <f t="shared" si="8701"/>
        <v>1.1796140718562875</v>
      </c>
      <c r="AV975" s="6">
        <f t="shared" si="8702"/>
        <v>1.3176603904178765</v>
      </c>
      <c r="AW975" s="28">
        <f t="shared" si="8401"/>
        <v>2071000</v>
      </c>
      <c r="AX975" s="6">
        <f t="shared" si="8703"/>
        <v>1.17811849348141</v>
      </c>
      <c r="AY975" s="6">
        <f t="shared" si="8704"/>
        <v>1.3160899003020194</v>
      </c>
      <c r="AZ975" s="28">
        <f t="shared" si="8402"/>
        <v>2071000</v>
      </c>
      <c r="BA975" s="6">
        <f t="shared" si="8705"/>
        <v>1.17811849348141</v>
      </c>
      <c r="BB975" s="21">
        <f t="shared" si="8706"/>
        <v>1.3160899003020194</v>
      </c>
    </row>
    <row r="976" spans="4:54" x14ac:dyDescent="0.25">
      <c r="D976" s="28">
        <v>967</v>
      </c>
      <c r="F976" s="20"/>
      <c r="G976" s="29">
        <f t="shared" si="8717"/>
        <v>484</v>
      </c>
      <c r="H976" s="4">
        <f t="shared" ref="H976" si="8750">H$5/G976+H$6</f>
        <v>4.0298545454545458</v>
      </c>
      <c r="I976" s="4">
        <f t="shared" si="8708"/>
        <v>5.7759049586776863</v>
      </c>
      <c r="J976" s="28">
        <v>967</v>
      </c>
      <c r="K976" s="4">
        <f t="shared" ref="K976" si="8751">K$5/J976+K$6</f>
        <v>4.0299015511892451</v>
      </c>
      <c r="L976" s="4">
        <f t="shared" si="8710"/>
        <v>5.7759736297828335</v>
      </c>
      <c r="M976" s="28">
        <f t="shared" si="8475"/>
        <v>2701</v>
      </c>
      <c r="N976" s="6">
        <f t="shared" ref="N976" si="8752">N$5/M976+N$6</f>
        <v>3.7314935579415032</v>
      </c>
      <c r="O976" s="6">
        <f t="shared" si="8458"/>
        <v>5.2479256571640134</v>
      </c>
      <c r="P976" s="28">
        <f t="shared" si="8477"/>
        <v>26110</v>
      </c>
      <c r="Q976" s="6">
        <f t="shared" ref="Q976" si="8753">Q$5/P976+Q$6</f>
        <v>3.6996534278054387</v>
      </c>
      <c r="R976" s="6">
        <f t="shared" si="8460"/>
        <v>5.2132513213328231</v>
      </c>
      <c r="S976" s="28">
        <f t="shared" si="8227"/>
        <v>50055</v>
      </c>
      <c r="T976" s="6">
        <f t="shared" ref="T976" si="8754">T$5/S976+T$6</f>
        <v>2.6547793427230046</v>
      </c>
      <c r="U976" s="6">
        <f t="shared" si="8462"/>
        <v>2.964818309859155</v>
      </c>
      <c r="V976" s="28">
        <f t="shared" si="8229"/>
        <v>96075</v>
      </c>
      <c r="W976" s="6">
        <f t="shared" ref="W976" si="8755">W$5/V976+W$6</f>
        <v>2.5671485037730939</v>
      </c>
      <c r="X976" s="6">
        <f t="shared" si="8464"/>
        <v>2.8672083268279991</v>
      </c>
      <c r="Y976" s="28">
        <f t="shared" si="8231"/>
        <v>191950</v>
      </c>
      <c r="Z976" s="6">
        <f t="shared" ref="Z976" si="8756">Z$5/Y976+Z$6</f>
        <v>2.444596639749935</v>
      </c>
      <c r="AA976" s="6">
        <f t="shared" si="8466"/>
        <v>2.7305540765824436</v>
      </c>
      <c r="AB976" s="28">
        <f t="shared" si="8314"/>
        <v>1338000</v>
      </c>
      <c r="AC976" s="6">
        <f t="shared" ref="AC976" si="8757">AC$5/AB976+AC$6</f>
        <v>2.197907772795217</v>
      </c>
      <c r="AD976" s="6">
        <f t="shared" si="8468"/>
        <v>2.4553185351270552</v>
      </c>
      <c r="AE976" s="28">
        <f t="shared" si="8397"/>
        <v>2074000</v>
      </c>
      <c r="AF976" s="6">
        <f t="shared" si="8451"/>
        <v>1.9124145612343297</v>
      </c>
      <c r="AG976" s="6">
        <f t="shared" si="8469"/>
        <v>2.1364505303760848</v>
      </c>
      <c r="AH976" s="28">
        <f t="shared" si="8398"/>
        <v>2074000</v>
      </c>
      <c r="AI976" s="6">
        <f t="shared" si="8452"/>
        <v>1.4458145612343298</v>
      </c>
      <c r="AJ976" s="6">
        <f t="shared" si="8470"/>
        <v>1.6151505303760849</v>
      </c>
      <c r="AK976" s="28">
        <f t="shared" si="8399"/>
        <v>2074000</v>
      </c>
      <c r="AL976" s="6">
        <f t="shared" si="8453"/>
        <v>0.74571456123432978</v>
      </c>
      <c r="AM976" s="6">
        <f t="shared" si="8471"/>
        <v>0.74988309482655968</v>
      </c>
      <c r="AN976" s="28">
        <f t="shared" si="8400"/>
        <v>2074000</v>
      </c>
      <c r="AO976" s="6">
        <f t="shared" si="8454"/>
        <v>0.44491456123432976</v>
      </c>
      <c r="AP976" s="6">
        <f t="shared" si="8472"/>
        <v>0.44745053037608484</v>
      </c>
      <c r="AQ976" s="28">
        <f t="shared" si="8234"/>
        <v>191950</v>
      </c>
      <c r="AR976" s="6">
        <f t="shared" si="8699"/>
        <v>1.4122966397499348</v>
      </c>
      <c r="AS976" s="6">
        <f t="shared" si="8700"/>
        <v>1.5771681307708469</v>
      </c>
      <c r="AT976" s="28">
        <f t="shared" si="8316"/>
        <v>1338000</v>
      </c>
      <c r="AU976" s="6">
        <f t="shared" si="8701"/>
        <v>1.1796077727952168</v>
      </c>
      <c r="AV976" s="6">
        <f t="shared" si="8702"/>
        <v>1.3176537758443332</v>
      </c>
      <c r="AW976" s="28">
        <f t="shared" si="8401"/>
        <v>2074000</v>
      </c>
      <c r="AX976" s="6">
        <f t="shared" si="8703"/>
        <v>1.1781145612343298</v>
      </c>
      <c r="AY976" s="6">
        <f t="shared" si="8704"/>
        <v>1.3160857710933627</v>
      </c>
      <c r="AZ976" s="28">
        <f t="shared" si="8402"/>
        <v>2074000</v>
      </c>
      <c r="BA976" s="6">
        <f t="shared" si="8705"/>
        <v>1.1781145612343298</v>
      </c>
      <c r="BB976" s="21">
        <f t="shared" si="8706"/>
        <v>1.3160857710933627</v>
      </c>
    </row>
    <row r="977" spans="4:54" x14ac:dyDescent="0.25">
      <c r="D977" s="28">
        <v>968</v>
      </c>
      <c r="F977" s="20"/>
      <c r="G977" s="29">
        <f t="shared" si="8717"/>
        <v>484.5</v>
      </c>
      <c r="H977" s="4">
        <f t="shared" ref="H977" si="8758">H$5/G977+H$6</f>
        <v>4.029807636738906</v>
      </c>
      <c r="I977" s="4">
        <f t="shared" si="8708"/>
        <v>5.7758364293085656</v>
      </c>
      <c r="J977" s="28">
        <v>968</v>
      </c>
      <c r="K977" s="4">
        <f t="shared" ref="K977" si="8759">K$5/J977+K$6</f>
        <v>4.0298545454545458</v>
      </c>
      <c r="L977" s="4">
        <f t="shared" si="8710"/>
        <v>5.7759049586776863</v>
      </c>
      <c r="M977" s="28">
        <f t="shared" si="8475"/>
        <v>2704</v>
      </c>
      <c r="N977" s="6">
        <f t="shared" ref="N977" si="8760">N$5/M977+N$6</f>
        <v>3.7314520710059171</v>
      </c>
      <c r="O977" s="6">
        <f t="shared" si="8458"/>
        <v>5.2478804733727813</v>
      </c>
      <c r="P977" s="28">
        <f t="shared" si="8477"/>
        <v>26140</v>
      </c>
      <c r="Q977" s="6">
        <f t="shared" ref="Q977" si="8761">Q$5/P977+Q$6</f>
        <v>3.699647054322877</v>
      </c>
      <c r="R977" s="6">
        <f t="shared" si="8460"/>
        <v>5.2132443764345835</v>
      </c>
      <c r="S977" s="28">
        <f t="shared" si="8227"/>
        <v>50120</v>
      </c>
      <c r="T977" s="6">
        <f t="shared" ref="T977" si="8762">T$5/S977+T$6</f>
        <v>2.6547549880287313</v>
      </c>
      <c r="U977" s="6">
        <f t="shared" si="8462"/>
        <v>2.9647927374301677</v>
      </c>
      <c r="V977" s="28">
        <f t="shared" si="8229"/>
        <v>96200</v>
      </c>
      <c r="W977" s="6">
        <f t="shared" ref="W977" si="8763">W$5/V977+W$6</f>
        <v>2.5671286902286901</v>
      </c>
      <c r="X977" s="6">
        <f t="shared" si="8464"/>
        <v>2.8671875259875259</v>
      </c>
      <c r="Y977" s="28">
        <f t="shared" si="8231"/>
        <v>192200</v>
      </c>
      <c r="Z977" s="6">
        <f t="shared" ref="Z977" si="8764">Z$5/Y977+Z$6</f>
        <v>2.4445822060353799</v>
      </c>
      <c r="AA977" s="6">
        <f t="shared" si="8466"/>
        <v>2.7305389177939645</v>
      </c>
      <c r="AB977" s="28">
        <f t="shared" si="8314"/>
        <v>1340000</v>
      </c>
      <c r="AC977" s="6">
        <f t="shared" ref="AC977" si="8765">AC$5/AB977+AC$6</f>
        <v>2.1979014925373135</v>
      </c>
      <c r="AD977" s="6">
        <f t="shared" si="8468"/>
        <v>2.4553119402985075</v>
      </c>
      <c r="AE977" s="28">
        <f t="shared" si="8397"/>
        <v>2077000</v>
      </c>
      <c r="AF977" s="6">
        <f t="shared" si="8451"/>
        <v>1.9124106403466539</v>
      </c>
      <c r="AG977" s="6">
        <f t="shared" si="8469"/>
        <v>2.1364464130958112</v>
      </c>
      <c r="AH977" s="28">
        <f t="shared" si="8398"/>
        <v>2077000</v>
      </c>
      <c r="AI977" s="6">
        <f t="shared" si="8452"/>
        <v>1.445810640346654</v>
      </c>
      <c r="AJ977" s="6">
        <f t="shared" si="8470"/>
        <v>1.6151464130958113</v>
      </c>
      <c r="AK977" s="28">
        <f t="shared" si="8399"/>
        <v>2077000</v>
      </c>
      <c r="AL977" s="6">
        <f t="shared" si="8453"/>
        <v>0.7457106403466538</v>
      </c>
      <c r="AM977" s="6">
        <f t="shared" si="8471"/>
        <v>0.74987897754628607</v>
      </c>
      <c r="AN977" s="28">
        <f t="shared" si="8400"/>
        <v>2077000</v>
      </c>
      <c r="AO977" s="6">
        <f t="shared" si="8454"/>
        <v>0.44491064034665379</v>
      </c>
      <c r="AP977" s="6">
        <f t="shared" si="8472"/>
        <v>0.44744641309581124</v>
      </c>
      <c r="AQ977" s="28">
        <f t="shared" si="8234"/>
        <v>192200</v>
      </c>
      <c r="AR977" s="6">
        <f t="shared" si="8699"/>
        <v>1.4122822060353799</v>
      </c>
      <c r="AS977" s="6">
        <f t="shared" si="8700"/>
        <v>1.5771529719823683</v>
      </c>
      <c r="AT977" s="28">
        <f t="shared" si="8316"/>
        <v>1340000</v>
      </c>
      <c r="AU977" s="6">
        <f t="shared" si="8701"/>
        <v>1.1796014925373135</v>
      </c>
      <c r="AV977" s="6">
        <f t="shared" si="8702"/>
        <v>1.3176471810157853</v>
      </c>
      <c r="AW977" s="28">
        <f t="shared" si="8401"/>
        <v>2077000</v>
      </c>
      <c r="AX977" s="6">
        <f t="shared" si="8703"/>
        <v>1.1781106403466539</v>
      </c>
      <c r="AY977" s="6">
        <f t="shared" si="8704"/>
        <v>1.3160816538130891</v>
      </c>
      <c r="AZ977" s="28">
        <f t="shared" si="8402"/>
        <v>2077000</v>
      </c>
      <c r="BA977" s="6">
        <f t="shared" si="8705"/>
        <v>1.1781106403466539</v>
      </c>
      <c r="BB977" s="21">
        <f t="shared" si="8706"/>
        <v>1.3160816538130891</v>
      </c>
    </row>
    <row r="978" spans="4:54" x14ac:dyDescent="0.25">
      <c r="D978" s="28">
        <v>969</v>
      </c>
      <c r="F978" s="20"/>
      <c r="G978" s="29">
        <f t="shared" si="8717"/>
        <v>485</v>
      </c>
      <c r="H978" s="4">
        <f t="shared" ref="H978" si="8766">H$5/G978+H$6</f>
        <v>4.0297608247422678</v>
      </c>
      <c r="I978" s="4">
        <f t="shared" si="8708"/>
        <v>5.7757680412371135</v>
      </c>
      <c r="J978" s="28">
        <v>969</v>
      </c>
      <c r="K978" s="4">
        <f t="shared" ref="K978" si="8767">K$5/J978+K$6</f>
        <v>4.029807636738906</v>
      </c>
      <c r="L978" s="4">
        <f t="shared" si="8710"/>
        <v>5.7758364293085656</v>
      </c>
      <c r="M978" s="28">
        <f t="shared" si="8475"/>
        <v>2707</v>
      </c>
      <c r="N978" s="6">
        <f t="shared" ref="N978" si="8768">N$5/M978+N$6</f>
        <v>3.7314106760251202</v>
      </c>
      <c r="O978" s="6">
        <f t="shared" si="8458"/>
        <v>5.2478353897303291</v>
      </c>
      <c r="P978" s="28">
        <f t="shared" si="8477"/>
        <v>26170</v>
      </c>
      <c r="Q978" s="6">
        <f t="shared" ref="Q978" si="8769">Q$5/P978+Q$6</f>
        <v>3.6996406954528087</v>
      </c>
      <c r="R978" s="6">
        <f t="shared" si="8460"/>
        <v>5.2132374474589227</v>
      </c>
      <c r="S978" s="28">
        <f t="shared" si="8227"/>
        <v>50185</v>
      </c>
      <c r="T978" s="6">
        <f t="shared" ref="T978" si="8770">T$5/S978+T$6</f>
        <v>2.654730696423234</v>
      </c>
      <c r="U978" s="6">
        <f t="shared" si="8462"/>
        <v>2.9647672312443958</v>
      </c>
      <c r="V978" s="28">
        <f t="shared" si="8229"/>
        <v>96325</v>
      </c>
      <c r="W978" s="6">
        <f t="shared" ref="W978" si="8771">W$5/V978+W$6</f>
        <v>2.5671089281079675</v>
      </c>
      <c r="X978" s="6">
        <f t="shared" si="8464"/>
        <v>2.867166779133143</v>
      </c>
      <c r="Y978" s="28">
        <f t="shared" si="8231"/>
        <v>192450</v>
      </c>
      <c r="Z978" s="6">
        <f t="shared" ref="Z978" si="8772">Z$5/Y978+Z$6</f>
        <v>2.4445678098207329</v>
      </c>
      <c r="AA978" s="6">
        <f t="shared" si="8466"/>
        <v>2.7305237983891919</v>
      </c>
      <c r="AB978" s="28">
        <f t="shared" si="8314"/>
        <v>1342000</v>
      </c>
      <c r="AC978" s="6">
        <f t="shared" ref="AC978" si="8773">AC$5/AB978+AC$6</f>
        <v>2.19789523099851</v>
      </c>
      <c r="AD978" s="6">
        <f t="shared" si="8468"/>
        <v>2.4553053651266765</v>
      </c>
      <c r="AE978" s="28">
        <f t="shared" si="8397"/>
        <v>2080000</v>
      </c>
      <c r="AF978" s="6">
        <f t="shared" si="8451"/>
        <v>1.9124067307692307</v>
      </c>
      <c r="AG978" s="6">
        <f t="shared" si="8469"/>
        <v>2.1364423076923078</v>
      </c>
      <c r="AH978" s="28">
        <f t="shared" si="8398"/>
        <v>2080000</v>
      </c>
      <c r="AI978" s="6">
        <f t="shared" si="8452"/>
        <v>1.4458067307692308</v>
      </c>
      <c r="AJ978" s="6">
        <f t="shared" si="8470"/>
        <v>1.6151423076923077</v>
      </c>
      <c r="AK978" s="28">
        <f t="shared" si="8399"/>
        <v>2080000</v>
      </c>
      <c r="AL978" s="6">
        <f t="shared" si="8453"/>
        <v>0.74570673076923077</v>
      </c>
      <c r="AM978" s="6">
        <f t="shared" si="8471"/>
        <v>0.74987487214278248</v>
      </c>
      <c r="AN978" s="28">
        <f t="shared" si="8400"/>
        <v>2080000</v>
      </c>
      <c r="AO978" s="6">
        <f t="shared" si="8454"/>
        <v>0.44490673076923076</v>
      </c>
      <c r="AP978" s="6">
        <f t="shared" si="8472"/>
        <v>0.44744230769230769</v>
      </c>
      <c r="AQ978" s="28">
        <f t="shared" si="8234"/>
        <v>192450</v>
      </c>
      <c r="AR978" s="6">
        <f t="shared" si="8699"/>
        <v>1.4122678098207326</v>
      </c>
      <c r="AS978" s="6">
        <f t="shared" si="8700"/>
        <v>1.5771378525775956</v>
      </c>
      <c r="AT978" s="28">
        <f t="shared" si="8316"/>
        <v>1342000</v>
      </c>
      <c r="AU978" s="6">
        <f t="shared" si="8701"/>
        <v>1.1795952309985096</v>
      </c>
      <c r="AV978" s="6">
        <f t="shared" si="8702"/>
        <v>1.3176406058439545</v>
      </c>
      <c r="AW978" s="28">
        <f t="shared" si="8401"/>
        <v>2080000</v>
      </c>
      <c r="AX978" s="6">
        <f t="shared" si="8703"/>
        <v>1.1781067307692308</v>
      </c>
      <c r="AY978" s="6">
        <f t="shared" si="8704"/>
        <v>1.3160775484095855</v>
      </c>
      <c r="AZ978" s="28">
        <f t="shared" si="8402"/>
        <v>2080000</v>
      </c>
      <c r="BA978" s="6">
        <f t="shared" si="8705"/>
        <v>1.1781067307692308</v>
      </c>
      <c r="BB978" s="21">
        <f t="shared" si="8706"/>
        <v>1.3160775484095855</v>
      </c>
    </row>
    <row r="979" spans="4:54" x14ac:dyDescent="0.25">
      <c r="D979" s="28">
        <v>970</v>
      </c>
      <c r="F979" s="20"/>
      <c r="G979" s="29">
        <f t="shared" si="8717"/>
        <v>485.5</v>
      </c>
      <c r="H979" s="4">
        <f t="shared" ref="H979" si="8774">H$5/G979+H$6</f>
        <v>4.0297141091658082</v>
      </c>
      <c r="I979" s="4">
        <f t="shared" si="8708"/>
        <v>5.7756997940267771</v>
      </c>
      <c r="J979" s="28">
        <v>970</v>
      </c>
      <c r="K979" s="4">
        <f t="shared" ref="K979" si="8775">K$5/J979+K$6</f>
        <v>4.0297608247422678</v>
      </c>
      <c r="L979" s="4">
        <f t="shared" si="8710"/>
        <v>5.7757680412371135</v>
      </c>
      <c r="M979" s="28">
        <f t="shared" si="8475"/>
        <v>2710</v>
      </c>
      <c r="N979" s="6">
        <f t="shared" ref="N979" si="8776">N$5/M979+N$6</f>
        <v>3.7313693726937269</v>
      </c>
      <c r="O979" s="6">
        <f t="shared" si="8458"/>
        <v>5.247790405904059</v>
      </c>
      <c r="P979" s="28">
        <f t="shared" si="8477"/>
        <v>26200</v>
      </c>
      <c r="Q979" s="6">
        <f t="shared" ref="Q979" si="8777">Q$5/P979+Q$6</f>
        <v>3.6996343511450385</v>
      </c>
      <c r="R979" s="6">
        <f t="shared" si="8460"/>
        <v>5.2132305343511449</v>
      </c>
      <c r="S979" s="28">
        <f t="shared" ref="S979:S1009" si="8778">S978+65</f>
        <v>50250</v>
      </c>
      <c r="T979" s="6">
        <f t="shared" ref="T979" si="8779">T$5/S979+T$6</f>
        <v>2.6547064676616916</v>
      </c>
      <c r="U979" s="6">
        <f t="shared" si="8462"/>
        <v>2.964741791044776</v>
      </c>
      <c r="V979" s="28">
        <f t="shared" ref="V979:V1009" si="8780">V978+125</f>
        <v>96450</v>
      </c>
      <c r="W979" s="6">
        <f t="shared" ref="W979" si="8781">W$5/V979+W$6</f>
        <v>2.5670892172109898</v>
      </c>
      <c r="X979" s="6">
        <f t="shared" si="8464"/>
        <v>2.8671460860549507</v>
      </c>
      <c r="Y979" s="28">
        <f t="shared" ref="Y979:Y1009" si="8782">Y978+250</f>
        <v>192700</v>
      </c>
      <c r="Z979" s="6">
        <f t="shared" ref="Z979" si="8783">Z$5/Y979+Z$6</f>
        <v>2.4445534509600417</v>
      </c>
      <c r="AA979" s="6">
        <f t="shared" si="8466"/>
        <v>2.7305087182148418</v>
      </c>
      <c r="AB979" s="28">
        <f t="shared" si="8314"/>
        <v>1344000</v>
      </c>
      <c r="AC979" s="6">
        <f t="shared" ref="AC979" si="8784">AC$5/AB979+AC$6</f>
        <v>2.1978889880952384</v>
      </c>
      <c r="AD979" s="6">
        <f t="shared" si="8468"/>
        <v>2.4552988095238093</v>
      </c>
      <c r="AE979" s="28">
        <f t="shared" si="8397"/>
        <v>2083000</v>
      </c>
      <c r="AF979" s="6">
        <f t="shared" si="8451"/>
        <v>1.9124028324531925</v>
      </c>
      <c r="AG979" s="6">
        <f t="shared" si="8469"/>
        <v>2.1364382141142584</v>
      </c>
      <c r="AH979" s="28">
        <f t="shared" si="8398"/>
        <v>2083000</v>
      </c>
      <c r="AI979" s="6">
        <f t="shared" si="8452"/>
        <v>1.4458028324531926</v>
      </c>
      <c r="AJ979" s="6">
        <f t="shared" si="8470"/>
        <v>1.6151382141142583</v>
      </c>
      <c r="AK979" s="28">
        <f t="shared" si="8399"/>
        <v>2083000</v>
      </c>
      <c r="AL979" s="6">
        <f t="shared" si="8453"/>
        <v>0.74570283245319247</v>
      </c>
      <c r="AM979" s="6">
        <f t="shared" si="8471"/>
        <v>0.74987077856473316</v>
      </c>
      <c r="AN979" s="28">
        <f t="shared" si="8400"/>
        <v>2083000</v>
      </c>
      <c r="AO979" s="6">
        <f t="shared" si="8454"/>
        <v>0.44490283245319251</v>
      </c>
      <c r="AP979" s="6">
        <f t="shared" si="8472"/>
        <v>0.44743821411425827</v>
      </c>
      <c r="AQ979" s="28">
        <f t="shared" ref="AQ979:AQ1009" si="8785">AQ978+250</f>
        <v>192700</v>
      </c>
      <c r="AR979" s="6">
        <f t="shared" si="8699"/>
        <v>1.4122534509600415</v>
      </c>
      <c r="AS979" s="6">
        <f t="shared" si="8700"/>
        <v>1.5771227724032453</v>
      </c>
      <c r="AT979" s="28">
        <f t="shared" si="8316"/>
        <v>1344000</v>
      </c>
      <c r="AU979" s="6">
        <f t="shared" si="8701"/>
        <v>1.1795889880952382</v>
      </c>
      <c r="AV979" s="6">
        <f t="shared" si="8702"/>
        <v>1.3176340502410873</v>
      </c>
      <c r="AW979" s="28">
        <f t="shared" si="8401"/>
        <v>2083000</v>
      </c>
      <c r="AX979" s="6">
        <f t="shared" si="8703"/>
        <v>1.1781028324531926</v>
      </c>
      <c r="AY979" s="6">
        <f t="shared" si="8704"/>
        <v>1.316073454831536</v>
      </c>
      <c r="AZ979" s="28">
        <f t="shared" si="8402"/>
        <v>2083000</v>
      </c>
      <c r="BA979" s="6">
        <f t="shared" si="8705"/>
        <v>1.1781028324531926</v>
      </c>
      <c r="BB979" s="21">
        <f t="shared" si="8706"/>
        <v>1.316073454831536</v>
      </c>
    </row>
    <row r="980" spans="4:54" x14ac:dyDescent="0.25">
      <c r="D980" s="28">
        <v>971</v>
      </c>
      <c r="F980" s="20"/>
      <c r="G980" s="29">
        <f t="shared" si="8717"/>
        <v>486</v>
      </c>
      <c r="H980" s="4">
        <f t="shared" ref="H980" si="8786">H$5/G980+H$6</f>
        <v>4.029667489711934</v>
      </c>
      <c r="I980" s="4">
        <f t="shared" si="8708"/>
        <v>5.7756316872427984</v>
      </c>
      <c r="J980" s="28">
        <v>971</v>
      </c>
      <c r="K980" s="4">
        <f t="shared" ref="K980" si="8787">K$5/J980+K$6</f>
        <v>4.0297141091658082</v>
      </c>
      <c r="L980" s="4">
        <f t="shared" si="8710"/>
        <v>5.7756997940267771</v>
      </c>
      <c r="M980" s="28">
        <f t="shared" si="8475"/>
        <v>2713</v>
      </c>
      <c r="N980" s="6">
        <f t="shared" ref="N980" si="8788">N$5/M980+N$6</f>
        <v>3.731328160707704</v>
      </c>
      <c r="O980" s="6">
        <f t="shared" si="8458"/>
        <v>5.2477455215628455</v>
      </c>
      <c r="P980" s="28">
        <f t="shared" si="8477"/>
        <v>26230</v>
      </c>
      <c r="Q980" s="6">
        <f t="shared" ref="Q980" si="8789">Q$5/P980+Q$6</f>
        <v>3.6996280213496</v>
      </c>
      <c r="R980" s="6">
        <f t="shared" si="8460"/>
        <v>5.2132236370568057</v>
      </c>
      <c r="S980" s="28">
        <f t="shared" si="8778"/>
        <v>50315</v>
      </c>
      <c r="T980" s="6">
        <f t="shared" ref="T980" si="8790">T$5/S980+T$6</f>
        <v>2.6546823015005465</v>
      </c>
      <c r="U980" s="6">
        <f t="shared" si="8462"/>
        <v>2.9647164165755737</v>
      </c>
      <c r="V980" s="28">
        <f t="shared" si="8780"/>
        <v>96575</v>
      </c>
      <c r="W980" s="6">
        <f t="shared" ref="W980" si="8791">W$5/V980+W$6</f>
        <v>2.5670695573388556</v>
      </c>
      <c r="X980" s="6">
        <f t="shared" si="8464"/>
        <v>2.8671254465441365</v>
      </c>
      <c r="Y980" s="28">
        <f t="shared" si="8782"/>
        <v>192950</v>
      </c>
      <c r="Z980" s="6">
        <f t="shared" ref="Z980" si="8792">Z$5/Y980+Z$6</f>
        <v>2.4445391293081111</v>
      </c>
      <c r="AA980" s="6">
        <f t="shared" si="8466"/>
        <v>2.7304936771184245</v>
      </c>
      <c r="AB980" s="28">
        <f t="shared" si="8314"/>
        <v>1346000</v>
      </c>
      <c r="AC980" s="6">
        <f t="shared" ref="AC980" si="8793">AC$5/AB980+AC$6</f>
        <v>2.197882763744428</v>
      </c>
      <c r="AD980" s="6">
        <f t="shared" si="8468"/>
        <v>2.4552922734026743</v>
      </c>
      <c r="AE980" s="28">
        <f t="shared" si="8397"/>
        <v>2086000</v>
      </c>
      <c r="AF980" s="6">
        <f t="shared" si="8451"/>
        <v>1.9123989453499519</v>
      </c>
      <c r="AG980" s="6">
        <f t="shared" si="8469"/>
        <v>2.1364341323106424</v>
      </c>
      <c r="AH980" s="28">
        <f t="shared" si="8398"/>
        <v>2086000</v>
      </c>
      <c r="AI980" s="6">
        <f t="shared" si="8452"/>
        <v>1.445798945349952</v>
      </c>
      <c r="AJ980" s="6">
        <f t="shared" si="8470"/>
        <v>1.6151341323106425</v>
      </c>
      <c r="AK980" s="28">
        <f t="shared" si="8399"/>
        <v>2086000</v>
      </c>
      <c r="AL980" s="6">
        <f t="shared" si="8453"/>
        <v>0.74569894534995207</v>
      </c>
      <c r="AM980" s="6">
        <f t="shared" si="8471"/>
        <v>0.74986669676111717</v>
      </c>
      <c r="AN980" s="28">
        <f t="shared" si="8400"/>
        <v>2086000</v>
      </c>
      <c r="AO980" s="6">
        <f t="shared" si="8454"/>
        <v>0.44489894534995206</v>
      </c>
      <c r="AP980" s="6">
        <f t="shared" si="8472"/>
        <v>0.44743413231064239</v>
      </c>
      <c r="AQ980" s="28">
        <f t="shared" si="8785"/>
        <v>192950</v>
      </c>
      <c r="AR980" s="6">
        <f t="shared" si="8699"/>
        <v>1.4122391293081109</v>
      </c>
      <c r="AS980" s="6">
        <f t="shared" si="8700"/>
        <v>1.577107731306828</v>
      </c>
      <c r="AT980" s="28">
        <f t="shared" si="8316"/>
        <v>1346000</v>
      </c>
      <c r="AU980" s="6">
        <f t="shared" si="8701"/>
        <v>1.1795827637444278</v>
      </c>
      <c r="AV980" s="6">
        <f t="shared" si="8702"/>
        <v>1.3176275141199525</v>
      </c>
      <c r="AW980" s="28">
        <f t="shared" si="8401"/>
        <v>2086000</v>
      </c>
      <c r="AX980" s="6">
        <f t="shared" si="8703"/>
        <v>1.178098945349952</v>
      </c>
      <c r="AY980" s="6">
        <f t="shared" si="8704"/>
        <v>1.3160693730279203</v>
      </c>
      <c r="AZ980" s="28">
        <f t="shared" si="8402"/>
        <v>2086000</v>
      </c>
      <c r="BA980" s="6">
        <f t="shared" si="8705"/>
        <v>1.178098945349952</v>
      </c>
      <c r="BB980" s="21">
        <f t="shared" si="8706"/>
        <v>1.3160693730279203</v>
      </c>
    </row>
    <row r="981" spans="4:54" x14ac:dyDescent="0.25">
      <c r="D981" s="28">
        <v>972</v>
      </c>
      <c r="F981" s="20"/>
      <c r="G981" s="29">
        <f t="shared" si="8717"/>
        <v>486.5</v>
      </c>
      <c r="H981" s="4">
        <f t="shared" ref="H981" si="8794">H$5/G981+H$6</f>
        <v>4.0296209660842752</v>
      </c>
      <c r="I981" s="4">
        <f t="shared" si="8708"/>
        <v>5.7755637204522099</v>
      </c>
      <c r="J981" s="28">
        <v>972</v>
      </c>
      <c r="K981" s="4">
        <f t="shared" ref="K981" si="8795">K$5/J981+K$6</f>
        <v>4.029667489711934</v>
      </c>
      <c r="L981" s="4">
        <f t="shared" si="8710"/>
        <v>5.7756316872427984</v>
      </c>
      <c r="M981" s="28">
        <f t="shared" si="8475"/>
        <v>2716</v>
      </c>
      <c r="N981" s="6">
        <f t="shared" ref="N981" si="8796">N$5/M981+N$6</f>
        <v>3.7312870397643594</v>
      </c>
      <c r="O981" s="6">
        <f t="shared" si="8458"/>
        <v>5.2477007363770252</v>
      </c>
      <c r="P981" s="28">
        <f t="shared" si="8477"/>
        <v>26260</v>
      </c>
      <c r="Q981" s="6">
        <f t="shared" ref="Q981" si="8797">Q$5/P981+Q$6</f>
        <v>3.6996217060167558</v>
      </c>
      <c r="R981" s="6">
        <f t="shared" si="8460"/>
        <v>5.2132167555217066</v>
      </c>
      <c r="S981" s="28">
        <f t="shared" si="8778"/>
        <v>50380</v>
      </c>
      <c r="T981" s="6">
        <f t="shared" ref="T981" si="8798">T$5/S981+T$6</f>
        <v>2.6546581976974992</v>
      </c>
      <c r="U981" s="6">
        <f t="shared" si="8462"/>
        <v>2.9646911075823739</v>
      </c>
      <c r="V981" s="28">
        <f t="shared" si="8780"/>
        <v>96700</v>
      </c>
      <c r="W981" s="6">
        <f t="shared" ref="W981" si="8799">W$5/V981+W$6</f>
        <v>2.5670499482936915</v>
      </c>
      <c r="X981" s="6">
        <f t="shared" si="8464"/>
        <v>2.8671048603929679</v>
      </c>
      <c r="Y981" s="28">
        <f t="shared" si="8782"/>
        <v>193200</v>
      </c>
      <c r="Z981" s="6">
        <f t="shared" ref="Z981" si="8800">Z$5/Y981+Z$6</f>
        <v>2.444524844720497</v>
      </c>
      <c r="AA981" s="6">
        <f t="shared" si="8466"/>
        <v>2.7304786749482401</v>
      </c>
      <c r="AB981" s="28">
        <f t="shared" si="8314"/>
        <v>1348000</v>
      </c>
      <c r="AC981" s="6">
        <f t="shared" ref="AC981" si="8801">AC$5/AB981+AC$6</f>
        <v>2.1978765578635016</v>
      </c>
      <c r="AD981" s="6">
        <f t="shared" si="8468"/>
        <v>2.4552857566765578</v>
      </c>
      <c r="AE981" s="28">
        <f t="shared" si="8397"/>
        <v>2089000</v>
      </c>
      <c r="AF981" s="6">
        <f t="shared" si="8451"/>
        <v>1.9123950694112015</v>
      </c>
      <c r="AG981" s="6">
        <f t="shared" si="8469"/>
        <v>2.1364300622307324</v>
      </c>
      <c r="AH981" s="28">
        <f t="shared" si="8398"/>
        <v>2089000</v>
      </c>
      <c r="AI981" s="6">
        <f t="shared" si="8452"/>
        <v>1.4457950694112016</v>
      </c>
      <c r="AJ981" s="6">
        <f t="shared" si="8470"/>
        <v>1.6151300622307325</v>
      </c>
      <c r="AK981" s="28">
        <f t="shared" si="8399"/>
        <v>2089000</v>
      </c>
      <c r="AL981" s="6">
        <f t="shared" si="8453"/>
        <v>0.74569506941120156</v>
      </c>
      <c r="AM981" s="6">
        <f t="shared" si="8471"/>
        <v>0.74986262668120729</v>
      </c>
      <c r="AN981" s="28">
        <f t="shared" si="8400"/>
        <v>2089000</v>
      </c>
      <c r="AO981" s="6">
        <f t="shared" si="8454"/>
        <v>0.44489506941120149</v>
      </c>
      <c r="AP981" s="6">
        <f t="shared" si="8472"/>
        <v>0.44743006223073239</v>
      </c>
      <c r="AQ981" s="28">
        <f t="shared" si="8785"/>
        <v>193200</v>
      </c>
      <c r="AR981" s="6">
        <f t="shared" si="8699"/>
        <v>1.4122248447204968</v>
      </c>
      <c r="AS981" s="6">
        <f t="shared" si="8700"/>
        <v>1.5770927291366439</v>
      </c>
      <c r="AT981" s="28">
        <f t="shared" si="8316"/>
        <v>1348000</v>
      </c>
      <c r="AU981" s="6">
        <f t="shared" si="8701"/>
        <v>1.1795765578635016</v>
      </c>
      <c r="AV981" s="6">
        <f t="shared" si="8702"/>
        <v>1.3176209973938358</v>
      </c>
      <c r="AW981" s="28">
        <f t="shared" si="8401"/>
        <v>2089000</v>
      </c>
      <c r="AX981" s="6">
        <f t="shared" si="8703"/>
        <v>1.1780950694112016</v>
      </c>
      <c r="AY981" s="6">
        <f t="shared" si="8704"/>
        <v>1.3160653029480103</v>
      </c>
      <c r="AZ981" s="28">
        <f t="shared" si="8402"/>
        <v>2089000</v>
      </c>
      <c r="BA981" s="6">
        <f t="shared" si="8705"/>
        <v>1.1780950694112016</v>
      </c>
      <c r="BB981" s="21">
        <f t="shared" si="8706"/>
        <v>1.3160653029480103</v>
      </c>
    </row>
    <row r="982" spans="4:54" x14ac:dyDescent="0.25">
      <c r="D982" s="28">
        <v>973</v>
      </c>
      <c r="F982" s="20"/>
      <c r="G982" s="29">
        <f t="shared" si="8717"/>
        <v>487</v>
      </c>
      <c r="H982" s="4">
        <f t="shared" ref="H982" si="8802">H$5/G982+H$6</f>
        <v>4.0295745379876795</v>
      </c>
      <c r="I982" s="4">
        <f t="shared" si="8708"/>
        <v>5.7754958932238196</v>
      </c>
      <c r="J982" s="28">
        <v>973</v>
      </c>
      <c r="K982" s="4">
        <f t="shared" ref="K982" si="8803">K$5/J982+K$6</f>
        <v>4.0296209660842752</v>
      </c>
      <c r="L982" s="4">
        <f t="shared" si="8710"/>
        <v>5.7755637204522099</v>
      </c>
      <c r="M982" s="28">
        <f t="shared" si="8475"/>
        <v>2719</v>
      </c>
      <c r="N982" s="6">
        <f t="shared" ref="N982" si="8804">N$5/M982+N$6</f>
        <v>3.7312460095623394</v>
      </c>
      <c r="O982" s="6">
        <f t="shared" si="8458"/>
        <v>5.2476560500183895</v>
      </c>
      <c r="P982" s="28">
        <f t="shared" si="8477"/>
        <v>26290</v>
      </c>
      <c r="Q982" s="6">
        <f t="shared" ref="Q982" si="8805">Q$5/P982+Q$6</f>
        <v>3.6996154050969952</v>
      </c>
      <c r="R982" s="6">
        <f t="shared" si="8460"/>
        <v>5.2132098896918979</v>
      </c>
      <c r="S982" s="28">
        <f t="shared" si="8778"/>
        <v>50445</v>
      </c>
      <c r="T982" s="6">
        <f t="shared" ref="T982" si="8806">T$5/S982+T$6</f>
        <v>2.6546341560114977</v>
      </c>
      <c r="U982" s="6">
        <f t="shared" si="8462"/>
        <v>2.9646658638120726</v>
      </c>
      <c r="V982" s="28">
        <f t="shared" si="8780"/>
        <v>96825</v>
      </c>
      <c r="W982" s="6">
        <f t="shared" ref="W982" si="8807">W$5/V982+W$6</f>
        <v>2.5670303898786471</v>
      </c>
      <c r="X982" s="6">
        <f t="shared" si="8464"/>
        <v>2.8670843273947844</v>
      </c>
      <c r="Y982" s="28">
        <f t="shared" si="8782"/>
        <v>193450</v>
      </c>
      <c r="Z982" s="6">
        <f t="shared" ref="Z982" si="8808">Z$5/Y982+Z$6</f>
        <v>2.4445105970535024</v>
      </c>
      <c r="AA982" s="6">
        <f t="shared" si="8466"/>
        <v>2.730463711553373</v>
      </c>
      <c r="AB982" s="28">
        <f t="shared" si="8314"/>
        <v>1350000</v>
      </c>
      <c r="AC982" s="6">
        <f t="shared" ref="AC982" si="8809">AC$5/AB982+AC$6</f>
        <v>2.1978703703703704</v>
      </c>
      <c r="AD982" s="6">
        <f t="shared" si="8468"/>
        <v>2.4552792592592589</v>
      </c>
      <c r="AE982" s="28">
        <f t="shared" si="8397"/>
        <v>2092000</v>
      </c>
      <c r="AF982" s="6">
        <f t="shared" si="8451"/>
        <v>1.91239120458891</v>
      </c>
      <c r="AG982" s="6">
        <f t="shared" si="8469"/>
        <v>2.1364260038240919</v>
      </c>
      <c r="AH982" s="28">
        <f t="shared" si="8398"/>
        <v>2092000</v>
      </c>
      <c r="AI982" s="6">
        <f t="shared" si="8452"/>
        <v>1.4457912045889101</v>
      </c>
      <c r="AJ982" s="6">
        <f t="shared" si="8470"/>
        <v>1.6151260038240918</v>
      </c>
      <c r="AK982" s="28">
        <f t="shared" si="8399"/>
        <v>2092000</v>
      </c>
      <c r="AL982" s="6">
        <f t="shared" si="8453"/>
        <v>0.74569120458891014</v>
      </c>
      <c r="AM982" s="6">
        <f t="shared" si="8471"/>
        <v>0.74985856827456665</v>
      </c>
      <c r="AN982" s="28">
        <f t="shared" si="8400"/>
        <v>2092000</v>
      </c>
      <c r="AO982" s="6">
        <f t="shared" si="8454"/>
        <v>0.44489120458891013</v>
      </c>
      <c r="AP982" s="6">
        <f t="shared" si="8472"/>
        <v>0.44742600382409176</v>
      </c>
      <c r="AQ982" s="28">
        <f t="shared" si="8785"/>
        <v>193450</v>
      </c>
      <c r="AR982" s="6">
        <f t="shared" si="8699"/>
        <v>1.4122105970535022</v>
      </c>
      <c r="AS982" s="6">
        <f t="shared" si="8700"/>
        <v>1.5770777657417765</v>
      </c>
      <c r="AT982" s="28">
        <f t="shared" si="8316"/>
        <v>1350000</v>
      </c>
      <c r="AU982" s="6">
        <f t="shared" si="8701"/>
        <v>1.1795703703703704</v>
      </c>
      <c r="AV982" s="6">
        <f t="shared" si="8702"/>
        <v>1.3176144999765371</v>
      </c>
      <c r="AW982" s="28">
        <f t="shared" si="8401"/>
        <v>2092000</v>
      </c>
      <c r="AX982" s="6">
        <f t="shared" si="8703"/>
        <v>1.17809120458891</v>
      </c>
      <c r="AY982" s="6">
        <f t="shared" si="8704"/>
        <v>1.3160612445413695</v>
      </c>
      <c r="AZ982" s="28">
        <f t="shared" si="8402"/>
        <v>2092000</v>
      </c>
      <c r="BA982" s="6">
        <f t="shared" si="8705"/>
        <v>1.17809120458891</v>
      </c>
      <c r="BB982" s="21">
        <f t="shared" si="8706"/>
        <v>1.3160612445413695</v>
      </c>
    </row>
    <row r="983" spans="4:54" x14ac:dyDescent="0.25">
      <c r="D983" s="28">
        <v>974</v>
      </c>
      <c r="F983" s="20"/>
      <c r="G983" s="29">
        <f t="shared" si="8717"/>
        <v>487.5</v>
      </c>
      <c r="H983" s="4">
        <f t="shared" ref="H983" si="8810">H$5/G983+H$6</f>
        <v>4.0295282051282051</v>
      </c>
      <c r="I983" s="4">
        <f t="shared" si="8708"/>
        <v>5.7754282051282058</v>
      </c>
      <c r="J983" s="28">
        <v>974</v>
      </c>
      <c r="K983" s="4">
        <f t="shared" ref="K983" si="8811">K$5/J983+K$6</f>
        <v>4.0295745379876795</v>
      </c>
      <c r="L983" s="4">
        <f t="shared" si="8710"/>
        <v>5.7754958932238196</v>
      </c>
      <c r="M983" s="28">
        <f t="shared" si="8475"/>
        <v>2722</v>
      </c>
      <c r="N983" s="6">
        <f t="shared" ref="N983" si="8812">N$5/M983+N$6</f>
        <v>3.7312050698016166</v>
      </c>
      <c r="O983" s="6">
        <f t="shared" si="8458"/>
        <v>5.2476114621601768</v>
      </c>
      <c r="P983" s="28">
        <f t="shared" si="8477"/>
        <v>26320</v>
      </c>
      <c r="Q983" s="6">
        <f t="shared" ref="Q983" si="8813">Q$5/P983+Q$6</f>
        <v>3.6996091185410336</v>
      </c>
      <c r="R983" s="6">
        <f t="shared" si="8460"/>
        <v>5.2132030395136777</v>
      </c>
      <c r="S983" s="28">
        <f t="shared" si="8778"/>
        <v>50510</v>
      </c>
      <c r="T983" s="6">
        <f t="shared" ref="T983" si="8814">T$5/S983+T$6</f>
        <v>2.6546101762027323</v>
      </c>
      <c r="U983" s="6">
        <f t="shared" si="8462"/>
        <v>2.9646406850128688</v>
      </c>
      <c r="V983" s="28">
        <f t="shared" si="8780"/>
        <v>96950</v>
      </c>
      <c r="W983" s="6">
        <f t="shared" ref="W983" si="8815">W$5/V983+W$6</f>
        <v>2.5670108818978852</v>
      </c>
      <c r="X983" s="6">
        <f t="shared" si="8464"/>
        <v>2.8670638473439918</v>
      </c>
      <c r="Y983" s="28">
        <f t="shared" si="8782"/>
        <v>193700</v>
      </c>
      <c r="Z983" s="6">
        <f t="shared" ref="Z983" si="8816">Z$5/Y983+Z$6</f>
        <v>2.4444963861641713</v>
      </c>
      <c r="AA983" s="6">
        <f t="shared" si="8466"/>
        <v>2.7304487867836862</v>
      </c>
      <c r="AB983" s="28">
        <f t="shared" si="8314"/>
        <v>1352000</v>
      </c>
      <c r="AC983" s="6">
        <f t="shared" ref="AC983" si="8817">AC$5/AB983+AC$6</f>
        <v>2.1978642011834322</v>
      </c>
      <c r="AD983" s="6">
        <f t="shared" si="8468"/>
        <v>2.4552727810650885</v>
      </c>
      <c r="AE983" s="28">
        <f t="shared" si="8397"/>
        <v>2095000</v>
      </c>
      <c r="AF983" s="6">
        <f t="shared" si="8451"/>
        <v>1.9123873508353222</v>
      </c>
      <c r="AG983" s="6">
        <f t="shared" si="8469"/>
        <v>2.1364219570405729</v>
      </c>
      <c r="AH983" s="28">
        <f t="shared" si="8398"/>
        <v>2095000</v>
      </c>
      <c r="AI983" s="6">
        <f t="shared" si="8452"/>
        <v>1.4457873508353223</v>
      </c>
      <c r="AJ983" s="6">
        <f t="shared" si="8470"/>
        <v>1.6151219570405728</v>
      </c>
      <c r="AK983" s="28">
        <f t="shared" si="8399"/>
        <v>2095000</v>
      </c>
      <c r="AL983" s="6">
        <f t="shared" si="8453"/>
        <v>0.74568735083532223</v>
      </c>
      <c r="AM983" s="6">
        <f t="shared" si="8471"/>
        <v>0.74985452149104759</v>
      </c>
      <c r="AN983" s="28">
        <f t="shared" si="8400"/>
        <v>2095000</v>
      </c>
      <c r="AO983" s="6">
        <f t="shared" si="8454"/>
        <v>0.44488735083532216</v>
      </c>
      <c r="AP983" s="6">
        <f t="shared" si="8472"/>
        <v>0.4474219570405728</v>
      </c>
      <c r="AQ983" s="28">
        <f t="shared" si="8785"/>
        <v>193700</v>
      </c>
      <c r="AR983" s="6">
        <f t="shared" si="8699"/>
        <v>1.4121963861641713</v>
      </c>
      <c r="AS983" s="6">
        <f t="shared" si="8700"/>
        <v>1.5770628409720897</v>
      </c>
      <c r="AT983" s="28">
        <f t="shared" si="8316"/>
        <v>1352000</v>
      </c>
      <c r="AU983" s="6">
        <f t="shared" si="8701"/>
        <v>1.179564201183432</v>
      </c>
      <c r="AV983" s="6">
        <f t="shared" si="8702"/>
        <v>1.3176080217823665</v>
      </c>
      <c r="AW983" s="28">
        <f t="shared" si="8401"/>
        <v>2095000</v>
      </c>
      <c r="AX983" s="6">
        <f t="shared" si="8703"/>
        <v>1.1780873508353222</v>
      </c>
      <c r="AY983" s="6">
        <f t="shared" si="8704"/>
        <v>1.3160571977578506</v>
      </c>
      <c r="AZ983" s="28">
        <f t="shared" si="8402"/>
        <v>2095000</v>
      </c>
      <c r="BA983" s="6">
        <f t="shared" si="8705"/>
        <v>1.1780873508353222</v>
      </c>
      <c r="BB983" s="21">
        <f t="shared" si="8706"/>
        <v>1.3160571977578506</v>
      </c>
    </row>
    <row r="984" spans="4:54" x14ac:dyDescent="0.25">
      <c r="D984" s="28">
        <v>975</v>
      </c>
      <c r="F984" s="20"/>
      <c r="G984" s="29">
        <f t="shared" si="8717"/>
        <v>488</v>
      </c>
      <c r="H984" s="4">
        <f t="shared" ref="H984" si="8818">H$5/G984+H$6</f>
        <v>4.0294819672131146</v>
      </c>
      <c r="I984" s="4">
        <f t="shared" si="8708"/>
        <v>5.7753606557377051</v>
      </c>
      <c r="J984" s="28">
        <v>975</v>
      </c>
      <c r="K984" s="4">
        <f t="shared" ref="K984" si="8819">K$5/J984+K$6</f>
        <v>4.0295282051282051</v>
      </c>
      <c r="L984" s="4">
        <f t="shared" si="8710"/>
        <v>5.7754282051282058</v>
      </c>
      <c r="M984" s="28">
        <f t="shared" si="8475"/>
        <v>2725</v>
      </c>
      <c r="N984" s="6">
        <f t="shared" ref="N984" si="8820">N$5/M984+N$6</f>
        <v>3.7311642201834863</v>
      </c>
      <c r="O984" s="6">
        <f t="shared" si="8458"/>
        <v>5.2475669724770642</v>
      </c>
      <c r="P984" s="28">
        <f t="shared" si="8477"/>
        <v>26350</v>
      </c>
      <c r="Q984" s="6">
        <f t="shared" ref="Q984" si="8821">Q$5/P984+Q$6</f>
        <v>3.6996028462998103</v>
      </c>
      <c r="R984" s="6">
        <f t="shared" si="8460"/>
        <v>5.2131962049335865</v>
      </c>
      <c r="S984" s="28">
        <f t="shared" si="8778"/>
        <v>50575</v>
      </c>
      <c r="T984" s="6">
        <f t="shared" ref="T984" si="8822">T$5/S984+T$6</f>
        <v>2.6545862580326247</v>
      </c>
      <c r="U984" s="6">
        <f t="shared" si="8462"/>
        <v>2.9646155709342561</v>
      </c>
      <c r="V984" s="28">
        <f t="shared" si="8780"/>
        <v>97075</v>
      </c>
      <c r="W984" s="6">
        <f t="shared" ref="W984" si="8823">W$5/V984+W$6</f>
        <v>2.5669914241565799</v>
      </c>
      <c r="X984" s="6">
        <f t="shared" si="8464"/>
        <v>2.8670434200360546</v>
      </c>
      <c r="Y984" s="28">
        <f t="shared" si="8782"/>
        <v>193950</v>
      </c>
      <c r="Z984" s="6">
        <f t="shared" ref="Z984" si="8824">Z$5/Y984+Z$6</f>
        <v>2.444482211910286</v>
      </c>
      <c r="AA984" s="6">
        <f t="shared" si="8466"/>
        <v>2.730433900489817</v>
      </c>
      <c r="AB984" s="28">
        <f t="shared" si="8314"/>
        <v>1354000</v>
      </c>
      <c r="AC984" s="6">
        <f t="shared" ref="AC984" si="8825">AC$5/AB984+AC$6</f>
        <v>2.1978580502215661</v>
      </c>
      <c r="AD984" s="6">
        <f t="shared" si="8468"/>
        <v>2.4552663220088626</v>
      </c>
      <c r="AE984" s="28">
        <f t="shared" si="8397"/>
        <v>2098000</v>
      </c>
      <c r="AF984" s="6">
        <f t="shared" si="8451"/>
        <v>1.9123835081029552</v>
      </c>
      <c r="AG984" s="6">
        <f t="shared" si="8469"/>
        <v>2.1364179218303145</v>
      </c>
      <c r="AH984" s="28">
        <f t="shared" si="8398"/>
        <v>2098000</v>
      </c>
      <c r="AI984" s="6">
        <f t="shared" si="8452"/>
        <v>1.4457835081029553</v>
      </c>
      <c r="AJ984" s="6">
        <f t="shared" si="8470"/>
        <v>1.6151179218303147</v>
      </c>
      <c r="AK984" s="28">
        <f t="shared" si="8399"/>
        <v>2098000</v>
      </c>
      <c r="AL984" s="6">
        <f t="shared" si="8453"/>
        <v>0.74568350810295514</v>
      </c>
      <c r="AM984" s="6">
        <f t="shared" si="8471"/>
        <v>0.74985048628078943</v>
      </c>
      <c r="AN984" s="28">
        <f t="shared" si="8400"/>
        <v>2098000</v>
      </c>
      <c r="AO984" s="6">
        <f t="shared" si="8454"/>
        <v>0.44488350810295518</v>
      </c>
      <c r="AP984" s="6">
        <f t="shared" si="8472"/>
        <v>0.44741792183031459</v>
      </c>
      <c r="AQ984" s="28">
        <f t="shared" si="8785"/>
        <v>193950</v>
      </c>
      <c r="AR984" s="6">
        <f t="shared" si="8699"/>
        <v>1.4121822119102863</v>
      </c>
      <c r="AS984" s="6">
        <f t="shared" si="8700"/>
        <v>1.5770479546782206</v>
      </c>
      <c r="AT984" s="28">
        <f t="shared" si="8316"/>
        <v>1354000</v>
      </c>
      <c r="AU984" s="6">
        <f t="shared" si="8701"/>
        <v>1.1795580502215657</v>
      </c>
      <c r="AV984" s="6">
        <f t="shared" si="8702"/>
        <v>1.3176015627261404</v>
      </c>
      <c r="AW984" s="28">
        <f t="shared" si="8401"/>
        <v>2098000</v>
      </c>
      <c r="AX984" s="6">
        <f t="shared" si="8703"/>
        <v>1.1780835081029553</v>
      </c>
      <c r="AY984" s="6">
        <f t="shared" si="8704"/>
        <v>1.3160531625475924</v>
      </c>
      <c r="AZ984" s="28">
        <f t="shared" si="8402"/>
        <v>2098000</v>
      </c>
      <c r="BA984" s="6">
        <f t="shared" si="8705"/>
        <v>1.1780835081029553</v>
      </c>
      <c r="BB984" s="21">
        <f t="shared" si="8706"/>
        <v>1.3160531625475924</v>
      </c>
    </row>
    <row r="985" spans="4:54" x14ac:dyDescent="0.25">
      <c r="D985" s="28">
        <v>976</v>
      </c>
      <c r="F985" s="20"/>
      <c r="G985" s="29">
        <f t="shared" si="8717"/>
        <v>488.5</v>
      </c>
      <c r="H985" s="4">
        <f t="shared" ref="H985" si="8826">H$5/G985+H$6</f>
        <v>4.0294358239508696</v>
      </c>
      <c r="I985" s="4">
        <f t="shared" si="8708"/>
        <v>5.7752932446264076</v>
      </c>
      <c r="J985" s="28">
        <v>976</v>
      </c>
      <c r="K985" s="4">
        <f t="shared" ref="K985" si="8827">K$5/J985+K$6</f>
        <v>4.0294819672131146</v>
      </c>
      <c r="L985" s="4">
        <f t="shared" si="8710"/>
        <v>5.7753606557377051</v>
      </c>
      <c r="M985" s="28">
        <f t="shared" si="8475"/>
        <v>2728</v>
      </c>
      <c r="N985" s="6">
        <f t="shared" ref="N985" si="8828">N$5/M985+N$6</f>
        <v>3.7311234604105574</v>
      </c>
      <c r="O985" s="6">
        <f t="shared" si="8458"/>
        <v>5.2475225806451613</v>
      </c>
      <c r="P985" s="28">
        <f t="shared" si="8477"/>
        <v>26380</v>
      </c>
      <c r="Q985" s="6">
        <f t="shared" ref="Q985" si="8829">Q$5/P985+Q$6</f>
        <v>3.6995965883244883</v>
      </c>
      <c r="R985" s="6">
        <f t="shared" si="8460"/>
        <v>5.2131893858984082</v>
      </c>
      <c r="S985" s="28">
        <f t="shared" si="8778"/>
        <v>50640</v>
      </c>
      <c r="T985" s="6">
        <f t="shared" ref="T985" si="8830">T$5/S985+T$6</f>
        <v>2.6545624012638234</v>
      </c>
      <c r="U985" s="6">
        <f t="shared" si="8462"/>
        <v>2.9645905213270143</v>
      </c>
      <c r="V985" s="28">
        <f t="shared" si="8780"/>
        <v>97200</v>
      </c>
      <c r="W985" s="6">
        <f t="shared" ref="W985" si="8831">W$5/V985+W$6</f>
        <v>2.5669720164609053</v>
      </c>
      <c r="X985" s="6">
        <f t="shared" si="8464"/>
        <v>2.8670230452674899</v>
      </c>
      <c r="Y985" s="28">
        <f t="shared" si="8782"/>
        <v>194200</v>
      </c>
      <c r="Z985" s="6">
        <f t="shared" ref="Z985" si="8832">Z$5/Y985+Z$6</f>
        <v>2.4444680741503606</v>
      </c>
      <c r="AA985" s="6">
        <f t="shared" si="8466"/>
        <v>2.730419052523172</v>
      </c>
      <c r="AB985" s="28">
        <f t="shared" si="8314"/>
        <v>1356000</v>
      </c>
      <c r="AC985" s="6">
        <f t="shared" ref="AC985" si="8833">AC$5/AB985+AC$6</f>
        <v>2.19785191740413</v>
      </c>
      <c r="AD985" s="6">
        <f t="shared" si="8468"/>
        <v>2.4552598820058997</v>
      </c>
      <c r="AE985" s="28">
        <f t="shared" si="8397"/>
        <v>2101000</v>
      </c>
      <c r="AF985" s="6">
        <f t="shared" si="8451"/>
        <v>1.9123796763445977</v>
      </c>
      <c r="AG985" s="6">
        <f t="shared" si="8469"/>
        <v>2.1364138981437408</v>
      </c>
      <c r="AH985" s="28">
        <f t="shared" si="8398"/>
        <v>2101000</v>
      </c>
      <c r="AI985" s="6">
        <f t="shared" si="8452"/>
        <v>1.4457796763445978</v>
      </c>
      <c r="AJ985" s="6">
        <f t="shared" si="8470"/>
        <v>1.6151138981437412</v>
      </c>
      <c r="AK985" s="28">
        <f t="shared" si="8399"/>
        <v>2101000</v>
      </c>
      <c r="AL985" s="6">
        <f t="shared" si="8453"/>
        <v>0.74567967634459775</v>
      </c>
      <c r="AM985" s="6">
        <f t="shared" si="8471"/>
        <v>0.74984646259421595</v>
      </c>
      <c r="AN985" s="28">
        <f t="shared" si="8400"/>
        <v>2101000</v>
      </c>
      <c r="AO985" s="6">
        <f t="shared" si="8454"/>
        <v>0.4448796763445978</v>
      </c>
      <c r="AP985" s="6">
        <f t="shared" si="8472"/>
        <v>0.44741389814374105</v>
      </c>
      <c r="AQ985" s="28">
        <f t="shared" si="8785"/>
        <v>194200</v>
      </c>
      <c r="AR985" s="6">
        <f t="shared" si="8699"/>
        <v>1.4121680741503604</v>
      </c>
      <c r="AS985" s="6">
        <f t="shared" si="8700"/>
        <v>1.5770331067115757</v>
      </c>
      <c r="AT985" s="28">
        <f t="shared" si="8316"/>
        <v>1356000</v>
      </c>
      <c r="AU985" s="6">
        <f t="shared" si="8701"/>
        <v>1.1795519174041298</v>
      </c>
      <c r="AV985" s="6">
        <f t="shared" si="8702"/>
        <v>1.3175951227231775</v>
      </c>
      <c r="AW985" s="28">
        <f t="shared" si="8401"/>
        <v>2101000</v>
      </c>
      <c r="AX985" s="6">
        <f t="shared" si="8703"/>
        <v>1.1780796763445978</v>
      </c>
      <c r="AY985" s="6">
        <f t="shared" si="8704"/>
        <v>1.3160491388610189</v>
      </c>
      <c r="AZ985" s="28">
        <f t="shared" si="8402"/>
        <v>2101000</v>
      </c>
      <c r="BA985" s="6">
        <f t="shared" si="8705"/>
        <v>1.1780796763445978</v>
      </c>
      <c r="BB985" s="21">
        <f t="shared" si="8706"/>
        <v>1.3160491388610189</v>
      </c>
    </row>
    <row r="986" spans="4:54" x14ac:dyDescent="0.25">
      <c r="D986" s="28">
        <v>977</v>
      </c>
      <c r="F986" s="20"/>
      <c r="G986" s="29">
        <f t="shared" si="8717"/>
        <v>489</v>
      </c>
      <c r="H986" s="4">
        <f t="shared" ref="H986" si="8834">H$5/G986+H$6</f>
        <v>4.0293897750511247</v>
      </c>
      <c r="I986" s="4">
        <f t="shared" si="8708"/>
        <v>5.7752259713701433</v>
      </c>
      <c r="J986" s="28">
        <v>977</v>
      </c>
      <c r="K986" s="4">
        <f t="shared" ref="K986" si="8835">K$5/J986+K$6</f>
        <v>4.0294358239508696</v>
      </c>
      <c r="L986" s="4">
        <f t="shared" si="8710"/>
        <v>5.7752932446264076</v>
      </c>
      <c r="M986" s="28">
        <f t="shared" si="8475"/>
        <v>2731</v>
      </c>
      <c r="N986" s="6">
        <f t="shared" ref="N986" si="8836">N$5/M986+N$6</f>
        <v>3.7310827901867452</v>
      </c>
      <c r="O986" s="6">
        <f t="shared" si="8458"/>
        <v>5.247478286342</v>
      </c>
      <c r="P986" s="28">
        <f t="shared" si="8477"/>
        <v>26410</v>
      </c>
      <c r="Q986" s="6">
        <f t="shared" ref="Q986" si="8837">Q$5/P986+Q$6</f>
        <v>3.6995903445664524</v>
      </c>
      <c r="R986" s="6">
        <f t="shared" si="8460"/>
        <v>5.2131825823551692</v>
      </c>
      <c r="S986" s="28">
        <f t="shared" si="8778"/>
        <v>50705</v>
      </c>
      <c r="T986" s="6">
        <f t="shared" ref="T986" si="8838">T$5/S986+T$6</f>
        <v>2.6545386056601914</v>
      </c>
      <c r="U986" s="6">
        <f t="shared" si="8462"/>
        <v>2.9645655359432008</v>
      </c>
      <c r="V986" s="28">
        <f t="shared" si="8780"/>
        <v>97325</v>
      </c>
      <c r="W986" s="6">
        <f t="shared" ref="W986" si="8839">W$5/V986+W$6</f>
        <v>2.5669526586180322</v>
      </c>
      <c r="X986" s="6">
        <f t="shared" si="8464"/>
        <v>2.867002722835859</v>
      </c>
      <c r="Y986" s="28">
        <f t="shared" si="8782"/>
        <v>194450</v>
      </c>
      <c r="Z986" s="6">
        <f t="shared" ref="Z986" si="8840">Z$5/Y986+Z$6</f>
        <v>2.4444539727436361</v>
      </c>
      <c r="AA986" s="6">
        <f t="shared" si="8466"/>
        <v>2.7304042427359221</v>
      </c>
      <c r="AB986" s="28">
        <f t="shared" si="8314"/>
        <v>1358000</v>
      </c>
      <c r="AC986" s="6">
        <f t="shared" ref="AC986" si="8841">AC$5/AB986+AC$6</f>
        <v>2.1978458026509573</v>
      </c>
      <c r="AD986" s="6">
        <f t="shared" si="8468"/>
        <v>2.4552534609720174</v>
      </c>
      <c r="AE986" s="28">
        <f t="shared" si="8397"/>
        <v>2104000</v>
      </c>
      <c r="AF986" s="6">
        <f t="shared" si="8451"/>
        <v>1.9123758555133079</v>
      </c>
      <c r="AG986" s="6">
        <f t="shared" si="8469"/>
        <v>2.1364098859315588</v>
      </c>
      <c r="AH986" s="28">
        <f t="shared" si="8398"/>
        <v>2104000</v>
      </c>
      <c r="AI986" s="6">
        <f t="shared" si="8452"/>
        <v>1.445775855513308</v>
      </c>
      <c r="AJ986" s="6">
        <f t="shared" si="8470"/>
        <v>1.6151098859315589</v>
      </c>
      <c r="AK986" s="28">
        <f t="shared" si="8399"/>
        <v>2104000</v>
      </c>
      <c r="AL986" s="6">
        <f t="shared" si="8453"/>
        <v>0.74567585551330795</v>
      </c>
      <c r="AM986" s="6">
        <f t="shared" si="8471"/>
        <v>0.74984245038203379</v>
      </c>
      <c r="AN986" s="28">
        <f t="shared" si="8400"/>
        <v>2104000</v>
      </c>
      <c r="AO986" s="6">
        <f t="shared" si="8454"/>
        <v>0.44487585551330799</v>
      </c>
      <c r="AP986" s="6">
        <f t="shared" si="8472"/>
        <v>0.44740988593155895</v>
      </c>
      <c r="AQ986" s="28">
        <f t="shared" si="8785"/>
        <v>194450</v>
      </c>
      <c r="AR986" s="6">
        <f t="shared" si="8699"/>
        <v>1.4121539727436359</v>
      </c>
      <c r="AS986" s="6">
        <f t="shared" si="8700"/>
        <v>1.5770182969243254</v>
      </c>
      <c r="AT986" s="28">
        <f t="shared" si="8316"/>
        <v>1358000</v>
      </c>
      <c r="AU986" s="6">
        <f t="shared" si="8701"/>
        <v>1.1795458026509573</v>
      </c>
      <c r="AV986" s="6">
        <f t="shared" si="8702"/>
        <v>1.3175887016892955</v>
      </c>
      <c r="AW986" s="28">
        <f t="shared" si="8401"/>
        <v>2104000</v>
      </c>
      <c r="AX986" s="6">
        <f t="shared" si="8703"/>
        <v>1.178075855513308</v>
      </c>
      <c r="AY986" s="6">
        <f t="shared" si="8704"/>
        <v>1.3160451266488367</v>
      </c>
      <c r="AZ986" s="28">
        <f t="shared" si="8402"/>
        <v>2104000</v>
      </c>
      <c r="BA986" s="6">
        <f t="shared" si="8705"/>
        <v>1.178075855513308</v>
      </c>
      <c r="BB986" s="21">
        <f t="shared" si="8706"/>
        <v>1.3160451266488367</v>
      </c>
    </row>
    <row r="987" spans="4:54" x14ac:dyDescent="0.25">
      <c r="D987" s="28">
        <v>978</v>
      </c>
      <c r="F987" s="20"/>
      <c r="G987" s="29">
        <f t="shared" si="8717"/>
        <v>489.5</v>
      </c>
      <c r="H987" s="4">
        <f t="shared" ref="H987" si="8842">H$5/G987+H$6</f>
        <v>4.0293438202247192</v>
      </c>
      <c r="I987" s="4">
        <f t="shared" si="8708"/>
        <v>5.7751588355464758</v>
      </c>
      <c r="J987" s="28">
        <v>978</v>
      </c>
      <c r="K987" s="4">
        <f t="shared" ref="K987" si="8843">K$5/J987+K$6</f>
        <v>4.0293897750511247</v>
      </c>
      <c r="L987" s="4">
        <f t="shared" si="8710"/>
        <v>5.7752259713701433</v>
      </c>
      <c r="M987" s="28">
        <f t="shared" si="8475"/>
        <v>2734</v>
      </c>
      <c r="N987" s="6">
        <f t="shared" ref="N987" si="8844">N$5/M987+N$6</f>
        <v>3.7310422092172644</v>
      </c>
      <c r="O987" s="6">
        <f t="shared" si="8458"/>
        <v>5.2474340892465259</v>
      </c>
      <c r="P987" s="28">
        <f t="shared" si="8477"/>
        <v>26440</v>
      </c>
      <c r="Q987" s="6">
        <f t="shared" ref="Q987" si="8845">Q$5/P987+Q$6</f>
        <v>3.6995841149773074</v>
      </c>
      <c r="R987" s="6">
        <f t="shared" si="8460"/>
        <v>5.2131757942511348</v>
      </c>
      <c r="S987" s="28">
        <f t="shared" si="8778"/>
        <v>50770</v>
      </c>
      <c r="T987" s="6">
        <f t="shared" ref="T987" si="8846">T$5/S987+T$6</f>
        <v>2.6545148709868034</v>
      </c>
      <c r="U987" s="6">
        <f t="shared" si="8462"/>
        <v>2.9645406145361433</v>
      </c>
      <c r="V987" s="28">
        <f t="shared" si="8780"/>
        <v>97450</v>
      </c>
      <c r="W987" s="6">
        <f t="shared" ref="W987" si="8847">W$5/V987+W$6</f>
        <v>2.5669333504361211</v>
      </c>
      <c r="X987" s="6">
        <f t="shared" si="8464"/>
        <v>2.866982452539764</v>
      </c>
      <c r="Y987" s="28">
        <f t="shared" si="8782"/>
        <v>194700</v>
      </c>
      <c r="Z987" s="6">
        <f t="shared" ref="Z987" si="8848">Z$5/Y987+Z$6</f>
        <v>2.4444399075500769</v>
      </c>
      <c r="AA987" s="6">
        <f t="shared" si="8466"/>
        <v>2.7303894709809966</v>
      </c>
      <c r="AB987" s="28">
        <f t="shared" si="8314"/>
        <v>1360000</v>
      </c>
      <c r="AC987" s="6">
        <f t="shared" ref="AC987" si="8849">AC$5/AB987+AC$6</f>
        <v>2.1978397058823531</v>
      </c>
      <c r="AD987" s="6">
        <f t="shared" si="8468"/>
        <v>2.4552470588235291</v>
      </c>
      <c r="AE987" s="28">
        <f t="shared" si="8397"/>
        <v>2107000</v>
      </c>
      <c r="AF987" s="6">
        <f t="shared" si="8451"/>
        <v>1.9123720455624109</v>
      </c>
      <c r="AG987" s="6">
        <f t="shared" si="8469"/>
        <v>2.1364058851447556</v>
      </c>
      <c r="AH987" s="28">
        <f t="shared" si="8398"/>
        <v>2107000</v>
      </c>
      <c r="AI987" s="6">
        <f t="shared" si="8452"/>
        <v>1.445772045562411</v>
      </c>
      <c r="AJ987" s="6">
        <f t="shared" si="8470"/>
        <v>1.6151058851447557</v>
      </c>
      <c r="AK987" s="28">
        <f t="shared" si="8399"/>
        <v>2107000</v>
      </c>
      <c r="AL987" s="6">
        <f t="shared" si="8453"/>
        <v>0.74567204556241096</v>
      </c>
      <c r="AM987" s="6">
        <f t="shared" si="8471"/>
        <v>0.74983844959523038</v>
      </c>
      <c r="AN987" s="28">
        <f t="shared" si="8400"/>
        <v>2107000</v>
      </c>
      <c r="AO987" s="6">
        <f t="shared" si="8454"/>
        <v>0.444872045562411</v>
      </c>
      <c r="AP987" s="6">
        <f t="shared" si="8472"/>
        <v>0.44740588514475554</v>
      </c>
      <c r="AQ987" s="28">
        <f t="shared" si="8785"/>
        <v>194700</v>
      </c>
      <c r="AR987" s="6">
        <f t="shared" si="8699"/>
        <v>1.4121399075500771</v>
      </c>
      <c r="AS987" s="6">
        <f t="shared" si="8700"/>
        <v>1.5770035251694001</v>
      </c>
      <c r="AT987" s="28">
        <f t="shared" si="8316"/>
        <v>1360000</v>
      </c>
      <c r="AU987" s="6">
        <f t="shared" si="8701"/>
        <v>1.1795397058823529</v>
      </c>
      <c r="AV987" s="6">
        <f t="shared" si="8702"/>
        <v>1.3175822995408073</v>
      </c>
      <c r="AW987" s="28">
        <f t="shared" si="8401"/>
        <v>2107000</v>
      </c>
      <c r="AX987" s="6">
        <f t="shared" si="8703"/>
        <v>1.178072045562411</v>
      </c>
      <c r="AY987" s="6">
        <f t="shared" si="8704"/>
        <v>1.3160411258620335</v>
      </c>
      <c r="AZ987" s="28">
        <f t="shared" si="8402"/>
        <v>2107000</v>
      </c>
      <c r="BA987" s="6">
        <f t="shared" si="8705"/>
        <v>1.178072045562411</v>
      </c>
      <c r="BB987" s="21">
        <f t="shared" si="8706"/>
        <v>1.3160411258620335</v>
      </c>
    </row>
    <row r="988" spans="4:54" x14ac:dyDescent="0.25">
      <c r="D988" s="28">
        <v>979</v>
      </c>
      <c r="F988" s="20"/>
      <c r="G988" s="29">
        <f t="shared" si="8717"/>
        <v>490</v>
      </c>
      <c r="H988" s="4">
        <f t="shared" ref="H988" si="8850">H$5/G988+H$6</f>
        <v>4.0292979591836735</v>
      </c>
      <c r="I988" s="4">
        <f t="shared" si="8708"/>
        <v>5.7750918367346937</v>
      </c>
      <c r="J988" s="28">
        <v>979</v>
      </c>
      <c r="K988" s="4">
        <f t="shared" ref="K988" si="8851">K$5/J988+K$6</f>
        <v>4.0293438202247192</v>
      </c>
      <c r="L988" s="4">
        <f t="shared" si="8710"/>
        <v>5.7751588355464758</v>
      </c>
      <c r="M988" s="28">
        <f t="shared" si="8475"/>
        <v>2737</v>
      </c>
      <c r="N988" s="6">
        <f t="shared" ref="N988" si="8852">N$5/M988+N$6</f>
        <v>3.7310017172086227</v>
      </c>
      <c r="O988" s="6">
        <f t="shared" si="8458"/>
        <v>5.2473899890390943</v>
      </c>
      <c r="P988" s="28">
        <f t="shared" si="8477"/>
        <v>26470</v>
      </c>
      <c r="Q988" s="6">
        <f t="shared" ref="Q988" si="8853">Q$5/P988+Q$6</f>
        <v>3.6995778995088782</v>
      </c>
      <c r="R988" s="6">
        <f t="shared" si="8460"/>
        <v>5.2131690215338118</v>
      </c>
      <c r="S988" s="28">
        <f t="shared" si="8778"/>
        <v>50835</v>
      </c>
      <c r="T988" s="6">
        <f t="shared" ref="T988" si="8854">T$5/S988+T$6</f>
        <v>2.6544911970099343</v>
      </c>
      <c r="U988" s="6">
        <f t="shared" si="8462"/>
        <v>2.9645157568604308</v>
      </c>
      <c r="V988" s="28">
        <f t="shared" si="8780"/>
        <v>97575</v>
      </c>
      <c r="W988" s="6">
        <f t="shared" ref="W988" si="8855">W$5/V988+W$6</f>
        <v>2.5669140917243145</v>
      </c>
      <c r="X988" s="6">
        <f t="shared" si="8464"/>
        <v>2.8669622341788368</v>
      </c>
      <c r="Y988" s="28">
        <f t="shared" si="8782"/>
        <v>194950</v>
      </c>
      <c r="Z988" s="6">
        <f t="shared" ref="Z988" si="8856">Z$5/Y988+Z$6</f>
        <v>2.444425878430367</v>
      </c>
      <c r="AA988" s="6">
        <f t="shared" si="8466"/>
        <v>2.7303747371120801</v>
      </c>
      <c r="AB988" s="28">
        <f t="shared" si="8314"/>
        <v>1362000</v>
      </c>
      <c r="AC988" s="6">
        <f t="shared" ref="AC988" si="8857">AC$5/AB988+AC$6</f>
        <v>2.1978336270190897</v>
      </c>
      <c r="AD988" s="6">
        <f t="shared" si="8468"/>
        <v>2.4552406754772393</v>
      </c>
      <c r="AE988" s="28">
        <f t="shared" si="8397"/>
        <v>2110000</v>
      </c>
      <c r="AF988" s="6">
        <f t="shared" si="8451"/>
        <v>1.9123682464454976</v>
      </c>
      <c r="AG988" s="6">
        <f t="shared" si="8469"/>
        <v>2.1364018957345969</v>
      </c>
      <c r="AH988" s="28">
        <f t="shared" si="8398"/>
        <v>2110000</v>
      </c>
      <c r="AI988" s="6">
        <f t="shared" si="8452"/>
        <v>1.4457682464454977</v>
      </c>
      <c r="AJ988" s="6">
        <f t="shared" si="8470"/>
        <v>1.6151018957345973</v>
      </c>
      <c r="AK988" s="28">
        <f t="shared" si="8399"/>
        <v>2110000</v>
      </c>
      <c r="AL988" s="6">
        <f t="shared" si="8453"/>
        <v>0.74566824644549767</v>
      </c>
      <c r="AM988" s="6">
        <f t="shared" si="8471"/>
        <v>0.74983446018507194</v>
      </c>
      <c r="AN988" s="28">
        <f t="shared" si="8400"/>
        <v>2110000</v>
      </c>
      <c r="AO988" s="6">
        <f t="shared" si="8454"/>
        <v>0.44486824644549761</v>
      </c>
      <c r="AP988" s="6">
        <f t="shared" si="8472"/>
        <v>0.44740189573459715</v>
      </c>
      <c r="AQ988" s="28">
        <f t="shared" si="8785"/>
        <v>194950</v>
      </c>
      <c r="AR988" s="6">
        <f t="shared" si="8699"/>
        <v>1.4121258784303667</v>
      </c>
      <c r="AS988" s="6">
        <f t="shared" si="8700"/>
        <v>1.5769887913004836</v>
      </c>
      <c r="AT988" s="28">
        <f t="shared" si="8316"/>
        <v>1362000</v>
      </c>
      <c r="AU988" s="6">
        <f t="shared" si="8701"/>
        <v>1.1795336270190895</v>
      </c>
      <c r="AV988" s="6">
        <f t="shared" si="8702"/>
        <v>1.3175759161945171</v>
      </c>
      <c r="AW988" s="28">
        <f t="shared" si="8401"/>
        <v>2110000</v>
      </c>
      <c r="AX988" s="6">
        <f t="shared" si="8703"/>
        <v>1.1780682464454977</v>
      </c>
      <c r="AY988" s="6">
        <f t="shared" si="8704"/>
        <v>1.316037136451875</v>
      </c>
      <c r="AZ988" s="28">
        <f t="shared" si="8402"/>
        <v>2110000</v>
      </c>
      <c r="BA988" s="6">
        <f t="shared" si="8705"/>
        <v>1.1780682464454977</v>
      </c>
      <c r="BB988" s="21">
        <f t="shared" si="8706"/>
        <v>1.316037136451875</v>
      </c>
    </row>
    <row r="989" spans="4:54" x14ac:dyDescent="0.25">
      <c r="D989" s="28">
        <v>980</v>
      </c>
      <c r="F989" s="20"/>
      <c r="G989" s="29">
        <f t="shared" si="8717"/>
        <v>490.5</v>
      </c>
      <c r="H989" s="4">
        <f t="shared" ref="H989" si="8858">H$5/G989+H$6</f>
        <v>4.0292521916411825</v>
      </c>
      <c r="I989" s="4">
        <f t="shared" si="8708"/>
        <v>5.7750249745158007</v>
      </c>
      <c r="J989" s="28">
        <v>980</v>
      </c>
      <c r="K989" s="4">
        <f t="shared" ref="K989" si="8859">K$5/J989+K$6</f>
        <v>4.0292979591836735</v>
      </c>
      <c r="L989" s="4">
        <f t="shared" si="8710"/>
        <v>5.7750918367346937</v>
      </c>
      <c r="M989" s="28">
        <f t="shared" si="8475"/>
        <v>2740</v>
      </c>
      <c r="N989" s="6">
        <f t="shared" ref="N989" si="8860">N$5/M989+N$6</f>
        <v>3.7309613138686135</v>
      </c>
      <c r="O989" s="6">
        <f t="shared" si="8458"/>
        <v>5.2473459854014601</v>
      </c>
      <c r="P989" s="28">
        <f t="shared" si="8477"/>
        <v>26500</v>
      </c>
      <c r="Q989" s="6">
        <f t="shared" ref="Q989" si="8861">Q$5/P989+Q$6</f>
        <v>3.6995716981132079</v>
      </c>
      <c r="R989" s="6">
        <f t="shared" si="8460"/>
        <v>5.2131622641509434</v>
      </c>
      <c r="S989" s="28">
        <f t="shared" si="8778"/>
        <v>50900</v>
      </c>
      <c r="T989" s="6">
        <f t="shared" ref="T989" si="8862">T$5/S989+T$6</f>
        <v>2.6544675834970533</v>
      </c>
      <c r="U989" s="6">
        <f t="shared" si="8462"/>
        <v>2.9644909626719058</v>
      </c>
      <c r="V989" s="28">
        <f t="shared" si="8780"/>
        <v>97700</v>
      </c>
      <c r="W989" s="6">
        <f t="shared" ref="W989" si="8863">W$5/V989+W$6</f>
        <v>2.5668948822927327</v>
      </c>
      <c r="X989" s="6">
        <f t="shared" si="8464"/>
        <v>2.8669420675537358</v>
      </c>
      <c r="Y989" s="28">
        <f t="shared" si="8782"/>
        <v>195200</v>
      </c>
      <c r="Z989" s="6">
        <f t="shared" ref="Z989" si="8864">Z$5/Y989+Z$6</f>
        <v>2.4444118852459016</v>
      </c>
      <c r="AA989" s="6">
        <f t="shared" si="8466"/>
        <v>2.7303600409836069</v>
      </c>
      <c r="AB989" s="28">
        <f t="shared" ref="AB989:AB1009" si="8865">+AB988+2000</f>
        <v>1364000</v>
      </c>
      <c r="AC989" s="6">
        <f t="shared" ref="AC989" si="8866">AC$5/AB989+AC$6</f>
        <v>2.1978275659824047</v>
      </c>
      <c r="AD989" s="6">
        <f t="shared" si="8468"/>
        <v>2.4552343108504395</v>
      </c>
      <c r="AE989" s="28">
        <f t="shared" si="8397"/>
        <v>2113000</v>
      </c>
      <c r="AF989" s="6">
        <f t="shared" si="8451"/>
        <v>1.9123644581164221</v>
      </c>
      <c r="AG989" s="6">
        <f t="shared" si="8469"/>
        <v>2.1363979176526264</v>
      </c>
      <c r="AH989" s="28">
        <f t="shared" si="8398"/>
        <v>2113000</v>
      </c>
      <c r="AI989" s="6">
        <f t="shared" si="8452"/>
        <v>1.4457644581164222</v>
      </c>
      <c r="AJ989" s="6">
        <f t="shared" si="8470"/>
        <v>1.6150979176526266</v>
      </c>
      <c r="AK989" s="28">
        <f t="shared" si="8399"/>
        <v>2113000</v>
      </c>
      <c r="AL989" s="6">
        <f t="shared" si="8453"/>
        <v>0.74566445811642212</v>
      </c>
      <c r="AM989" s="6">
        <f t="shared" si="8471"/>
        <v>0.74983048210310144</v>
      </c>
      <c r="AN989" s="28">
        <f t="shared" si="8400"/>
        <v>2113000</v>
      </c>
      <c r="AO989" s="6">
        <f t="shared" si="8454"/>
        <v>0.44486445811642211</v>
      </c>
      <c r="AP989" s="6">
        <f t="shared" si="8472"/>
        <v>0.4473979176526266</v>
      </c>
      <c r="AQ989" s="28">
        <f t="shared" si="8785"/>
        <v>195200</v>
      </c>
      <c r="AR989" s="6">
        <f t="shared" si="8699"/>
        <v>1.4121118852459016</v>
      </c>
      <c r="AS989" s="6">
        <f t="shared" si="8700"/>
        <v>1.5769740951720101</v>
      </c>
      <c r="AT989" s="28">
        <f t="shared" ref="AT989:AT1009" si="8867">+AT988+2000</f>
        <v>1364000</v>
      </c>
      <c r="AU989" s="6">
        <f t="shared" si="8701"/>
        <v>1.1795275659824047</v>
      </c>
      <c r="AV989" s="6">
        <f t="shared" si="8702"/>
        <v>1.3175695515677177</v>
      </c>
      <c r="AW989" s="28">
        <f t="shared" si="8401"/>
        <v>2113000</v>
      </c>
      <c r="AX989" s="6">
        <f t="shared" si="8703"/>
        <v>1.1780644581164221</v>
      </c>
      <c r="AY989" s="6">
        <f t="shared" si="8704"/>
        <v>1.3160331583699043</v>
      </c>
      <c r="AZ989" s="28">
        <f t="shared" si="8402"/>
        <v>2113000</v>
      </c>
      <c r="BA989" s="6">
        <f t="shared" si="8705"/>
        <v>1.1780644581164221</v>
      </c>
      <c r="BB989" s="21">
        <f t="shared" si="8706"/>
        <v>1.3160331583699043</v>
      </c>
    </row>
    <row r="990" spans="4:54" x14ac:dyDescent="0.25">
      <c r="D990" s="28">
        <v>981</v>
      </c>
      <c r="F990" s="20"/>
      <c r="G990" s="29">
        <f t="shared" si="8717"/>
        <v>491</v>
      </c>
      <c r="H990" s="4">
        <f t="shared" ref="H990" si="8868">H$5/G990+H$6</f>
        <v>4.0292065173116089</v>
      </c>
      <c r="I990" s="4">
        <f t="shared" si="8708"/>
        <v>5.7749582484725055</v>
      </c>
      <c r="J990" s="28">
        <v>981</v>
      </c>
      <c r="K990" s="4">
        <f t="shared" ref="K990" si="8869">K$5/J990+K$6</f>
        <v>4.0292521916411825</v>
      </c>
      <c r="L990" s="4">
        <f t="shared" si="8710"/>
        <v>5.7750249745158007</v>
      </c>
      <c r="M990" s="28">
        <f t="shared" si="8475"/>
        <v>2743</v>
      </c>
      <c r="N990" s="6">
        <f t="shared" ref="N990" si="8870">N$5/M990+N$6</f>
        <v>3.7309209989063072</v>
      </c>
      <c r="O990" s="6">
        <f t="shared" si="8458"/>
        <v>5.2473020780167703</v>
      </c>
      <c r="P990" s="28">
        <f t="shared" si="8477"/>
        <v>26530</v>
      </c>
      <c r="Q990" s="6">
        <f t="shared" ref="Q990" si="8871">Q$5/P990+Q$6</f>
        <v>3.6995655107425556</v>
      </c>
      <c r="R990" s="6">
        <f t="shared" si="8460"/>
        <v>5.213155522050509</v>
      </c>
      <c r="S990" s="28">
        <f t="shared" si="8778"/>
        <v>50965</v>
      </c>
      <c r="T990" s="6">
        <f t="shared" ref="T990" si="8872">T$5/S990+T$6</f>
        <v>2.6544440302168155</v>
      </c>
      <c r="U990" s="6">
        <f t="shared" si="8462"/>
        <v>2.9644662317276564</v>
      </c>
      <c r="V990" s="28">
        <f t="shared" si="8780"/>
        <v>97825</v>
      </c>
      <c r="W990" s="6">
        <f t="shared" ref="W990" si="8873">W$5/V990+W$6</f>
        <v>2.5668757219524658</v>
      </c>
      <c r="X990" s="6">
        <f t="shared" si="8464"/>
        <v>2.8669219524661385</v>
      </c>
      <c r="Y990" s="28">
        <f t="shared" si="8782"/>
        <v>195450</v>
      </c>
      <c r="Z990" s="6">
        <f t="shared" ref="Z990" si="8874">Z$5/Y990+Z$6</f>
        <v>2.4443979278587875</v>
      </c>
      <c r="AA990" s="6">
        <f t="shared" si="8466"/>
        <v>2.7303453824507549</v>
      </c>
      <c r="AB990" s="28">
        <f t="shared" si="8865"/>
        <v>1366000</v>
      </c>
      <c r="AC990" s="6">
        <f t="shared" ref="AC990" si="8875">AC$5/AB990+AC$6</f>
        <v>2.1978215226939972</v>
      </c>
      <c r="AD990" s="6">
        <f t="shared" si="8468"/>
        <v>2.4552279648609074</v>
      </c>
      <c r="AE990" s="28">
        <f t="shared" si="8397"/>
        <v>2116000</v>
      </c>
      <c r="AF990" s="6">
        <f t="shared" si="8451"/>
        <v>1.9123606805293005</v>
      </c>
      <c r="AG990" s="6">
        <f t="shared" si="8469"/>
        <v>2.1363939508506617</v>
      </c>
      <c r="AH990" s="28">
        <f t="shared" si="8398"/>
        <v>2116000</v>
      </c>
      <c r="AI990" s="6">
        <f t="shared" si="8452"/>
        <v>1.4457606805293006</v>
      </c>
      <c r="AJ990" s="6">
        <f t="shared" si="8470"/>
        <v>1.6150939508506617</v>
      </c>
      <c r="AK990" s="28">
        <f t="shared" si="8399"/>
        <v>2116000</v>
      </c>
      <c r="AL990" s="6">
        <f t="shared" si="8453"/>
        <v>0.74566068052930057</v>
      </c>
      <c r="AM990" s="6">
        <f t="shared" si="8471"/>
        <v>0.74982651530113642</v>
      </c>
      <c r="AN990" s="28">
        <f t="shared" si="8400"/>
        <v>2116000</v>
      </c>
      <c r="AO990" s="6">
        <f t="shared" si="8454"/>
        <v>0.44486068052930056</v>
      </c>
      <c r="AP990" s="6">
        <f t="shared" si="8472"/>
        <v>0.44739395085066164</v>
      </c>
      <c r="AQ990" s="28">
        <f t="shared" si="8785"/>
        <v>195450</v>
      </c>
      <c r="AR990" s="6">
        <f t="shared" si="8699"/>
        <v>1.4120979278587875</v>
      </c>
      <c r="AS990" s="6">
        <f t="shared" si="8700"/>
        <v>1.5769594366391584</v>
      </c>
      <c r="AT990" s="28">
        <f t="shared" si="8867"/>
        <v>1366000</v>
      </c>
      <c r="AU990" s="6">
        <f t="shared" si="8701"/>
        <v>1.179521522693997</v>
      </c>
      <c r="AV990" s="6">
        <f t="shared" si="8702"/>
        <v>1.3175632055781856</v>
      </c>
      <c r="AW990" s="28">
        <f t="shared" si="8401"/>
        <v>2116000</v>
      </c>
      <c r="AX990" s="6">
        <f t="shared" si="8703"/>
        <v>1.1780606805293006</v>
      </c>
      <c r="AY990" s="6">
        <f t="shared" si="8704"/>
        <v>1.3160291915679394</v>
      </c>
      <c r="AZ990" s="28">
        <f t="shared" si="8402"/>
        <v>2116000</v>
      </c>
      <c r="BA990" s="6">
        <f t="shared" si="8705"/>
        <v>1.1780606805293006</v>
      </c>
      <c r="BB990" s="21">
        <f t="shared" si="8706"/>
        <v>1.3160291915679394</v>
      </c>
    </row>
    <row r="991" spans="4:54" x14ac:dyDescent="0.25">
      <c r="D991" s="28">
        <v>982</v>
      </c>
      <c r="F991" s="20"/>
      <c r="G991" s="29">
        <f t="shared" si="8717"/>
        <v>491.5</v>
      </c>
      <c r="H991" s="4">
        <f t="shared" ref="H991" si="8876">H$5/G991+H$6</f>
        <v>4.0291609359104781</v>
      </c>
      <c r="I991" s="4">
        <f t="shared" si="8708"/>
        <v>5.7748916581892171</v>
      </c>
      <c r="J991" s="28">
        <v>982</v>
      </c>
      <c r="K991" s="4">
        <f t="shared" ref="K991" si="8877">K$5/J991+K$6</f>
        <v>4.0292065173116089</v>
      </c>
      <c r="L991" s="4">
        <f t="shared" si="8710"/>
        <v>5.7749582484725055</v>
      </c>
      <c r="M991" s="28">
        <f t="shared" si="8475"/>
        <v>2746</v>
      </c>
      <c r="N991" s="6">
        <f t="shared" ref="N991" si="8878">N$5/M991+N$6</f>
        <v>3.7308807720320467</v>
      </c>
      <c r="O991" s="6">
        <f t="shared" si="8458"/>
        <v>5.2472582665695562</v>
      </c>
      <c r="P991" s="28">
        <f t="shared" si="8477"/>
        <v>26560</v>
      </c>
      <c r="Q991" s="6">
        <f t="shared" ref="Q991" si="8879">Q$5/P991+Q$6</f>
        <v>3.6995593373493976</v>
      </c>
      <c r="R991" s="6">
        <f t="shared" si="8460"/>
        <v>5.2131487951807234</v>
      </c>
      <c r="S991" s="28">
        <f t="shared" si="8778"/>
        <v>51030</v>
      </c>
      <c r="T991" s="6">
        <f t="shared" ref="T991" si="8880">T$5/S991+T$6</f>
        <v>2.6544205369390554</v>
      </c>
      <c r="U991" s="6">
        <f t="shared" si="8462"/>
        <v>2.9644415637860084</v>
      </c>
      <c r="V991" s="28">
        <f t="shared" si="8780"/>
        <v>97950</v>
      </c>
      <c r="W991" s="6">
        <f t="shared" ref="W991" si="8881">W$5/V991+W$6</f>
        <v>2.5668566105155692</v>
      </c>
      <c r="X991" s="6">
        <f t="shared" si="8464"/>
        <v>2.8669018887187341</v>
      </c>
      <c r="Y991" s="28">
        <f t="shared" si="8782"/>
        <v>195700</v>
      </c>
      <c r="Z991" s="6">
        <f t="shared" ref="Z991" si="8882">Z$5/Y991+Z$6</f>
        <v>2.4443840061318345</v>
      </c>
      <c r="AA991" s="6">
        <f t="shared" si="8466"/>
        <v>2.730330761369443</v>
      </c>
      <c r="AB991" s="28">
        <f t="shared" si="8865"/>
        <v>1368000</v>
      </c>
      <c r="AC991" s="6">
        <f t="shared" ref="AC991" si="8883">AC$5/AB991+AC$6</f>
        <v>2.1978154970760237</v>
      </c>
      <c r="AD991" s="6">
        <f t="shared" si="8468"/>
        <v>2.4552216374269005</v>
      </c>
      <c r="AE991" s="28">
        <f t="shared" si="8397"/>
        <v>2119000</v>
      </c>
      <c r="AF991" s="6">
        <f t="shared" si="8451"/>
        <v>1.9123569136385088</v>
      </c>
      <c r="AG991" s="6">
        <f t="shared" si="8469"/>
        <v>2.1363899952807928</v>
      </c>
      <c r="AH991" s="28">
        <f t="shared" si="8398"/>
        <v>2119000</v>
      </c>
      <c r="AI991" s="6">
        <f t="shared" si="8452"/>
        <v>1.4457569136385089</v>
      </c>
      <c r="AJ991" s="6">
        <f t="shared" si="8470"/>
        <v>1.6150899952807929</v>
      </c>
      <c r="AK991" s="28">
        <f t="shared" si="8399"/>
        <v>2119000</v>
      </c>
      <c r="AL991" s="6">
        <f t="shared" si="8453"/>
        <v>0.74565691363850872</v>
      </c>
      <c r="AM991" s="6">
        <f t="shared" si="8471"/>
        <v>0.74982255973126766</v>
      </c>
      <c r="AN991" s="28">
        <f t="shared" si="8400"/>
        <v>2119000</v>
      </c>
      <c r="AO991" s="6">
        <f t="shared" si="8454"/>
        <v>0.44485691363850871</v>
      </c>
      <c r="AP991" s="6">
        <f t="shared" si="8472"/>
        <v>0.44738999528079282</v>
      </c>
      <c r="AQ991" s="28">
        <f t="shared" si="8785"/>
        <v>195700</v>
      </c>
      <c r="AR991" s="6">
        <f t="shared" si="8699"/>
        <v>1.4120840061318345</v>
      </c>
      <c r="AS991" s="6">
        <f t="shared" si="8700"/>
        <v>1.5769448155578467</v>
      </c>
      <c r="AT991" s="28">
        <f t="shared" si="8867"/>
        <v>1368000</v>
      </c>
      <c r="AU991" s="6">
        <f t="shared" si="8701"/>
        <v>1.1795154970760233</v>
      </c>
      <c r="AV991" s="6">
        <f t="shared" si="8702"/>
        <v>1.3175568781441784</v>
      </c>
      <c r="AW991" s="28">
        <f t="shared" si="8401"/>
        <v>2119000</v>
      </c>
      <c r="AX991" s="6">
        <f t="shared" si="8703"/>
        <v>1.1780569136385088</v>
      </c>
      <c r="AY991" s="6">
        <f t="shared" si="8704"/>
        <v>1.3160252359980706</v>
      </c>
      <c r="AZ991" s="28">
        <f t="shared" si="8402"/>
        <v>2119000</v>
      </c>
      <c r="BA991" s="6">
        <f t="shared" si="8705"/>
        <v>1.1780569136385088</v>
      </c>
      <c r="BB991" s="21">
        <f t="shared" si="8706"/>
        <v>1.3160252359980706</v>
      </c>
    </row>
    <row r="992" spans="4:54" x14ac:dyDescent="0.25">
      <c r="D992" s="28">
        <v>983</v>
      </c>
      <c r="F992" s="20"/>
      <c r="G992" s="29">
        <f t="shared" si="8717"/>
        <v>492</v>
      </c>
      <c r="H992" s="4">
        <f t="shared" ref="H992" si="8884">H$5/G992+H$6</f>
        <v>4.0291154471544717</v>
      </c>
      <c r="I992" s="4">
        <f t="shared" si="8708"/>
        <v>5.7748252032520329</v>
      </c>
      <c r="J992" s="28">
        <v>983</v>
      </c>
      <c r="K992" s="4">
        <f t="shared" ref="K992" si="8885">K$5/J992+K$6</f>
        <v>4.0291609359104781</v>
      </c>
      <c r="L992" s="4">
        <f t="shared" si="8710"/>
        <v>5.7748916581892171</v>
      </c>
      <c r="M992" s="28">
        <f t="shared" si="8475"/>
        <v>2749</v>
      </c>
      <c r="N992" s="6">
        <f t="shared" ref="N992" si="8886">N$5/M992+N$6</f>
        <v>3.7308406329574391</v>
      </c>
      <c r="O992" s="6">
        <f t="shared" si="8458"/>
        <v>5.247214550745726</v>
      </c>
      <c r="P992" s="28">
        <f t="shared" si="8477"/>
        <v>26590</v>
      </c>
      <c r="Q992" s="6">
        <f t="shared" ref="Q992" si="8887">Q$5/P992+Q$6</f>
        <v>3.6995531778864237</v>
      </c>
      <c r="R992" s="6">
        <f t="shared" si="8460"/>
        <v>5.2131420834900339</v>
      </c>
      <c r="S992" s="28">
        <f t="shared" si="8778"/>
        <v>51095</v>
      </c>
      <c r="T992" s="6">
        <f t="shared" ref="T992" si="8888">T$5/S992+T$6</f>
        <v>2.6543971034347784</v>
      </c>
      <c r="U992" s="6">
        <f t="shared" si="8462"/>
        <v>2.9644169586065172</v>
      </c>
      <c r="V992" s="28">
        <f t="shared" si="8780"/>
        <v>98075</v>
      </c>
      <c r="W992" s="6">
        <f t="shared" ref="W992" si="8889">W$5/V992+W$6</f>
        <v>2.5668375477950547</v>
      </c>
      <c r="X992" s="6">
        <f t="shared" si="8464"/>
        <v>2.8668818761152179</v>
      </c>
      <c r="Y992" s="28">
        <f t="shared" si="8782"/>
        <v>195950</v>
      </c>
      <c r="Z992" s="6">
        <f t="shared" ref="Z992" si="8890">Z$5/Y992+Z$6</f>
        <v>2.444370119928553</v>
      </c>
      <c r="AA992" s="6">
        <f t="shared" si="8466"/>
        <v>2.7303161775963258</v>
      </c>
      <c r="AB992" s="28">
        <f t="shared" si="8865"/>
        <v>1370000</v>
      </c>
      <c r="AC992" s="6">
        <f t="shared" ref="AC992" si="8891">AC$5/AB992+AC$6</f>
        <v>2.1978094890510951</v>
      </c>
      <c r="AD992" s="6">
        <f t="shared" si="8468"/>
        <v>2.455215328467153</v>
      </c>
      <c r="AE992" s="28">
        <f t="shared" si="8397"/>
        <v>2122000</v>
      </c>
      <c r="AF992" s="6">
        <f t="shared" si="8451"/>
        <v>1.9123531573986805</v>
      </c>
      <c r="AG992" s="6">
        <f t="shared" si="8469"/>
        <v>2.1363860508953816</v>
      </c>
      <c r="AH992" s="28">
        <f t="shared" si="8398"/>
        <v>2122000</v>
      </c>
      <c r="AI992" s="6">
        <f t="shared" si="8452"/>
        <v>1.4457531573986806</v>
      </c>
      <c r="AJ992" s="6">
        <f t="shared" si="8470"/>
        <v>1.6150860508953817</v>
      </c>
      <c r="AK992" s="28">
        <f t="shared" si="8399"/>
        <v>2122000</v>
      </c>
      <c r="AL992" s="6">
        <f t="shared" si="8453"/>
        <v>0.74565315739868043</v>
      </c>
      <c r="AM992" s="6">
        <f t="shared" si="8471"/>
        <v>0.74981861534585659</v>
      </c>
      <c r="AN992" s="28">
        <f t="shared" si="8400"/>
        <v>2122000</v>
      </c>
      <c r="AO992" s="6">
        <f t="shared" si="8454"/>
        <v>0.44485315739868048</v>
      </c>
      <c r="AP992" s="6">
        <f t="shared" si="8472"/>
        <v>0.44738605089538169</v>
      </c>
      <c r="AQ992" s="28">
        <f t="shared" si="8785"/>
        <v>195950</v>
      </c>
      <c r="AR992" s="6">
        <f t="shared" si="8699"/>
        <v>1.4120701199285532</v>
      </c>
      <c r="AS992" s="6">
        <f t="shared" si="8700"/>
        <v>1.5769302317847291</v>
      </c>
      <c r="AT992" s="28">
        <f t="shared" si="8867"/>
        <v>1370000</v>
      </c>
      <c r="AU992" s="6">
        <f t="shared" si="8701"/>
        <v>1.1795094890510949</v>
      </c>
      <c r="AV992" s="6">
        <f t="shared" si="8702"/>
        <v>1.3175505691844311</v>
      </c>
      <c r="AW992" s="28">
        <f t="shared" si="8401"/>
        <v>2122000</v>
      </c>
      <c r="AX992" s="6">
        <f t="shared" si="8703"/>
        <v>1.1780531573986806</v>
      </c>
      <c r="AY992" s="6">
        <f t="shared" si="8704"/>
        <v>1.3160212916126595</v>
      </c>
      <c r="AZ992" s="28">
        <f t="shared" si="8402"/>
        <v>2122000</v>
      </c>
      <c r="BA992" s="6">
        <f t="shared" si="8705"/>
        <v>1.1780531573986806</v>
      </c>
      <c r="BB992" s="21">
        <f t="shared" si="8706"/>
        <v>1.3160212916126595</v>
      </c>
    </row>
    <row r="993" spans="4:54" x14ac:dyDescent="0.25">
      <c r="D993" s="28">
        <v>984</v>
      </c>
      <c r="F993" s="20"/>
      <c r="G993" s="29">
        <f t="shared" si="8717"/>
        <v>492.5</v>
      </c>
      <c r="H993" s="4">
        <f t="shared" ref="H993" si="8892">H$5/G993+H$6</f>
        <v>4.0290700507614217</v>
      </c>
      <c r="I993" s="4">
        <f t="shared" si="8708"/>
        <v>5.7747588832487313</v>
      </c>
      <c r="J993" s="28">
        <v>984</v>
      </c>
      <c r="K993" s="4">
        <f t="shared" ref="K993" si="8893">K$5/J993+K$6</f>
        <v>4.0291154471544717</v>
      </c>
      <c r="L993" s="4">
        <f t="shared" si="8710"/>
        <v>5.7748252032520329</v>
      </c>
      <c r="M993" s="28">
        <f t="shared" si="8475"/>
        <v>2752</v>
      </c>
      <c r="N993" s="6">
        <f t="shared" ref="N993" si="8894">N$5/M993+N$6</f>
        <v>3.7308005813953491</v>
      </c>
      <c r="O993" s="6">
        <f t="shared" si="8458"/>
        <v>5.2471709302325582</v>
      </c>
      <c r="P993" s="28">
        <f t="shared" si="8477"/>
        <v>26620</v>
      </c>
      <c r="Q993" s="6">
        <f t="shared" ref="Q993" si="8895">Q$5/P993+Q$6</f>
        <v>3.6995470323065365</v>
      </c>
      <c r="R993" s="6">
        <f t="shared" si="8460"/>
        <v>5.2131353869271226</v>
      </c>
      <c r="S993" s="28">
        <f t="shared" si="8778"/>
        <v>51160</v>
      </c>
      <c r="T993" s="6">
        <f t="shared" ref="T993" si="8896">T$5/S993+T$6</f>
        <v>2.6543737294761534</v>
      </c>
      <c r="U993" s="6">
        <f t="shared" si="8462"/>
        <v>2.9643924159499608</v>
      </c>
      <c r="V993" s="28">
        <f t="shared" si="8780"/>
        <v>98200</v>
      </c>
      <c r="W993" s="6">
        <f t="shared" ref="W993" si="8897">W$5/V993+W$6</f>
        <v>2.5668185336048879</v>
      </c>
      <c r="X993" s="6">
        <f t="shared" si="8464"/>
        <v>2.8668619144602849</v>
      </c>
      <c r="Y993" s="28">
        <f t="shared" si="8782"/>
        <v>196200</v>
      </c>
      <c r="Z993" s="6">
        <f t="shared" ref="Z993" si="8898">Z$5/Y993+Z$6</f>
        <v>2.44435626911315</v>
      </c>
      <c r="AA993" s="6">
        <f t="shared" si="8466"/>
        <v>2.7303016309887869</v>
      </c>
      <c r="AB993" s="28">
        <f t="shared" si="8865"/>
        <v>1372000</v>
      </c>
      <c r="AC993" s="6">
        <f t="shared" ref="AC993" si="8899">AC$5/AB993+AC$6</f>
        <v>2.1978034985422741</v>
      </c>
      <c r="AD993" s="6">
        <f t="shared" si="8468"/>
        <v>2.4552090379008744</v>
      </c>
      <c r="AE993" s="28">
        <f t="shared" si="8397"/>
        <v>2125000</v>
      </c>
      <c r="AF993" s="6">
        <f t="shared" si="8451"/>
        <v>1.9123494117647057</v>
      </c>
      <c r="AG993" s="6">
        <f t="shared" si="8469"/>
        <v>2.1363821176470585</v>
      </c>
      <c r="AH993" s="28">
        <f t="shared" si="8398"/>
        <v>2125000</v>
      </c>
      <c r="AI993" s="6">
        <f t="shared" si="8452"/>
        <v>1.4457494117647058</v>
      </c>
      <c r="AJ993" s="6">
        <f t="shared" si="8470"/>
        <v>1.6150821176470589</v>
      </c>
      <c r="AK993" s="28">
        <f t="shared" si="8399"/>
        <v>2125000</v>
      </c>
      <c r="AL993" s="6">
        <f t="shared" si="8453"/>
        <v>0.74564941176470589</v>
      </c>
      <c r="AM993" s="6">
        <f t="shared" si="8471"/>
        <v>0.74981468209753366</v>
      </c>
      <c r="AN993" s="28">
        <f t="shared" si="8400"/>
        <v>2125000</v>
      </c>
      <c r="AO993" s="6">
        <f t="shared" si="8454"/>
        <v>0.44484941176470588</v>
      </c>
      <c r="AP993" s="6">
        <f t="shared" si="8472"/>
        <v>0.44738211764705882</v>
      </c>
      <c r="AQ993" s="28">
        <f t="shared" si="8785"/>
        <v>196200</v>
      </c>
      <c r="AR993" s="6">
        <f t="shared" si="8699"/>
        <v>1.41205626911315</v>
      </c>
      <c r="AS993" s="6">
        <f t="shared" si="8700"/>
        <v>1.5769156851771906</v>
      </c>
      <c r="AT993" s="28">
        <f t="shared" si="8867"/>
        <v>1372000</v>
      </c>
      <c r="AU993" s="6">
        <f t="shared" si="8701"/>
        <v>1.1795034985422741</v>
      </c>
      <c r="AV993" s="6">
        <f t="shared" si="8702"/>
        <v>1.3175442786181524</v>
      </c>
      <c r="AW993" s="28">
        <f t="shared" si="8401"/>
        <v>2125000</v>
      </c>
      <c r="AX993" s="6">
        <f t="shared" si="8703"/>
        <v>1.1780494117647058</v>
      </c>
      <c r="AY993" s="6">
        <f t="shared" si="8704"/>
        <v>1.3160173583643366</v>
      </c>
      <c r="AZ993" s="28">
        <f t="shared" si="8402"/>
        <v>2125000</v>
      </c>
      <c r="BA993" s="6">
        <f t="shared" si="8705"/>
        <v>1.1780494117647058</v>
      </c>
      <c r="BB993" s="21">
        <f t="shared" si="8706"/>
        <v>1.3160173583643366</v>
      </c>
    </row>
    <row r="994" spans="4:54" x14ac:dyDescent="0.25">
      <c r="D994" s="28">
        <v>985</v>
      </c>
      <c r="F994" s="20"/>
      <c r="G994" s="29">
        <f t="shared" si="8717"/>
        <v>493</v>
      </c>
      <c r="H994" s="4">
        <f t="shared" ref="H994" si="8900">H$5/G994+H$6</f>
        <v>4.029024746450304</v>
      </c>
      <c r="I994" s="4">
        <f t="shared" si="8708"/>
        <v>5.7746926977687627</v>
      </c>
      <c r="J994" s="28">
        <v>985</v>
      </c>
      <c r="K994" s="4">
        <f t="shared" ref="K994" si="8901">K$5/J994+K$6</f>
        <v>4.0290700507614217</v>
      </c>
      <c r="L994" s="4">
        <f t="shared" si="8710"/>
        <v>5.7747588832487313</v>
      </c>
      <c r="M994" s="28">
        <f t="shared" si="8475"/>
        <v>2755</v>
      </c>
      <c r="N994" s="6">
        <f t="shared" ref="N994" si="8902">N$5/M994+N$6</f>
        <v>3.7307606170598913</v>
      </c>
      <c r="O994" s="6">
        <f t="shared" si="8458"/>
        <v>5.247127404718694</v>
      </c>
      <c r="P994" s="28">
        <f t="shared" si="8477"/>
        <v>26650</v>
      </c>
      <c r="Q994" s="6">
        <f t="shared" ref="Q994" si="8903">Q$5/P994+Q$6</f>
        <v>3.6995409005628521</v>
      </c>
      <c r="R994" s="6">
        <f t="shared" si="8460"/>
        <v>5.2131287054409006</v>
      </c>
      <c r="S994" s="28">
        <f t="shared" si="8778"/>
        <v>51225</v>
      </c>
      <c r="T994" s="6">
        <f t="shared" ref="T994" si="8904">T$5/S994+T$6</f>
        <v>2.6543504148365056</v>
      </c>
      <c r="U994" s="6">
        <f t="shared" si="8462"/>
        <v>2.964367935578331</v>
      </c>
      <c r="V994" s="28">
        <f t="shared" si="8780"/>
        <v>98325</v>
      </c>
      <c r="W994" s="6">
        <f t="shared" ref="W994" si="8905">W$5/V994+W$6</f>
        <v>2.5667995677599795</v>
      </c>
      <c r="X994" s="6">
        <f t="shared" si="8464"/>
        <v>2.8668420035596238</v>
      </c>
      <c r="Y994" s="28">
        <f t="shared" si="8782"/>
        <v>196450</v>
      </c>
      <c r="Z994" s="6">
        <f t="shared" ref="Z994" si="8906">Z$5/Y994+Z$6</f>
        <v>2.4443424535505218</v>
      </c>
      <c r="AA994" s="6">
        <f t="shared" si="8466"/>
        <v>2.7302871214049378</v>
      </c>
      <c r="AB994" s="28">
        <f t="shared" si="8865"/>
        <v>1374000</v>
      </c>
      <c r="AC994" s="6">
        <f t="shared" ref="AC994" si="8907">AC$5/AB994+AC$6</f>
        <v>2.1977975254730717</v>
      </c>
      <c r="AD994" s="6">
        <f t="shared" si="8468"/>
        <v>2.4552027656477438</v>
      </c>
      <c r="AE994" s="28">
        <f t="shared" si="8397"/>
        <v>2128000</v>
      </c>
      <c r="AF994" s="6">
        <f t="shared" si="8451"/>
        <v>1.9123456766917293</v>
      </c>
      <c r="AG994" s="6">
        <f t="shared" si="8469"/>
        <v>2.1363781954887218</v>
      </c>
      <c r="AH994" s="28">
        <f t="shared" si="8398"/>
        <v>2128000</v>
      </c>
      <c r="AI994" s="6">
        <f t="shared" si="8452"/>
        <v>1.4457456766917294</v>
      </c>
      <c r="AJ994" s="6">
        <f t="shared" si="8470"/>
        <v>1.6150781954887219</v>
      </c>
      <c r="AK994" s="28">
        <f t="shared" si="8399"/>
        <v>2128000</v>
      </c>
      <c r="AL994" s="6">
        <f t="shared" si="8453"/>
        <v>0.74564567669172932</v>
      </c>
      <c r="AM994" s="6">
        <f t="shared" si="8471"/>
        <v>0.74981075993919666</v>
      </c>
      <c r="AN994" s="28">
        <f t="shared" si="8400"/>
        <v>2128000</v>
      </c>
      <c r="AO994" s="6">
        <f t="shared" si="8454"/>
        <v>0.44484567669172931</v>
      </c>
      <c r="AP994" s="6">
        <f t="shared" si="8472"/>
        <v>0.44737819548872182</v>
      </c>
      <c r="AQ994" s="28">
        <f t="shared" si="8785"/>
        <v>196450</v>
      </c>
      <c r="AR994" s="6">
        <f t="shared" si="8699"/>
        <v>1.4120424535505218</v>
      </c>
      <c r="AS994" s="6">
        <f t="shared" si="8700"/>
        <v>1.5769011755933413</v>
      </c>
      <c r="AT994" s="28">
        <f t="shared" si="8867"/>
        <v>1374000</v>
      </c>
      <c r="AU994" s="6">
        <f t="shared" si="8701"/>
        <v>1.1794975254730713</v>
      </c>
      <c r="AV994" s="6">
        <f t="shared" si="8702"/>
        <v>1.3175380063650217</v>
      </c>
      <c r="AW994" s="28">
        <f t="shared" si="8401"/>
        <v>2128000</v>
      </c>
      <c r="AX994" s="6">
        <f t="shared" si="8703"/>
        <v>1.1780456766917293</v>
      </c>
      <c r="AY994" s="6">
        <f t="shared" si="8704"/>
        <v>1.3160134362059996</v>
      </c>
      <c r="AZ994" s="28">
        <f t="shared" si="8402"/>
        <v>2128000</v>
      </c>
      <c r="BA994" s="6">
        <f t="shared" si="8705"/>
        <v>1.1780456766917293</v>
      </c>
      <c r="BB994" s="21">
        <f t="shared" si="8706"/>
        <v>1.3160134362059996</v>
      </c>
    </row>
    <row r="995" spans="4:54" x14ac:dyDescent="0.25">
      <c r="D995" s="28">
        <v>986</v>
      </c>
      <c r="F995" s="20"/>
      <c r="G995" s="29">
        <f t="shared" si="8717"/>
        <v>493.5</v>
      </c>
      <c r="H995" s="4">
        <f t="shared" ref="H995" si="8908">H$5/G995+H$6</f>
        <v>4.0289795339412358</v>
      </c>
      <c r="I995" s="4">
        <f t="shared" si="8708"/>
        <v>5.7746266464032425</v>
      </c>
      <c r="J995" s="28">
        <v>986</v>
      </c>
      <c r="K995" s="4">
        <f t="shared" ref="K995" si="8909">K$5/J995+K$6</f>
        <v>4.029024746450304</v>
      </c>
      <c r="L995" s="4">
        <f t="shared" si="8710"/>
        <v>5.7746926977687627</v>
      </c>
      <c r="M995" s="28">
        <f t="shared" si="8475"/>
        <v>2758</v>
      </c>
      <c r="N995" s="6">
        <f t="shared" ref="N995" si="8910">N$5/M995+N$6</f>
        <v>3.7307207396664253</v>
      </c>
      <c r="O995" s="6">
        <f t="shared" si="8458"/>
        <v>5.2470839738941262</v>
      </c>
      <c r="P995" s="28">
        <f t="shared" si="8477"/>
        <v>26680</v>
      </c>
      <c r="Q995" s="6">
        <f t="shared" ref="Q995" si="8911">Q$5/P995+Q$6</f>
        <v>3.6995347826086959</v>
      </c>
      <c r="R995" s="6">
        <f t="shared" si="8460"/>
        <v>5.2131220389805097</v>
      </c>
      <c r="S995" s="28">
        <f t="shared" si="8778"/>
        <v>51290</v>
      </c>
      <c r="T995" s="6">
        <f t="shared" ref="T995" si="8912">T$5/S995+T$6</f>
        <v>2.6543271592903102</v>
      </c>
      <c r="U995" s="6">
        <f t="shared" si="8462"/>
        <v>2.9643435172548256</v>
      </c>
      <c r="V995" s="28">
        <f t="shared" si="8780"/>
        <v>98450</v>
      </c>
      <c r="W995" s="6">
        <f t="shared" ref="W995" si="8913">W$5/V995+W$6</f>
        <v>2.5667806500761805</v>
      </c>
      <c r="X995" s="6">
        <f t="shared" si="8464"/>
        <v>2.8668221432199084</v>
      </c>
      <c r="Y995" s="28">
        <f t="shared" si="8782"/>
        <v>196700</v>
      </c>
      <c r="Z995" s="6">
        <f t="shared" ref="Z995" si="8914">Z$5/Y995+Z$6</f>
        <v>2.444328673106253</v>
      </c>
      <c r="AA995" s="6">
        <f t="shared" si="8466"/>
        <v>2.7302726487036098</v>
      </c>
      <c r="AB995" s="28">
        <f t="shared" si="8865"/>
        <v>1376000</v>
      </c>
      <c r="AC995" s="6">
        <f t="shared" ref="AC995" si="8915">AC$5/AB995+AC$6</f>
        <v>2.1977915697674422</v>
      </c>
      <c r="AD995" s="6">
        <f t="shared" si="8468"/>
        <v>2.4551965116279066</v>
      </c>
      <c r="AE995" s="28">
        <f t="shared" si="8397"/>
        <v>2131000</v>
      </c>
      <c r="AF995" s="6">
        <f t="shared" si="8451"/>
        <v>1.9123419521351477</v>
      </c>
      <c r="AG995" s="6">
        <f t="shared" si="8469"/>
        <v>2.1363742843735336</v>
      </c>
      <c r="AH995" s="28">
        <f t="shared" si="8398"/>
        <v>2131000</v>
      </c>
      <c r="AI995" s="6">
        <f t="shared" si="8452"/>
        <v>1.4457419521351478</v>
      </c>
      <c r="AJ995" s="6">
        <f t="shared" si="8470"/>
        <v>1.6150742843735335</v>
      </c>
      <c r="AK995" s="28">
        <f t="shared" si="8399"/>
        <v>2131000</v>
      </c>
      <c r="AL995" s="6">
        <f t="shared" si="8453"/>
        <v>0.74564195213514783</v>
      </c>
      <c r="AM995" s="6">
        <f t="shared" si="8471"/>
        <v>0.74980684882400839</v>
      </c>
      <c r="AN995" s="28">
        <f t="shared" si="8400"/>
        <v>2131000</v>
      </c>
      <c r="AO995" s="6">
        <f t="shared" si="8454"/>
        <v>0.44484195213514782</v>
      </c>
      <c r="AP995" s="6">
        <f t="shared" si="8472"/>
        <v>0.44737428437353355</v>
      </c>
      <c r="AQ995" s="28">
        <f t="shared" si="8785"/>
        <v>196700</v>
      </c>
      <c r="AR995" s="6">
        <f t="shared" si="8699"/>
        <v>1.4120286731062532</v>
      </c>
      <c r="AS995" s="6">
        <f t="shared" si="8700"/>
        <v>1.5768867028920133</v>
      </c>
      <c r="AT995" s="28">
        <f t="shared" si="8867"/>
        <v>1376000</v>
      </c>
      <c r="AU995" s="6">
        <f t="shared" si="8701"/>
        <v>1.179491569767442</v>
      </c>
      <c r="AV995" s="6">
        <f t="shared" si="8702"/>
        <v>1.3175317523451848</v>
      </c>
      <c r="AW995" s="28">
        <f t="shared" si="8401"/>
        <v>2131000</v>
      </c>
      <c r="AX995" s="6">
        <f t="shared" si="8703"/>
        <v>1.1780419521351477</v>
      </c>
      <c r="AY995" s="6">
        <f t="shared" si="8704"/>
        <v>1.3160095250908113</v>
      </c>
      <c r="AZ995" s="28">
        <f t="shared" si="8402"/>
        <v>2131000</v>
      </c>
      <c r="BA995" s="6">
        <f t="shared" si="8705"/>
        <v>1.1780419521351477</v>
      </c>
      <c r="BB995" s="21">
        <f t="shared" si="8706"/>
        <v>1.3160095250908113</v>
      </c>
    </row>
    <row r="996" spans="4:54" x14ac:dyDescent="0.25">
      <c r="D996" s="28">
        <v>987</v>
      </c>
      <c r="F996" s="20"/>
      <c r="G996" s="29">
        <f t="shared" si="8717"/>
        <v>494</v>
      </c>
      <c r="H996" s="4">
        <f t="shared" ref="H996" si="8916">H$5/G996+H$6</f>
        <v>4.0289344129554658</v>
      </c>
      <c r="I996" s="4">
        <f t="shared" si="8708"/>
        <v>5.7745607287449392</v>
      </c>
      <c r="J996" s="28">
        <v>987</v>
      </c>
      <c r="K996" s="4">
        <f t="shared" ref="K996" si="8917">K$5/J996+K$6</f>
        <v>4.0289795339412358</v>
      </c>
      <c r="L996" s="4">
        <f t="shared" si="8710"/>
        <v>5.7746266464032425</v>
      </c>
      <c r="M996" s="28">
        <f t="shared" si="8475"/>
        <v>2761</v>
      </c>
      <c r="N996" s="6">
        <f t="shared" ref="N996" si="8918">N$5/M996+N$6</f>
        <v>3.7306809489315467</v>
      </c>
      <c r="O996" s="6">
        <f t="shared" si="8458"/>
        <v>5.2470406374501994</v>
      </c>
      <c r="P996" s="28">
        <f t="shared" si="8477"/>
        <v>26710</v>
      </c>
      <c r="Q996" s="6">
        <f t="shared" ref="Q996" si="8919">Q$5/P996+Q$6</f>
        <v>3.6995286783976042</v>
      </c>
      <c r="R996" s="6">
        <f t="shared" si="8460"/>
        <v>5.2131153874953204</v>
      </c>
      <c r="S996" s="28">
        <f t="shared" si="8778"/>
        <v>51355</v>
      </c>
      <c r="T996" s="6">
        <f t="shared" ref="T996" si="8920">T$5/S996+T$6</f>
        <v>2.654303962613183</v>
      </c>
      <c r="U996" s="6">
        <f t="shared" si="8462"/>
        <v>2.9643191607438419</v>
      </c>
      <c r="V996" s="28">
        <f t="shared" si="8780"/>
        <v>98575</v>
      </c>
      <c r="W996" s="6">
        <f t="shared" ref="W996" si="8921">W$5/V996+W$6</f>
        <v>2.5667617803702765</v>
      </c>
      <c r="X996" s="6">
        <f t="shared" si="8464"/>
        <v>2.8668023332487951</v>
      </c>
      <c r="Y996" s="28">
        <f t="shared" si="8782"/>
        <v>196950</v>
      </c>
      <c r="Z996" s="6">
        <f t="shared" ref="Z996" si="8922">Z$5/Y996+Z$6</f>
        <v>2.444314927646611</v>
      </c>
      <c r="AA996" s="6">
        <f t="shared" si="8466"/>
        <v>2.7302582127443515</v>
      </c>
      <c r="AB996" s="28">
        <f t="shared" si="8865"/>
        <v>1378000</v>
      </c>
      <c r="AC996" s="6">
        <f t="shared" ref="AC996" si="8923">AC$5/AB996+AC$6</f>
        <v>2.1977856313497823</v>
      </c>
      <c r="AD996" s="6">
        <f t="shared" si="8468"/>
        <v>2.4551902757619737</v>
      </c>
      <c r="AE996" s="28">
        <f t="shared" si="8397"/>
        <v>2134000</v>
      </c>
      <c r="AF996" s="6">
        <f t="shared" si="8451"/>
        <v>1.9123382380506091</v>
      </c>
      <c r="AG996" s="6">
        <f t="shared" si="8469"/>
        <v>2.1363703842549202</v>
      </c>
      <c r="AH996" s="28">
        <f t="shared" si="8398"/>
        <v>2134000</v>
      </c>
      <c r="AI996" s="6">
        <f t="shared" si="8452"/>
        <v>1.4457382380506092</v>
      </c>
      <c r="AJ996" s="6">
        <f t="shared" si="8470"/>
        <v>1.6150703842549203</v>
      </c>
      <c r="AK996" s="28">
        <f t="shared" si="8399"/>
        <v>2134000</v>
      </c>
      <c r="AL996" s="6">
        <f t="shared" si="8453"/>
        <v>0.74563823805060914</v>
      </c>
      <c r="AM996" s="6">
        <f t="shared" si="8471"/>
        <v>0.74980294870539521</v>
      </c>
      <c r="AN996" s="28">
        <f t="shared" si="8400"/>
        <v>2134000</v>
      </c>
      <c r="AO996" s="6">
        <f t="shared" si="8454"/>
        <v>0.44483823805060918</v>
      </c>
      <c r="AP996" s="6">
        <f t="shared" si="8472"/>
        <v>0.44737038425492032</v>
      </c>
      <c r="AQ996" s="28">
        <f t="shared" si="8785"/>
        <v>196950</v>
      </c>
      <c r="AR996" s="6">
        <f t="shared" si="8699"/>
        <v>1.4120149276466107</v>
      </c>
      <c r="AS996" s="6">
        <f t="shared" si="8700"/>
        <v>1.5768722669327551</v>
      </c>
      <c r="AT996" s="28">
        <f t="shared" si="8867"/>
        <v>1378000</v>
      </c>
      <c r="AU996" s="6">
        <f t="shared" si="8701"/>
        <v>1.1794856313497823</v>
      </c>
      <c r="AV996" s="6">
        <f t="shared" si="8702"/>
        <v>1.3175255164792516</v>
      </c>
      <c r="AW996" s="28">
        <f t="shared" si="8401"/>
        <v>2134000</v>
      </c>
      <c r="AX996" s="6">
        <f t="shared" si="8703"/>
        <v>1.1780382380506091</v>
      </c>
      <c r="AY996" s="6">
        <f t="shared" si="8704"/>
        <v>1.3160056249721981</v>
      </c>
      <c r="AZ996" s="28">
        <f t="shared" si="8402"/>
        <v>2134000</v>
      </c>
      <c r="BA996" s="6">
        <f t="shared" si="8705"/>
        <v>1.1780382380506091</v>
      </c>
      <c r="BB996" s="21">
        <f t="shared" si="8706"/>
        <v>1.3160056249721981</v>
      </c>
    </row>
    <row r="997" spans="4:54" x14ac:dyDescent="0.25">
      <c r="D997" s="28">
        <v>988</v>
      </c>
      <c r="F997" s="20"/>
      <c r="G997" s="29">
        <f t="shared" si="8717"/>
        <v>494.5</v>
      </c>
      <c r="H997" s="4">
        <f t="shared" ref="H997" si="8924">H$5/G997+H$6</f>
        <v>4.0288893832153692</v>
      </c>
      <c r="I997" s="4">
        <f t="shared" si="8708"/>
        <v>5.7744949443882714</v>
      </c>
      <c r="J997" s="28">
        <v>988</v>
      </c>
      <c r="K997" s="4">
        <f t="shared" ref="K997" si="8925">K$5/J997+K$6</f>
        <v>4.0289344129554658</v>
      </c>
      <c r="L997" s="4">
        <f t="shared" si="8710"/>
        <v>5.7745607287449392</v>
      </c>
      <c r="M997" s="28">
        <f t="shared" si="8475"/>
        <v>2764</v>
      </c>
      <c r="N997" s="6">
        <f t="shared" ref="N997" si="8926">N$5/M997+N$6</f>
        <v>3.7306412445730825</v>
      </c>
      <c r="O997" s="6">
        <f t="shared" si="8458"/>
        <v>5.2469973950795952</v>
      </c>
      <c r="P997" s="28">
        <f t="shared" si="8477"/>
        <v>26740</v>
      </c>
      <c r="Q997" s="6">
        <f t="shared" ref="Q997" si="8927">Q$5/P997+Q$6</f>
        <v>3.6995225878833211</v>
      </c>
      <c r="R997" s="6">
        <f t="shared" si="8460"/>
        <v>5.2131087509349294</v>
      </c>
      <c r="S997" s="28">
        <f t="shared" si="8778"/>
        <v>51420</v>
      </c>
      <c r="T997" s="6">
        <f t="shared" ref="T997" si="8928">T$5/S997+T$6</f>
        <v>2.6542808245818748</v>
      </c>
      <c r="U997" s="6">
        <f t="shared" si="8462"/>
        <v>2.9642948658109685</v>
      </c>
      <c r="V997" s="28">
        <f t="shared" si="8780"/>
        <v>98700</v>
      </c>
      <c r="W997" s="6">
        <f t="shared" ref="W997" si="8929">W$5/V997+W$6</f>
        <v>2.5667429584599795</v>
      </c>
      <c r="X997" s="6">
        <f t="shared" si="8464"/>
        <v>2.8667825734549139</v>
      </c>
      <c r="Y997" s="28">
        <f t="shared" si="8782"/>
        <v>197200</v>
      </c>
      <c r="Z997" s="6">
        <f t="shared" ref="Z997" si="8930">Z$5/Y997+Z$6</f>
        <v>2.4443012170385394</v>
      </c>
      <c r="AA997" s="6">
        <f t="shared" si="8466"/>
        <v>2.7302438133874238</v>
      </c>
      <c r="AB997" s="28">
        <f t="shared" si="8865"/>
        <v>1380000</v>
      </c>
      <c r="AC997" s="6">
        <f t="shared" ref="AC997" si="8931">AC$5/AB997+AC$6</f>
        <v>2.1977797101449279</v>
      </c>
      <c r="AD997" s="6">
        <f t="shared" si="8468"/>
        <v>2.4551840579710142</v>
      </c>
      <c r="AE997" s="28">
        <f t="shared" si="8397"/>
        <v>2137000</v>
      </c>
      <c r="AF997" s="6">
        <f t="shared" si="8451"/>
        <v>1.9123345343940104</v>
      </c>
      <c r="AG997" s="6">
        <f t="shared" si="8469"/>
        <v>2.1363664950865697</v>
      </c>
      <c r="AH997" s="28">
        <f t="shared" si="8398"/>
        <v>2137000</v>
      </c>
      <c r="AI997" s="6">
        <f t="shared" si="8452"/>
        <v>1.4457345343940105</v>
      </c>
      <c r="AJ997" s="6">
        <f t="shared" si="8470"/>
        <v>1.6150664950865701</v>
      </c>
      <c r="AK997" s="28">
        <f t="shared" si="8399"/>
        <v>2137000</v>
      </c>
      <c r="AL997" s="6">
        <f t="shared" si="8453"/>
        <v>0.74563453439401028</v>
      </c>
      <c r="AM997" s="6">
        <f t="shared" si="8471"/>
        <v>0.74979905953704484</v>
      </c>
      <c r="AN997" s="28">
        <f t="shared" si="8400"/>
        <v>2137000</v>
      </c>
      <c r="AO997" s="6">
        <f t="shared" si="8454"/>
        <v>0.44483453439401027</v>
      </c>
      <c r="AP997" s="6">
        <f t="shared" si="8472"/>
        <v>0.44736649508656995</v>
      </c>
      <c r="AQ997" s="28">
        <f t="shared" si="8785"/>
        <v>197200</v>
      </c>
      <c r="AR997" s="6">
        <f t="shared" si="8699"/>
        <v>1.4120012170385396</v>
      </c>
      <c r="AS997" s="6">
        <f t="shared" si="8700"/>
        <v>1.5768578675758276</v>
      </c>
      <c r="AT997" s="28">
        <f t="shared" si="8867"/>
        <v>1380000</v>
      </c>
      <c r="AU997" s="6">
        <f t="shared" si="8701"/>
        <v>1.1794797101449275</v>
      </c>
      <c r="AV997" s="6">
        <f t="shared" si="8702"/>
        <v>1.3175192986882922</v>
      </c>
      <c r="AW997" s="28">
        <f t="shared" si="8401"/>
        <v>2137000</v>
      </c>
      <c r="AX997" s="6">
        <f t="shared" si="8703"/>
        <v>1.1780345343940104</v>
      </c>
      <c r="AY997" s="6">
        <f t="shared" si="8704"/>
        <v>1.3160017358038478</v>
      </c>
      <c r="AZ997" s="28">
        <f t="shared" si="8402"/>
        <v>2137000</v>
      </c>
      <c r="BA997" s="6">
        <f t="shared" si="8705"/>
        <v>1.1780345343940104</v>
      </c>
      <c r="BB997" s="21">
        <f t="shared" si="8706"/>
        <v>1.3160017358038478</v>
      </c>
    </row>
    <row r="998" spans="4:54" x14ac:dyDescent="0.25">
      <c r="D998" s="28">
        <v>989</v>
      </c>
      <c r="F998" s="20"/>
      <c r="G998" s="29">
        <f t="shared" si="8717"/>
        <v>495</v>
      </c>
      <c r="H998" s="4">
        <f t="shared" ref="H998" si="8932">H$5/G998+H$6</f>
        <v>4.0288444444444442</v>
      </c>
      <c r="I998" s="4">
        <f t="shared" si="8708"/>
        <v>5.7744292929292929</v>
      </c>
      <c r="J998" s="28">
        <v>989</v>
      </c>
      <c r="K998" s="4">
        <f t="shared" ref="K998" si="8933">K$5/J998+K$6</f>
        <v>4.0288893832153692</v>
      </c>
      <c r="L998" s="4">
        <f t="shared" si="8710"/>
        <v>5.7744949443882714</v>
      </c>
      <c r="M998" s="28">
        <f t="shared" si="8475"/>
        <v>2767</v>
      </c>
      <c r="N998" s="6">
        <f t="shared" ref="N998" si="8934">N$5/M998+N$6</f>
        <v>3.7306016263100834</v>
      </c>
      <c r="O998" s="6">
        <f t="shared" si="8458"/>
        <v>5.2469542464763288</v>
      </c>
      <c r="P998" s="28">
        <f t="shared" si="8477"/>
        <v>26770</v>
      </c>
      <c r="Q998" s="6">
        <f t="shared" ref="Q998" si="8935">Q$5/P998+Q$6</f>
        <v>3.6995165110197985</v>
      </c>
      <c r="R998" s="6">
        <f t="shared" si="8460"/>
        <v>5.2131021292491599</v>
      </c>
      <c r="S998" s="28">
        <f t="shared" si="8778"/>
        <v>51485</v>
      </c>
      <c r="T998" s="6">
        <f t="shared" ref="T998" si="8936">T$5/S998+T$6</f>
        <v>2.6542577449742644</v>
      </c>
      <c r="U998" s="6">
        <f t="shared" si="8462"/>
        <v>2.9642706322229775</v>
      </c>
      <c r="V998" s="28">
        <f t="shared" si="8780"/>
        <v>98825</v>
      </c>
      <c r="W998" s="6">
        <f t="shared" ref="W998" si="8937">W$5/V998+W$6</f>
        <v>2.5667241841639261</v>
      </c>
      <c r="X998" s="6">
        <f t="shared" si="8464"/>
        <v>2.8667628636478621</v>
      </c>
      <c r="Y998" s="28">
        <f t="shared" si="8782"/>
        <v>197450</v>
      </c>
      <c r="Z998" s="6">
        <f t="shared" ref="Z998" si="8938">Z$5/Y998+Z$6</f>
        <v>2.4442875411496581</v>
      </c>
      <c r="AA998" s="6">
        <f t="shared" si="8466"/>
        <v>2.7302294504937961</v>
      </c>
      <c r="AB998" s="28">
        <f t="shared" si="8865"/>
        <v>1382000</v>
      </c>
      <c r="AC998" s="6">
        <f t="shared" ref="AC998" si="8939">AC$5/AB998+AC$6</f>
        <v>2.197773806078148</v>
      </c>
      <c r="AD998" s="6">
        <f t="shared" si="8468"/>
        <v>2.4551778581765555</v>
      </c>
      <c r="AE998" s="28">
        <f t="shared" si="8397"/>
        <v>2140000</v>
      </c>
      <c r="AF998" s="6">
        <f t="shared" si="8451"/>
        <v>1.9123308411214952</v>
      </c>
      <c r="AG998" s="6">
        <f t="shared" si="8469"/>
        <v>2.1363626168224297</v>
      </c>
      <c r="AH998" s="28">
        <f t="shared" si="8398"/>
        <v>2140000</v>
      </c>
      <c r="AI998" s="6">
        <f t="shared" si="8452"/>
        <v>1.4457308411214953</v>
      </c>
      <c r="AJ998" s="6">
        <f t="shared" si="8470"/>
        <v>1.61506261682243</v>
      </c>
      <c r="AK998" s="28">
        <f t="shared" si="8399"/>
        <v>2140000</v>
      </c>
      <c r="AL998" s="6">
        <f t="shared" si="8453"/>
        <v>0.74563084112149536</v>
      </c>
      <c r="AM998" s="6">
        <f t="shared" si="8471"/>
        <v>0.74979518127290479</v>
      </c>
      <c r="AN998" s="28">
        <f t="shared" si="8400"/>
        <v>2140000</v>
      </c>
      <c r="AO998" s="6">
        <f t="shared" si="8454"/>
        <v>0.44483084112149529</v>
      </c>
      <c r="AP998" s="6">
        <f t="shared" si="8472"/>
        <v>0.44736261682242989</v>
      </c>
      <c r="AQ998" s="28">
        <f t="shared" si="8785"/>
        <v>197450</v>
      </c>
      <c r="AR998" s="6">
        <f t="shared" si="8699"/>
        <v>1.4119875411496581</v>
      </c>
      <c r="AS998" s="6">
        <f t="shared" si="8700"/>
        <v>1.5768435046821996</v>
      </c>
      <c r="AT998" s="28">
        <f t="shared" si="8867"/>
        <v>1382000</v>
      </c>
      <c r="AU998" s="6">
        <f t="shared" si="8701"/>
        <v>1.1794738060781476</v>
      </c>
      <c r="AV998" s="6">
        <f t="shared" si="8702"/>
        <v>1.3175130988938335</v>
      </c>
      <c r="AW998" s="28">
        <f t="shared" si="8401"/>
        <v>2140000</v>
      </c>
      <c r="AX998" s="6">
        <f t="shared" si="8703"/>
        <v>1.1780308411214953</v>
      </c>
      <c r="AY998" s="6">
        <f t="shared" si="8704"/>
        <v>1.3159978575397078</v>
      </c>
      <c r="AZ998" s="28">
        <f t="shared" si="8402"/>
        <v>2140000</v>
      </c>
      <c r="BA998" s="6">
        <f t="shared" si="8705"/>
        <v>1.1780308411214953</v>
      </c>
      <c r="BB998" s="21">
        <f t="shared" si="8706"/>
        <v>1.3159978575397078</v>
      </c>
    </row>
    <row r="999" spans="4:54" x14ac:dyDescent="0.25">
      <c r="D999" s="28">
        <v>990</v>
      </c>
      <c r="F999" s="20"/>
      <c r="G999" s="29">
        <f t="shared" si="8717"/>
        <v>495.5</v>
      </c>
      <c r="H999" s="4">
        <f t="shared" ref="H999" si="8940">H$5/G999+H$6</f>
        <v>4.028799596367306</v>
      </c>
      <c r="I999" s="4">
        <f t="shared" si="8708"/>
        <v>5.7743637739656917</v>
      </c>
      <c r="J999" s="28">
        <v>990</v>
      </c>
      <c r="K999" s="4">
        <f t="shared" ref="K999" si="8941">K$5/J999+K$6</f>
        <v>4.0288444444444442</v>
      </c>
      <c r="L999" s="4">
        <f t="shared" si="8710"/>
        <v>5.7744292929292929</v>
      </c>
      <c r="M999" s="28">
        <f t="shared" si="8475"/>
        <v>2770</v>
      </c>
      <c r="N999" s="6">
        <f t="shared" ref="N999" si="8942">N$5/M999+N$6</f>
        <v>3.7305620938628161</v>
      </c>
      <c r="O999" s="6">
        <f t="shared" si="8458"/>
        <v>5.24691119133574</v>
      </c>
      <c r="P999" s="28">
        <f t="shared" si="8477"/>
        <v>26800</v>
      </c>
      <c r="Q999" s="6">
        <f t="shared" ref="Q999" si="8943">Q$5/P999+Q$6</f>
        <v>3.699510447761194</v>
      </c>
      <c r="R999" s="6">
        <f t="shared" si="8460"/>
        <v>5.21309552238806</v>
      </c>
      <c r="S999" s="28">
        <f t="shared" si="8778"/>
        <v>51550</v>
      </c>
      <c r="T999" s="6">
        <f t="shared" ref="T999" si="8944">T$5/S999+T$6</f>
        <v>2.6542347235693504</v>
      </c>
      <c r="U999" s="6">
        <f t="shared" si="8462"/>
        <v>2.9642464597478178</v>
      </c>
      <c r="V999" s="28">
        <f t="shared" si="8780"/>
        <v>98950</v>
      </c>
      <c r="W999" s="6">
        <f t="shared" ref="W999" si="8945">W$5/V999+W$6</f>
        <v>2.5667054573016674</v>
      </c>
      <c r="X999" s="6">
        <f t="shared" si="8464"/>
        <v>2.866743203638201</v>
      </c>
      <c r="Y999" s="28">
        <f t="shared" si="8782"/>
        <v>197700</v>
      </c>
      <c r="Z999" s="6">
        <f t="shared" ref="Z999" si="8946">Z$5/Y999+Z$6</f>
        <v>2.4442738998482549</v>
      </c>
      <c r="AA999" s="6">
        <f t="shared" si="8466"/>
        <v>2.7302151239251393</v>
      </c>
      <c r="AB999" s="28">
        <f t="shared" si="8865"/>
        <v>1384000</v>
      </c>
      <c r="AC999" s="6">
        <f t="shared" ref="AC999" si="8947">AC$5/AB999+AC$6</f>
        <v>2.1977679190751447</v>
      </c>
      <c r="AD999" s="6">
        <f t="shared" si="8468"/>
        <v>2.4551716763005778</v>
      </c>
      <c r="AE999" s="28">
        <f t="shared" ref="AE999:AE1009" si="8948">+AE998+3000</f>
        <v>2143000</v>
      </c>
      <c r="AF999" s="6">
        <f t="shared" si="8451"/>
        <v>1.9123271581894541</v>
      </c>
      <c r="AG999" s="6">
        <f t="shared" si="8469"/>
        <v>2.1363587494167056</v>
      </c>
      <c r="AH999" s="28">
        <f t="shared" ref="AH999:AH1009" si="8949">+AH998+3000</f>
        <v>2143000</v>
      </c>
      <c r="AI999" s="6">
        <f t="shared" si="8452"/>
        <v>1.4457271581894542</v>
      </c>
      <c r="AJ999" s="6">
        <f t="shared" si="8470"/>
        <v>1.6150587494167057</v>
      </c>
      <c r="AK999" s="28">
        <f t="shared" ref="AK999:AK1009" si="8950">+AK998+3000</f>
        <v>2143000</v>
      </c>
      <c r="AL999" s="6">
        <f t="shared" si="8453"/>
        <v>0.74562715818945402</v>
      </c>
      <c r="AM999" s="6">
        <f t="shared" si="8471"/>
        <v>0.74979131386718034</v>
      </c>
      <c r="AN999" s="28">
        <f t="shared" ref="AN999:AN1009" si="8951">+AN998+3000</f>
        <v>2143000</v>
      </c>
      <c r="AO999" s="6">
        <f t="shared" si="8454"/>
        <v>0.44482715818945401</v>
      </c>
      <c r="AP999" s="6">
        <f t="shared" si="8472"/>
        <v>0.44735874941670556</v>
      </c>
      <c r="AQ999" s="28">
        <f t="shared" si="8785"/>
        <v>197700</v>
      </c>
      <c r="AR999" s="6">
        <f t="shared" si="8699"/>
        <v>1.4119738998482549</v>
      </c>
      <c r="AS999" s="6">
        <f t="shared" si="8700"/>
        <v>1.5768291781135426</v>
      </c>
      <c r="AT999" s="28">
        <f t="shared" si="8867"/>
        <v>1384000</v>
      </c>
      <c r="AU999" s="6">
        <f t="shared" si="8701"/>
        <v>1.1794679190751445</v>
      </c>
      <c r="AV999" s="6">
        <f t="shared" si="8702"/>
        <v>1.3175069170178559</v>
      </c>
      <c r="AW999" s="28">
        <f t="shared" ref="AW999:AW1009" si="8952">+AW998+3000</f>
        <v>2143000</v>
      </c>
      <c r="AX999" s="6">
        <f t="shared" si="8703"/>
        <v>1.1780271581894541</v>
      </c>
      <c r="AY999" s="6">
        <f t="shared" si="8704"/>
        <v>1.3159939901339834</v>
      </c>
      <c r="AZ999" s="28">
        <f t="shared" ref="AZ999:AZ1009" si="8953">+AZ998+3000</f>
        <v>2143000</v>
      </c>
      <c r="BA999" s="6">
        <f t="shared" si="8705"/>
        <v>1.1780271581894541</v>
      </c>
      <c r="BB999" s="21">
        <f t="shared" si="8706"/>
        <v>1.3159939901339834</v>
      </c>
    </row>
    <row r="1000" spans="4:54" x14ac:dyDescent="0.25">
      <c r="D1000" s="28">
        <v>991</v>
      </c>
      <c r="F1000" s="20"/>
      <c r="G1000" s="29">
        <f t="shared" si="8717"/>
        <v>496</v>
      </c>
      <c r="H1000" s="4">
        <f t="shared" ref="H1000" si="8954">H$5/G1000+H$6</f>
        <v>4.028754838709677</v>
      </c>
      <c r="I1000" s="4">
        <f t="shared" si="8708"/>
        <v>5.7742983870967741</v>
      </c>
      <c r="J1000" s="28">
        <v>991</v>
      </c>
      <c r="K1000" s="4">
        <f t="shared" ref="K1000" si="8955">K$5/J1000+K$6</f>
        <v>4.028799596367306</v>
      </c>
      <c r="L1000" s="4">
        <f t="shared" si="8710"/>
        <v>5.7743637739656917</v>
      </c>
      <c r="M1000" s="28">
        <f t="shared" si="8475"/>
        <v>2773</v>
      </c>
      <c r="N1000" s="6">
        <f t="shared" ref="N1000" si="8956">N$5/M1000+N$6</f>
        <v>3.730522646952759</v>
      </c>
      <c r="O1000" s="6">
        <f t="shared" si="8458"/>
        <v>5.2468682293544902</v>
      </c>
      <c r="P1000" s="28">
        <f t="shared" si="8477"/>
        <v>26830</v>
      </c>
      <c r="Q1000" s="6">
        <f t="shared" ref="Q1000" si="8957">Q$5/P1000+Q$6</f>
        <v>3.6995043980618711</v>
      </c>
      <c r="R1000" s="6">
        <f t="shared" si="8460"/>
        <v>5.2130889303019012</v>
      </c>
      <c r="S1000" s="28">
        <f t="shared" si="8778"/>
        <v>51615</v>
      </c>
      <c r="T1000" s="6">
        <f t="shared" ref="T1000" si="8958">T$5/S1000+T$6</f>
        <v>2.6542117601472444</v>
      </c>
      <c r="U1000" s="6">
        <f t="shared" si="8462"/>
        <v>2.9642223481546064</v>
      </c>
      <c r="V1000" s="28">
        <f t="shared" si="8780"/>
        <v>99075</v>
      </c>
      <c r="W1000" s="6">
        <f t="shared" ref="W1000" si="8959">W$5/V1000+W$6</f>
        <v>2.5666867776936662</v>
      </c>
      <c r="X1000" s="6">
        <f t="shared" si="8464"/>
        <v>2.8667235932374462</v>
      </c>
      <c r="Y1000" s="28">
        <f t="shared" si="8782"/>
        <v>197950</v>
      </c>
      <c r="Z1000" s="6">
        <f t="shared" ref="Z1000" si="8960">Z$5/Y1000+Z$6</f>
        <v>2.4442602930032837</v>
      </c>
      <c r="AA1000" s="6">
        <f t="shared" si="8466"/>
        <v>2.7302008335438241</v>
      </c>
      <c r="AB1000" s="28">
        <f t="shared" si="8865"/>
        <v>1386000</v>
      </c>
      <c r="AC1000" s="6">
        <f t="shared" ref="AC1000" si="8961">AC$5/AB1000+AC$6</f>
        <v>2.1977620490620491</v>
      </c>
      <c r="AD1000" s="6">
        <f t="shared" si="8468"/>
        <v>2.4551655122655123</v>
      </c>
      <c r="AE1000" s="28">
        <f t="shared" si="8948"/>
        <v>2146000</v>
      </c>
      <c r="AF1000" s="6">
        <f t="shared" si="8451"/>
        <v>1.9123234855545199</v>
      </c>
      <c r="AG1000" s="6">
        <f t="shared" si="8469"/>
        <v>2.1363548928238583</v>
      </c>
      <c r="AH1000" s="28">
        <f t="shared" si="8949"/>
        <v>2146000</v>
      </c>
      <c r="AI1000" s="6">
        <f t="shared" si="8452"/>
        <v>1.44572348555452</v>
      </c>
      <c r="AJ1000" s="6">
        <f t="shared" si="8470"/>
        <v>1.6150548928238584</v>
      </c>
      <c r="AK1000" s="28">
        <f t="shared" si="8950"/>
        <v>2146000</v>
      </c>
      <c r="AL1000" s="6">
        <f t="shared" si="8453"/>
        <v>0.74562348555452007</v>
      </c>
      <c r="AM1000" s="6">
        <f t="shared" si="8471"/>
        <v>0.74978745727433316</v>
      </c>
      <c r="AN1000" s="28">
        <f t="shared" si="8951"/>
        <v>2146000</v>
      </c>
      <c r="AO1000" s="6">
        <f t="shared" si="8454"/>
        <v>0.44482348555452</v>
      </c>
      <c r="AP1000" s="6">
        <f t="shared" si="8472"/>
        <v>0.44735489282385832</v>
      </c>
      <c r="AQ1000" s="28">
        <f t="shared" si="8785"/>
        <v>197950</v>
      </c>
      <c r="AR1000" s="6">
        <f t="shared" si="8699"/>
        <v>1.4119602930032837</v>
      </c>
      <c r="AS1000" s="6">
        <f t="shared" si="8700"/>
        <v>1.5768148877322279</v>
      </c>
      <c r="AT1000" s="28">
        <f t="shared" si="8867"/>
        <v>1386000</v>
      </c>
      <c r="AU1000" s="6">
        <f t="shared" si="8701"/>
        <v>1.1794620490620491</v>
      </c>
      <c r="AV1000" s="6">
        <f t="shared" si="8702"/>
        <v>1.31750075298279</v>
      </c>
      <c r="AW1000" s="28">
        <f t="shared" si="8952"/>
        <v>2146000</v>
      </c>
      <c r="AX1000" s="6">
        <f t="shared" si="8703"/>
        <v>1.17802348555452</v>
      </c>
      <c r="AY1000" s="6">
        <f t="shared" si="8704"/>
        <v>1.3159901335411361</v>
      </c>
      <c r="AZ1000" s="28">
        <f t="shared" si="8953"/>
        <v>2146000</v>
      </c>
      <c r="BA1000" s="6">
        <f t="shared" si="8705"/>
        <v>1.17802348555452</v>
      </c>
      <c r="BB1000" s="21">
        <f t="shared" si="8706"/>
        <v>1.3159901335411361</v>
      </c>
    </row>
    <row r="1001" spans="4:54" x14ac:dyDescent="0.25">
      <c r="D1001" s="28">
        <v>992</v>
      </c>
      <c r="F1001" s="20"/>
      <c r="G1001" s="29">
        <f t="shared" si="8717"/>
        <v>496.5</v>
      </c>
      <c r="H1001" s="4">
        <f t="shared" ref="H1001" si="8962">H$5/G1001+H$6</f>
        <v>4.028710171198389</v>
      </c>
      <c r="I1001" s="4">
        <f t="shared" si="8708"/>
        <v>5.7742331319234648</v>
      </c>
      <c r="J1001" s="28">
        <v>992</v>
      </c>
      <c r="K1001" s="4">
        <f t="shared" ref="K1001" si="8963">K$5/J1001+K$6</f>
        <v>4.028754838709677</v>
      </c>
      <c r="L1001" s="4">
        <f t="shared" si="8710"/>
        <v>5.7742983870967741</v>
      </c>
      <c r="M1001" s="28">
        <f t="shared" si="8475"/>
        <v>2776</v>
      </c>
      <c r="N1001" s="6">
        <f t="shared" ref="N1001" si="8964">N$5/M1001+N$6</f>
        <v>3.730483285302594</v>
      </c>
      <c r="O1001" s="6">
        <f t="shared" si="8458"/>
        <v>5.2468253602305479</v>
      </c>
      <c r="P1001" s="28">
        <f t="shared" si="8477"/>
        <v>26860</v>
      </c>
      <c r="Q1001" s="6">
        <f t="shared" ref="Q1001" si="8965">Q$5/P1001+Q$6</f>
        <v>3.6994983618763961</v>
      </c>
      <c r="R1001" s="6">
        <f t="shared" si="8460"/>
        <v>5.2130823529411767</v>
      </c>
      <c r="S1001" s="28">
        <f t="shared" si="8778"/>
        <v>51680</v>
      </c>
      <c r="T1001" s="6">
        <f t="shared" ref="T1001" si="8966">T$5/S1001+T$6</f>
        <v>2.6541888544891643</v>
      </c>
      <c r="U1001" s="6">
        <f t="shared" si="8462"/>
        <v>2.9641982972136223</v>
      </c>
      <c r="V1001" s="28">
        <f t="shared" si="8780"/>
        <v>99200</v>
      </c>
      <c r="W1001" s="6">
        <f t="shared" ref="W1001" si="8967">W$5/V1001+W$6</f>
        <v>2.56666814516129</v>
      </c>
      <c r="X1001" s="6">
        <f t="shared" si="8464"/>
        <v>2.8667040322580646</v>
      </c>
      <c r="Y1001" s="28">
        <f t="shared" si="8782"/>
        <v>198200</v>
      </c>
      <c r="Z1001" s="6">
        <f t="shared" ref="Z1001" si="8968">Z$5/Y1001+Z$6</f>
        <v>2.4442467204843594</v>
      </c>
      <c r="AA1001" s="6">
        <f t="shared" si="8466"/>
        <v>2.7301865792129165</v>
      </c>
      <c r="AB1001" s="28">
        <f t="shared" si="8865"/>
        <v>1388000</v>
      </c>
      <c r="AC1001" s="6">
        <f t="shared" ref="AC1001" si="8969">AC$5/AB1001+AC$6</f>
        <v>2.1977561959654182</v>
      </c>
      <c r="AD1001" s="6">
        <f t="shared" si="8468"/>
        <v>2.4551593659942363</v>
      </c>
      <c r="AE1001" s="28">
        <f t="shared" si="8948"/>
        <v>2149000</v>
      </c>
      <c r="AF1001" s="6">
        <f t="shared" si="8451"/>
        <v>1.912319823173569</v>
      </c>
      <c r="AG1001" s="6">
        <f t="shared" si="8469"/>
        <v>2.136351046998604</v>
      </c>
      <c r="AH1001" s="28">
        <f t="shared" si="8949"/>
        <v>2149000</v>
      </c>
      <c r="AI1001" s="6">
        <f t="shared" si="8452"/>
        <v>1.4457198231735691</v>
      </c>
      <c r="AJ1001" s="6">
        <f t="shared" si="8470"/>
        <v>1.6150510469986041</v>
      </c>
      <c r="AK1001" s="28">
        <f t="shared" si="8950"/>
        <v>2149000</v>
      </c>
      <c r="AL1001" s="6">
        <f t="shared" si="8453"/>
        <v>0.74561982317356912</v>
      </c>
      <c r="AM1001" s="6">
        <f t="shared" si="8471"/>
        <v>0.74978361144907879</v>
      </c>
      <c r="AN1001" s="28">
        <f t="shared" si="8951"/>
        <v>2149000</v>
      </c>
      <c r="AO1001" s="6">
        <f t="shared" si="8454"/>
        <v>0.44481982317356911</v>
      </c>
      <c r="AP1001" s="6">
        <f t="shared" si="8472"/>
        <v>0.44735104699860401</v>
      </c>
      <c r="AQ1001" s="28">
        <f t="shared" si="8785"/>
        <v>198200</v>
      </c>
      <c r="AR1001" s="6">
        <f t="shared" si="8699"/>
        <v>1.4119467204843592</v>
      </c>
      <c r="AS1001" s="6">
        <f t="shared" si="8700"/>
        <v>1.5768006334013198</v>
      </c>
      <c r="AT1001" s="28">
        <f t="shared" si="8867"/>
        <v>1388000</v>
      </c>
      <c r="AU1001" s="6">
        <f t="shared" si="8701"/>
        <v>1.179456195965418</v>
      </c>
      <c r="AV1001" s="6">
        <f t="shared" si="8702"/>
        <v>1.3174946067115141</v>
      </c>
      <c r="AW1001" s="28">
        <f t="shared" si="8952"/>
        <v>2149000</v>
      </c>
      <c r="AX1001" s="6">
        <f t="shared" si="8703"/>
        <v>1.178019823173569</v>
      </c>
      <c r="AY1001" s="6">
        <f t="shared" si="8704"/>
        <v>1.3159862877158819</v>
      </c>
      <c r="AZ1001" s="28">
        <f t="shared" si="8953"/>
        <v>2149000</v>
      </c>
      <c r="BA1001" s="6">
        <f t="shared" si="8705"/>
        <v>1.178019823173569</v>
      </c>
      <c r="BB1001" s="21">
        <f t="shared" si="8706"/>
        <v>1.3159862877158819</v>
      </c>
    </row>
    <row r="1002" spans="4:54" x14ac:dyDescent="0.25">
      <c r="D1002" s="28">
        <v>993</v>
      </c>
      <c r="F1002" s="20"/>
      <c r="G1002" s="29">
        <f t="shared" si="8717"/>
        <v>497</v>
      </c>
      <c r="H1002" s="4">
        <f t="shared" ref="H1002" si="8970">H$5/G1002+H$6</f>
        <v>4.0286655935613682</v>
      </c>
      <c r="I1002" s="4">
        <f t="shared" si="8708"/>
        <v>5.7741680080482896</v>
      </c>
      <c r="J1002" s="28">
        <v>993</v>
      </c>
      <c r="K1002" s="4">
        <f t="shared" ref="K1002" si="8971">K$5/J1002+K$6</f>
        <v>4.028710171198389</v>
      </c>
      <c r="L1002" s="4">
        <f t="shared" si="8710"/>
        <v>5.7742331319234648</v>
      </c>
      <c r="M1002" s="28">
        <f t="shared" si="8475"/>
        <v>2779</v>
      </c>
      <c r="N1002" s="6">
        <f t="shared" ref="N1002" si="8972">N$5/M1002+N$6</f>
        <v>3.7304440086362001</v>
      </c>
      <c r="O1002" s="6">
        <f t="shared" si="8458"/>
        <v>5.2467825836631885</v>
      </c>
      <c r="P1002" s="28">
        <f t="shared" si="8477"/>
        <v>26890</v>
      </c>
      <c r="Q1002" s="6">
        <f t="shared" ref="Q1002" si="8973">Q$5/P1002+Q$6</f>
        <v>3.6994923391595389</v>
      </c>
      <c r="R1002" s="6">
        <f t="shared" si="8460"/>
        <v>5.2130757902566014</v>
      </c>
      <c r="S1002" s="28">
        <f t="shared" si="8778"/>
        <v>51745</v>
      </c>
      <c r="T1002" s="6">
        <f t="shared" ref="T1002" si="8974">T$5/S1002+T$6</f>
        <v>2.6541660063774279</v>
      </c>
      <c r="U1002" s="6">
        <f t="shared" si="8462"/>
        <v>2.9641743066962993</v>
      </c>
      <c r="V1002" s="28">
        <f t="shared" si="8780"/>
        <v>99325</v>
      </c>
      <c r="W1002" s="6">
        <f t="shared" ref="W1002" si="8975">W$5/V1002+W$6</f>
        <v>2.5666495595268057</v>
      </c>
      <c r="X1002" s="6">
        <f t="shared" si="8464"/>
        <v>2.8666845205134659</v>
      </c>
      <c r="Y1002" s="28">
        <f t="shared" si="8782"/>
        <v>198450</v>
      </c>
      <c r="Z1002" s="6">
        <f t="shared" ref="Z1002" si="8976">Z$5/Y1002+Z$6</f>
        <v>2.4442331821617538</v>
      </c>
      <c r="AA1002" s="6">
        <f t="shared" si="8466"/>
        <v>2.7301723607961703</v>
      </c>
      <c r="AB1002" s="28">
        <f t="shared" si="8865"/>
        <v>1390000</v>
      </c>
      <c r="AC1002" s="6">
        <f t="shared" ref="AC1002" si="8977">AC$5/AB1002+AC$6</f>
        <v>2.1977503597122303</v>
      </c>
      <c r="AD1002" s="6">
        <f t="shared" si="8468"/>
        <v>2.4551532374100717</v>
      </c>
      <c r="AE1002" s="28">
        <f t="shared" si="8948"/>
        <v>2152000</v>
      </c>
      <c r="AF1002" s="6">
        <f t="shared" si="8451"/>
        <v>1.9123161710037175</v>
      </c>
      <c r="AG1002" s="6">
        <f t="shared" si="8469"/>
        <v>2.1363472118959108</v>
      </c>
      <c r="AH1002" s="28">
        <f t="shared" si="8949"/>
        <v>2152000</v>
      </c>
      <c r="AI1002" s="6">
        <f t="shared" si="8452"/>
        <v>1.4457161710037176</v>
      </c>
      <c r="AJ1002" s="6">
        <f t="shared" si="8470"/>
        <v>1.6150472118959109</v>
      </c>
      <c r="AK1002" s="28">
        <f t="shared" si="8950"/>
        <v>2152000</v>
      </c>
      <c r="AL1002" s="6">
        <f t="shared" si="8453"/>
        <v>0.74561617100371747</v>
      </c>
      <c r="AM1002" s="6">
        <f t="shared" si="8471"/>
        <v>0.7497797763463856</v>
      </c>
      <c r="AN1002" s="28">
        <f t="shared" si="8951"/>
        <v>2152000</v>
      </c>
      <c r="AO1002" s="6">
        <f t="shared" si="8454"/>
        <v>0.44481617100371745</v>
      </c>
      <c r="AP1002" s="6">
        <f t="shared" si="8472"/>
        <v>0.44734721189591076</v>
      </c>
      <c r="AQ1002" s="28">
        <f t="shared" si="8785"/>
        <v>198450</v>
      </c>
      <c r="AR1002" s="6">
        <f t="shared" si="8699"/>
        <v>1.4119331821617536</v>
      </c>
      <c r="AS1002" s="6">
        <f t="shared" si="8700"/>
        <v>1.5767864149845738</v>
      </c>
      <c r="AT1002" s="28">
        <f t="shared" si="8867"/>
        <v>1390000</v>
      </c>
      <c r="AU1002" s="6">
        <f t="shared" si="8701"/>
        <v>1.1794503597122301</v>
      </c>
      <c r="AV1002" s="6">
        <f t="shared" si="8702"/>
        <v>1.3174884781273497</v>
      </c>
      <c r="AW1002" s="28">
        <f t="shared" si="8952"/>
        <v>2152000</v>
      </c>
      <c r="AX1002" s="6">
        <f t="shared" si="8703"/>
        <v>1.1780161710037176</v>
      </c>
      <c r="AY1002" s="6">
        <f t="shared" si="8704"/>
        <v>1.3159824526131887</v>
      </c>
      <c r="AZ1002" s="28">
        <f t="shared" si="8953"/>
        <v>2152000</v>
      </c>
      <c r="BA1002" s="6">
        <f t="shared" si="8705"/>
        <v>1.1780161710037176</v>
      </c>
      <c r="BB1002" s="21">
        <f t="shared" si="8706"/>
        <v>1.3159824526131887</v>
      </c>
    </row>
    <row r="1003" spans="4:54" x14ac:dyDescent="0.25">
      <c r="D1003" s="28">
        <v>994</v>
      </c>
      <c r="F1003" s="20"/>
      <c r="G1003" s="29">
        <f t="shared" si="8717"/>
        <v>497.5</v>
      </c>
      <c r="H1003" s="4">
        <f t="shared" ref="H1003" si="8978">H$5/G1003+H$6</f>
        <v>4.0286211055276384</v>
      </c>
      <c r="I1003" s="4">
        <f t="shared" si="8708"/>
        <v>5.7741030150753767</v>
      </c>
      <c r="J1003" s="28">
        <v>994</v>
      </c>
      <c r="K1003" s="4">
        <f t="shared" ref="K1003" si="8979">K$5/J1003+K$6</f>
        <v>4.0286655935613682</v>
      </c>
      <c r="L1003" s="4">
        <f t="shared" si="8710"/>
        <v>5.7741680080482896</v>
      </c>
      <c r="M1003" s="28">
        <f t="shared" si="8475"/>
        <v>2782</v>
      </c>
      <c r="N1003" s="6">
        <f t="shared" ref="N1003" si="8980">N$5/M1003+N$6</f>
        <v>3.7304048166786488</v>
      </c>
      <c r="O1003" s="6">
        <f t="shared" si="8458"/>
        <v>5.2467398993529839</v>
      </c>
      <c r="P1003" s="28">
        <f t="shared" si="8477"/>
        <v>26920</v>
      </c>
      <c r="Q1003" s="6">
        <f t="shared" ref="Q1003" si="8981">Q$5/P1003+Q$6</f>
        <v>3.6994863298662706</v>
      </c>
      <c r="R1003" s="6">
        <f t="shared" si="8460"/>
        <v>5.2130692421991087</v>
      </c>
      <c r="S1003" s="28">
        <f t="shared" si="8778"/>
        <v>51810</v>
      </c>
      <c r="T1003" s="6">
        <f t="shared" ref="T1003" si="8982">T$5/S1003+T$6</f>
        <v>2.654143215595445</v>
      </c>
      <c r="U1003" s="6">
        <f t="shared" si="8462"/>
        <v>2.9641503763752173</v>
      </c>
      <c r="V1003" s="28">
        <f t="shared" si="8780"/>
        <v>99450</v>
      </c>
      <c r="W1003" s="6">
        <f t="shared" ref="W1003" si="8983">W$5/V1003+W$6</f>
        <v>2.5666310206133733</v>
      </c>
      <c r="X1003" s="6">
        <f t="shared" si="8464"/>
        <v>2.8666650578179991</v>
      </c>
      <c r="Y1003" s="28">
        <f t="shared" si="8782"/>
        <v>198700</v>
      </c>
      <c r="Z1003" s="6">
        <f t="shared" ref="Z1003" si="8984">Z$5/Y1003+Z$6</f>
        <v>2.4442196779063914</v>
      </c>
      <c r="AA1003" s="6">
        <f t="shared" si="8466"/>
        <v>2.7301581781580273</v>
      </c>
      <c r="AB1003" s="28">
        <f t="shared" si="8865"/>
        <v>1392000</v>
      </c>
      <c r="AC1003" s="6">
        <f t="shared" ref="AC1003" si="8985">AC$5/AB1003+AC$6</f>
        <v>2.1977445402298854</v>
      </c>
      <c r="AD1003" s="6">
        <f t="shared" si="8468"/>
        <v>2.4551471264367817</v>
      </c>
      <c r="AE1003" s="28">
        <f t="shared" si="8948"/>
        <v>2155000</v>
      </c>
      <c r="AF1003" s="6">
        <f t="shared" si="8451"/>
        <v>1.9123125290023202</v>
      </c>
      <c r="AG1003" s="6">
        <f t="shared" si="8469"/>
        <v>2.1363433874709976</v>
      </c>
      <c r="AH1003" s="28">
        <f t="shared" si="8949"/>
        <v>2155000</v>
      </c>
      <c r="AI1003" s="6">
        <f t="shared" si="8452"/>
        <v>1.4457125290023203</v>
      </c>
      <c r="AJ1003" s="6">
        <f t="shared" si="8470"/>
        <v>1.6150433874709977</v>
      </c>
      <c r="AK1003" s="28">
        <f t="shared" si="8950"/>
        <v>2155000</v>
      </c>
      <c r="AL1003" s="6">
        <f t="shared" si="8453"/>
        <v>0.74561252900232022</v>
      </c>
      <c r="AM1003" s="6">
        <f t="shared" si="8471"/>
        <v>0.74977595192147251</v>
      </c>
      <c r="AN1003" s="28">
        <f t="shared" si="8951"/>
        <v>2155000</v>
      </c>
      <c r="AO1003" s="6">
        <f t="shared" si="8454"/>
        <v>0.44481252900232016</v>
      </c>
      <c r="AP1003" s="6">
        <f t="shared" si="8472"/>
        <v>0.44734338747099767</v>
      </c>
      <c r="AQ1003" s="28">
        <f t="shared" si="8785"/>
        <v>198700</v>
      </c>
      <c r="AR1003" s="6">
        <f t="shared" si="8699"/>
        <v>1.4119196779063916</v>
      </c>
      <c r="AS1003" s="6">
        <f t="shared" si="8700"/>
        <v>1.5767722323464308</v>
      </c>
      <c r="AT1003" s="28">
        <f t="shared" si="8867"/>
        <v>1392000</v>
      </c>
      <c r="AU1003" s="6">
        <f t="shared" si="8701"/>
        <v>1.179444540229885</v>
      </c>
      <c r="AV1003" s="6">
        <f t="shared" si="8702"/>
        <v>1.3174823671540594</v>
      </c>
      <c r="AW1003" s="28">
        <f t="shared" si="8952"/>
        <v>2155000</v>
      </c>
      <c r="AX1003" s="6">
        <f t="shared" si="8703"/>
        <v>1.1780125290023202</v>
      </c>
      <c r="AY1003" s="6">
        <f t="shared" si="8704"/>
        <v>1.3159786281882755</v>
      </c>
      <c r="AZ1003" s="28">
        <f t="shared" si="8953"/>
        <v>2155000</v>
      </c>
      <c r="BA1003" s="6">
        <f t="shared" si="8705"/>
        <v>1.1780125290023202</v>
      </c>
      <c r="BB1003" s="21">
        <f t="shared" si="8706"/>
        <v>1.3159786281882755</v>
      </c>
    </row>
    <row r="1004" spans="4:54" x14ac:dyDescent="0.25">
      <c r="D1004" s="28">
        <v>995</v>
      </c>
      <c r="F1004" s="20"/>
      <c r="G1004" s="29">
        <f t="shared" si="8717"/>
        <v>498</v>
      </c>
      <c r="H1004" s="4">
        <f t="shared" ref="H1004" si="8986">H$5/G1004+H$6</f>
        <v>4.0285767068273088</v>
      </c>
      <c r="I1004" s="4">
        <f t="shared" si="8708"/>
        <v>5.7740381526104416</v>
      </c>
      <c r="J1004" s="28">
        <v>995</v>
      </c>
      <c r="K1004" s="4">
        <f t="shared" ref="K1004" si="8987">K$5/J1004+K$6</f>
        <v>4.0286211055276384</v>
      </c>
      <c r="L1004" s="4">
        <f t="shared" si="8710"/>
        <v>5.7741030150753767</v>
      </c>
      <c r="M1004" s="28">
        <f t="shared" si="8475"/>
        <v>2785</v>
      </c>
      <c r="N1004" s="6">
        <f t="shared" ref="N1004" si="8988">N$5/M1004+N$6</f>
        <v>3.7303657091561941</v>
      </c>
      <c r="O1004" s="6">
        <f t="shared" si="8458"/>
        <v>5.2466973070017957</v>
      </c>
      <c r="P1004" s="28">
        <f t="shared" si="8477"/>
        <v>26950</v>
      </c>
      <c r="Q1004" s="6">
        <f t="shared" ref="Q1004" si="8989">Q$5/P1004+Q$6</f>
        <v>3.6994803339517626</v>
      </c>
      <c r="R1004" s="6">
        <f t="shared" si="8460"/>
        <v>5.2130627087198516</v>
      </c>
      <c r="S1004" s="28">
        <f t="shared" si="8778"/>
        <v>51875</v>
      </c>
      <c r="T1004" s="6">
        <f t="shared" ref="T1004" si="8990">T$5/S1004+T$6</f>
        <v>2.6541204819277109</v>
      </c>
      <c r="U1004" s="6">
        <f t="shared" si="8462"/>
        <v>2.9641265060240962</v>
      </c>
      <c r="V1004" s="28">
        <f t="shared" si="8780"/>
        <v>99575</v>
      </c>
      <c r="W1004" s="6">
        <f t="shared" ref="W1004" si="8991">W$5/V1004+W$6</f>
        <v>2.5666125282450412</v>
      </c>
      <c r="X1004" s="6">
        <f t="shared" si="8464"/>
        <v>2.8666456439869443</v>
      </c>
      <c r="Y1004" s="28">
        <f t="shared" si="8782"/>
        <v>198950</v>
      </c>
      <c r="Z1004" s="6">
        <f t="shared" ref="Z1004" si="8992">Z$5/Y1004+Z$6</f>
        <v>2.4442062075898465</v>
      </c>
      <c r="AA1004" s="6">
        <f t="shared" si="8466"/>
        <v>2.7301440311636092</v>
      </c>
      <c r="AB1004" s="28">
        <f t="shared" si="8865"/>
        <v>1394000</v>
      </c>
      <c r="AC1004" s="6">
        <f t="shared" ref="AC1004" si="8993">AC$5/AB1004+AC$6</f>
        <v>2.1977387374461981</v>
      </c>
      <c r="AD1004" s="6">
        <f t="shared" si="8468"/>
        <v>2.455141032998565</v>
      </c>
      <c r="AE1004" s="28">
        <f t="shared" si="8948"/>
        <v>2158000</v>
      </c>
      <c r="AF1004" s="6">
        <f t="shared" si="8451"/>
        <v>1.9123088971269693</v>
      </c>
      <c r="AG1004" s="6">
        <f t="shared" si="8469"/>
        <v>2.1363395736793325</v>
      </c>
      <c r="AH1004" s="28">
        <f t="shared" si="8949"/>
        <v>2158000</v>
      </c>
      <c r="AI1004" s="6">
        <f t="shared" si="8452"/>
        <v>1.4457088971269694</v>
      </c>
      <c r="AJ1004" s="6">
        <f t="shared" si="8470"/>
        <v>1.6150395736793328</v>
      </c>
      <c r="AK1004" s="28">
        <f t="shared" si="8950"/>
        <v>2158000</v>
      </c>
      <c r="AL1004" s="6">
        <f t="shared" si="8453"/>
        <v>0.74560889712696943</v>
      </c>
      <c r="AM1004" s="6">
        <f t="shared" si="8471"/>
        <v>0.74977213812980759</v>
      </c>
      <c r="AN1004" s="28">
        <f t="shared" si="8951"/>
        <v>2158000</v>
      </c>
      <c r="AO1004" s="6">
        <f t="shared" si="8454"/>
        <v>0.44480889712696942</v>
      </c>
      <c r="AP1004" s="6">
        <f t="shared" si="8472"/>
        <v>0.44733957367933269</v>
      </c>
      <c r="AQ1004" s="28">
        <f t="shared" si="8785"/>
        <v>198950</v>
      </c>
      <c r="AR1004" s="6">
        <f t="shared" si="8699"/>
        <v>1.4119062075898468</v>
      </c>
      <c r="AS1004" s="6">
        <f t="shared" si="8700"/>
        <v>1.5767580853520125</v>
      </c>
      <c r="AT1004" s="28">
        <f t="shared" si="8867"/>
        <v>1394000</v>
      </c>
      <c r="AU1004" s="6">
        <f t="shared" si="8701"/>
        <v>1.1794387374461981</v>
      </c>
      <c r="AV1004" s="6">
        <f t="shared" si="8702"/>
        <v>1.3174762737158432</v>
      </c>
      <c r="AW1004" s="28">
        <f t="shared" si="8952"/>
        <v>2158000</v>
      </c>
      <c r="AX1004" s="6">
        <f t="shared" si="8703"/>
        <v>1.1780088971269693</v>
      </c>
      <c r="AY1004" s="6">
        <f t="shared" si="8704"/>
        <v>1.3159748143966106</v>
      </c>
      <c r="AZ1004" s="28">
        <f t="shared" si="8953"/>
        <v>2158000</v>
      </c>
      <c r="BA1004" s="6">
        <f t="shared" si="8705"/>
        <v>1.1780088971269693</v>
      </c>
      <c r="BB1004" s="21">
        <f t="shared" si="8706"/>
        <v>1.3159748143966106</v>
      </c>
    </row>
    <row r="1005" spans="4:54" x14ac:dyDescent="0.25">
      <c r="D1005" s="28">
        <v>996</v>
      </c>
      <c r="F1005" s="20"/>
      <c r="G1005" s="29">
        <f t="shared" si="8717"/>
        <v>498.5</v>
      </c>
      <c r="H1005" s="4">
        <f t="shared" ref="H1005" si="8994">H$5/G1005+H$6</f>
        <v>4.028532397191575</v>
      </c>
      <c r="I1005" s="4">
        <f t="shared" si="8708"/>
        <v>5.7739734202607824</v>
      </c>
      <c r="J1005" s="28">
        <v>996</v>
      </c>
      <c r="K1005" s="4">
        <f t="shared" ref="K1005" si="8995">K$5/J1005+K$6</f>
        <v>4.0285767068273088</v>
      </c>
      <c r="L1005" s="4">
        <f t="shared" si="8710"/>
        <v>5.7740381526104416</v>
      </c>
      <c r="M1005" s="28">
        <f t="shared" si="8475"/>
        <v>2788</v>
      </c>
      <c r="N1005" s="6">
        <f t="shared" ref="N1005" si="8996">N$5/M1005+N$6</f>
        <v>3.7303266857962698</v>
      </c>
      <c r="O1005" s="6">
        <f t="shared" si="8458"/>
        <v>5.2466548063127689</v>
      </c>
      <c r="P1005" s="28">
        <f t="shared" si="8477"/>
        <v>26980</v>
      </c>
      <c r="Q1005" s="6">
        <f t="shared" ref="Q1005" si="8997">Q$5/P1005+Q$6</f>
        <v>3.6994743513713866</v>
      </c>
      <c r="R1005" s="6">
        <f t="shared" si="8460"/>
        <v>5.2130561897702004</v>
      </c>
      <c r="S1005" s="28">
        <f t="shared" si="8778"/>
        <v>51940</v>
      </c>
      <c r="T1005" s="6">
        <f t="shared" ref="T1005" si="8998">T$5/S1005+T$6</f>
        <v>2.6540978051597999</v>
      </c>
      <c r="U1005" s="6">
        <f t="shared" si="8462"/>
        <v>2.9641026954177896</v>
      </c>
      <c r="V1005" s="28">
        <f t="shared" si="8780"/>
        <v>99700</v>
      </c>
      <c r="W1005" s="6">
        <f t="shared" ref="W1005" si="8999">W$5/V1005+W$6</f>
        <v>2.5665940822467399</v>
      </c>
      <c r="X1005" s="6">
        <f t="shared" si="8464"/>
        <v>2.8666262788365096</v>
      </c>
      <c r="Y1005" s="28">
        <f t="shared" si="8782"/>
        <v>199200</v>
      </c>
      <c r="Z1005" s="6">
        <f t="shared" ref="Z1005" si="9000">Z$5/Y1005+Z$6</f>
        <v>2.4441927710843374</v>
      </c>
      <c r="AA1005" s="6">
        <f t="shared" si="8466"/>
        <v>2.7301299196787148</v>
      </c>
      <c r="AB1005" s="28">
        <f t="shared" si="8865"/>
        <v>1396000</v>
      </c>
      <c r="AC1005" s="6">
        <f t="shared" ref="AC1005" si="9001">AC$5/AB1005+AC$6</f>
        <v>2.1977329512893986</v>
      </c>
      <c r="AD1005" s="6">
        <f t="shared" si="8468"/>
        <v>2.4551349570200571</v>
      </c>
      <c r="AE1005" s="28">
        <f t="shared" si="8948"/>
        <v>2161000</v>
      </c>
      <c r="AF1005" s="6">
        <f t="shared" ref="AF1005:AF1009" si="9002">AF$5/AE1005+AF$6</f>
        <v>1.9123052753354928</v>
      </c>
      <c r="AG1005" s="6">
        <f t="shared" si="8469"/>
        <v>2.1363357704766313</v>
      </c>
      <c r="AH1005" s="28">
        <f t="shared" si="8949"/>
        <v>2161000</v>
      </c>
      <c r="AI1005" s="6">
        <f t="shared" ref="AI1005:AI1009" si="9003">AI$5/AH1005+AI$6</f>
        <v>1.4457052753354929</v>
      </c>
      <c r="AJ1005" s="6">
        <f t="shared" si="8470"/>
        <v>1.6150357704766312</v>
      </c>
      <c r="AK1005" s="28">
        <f t="shared" si="8950"/>
        <v>2161000</v>
      </c>
      <c r="AL1005" s="6">
        <f t="shared" ref="AL1005:AL1009" si="9004">AL$5/AK1005+AL$6</f>
        <v>0.74560527533549281</v>
      </c>
      <c r="AM1005" s="6">
        <f t="shared" si="8471"/>
        <v>0.74976833492710604</v>
      </c>
      <c r="AN1005" s="28">
        <f t="shared" si="8951"/>
        <v>2161000</v>
      </c>
      <c r="AO1005" s="6">
        <f t="shared" ref="AO1005:AO1009" si="9005">AO$5/AN1005+AO$6</f>
        <v>0.4448052753354928</v>
      </c>
      <c r="AP1005" s="6">
        <f t="shared" si="8472"/>
        <v>0.4473357704766312</v>
      </c>
      <c r="AQ1005" s="28">
        <f t="shared" si="8785"/>
        <v>199200</v>
      </c>
      <c r="AR1005" s="6">
        <f t="shared" si="8699"/>
        <v>1.4118927710843374</v>
      </c>
      <c r="AS1005" s="6">
        <f t="shared" si="8700"/>
        <v>1.5767439738671185</v>
      </c>
      <c r="AT1005" s="28">
        <f t="shared" si="8867"/>
        <v>1396000</v>
      </c>
      <c r="AU1005" s="6">
        <f t="shared" si="8701"/>
        <v>1.1794329512893982</v>
      </c>
      <c r="AV1005" s="6">
        <f t="shared" si="8702"/>
        <v>1.3174701977373351</v>
      </c>
      <c r="AW1005" s="28">
        <f t="shared" si="8952"/>
        <v>2161000</v>
      </c>
      <c r="AX1005" s="6">
        <f t="shared" si="8703"/>
        <v>1.1780052753354928</v>
      </c>
      <c r="AY1005" s="6">
        <f t="shared" si="8704"/>
        <v>1.3159710111939089</v>
      </c>
      <c r="AZ1005" s="28">
        <f t="shared" si="8953"/>
        <v>2161000</v>
      </c>
      <c r="BA1005" s="6">
        <f t="shared" si="8705"/>
        <v>1.1780052753354928</v>
      </c>
      <c r="BB1005" s="21">
        <f t="shared" si="8706"/>
        <v>1.3159710111939089</v>
      </c>
    </row>
    <row r="1006" spans="4:54" x14ac:dyDescent="0.25">
      <c r="D1006" s="28">
        <v>997</v>
      </c>
      <c r="F1006" s="20"/>
      <c r="G1006" s="29">
        <f t="shared" si="8717"/>
        <v>499</v>
      </c>
      <c r="H1006" s="4">
        <f t="shared" ref="H1006" si="9006">H$5/G1006+H$6</f>
        <v>4.0284881763527052</v>
      </c>
      <c r="I1006" s="4">
        <f t="shared" si="8708"/>
        <v>5.7739088176352711</v>
      </c>
      <c r="J1006" s="28">
        <v>997</v>
      </c>
      <c r="K1006" s="4">
        <f t="shared" ref="K1006" si="9007">K$5/J1006+K$6</f>
        <v>4.028532397191575</v>
      </c>
      <c r="L1006" s="4">
        <f t="shared" si="8710"/>
        <v>5.7739734202607824</v>
      </c>
      <c r="M1006" s="28">
        <f t="shared" si="8475"/>
        <v>2791</v>
      </c>
      <c r="N1006" s="6">
        <f t="shared" ref="N1006" si="9008">N$5/M1006+N$6</f>
        <v>3.7302877463274813</v>
      </c>
      <c r="O1006" s="6">
        <f t="shared" ref="O1006:O1009" si="9009">O$5/M1006+O$6</f>
        <v>5.2466123969903267</v>
      </c>
      <c r="P1006" s="28">
        <f t="shared" si="8477"/>
        <v>27010</v>
      </c>
      <c r="Q1006" s="6">
        <f t="shared" ref="Q1006" si="9010">Q$5/P1006+Q$6</f>
        <v>3.699468382080711</v>
      </c>
      <c r="R1006" s="6">
        <f t="shared" ref="R1006:R1009" si="9011">R$5/P1006+R$6</f>
        <v>5.2130496853017405</v>
      </c>
      <c r="S1006" s="28">
        <f t="shared" si="8778"/>
        <v>52005</v>
      </c>
      <c r="T1006" s="6">
        <f t="shared" ref="T1006" si="9012">T$5/S1006+T$6</f>
        <v>2.6540751850783582</v>
      </c>
      <c r="U1006" s="6">
        <f t="shared" ref="U1006:U1009" si="9013">U$5/S1006+U$6</f>
        <v>2.9640789443322757</v>
      </c>
      <c r="V1006" s="28">
        <f t="shared" si="8780"/>
        <v>99825</v>
      </c>
      <c r="W1006" s="6">
        <f t="shared" ref="W1006" si="9014">W$5/V1006+W$6</f>
        <v>2.5665756824442774</v>
      </c>
      <c r="X1006" s="6">
        <f t="shared" ref="X1006:X1009" si="9015">X$5/V1006+X$6</f>
        <v>2.8666069621838215</v>
      </c>
      <c r="Y1006" s="28">
        <f t="shared" si="8782"/>
        <v>199450</v>
      </c>
      <c r="Z1006" s="6">
        <f t="shared" ref="Z1006" si="9016">Z$5/Y1006+Z$6</f>
        <v>2.4441793682627226</v>
      </c>
      <c r="AA1006" s="6">
        <f t="shared" ref="AA1006:AA1009" si="9017">AA$5/Y1006+AA$6</f>
        <v>2.7301158435698172</v>
      </c>
      <c r="AB1006" s="28">
        <f t="shared" si="8865"/>
        <v>1398000</v>
      </c>
      <c r="AC1006" s="6">
        <f t="shared" ref="AC1006" si="9018">AC$5/AB1006+AC$6</f>
        <v>2.1977271816881263</v>
      </c>
      <c r="AD1006" s="6">
        <f t="shared" ref="AD1006:AD1009" si="9019">AD$5/AB1006+AD$6</f>
        <v>2.4551288984263233</v>
      </c>
      <c r="AE1006" s="28">
        <f t="shared" si="8948"/>
        <v>2164000</v>
      </c>
      <c r="AF1006" s="6">
        <f t="shared" si="9002"/>
        <v>1.912301663585952</v>
      </c>
      <c r="AG1006" s="6">
        <f t="shared" ref="AG1006:AG1009" si="9020">AG$5/AE1006+AG$6</f>
        <v>2.1363319778188541</v>
      </c>
      <c r="AH1006" s="28">
        <f t="shared" si="8949"/>
        <v>2164000</v>
      </c>
      <c r="AI1006" s="6">
        <f t="shared" si="9003"/>
        <v>1.4457016635859521</v>
      </c>
      <c r="AJ1006" s="6">
        <f t="shared" ref="AJ1006:AJ1009" si="9021">AJ$5/AH1006+AJ$6</f>
        <v>1.615031977818854</v>
      </c>
      <c r="AK1006" s="28">
        <f t="shared" si="8950"/>
        <v>2164000</v>
      </c>
      <c r="AL1006" s="6">
        <f t="shared" si="9004"/>
        <v>0.74560166358595192</v>
      </c>
      <c r="AM1006" s="6">
        <f t="shared" ref="AM1006:AM1009" si="9022">AM$5/AK1006+AM$6</f>
        <v>0.74976454226932876</v>
      </c>
      <c r="AN1006" s="28">
        <f t="shared" si="8951"/>
        <v>2164000</v>
      </c>
      <c r="AO1006" s="6">
        <f t="shared" si="9005"/>
        <v>0.44480166358595191</v>
      </c>
      <c r="AP1006" s="6">
        <f t="shared" ref="AP1006:AP1009" si="9023">AP$5/AN1006+AP$6</f>
        <v>0.44733197781885398</v>
      </c>
      <c r="AQ1006" s="28">
        <f t="shared" si="8785"/>
        <v>199450</v>
      </c>
      <c r="AR1006" s="6">
        <f t="shared" si="8699"/>
        <v>1.4118793682627224</v>
      </c>
      <c r="AS1006" s="6">
        <f t="shared" si="8700"/>
        <v>1.5767298977582207</v>
      </c>
      <c r="AT1006" s="28">
        <f t="shared" si="8867"/>
        <v>1398000</v>
      </c>
      <c r="AU1006" s="6">
        <f t="shared" si="8701"/>
        <v>1.1794271816881259</v>
      </c>
      <c r="AV1006" s="6">
        <f t="shared" si="8702"/>
        <v>1.3174641391436011</v>
      </c>
      <c r="AW1006" s="28">
        <f t="shared" si="8952"/>
        <v>2164000</v>
      </c>
      <c r="AX1006" s="6">
        <f t="shared" si="8703"/>
        <v>1.178001663585952</v>
      </c>
      <c r="AY1006" s="6">
        <f t="shared" si="8704"/>
        <v>1.3159672185361317</v>
      </c>
      <c r="AZ1006" s="28">
        <f t="shared" si="8953"/>
        <v>2164000</v>
      </c>
      <c r="BA1006" s="6">
        <f t="shared" si="8705"/>
        <v>1.178001663585952</v>
      </c>
      <c r="BB1006" s="21">
        <f t="shared" si="8706"/>
        <v>1.3159672185361317</v>
      </c>
    </row>
    <row r="1007" spans="4:54" x14ac:dyDescent="0.25">
      <c r="D1007" s="28">
        <v>998</v>
      </c>
      <c r="F1007" s="20"/>
      <c r="G1007" s="29">
        <f t="shared" si="8717"/>
        <v>499.5</v>
      </c>
      <c r="H1007" s="4">
        <f t="shared" ref="H1007" si="9024">H$5/G1007+H$6</f>
        <v>4.0284440440440443</v>
      </c>
      <c r="I1007" s="4">
        <f t="shared" si="8708"/>
        <v>5.7738443443443446</v>
      </c>
      <c r="J1007" s="28">
        <v>998</v>
      </c>
      <c r="K1007" s="4">
        <f t="shared" ref="K1007" si="9025">K$5/J1007+K$6</f>
        <v>4.0284881763527052</v>
      </c>
      <c r="L1007" s="4">
        <f t="shared" si="8710"/>
        <v>5.7739088176352711</v>
      </c>
      <c r="M1007" s="28">
        <f t="shared" ref="M1007:M1009" si="9026">+M1006+3</f>
        <v>2794</v>
      </c>
      <c r="N1007" s="6">
        <f t="shared" ref="N1007" si="9027">N$5/M1007+N$6</f>
        <v>3.7302488904795994</v>
      </c>
      <c r="O1007" s="6">
        <f t="shared" si="9009"/>
        <v>5.2465700787401577</v>
      </c>
      <c r="P1007" s="28">
        <f t="shared" ref="P1007:P1009" si="9028">P1006+30</f>
        <v>27040</v>
      </c>
      <c r="Q1007" s="6">
        <f t="shared" ref="Q1007" si="9029">Q$5/P1007+Q$6</f>
        <v>3.6994624260355029</v>
      </c>
      <c r="R1007" s="6">
        <f t="shared" si="9011"/>
        <v>5.2130431952662724</v>
      </c>
      <c r="S1007" s="28">
        <f t="shared" si="8778"/>
        <v>52070</v>
      </c>
      <c r="T1007" s="6">
        <f t="shared" ref="T1007" si="9030">T$5/S1007+T$6</f>
        <v>2.6540526214710969</v>
      </c>
      <c r="U1007" s="6">
        <f t="shared" si="9013"/>
        <v>2.9640552525446515</v>
      </c>
      <c r="V1007" s="28">
        <f t="shared" si="8780"/>
        <v>99950</v>
      </c>
      <c r="W1007" s="6">
        <f t="shared" ref="W1007" si="9031">W$5/V1007+W$6</f>
        <v>2.5665573286643322</v>
      </c>
      <c r="X1007" s="6">
        <f t="shared" si="9015"/>
        <v>2.8665876938469235</v>
      </c>
      <c r="Y1007" s="28">
        <f t="shared" si="8782"/>
        <v>199700</v>
      </c>
      <c r="Z1007" s="6">
        <f t="shared" ref="Z1007" si="9032">Z$5/Y1007+Z$6</f>
        <v>2.4441659989984976</v>
      </c>
      <c r="AA1007" s="6">
        <f t="shared" si="9017"/>
        <v>2.730101802704056</v>
      </c>
      <c r="AB1007" s="28">
        <f t="shared" si="8865"/>
        <v>1400000</v>
      </c>
      <c r="AC1007" s="6">
        <f t="shared" ref="AC1007" si="9033">AC$5/AB1007+AC$6</f>
        <v>2.1977214285714286</v>
      </c>
      <c r="AD1007" s="6">
        <f t="shared" si="9019"/>
        <v>2.4551228571428569</v>
      </c>
      <c r="AE1007" s="28">
        <f t="shared" si="8948"/>
        <v>2167000</v>
      </c>
      <c r="AF1007" s="6">
        <f t="shared" si="9002"/>
        <v>1.9122980618366405</v>
      </c>
      <c r="AG1007" s="6">
        <f t="shared" si="9020"/>
        <v>2.1363281956622058</v>
      </c>
      <c r="AH1007" s="28">
        <f t="shared" si="8949"/>
        <v>2167000</v>
      </c>
      <c r="AI1007" s="6">
        <f t="shared" si="9003"/>
        <v>1.4456980618366406</v>
      </c>
      <c r="AJ1007" s="6">
        <f t="shared" si="9021"/>
        <v>1.6150281956622059</v>
      </c>
      <c r="AK1007" s="28">
        <f t="shared" si="8950"/>
        <v>2167000</v>
      </c>
      <c r="AL1007" s="6">
        <f t="shared" si="9004"/>
        <v>0.74559806183664046</v>
      </c>
      <c r="AM1007" s="6">
        <f t="shared" si="9022"/>
        <v>0.74976076011268067</v>
      </c>
      <c r="AN1007" s="28">
        <f t="shared" si="8951"/>
        <v>2167000</v>
      </c>
      <c r="AO1007" s="6">
        <f t="shared" si="9005"/>
        <v>0.4447980618366405</v>
      </c>
      <c r="AP1007" s="6">
        <f t="shared" si="9023"/>
        <v>0.44732819566220583</v>
      </c>
      <c r="AQ1007" s="28">
        <f t="shared" si="8785"/>
        <v>199700</v>
      </c>
      <c r="AR1007" s="6">
        <f t="shared" si="8699"/>
        <v>1.4118659989984979</v>
      </c>
      <c r="AS1007" s="6">
        <f t="shared" si="8700"/>
        <v>1.5767158568924597</v>
      </c>
      <c r="AT1007" s="28">
        <f t="shared" si="8867"/>
        <v>1400000</v>
      </c>
      <c r="AU1007" s="6">
        <f t="shared" si="8701"/>
        <v>1.1794214285714286</v>
      </c>
      <c r="AV1007" s="6">
        <f t="shared" si="8702"/>
        <v>1.3174580978601349</v>
      </c>
      <c r="AW1007" s="28">
        <f t="shared" si="8952"/>
        <v>2167000</v>
      </c>
      <c r="AX1007" s="6">
        <f t="shared" si="8703"/>
        <v>1.1779980618366406</v>
      </c>
      <c r="AY1007" s="6">
        <f t="shared" si="8704"/>
        <v>1.3159634363794837</v>
      </c>
      <c r="AZ1007" s="28">
        <f t="shared" si="8953"/>
        <v>2167000</v>
      </c>
      <c r="BA1007" s="6">
        <f t="shared" si="8705"/>
        <v>1.1779980618366406</v>
      </c>
      <c r="BB1007" s="21">
        <f t="shared" si="8706"/>
        <v>1.3159634363794837</v>
      </c>
    </row>
    <row r="1008" spans="4:54" x14ac:dyDescent="0.25">
      <c r="D1008" s="28">
        <v>999</v>
      </c>
      <c r="F1008" s="20"/>
      <c r="G1008" s="29">
        <f t="shared" si="8717"/>
        <v>500</v>
      </c>
      <c r="H1008" s="4">
        <f t="shared" ref="H1008" si="9034">H$5/G1008+H$6</f>
        <v>4.0283999999999995</v>
      </c>
      <c r="I1008" s="4">
        <f t="shared" si="8708"/>
        <v>5.7737800000000004</v>
      </c>
      <c r="J1008" s="28">
        <v>999</v>
      </c>
      <c r="K1008" s="4">
        <f t="shared" ref="K1008" si="9035">K$5/J1008+K$6</f>
        <v>4.0284440440440443</v>
      </c>
      <c r="L1008" s="4">
        <f t="shared" si="8710"/>
        <v>5.7738443443443446</v>
      </c>
      <c r="M1008" s="28">
        <f t="shared" si="9026"/>
        <v>2797</v>
      </c>
      <c r="N1008" s="6">
        <f t="shared" ref="N1008" si="9036">N$5/M1008+N$6</f>
        <v>3.7302101179835541</v>
      </c>
      <c r="O1008" s="6">
        <f t="shared" si="9009"/>
        <v>5.2465278512692173</v>
      </c>
      <c r="P1008" s="28">
        <f t="shared" si="9028"/>
        <v>27070</v>
      </c>
      <c r="Q1008" s="6">
        <f t="shared" ref="Q1008" si="9037">Q$5/P1008+Q$6</f>
        <v>3.6994564831917254</v>
      </c>
      <c r="R1008" s="6">
        <f t="shared" si="9011"/>
        <v>5.2130367196158112</v>
      </c>
      <c r="S1008" s="28">
        <f t="shared" si="8778"/>
        <v>52135</v>
      </c>
      <c r="T1008" s="6">
        <f t="shared" ref="T1008" si="9038">T$5/S1008+T$6</f>
        <v>2.6540301141267864</v>
      </c>
      <c r="U1008" s="6">
        <f t="shared" si="9013"/>
        <v>2.9640316198331256</v>
      </c>
      <c r="V1008" s="28">
        <f t="shared" si="8780"/>
        <v>100075</v>
      </c>
      <c r="W1008" s="6">
        <f t="shared" ref="W1008" si="9039">W$5/V1008+W$6</f>
        <v>2.566539020734449</v>
      </c>
      <c r="X1008" s="6">
        <f t="shared" si="9015"/>
        <v>2.8665684736447665</v>
      </c>
      <c r="Y1008" s="28">
        <f t="shared" si="8782"/>
        <v>199950</v>
      </c>
      <c r="Z1008" s="6">
        <f t="shared" ref="Z1008" si="9040">Z$5/Y1008+Z$6</f>
        <v>2.4441526631657915</v>
      </c>
      <c r="AA1008" s="6">
        <f t="shared" si="9017"/>
        <v>2.7300877969492374</v>
      </c>
      <c r="AB1008" s="28">
        <f t="shared" si="8865"/>
        <v>1402000</v>
      </c>
      <c r="AC1008" s="6">
        <f t="shared" ref="AC1008" si="9041">AC$5/AB1008+AC$6</f>
        <v>2.1977156918687593</v>
      </c>
      <c r="AD1008" s="6">
        <f t="shared" si="9019"/>
        <v>2.4551168330955777</v>
      </c>
      <c r="AE1008" s="28">
        <f t="shared" si="8948"/>
        <v>2170000</v>
      </c>
      <c r="AF1008" s="6">
        <f t="shared" si="9002"/>
        <v>1.9122944700460829</v>
      </c>
      <c r="AG1008" s="6">
        <f t="shared" si="9020"/>
        <v>2.1363244239631336</v>
      </c>
      <c r="AH1008" s="28">
        <f t="shared" si="8949"/>
        <v>2170000</v>
      </c>
      <c r="AI1008" s="6">
        <f t="shared" si="9003"/>
        <v>1.445694470046083</v>
      </c>
      <c r="AJ1008" s="6">
        <f t="shared" si="9021"/>
        <v>1.6150244239631337</v>
      </c>
      <c r="AK1008" s="28">
        <f t="shared" si="8950"/>
        <v>2170000</v>
      </c>
      <c r="AL1008" s="6">
        <f t="shared" si="9004"/>
        <v>0.74559447004608292</v>
      </c>
      <c r="AM1008" s="6">
        <f t="shared" si="9022"/>
        <v>0.74975698841360849</v>
      </c>
      <c r="AN1008" s="28">
        <f t="shared" si="8951"/>
        <v>2170000</v>
      </c>
      <c r="AO1008" s="6">
        <f t="shared" si="9005"/>
        <v>0.44479447004608291</v>
      </c>
      <c r="AP1008" s="6">
        <f t="shared" si="9023"/>
        <v>0.44732442396313365</v>
      </c>
      <c r="AQ1008" s="28">
        <f t="shared" si="8785"/>
        <v>199950</v>
      </c>
      <c r="AR1008" s="6">
        <f t="shared" si="8699"/>
        <v>1.4118526631657915</v>
      </c>
      <c r="AS1008" s="6">
        <f t="shared" si="8700"/>
        <v>1.5767018511376409</v>
      </c>
      <c r="AT1008" s="28">
        <f t="shared" si="8867"/>
        <v>1402000</v>
      </c>
      <c r="AU1008" s="6">
        <f t="shared" si="8701"/>
        <v>1.1794156918687588</v>
      </c>
      <c r="AV1008" s="6">
        <f t="shared" si="8702"/>
        <v>1.3174520738128557</v>
      </c>
      <c r="AW1008" s="28">
        <f t="shared" si="8952"/>
        <v>2170000</v>
      </c>
      <c r="AX1008" s="6">
        <f t="shared" si="8703"/>
        <v>1.1779944700460829</v>
      </c>
      <c r="AY1008" s="6">
        <f t="shared" si="8704"/>
        <v>1.3159596646804115</v>
      </c>
      <c r="AZ1008" s="28">
        <f t="shared" si="8953"/>
        <v>2170000</v>
      </c>
      <c r="BA1008" s="6">
        <f t="shared" si="8705"/>
        <v>1.1779944700460829</v>
      </c>
      <c r="BB1008" s="21">
        <f t="shared" si="8706"/>
        <v>1.3159596646804115</v>
      </c>
    </row>
    <row r="1009" spans="4:54" x14ac:dyDescent="0.25">
      <c r="D1009" s="28">
        <v>1000</v>
      </c>
      <c r="F1009" s="20"/>
      <c r="G1009" s="29">
        <f t="shared" si="8717"/>
        <v>500.5</v>
      </c>
      <c r="H1009" s="4">
        <f t="shared" ref="H1009" si="9042">H$5/G1009+H$6</f>
        <v>4.0283560439560437</v>
      </c>
      <c r="I1009" s="4">
        <f t="shared" si="8708"/>
        <v>5.7737157842157849</v>
      </c>
      <c r="J1009" s="28">
        <v>1000</v>
      </c>
      <c r="K1009" s="4">
        <f t="shared" ref="K1009" si="9043">K$5/J1009+K$6</f>
        <v>4.0283999999999995</v>
      </c>
      <c r="L1009" s="4">
        <f t="shared" si="8710"/>
        <v>5.7737800000000004</v>
      </c>
      <c r="M1009" s="28">
        <f t="shared" si="9026"/>
        <v>2800</v>
      </c>
      <c r="N1009" s="6">
        <f t="shared" ref="N1009" si="9044">N$5/M1009+N$6</f>
        <v>3.7301714285714289</v>
      </c>
      <c r="O1009" s="6">
        <f t="shared" si="9009"/>
        <v>5.2464857142857149</v>
      </c>
      <c r="P1009" s="28">
        <f t="shared" si="9028"/>
        <v>27100</v>
      </c>
      <c r="Q1009" s="6">
        <f t="shared" ref="Q1009" si="9045">Q$5/P1009+Q$6</f>
        <v>3.6994505535055353</v>
      </c>
      <c r="R1009" s="6">
        <f t="shared" si="9011"/>
        <v>5.2130302583025836</v>
      </c>
      <c r="S1009" s="28">
        <f t="shared" si="8778"/>
        <v>52200</v>
      </c>
      <c r="T1009" s="6">
        <f t="shared" ref="T1009" si="9046">T$5/S1009+T$6</f>
        <v>2.6540076628352494</v>
      </c>
      <c r="U1009" s="6">
        <f t="shared" si="9013"/>
        <v>2.9640080459770117</v>
      </c>
      <c r="V1009" s="28">
        <f t="shared" si="8780"/>
        <v>100200</v>
      </c>
      <c r="W1009" s="6">
        <f t="shared" ref="W1009" si="9047">W$5/V1009+W$6</f>
        <v>2.5665207584830338</v>
      </c>
      <c r="X1009" s="6">
        <f t="shared" si="9015"/>
        <v>2.8665493013972054</v>
      </c>
      <c r="Y1009" s="28">
        <f t="shared" si="8782"/>
        <v>200200</v>
      </c>
      <c r="Z1009" s="6">
        <f t="shared" ref="Z1009" si="9048">Z$5/Y1009+Z$6</f>
        <v>2.4441393606393604</v>
      </c>
      <c r="AA1009" s="6">
        <f t="shared" si="9017"/>
        <v>2.7300738261738262</v>
      </c>
      <c r="AB1009" s="28">
        <f t="shared" si="8865"/>
        <v>1404000</v>
      </c>
      <c r="AC1009" s="6">
        <f t="shared" ref="AC1009" si="9049">AC$5/AB1009+AC$6</f>
        <v>2.1977099715099717</v>
      </c>
      <c r="AD1009" s="6">
        <f t="shared" si="9019"/>
        <v>2.4551108262108259</v>
      </c>
      <c r="AE1009" s="28">
        <f t="shared" si="8948"/>
        <v>2173000</v>
      </c>
      <c r="AF1009" s="6">
        <f t="shared" si="9002"/>
        <v>1.9122908881730327</v>
      </c>
      <c r="AG1009" s="6">
        <f t="shared" si="9020"/>
        <v>2.1363206626783247</v>
      </c>
      <c r="AH1009" s="28">
        <f t="shared" si="8949"/>
        <v>2173000</v>
      </c>
      <c r="AI1009" s="6">
        <f t="shared" si="9003"/>
        <v>1.4456908881730328</v>
      </c>
      <c r="AJ1009" s="6">
        <f t="shared" si="9021"/>
        <v>1.615020662678325</v>
      </c>
      <c r="AK1009" s="28">
        <f t="shared" si="8950"/>
        <v>2173000</v>
      </c>
      <c r="AL1009" s="6">
        <f t="shared" si="9004"/>
        <v>0.74559088817303265</v>
      </c>
      <c r="AM1009" s="6">
        <f t="shared" si="9022"/>
        <v>0.74975322712879977</v>
      </c>
      <c r="AN1009" s="28">
        <f t="shared" si="8951"/>
        <v>2173000</v>
      </c>
      <c r="AO1009" s="6">
        <f t="shared" si="9005"/>
        <v>0.44479088817303264</v>
      </c>
      <c r="AP1009" s="6">
        <f t="shared" si="9023"/>
        <v>0.44732066267832488</v>
      </c>
      <c r="AQ1009" s="28">
        <f t="shared" si="8785"/>
        <v>200200</v>
      </c>
      <c r="AR1009" s="6">
        <f t="shared" si="8699"/>
        <v>1.4118393606393607</v>
      </c>
      <c r="AS1009" s="6">
        <f t="shared" si="8700"/>
        <v>1.5766878803622297</v>
      </c>
      <c r="AT1009" s="28">
        <f t="shared" si="8867"/>
        <v>1404000</v>
      </c>
      <c r="AU1009" s="6">
        <f t="shared" si="8701"/>
        <v>1.1794099715099715</v>
      </c>
      <c r="AV1009" s="6">
        <f t="shared" si="8702"/>
        <v>1.3174460669281041</v>
      </c>
      <c r="AW1009" s="28">
        <f t="shared" si="8952"/>
        <v>2173000</v>
      </c>
      <c r="AX1009" s="6">
        <f t="shared" si="8703"/>
        <v>1.1779908881730328</v>
      </c>
      <c r="AY1009" s="6">
        <f t="shared" si="8704"/>
        <v>1.3159559033956028</v>
      </c>
      <c r="AZ1009" s="28">
        <f t="shared" si="8953"/>
        <v>2173000</v>
      </c>
      <c r="BA1009" s="6">
        <f t="shared" si="8705"/>
        <v>1.1779908881730328</v>
      </c>
      <c r="BB1009" s="21">
        <f t="shared" si="8706"/>
        <v>1.3159559033956028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AD3FD-7103-45E7-9AC0-A3ECFEF6B501}">
  <sheetPr codeName="Sheet13">
    <tabColor theme="4" tint="0.39997558519241921"/>
  </sheetPr>
  <dimension ref="A1:R748"/>
  <sheetViews>
    <sheetView workbookViewId="0"/>
  </sheetViews>
  <sheetFormatPr defaultColWidth="9.28515625" defaultRowHeight="15" customHeight="1" x14ac:dyDescent="0.25"/>
  <cols>
    <col min="1" max="1" width="4.7109375" style="2" customWidth="1"/>
    <col min="2" max="2" width="20.7109375" style="2" bestFit="1" customWidth="1"/>
    <col min="3" max="3" width="11.7109375" style="2" customWidth="1"/>
    <col min="4" max="4" width="1.7109375" style="2" customWidth="1"/>
    <col min="5" max="5" width="13.7109375" style="2" customWidth="1"/>
    <col min="6" max="6" width="15" style="2" bestFit="1" customWidth="1"/>
    <col min="7" max="7" width="13.7109375" style="2" customWidth="1"/>
    <col min="8" max="8" width="15" style="2" bestFit="1" customWidth="1"/>
    <col min="9" max="9" width="1.7109375" style="2" customWidth="1"/>
    <col min="10" max="10" width="13.7109375" style="2" customWidth="1"/>
    <col min="11" max="11" width="14.28515625" style="2" bestFit="1" customWidth="1"/>
    <col min="12" max="12" width="13.7109375" style="2" customWidth="1"/>
    <col min="13" max="13" width="14.28515625" style="2" bestFit="1" customWidth="1"/>
    <col min="14" max="14" width="9.28515625" style="2" customWidth="1"/>
    <col min="15" max="18" width="6.5703125" style="2" bestFit="1" customWidth="1"/>
    <col min="19" max="16372" width="9.28515625" style="2" customWidth="1"/>
    <col min="16373" max="16384" width="9.28515625" style="2"/>
  </cols>
  <sheetData>
    <row r="1" spans="1:16" ht="15" customHeight="1" x14ac:dyDescent="0.25">
      <c r="A1" s="96" t="s">
        <v>0</v>
      </c>
      <c r="M1" s="7" t="s">
        <v>94</v>
      </c>
      <c r="P1" s="16"/>
    </row>
    <row r="2" spans="1:16" ht="15" customHeight="1" x14ac:dyDescent="0.25">
      <c r="A2" s="57" t="s">
        <v>1</v>
      </c>
      <c r="M2" s="7"/>
      <c r="O2" s="2" t="s">
        <v>177</v>
      </c>
      <c r="P2" s="97">
        <v>3.5700000000000003E-2</v>
      </c>
    </row>
    <row r="3" spans="1:16" ht="15" customHeight="1" x14ac:dyDescent="0.25">
      <c r="A3" s="57" t="str">
        <f>"Bill Impacts per Notice (includes "&amp;TEXT(P2,"#.##%")&amp;" DSIC and current USR)"</f>
        <v>Bill Impacts per Notice (includes 3.57% DSIC and current USR)</v>
      </c>
      <c r="M3" s="7"/>
    </row>
    <row r="4" spans="1:16" ht="15" customHeight="1" x14ac:dyDescent="0.25">
      <c r="A4" s="57"/>
    </row>
    <row r="5" spans="1:16" ht="15" customHeight="1" x14ac:dyDescent="0.25">
      <c r="A5" s="31"/>
    </row>
    <row r="6" spans="1:16" ht="15" customHeight="1" x14ac:dyDescent="0.25">
      <c r="A6" s="32" t="s">
        <v>96</v>
      </c>
    </row>
    <row r="8" spans="1:16" ht="15" customHeight="1" x14ac:dyDescent="0.4">
      <c r="A8" s="37" t="s">
        <v>97</v>
      </c>
      <c r="B8" s="37" t="s">
        <v>98</v>
      </c>
      <c r="C8" s="37" t="s">
        <v>99</v>
      </c>
      <c r="D8" s="37"/>
      <c r="E8" s="37" t="s">
        <v>100</v>
      </c>
      <c r="F8" s="37" t="s">
        <v>101</v>
      </c>
      <c r="G8" s="37" t="s">
        <v>102</v>
      </c>
      <c r="H8" s="37" t="s">
        <v>103</v>
      </c>
      <c r="J8" s="37" t="s">
        <v>104</v>
      </c>
      <c r="K8" s="37" t="s">
        <v>105</v>
      </c>
      <c r="L8" s="37" t="s">
        <v>106</v>
      </c>
      <c r="M8" s="37" t="s">
        <v>107</v>
      </c>
    </row>
    <row r="9" spans="1:16" ht="15" customHeight="1" x14ac:dyDescent="0.4">
      <c r="A9" s="37"/>
      <c r="E9" s="38" t="s">
        <v>108</v>
      </c>
      <c r="F9" s="38"/>
      <c r="G9" s="38"/>
      <c r="H9" s="38"/>
      <c r="J9" s="38" t="s">
        <v>109</v>
      </c>
      <c r="K9" s="38"/>
      <c r="L9" s="38"/>
      <c r="M9" s="38"/>
    </row>
    <row r="10" spans="1:16" ht="15" customHeight="1" x14ac:dyDescent="0.4">
      <c r="A10" s="14"/>
      <c r="E10" s="38" t="s">
        <v>110</v>
      </c>
      <c r="F10" s="39"/>
      <c r="G10" s="38" t="s">
        <v>111</v>
      </c>
      <c r="H10" s="39"/>
      <c r="J10" s="38" t="s">
        <v>110</v>
      </c>
      <c r="K10" s="39"/>
      <c r="L10" s="38" t="s">
        <v>111</v>
      </c>
      <c r="M10" s="39"/>
    </row>
    <row r="11" spans="1:16" ht="15" customHeight="1" x14ac:dyDescent="0.4">
      <c r="A11" s="14">
        <f>IF(AND(ISBLANK(B11),ISBLANK(B19)),"",MAX($A$10:A10)+1)</f>
        <v>1</v>
      </c>
      <c r="B11" s="37" t="s">
        <v>112</v>
      </c>
      <c r="C11" s="37" t="s">
        <v>113</v>
      </c>
      <c r="D11" s="37"/>
      <c r="E11" s="37" t="s">
        <v>114</v>
      </c>
      <c r="F11" s="37" t="s">
        <v>115</v>
      </c>
      <c r="G11" s="37" t="s">
        <v>114</v>
      </c>
      <c r="H11" s="37" t="s">
        <v>115</v>
      </c>
      <c r="J11" s="37" t="s">
        <v>114</v>
      </c>
      <c r="K11" s="37" t="s">
        <v>115</v>
      </c>
      <c r="L11" s="37" t="s">
        <v>114</v>
      </c>
      <c r="M11" s="37" t="s">
        <v>115</v>
      </c>
    </row>
    <row r="12" spans="1:16" ht="15" customHeight="1" x14ac:dyDescent="0.25">
      <c r="A12" s="14">
        <f>IF(AND(ISBLANK(B12),ISBLANK(C12)),"",MAX($A$10:A11)+1)</f>
        <v>2</v>
      </c>
      <c r="B12" s="2" t="s">
        <v>36</v>
      </c>
      <c r="C12" s="14">
        <v>12</v>
      </c>
      <c r="D12" s="14"/>
      <c r="E12" s="34">
        <f>'Rate Design (unblended)'!$D$9</f>
        <v>16.8</v>
      </c>
      <c r="F12" s="34">
        <f>E12*$C12</f>
        <v>201.60000000000002</v>
      </c>
      <c r="G12" s="42">
        <f>'Rate Design (unblended)'!$AS$9</f>
        <v>26</v>
      </c>
      <c r="H12" s="40">
        <f>G12*$C12</f>
        <v>312</v>
      </c>
      <c r="J12" s="34">
        <f>'Rate Design (unblended)'!$D$11</f>
        <v>16.8</v>
      </c>
      <c r="K12" s="34">
        <f>J12*$C12</f>
        <v>201.60000000000002</v>
      </c>
      <c r="L12" s="42">
        <f>'Rate Design (unblended)'!$AS$11</f>
        <v>26</v>
      </c>
      <c r="M12" s="40">
        <f>L12*$C12</f>
        <v>312</v>
      </c>
    </row>
    <row r="13" spans="1:16" ht="15" customHeight="1" x14ac:dyDescent="0.25">
      <c r="A13" s="14">
        <f>IF(AND(ISBLANK(B13),ISBLANK(C13)),"",MAX($A$10:A12)+1)</f>
        <v>3</v>
      </c>
      <c r="B13" s="41" t="s">
        <v>116</v>
      </c>
      <c r="E13" s="34"/>
      <c r="F13" s="34"/>
      <c r="G13" s="42"/>
      <c r="H13" s="34"/>
      <c r="J13" s="34"/>
      <c r="K13" s="34"/>
      <c r="L13" s="42"/>
      <c r="M13" s="34"/>
    </row>
    <row r="14" spans="1:16" ht="15" customHeight="1" x14ac:dyDescent="0.25">
      <c r="A14" s="14">
        <f>IF(AND(ISBLANK(B14),ISBLANK(C14)),"",MAX($A$10:A13)+1)</f>
        <v>4</v>
      </c>
      <c r="B14" s="43" t="s">
        <v>117</v>
      </c>
      <c r="C14" s="14">
        <f>C$12</f>
        <v>12</v>
      </c>
      <c r="D14" s="14"/>
      <c r="E14" s="10">
        <f>'Rate Design (unblended)'!$G$9</f>
        <v>3.5999999999999999E-3</v>
      </c>
      <c r="F14" s="34">
        <f>E14*$C14</f>
        <v>4.3200000000000002E-2</v>
      </c>
      <c r="G14" s="18">
        <f>'Rate Design (unblended)'!$P$9</f>
        <v>3.5999999999999999E-3</v>
      </c>
      <c r="H14" s="34">
        <f>G14*$C14</f>
        <v>4.3200000000000002E-2</v>
      </c>
      <c r="J14" s="10">
        <f>'Rate Design (unblended)'!$G$11</f>
        <v>3.5999999999999999E-3</v>
      </c>
      <c r="K14" s="34">
        <f>J14*$C14</f>
        <v>4.3200000000000002E-2</v>
      </c>
      <c r="L14" s="18">
        <f>'Rate Design (unblended)'!$P$11</f>
        <v>3.5999999999999999E-3</v>
      </c>
      <c r="M14" s="34">
        <f>L14*$C14</f>
        <v>4.3200000000000002E-2</v>
      </c>
    </row>
    <row r="15" spans="1:16" ht="15" customHeight="1" x14ac:dyDescent="0.25">
      <c r="A15" s="14">
        <f>IF(AND(ISBLANK(B15),ISBLANK(C15)),"",MAX($A$10:A14)+1)</f>
        <v>5</v>
      </c>
      <c r="B15" s="43" t="s">
        <v>23</v>
      </c>
      <c r="C15" s="14">
        <f>C$12</f>
        <v>12</v>
      </c>
      <c r="D15" s="14"/>
      <c r="E15" s="53">
        <f>$P$2*E12</f>
        <v>0.59976000000000007</v>
      </c>
      <c r="F15" s="34">
        <f>E15*$C15</f>
        <v>7.1971200000000009</v>
      </c>
      <c r="G15" s="18">
        <f>'Rate Design (unblended)'!$S$9</f>
        <v>0</v>
      </c>
      <c r="H15" s="34">
        <f>G15*$C15</f>
        <v>0</v>
      </c>
      <c r="J15" s="53">
        <f>$P$2*J12</f>
        <v>0.59976000000000007</v>
      </c>
      <c r="K15" s="34">
        <f>J15*$C15</f>
        <v>7.1971200000000009</v>
      </c>
      <c r="L15" s="18">
        <f>'Rate Design (unblended)'!$S$11</f>
        <v>0</v>
      </c>
      <c r="M15" s="34">
        <f>L15*$C15</f>
        <v>0</v>
      </c>
    </row>
    <row r="16" spans="1:16" ht="15" customHeight="1" x14ac:dyDescent="0.25">
      <c r="A16" s="14">
        <f>IF(AND(ISBLANK(B16),ISBLANK(C16)),"",MAX($A$10:A15)+1)</f>
        <v>6</v>
      </c>
      <c r="B16" s="43" t="s">
        <v>24</v>
      </c>
      <c r="C16" s="14">
        <f>C$12</f>
        <v>12</v>
      </c>
      <c r="D16" s="14"/>
      <c r="E16" s="10">
        <f>'Rate Design (unblended)'!$K$9</f>
        <v>-0.10325280000000001</v>
      </c>
      <c r="F16" s="34">
        <f>E16*$C16</f>
        <v>-1.2390336</v>
      </c>
      <c r="G16" s="10">
        <f>'Rate Design (unblended)'!$T$9</f>
        <v>-0.10325280000000001</v>
      </c>
      <c r="H16" s="34">
        <f>G16*$C16</f>
        <v>-1.2390336</v>
      </c>
      <c r="J16" s="10">
        <f>'Rate Design (unblended)'!$K$11</f>
        <v>-0.10325280000000001</v>
      </c>
      <c r="K16" s="34">
        <f>J16*$C16</f>
        <v>-1.2390336</v>
      </c>
      <c r="L16" s="10">
        <f>'Rate Design (unblended)'!$T$11</f>
        <v>-0.10325280000000001</v>
      </c>
      <c r="M16" s="34">
        <f>L16*$C16</f>
        <v>-1.2390336</v>
      </c>
    </row>
    <row r="17" spans="1:18" ht="15" customHeight="1" x14ac:dyDescent="0.25">
      <c r="A17" s="14">
        <f>IF(AND(ISBLANK(B17),ISBLANK(C17)),"",MAX($A$10:A16)+1)</f>
        <v>7</v>
      </c>
      <c r="B17" s="2" t="s">
        <v>118</v>
      </c>
      <c r="C17" s="14"/>
      <c r="D17" s="14"/>
      <c r="E17" s="44">
        <f>SUM(E12:E16)</f>
        <v>17.300107199999999</v>
      </c>
      <c r="F17" s="44">
        <f>SUM(F12:F16)</f>
        <v>207.60128640000005</v>
      </c>
      <c r="G17" s="44">
        <f>SUM(G12:G16)</f>
        <v>25.900347199999999</v>
      </c>
      <c r="H17" s="44">
        <f>SUM(H12:H16)</f>
        <v>310.80416639999999</v>
      </c>
      <c r="I17" s="44"/>
      <c r="J17" s="44">
        <f>SUM(J12:J16)</f>
        <v>17.300107199999999</v>
      </c>
      <c r="K17" s="44">
        <f>SUM(K12:K16)</f>
        <v>207.60128640000005</v>
      </c>
      <c r="L17" s="44">
        <f>SUM(L12:L16)</f>
        <v>25.900347199999999</v>
      </c>
      <c r="M17" s="44">
        <f>SUM(M12:M16)</f>
        <v>310.80416639999999</v>
      </c>
      <c r="O17" s="33" t="b">
        <f>E17=J17</f>
        <v>1</v>
      </c>
      <c r="P17" s="33" t="b">
        <f t="shared" ref="P17:R17" si="0">F17=K17</f>
        <v>1</v>
      </c>
      <c r="Q17" s="33" t="b">
        <f t="shared" si="0"/>
        <v>1</v>
      </c>
      <c r="R17" s="33" t="b">
        <f t="shared" si="0"/>
        <v>1</v>
      </c>
    </row>
    <row r="18" spans="1:18" ht="15" customHeight="1" x14ac:dyDescent="0.25">
      <c r="A18" s="14" t="str">
        <f>IF(AND(ISBLANK(B18),ISBLANK(C18)),"",MAX($A$10:A17)+1)</f>
        <v/>
      </c>
      <c r="E18" s="18"/>
      <c r="G18" s="18"/>
      <c r="I18" s="42"/>
      <c r="J18" s="18"/>
      <c r="L18" s="18"/>
    </row>
    <row r="19" spans="1:18" ht="15" customHeight="1" x14ac:dyDescent="0.4">
      <c r="A19" s="14">
        <f>IF(AND(ISBLANK(B19),ISBLANK(C19)),"",MAX($A$10:A18)+1)</f>
        <v>8</v>
      </c>
      <c r="B19" s="37" t="s">
        <v>119</v>
      </c>
      <c r="C19" s="37" t="s">
        <v>120</v>
      </c>
      <c r="D19" s="37"/>
      <c r="E19" s="18"/>
      <c r="G19" s="18"/>
      <c r="I19" s="42"/>
      <c r="J19" s="18"/>
      <c r="L19" s="18"/>
    </row>
    <row r="20" spans="1:18" ht="15" customHeight="1" x14ac:dyDescent="0.25">
      <c r="A20" s="14">
        <f>IF(AND(ISBLANK(B20),ISBLANK(C20)),"",MAX($A$10:A19)+1)</f>
        <v>9</v>
      </c>
      <c r="B20" s="2" t="s">
        <v>121</v>
      </c>
      <c r="C20" s="98">
        <v>86</v>
      </c>
      <c r="D20" s="14"/>
      <c r="E20" s="10">
        <f>'Rate Design (unblended)'!$D$14</f>
        <v>5.3536999999999999</v>
      </c>
      <c r="F20" s="34">
        <f>E20*$C20</f>
        <v>460.41820000000001</v>
      </c>
      <c r="G20" s="10">
        <f>'Rate Design (unblended)'!$AS$14</f>
        <v>6.6359000000000004</v>
      </c>
      <c r="H20" s="34">
        <f>G20*$C20</f>
        <v>570.68740000000003</v>
      </c>
      <c r="I20" s="42"/>
      <c r="J20" s="10">
        <f>'Rate Design (unblended)'!$D$16</f>
        <v>5.3536999999999999</v>
      </c>
      <c r="K20" s="34">
        <f>J20*$C20</f>
        <v>460.41820000000001</v>
      </c>
      <c r="L20" s="10">
        <f>'Rate Design (unblended)'!$AS$16</f>
        <v>6.6359000000000004</v>
      </c>
      <c r="M20" s="34">
        <f>L20*$C20</f>
        <v>570.68740000000003</v>
      </c>
      <c r="O20" s="33" t="b">
        <f>E20=J20</f>
        <v>1</v>
      </c>
      <c r="P20" s="33" t="b">
        <f t="shared" ref="P20:R20" si="1">F20=K20</f>
        <v>1</v>
      </c>
      <c r="Q20" s="33" t="b">
        <f t="shared" si="1"/>
        <v>1</v>
      </c>
      <c r="R20" s="33" t="b">
        <f t="shared" si="1"/>
        <v>1</v>
      </c>
    </row>
    <row r="21" spans="1:18" ht="15" customHeight="1" x14ac:dyDescent="0.25">
      <c r="A21" s="14">
        <f>IF(AND(ISBLANK(B21),ISBLANK(C21)),"",MAX($A$10:A20)+1)</f>
        <v>10</v>
      </c>
      <c r="B21" s="41" t="s">
        <v>116</v>
      </c>
      <c r="E21" s="10"/>
      <c r="G21" s="10"/>
      <c r="I21" s="42"/>
      <c r="J21" s="10"/>
      <c r="L21" s="10"/>
    </row>
    <row r="22" spans="1:18" ht="15" customHeight="1" x14ac:dyDescent="0.25">
      <c r="A22" s="14">
        <f>IF(AND(ISBLANK(B22),ISBLANK(C22)),"",MAX($A$10:A21)+1)</f>
        <v>11</v>
      </c>
      <c r="B22" s="43" t="s">
        <v>18</v>
      </c>
      <c r="C22" s="14">
        <f t="shared" ref="C22:C27" si="2">C$20</f>
        <v>86</v>
      </c>
      <c r="D22" s="14"/>
      <c r="E22" s="10">
        <f>'Rate Design (unblended)'!$E$14</f>
        <v>3.7000000000000002E-3</v>
      </c>
      <c r="F22" s="34">
        <f t="shared" ref="F22:F27" si="3">E22*$C22</f>
        <v>0.31820000000000004</v>
      </c>
      <c r="G22" s="10">
        <f>'Rate Design (unblended)'!$N$14</f>
        <v>0</v>
      </c>
      <c r="H22" s="34">
        <f t="shared" ref="H22:H27" si="4">G22*$C22</f>
        <v>0</v>
      </c>
      <c r="I22" s="42"/>
      <c r="J22" s="10">
        <f>'Rate Design (unblended)'!$E$16</f>
        <v>3.7000000000000002E-3</v>
      </c>
      <c r="K22" s="34">
        <f t="shared" ref="K22:K27" si="5">J22*$C22</f>
        <v>0.31820000000000004</v>
      </c>
      <c r="L22" s="10">
        <f>'Rate Design (unblended)'!$N$16</f>
        <v>0</v>
      </c>
      <c r="M22" s="34">
        <f t="shared" ref="M22:M27" si="6">L22*$C22</f>
        <v>0</v>
      </c>
    </row>
    <row r="23" spans="1:18" ht="15" customHeight="1" x14ac:dyDescent="0.25">
      <c r="A23" s="14">
        <f>IF(AND(ISBLANK(B23),ISBLANK(C23)),"",MAX($A$10:A22)+1)</f>
        <v>12</v>
      </c>
      <c r="B23" s="43" t="s">
        <v>19</v>
      </c>
      <c r="C23" s="14">
        <f t="shared" si="2"/>
        <v>86</v>
      </c>
      <c r="D23" s="14"/>
      <c r="E23" s="10">
        <f>'Rate Design (unblended)'!$F$14</f>
        <v>0.1699</v>
      </c>
      <c r="F23" s="34">
        <f t="shared" si="3"/>
        <v>14.6114</v>
      </c>
      <c r="G23" s="10">
        <f>'Rate Design (unblended)'!$O$14</f>
        <v>0.14903246012150484</v>
      </c>
      <c r="H23" s="34">
        <f t="shared" si="4"/>
        <v>12.816791570449416</v>
      </c>
      <c r="I23" s="42"/>
      <c r="J23" s="10">
        <f>'Rate Design (unblended)'!$F$16</f>
        <v>4.1000000000000002E-2</v>
      </c>
      <c r="K23" s="34">
        <f t="shared" si="5"/>
        <v>3.5260000000000002</v>
      </c>
      <c r="L23" s="10">
        <f>'Rate Design (unblended)'!$O$16</f>
        <v>3.5977130000000003E-2</v>
      </c>
      <c r="M23" s="34">
        <f t="shared" si="6"/>
        <v>3.0940331800000003</v>
      </c>
    </row>
    <row r="24" spans="1:18" ht="15" customHeight="1" x14ac:dyDescent="0.25">
      <c r="A24" s="14">
        <f>IF(AND(ISBLANK(B24),ISBLANK(C24)),"",MAX($A$10:A23)+1)</f>
        <v>13</v>
      </c>
      <c r="B24" s="43" t="s">
        <v>21</v>
      </c>
      <c r="C24" s="14">
        <f t="shared" si="2"/>
        <v>86</v>
      </c>
      <c r="D24" s="14"/>
      <c r="E24" s="53">
        <f>RetailCurrent!K13</f>
        <v>1.0954999999999999</v>
      </c>
      <c r="F24" s="51">
        <f t="shared" si="3"/>
        <v>94.212999999999994</v>
      </c>
      <c r="G24" s="53">
        <f>'Rate Design (unblended)'!$Q$14+E24</f>
        <v>1.1009</v>
      </c>
      <c r="H24" s="51">
        <f t="shared" si="4"/>
        <v>94.677400000000006</v>
      </c>
      <c r="I24" s="52"/>
      <c r="J24" s="53">
        <f>TransportCurrent!J13</f>
        <v>1.0954999999999999</v>
      </c>
      <c r="K24" s="51">
        <f t="shared" si="5"/>
        <v>94.212999999999994</v>
      </c>
      <c r="L24" s="53">
        <f>'Rate Design (unblended)'!$Q$16+J24</f>
        <v>1.1009</v>
      </c>
      <c r="M24" s="51">
        <f t="shared" si="6"/>
        <v>94.677400000000006</v>
      </c>
    </row>
    <row r="25" spans="1:18" ht="15" customHeight="1" x14ac:dyDescent="0.25">
      <c r="A25" s="14">
        <f>IF(AND(ISBLANK(B25),ISBLANK(C25)),"",MAX($A$10:A24)+1)</f>
        <v>14</v>
      </c>
      <c r="B25" s="43" t="s">
        <v>22</v>
      </c>
      <c r="C25" s="14">
        <f t="shared" si="2"/>
        <v>86</v>
      </c>
      <c r="D25" s="14"/>
      <c r="E25" s="10">
        <f>'Rate Design (unblended)'!$I$14</f>
        <v>8.6499999999999994E-2</v>
      </c>
      <c r="F25" s="34">
        <f t="shared" si="3"/>
        <v>7.4389999999999992</v>
      </c>
      <c r="G25" s="10">
        <f>'Rate Design (unblended)'!$R$14</f>
        <v>9.8400000000000001E-2</v>
      </c>
      <c r="H25" s="34">
        <f t="shared" si="4"/>
        <v>8.4624000000000006</v>
      </c>
      <c r="I25" s="42"/>
      <c r="J25" s="10">
        <f>'Rate Design (unblended)'!$I$16</f>
        <v>0</v>
      </c>
      <c r="K25" s="34">
        <f t="shared" si="5"/>
        <v>0</v>
      </c>
      <c r="L25" s="10">
        <f>'Rate Design (unblended)'!$R$16</f>
        <v>0</v>
      </c>
      <c r="M25" s="34">
        <f t="shared" si="6"/>
        <v>0</v>
      </c>
    </row>
    <row r="26" spans="1:18" ht="15" customHeight="1" x14ac:dyDescent="0.25">
      <c r="A26" s="14">
        <f>IF(AND(ISBLANK(B26),ISBLANK(C26)),"",MAX($A$10:A25)+1)</f>
        <v>15</v>
      </c>
      <c r="B26" s="43" t="s">
        <v>23</v>
      </c>
      <c r="C26" s="14">
        <f t="shared" si="2"/>
        <v>86</v>
      </c>
      <c r="D26" s="14"/>
      <c r="E26" s="53">
        <f>$P$2*(E20+E23+E24+E25)</f>
        <v>0.23938992000000001</v>
      </c>
      <c r="F26" s="34">
        <f t="shared" si="3"/>
        <v>20.58753312</v>
      </c>
      <c r="G26" s="10">
        <f>'Rate Design (unblended)'!$S$14</f>
        <v>0</v>
      </c>
      <c r="H26" s="34">
        <f t="shared" si="4"/>
        <v>0</v>
      </c>
      <c r="I26" s="42"/>
      <c r="J26" s="53">
        <f>0.05*(J20+J23+J24+J25)</f>
        <v>0.32451000000000002</v>
      </c>
      <c r="K26" s="34">
        <f t="shared" si="5"/>
        <v>27.907860000000003</v>
      </c>
      <c r="L26" s="10">
        <f>'Rate Design (unblended)'!$S$16</f>
        <v>0</v>
      </c>
      <c r="M26" s="34">
        <f t="shared" si="6"/>
        <v>0</v>
      </c>
    </row>
    <row r="27" spans="1:18" ht="15" customHeight="1" x14ac:dyDescent="0.25">
      <c r="A27" s="14">
        <f>IF(AND(ISBLANK(B27),ISBLANK(C27)),"",MAX($A$10:A26)+1)</f>
        <v>16</v>
      </c>
      <c r="B27" s="43" t="s">
        <v>24</v>
      </c>
      <c r="C27" s="14">
        <f t="shared" si="2"/>
        <v>86</v>
      </c>
      <c r="D27" s="14"/>
      <c r="E27" s="10">
        <f>'Rate Design (unblended)'!$K$14</f>
        <v>-3.2903840199999999E-2</v>
      </c>
      <c r="F27" s="34">
        <f t="shared" si="3"/>
        <v>-2.8297302572</v>
      </c>
      <c r="G27" s="10">
        <f>'Rate Design (unblended)'!$T$14</f>
        <v>-3.2903840199999999E-2</v>
      </c>
      <c r="H27" s="34">
        <f t="shared" si="4"/>
        <v>-2.8297302572</v>
      </c>
      <c r="I27" s="42"/>
      <c r="J27" s="10">
        <f>'Rate Design (unblended)'!$K$16</f>
        <v>-3.2903840199999999E-2</v>
      </c>
      <c r="K27" s="34">
        <f t="shared" si="5"/>
        <v>-2.8297302572</v>
      </c>
      <c r="L27" s="10">
        <f>'Rate Design (unblended)'!$T$16</f>
        <v>-3.2903840199999999E-2</v>
      </c>
      <c r="M27" s="34">
        <f t="shared" si="6"/>
        <v>-2.8297302572</v>
      </c>
    </row>
    <row r="28" spans="1:18" ht="15" customHeight="1" x14ac:dyDescent="0.25">
      <c r="A28" s="14">
        <f>IF(AND(ISBLANK(B28),ISBLANK(C28)),"",MAX($A$10:A27)+1)</f>
        <v>17</v>
      </c>
      <c r="B28" s="45" t="s">
        <v>122</v>
      </c>
      <c r="E28" s="46">
        <f>SUM(E20:E27)</f>
        <v>6.9157860797999993</v>
      </c>
      <c r="F28" s="44">
        <f>SUM(F20:F27)</f>
        <v>594.7576028627999</v>
      </c>
      <c r="G28" s="46">
        <f>SUM(G20:G27)</f>
        <v>7.9513286199215045</v>
      </c>
      <c r="H28" s="44">
        <f>SUM(H20:H27)</f>
        <v>683.8142613132494</v>
      </c>
      <c r="I28" s="42"/>
      <c r="J28" s="46">
        <f>SUM(J20:J27)</f>
        <v>6.7855061597999997</v>
      </c>
      <c r="K28" s="44">
        <f>SUM(K20:K27)</f>
        <v>583.55352974280004</v>
      </c>
      <c r="L28" s="46">
        <f>SUM(L20:L27)</f>
        <v>7.7398732898000002</v>
      </c>
      <c r="M28" s="44">
        <f>SUM(M20:M27)</f>
        <v>665.62910292280003</v>
      </c>
    </row>
    <row r="29" spans="1:18" ht="15" customHeight="1" x14ac:dyDescent="0.25">
      <c r="A29" s="14" t="str">
        <f>IF(AND(ISBLANK(B29),ISBLANK(C29)),"",MAX($A$10:A28)+1)</f>
        <v/>
      </c>
      <c r="E29" s="47"/>
      <c r="I29" s="42"/>
      <c r="J29" s="42"/>
    </row>
    <row r="30" spans="1:18" ht="15" customHeight="1" x14ac:dyDescent="0.25">
      <c r="A30" s="14">
        <f>IF(AND(ISBLANK(B30),ISBLANK(C30)),"",MAX($A$10:A29)+1)</f>
        <v>18</v>
      </c>
      <c r="B30" s="2" t="s">
        <v>123</v>
      </c>
      <c r="E30" s="42"/>
      <c r="F30" s="40">
        <f>SUM(F28,F17)</f>
        <v>802.35888926279995</v>
      </c>
      <c r="G30" s="40"/>
      <c r="H30" s="40">
        <f>SUM(H28,H17)</f>
        <v>994.61842771324939</v>
      </c>
      <c r="I30" s="42"/>
      <c r="J30" s="42"/>
      <c r="K30" s="40">
        <f>SUM(K28,K17)</f>
        <v>791.15481614280009</v>
      </c>
      <c r="L30" s="40"/>
      <c r="M30" s="40">
        <f>SUM(M28,M17)</f>
        <v>976.43326932280002</v>
      </c>
    </row>
    <row r="31" spans="1:18" ht="15" customHeight="1" x14ac:dyDescent="0.25">
      <c r="A31" s="14">
        <f>IF(AND(ISBLANK(B31),ISBLANK(C31)),"",MAX($A$10:A30)+1)</f>
        <v>19</v>
      </c>
      <c r="B31" s="2" t="s">
        <v>124</v>
      </c>
      <c r="E31" s="42"/>
      <c r="F31" s="40">
        <f>F30/12</f>
        <v>66.863240771899996</v>
      </c>
      <c r="G31" s="40"/>
      <c r="H31" s="40">
        <f>H30/12</f>
        <v>82.884868976104116</v>
      </c>
      <c r="I31" s="42"/>
      <c r="J31" s="42"/>
      <c r="K31" s="40">
        <f>K30/12</f>
        <v>65.929568011900002</v>
      </c>
      <c r="L31" s="40"/>
      <c r="M31" s="40">
        <f>M30/12</f>
        <v>81.36943911023333</v>
      </c>
    </row>
    <row r="32" spans="1:18" ht="15" customHeight="1" x14ac:dyDescent="0.25">
      <c r="A32" s="14" t="str">
        <f>IF(AND(ISBLANK(B32),ISBLANK(C32)),"",MAX($A$10:A31)+1)</f>
        <v/>
      </c>
      <c r="E32" s="42"/>
      <c r="I32" s="42"/>
      <c r="J32" s="42"/>
    </row>
    <row r="33" spans="1:13" ht="15" customHeight="1" x14ac:dyDescent="0.25">
      <c r="A33" s="14">
        <f>IF(AND(ISBLANK(B33),ISBLANK(C33)),"",MAX($A$10:A32)+1)</f>
        <v>20</v>
      </c>
      <c r="B33" s="2" t="s">
        <v>125</v>
      </c>
      <c r="C33" s="14">
        <f>C$20</f>
        <v>86</v>
      </c>
      <c r="D33" s="14"/>
      <c r="E33" s="12">
        <f>SUM(RetailCurrent!$D$11:$F$12)</f>
        <v>7.7218891254665714</v>
      </c>
      <c r="F33" s="34">
        <f>E33*$C33</f>
        <v>664.08246479012519</v>
      </c>
      <c r="G33" s="12">
        <f>E33</f>
        <v>7.7218891254665714</v>
      </c>
      <c r="H33" s="34">
        <f>G33*$C33</f>
        <v>664.08246479012519</v>
      </c>
      <c r="I33" s="42"/>
      <c r="J33" s="12">
        <f>TransportProposed!$K$11</f>
        <v>1.8641000000000001</v>
      </c>
      <c r="K33" s="34">
        <f>J33*$C33</f>
        <v>160.3126</v>
      </c>
      <c r="L33" s="12">
        <f>'Rate Design (unblended)'!$U$16</f>
        <v>1.8641000000000001</v>
      </c>
      <c r="M33" s="34">
        <f>L33*$C33</f>
        <v>160.3126</v>
      </c>
    </row>
    <row r="34" spans="1:13" ht="15" customHeight="1" x14ac:dyDescent="0.25">
      <c r="A34" s="14">
        <f>IF(AND(ISBLANK(B34),ISBLANK(C34)),"",MAX($A$10:A33)+1)</f>
        <v>21</v>
      </c>
      <c r="B34" s="2" t="s">
        <v>126</v>
      </c>
      <c r="E34" s="46">
        <f>SUM(E33,E28)</f>
        <v>14.637675205266572</v>
      </c>
      <c r="F34" s="40"/>
      <c r="G34" s="46">
        <f>SUM(G33,G28)</f>
        <v>15.673217745388076</v>
      </c>
      <c r="H34" s="40"/>
      <c r="I34" s="42"/>
      <c r="J34" s="46">
        <f>SUM(J33,J28)</f>
        <v>8.6496061597999994</v>
      </c>
      <c r="K34" s="40"/>
      <c r="L34" s="46">
        <f>SUM(L33,L28)</f>
        <v>9.6039732898000008</v>
      </c>
      <c r="M34" s="40"/>
    </row>
    <row r="35" spans="1:13" ht="15" customHeight="1" x14ac:dyDescent="0.25">
      <c r="A35" s="14" t="str">
        <f>IF(AND(ISBLANK(B35),ISBLANK(C35)),"",MAX($A$10:A34)+1)</f>
        <v/>
      </c>
      <c r="I35" s="42"/>
    </row>
    <row r="36" spans="1:13" ht="15" customHeight="1" x14ac:dyDescent="0.25">
      <c r="A36" s="14">
        <f>IF(AND(ISBLANK(B36),ISBLANK(C36)),"",MAX($A$10:A35)+1)</f>
        <v>22</v>
      </c>
      <c r="B36" s="2" t="s">
        <v>127</v>
      </c>
      <c r="E36" s="47"/>
      <c r="F36" s="40">
        <f>SUM(F30,F33)</f>
        <v>1466.4413540529251</v>
      </c>
      <c r="H36" s="40">
        <f>SUM(H30,H33)</f>
        <v>1658.7008925033747</v>
      </c>
      <c r="I36" s="42"/>
      <c r="J36" s="47"/>
      <c r="K36" s="40">
        <f>SUM(K30,K33)</f>
        <v>951.46741614280006</v>
      </c>
      <c r="M36" s="40">
        <f>SUM(M30,M33)</f>
        <v>1136.7458693228</v>
      </c>
    </row>
    <row r="37" spans="1:13" ht="15" customHeight="1" x14ac:dyDescent="0.25">
      <c r="A37" s="14">
        <f>IF(AND(ISBLANK(B37),ISBLANK(C37)),"",MAX($A$10:A36)+1)</f>
        <v>23</v>
      </c>
      <c r="B37" s="2" t="s">
        <v>128</v>
      </c>
      <c r="E37" s="47"/>
      <c r="F37" s="40">
        <f>F36/12</f>
        <v>122.20344617107709</v>
      </c>
      <c r="G37" s="40"/>
      <c r="H37" s="40">
        <f>H36/12</f>
        <v>138.22507437528122</v>
      </c>
      <c r="I37" s="42"/>
      <c r="J37" s="47"/>
      <c r="K37" s="40">
        <f>K36/12</f>
        <v>79.288951345233343</v>
      </c>
      <c r="L37" s="40"/>
      <c r="M37" s="40">
        <f>M36/12</f>
        <v>94.728822443566671</v>
      </c>
    </row>
    <row r="38" spans="1:13" ht="15" customHeight="1" x14ac:dyDescent="0.25">
      <c r="A38" s="14" t="str">
        <f>IF(AND(ISBLANK(B38),ISBLANK(C38)),"",MAX($A$10:A37)+1)</f>
        <v/>
      </c>
      <c r="E38" s="47"/>
      <c r="F38" s="47"/>
      <c r="J38" s="47"/>
      <c r="K38" s="47"/>
    </row>
    <row r="39" spans="1:13" ht="15" customHeight="1" x14ac:dyDescent="0.25">
      <c r="A39" s="14">
        <f>IF(AND(ISBLANK(B39),ISBLANK(C39)),"",MAX($A$10:A38)+1)</f>
        <v>24</v>
      </c>
      <c r="B39" s="2" t="s">
        <v>129</v>
      </c>
      <c r="E39" s="47"/>
      <c r="F39" s="47"/>
      <c r="H39" s="33">
        <f>H36-F36</f>
        <v>192.25953845044955</v>
      </c>
      <c r="J39" s="47"/>
      <c r="K39" s="47"/>
      <c r="M39" s="33">
        <f>M36-K36</f>
        <v>185.27845317999993</v>
      </c>
    </row>
    <row r="40" spans="1:13" ht="15" customHeight="1" x14ac:dyDescent="0.25">
      <c r="A40" s="14">
        <f>IF(AND(ISBLANK(B40),ISBLANK(C40)),"",MAX($A$10:A39)+1)</f>
        <v>25</v>
      </c>
      <c r="B40" s="2" t="s">
        <v>130</v>
      </c>
      <c r="E40" s="47"/>
      <c r="F40" s="47"/>
      <c r="H40" s="33">
        <f>H37-F37</f>
        <v>16.021628204204134</v>
      </c>
      <c r="J40" s="47"/>
      <c r="K40" s="47"/>
      <c r="M40" s="33">
        <f>M37-K37</f>
        <v>15.439871098333327</v>
      </c>
    </row>
    <row r="41" spans="1:13" ht="15" customHeight="1" x14ac:dyDescent="0.25">
      <c r="A41" s="14">
        <f>IF(AND(ISBLANK(B41),ISBLANK(C41)),"",MAX($A$10:A40)+1)</f>
        <v>26</v>
      </c>
      <c r="B41" s="2" t="s">
        <v>131</v>
      </c>
      <c r="E41" s="47"/>
      <c r="F41" s="47"/>
      <c r="H41" s="48">
        <f>H39/F30</f>
        <v>0.23961788299883593</v>
      </c>
      <c r="J41" s="47"/>
      <c r="K41" s="47"/>
      <c r="M41" s="48">
        <f>M39/K30</f>
        <v>0.23418735423151105</v>
      </c>
    </row>
    <row r="42" spans="1:13" ht="15" customHeight="1" x14ac:dyDescent="0.25">
      <c r="A42" s="14">
        <f>IF(AND(ISBLANK(B42),ISBLANK(C42)),"",MAX($A$10:A41)+1)</f>
        <v>27</v>
      </c>
      <c r="B42" s="2" t="s">
        <v>132</v>
      </c>
      <c r="E42" s="47"/>
      <c r="F42" s="47"/>
      <c r="H42" s="48">
        <f>H39/F36</f>
        <v>0.13110618976959834</v>
      </c>
      <c r="J42" s="47"/>
      <c r="K42" s="47"/>
      <c r="M42" s="48">
        <f>M39/K36</f>
        <v>0.19472916259298637</v>
      </c>
    </row>
    <row r="43" spans="1:13" ht="15" customHeight="1" x14ac:dyDescent="0.25">
      <c r="A43" s="14"/>
      <c r="E43" s="47"/>
      <c r="F43" s="47"/>
    </row>
    <row r="44" spans="1:13" ht="15" customHeight="1" x14ac:dyDescent="0.25">
      <c r="B44" s="2" t="s">
        <v>133</v>
      </c>
    </row>
    <row r="46" spans="1:13" ht="15" customHeight="1" x14ac:dyDescent="0.25">
      <c r="A46" s="31" t="str">
        <f>$A$1</f>
        <v>Peoples Natural Gas Company LLC</v>
      </c>
      <c r="M46" s="7" t="str">
        <f>$M$1</f>
        <v xml:space="preserve"> </v>
      </c>
    </row>
    <row r="47" spans="1:13" ht="15" customHeight="1" x14ac:dyDescent="0.25">
      <c r="A47" s="31" t="str">
        <f>$A$2</f>
        <v>12 Months Ending December 31, 2027</v>
      </c>
      <c r="M47" s="7"/>
    </row>
    <row r="48" spans="1:13" ht="15" customHeight="1" x14ac:dyDescent="0.25">
      <c r="A48" s="31" t="str">
        <f>$A$3</f>
        <v>Bill Impacts per Notice (includes 3.57% DSIC and current USR)</v>
      </c>
      <c r="M48" s="7"/>
    </row>
    <row r="49" spans="1:18" ht="15" customHeight="1" x14ac:dyDescent="0.25">
      <c r="A49" s="31"/>
    </row>
    <row r="50" spans="1:18" ht="15" customHeight="1" x14ac:dyDescent="0.25">
      <c r="A50" s="31"/>
    </row>
    <row r="51" spans="1:18" ht="15" customHeight="1" x14ac:dyDescent="0.25">
      <c r="A51" s="32" t="s">
        <v>134</v>
      </c>
    </row>
    <row r="53" spans="1:18" ht="15" customHeight="1" x14ac:dyDescent="0.4">
      <c r="A53" s="37" t="s">
        <v>97</v>
      </c>
      <c r="B53" s="37" t="s">
        <v>98</v>
      </c>
      <c r="C53" s="37" t="s">
        <v>99</v>
      </c>
      <c r="D53" s="37"/>
      <c r="E53" s="37" t="s">
        <v>100</v>
      </c>
      <c r="F53" s="37" t="s">
        <v>101</v>
      </c>
      <c r="G53" s="37" t="s">
        <v>102</v>
      </c>
      <c r="H53" s="37" t="s">
        <v>103</v>
      </c>
      <c r="J53" s="37" t="s">
        <v>104</v>
      </c>
      <c r="K53" s="37" t="s">
        <v>105</v>
      </c>
      <c r="L53" s="37" t="s">
        <v>106</v>
      </c>
      <c r="M53" s="37" t="s">
        <v>107</v>
      </c>
    </row>
    <row r="54" spans="1:18" ht="15" customHeight="1" x14ac:dyDescent="0.4">
      <c r="A54" s="37"/>
      <c r="E54" s="38" t="s">
        <v>108</v>
      </c>
      <c r="F54" s="38"/>
      <c r="G54" s="38"/>
      <c r="H54" s="38"/>
      <c r="J54" s="38" t="s">
        <v>109</v>
      </c>
      <c r="K54" s="38"/>
      <c r="L54" s="38"/>
      <c r="M54" s="38"/>
    </row>
    <row r="55" spans="1:18" ht="15" customHeight="1" x14ac:dyDescent="0.4">
      <c r="A55" s="14"/>
      <c r="E55" s="38" t="s">
        <v>110</v>
      </c>
      <c r="F55" s="39"/>
      <c r="G55" s="38" t="s">
        <v>111</v>
      </c>
      <c r="H55" s="39"/>
      <c r="J55" s="38" t="s">
        <v>110</v>
      </c>
      <c r="K55" s="39"/>
      <c r="L55" s="38" t="s">
        <v>111</v>
      </c>
      <c r="M55" s="39"/>
    </row>
    <row r="56" spans="1:18" ht="15" customHeight="1" x14ac:dyDescent="0.4">
      <c r="A56" s="14">
        <f>IF(AND(ISBLANK(B56),ISBLANK(B64)),"",MAX($A$10:A55)+1)</f>
        <v>28</v>
      </c>
      <c r="B56" s="37" t="s">
        <v>112</v>
      </c>
      <c r="C56" s="37" t="s">
        <v>113</v>
      </c>
      <c r="D56" s="37"/>
      <c r="E56" s="37" t="s">
        <v>114</v>
      </c>
      <c r="F56" s="37" t="s">
        <v>115</v>
      </c>
      <c r="G56" s="37" t="s">
        <v>114</v>
      </c>
      <c r="H56" s="37" t="s">
        <v>115</v>
      </c>
      <c r="J56" s="37" t="s">
        <v>114</v>
      </c>
      <c r="K56" s="37" t="s">
        <v>115</v>
      </c>
      <c r="L56" s="37" t="s">
        <v>114</v>
      </c>
      <c r="M56" s="37" t="s">
        <v>115</v>
      </c>
    </row>
    <row r="57" spans="1:18" ht="15" customHeight="1" x14ac:dyDescent="0.25">
      <c r="A57" s="14">
        <f>IF(AND(ISBLANK(B57),ISBLANK(C57)),"",MAX($A$10:A56)+1)</f>
        <v>29</v>
      </c>
      <c r="B57" s="2" t="s">
        <v>36</v>
      </c>
      <c r="C57" s="14">
        <v>12</v>
      </c>
      <c r="D57" s="14"/>
      <c r="E57" s="34">
        <f>'Rate Design (unblended)'!$D$20</f>
        <v>22</v>
      </c>
      <c r="F57" s="34">
        <f>E57*$C57</f>
        <v>264</v>
      </c>
      <c r="G57" s="42">
        <f>'Rate Design (unblended)'!$AS$20</f>
        <v>32.14</v>
      </c>
      <c r="H57" s="40">
        <f>G57*$C57</f>
        <v>385.68</v>
      </c>
      <c r="J57" s="34">
        <f>'Rate Design (unblended)'!$D$20</f>
        <v>22</v>
      </c>
      <c r="K57" s="34">
        <f>J57*$C57</f>
        <v>264</v>
      </c>
      <c r="L57" s="42">
        <f>'Rate Design (unblended)'!$AS$20</f>
        <v>32.14</v>
      </c>
      <c r="M57" s="40">
        <f>L57*$C57</f>
        <v>385.68</v>
      </c>
    </row>
    <row r="58" spans="1:18" ht="15" customHeight="1" x14ac:dyDescent="0.25">
      <c r="A58" s="14">
        <f>IF(AND(ISBLANK(B58),ISBLANK(C58)),"",MAX($A$10:A57)+1)</f>
        <v>30</v>
      </c>
      <c r="B58" s="41" t="s">
        <v>116</v>
      </c>
      <c r="E58" s="34"/>
      <c r="F58" s="34"/>
      <c r="G58" s="42"/>
      <c r="H58" s="34"/>
      <c r="J58" s="34"/>
      <c r="K58" s="34"/>
      <c r="L58" s="42"/>
      <c r="M58" s="34"/>
    </row>
    <row r="59" spans="1:18" ht="15" customHeight="1" x14ac:dyDescent="0.25">
      <c r="A59" s="14">
        <f>IF(AND(ISBLANK(B59),ISBLANK(C59)),"",MAX($A$10:A58)+1)</f>
        <v>31</v>
      </c>
      <c r="B59" s="43" t="s">
        <v>117</v>
      </c>
      <c r="C59" s="14">
        <f>C$12</f>
        <v>12</v>
      </c>
      <c r="D59" s="14"/>
      <c r="E59" s="10">
        <f>'Rate Design (unblended)'!$G$20</f>
        <v>3.5999999999999999E-3</v>
      </c>
      <c r="F59" s="34">
        <f>E59*$C59</f>
        <v>4.3200000000000002E-2</v>
      </c>
      <c r="G59" s="18">
        <f>'Rate Design (unblended)'!$P$20</f>
        <v>3.5999999999999999E-3</v>
      </c>
      <c r="H59" s="34">
        <f>G59*$C59</f>
        <v>4.3200000000000002E-2</v>
      </c>
      <c r="J59" s="10">
        <f>'Rate Design (unblended)'!$G$20</f>
        <v>3.5999999999999999E-3</v>
      </c>
      <c r="K59" s="34">
        <f>J59*$C59</f>
        <v>4.3200000000000002E-2</v>
      </c>
      <c r="L59" s="18">
        <f>'Rate Design (unblended)'!$P$20</f>
        <v>3.5999999999999999E-3</v>
      </c>
      <c r="M59" s="34">
        <f>L59*$C59</f>
        <v>4.3200000000000002E-2</v>
      </c>
    </row>
    <row r="60" spans="1:18" ht="15" customHeight="1" x14ac:dyDescent="0.25">
      <c r="A60" s="14">
        <f>IF(AND(ISBLANK(B60),ISBLANK(C60)),"",MAX($A$10:A59)+1)</f>
        <v>32</v>
      </c>
      <c r="B60" s="43" t="s">
        <v>23</v>
      </c>
      <c r="C60" s="14">
        <f>C$12</f>
        <v>12</v>
      </c>
      <c r="D60" s="14"/>
      <c r="E60" s="53">
        <f>$P$2*E57</f>
        <v>0.7854000000000001</v>
      </c>
      <c r="F60" s="34">
        <f>E60*$C60</f>
        <v>9.4248000000000012</v>
      </c>
      <c r="G60" s="18">
        <f>'Rate Design (unblended)'!$S$20</f>
        <v>0</v>
      </c>
      <c r="H60" s="34">
        <f>G60*$C60</f>
        <v>0</v>
      </c>
      <c r="J60" s="53">
        <f>$P$2*J57</f>
        <v>0.7854000000000001</v>
      </c>
      <c r="K60" s="34">
        <f>J60*$C60</f>
        <v>9.4248000000000012</v>
      </c>
      <c r="L60" s="18">
        <f>'Rate Design (unblended)'!$S$20</f>
        <v>0</v>
      </c>
      <c r="M60" s="34">
        <f>L60*$C60</f>
        <v>0</v>
      </c>
    </row>
    <row r="61" spans="1:18" ht="15" customHeight="1" x14ac:dyDescent="0.25">
      <c r="A61" s="14">
        <f>IF(AND(ISBLANK(B61),ISBLANK(C61)),"",MAX($A$10:A60)+1)</f>
        <v>33</v>
      </c>
      <c r="B61" s="43" t="s">
        <v>24</v>
      </c>
      <c r="C61" s="14">
        <f>C$12</f>
        <v>12</v>
      </c>
      <c r="D61" s="14"/>
      <c r="E61" s="10">
        <f>'Rate Design (unblended)'!$K$20</f>
        <v>-0.135212</v>
      </c>
      <c r="F61" s="34">
        <f>E61*$C61</f>
        <v>-1.622544</v>
      </c>
      <c r="G61" s="10">
        <f>'Rate Design (unblended)'!$T$20</f>
        <v>-0.135212</v>
      </c>
      <c r="H61" s="34">
        <f>G61*$C61</f>
        <v>-1.622544</v>
      </c>
      <c r="J61" s="10">
        <f>'Rate Design (unblended)'!$K$20</f>
        <v>-0.135212</v>
      </c>
      <c r="K61" s="34">
        <f>J61*$C61</f>
        <v>-1.622544</v>
      </c>
      <c r="L61" s="10">
        <f>'Rate Design (unblended)'!$T$20</f>
        <v>-0.135212</v>
      </c>
      <c r="M61" s="34">
        <f>L61*$C61</f>
        <v>-1.622544</v>
      </c>
    </row>
    <row r="62" spans="1:18" ht="15" customHeight="1" x14ac:dyDescent="0.25">
      <c r="A62" s="14">
        <f>IF(AND(ISBLANK(B62),ISBLANK(C62)),"",MAX($A$10:A61)+1)</f>
        <v>34</v>
      </c>
      <c r="B62" s="2" t="s">
        <v>118</v>
      </c>
      <c r="C62" s="14"/>
      <c r="D62" s="14"/>
      <c r="E62" s="44">
        <f>SUM(E57:E61)</f>
        <v>22.653787999999999</v>
      </c>
      <c r="F62" s="44">
        <f>SUM(F57:F61)</f>
        <v>271.84545600000001</v>
      </c>
      <c r="G62" s="44">
        <f>SUM(G57:G61)</f>
        <v>32.008387999999997</v>
      </c>
      <c r="H62" s="44">
        <f>SUM(H57:H61)</f>
        <v>384.10065600000001</v>
      </c>
      <c r="I62" s="44"/>
      <c r="J62" s="44">
        <f>SUM(J57:J61)</f>
        <v>22.653787999999999</v>
      </c>
      <c r="K62" s="44">
        <f>SUM(K57:K61)</f>
        <v>271.84545600000001</v>
      </c>
      <c r="L62" s="44">
        <f>SUM(L57:L61)</f>
        <v>32.008387999999997</v>
      </c>
      <c r="M62" s="44">
        <f>SUM(M57:M61)</f>
        <v>384.10065600000001</v>
      </c>
      <c r="O62" s="33" t="b">
        <f>E62=J62</f>
        <v>1</v>
      </c>
      <c r="P62" s="33" t="b">
        <f t="shared" ref="P62:R62" si="7">F62=K62</f>
        <v>1</v>
      </c>
      <c r="Q62" s="33" t="b">
        <f t="shared" si="7"/>
        <v>1</v>
      </c>
      <c r="R62" s="33" t="b">
        <f t="shared" si="7"/>
        <v>1</v>
      </c>
    </row>
    <row r="63" spans="1:18" ht="15" customHeight="1" x14ac:dyDescent="0.25">
      <c r="A63" s="14" t="str">
        <f>IF(AND(ISBLANK(B63),ISBLANK(C63)),"",MAX($A$10:A62)+1)</f>
        <v/>
      </c>
      <c r="E63" s="18"/>
      <c r="G63" s="18"/>
      <c r="I63" s="42"/>
      <c r="J63" s="18"/>
      <c r="L63" s="18"/>
    </row>
    <row r="64" spans="1:18" ht="15" customHeight="1" x14ac:dyDescent="0.4">
      <c r="A64" s="14">
        <f>IF(AND(ISBLANK(B64),ISBLANK(C64)),"",MAX($A$10:A63)+1)</f>
        <v>35</v>
      </c>
      <c r="B64" s="37" t="s">
        <v>119</v>
      </c>
      <c r="C64" s="37" t="s">
        <v>120</v>
      </c>
      <c r="D64" s="37"/>
      <c r="E64" s="18"/>
      <c r="G64" s="18"/>
      <c r="I64" s="42"/>
      <c r="J64" s="18"/>
      <c r="L64" s="18"/>
    </row>
    <row r="65" spans="1:18" ht="15" customHeight="1" x14ac:dyDescent="0.25">
      <c r="A65" s="14">
        <f>IF(AND(ISBLANK(B65),ISBLANK(C65)),"",MAX($A$10:A64)+1)</f>
        <v>36</v>
      </c>
      <c r="B65" s="2" t="s">
        <v>121</v>
      </c>
      <c r="C65" s="50">
        <v>250</v>
      </c>
      <c r="D65" s="14"/>
      <c r="E65" s="10">
        <f>'Rate Design (unblended)'!$D$25</f>
        <v>3.9843999999999999</v>
      </c>
      <c r="F65" s="34">
        <f>E65*$C65</f>
        <v>996.1</v>
      </c>
      <c r="G65" s="10">
        <f>'Rate Design (unblended)'!$AS$25</f>
        <v>5.7095000000000002</v>
      </c>
      <c r="H65" s="34">
        <f>G65*$C65</f>
        <v>1427.375</v>
      </c>
      <c r="I65" s="42"/>
      <c r="J65" s="10">
        <f>'Rate Design (unblended)'!$D$26</f>
        <v>3.9843999999999999</v>
      </c>
      <c r="K65" s="34">
        <f>J65*$C65</f>
        <v>996.1</v>
      </c>
      <c r="L65" s="10">
        <f>'Rate Design (unblended)'!$AS$26</f>
        <v>5.7095000000000002</v>
      </c>
      <c r="M65" s="34">
        <f>L65*$C65</f>
        <v>1427.375</v>
      </c>
      <c r="O65" s="33" t="b">
        <f>E65=J65</f>
        <v>1</v>
      </c>
      <c r="P65" s="33" t="b">
        <f t="shared" ref="P65:R65" si="8">F65=K65</f>
        <v>1</v>
      </c>
      <c r="Q65" s="33" t="b">
        <f t="shared" si="8"/>
        <v>1</v>
      </c>
      <c r="R65" s="33" t="b">
        <f t="shared" si="8"/>
        <v>1</v>
      </c>
    </row>
    <row r="66" spans="1:18" ht="15" customHeight="1" x14ac:dyDescent="0.25">
      <c r="A66" s="14">
        <f>IF(AND(ISBLANK(B66),ISBLANK(C66)),"",MAX($A$10:A65)+1)</f>
        <v>37</v>
      </c>
      <c r="B66" s="41" t="s">
        <v>116</v>
      </c>
      <c r="C66" s="49"/>
      <c r="E66" s="10"/>
      <c r="G66" s="10"/>
      <c r="I66" s="42"/>
      <c r="J66" s="10"/>
      <c r="L66" s="10"/>
    </row>
    <row r="67" spans="1:18" ht="15" customHeight="1" x14ac:dyDescent="0.25">
      <c r="A67" s="14">
        <f>IF(AND(ISBLANK(B67),ISBLANK(C67)),"",MAX($A$10:A66)+1)</f>
        <v>38</v>
      </c>
      <c r="B67" s="43" t="s">
        <v>18</v>
      </c>
      <c r="C67" s="50">
        <f>C$65</f>
        <v>250</v>
      </c>
      <c r="D67" s="14"/>
      <c r="E67" s="10">
        <f>'Rate Design (unblended)'!$E$25</f>
        <v>2.8E-3</v>
      </c>
      <c r="F67" s="34">
        <f>E67*$C67</f>
        <v>0.7</v>
      </c>
      <c r="G67" s="10">
        <f>'Rate Design (unblended)'!$N$25</f>
        <v>0</v>
      </c>
      <c r="H67" s="34">
        <f>G67*$C67</f>
        <v>0</v>
      </c>
      <c r="I67" s="42"/>
      <c r="J67" s="10">
        <f>'Rate Design (unblended)'!$E$26</f>
        <v>2.7890799999999998E-3</v>
      </c>
      <c r="K67" s="34">
        <f>J67*$C67</f>
        <v>0.69726999999999995</v>
      </c>
      <c r="L67" s="10">
        <f>'Rate Design (unblended)'!$N$26</f>
        <v>0</v>
      </c>
      <c r="M67" s="34">
        <f>L67*$C67</f>
        <v>0</v>
      </c>
    </row>
    <row r="68" spans="1:18" ht="15" customHeight="1" x14ac:dyDescent="0.25">
      <c r="A68" s="14">
        <f>IF(AND(ISBLANK(B68),ISBLANK(C68)),"",MAX($A$10:A67)+1)</f>
        <v>39</v>
      </c>
      <c r="B68" s="43" t="s">
        <v>19</v>
      </c>
      <c r="C68" s="50">
        <f t="shared" ref="C68:C71" si="9">C$65</f>
        <v>250</v>
      </c>
      <c r="D68" s="14"/>
      <c r="E68" s="10">
        <f>'Rate Design (unblended)'!$F$25</f>
        <v>2.5600000000000001E-2</v>
      </c>
      <c r="F68" s="34">
        <f>E68*$C68</f>
        <v>6.4</v>
      </c>
      <c r="G68" s="10">
        <f>'Rate Design (unblended)'!$O$25</f>
        <v>3.2686756668099996E-2</v>
      </c>
      <c r="H68" s="34">
        <f>G68*$C68</f>
        <v>8.1716891670249989</v>
      </c>
      <c r="I68" s="42"/>
      <c r="J68" s="10">
        <f>'Rate Design (unblended)'!$F$26</f>
        <v>0</v>
      </c>
      <c r="K68" s="34">
        <f>J68*$C68</f>
        <v>0</v>
      </c>
      <c r="L68" s="10">
        <f>'Rate Design (unblended)'!$O$26</f>
        <v>0</v>
      </c>
      <c r="M68" s="34">
        <f>L68*$C68</f>
        <v>0</v>
      </c>
    </row>
    <row r="69" spans="1:18" ht="15" customHeight="1" x14ac:dyDescent="0.25">
      <c r="A69" s="14">
        <f>IF(AND(ISBLANK(B69),ISBLANK(C69)),"",MAX($A$10:A68)+1)</f>
        <v>40</v>
      </c>
      <c r="B69" s="43" t="s">
        <v>22</v>
      </c>
      <c r="C69" s="50">
        <f t="shared" si="9"/>
        <v>250</v>
      </c>
      <c r="D69" s="14"/>
      <c r="E69" s="10">
        <f>'Rate Design (unblended)'!$I$25</f>
        <v>8.6499999999999994E-2</v>
      </c>
      <c r="F69" s="34">
        <f>E69*$C69</f>
        <v>21.625</v>
      </c>
      <c r="G69" s="10">
        <f>'Rate Design (unblended)'!$R$25</f>
        <v>9.8400000000000001E-2</v>
      </c>
      <c r="H69" s="34">
        <f>G69*$C69</f>
        <v>24.6</v>
      </c>
      <c r="I69" s="42"/>
      <c r="J69" s="10">
        <f>'Rate Design (unblended)'!$I$26</f>
        <v>0</v>
      </c>
      <c r="K69" s="34">
        <f>J69*$C69</f>
        <v>0</v>
      </c>
      <c r="L69" s="10">
        <f>'Rate Design (unblended)'!$R$26</f>
        <v>0</v>
      </c>
      <c r="M69" s="34">
        <f>L69*$C69</f>
        <v>0</v>
      </c>
    </row>
    <row r="70" spans="1:18" ht="15" customHeight="1" x14ac:dyDescent="0.25">
      <c r="A70" s="14">
        <f>IF(AND(ISBLANK(B70),ISBLANK(C70)),"",MAX($A$10:A69)+1)</f>
        <v>41</v>
      </c>
      <c r="B70" s="43" t="s">
        <v>23</v>
      </c>
      <c r="C70" s="50">
        <f t="shared" si="9"/>
        <v>250</v>
      </c>
      <c r="D70" s="14"/>
      <c r="E70" s="53">
        <f>$P$2*(E65+E68+E69)</f>
        <v>0.14624505000000002</v>
      </c>
      <c r="F70" s="34">
        <f>E70*$C70</f>
        <v>36.561262500000005</v>
      </c>
      <c r="G70" s="10">
        <f>'Rate Design (unblended)'!$S$25</f>
        <v>0</v>
      </c>
      <c r="H70" s="34">
        <f>G70*$C70</f>
        <v>0</v>
      </c>
      <c r="I70" s="42"/>
      <c r="J70" s="53">
        <f>$P$2*(J65+J68+J69)</f>
        <v>0.14224308000000002</v>
      </c>
      <c r="K70" s="34">
        <f>J70*$C70</f>
        <v>35.560770000000005</v>
      </c>
      <c r="L70" s="10">
        <f>'Rate Design (unblended)'!$S$26</f>
        <v>0</v>
      </c>
      <c r="M70" s="34">
        <f>L70*$C70</f>
        <v>0</v>
      </c>
    </row>
    <row r="71" spans="1:18" ht="15" customHeight="1" x14ac:dyDescent="0.25">
      <c r="A71" s="14">
        <f>IF(AND(ISBLANK(B71),ISBLANK(C71)),"",MAX($A$10:A70)+1)</f>
        <v>42</v>
      </c>
      <c r="B71" s="43" t="s">
        <v>24</v>
      </c>
      <c r="C71" s="50">
        <f t="shared" si="9"/>
        <v>250</v>
      </c>
      <c r="D71" s="14"/>
      <c r="E71" s="10">
        <f>'Rate Design (unblended)'!$K$25</f>
        <v>-2.4488122400000003E-2</v>
      </c>
      <c r="F71" s="34">
        <f>E71*$C71</f>
        <v>-6.1220306000000004</v>
      </c>
      <c r="G71" s="10">
        <f>'Rate Design (unblended)'!$T$25</f>
        <v>-2.4488122400000003E-2</v>
      </c>
      <c r="H71" s="34">
        <f>G71*$C71</f>
        <v>-6.1220306000000004</v>
      </c>
      <c r="I71" s="42"/>
      <c r="J71" s="10">
        <f>'Rate Design (unblended)'!$K$26</f>
        <v>-2.4488122400000003E-2</v>
      </c>
      <c r="K71" s="34">
        <f>J71*$C71</f>
        <v>-6.1220306000000004</v>
      </c>
      <c r="L71" s="10">
        <f>'Rate Design (unblended)'!$T$26</f>
        <v>-2.4488122400000003E-2</v>
      </c>
      <c r="M71" s="34">
        <f>L71*$C71</f>
        <v>-6.1220306000000004</v>
      </c>
    </row>
    <row r="72" spans="1:18" ht="15" customHeight="1" x14ac:dyDescent="0.25">
      <c r="A72" s="14">
        <f>IF(AND(ISBLANK(B72),ISBLANK(C72)),"",MAX($A$10:A71)+1)</f>
        <v>43</v>
      </c>
      <c r="B72" s="45" t="s">
        <v>122</v>
      </c>
      <c r="C72" s="49"/>
      <c r="E72" s="46">
        <f>SUM(E65:E71)</f>
        <v>4.2210569276000003</v>
      </c>
      <c r="F72" s="44">
        <f>SUM(F65:F71)</f>
        <v>1055.2642319000001</v>
      </c>
      <c r="G72" s="46">
        <f>SUM(G65:G71)</f>
        <v>5.8160986342680996</v>
      </c>
      <c r="H72" s="44">
        <f>SUM(H65:H71)</f>
        <v>1454.024658567025</v>
      </c>
      <c r="I72" s="42"/>
      <c r="J72" s="46">
        <f>SUM(J65:J71)</f>
        <v>4.1049440375999993</v>
      </c>
      <c r="K72" s="44">
        <f>SUM(K65:K71)</f>
        <v>1026.2360094000001</v>
      </c>
      <c r="L72" s="46">
        <f>SUM(L65:L71)</f>
        <v>5.6850118776</v>
      </c>
      <c r="M72" s="44">
        <f>SUM(M65:M71)</f>
        <v>1421.2529694</v>
      </c>
    </row>
    <row r="73" spans="1:18" ht="15" customHeight="1" x14ac:dyDescent="0.25">
      <c r="A73" s="14" t="str">
        <f>IF(AND(ISBLANK(B73),ISBLANK(C73)),"",MAX($A$10:A72)+1)</f>
        <v/>
      </c>
      <c r="C73" s="49"/>
      <c r="E73" s="42"/>
      <c r="I73" s="42"/>
      <c r="J73" s="42"/>
    </row>
    <row r="74" spans="1:18" ht="15" customHeight="1" x14ac:dyDescent="0.25">
      <c r="A74" s="14">
        <f>IF(AND(ISBLANK(B74),ISBLANK(C74)),"",MAX($A$10:A73)+1)</f>
        <v>44</v>
      </c>
      <c r="B74" s="2" t="s">
        <v>123</v>
      </c>
      <c r="C74" s="49"/>
      <c r="E74" s="42"/>
      <c r="F74" s="40">
        <f>SUM(F72,F62)</f>
        <v>1327.1096879000002</v>
      </c>
      <c r="G74" s="40"/>
      <c r="H74" s="40">
        <f>SUM(H72,H62)</f>
        <v>1838.125314567025</v>
      </c>
      <c r="I74" s="42"/>
      <c r="J74" s="42"/>
      <c r="K74" s="40">
        <f>SUM(K72,K62)</f>
        <v>1298.0814654000001</v>
      </c>
      <c r="L74" s="40"/>
      <c r="M74" s="40">
        <f>SUM(M72,M62)</f>
        <v>1805.3536254000001</v>
      </c>
    </row>
    <row r="75" spans="1:18" ht="15" customHeight="1" x14ac:dyDescent="0.25">
      <c r="A75" s="14">
        <f>IF(AND(ISBLANK(B75),ISBLANK(C75)),"",MAX($A$10:A74)+1)</f>
        <v>45</v>
      </c>
      <c r="B75" s="2" t="s">
        <v>124</v>
      </c>
      <c r="C75" s="49"/>
      <c r="E75" s="42"/>
      <c r="F75" s="40">
        <f>F74/12</f>
        <v>110.59247399166668</v>
      </c>
      <c r="G75" s="40"/>
      <c r="H75" s="40">
        <f>H74/12</f>
        <v>153.17710954725209</v>
      </c>
      <c r="I75" s="42"/>
      <c r="J75" s="42"/>
      <c r="K75" s="40">
        <f>K74/12</f>
        <v>108.17345545000001</v>
      </c>
      <c r="L75" s="40"/>
      <c r="M75" s="40">
        <f>M74/12</f>
        <v>150.44613545000001</v>
      </c>
    </row>
    <row r="76" spans="1:18" ht="15" customHeight="1" x14ac:dyDescent="0.25">
      <c r="A76" s="14" t="str">
        <f>IF(AND(ISBLANK(B76),ISBLANK(C76)),"",MAX($A$10:A75)+1)</f>
        <v/>
      </c>
      <c r="C76" s="49"/>
      <c r="E76" s="42"/>
      <c r="I76" s="42"/>
      <c r="J76" s="42"/>
    </row>
    <row r="77" spans="1:18" ht="15" customHeight="1" x14ac:dyDescent="0.25">
      <c r="A77" s="14">
        <f>IF(AND(ISBLANK(B77),ISBLANK(C77)),"",MAX($A$10:A76)+1)</f>
        <v>46</v>
      </c>
      <c r="B77" s="2" t="s">
        <v>125</v>
      </c>
      <c r="C77" s="50">
        <f>C$65</f>
        <v>250</v>
      </c>
      <c r="D77" s="14"/>
      <c r="E77" s="12">
        <f>SUM(RetailCurrent!$D$21:$F$22)</f>
        <v>7.7218891254665714</v>
      </c>
      <c r="F77" s="34">
        <f>E77*$C77</f>
        <v>1930.4722813666428</v>
      </c>
      <c r="G77" s="12">
        <f>E77</f>
        <v>7.7218891254665714</v>
      </c>
      <c r="H77" s="34">
        <f>G77*$C77</f>
        <v>1930.4722813666428</v>
      </c>
      <c r="I77" s="42"/>
      <c r="J77" s="99">
        <f>'Rate Design (unblended)'!M26</f>
        <v>0.83</v>
      </c>
      <c r="K77" s="34">
        <f>J77*$C77</f>
        <v>207.5</v>
      </c>
      <c r="L77" s="99">
        <f>'Rate Design (unblended)'!V26</f>
        <v>0.83</v>
      </c>
      <c r="M77" s="34">
        <f>L77*$C77</f>
        <v>207.5</v>
      </c>
    </row>
    <row r="78" spans="1:18" ht="15" customHeight="1" x14ac:dyDescent="0.25">
      <c r="A78" s="14">
        <f>IF(AND(ISBLANK(B78),ISBLANK(C78)),"",MAX($A$10:A77)+1)</f>
        <v>47</v>
      </c>
      <c r="B78" s="2" t="s">
        <v>126</v>
      </c>
      <c r="E78" s="46">
        <f>SUM(E77,E72)</f>
        <v>11.942946053066571</v>
      </c>
      <c r="F78" s="40"/>
      <c r="G78" s="46">
        <f>SUM(G77,G72)</f>
        <v>13.537987759734671</v>
      </c>
      <c r="H78" s="40"/>
      <c r="I78" s="42"/>
      <c r="J78" s="46">
        <f>SUM(J77,J72)</f>
        <v>4.9349440375999993</v>
      </c>
      <c r="K78" s="40"/>
      <c r="L78" s="46">
        <f>SUM(L77,L72)</f>
        <v>6.5150118776000001</v>
      </c>
      <c r="M78" s="40"/>
    </row>
    <row r="79" spans="1:18" ht="15" customHeight="1" x14ac:dyDescent="0.25">
      <c r="A79" s="14" t="str">
        <f>IF(AND(ISBLANK(B79),ISBLANK(C79)),"",MAX($A$10:A78)+1)</f>
        <v/>
      </c>
      <c r="I79" s="42"/>
    </row>
    <row r="80" spans="1:18" ht="15" customHeight="1" x14ac:dyDescent="0.25">
      <c r="A80" s="14">
        <f>IF(AND(ISBLANK(B80),ISBLANK(C80)),"",MAX($A$10:A79)+1)</f>
        <v>48</v>
      </c>
      <c r="B80" s="2" t="s">
        <v>127</v>
      </c>
      <c r="E80" s="47"/>
      <c r="F80" s="40">
        <f>SUM(F74,F77)</f>
        <v>3257.5819692666428</v>
      </c>
      <c r="H80" s="40">
        <f>SUM(H74,H77)</f>
        <v>3768.5975959336679</v>
      </c>
      <c r="I80" s="42"/>
      <c r="J80" s="47"/>
      <c r="K80" s="40">
        <f>SUM(K74,K77)</f>
        <v>1505.5814654000001</v>
      </c>
      <c r="M80" s="40">
        <f>SUM(M74,M77)</f>
        <v>2012.8536254000001</v>
      </c>
    </row>
    <row r="81" spans="1:13" ht="15" customHeight="1" x14ac:dyDescent="0.25">
      <c r="A81" s="14">
        <f>IF(AND(ISBLANK(B81),ISBLANK(C81)),"",MAX($A$10:A80)+1)</f>
        <v>49</v>
      </c>
      <c r="B81" s="2" t="s">
        <v>128</v>
      </c>
      <c r="E81" s="47"/>
      <c r="F81" s="40">
        <f>F80/12</f>
        <v>271.46516410555358</v>
      </c>
      <c r="G81" s="40"/>
      <c r="H81" s="40">
        <f>H80/12</f>
        <v>314.04979966113899</v>
      </c>
      <c r="I81" s="42"/>
      <c r="J81" s="47"/>
      <c r="K81" s="40">
        <f>K80/12</f>
        <v>125.46512211666668</v>
      </c>
      <c r="L81" s="40"/>
      <c r="M81" s="40">
        <f>M80/12</f>
        <v>167.73780211666667</v>
      </c>
    </row>
    <row r="82" spans="1:13" ht="15" customHeight="1" x14ac:dyDescent="0.25">
      <c r="A82" s="14" t="str">
        <f>IF(AND(ISBLANK(B82),ISBLANK(C82)),"",MAX($A$10:A81)+1)</f>
        <v/>
      </c>
      <c r="E82" s="47"/>
      <c r="F82" s="47"/>
      <c r="J82" s="47"/>
      <c r="K82" s="47"/>
    </row>
    <row r="83" spans="1:13" ht="15" customHeight="1" x14ac:dyDescent="0.25">
      <c r="A83" s="14">
        <f>IF(AND(ISBLANK(B83),ISBLANK(C83)),"",MAX($A$10:A82)+1)</f>
        <v>50</v>
      </c>
      <c r="B83" s="2" t="s">
        <v>129</v>
      </c>
      <c r="E83" s="47"/>
      <c r="F83" s="47"/>
      <c r="H83" s="33">
        <f>H80-F80</f>
        <v>511.01562666702512</v>
      </c>
      <c r="J83" s="47"/>
      <c r="K83" s="47"/>
      <c r="M83" s="33">
        <f>M80-K80</f>
        <v>507.27215999999999</v>
      </c>
    </row>
    <row r="84" spans="1:13" ht="15" customHeight="1" x14ac:dyDescent="0.25">
      <c r="A84" s="14">
        <f>IF(AND(ISBLANK(B84),ISBLANK(C84)),"",MAX($A$10:A83)+1)</f>
        <v>51</v>
      </c>
      <c r="B84" s="2" t="s">
        <v>130</v>
      </c>
      <c r="E84" s="47"/>
      <c r="F84" s="47"/>
      <c r="H84" s="33">
        <f>H81-F81</f>
        <v>42.584635555585407</v>
      </c>
      <c r="J84" s="47"/>
      <c r="K84" s="47"/>
      <c r="M84" s="33">
        <f>M81-K81</f>
        <v>42.272679999999994</v>
      </c>
    </row>
    <row r="85" spans="1:13" ht="15" customHeight="1" x14ac:dyDescent="0.25">
      <c r="A85" s="14">
        <f>IF(AND(ISBLANK(B85),ISBLANK(C85)),"",MAX($A$10:A84)+1)</f>
        <v>52</v>
      </c>
      <c r="B85" s="2" t="s">
        <v>131</v>
      </c>
      <c r="E85" s="47"/>
      <c r="F85" s="47"/>
      <c r="H85" s="48">
        <f>H83/F74</f>
        <v>0.38505907335786926</v>
      </c>
      <c r="J85" s="47"/>
      <c r="K85" s="47"/>
      <c r="M85" s="48">
        <f>M83/K74</f>
        <v>0.39078607431135726</v>
      </c>
    </row>
    <row r="86" spans="1:13" ht="15" customHeight="1" x14ac:dyDescent="0.25">
      <c r="A86" s="14">
        <f>IF(AND(ISBLANK(B86),ISBLANK(C86)),"",MAX($A$10:A85)+1)</f>
        <v>53</v>
      </c>
      <c r="B86" s="2" t="s">
        <v>132</v>
      </c>
      <c r="E86" s="47"/>
      <c r="F86" s="47"/>
      <c r="H86" s="48">
        <f>H83/F80</f>
        <v>0.15686961417645204</v>
      </c>
      <c r="J86" s="47"/>
      <c r="K86" s="47"/>
      <c r="M86" s="48">
        <f>M83/K80</f>
        <v>0.33692773965255268</v>
      </c>
    </row>
    <row r="88" spans="1:13" ht="15" customHeight="1" x14ac:dyDescent="0.25">
      <c r="B88" s="2" t="s">
        <v>135</v>
      </c>
    </row>
    <row r="90" spans="1:13" ht="15" customHeight="1" x14ac:dyDescent="0.25">
      <c r="A90" s="31" t="str">
        <f>$A$1</f>
        <v>Peoples Natural Gas Company LLC</v>
      </c>
      <c r="M90" s="7" t="str">
        <f>$M$1</f>
        <v xml:space="preserve"> </v>
      </c>
    </row>
    <row r="91" spans="1:13" ht="15" customHeight="1" x14ac:dyDescent="0.25">
      <c r="A91" s="31" t="str">
        <f>$A$2</f>
        <v>12 Months Ending December 31, 2027</v>
      </c>
      <c r="M91" s="7"/>
    </row>
    <row r="92" spans="1:13" ht="15" customHeight="1" x14ac:dyDescent="0.25">
      <c r="A92" s="31" t="str">
        <f>$A$3</f>
        <v>Bill Impacts per Notice (includes 3.57% DSIC and current USR)</v>
      </c>
      <c r="M92" s="7"/>
    </row>
    <row r="93" spans="1:13" ht="15" customHeight="1" x14ac:dyDescent="0.25">
      <c r="A93" s="31"/>
    </row>
    <row r="94" spans="1:13" ht="15" customHeight="1" x14ac:dyDescent="0.25">
      <c r="A94" s="31"/>
    </row>
    <row r="95" spans="1:13" ht="15" customHeight="1" x14ac:dyDescent="0.25">
      <c r="A95" s="32" t="s">
        <v>136</v>
      </c>
    </row>
    <row r="97" spans="1:18" ht="15" customHeight="1" x14ac:dyDescent="0.4">
      <c r="A97" s="37" t="s">
        <v>97</v>
      </c>
      <c r="B97" s="37" t="s">
        <v>98</v>
      </c>
      <c r="C97" s="37" t="s">
        <v>99</v>
      </c>
      <c r="D97" s="37"/>
      <c r="E97" s="37" t="s">
        <v>100</v>
      </c>
      <c r="F97" s="37" t="s">
        <v>101</v>
      </c>
      <c r="G97" s="37" t="s">
        <v>102</v>
      </c>
      <c r="H97" s="37" t="s">
        <v>103</v>
      </c>
      <c r="J97" s="37" t="s">
        <v>104</v>
      </c>
      <c r="K97" s="37" t="s">
        <v>105</v>
      </c>
      <c r="L97" s="37" t="s">
        <v>106</v>
      </c>
      <c r="M97" s="37" t="s">
        <v>107</v>
      </c>
    </row>
    <row r="98" spans="1:18" ht="15" customHeight="1" x14ac:dyDescent="0.4">
      <c r="A98" s="37"/>
      <c r="E98" s="38" t="s">
        <v>108</v>
      </c>
      <c r="F98" s="38"/>
      <c r="G98" s="38"/>
      <c r="H98" s="38"/>
      <c r="J98" s="38" t="s">
        <v>109</v>
      </c>
      <c r="K98" s="38"/>
      <c r="L98" s="38"/>
      <c r="M98" s="38"/>
    </row>
    <row r="99" spans="1:18" ht="15" customHeight="1" x14ac:dyDescent="0.4">
      <c r="A99" s="14"/>
      <c r="E99" s="38" t="s">
        <v>110</v>
      </c>
      <c r="F99" s="39"/>
      <c r="G99" s="38" t="s">
        <v>111</v>
      </c>
      <c r="H99" s="39"/>
      <c r="J99" s="38" t="s">
        <v>110</v>
      </c>
      <c r="K99" s="39"/>
      <c r="L99" s="38" t="s">
        <v>111</v>
      </c>
      <c r="M99" s="39"/>
    </row>
    <row r="100" spans="1:18" ht="15" customHeight="1" x14ac:dyDescent="0.4">
      <c r="A100" s="14">
        <f>IF(AND(ISBLANK(B100),ISBLANK(B108)),"",MAX($A$10:A99)+1)</f>
        <v>54</v>
      </c>
      <c r="B100" s="37" t="s">
        <v>112</v>
      </c>
      <c r="C100" s="37" t="s">
        <v>113</v>
      </c>
      <c r="D100" s="37"/>
      <c r="E100" s="37" t="s">
        <v>114</v>
      </c>
      <c r="F100" s="37" t="s">
        <v>115</v>
      </c>
      <c r="G100" s="37" t="s">
        <v>114</v>
      </c>
      <c r="H100" s="37" t="s">
        <v>115</v>
      </c>
      <c r="J100" s="37" t="s">
        <v>114</v>
      </c>
      <c r="K100" s="37" t="s">
        <v>115</v>
      </c>
      <c r="L100" s="37" t="s">
        <v>114</v>
      </c>
      <c r="M100" s="37" t="s">
        <v>115</v>
      </c>
    </row>
    <row r="101" spans="1:18" ht="15" customHeight="1" x14ac:dyDescent="0.25">
      <c r="A101" s="14">
        <f>IF(AND(ISBLANK(B101),ISBLANK(C101)),"",MAX($A$10:A100)+1)</f>
        <v>55</v>
      </c>
      <c r="B101" s="2" t="s">
        <v>36</v>
      </c>
      <c r="C101" s="14">
        <v>12</v>
      </c>
      <c r="D101" s="14"/>
      <c r="E101" s="34">
        <f>'Rate Design (unblended)'!$D$21</f>
        <v>44</v>
      </c>
      <c r="F101" s="34">
        <f>E101*$C101</f>
        <v>528</v>
      </c>
      <c r="G101" s="42">
        <f>'Rate Design (unblended)'!$AS$21</f>
        <v>64.28</v>
      </c>
      <c r="H101" s="40">
        <f>G101*$C101</f>
        <v>771.36</v>
      </c>
      <c r="J101" s="34">
        <f>'Rate Design (unblended)'!$D$23</f>
        <v>44</v>
      </c>
      <c r="K101" s="34">
        <f>J101*$C101</f>
        <v>528</v>
      </c>
      <c r="L101" s="42">
        <f>'Rate Design (unblended)'!$AS$23</f>
        <v>64.28</v>
      </c>
      <c r="M101" s="40">
        <f>L101*$C101</f>
        <v>771.36</v>
      </c>
    </row>
    <row r="102" spans="1:18" ht="15" customHeight="1" x14ac:dyDescent="0.25">
      <c r="A102" s="14">
        <f>IF(AND(ISBLANK(B102),ISBLANK(C102)),"",MAX($A$10:A101)+1)</f>
        <v>56</v>
      </c>
      <c r="B102" s="41" t="s">
        <v>116</v>
      </c>
      <c r="E102" s="34"/>
      <c r="F102" s="34"/>
      <c r="G102" s="42"/>
      <c r="H102" s="34"/>
      <c r="J102" s="34"/>
      <c r="K102" s="34"/>
      <c r="L102" s="42"/>
      <c r="M102" s="34"/>
    </row>
    <row r="103" spans="1:18" ht="15" customHeight="1" x14ac:dyDescent="0.25">
      <c r="A103" s="14">
        <f>IF(AND(ISBLANK(B103),ISBLANK(C103)),"",MAX($A$10:A102)+1)</f>
        <v>57</v>
      </c>
      <c r="B103" s="43" t="s">
        <v>117</v>
      </c>
      <c r="C103" s="14">
        <f>C$12</f>
        <v>12</v>
      </c>
      <c r="D103" s="14"/>
      <c r="E103" s="10">
        <f>'Rate Design (unblended)'!$G$21</f>
        <v>3.5999999999999999E-3</v>
      </c>
      <c r="F103" s="34">
        <f>E103*$C103</f>
        <v>4.3200000000000002E-2</v>
      </c>
      <c r="G103" s="18">
        <f>'Rate Design (unblended)'!$P$21</f>
        <v>3.5999999999999999E-3</v>
      </c>
      <c r="H103" s="34">
        <f>G103*$C103</f>
        <v>4.3200000000000002E-2</v>
      </c>
      <c r="J103" s="10">
        <f>'Rate Design (unblended)'!$G$23</f>
        <v>3.5999999999999999E-3</v>
      </c>
      <c r="K103" s="34">
        <f>J103*$C103</f>
        <v>4.3200000000000002E-2</v>
      </c>
      <c r="L103" s="18">
        <f>'Rate Design (unblended)'!$P$23</f>
        <v>3.5999999999999999E-3</v>
      </c>
      <c r="M103" s="34">
        <f>L103*$C103</f>
        <v>4.3200000000000002E-2</v>
      </c>
    </row>
    <row r="104" spans="1:18" ht="15" customHeight="1" x14ac:dyDescent="0.25">
      <c r="A104" s="14">
        <f>IF(AND(ISBLANK(B104),ISBLANK(C104)),"",MAX($A$10:A103)+1)</f>
        <v>58</v>
      </c>
      <c r="B104" s="43" t="s">
        <v>23</v>
      </c>
      <c r="C104" s="14">
        <f>C$12</f>
        <v>12</v>
      </c>
      <c r="D104" s="14"/>
      <c r="E104" s="53">
        <f>$P$2*E101</f>
        <v>1.5708000000000002</v>
      </c>
      <c r="F104" s="34">
        <f>E104*$C104</f>
        <v>18.849600000000002</v>
      </c>
      <c r="G104" s="18">
        <f>'Rate Design (unblended)'!$S$21</f>
        <v>0</v>
      </c>
      <c r="H104" s="34">
        <f>G104*$C104</f>
        <v>0</v>
      </c>
      <c r="J104" s="53">
        <f>$P$2*J101</f>
        <v>1.5708000000000002</v>
      </c>
      <c r="K104" s="34">
        <f>J104*$C104</f>
        <v>18.849600000000002</v>
      </c>
      <c r="L104" s="18">
        <f>'Rate Design (unblended)'!$S$23</f>
        <v>0</v>
      </c>
      <c r="M104" s="34">
        <f>L104*$C104</f>
        <v>0</v>
      </c>
    </row>
    <row r="105" spans="1:18" ht="15" customHeight="1" x14ac:dyDescent="0.25">
      <c r="A105" s="14">
        <f>IF(AND(ISBLANK(B105),ISBLANK(C105)),"",MAX($A$10:A104)+1)</f>
        <v>59</v>
      </c>
      <c r="B105" s="43" t="s">
        <v>24</v>
      </c>
      <c r="C105" s="14">
        <f>C$12</f>
        <v>12</v>
      </c>
      <c r="D105" s="14"/>
      <c r="E105" s="10">
        <f>'Rate Design (unblended)'!$K$21</f>
        <v>-0.270424</v>
      </c>
      <c r="F105" s="34">
        <f>E105*$C105</f>
        <v>-3.245088</v>
      </c>
      <c r="G105" s="10">
        <f>'Rate Design (unblended)'!$T$21</f>
        <v>-0.270424</v>
      </c>
      <c r="H105" s="34">
        <f>G105*$C105</f>
        <v>-3.245088</v>
      </c>
      <c r="J105" s="10">
        <f>'Rate Design (unblended)'!$K$23</f>
        <v>-0.270424</v>
      </c>
      <c r="K105" s="34">
        <f>J105*$C105</f>
        <v>-3.245088</v>
      </c>
      <c r="L105" s="10">
        <f>'Rate Design (unblended)'!$T$23</f>
        <v>-0.270424</v>
      </c>
      <c r="M105" s="34">
        <f>L105*$C105</f>
        <v>-3.245088</v>
      </c>
    </row>
    <row r="106" spans="1:18" ht="15" customHeight="1" x14ac:dyDescent="0.25">
      <c r="A106" s="14">
        <f>IF(AND(ISBLANK(B106),ISBLANK(C106)),"",MAX($A$10:A105)+1)</f>
        <v>60</v>
      </c>
      <c r="B106" s="2" t="s">
        <v>118</v>
      </c>
      <c r="C106" s="14"/>
      <c r="D106" s="14"/>
      <c r="E106" s="44">
        <f>SUM(E101:E105)</f>
        <v>45.303975999999999</v>
      </c>
      <c r="F106" s="44">
        <f>SUM(F101:F105)</f>
        <v>543.64771199999996</v>
      </c>
      <c r="G106" s="44">
        <f>SUM(G101:G105)</f>
        <v>64.013176000000001</v>
      </c>
      <c r="H106" s="44">
        <f>SUM(H101:H105)</f>
        <v>768.15811199999996</v>
      </c>
      <c r="I106" s="44"/>
      <c r="J106" s="44">
        <f>SUM(J101:J105)</f>
        <v>45.303975999999999</v>
      </c>
      <c r="K106" s="44">
        <f>SUM(K101:K105)</f>
        <v>543.64771199999996</v>
      </c>
      <c r="L106" s="44">
        <f>SUM(L101:L105)</f>
        <v>64.013176000000001</v>
      </c>
      <c r="M106" s="44">
        <f>SUM(M101:M105)</f>
        <v>768.15811199999996</v>
      </c>
      <c r="O106" s="33" t="b">
        <f>E106=J106</f>
        <v>1</v>
      </c>
      <c r="P106" s="33" t="b">
        <f t="shared" ref="P106:R106" si="10">F106=K106</f>
        <v>1</v>
      </c>
      <c r="Q106" s="33" t="b">
        <f t="shared" si="10"/>
        <v>1</v>
      </c>
      <c r="R106" s="33" t="b">
        <f t="shared" si="10"/>
        <v>1</v>
      </c>
    </row>
    <row r="107" spans="1:18" ht="15" customHeight="1" x14ac:dyDescent="0.25">
      <c r="A107" s="14" t="str">
        <f>IF(AND(ISBLANK(B107),ISBLANK(C107)),"",MAX($A$10:A106)+1)</f>
        <v/>
      </c>
      <c r="E107" s="18"/>
      <c r="G107" s="18"/>
      <c r="I107" s="42"/>
      <c r="J107" s="18"/>
      <c r="L107" s="18"/>
    </row>
    <row r="108" spans="1:18" ht="15" customHeight="1" x14ac:dyDescent="0.4">
      <c r="A108" s="14">
        <f>IF(AND(ISBLANK(B108),ISBLANK(C108)),"",MAX($A$10:A107)+1)</f>
        <v>61</v>
      </c>
      <c r="B108" s="37" t="s">
        <v>119</v>
      </c>
      <c r="C108" s="37" t="s">
        <v>120</v>
      </c>
      <c r="D108" s="37"/>
      <c r="E108" s="18"/>
      <c r="G108" s="18"/>
      <c r="I108" s="42"/>
      <c r="J108" s="18"/>
      <c r="L108" s="18"/>
    </row>
    <row r="109" spans="1:18" ht="15" customHeight="1" x14ac:dyDescent="0.25">
      <c r="A109" s="14">
        <f>IF(AND(ISBLANK(B109),ISBLANK(C109)),"",MAX($A$10:A108)+1)</f>
        <v>62</v>
      </c>
      <c r="B109" s="2" t="s">
        <v>121</v>
      </c>
      <c r="C109" s="50">
        <v>750</v>
      </c>
      <c r="D109" s="14"/>
      <c r="E109" s="10">
        <f>'Rate Design (unblended)'!$D$25</f>
        <v>3.9843999999999999</v>
      </c>
      <c r="F109" s="34">
        <f>E109*$C109</f>
        <v>2988.3</v>
      </c>
      <c r="G109" s="10">
        <f>'Rate Design (unblended)'!$AS$25</f>
        <v>5.7095000000000002</v>
      </c>
      <c r="H109" s="34">
        <f>G109*$C109</f>
        <v>4282.125</v>
      </c>
      <c r="I109" s="42"/>
      <c r="J109" s="10">
        <f>'Rate Design (unblended)'!$D$26</f>
        <v>3.9843999999999999</v>
      </c>
      <c r="K109" s="34">
        <f>J109*$C109</f>
        <v>2988.3</v>
      </c>
      <c r="L109" s="10">
        <f>'Rate Design (unblended)'!$AS$26</f>
        <v>5.7095000000000002</v>
      </c>
      <c r="M109" s="34">
        <f>L109*$C109</f>
        <v>4282.125</v>
      </c>
      <c r="O109" s="33" t="b">
        <f>E109=J109</f>
        <v>1</v>
      </c>
      <c r="P109" s="33" t="b">
        <f t="shared" ref="P109:R109" si="11">F109=K109</f>
        <v>1</v>
      </c>
      <c r="Q109" s="33" t="b">
        <f t="shared" si="11"/>
        <v>1</v>
      </c>
      <c r="R109" s="33" t="b">
        <f t="shared" si="11"/>
        <v>1</v>
      </c>
    </row>
    <row r="110" spans="1:18" ht="15" customHeight="1" x14ac:dyDescent="0.25">
      <c r="A110" s="14">
        <f>IF(AND(ISBLANK(B110),ISBLANK(C110)),"",MAX($A$10:A109)+1)</f>
        <v>63</v>
      </c>
      <c r="B110" s="41" t="s">
        <v>116</v>
      </c>
      <c r="C110" s="49"/>
      <c r="E110" s="10"/>
      <c r="G110" s="10"/>
      <c r="I110" s="42"/>
      <c r="J110" s="10"/>
      <c r="L110" s="10"/>
    </row>
    <row r="111" spans="1:18" ht="15" customHeight="1" x14ac:dyDescent="0.25">
      <c r="A111" s="14">
        <f>IF(AND(ISBLANK(B111),ISBLANK(C111)),"",MAX($A$10:A110)+1)</f>
        <v>64</v>
      </c>
      <c r="B111" s="43" t="s">
        <v>18</v>
      </c>
      <c r="C111" s="50">
        <f>C$109</f>
        <v>750</v>
      </c>
      <c r="D111" s="14"/>
      <c r="E111" s="10">
        <f>'Rate Design (unblended)'!$E$25</f>
        <v>2.8E-3</v>
      </c>
      <c r="F111" s="34">
        <f>E111*$C111</f>
        <v>2.1</v>
      </c>
      <c r="G111" s="10">
        <f>'Rate Design (unblended)'!$N$25</f>
        <v>0</v>
      </c>
      <c r="H111" s="34">
        <f>G111*$C111</f>
        <v>0</v>
      </c>
      <c r="I111" s="42"/>
      <c r="J111" s="10">
        <f>'Rate Design (unblended)'!$E$26</f>
        <v>2.7890799999999998E-3</v>
      </c>
      <c r="K111" s="34">
        <f>J111*$C111</f>
        <v>2.0918099999999997</v>
      </c>
      <c r="L111" s="10">
        <f>'Rate Design (unblended)'!$N$26</f>
        <v>0</v>
      </c>
      <c r="M111" s="34">
        <f>L111*$C111</f>
        <v>0</v>
      </c>
    </row>
    <row r="112" spans="1:18" ht="15" customHeight="1" x14ac:dyDescent="0.25">
      <c r="A112" s="14">
        <f>IF(AND(ISBLANK(B112),ISBLANK(C112)),"",MAX($A$10:A111)+1)</f>
        <v>65</v>
      </c>
      <c r="B112" s="43" t="s">
        <v>19</v>
      </c>
      <c r="C112" s="50">
        <f t="shared" ref="C112:C115" si="12">C$109</f>
        <v>750</v>
      </c>
      <c r="D112" s="14"/>
      <c r="E112" s="10">
        <f>'Rate Design (unblended)'!$F$25</f>
        <v>2.5600000000000001E-2</v>
      </c>
      <c r="F112" s="34">
        <f>E112*$C112</f>
        <v>19.2</v>
      </c>
      <c r="G112" s="10">
        <f>'Rate Design (unblended)'!$O$25</f>
        <v>3.2686756668099996E-2</v>
      </c>
      <c r="H112" s="34">
        <f>G112*$C112</f>
        <v>24.515067501074999</v>
      </c>
      <c r="I112" s="42"/>
      <c r="J112" s="10">
        <f>'Rate Design (unblended)'!$F$26</f>
        <v>0</v>
      </c>
      <c r="K112" s="34">
        <f>J112*$C112</f>
        <v>0</v>
      </c>
      <c r="L112" s="10">
        <f>'Rate Design (unblended)'!$O$26</f>
        <v>0</v>
      </c>
      <c r="M112" s="34">
        <f>L112*$C112</f>
        <v>0</v>
      </c>
    </row>
    <row r="113" spans="1:13" ht="15" customHeight="1" x14ac:dyDescent="0.25">
      <c r="A113" s="14">
        <f>IF(AND(ISBLANK(B113),ISBLANK(C113)),"",MAX($A$10:A112)+1)</f>
        <v>66</v>
      </c>
      <c r="B113" s="43" t="s">
        <v>22</v>
      </c>
      <c r="C113" s="50">
        <f t="shared" si="12"/>
        <v>750</v>
      </c>
      <c r="D113" s="14"/>
      <c r="E113" s="10">
        <f>'Rate Design (unblended)'!$I$25</f>
        <v>8.6499999999999994E-2</v>
      </c>
      <c r="F113" s="34">
        <f>E113*$C113</f>
        <v>64.875</v>
      </c>
      <c r="G113" s="10">
        <f>'Rate Design (unblended)'!$R$25</f>
        <v>9.8400000000000001E-2</v>
      </c>
      <c r="H113" s="34">
        <f>G113*$C113</f>
        <v>73.8</v>
      </c>
      <c r="I113" s="42"/>
      <c r="J113" s="10">
        <f>'Rate Design (unblended)'!$I$26</f>
        <v>0</v>
      </c>
      <c r="K113" s="34">
        <f>J113*$C113</f>
        <v>0</v>
      </c>
      <c r="L113" s="10">
        <f>'Rate Design (unblended)'!$R$26</f>
        <v>0</v>
      </c>
      <c r="M113" s="34">
        <f>L113*$C113</f>
        <v>0</v>
      </c>
    </row>
    <row r="114" spans="1:13" ht="15" customHeight="1" x14ac:dyDescent="0.25">
      <c r="A114" s="14">
        <f>IF(AND(ISBLANK(B114),ISBLANK(C114)),"",MAX($A$10:A113)+1)</f>
        <v>67</v>
      </c>
      <c r="B114" s="43" t="s">
        <v>23</v>
      </c>
      <c r="C114" s="50">
        <f t="shared" si="12"/>
        <v>750</v>
      </c>
      <c r="D114" s="14"/>
      <c r="E114" s="53">
        <f>$P$2*(E109+E112+E113)</f>
        <v>0.14624505000000002</v>
      </c>
      <c r="F114" s="34">
        <f>E114*$C114</f>
        <v>109.68378750000001</v>
      </c>
      <c r="G114" s="10">
        <f>'Rate Design (unblended)'!$S$25</f>
        <v>0</v>
      </c>
      <c r="H114" s="34">
        <f>G114*$C114</f>
        <v>0</v>
      </c>
      <c r="I114" s="42"/>
      <c r="J114" s="53">
        <f>$P$2*(J109+J112+J113)</f>
        <v>0.14224308000000002</v>
      </c>
      <c r="K114" s="34">
        <f>J114*$C114</f>
        <v>106.68231000000002</v>
      </c>
      <c r="L114" s="10">
        <f>'Rate Design (unblended)'!$S$26</f>
        <v>0</v>
      </c>
      <c r="M114" s="34">
        <f>L114*$C114</f>
        <v>0</v>
      </c>
    </row>
    <row r="115" spans="1:13" ht="15" customHeight="1" x14ac:dyDescent="0.25">
      <c r="A115" s="14">
        <f>IF(AND(ISBLANK(B115),ISBLANK(C115)),"",MAX($A$10:A114)+1)</f>
        <v>68</v>
      </c>
      <c r="B115" s="43" t="s">
        <v>24</v>
      </c>
      <c r="C115" s="50">
        <f t="shared" si="12"/>
        <v>750</v>
      </c>
      <c r="D115" s="14"/>
      <c r="E115" s="10">
        <f>'Rate Design (unblended)'!$K$25</f>
        <v>-2.4488122400000003E-2</v>
      </c>
      <c r="F115" s="34">
        <f>E115*$C115</f>
        <v>-18.366091800000003</v>
      </c>
      <c r="G115" s="10">
        <f>'Rate Design (unblended)'!$T$25</f>
        <v>-2.4488122400000003E-2</v>
      </c>
      <c r="H115" s="34">
        <f>G115*$C115</f>
        <v>-18.366091800000003</v>
      </c>
      <c r="I115" s="42"/>
      <c r="J115" s="10">
        <f>'Rate Design (unblended)'!$K$26</f>
        <v>-2.4488122400000003E-2</v>
      </c>
      <c r="K115" s="34">
        <f>J115*$C115</f>
        <v>-18.366091800000003</v>
      </c>
      <c r="L115" s="10">
        <f>'Rate Design (unblended)'!$T$26</f>
        <v>-2.4488122400000003E-2</v>
      </c>
      <c r="M115" s="34">
        <f>L115*$C115</f>
        <v>-18.366091800000003</v>
      </c>
    </row>
    <row r="116" spans="1:13" ht="15" customHeight="1" x14ac:dyDescent="0.25">
      <c r="A116" s="14">
        <f>IF(AND(ISBLANK(B116),ISBLANK(C116)),"",MAX($A$10:A115)+1)</f>
        <v>69</v>
      </c>
      <c r="B116" s="45" t="s">
        <v>122</v>
      </c>
      <c r="C116" s="49"/>
      <c r="E116" s="46">
        <f>SUM(E109:E115)</f>
        <v>4.2210569276000003</v>
      </c>
      <c r="F116" s="44">
        <f>SUM(F109:F115)</f>
        <v>3165.7926957</v>
      </c>
      <c r="G116" s="46">
        <f>SUM(G109:G115)</f>
        <v>5.8160986342680996</v>
      </c>
      <c r="H116" s="44">
        <f>SUM(H109:H115)</f>
        <v>4362.0739757010751</v>
      </c>
      <c r="I116" s="42"/>
      <c r="J116" s="46">
        <f>SUM(J109:J115)</f>
        <v>4.1049440375999993</v>
      </c>
      <c r="K116" s="44">
        <f>SUM(K109:K115)</f>
        <v>3078.7080282000002</v>
      </c>
      <c r="L116" s="46">
        <f>SUM(L109:L115)</f>
        <v>5.6850118776</v>
      </c>
      <c r="M116" s="44">
        <f>SUM(M109:M115)</f>
        <v>4263.7589082000004</v>
      </c>
    </row>
    <row r="117" spans="1:13" ht="15" customHeight="1" x14ac:dyDescent="0.25">
      <c r="A117" s="14" t="str">
        <f>IF(AND(ISBLANK(B117),ISBLANK(C117)),"",MAX($A$10:A116)+1)</f>
        <v/>
      </c>
      <c r="C117" s="49"/>
      <c r="E117" s="42"/>
      <c r="I117" s="42"/>
      <c r="J117" s="42"/>
    </row>
    <row r="118" spans="1:13" ht="15" customHeight="1" x14ac:dyDescent="0.25">
      <c r="A118" s="14">
        <f>IF(AND(ISBLANK(B118),ISBLANK(C118)),"",MAX($A$10:A117)+1)</f>
        <v>70</v>
      </c>
      <c r="B118" s="2" t="s">
        <v>123</v>
      </c>
      <c r="C118" s="49"/>
      <c r="E118" s="42"/>
      <c r="F118" s="40">
        <f>SUM(F116,F106)</f>
        <v>3709.4404076999999</v>
      </c>
      <c r="G118" s="40"/>
      <c r="H118" s="40">
        <f>SUM(H116,H106)</f>
        <v>5130.2320877010752</v>
      </c>
      <c r="I118" s="42"/>
      <c r="J118" s="42"/>
      <c r="K118" s="40">
        <f>SUM(K116,K106)</f>
        <v>3622.3557402000001</v>
      </c>
      <c r="L118" s="40"/>
      <c r="M118" s="40">
        <f>SUM(M116,M106)</f>
        <v>5031.9170202000005</v>
      </c>
    </row>
    <row r="119" spans="1:13" ht="15" customHeight="1" x14ac:dyDescent="0.25">
      <c r="A119" s="14">
        <f>IF(AND(ISBLANK(B119),ISBLANK(C119)),"",MAX($A$10:A118)+1)</f>
        <v>71</v>
      </c>
      <c r="B119" s="2" t="s">
        <v>124</v>
      </c>
      <c r="C119" s="49"/>
      <c r="E119" s="42"/>
      <c r="F119" s="40">
        <f>F118/12</f>
        <v>309.12003397500001</v>
      </c>
      <c r="G119" s="40"/>
      <c r="H119" s="40">
        <f>H118/12</f>
        <v>427.51934064175629</v>
      </c>
      <c r="I119" s="42"/>
      <c r="J119" s="42"/>
      <c r="K119" s="40">
        <f>K118/12</f>
        <v>301.86297834999999</v>
      </c>
      <c r="L119" s="40"/>
      <c r="M119" s="40">
        <f>M118/12</f>
        <v>419.32641835000004</v>
      </c>
    </row>
    <row r="120" spans="1:13" ht="15" customHeight="1" x14ac:dyDescent="0.25">
      <c r="A120" s="14" t="str">
        <f>IF(AND(ISBLANK(B120),ISBLANK(C120)),"",MAX($A$10:A119)+1)</f>
        <v/>
      </c>
      <c r="C120" s="49"/>
      <c r="E120" s="42"/>
      <c r="I120" s="42"/>
      <c r="J120" s="42"/>
    </row>
    <row r="121" spans="1:13" ht="15" customHeight="1" x14ac:dyDescent="0.25">
      <c r="A121" s="14">
        <f>IF(AND(ISBLANK(B121),ISBLANK(C121)),"",MAX($A$10:A120)+1)</f>
        <v>72</v>
      </c>
      <c r="B121" s="2" t="s">
        <v>125</v>
      </c>
      <c r="C121" s="50">
        <f t="shared" ref="C121" si="13">C$109</f>
        <v>750</v>
      </c>
      <c r="D121" s="14"/>
      <c r="E121" s="12">
        <f>SUM(RetailCurrent!$D$21:$F$22)</f>
        <v>7.7218891254665714</v>
      </c>
      <c r="F121" s="34">
        <f>E121*$C121</f>
        <v>5791.4168440999283</v>
      </c>
      <c r="G121" s="12">
        <f>E121</f>
        <v>7.7218891254665714</v>
      </c>
      <c r="H121" s="34">
        <f>G121*$C121</f>
        <v>5791.4168440999283</v>
      </c>
      <c r="I121" s="42"/>
      <c r="J121" s="10">
        <f>'Rate Design (unblended)'!$M$26</f>
        <v>0.83</v>
      </c>
      <c r="K121" s="34">
        <f>J121*$C121</f>
        <v>622.5</v>
      </c>
      <c r="L121" s="10">
        <f>'Rate Design (unblended)'!$V$26</f>
        <v>0.83</v>
      </c>
      <c r="M121" s="34">
        <f>L121*$C121</f>
        <v>622.5</v>
      </c>
    </row>
    <row r="122" spans="1:13" ht="15" customHeight="1" x14ac:dyDescent="0.25">
      <c r="A122" s="14">
        <f>IF(AND(ISBLANK(B122),ISBLANK(C122)),"",MAX($A$10:A121)+1)</f>
        <v>73</v>
      </c>
      <c r="B122" s="2" t="s">
        <v>126</v>
      </c>
      <c r="E122" s="46">
        <f>SUM(E121,E116)</f>
        <v>11.942946053066571</v>
      </c>
      <c r="F122" s="40"/>
      <c r="G122" s="46">
        <f>SUM(G121,G116)</f>
        <v>13.537987759734671</v>
      </c>
      <c r="H122" s="40"/>
      <c r="I122" s="42"/>
      <c r="J122" s="46">
        <f>SUM(J121,J116)</f>
        <v>4.9349440375999993</v>
      </c>
      <c r="K122" s="40"/>
      <c r="L122" s="46">
        <f>SUM(L121,L116)</f>
        <v>6.5150118776000001</v>
      </c>
      <c r="M122" s="40"/>
    </row>
    <row r="123" spans="1:13" ht="15" customHeight="1" x14ac:dyDescent="0.25">
      <c r="A123" s="14" t="str">
        <f>IF(AND(ISBLANK(B123),ISBLANK(C123)),"",MAX($A$10:A122)+1)</f>
        <v/>
      </c>
      <c r="I123" s="42"/>
    </row>
    <row r="124" spans="1:13" ht="15" customHeight="1" x14ac:dyDescent="0.25">
      <c r="A124" s="14">
        <f>IF(AND(ISBLANK(B124),ISBLANK(C124)),"",MAX($A$10:A123)+1)</f>
        <v>74</v>
      </c>
      <c r="B124" s="2" t="s">
        <v>127</v>
      </c>
      <c r="E124" s="47"/>
      <c r="F124" s="40">
        <f>SUM(F118,F121)</f>
        <v>9500.8572517999273</v>
      </c>
      <c r="H124" s="40">
        <f>SUM(H118,H121)</f>
        <v>10921.648931801003</v>
      </c>
      <c r="I124" s="42"/>
      <c r="J124" s="47"/>
      <c r="K124" s="40">
        <f>SUM(K118,K121)</f>
        <v>4244.8557402000006</v>
      </c>
      <c r="M124" s="40">
        <f>SUM(M118,M121)</f>
        <v>5654.4170202000005</v>
      </c>
    </row>
    <row r="125" spans="1:13" ht="15" customHeight="1" x14ac:dyDescent="0.25">
      <c r="A125" s="14">
        <f>IF(AND(ISBLANK(B125),ISBLANK(C125)),"",MAX($A$10:A124)+1)</f>
        <v>75</v>
      </c>
      <c r="B125" s="2" t="s">
        <v>128</v>
      </c>
      <c r="E125" s="47"/>
      <c r="F125" s="40">
        <f>F124/12</f>
        <v>791.73810431666061</v>
      </c>
      <c r="G125" s="40"/>
      <c r="H125" s="40">
        <f>H124/12</f>
        <v>910.13741098341688</v>
      </c>
      <c r="I125" s="42"/>
      <c r="J125" s="47"/>
      <c r="K125" s="40">
        <f>K124/12</f>
        <v>353.73797835000005</v>
      </c>
      <c r="L125" s="40"/>
      <c r="M125" s="40">
        <f>M124/12</f>
        <v>471.20141835000004</v>
      </c>
    </row>
    <row r="126" spans="1:13" ht="15" customHeight="1" x14ac:dyDescent="0.25">
      <c r="A126" s="14" t="str">
        <f>IF(AND(ISBLANK(B126),ISBLANK(C126)),"",MAX($A$10:A125)+1)</f>
        <v/>
      </c>
      <c r="E126" s="47"/>
      <c r="F126" s="47"/>
      <c r="J126" s="47"/>
      <c r="K126" s="47"/>
    </row>
    <row r="127" spans="1:13" ht="15" customHeight="1" x14ac:dyDescent="0.25">
      <c r="A127" s="14">
        <f>IF(AND(ISBLANK(B127),ISBLANK(C127)),"",MAX($A$10:A126)+1)</f>
        <v>76</v>
      </c>
      <c r="B127" s="2" t="s">
        <v>129</v>
      </c>
      <c r="E127" s="47"/>
      <c r="F127" s="47"/>
      <c r="H127" s="33">
        <f>H124-F124</f>
        <v>1420.7916800010753</v>
      </c>
      <c r="J127" s="47"/>
      <c r="K127" s="47"/>
      <c r="M127" s="33">
        <f>M124-K124</f>
        <v>1409.5612799999999</v>
      </c>
    </row>
    <row r="128" spans="1:13" ht="15" customHeight="1" x14ac:dyDescent="0.25">
      <c r="A128" s="14">
        <f>IF(AND(ISBLANK(B128),ISBLANK(C128)),"",MAX($A$10:A127)+1)</f>
        <v>77</v>
      </c>
      <c r="B128" s="2" t="s">
        <v>130</v>
      </c>
      <c r="E128" s="47"/>
      <c r="F128" s="47"/>
      <c r="H128" s="33">
        <f>H125-F125</f>
        <v>118.39930666675627</v>
      </c>
      <c r="J128" s="47"/>
      <c r="K128" s="47"/>
      <c r="M128" s="33">
        <f>M125-K125</f>
        <v>117.46343999999999</v>
      </c>
    </row>
    <row r="129" spans="1:13" ht="15" customHeight="1" x14ac:dyDescent="0.25">
      <c r="A129" s="14">
        <f>IF(AND(ISBLANK(B129),ISBLANK(C129)),"",MAX($A$10:A128)+1)</f>
        <v>78</v>
      </c>
      <c r="B129" s="2" t="s">
        <v>131</v>
      </c>
      <c r="E129" s="47"/>
      <c r="F129" s="47"/>
      <c r="H129" s="48">
        <f>H127/F118</f>
        <v>0.38302048930394395</v>
      </c>
      <c r="J129" s="47"/>
      <c r="K129" s="47"/>
      <c r="M129" s="48">
        <f>M127/K118</f>
        <v>0.38912834108396382</v>
      </c>
    </row>
    <row r="130" spans="1:13" ht="15" customHeight="1" x14ac:dyDescent="0.25">
      <c r="A130" s="14">
        <f>IF(AND(ISBLANK(B130),ISBLANK(C130)),"",MAX($A$10:A129)+1)</f>
        <v>79</v>
      </c>
      <c r="B130" s="2" t="s">
        <v>132</v>
      </c>
      <c r="E130" s="47"/>
      <c r="F130" s="47"/>
      <c r="H130" s="48">
        <f>H127/F124</f>
        <v>0.14954352458373246</v>
      </c>
      <c r="J130" s="47"/>
      <c r="K130" s="47"/>
      <c r="M130" s="48">
        <f>M127/K124</f>
        <v>0.3320634118731175</v>
      </c>
    </row>
    <row r="132" spans="1:13" ht="15" customHeight="1" x14ac:dyDescent="0.25">
      <c r="B132" s="2" t="s">
        <v>135</v>
      </c>
    </row>
    <row r="134" spans="1:13" ht="15" customHeight="1" x14ac:dyDescent="0.25">
      <c r="A134" s="31" t="str">
        <f>$A$1</f>
        <v>Peoples Natural Gas Company LLC</v>
      </c>
      <c r="M134" s="7" t="str">
        <f>$M$1</f>
        <v xml:space="preserve"> </v>
      </c>
    </row>
    <row r="135" spans="1:13" ht="15" customHeight="1" x14ac:dyDescent="0.25">
      <c r="A135" s="31" t="str">
        <f>$A$2</f>
        <v>12 Months Ending December 31, 2027</v>
      </c>
      <c r="M135" s="7"/>
    </row>
    <row r="136" spans="1:13" ht="15" customHeight="1" x14ac:dyDescent="0.25">
      <c r="A136" s="31" t="str">
        <f>$A$3</f>
        <v>Bill Impacts per Notice (includes 3.57% DSIC and current USR)</v>
      </c>
      <c r="M136" s="7"/>
    </row>
    <row r="137" spans="1:13" ht="15" customHeight="1" x14ac:dyDescent="0.25">
      <c r="A137" s="31"/>
    </row>
    <row r="138" spans="1:13" ht="15" customHeight="1" x14ac:dyDescent="0.25">
      <c r="A138" s="31"/>
    </row>
    <row r="139" spans="1:13" ht="15" customHeight="1" x14ac:dyDescent="0.25">
      <c r="A139" s="32" t="s">
        <v>137</v>
      </c>
    </row>
    <row r="141" spans="1:13" ht="15" customHeight="1" x14ac:dyDescent="0.4">
      <c r="A141" s="37" t="s">
        <v>97</v>
      </c>
      <c r="B141" s="37" t="s">
        <v>98</v>
      </c>
      <c r="C141" s="37" t="s">
        <v>99</v>
      </c>
      <c r="D141" s="37"/>
      <c r="E141" s="37" t="s">
        <v>100</v>
      </c>
      <c r="F141" s="37" t="s">
        <v>101</v>
      </c>
      <c r="G141" s="37" t="s">
        <v>102</v>
      </c>
      <c r="H141" s="37" t="s">
        <v>103</v>
      </c>
      <c r="J141" s="37" t="s">
        <v>104</v>
      </c>
      <c r="K141" s="37" t="s">
        <v>105</v>
      </c>
      <c r="L141" s="37" t="s">
        <v>106</v>
      </c>
      <c r="M141" s="37" t="s">
        <v>107</v>
      </c>
    </row>
    <row r="142" spans="1:13" ht="15" customHeight="1" x14ac:dyDescent="0.4">
      <c r="A142" s="37"/>
      <c r="E142" s="38" t="s">
        <v>108</v>
      </c>
      <c r="F142" s="38"/>
      <c r="G142" s="38"/>
      <c r="H142" s="38"/>
      <c r="J142" s="38" t="s">
        <v>109</v>
      </c>
      <c r="K142" s="38"/>
      <c r="L142" s="38"/>
      <c r="M142" s="38"/>
    </row>
    <row r="143" spans="1:13" ht="15" customHeight="1" x14ac:dyDescent="0.4">
      <c r="A143" s="14"/>
      <c r="E143" s="38" t="s">
        <v>110</v>
      </c>
      <c r="F143" s="39"/>
      <c r="G143" s="38" t="s">
        <v>111</v>
      </c>
      <c r="H143" s="39"/>
      <c r="J143" s="38" t="s">
        <v>110</v>
      </c>
      <c r="K143" s="39"/>
      <c r="L143" s="38" t="s">
        <v>111</v>
      </c>
      <c r="M143" s="39"/>
    </row>
    <row r="144" spans="1:13" ht="15" customHeight="1" x14ac:dyDescent="0.4">
      <c r="A144" s="14">
        <f>IF(AND(ISBLANK(B144),ISBLANK(B152)),"",MAX($A$10:A143)+1)</f>
        <v>80</v>
      </c>
      <c r="B144" s="37" t="s">
        <v>112</v>
      </c>
      <c r="C144" s="37" t="s">
        <v>113</v>
      </c>
      <c r="D144" s="37"/>
      <c r="E144" s="37" t="s">
        <v>114</v>
      </c>
      <c r="F144" s="37" t="s">
        <v>115</v>
      </c>
      <c r="G144" s="37" t="s">
        <v>114</v>
      </c>
      <c r="H144" s="37" t="s">
        <v>115</v>
      </c>
      <c r="J144" s="37" t="s">
        <v>114</v>
      </c>
      <c r="K144" s="37" t="s">
        <v>115</v>
      </c>
      <c r="L144" s="37" t="s">
        <v>114</v>
      </c>
      <c r="M144" s="37" t="s">
        <v>115</v>
      </c>
    </row>
    <row r="145" spans="1:18" ht="15" customHeight="1" x14ac:dyDescent="0.25">
      <c r="A145" s="14">
        <f>IF(AND(ISBLANK(B145),ISBLANK(C145)),"",MAX($A$10:A144)+1)</f>
        <v>81</v>
      </c>
      <c r="B145" s="2" t="s">
        <v>36</v>
      </c>
      <c r="C145" s="14">
        <v>12</v>
      </c>
      <c r="D145" s="14"/>
      <c r="E145" s="34">
        <f>'Rate Design (unblended)'!$D$41</f>
        <v>100.99999999999999</v>
      </c>
      <c r="F145" s="34">
        <f>E145*$C145</f>
        <v>1211.9999999999998</v>
      </c>
      <c r="G145" s="42">
        <f>'Rate Design (unblended)'!$AS$41</f>
        <v>110</v>
      </c>
      <c r="H145" s="40">
        <f>G145*$C145</f>
        <v>1320</v>
      </c>
      <c r="J145" s="34">
        <f>'Rate Design (unblended)'!$D$43</f>
        <v>100.99999999999999</v>
      </c>
      <c r="K145" s="34">
        <f>J145*$C145</f>
        <v>1211.9999999999998</v>
      </c>
      <c r="L145" s="42">
        <f>'Rate Design (unblended)'!$AS$43</f>
        <v>110</v>
      </c>
      <c r="M145" s="40">
        <f>L145*$C145</f>
        <v>1320</v>
      </c>
    </row>
    <row r="146" spans="1:18" ht="15" customHeight="1" x14ac:dyDescent="0.25">
      <c r="A146" s="14">
        <f>IF(AND(ISBLANK(B146),ISBLANK(C146)),"",MAX($A$10:A145)+1)</f>
        <v>82</v>
      </c>
      <c r="B146" s="41" t="s">
        <v>116</v>
      </c>
      <c r="E146" s="34"/>
      <c r="F146" s="34"/>
      <c r="G146" s="42"/>
      <c r="H146" s="34"/>
      <c r="J146" s="34"/>
      <c r="K146" s="34"/>
      <c r="L146" s="42"/>
      <c r="M146" s="34"/>
    </row>
    <row r="147" spans="1:18" ht="15" customHeight="1" x14ac:dyDescent="0.25">
      <c r="A147" s="14">
        <f>IF(AND(ISBLANK(B147),ISBLANK(C147)),"",MAX($A$10:A146)+1)</f>
        <v>83</v>
      </c>
      <c r="B147" s="43" t="s">
        <v>117</v>
      </c>
      <c r="C147" s="14">
        <f>C$12</f>
        <v>12</v>
      </c>
      <c r="D147" s="14"/>
      <c r="E147" s="10">
        <f>'Rate Design (unblended)'!$G$41</f>
        <v>0</v>
      </c>
      <c r="F147" s="34">
        <f>E147*$C147</f>
        <v>0</v>
      </c>
      <c r="G147" s="18">
        <f>'Rate Design (unblended)'!$P$41</f>
        <v>0</v>
      </c>
      <c r="H147" s="34">
        <f>G147*$C147</f>
        <v>0</v>
      </c>
      <c r="J147" s="10">
        <f>'Rate Design (unblended)'!$G$43</f>
        <v>0</v>
      </c>
      <c r="K147" s="34">
        <f>J147*$C147</f>
        <v>0</v>
      </c>
      <c r="L147" s="18">
        <f>'Rate Design (unblended)'!$P$43</f>
        <v>0</v>
      </c>
      <c r="M147" s="34">
        <f>L147*$C147</f>
        <v>0</v>
      </c>
    </row>
    <row r="148" spans="1:18" ht="15" customHeight="1" x14ac:dyDescent="0.25">
      <c r="A148" s="14">
        <f>IF(AND(ISBLANK(B148),ISBLANK(C148)),"",MAX($A$10:A147)+1)</f>
        <v>84</v>
      </c>
      <c r="B148" s="43" t="s">
        <v>23</v>
      </c>
      <c r="C148" s="14">
        <f>C$12</f>
        <v>12</v>
      </c>
      <c r="D148" s="14"/>
      <c r="E148" s="53">
        <f>$P$2*E145</f>
        <v>3.6056999999999997</v>
      </c>
      <c r="F148" s="34">
        <f>E148*$C148</f>
        <v>43.2684</v>
      </c>
      <c r="G148" s="18">
        <f>'Rate Design (unblended)'!$S$41</f>
        <v>0</v>
      </c>
      <c r="H148" s="34">
        <f>G148*$C148</f>
        <v>0</v>
      </c>
      <c r="J148" s="53">
        <f>$P$2*J145</f>
        <v>3.6056999999999997</v>
      </c>
      <c r="K148" s="34">
        <f>J148*$C148</f>
        <v>43.2684</v>
      </c>
      <c r="L148" s="18">
        <f>'Rate Design (unblended)'!$S$43</f>
        <v>0</v>
      </c>
      <c r="M148" s="34">
        <f>L148*$C148</f>
        <v>0</v>
      </c>
    </row>
    <row r="149" spans="1:18" ht="15" customHeight="1" x14ac:dyDescent="0.25">
      <c r="A149" s="14">
        <f>IF(AND(ISBLANK(B149),ISBLANK(C149)),"",MAX($A$10:A148)+1)</f>
        <v>85</v>
      </c>
      <c r="B149" s="43" t="s">
        <v>24</v>
      </c>
      <c r="C149" s="14">
        <f>C$12</f>
        <v>12</v>
      </c>
      <c r="D149" s="14"/>
      <c r="E149" s="10">
        <f>'Rate Design (unblended)'!$K$41</f>
        <v>-0.62074599999999991</v>
      </c>
      <c r="F149" s="34">
        <f>E149*$C149</f>
        <v>-7.4489519999999985</v>
      </c>
      <c r="G149" s="10">
        <f>'Rate Design (unblended)'!$T$41</f>
        <v>-0.62074599999999991</v>
      </c>
      <c r="H149" s="34">
        <f>G149*$C149</f>
        <v>-7.4489519999999985</v>
      </c>
      <c r="J149" s="10">
        <f>'Rate Design (unblended)'!$K$43</f>
        <v>-0.62074599999999991</v>
      </c>
      <c r="K149" s="34">
        <f>J149*$C149</f>
        <v>-7.4489519999999985</v>
      </c>
      <c r="L149" s="10">
        <f>'Rate Design (unblended)'!$T$43</f>
        <v>-0.62074599999999991</v>
      </c>
      <c r="M149" s="34">
        <f>L149*$C149</f>
        <v>-7.4489519999999985</v>
      </c>
    </row>
    <row r="150" spans="1:18" ht="15" customHeight="1" x14ac:dyDescent="0.25">
      <c r="A150" s="14">
        <f>IF(AND(ISBLANK(B150),ISBLANK(C150)),"",MAX($A$10:A149)+1)</f>
        <v>86</v>
      </c>
      <c r="B150" s="2" t="s">
        <v>118</v>
      </c>
      <c r="C150" s="14"/>
      <c r="D150" s="14"/>
      <c r="E150" s="44">
        <f>SUM(E145:E149)</f>
        <v>103.98495399999999</v>
      </c>
      <c r="F150" s="44">
        <f>SUM(F145:F149)</f>
        <v>1247.8194479999997</v>
      </c>
      <c r="G150" s="44">
        <f>SUM(G145:G149)</f>
        <v>109.379254</v>
      </c>
      <c r="H150" s="44">
        <f>SUM(H145:H149)</f>
        <v>1312.551048</v>
      </c>
      <c r="I150" s="44"/>
      <c r="J150" s="44">
        <f>SUM(J145:J149)</f>
        <v>103.98495399999999</v>
      </c>
      <c r="K150" s="44">
        <f>SUM(K145:K149)</f>
        <v>1247.8194479999997</v>
      </c>
      <c r="L150" s="44">
        <f>SUM(L145:L149)</f>
        <v>109.379254</v>
      </c>
      <c r="M150" s="44">
        <f>SUM(M145:M149)</f>
        <v>1312.551048</v>
      </c>
      <c r="O150" s="33" t="b">
        <f>E150=J150</f>
        <v>1</v>
      </c>
      <c r="P150" s="33" t="b">
        <f t="shared" ref="P150:R150" si="14">F150=K150</f>
        <v>1</v>
      </c>
      <c r="Q150" s="33" t="b">
        <f t="shared" si="14"/>
        <v>1</v>
      </c>
      <c r="R150" s="33" t="b">
        <f t="shared" si="14"/>
        <v>1</v>
      </c>
    </row>
    <row r="151" spans="1:18" ht="15" customHeight="1" x14ac:dyDescent="0.25">
      <c r="A151" s="14" t="str">
        <f>IF(AND(ISBLANK(B151),ISBLANK(C151)),"",MAX($A$10:A150)+1)</f>
        <v/>
      </c>
      <c r="E151" s="18"/>
      <c r="G151" s="18"/>
      <c r="I151" s="42"/>
      <c r="J151" s="18"/>
      <c r="L151" s="18"/>
    </row>
    <row r="152" spans="1:18" ht="15" customHeight="1" x14ac:dyDescent="0.4">
      <c r="A152" s="14">
        <f>IF(AND(ISBLANK(B152),ISBLANK(C152)),"",MAX($A$10:A151)+1)</f>
        <v>87</v>
      </c>
      <c r="B152" s="37" t="s">
        <v>119</v>
      </c>
      <c r="C152" s="37" t="s">
        <v>120</v>
      </c>
      <c r="D152" s="37"/>
      <c r="E152" s="18"/>
      <c r="G152" s="18"/>
      <c r="I152" s="42"/>
      <c r="J152" s="18"/>
      <c r="L152" s="18"/>
    </row>
    <row r="153" spans="1:18" ht="15" customHeight="1" x14ac:dyDescent="0.25">
      <c r="A153" s="14">
        <f>IF(AND(ISBLANK(B153),ISBLANK(C153)),"",MAX($A$10:A152)+1)</f>
        <v>88</v>
      </c>
      <c r="B153" s="2" t="s">
        <v>121</v>
      </c>
      <c r="C153" s="98">
        <v>1750</v>
      </c>
      <c r="D153" s="14"/>
      <c r="E153" s="10">
        <f>'Rate Design (unblended)'!$D$46</f>
        <v>3.6941000000000002</v>
      </c>
      <c r="F153" s="34">
        <f>E153*$C153</f>
        <v>6464.6750000000002</v>
      </c>
      <c r="G153" s="10">
        <f>'Rate Design (unblended)'!$AS$46</f>
        <v>5.2072000000000003</v>
      </c>
      <c r="H153" s="34">
        <f>G153*$C153</f>
        <v>9112.6</v>
      </c>
      <c r="I153" s="42"/>
      <c r="J153" s="10">
        <f>'Rate Design (unblended)'!$D$47</f>
        <v>3.6941000000000002</v>
      </c>
      <c r="K153" s="34">
        <f>J153*$C153</f>
        <v>6464.6750000000002</v>
      </c>
      <c r="L153" s="10">
        <f>'Rate Design (unblended)'!$AS$47</f>
        <v>5.2072000000000003</v>
      </c>
      <c r="M153" s="34">
        <f>L153*$C153</f>
        <v>9112.6</v>
      </c>
      <c r="O153" s="33" t="b">
        <f>E153=J153</f>
        <v>1</v>
      </c>
      <c r="P153" s="33" t="b">
        <f t="shared" ref="P153:R153" si="15">F153=K153</f>
        <v>1</v>
      </c>
      <c r="Q153" s="33" t="b">
        <f t="shared" si="15"/>
        <v>1</v>
      </c>
      <c r="R153" s="33" t="b">
        <f t="shared" si="15"/>
        <v>1</v>
      </c>
    </row>
    <row r="154" spans="1:18" ht="15" customHeight="1" x14ac:dyDescent="0.25">
      <c r="A154" s="14">
        <f>IF(AND(ISBLANK(B154),ISBLANK(C154)),"",MAX($A$10:A153)+1)</f>
        <v>89</v>
      </c>
      <c r="B154" s="41" t="s">
        <v>116</v>
      </c>
      <c r="E154" s="10"/>
      <c r="G154" s="10"/>
      <c r="I154" s="42"/>
      <c r="J154" s="10"/>
      <c r="L154" s="10"/>
    </row>
    <row r="155" spans="1:18" ht="15" customHeight="1" x14ac:dyDescent="0.25">
      <c r="A155" s="14">
        <f>IF(AND(ISBLANK(B155),ISBLANK(C155)),"",MAX($A$10:A154)+1)</f>
        <v>90</v>
      </c>
      <c r="B155" s="43" t="s">
        <v>18</v>
      </c>
      <c r="C155" s="50">
        <f>C$153</f>
        <v>1750</v>
      </c>
      <c r="D155" s="14"/>
      <c r="E155" s="10">
        <f>'Rate Design (unblended)'!$E$46</f>
        <v>2.5858700000000001E-3</v>
      </c>
      <c r="F155" s="34">
        <f>E155*$C155</f>
        <v>4.5252724999999998</v>
      </c>
      <c r="G155" s="10">
        <f>'Rate Design (unblended)'!$N$46</f>
        <v>0</v>
      </c>
      <c r="H155" s="34">
        <f>G155*$C155</f>
        <v>0</v>
      </c>
      <c r="I155" s="42"/>
      <c r="J155" s="10">
        <f>'Rate Design (unblended)'!$E$47</f>
        <v>2.5858700000000001E-3</v>
      </c>
      <c r="K155" s="34">
        <f>J155*$C155</f>
        <v>4.5252724999999998</v>
      </c>
      <c r="L155" s="10">
        <f>'Rate Design (unblended)'!$N$47</f>
        <v>0</v>
      </c>
      <c r="M155" s="34">
        <f>L155*$C155</f>
        <v>0</v>
      </c>
    </row>
    <row r="156" spans="1:18" ht="15" customHeight="1" x14ac:dyDescent="0.25">
      <c r="A156" s="14">
        <f>IF(AND(ISBLANK(B156),ISBLANK(C156)),"",MAX($A$10:A155)+1)</f>
        <v>91</v>
      </c>
      <c r="B156" s="43" t="s">
        <v>19</v>
      </c>
      <c r="C156" s="50">
        <f t="shared" ref="C156:C159" si="16">C$153</f>
        <v>1750</v>
      </c>
      <c r="D156" s="14"/>
      <c r="E156" s="10">
        <f>'Rate Design (unblended)'!$F$46</f>
        <v>2.5600000000000001E-2</v>
      </c>
      <c r="F156" s="34">
        <f>E156*$C156</f>
        <v>44.800000000000004</v>
      </c>
      <c r="G156" s="10">
        <f>'Rate Design (unblended)'!$O$46</f>
        <v>3.2686756668099996E-2</v>
      </c>
      <c r="H156" s="34">
        <f>G156*$C156</f>
        <v>57.201824169174991</v>
      </c>
      <c r="I156" s="42"/>
      <c r="J156" s="10">
        <f>'Rate Design (unblended)'!$F$47</f>
        <v>0</v>
      </c>
      <c r="K156" s="34">
        <f>J156*$C156</f>
        <v>0</v>
      </c>
      <c r="L156" s="10">
        <f>'Rate Design (unblended)'!$O$47</f>
        <v>0</v>
      </c>
      <c r="M156" s="34">
        <f>L156*$C156</f>
        <v>0</v>
      </c>
    </row>
    <row r="157" spans="1:18" ht="15" customHeight="1" x14ac:dyDescent="0.25">
      <c r="A157" s="14">
        <f>IF(AND(ISBLANK(B157),ISBLANK(C157)),"",MAX($A$10:A156)+1)</f>
        <v>92</v>
      </c>
      <c r="B157" s="43" t="s">
        <v>22</v>
      </c>
      <c r="C157" s="50">
        <f t="shared" si="16"/>
        <v>1750</v>
      </c>
      <c r="D157" s="14"/>
      <c r="E157" s="10">
        <f>'Rate Design (unblended)'!$I$46</f>
        <v>8.6499999999999994E-2</v>
      </c>
      <c r="F157" s="34">
        <f>E157*$C157</f>
        <v>151.375</v>
      </c>
      <c r="G157" s="10">
        <f>'Rate Design (unblended)'!$R$46</f>
        <v>9.8400000000000001E-2</v>
      </c>
      <c r="H157" s="34">
        <f>G157*$C157</f>
        <v>172.2</v>
      </c>
      <c r="I157" s="42"/>
      <c r="J157" s="10">
        <f>'Rate Design (unblended)'!$I$47</f>
        <v>0</v>
      </c>
      <c r="K157" s="34">
        <f>J157*$C157</f>
        <v>0</v>
      </c>
      <c r="L157" s="10">
        <f>'Rate Design (unblended)'!$R$47</f>
        <v>0</v>
      </c>
      <c r="M157" s="34">
        <f>L157*$C157</f>
        <v>0</v>
      </c>
    </row>
    <row r="158" spans="1:18" ht="15" customHeight="1" x14ac:dyDescent="0.25">
      <c r="A158" s="14">
        <f>IF(AND(ISBLANK(B158),ISBLANK(C158)),"",MAX($A$10:A157)+1)</f>
        <v>93</v>
      </c>
      <c r="B158" s="43" t="s">
        <v>23</v>
      </c>
      <c r="C158" s="50">
        <f t="shared" si="16"/>
        <v>1750</v>
      </c>
      <c r="D158" s="14"/>
      <c r="E158" s="53">
        <f>$P$2*(E153+E156+E157)</f>
        <v>0.13588134000000002</v>
      </c>
      <c r="F158" s="34">
        <f>E158*$C158</f>
        <v>237.79234500000004</v>
      </c>
      <c r="G158" s="10">
        <f>'Rate Design (unblended)'!$S$46</f>
        <v>0</v>
      </c>
      <c r="H158" s="34">
        <f>G158*$C158</f>
        <v>0</v>
      </c>
      <c r="I158" s="42"/>
      <c r="J158" s="53">
        <f>$P$2*(J153+J156+J157)</f>
        <v>0.13187937000000002</v>
      </c>
      <c r="K158" s="34">
        <f>J158*$C158</f>
        <v>230.78889750000005</v>
      </c>
      <c r="L158" s="10">
        <f>'Rate Design (unblended)'!$S$47</f>
        <v>0</v>
      </c>
      <c r="M158" s="34">
        <f>L158*$C158</f>
        <v>0</v>
      </c>
    </row>
    <row r="159" spans="1:18" ht="15" customHeight="1" x14ac:dyDescent="0.25">
      <c r="A159" s="14">
        <f>IF(AND(ISBLANK(B159),ISBLANK(C159)),"",MAX($A$10:A158)+1)</f>
        <v>94</v>
      </c>
      <c r="B159" s="43" t="s">
        <v>24</v>
      </c>
      <c r="C159" s="50">
        <f t="shared" si="16"/>
        <v>1750</v>
      </c>
      <c r="D159" s="14"/>
      <c r="E159" s="10">
        <f>'Rate Design (unblended)'!$K$46</f>
        <v>-2.2703938600000001E-2</v>
      </c>
      <c r="F159" s="34">
        <f>E159*$C159</f>
        <v>-39.731892550000005</v>
      </c>
      <c r="G159" s="10">
        <f>'Rate Design (unblended)'!$T$46</f>
        <v>-2.2703938600000001E-2</v>
      </c>
      <c r="H159" s="34">
        <f>G159*$C159</f>
        <v>-39.731892550000005</v>
      </c>
      <c r="I159" s="42"/>
      <c r="J159" s="10">
        <f>'Rate Design (unblended)'!$K$47</f>
        <v>-2.2703938600000001E-2</v>
      </c>
      <c r="K159" s="34">
        <f>J159*$C159</f>
        <v>-39.731892550000005</v>
      </c>
      <c r="L159" s="10">
        <f>'Rate Design (unblended)'!$T$47</f>
        <v>-2.2703938600000001E-2</v>
      </c>
      <c r="M159" s="34">
        <f>L159*$C159</f>
        <v>-39.731892550000005</v>
      </c>
    </row>
    <row r="160" spans="1:18" ht="15" customHeight="1" x14ac:dyDescent="0.25">
      <c r="A160" s="14">
        <f>IF(AND(ISBLANK(B160),ISBLANK(C160)),"",MAX($A$10:A159)+1)</f>
        <v>95</v>
      </c>
      <c r="B160" s="45" t="s">
        <v>122</v>
      </c>
      <c r="E160" s="46">
        <f>SUM(E153:E159)</f>
        <v>3.9219632714000001</v>
      </c>
      <c r="F160" s="44">
        <f>SUM(F153:F159)</f>
        <v>6863.4357249499999</v>
      </c>
      <c r="G160" s="46">
        <f>SUM(G153:G159)</f>
        <v>5.3155828180680995</v>
      </c>
      <c r="H160" s="44">
        <f>SUM(H153:H159)</f>
        <v>9302.2699316191756</v>
      </c>
      <c r="I160" s="42"/>
      <c r="J160" s="46">
        <f>SUM(J153:J159)</f>
        <v>3.8058613014000002</v>
      </c>
      <c r="K160" s="44">
        <f>SUM(K153:K159)</f>
        <v>6660.2572774499995</v>
      </c>
      <c r="L160" s="46">
        <f>SUM(L153:L159)</f>
        <v>5.1844960614</v>
      </c>
      <c r="M160" s="44">
        <f>SUM(M153:M159)</f>
        <v>9072.86810745</v>
      </c>
    </row>
    <row r="161" spans="1:13" ht="15" customHeight="1" x14ac:dyDescent="0.25">
      <c r="A161" s="14" t="str">
        <f>IF(AND(ISBLANK(B161),ISBLANK(C161)),"",MAX($A$10:A160)+1)</f>
        <v/>
      </c>
      <c r="E161" s="42"/>
      <c r="I161" s="42"/>
      <c r="J161" s="42"/>
    </row>
    <row r="162" spans="1:13" ht="15" customHeight="1" x14ac:dyDescent="0.25">
      <c r="A162" s="14">
        <f>IF(AND(ISBLANK(B162),ISBLANK(C162)),"",MAX($A$10:A161)+1)</f>
        <v>96</v>
      </c>
      <c r="B162" s="2" t="s">
        <v>123</v>
      </c>
      <c r="E162" s="42"/>
      <c r="F162" s="40">
        <f>SUM(F160,F150)</f>
        <v>8111.2551729499992</v>
      </c>
      <c r="G162" s="40"/>
      <c r="H162" s="40">
        <f>SUM(H160,H150)</f>
        <v>10614.820979619175</v>
      </c>
      <c r="I162" s="42"/>
      <c r="J162" s="42"/>
      <c r="K162" s="40">
        <f>SUM(K160,K150)</f>
        <v>7908.0767254499988</v>
      </c>
      <c r="L162" s="40"/>
      <c r="M162" s="40">
        <f>SUM(M160,M150)</f>
        <v>10385.419155449999</v>
      </c>
    </row>
    <row r="163" spans="1:13" ht="15" customHeight="1" x14ac:dyDescent="0.25">
      <c r="A163" s="14">
        <f>IF(AND(ISBLANK(B163),ISBLANK(C163)),"",MAX($A$10:A162)+1)</f>
        <v>97</v>
      </c>
      <c r="B163" s="2" t="s">
        <v>124</v>
      </c>
      <c r="E163" s="42"/>
      <c r="F163" s="40">
        <f>F162/12</f>
        <v>675.93793107916656</v>
      </c>
      <c r="G163" s="40"/>
      <c r="H163" s="40">
        <f>H162/12</f>
        <v>884.56841496826462</v>
      </c>
      <c r="I163" s="42"/>
      <c r="J163" s="42"/>
      <c r="K163" s="40">
        <f>K162/12</f>
        <v>659.00639378749986</v>
      </c>
      <c r="L163" s="40"/>
      <c r="M163" s="40">
        <f>M162/12</f>
        <v>865.45159628749991</v>
      </c>
    </row>
    <row r="164" spans="1:13" ht="15" customHeight="1" x14ac:dyDescent="0.25">
      <c r="A164" s="14" t="str">
        <f>IF(AND(ISBLANK(B164),ISBLANK(C164)),"",MAX($A$10:A163)+1)</f>
        <v/>
      </c>
      <c r="E164" s="42"/>
      <c r="I164" s="42"/>
      <c r="J164" s="42"/>
    </row>
    <row r="165" spans="1:13" ht="15" customHeight="1" x14ac:dyDescent="0.25">
      <c r="A165" s="14">
        <f>IF(AND(ISBLANK(B165),ISBLANK(C165)),"",MAX($A$10:A164)+1)</f>
        <v>98</v>
      </c>
      <c r="B165" s="2" t="s">
        <v>125</v>
      </c>
      <c r="C165" s="50">
        <f t="shared" ref="C165" si="17">C$153</f>
        <v>1750</v>
      </c>
      <c r="D165" s="14"/>
      <c r="E165" s="12">
        <f>SUM(RetailCurrent!$D$41:$F$42)</f>
        <v>7.7218891254665714</v>
      </c>
      <c r="F165" s="34">
        <f>E165*$C165</f>
        <v>13513.3059695665</v>
      </c>
      <c r="G165" s="12">
        <f>E165</f>
        <v>7.7218891254665714</v>
      </c>
      <c r="H165" s="34">
        <f>G165*$C165</f>
        <v>13513.3059695665</v>
      </c>
      <c r="I165" s="42"/>
      <c r="J165" s="10">
        <f>'Rate Design (unblended)'!$M$47</f>
        <v>0.83</v>
      </c>
      <c r="K165" s="34">
        <f>J165*$C165</f>
        <v>1452.5</v>
      </c>
      <c r="L165" s="10">
        <f>'Rate Design (unblended)'!$V$47</f>
        <v>0.83</v>
      </c>
      <c r="M165" s="34">
        <f>L165*$C165</f>
        <v>1452.5</v>
      </c>
    </row>
    <row r="166" spans="1:13" ht="15" customHeight="1" x14ac:dyDescent="0.25">
      <c r="A166" s="14">
        <f>IF(AND(ISBLANK(B166),ISBLANK(C166)),"",MAX($A$10:A165)+1)</f>
        <v>99</v>
      </c>
      <c r="B166" s="2" t="s">
        <v>126</v>
      </c>
      <c r="E166" s="46">
        <f>SUM(E165,E160)</f>
        <v>11.643852396866571</v>
      </c>
      <c r="F166" s="40"/>
      <c r="G166" s="46">
        <f>SUM(G165,G160)</f>
        <v>13.037471943534671</v>
      </c>
      <c r="H166" s="40"/>
      <c r="I166" s="42"/>
      <c r="J166" s="46">
        <f>SUM(J165,J160)</f>
        <v>4.6358613014000003</v>
      </c>
      <c r="K166" s="40"/>
      <c r="L166" s="46">
        <f>SUM(L165,L160)</f>
        <v>6.0144960614</v>
      </c>
      <c r="M166" s="40"/>
    </row>
    <row r="167" spans="1:13" ht="15" customHeight="1" x14ac:dyDescent="0.25">
      <c r="A167" s="14" t="str">
        <f>IF(AND(ISBLANK(B167),ISBLANK(C167)),"",MAX($A$10:A166)+1)</f>
        <v/>
      </c>
      <c r="I167" s="42"/>
    </row>
    <row r="168" spans="1:13" ht="15" customHeight="1" x14ac:dyDescent="0.25">
      <c r="A168" s="14">
        <f>IF(AND(ISBLANK(B168),ISBLANK(C168)),"",MAX($A$10:A167)+1)</f>
        <v>100</v>
      </c>
      <c r="B168" s="2" t="s">
        <v>127</v>
      </c>
      <c r="E168" s="47"/>
      <c r="F168" s="40">
        <f>SUM(F162,F165)</f>
        <v>21624.561142516497</v>
      </c>
      <c r="H168" s="40">
        <f>SUM(H162,H165)</f>
        <v>24128.126949185673</v>
      </c>
      <c r="I168" s="42"/>
      <c r="J168" s="47"/>
      <c r="K168" s="40">
        <f>SUM(K162,K165)</f>
        <v>9360.5767254499988</v>
      </c>
      <c r="M168" s="40">
        <f>SUM(M162,M165)</f>
        <v>11837.919155449999</v>
      </c>
    </row>
    <row r="169" spans="1:13" ht="15" customHeight="1" x14ac:dyDescent="0.25">
      <c r="A169" s="14">
        <f>IF(AND(ISBLANK(B169),ISBLANK(C169)),"",MAX($A$10:A168)+1)</f>
        <v>101</v>
      </c>
      <c r="B169" s="2" t="s">
        <v>128</v>
      </c>
      <c r="E169" s="47"/>
      <c r="F169" s="40">
        <f>F168/12</f>
        <v>1802.0467618763748</v>
      </c>
      <c r="G169" s="40"/>
      <c r="H169" s="40">
        <f>H168/12</f>
        <v>2010.6772457654727</v>
      </c>
      <c r="I169" s="42"/>
      <c r="J169" s="47"/>
      <c r="K169" s="40">
        <f>K168/12</f>
        <v>780.0480604541666</v>
      </c>
      <c r="L169" s="40"/>
      <c r="M169" s="40">
        <f>M168/12</f>
        <v>986.49326295416665</v>
      </c>
    </row>
    <row r="170" spans="1:13" ht="15" customHeight="1" x14ac:dyDescent="0.25">
      <c r="A170" s="14" t="str">
        <f>IF(AND(ISBLANK(B170),ISBLANK(C170)),"",MAX($A$10:A169)+1)</f>
        <v/>
      </c>
      <c r="E170" s="47"/>
      <c r="F170" s="47"/>
      <c r="J170" s="47"/>
      <c r="K170" s="47"/>
    </row>
    <row r="171" spans="1:13" ht="15" customHeight="1" x14ac:dyDescent="0.25">
      <c r="A171" s="14">
        <f>IF(AND(ISBLANK(B171),ISBLANK(C171)),"",MAX($A$10:A170)+1)</f>
        <v>102</v>
      </c>
      <c r="B171" s="2" t="s">
        <v>129</v>
      </c>
      <c r="E171" s="47"/>
      <c r="F171" s="47"/>
      <c r="H171" s="33">
        <f>H168-F168</f>
        <v>2503.5658066691758</v>
      </c>
      <c r="J171" s="47"/>
      <c r="K171" s="47"/>
      <c r="M171" s="33">
        <f>M168-K168</f>
        <v>2477.3424300000006</v>
      </c>
    </row>
    <row r="172" spans="1:13" ht="15" customHeight="1" x14ac:dyDescent="0.25">
      <c r="A172" s="14">
        <f>IF(AND(ISBLANK(B172),ISBLANK(C172)),"",MAX($A$10:A171)+1)</f>
        <v>103</v>
      </c>
      <c r="B172" s="2" t="s">
        <v>130</v>
      </c>
      <c r="E172" s="47"/>
      <c r="F172" s="47"/>
      <c r="H172" s="33">
        <f>H169-F169</f>
        <v>208.63048388909783</v>
      </c>
      <c r="J172" s="47"/>
      <c r="K172" s="47"/>
      <c r="M172" s="33">
        <f>M169-K169</f>
        <v>206.44520250000005</v>
      </c>
    </row>
    <row r="173" spans="1:13" ht="15" customHeight="1" x14ac:dyDescent="0.25">
      <c r="A173" s="14">
        <f>IF(AND(ISBLANK(B173),ISBLANK(C173)),"",MAX($A$10:A172)+1)</f>
        <v>104</v>
      </c>
      <c r="B173" s="2" t="s">
        <v>131</v>
      </c>
      <c r="E173" s="47"/>
      <c r="F173" s="47"/>
      <c r="H173" s="48">
        <f>H171/F162</f>
        <v>0.30865331607594448</v>
      </c>
      <c r="J173" s="47"/>
      <c r="K173" s="47"/>
      <c r="M173" s="48">
        <f>M171/K162</f>
        <v>0.31326737410467281</v>
      </c>
    </row>
    <row r="174" spans="1:13" ht="15" customHeight="1" x14ac:dyDescent="0.25">
      <c r="A174" s="14">
        <f>IF(AND(ISBLANK(B174),ISBLANK(C174)),"",MAX($A$10:A173)+1)</f>
        <v>105</v>
      </c>
      <c r="B174" s="2" t="s">
        <v>132</v>
      </c>
      <c r="E174" s="47"/>
      <c r="F174" s="47"/>
      <c r="H174" s="48">
        <f>H171/F168</f>
        <v>0.11577417872989169</v>
      </c>
      <c r="J174" s="47"/>
      <c r="K174" s="47"/>
      <c r="M174" s="48">
        <f>M171/K168</f>
        <v>0.26465702943970104</v>
      </c>
    </row>
    <row r="176" spans="1:13" ht="15" customHeight="1" x14ac:dyDescent="0.25">
      <c r="B176" s="2" t="s">
        <v>135</v>
      </c>
    </row>
    <row r="178" spans="1:13" ht="15" customHeight="1" x14ac:dyDescent="0.25">
      <c r="A178" s="31" t="str">
        <f>$A$1</f>
        <v>Peoples Natural Gas Company LLC</v>
      </c>
      <c r="M178" s="7" t="str">
        <f>$M$1</f>
        <v xml:space="preserve"> </v>
      </c>
    </row>
    <row r="179" spans="1:13" ht="15" customHeight="1" x14ac:dyDescent="0.25">
      <c r="A179" s="31" t="str">
        <f>$A$2</f>
        <v>12 Months Ending December 31, 2027</v>
      </c>
      <c r="M179" s="7"/>
    </row>
    <row r="180" spans="1:13" ht="15" customHeight="1" x14ac:dyDescent="0.25">
      <c r="A180" s="31" t="str">
        <f>$A$3</f>
        <v>Bill Impacts per Notice (includes 3.57% DSIC and current USR)</v>
      </c>
      <c r="M180" s="7"/>
    </row>
    <row r="181" spans="1:13" ht="15" customHeight="1" x14ac:dyDescent="0.25">
      <c r="A181" s="31"/>
    </row>
    <row r="182" spans="1:13" ht="15" customHeight="1" x14ac:dyDescent="0.25">
      <c r="A182" s="31"/>
    </row>
    <row r="183" spans="1:13" ht="15" customHeight="1" x14ac:dyDescent="0.25">
      <c r="A183" s="32" t="s">
        <v>138</v>
      </c>
    </row>
    <row r="185" spans="1:13" ht="15" customHeight="1" x14ac:dyDescent="0.4">
      <c r="A185" s="37" t="s">
        <v>97</v>
      </c>
      <c r="B185" s="37" t="s">
        <v>98</v>
      </c>
      <c r="C185" s="37" t="s">
        <v>99</v>
      </c>
      <c r="D185" s="37"/>
      <c r="E185" s="37" t="s">
        <v>100</v>
      </c>
      <c r="F185" s="37" t="s">
        <v>101</v>
      </c>
      <c r="G185" s="37" t="s">
        <v>102</v>
      </c>
      <c r="H185" s="37" t="s">
        <v>103</v>
      </c>
      <c r="J185" s="37" t="s">
        <v>104</v>
      </c>
      <c r="K185" s="37" t="s">
        <v>105</v>
      </c>
      <c r="L185" s="37" t="s">
        <v>106</v>
      </c>
      <c r="M185" s="37" t="s">
        <v>107</v>
      </c>
    </row>
    <row r="186" spans="1:13" ht="15" customHeight="1" x14ac:dyDescent="0.4">
      <c r="A186" s="37"/>
      <c r="E186" s="38" t="s">
        <v>108</v>
      </c>
      <c r="F186" s="38"/>
      <c r="G186" s="38"/>
      <c r="H186" s="38"/>
      <c r="J186" s="38" t="s">
        <v>109</v>
      </c>
      <c r="K186" s="38"/>
      <c r="L186" s="38"/>
      <c r="M186" s="38"/>
    </row>
    <row r="187" spans="1:13" ht="15" customHeight="1" x14ac:dyDescent="0.4">
      <c r="A187" s="14"/>
      <c r="E187" s="38" t="s">
        <v>110</v>
      </c>
      <c r="F187" s="39"/>
      <c r="G187" s="38" t="s">
        <v>111</v>
      </c>
      <c r="H187" s="39"/>
      <c r="J187" s="38" t="s">
        <v>110</v>
      </c>
      <c r="K187" s="39"/>
      <c r="L187" s="38" t="s">
        <v>111</v>
      </c>
      <c r="M187" s="39"/>
    </row>
    <row r="188" spans="1:13" ht="15" customHeight="1" x14ac:dyDescent="0.4">
      <c r="A188" s="14">
        <f>IF(AND(ISBLANK(B188),ISBLANK(B196)),"",MAX($A$10:A187)+1)</f>
        <v>106</v>
      </c>
      <c r="B188" s="37" t="s">
        <v>112</v>
      </c>
      <c r="C188" s="37" t="s">
        <v>113</v>
      </c>
      <c r="D188" s="37"/>
      <c r="E188" s="37" t="s">
        <v>114</v>
      </c>
      <c r="F188" s="37" t="s">
        <v>115</v>
      </c>
      <c r="G188" s="37" t="s">
        <v>114</v>
      </c>
      <c r="H188" s="37" t="s">
        <v>115</v>
      </c>
      <c r="J188" s="37" t="s">
        <v>114</v>
      </c>
      <c r="K188" s="37" t="s">
        <v>115</v>
      </c>
      <c r="L188" s="37" t="s">
        <v>114</v>
      </c>
      <c r="M188" s="37" t="s">
        <v>115</v>
      </c>
    </row>
    <row r="189" spans="1:13" ht="15" customHeight="1" x14ac:dyDescent="0.25">
      <c r="A189" s="14">
        <f>IF(AND(ISBLANK(B189),ISBLANK(C189)),"",MAX($A$10:A188)+1)</f>
        <v>107</v>
      </c>
      <c r="B189" s="2" t="s">
        <v>36</v>
      </c>
      <c r="C189" s="14">
        <v>12</v>
      </c>
      <c r="D189" s="14"/>
      <c r="E189" s="34">
        <f>'Rate Design (unblended)'!$D$42</f>
        <v>145.00000000000003</v>
      </c>
      <c r="F189" s="34">
        <f>E189*$C189</f>
        <v>1740.0000000000005</v>
      </c>
      <c r="G189" s="42">
        <f>'Rate Design (unblended)'!$AS$42</f>
        <v>158</v>
      </c>
      <c r="H189" s="40">
        <f>G189*$C189</f>
        <v>1896</v>
      </c>
      <c r="J189" s="34">
        <f>'Rate Design (unblended)'!$D$44</f>
        <v>145.00000000000003</v>
      </c>
      <c r="K189" s="34">
        <f>J189*$C189</f>
        <v>1740.0000000000005</v>
      </c>
      <c r="L189" s="42">
        <f>'Rate Design (unblended)'!$AS$44</f>
        <v>158</v>
      </c>
      <c r="M189" s="40">
        <f>L189*$C189</f>
        <v>1896</v>
      </c>
    </row>
    <row r="190" spans="1:13" ht="15" customHeight="1" x14ac:dyDescent="0.25">
      <c r="A190" s="14">
        <f>IF(AND(ISBLANK(B190),ISBLANK(C190)),"",MAX($A$10:A189)+1)</f>
        <v>108</v>
      </c>
      <c r="B190" s="41" t="s">
        <v>116</v>
      </c>
      <c r="E190" s="34"/>
      <c r="F190" s="34"/>
      <c r="G190" s="42"/>
      <c r="H190" s="34"/>
      <c r="J190" s="34"/>
      <c r="K190" s="34"/>
      <c r="L190" s="42"/>
      <c r="M190" s="34"/>
    </row>
    <row r="191" spans="1:13" ht="15" customHeight="1" x14ac:dyDescent="0.25">
      <c r="A191" s="14">
        <f>IF(AND(ISBLANK(B191),ISBLANK(C191)),"",MAX($A$10:A190)+1)</f>
        <v>109</v>
      </c>
      <c r="B191" s="43" t="s">
        <v>117</v>
      </c>
      <c r="C191" s="14">
        <f>C$12</f>
        <v>12</v>
      </c>
      <c r="D191" s="14"/>
      <c r="E191" s="10">
        <f>'Rate Design (unblended)'!$G$42</f>
        <v>0</v>
      </c>
      <c r="F191" s="34">
        <f>E191*$C191</f>
        <v>0</v>
      </c>
      <c r="G191" s="18">
        <f>'Rate Design (unblended)'!$P$42</f>
        <v>0</v>
      </c>
      <c r="H191" s="34">
        <f>G191*$C191</f>
        <v>0</v>
      </c>
      <c r="J191" s="10">
        <f>'Rate Design (unblended)'!$G$44</f>
        <v>0</v>
      </c>
      <c r="K191" s="34">
        <f>J191*$C191</f>
        <v>0</v>
      </c>
      <c r="L191" s="18">
        <f>'Rate Design (unblended)'!$P$44</f>
        <v>0</v>
      </c>
      <c r="M191" s="34">
        <f>L191*$C191</f>
        <v>0</v>
      </c>
    </row>
    <row r="192" spans="1:13" ht="15" customHeight="1" x14ac:dyDescent="0.25">
      <c r="A192" s="14">
        <f>IF(AND(ISBLANK(B192),ISBLANK(C192)),"",MAX($A$10:A191)+1)</f>
        <v>110</v>
      </c>
      <c r="B192" s="43" t="s">
        <v>23</v>
      </c>
      <c r="C192" s="14">
        <f>C$12</f>
        <v>12</v>
      </c>
      <c r="D192" s="14"/>
      <c r="E192" s="53">
        <f>$P$2*E189</f>
        <v>5.1765000000000017</v>
      </c>
      <c r="F192" s="34">
        <f>E192*$C192</f>
        <v>62.118000000000023</v>
      </c>
      <c r="G192" s="18">
        <f>'Rate Design (unblended)'!$S$42</f>
        <v>0</v>
      </c>
      <c r="H192" s="34">
        <f>G192*$C192</f>
        <v>0</v>
      </c>
      <c r="J192" s="53">
        <f>$P$2*J189</f>
        <v>5.1765000000000017</v>
      </c>
      <c r="K192" s="34">
        <f>J192*$C192</f>
        <v>62.118000000000023</v>
      </c>
      <c r="L192" s="18">
        <f>'Rate Design (unblended)'!$S$44</f>
        <v>0</v>
      </c>
      <c r="M192" s="34">
        <f>L192*$C192</f>
        <v>0</v>
      </c>
    </row>
    <row r="193" spans="1:18" ht="15" customHeight="1" x14ac:dyDescent="0.25">
      <c r="A193" s="14">
        <f>IF(AND(ISBLANK(B193),ISBLANK(C193)),"",MAX($A$10:A192)+1)</f>
        <v>111</v>
      </c>
      <c r="B193" s="43" t="s">
        <v>24</v>
      </c>
      <c r="C193" s="14">
        <f>C$12</f>
        <v>12</v>
      </c>
      <c r="D193" s="14"/>
      <c r="E193" s="10">
        <f>'Rate Design (unblended)'!$K$42</f>
        <v>-0.89117000000000024</v>
      </c>
      <c r="F193" s="34">
        <f>E193*$C193</f>
        <v>-10.694040000000003</v>
      </c>
      <c r="G193" s="10">
        <f>'Rate Design (unblended)'!$T$42</f>
        <v>-0.89117000000000024</v>
      </c>
      <c r="H193" s="34">
        <f>G193*$C193</f>
        <v>-10.694040000000003</v>
      </c>
      <c r="J193" s="10">
        <f>'Rate Design (unblended)'!$K$44</f>
        <v>-0.89117000000000024</v>
      </c>
      <c r="K193" s="34">
        <f>J193*$C193</f>
        <v>-10.694040000000003</v>
      </c>
      <c r="L193" s="10">
        <f>'Rate Design (unblended)'!$T$44</f>
        <v>-0.89117000000000024</v>
      </c>
      <c r="M193" s="34">
        <f>L193*$C193</f>
        <v>-10.694040000000003</v>
      </c>
    </row>
    <row r="194" spans="1:18" ht="15" customHeight="1" x14ac:dyDescent="0.25">
      <c r="A194" s="14">
        <f>IF(AND(ISBLANK(B194),ISBLANK(C194)),"",MAX($A$10:A193)+1)</f>
        <v>112</v>
      </c>
      <c r="B194" s="2" t="s">
        <v>118</v>
      </c>
      <c r="C194" s="14"/>
      <c r="D194" s="14"/>
      <c r="E194" s="44">
        <f>SUM(E189:E193)</f>
        <v>149.28533000000004</v>
      </c>
      <c r="F194" s="44">
        <f>SUM(F189:F193)</f>
        <v>1791.4239600000003</v>
      </c>
      <c r="G194" s="44">
        <f>SUM(G189:G193)</f>
        <v>157.10883000000001</v>
      </c>
      <c r="H194" s="44">
        <f>SUM(H189:H193)</f>
        <v>1885.3059599999999</v>
      </c>
      <c r="I194" s="44"/>
      <c r="J194" s="44">
        <f>SUM(J189:J193)</f>
        <v>149.28533000000004</v>
      </c>
      <c r="K194" s="44">
        <f>SUM(K189:K193)</f>
        <v>1791.4239600000003</v>
      </c>
      <c r="L194" s="44">
        <f>SUM(L189:L193)</f>
        <v>157.10883000000001</v>
      </c>
      <c r="M194" s="44">
        <f>SUM(M189:M193)</f>
        <v>1885.3059599999999</v>
      </c>
      <c r="O194" s="33" t="b">
        <f>E194=J194</f>
        <v>1</v>
      </c>
      <c r="P194" s="33" t="b">
        <f t="shared" ref="P194:R194" si="18">F194=K194</f>
        <v>1</v>
      </c>
      <c r="Q194" s="33" t="b">
        <f t="shared" si="18"/>
        <v>1</v>
      </c>
      <c r="R194" s="33" t="b">
        <f t="shared" si="18"/>
        <v>1</v>
      </c>
    </row>
    <row r="195" spans="1:18" ht="15" customHeight="1" x14ac:dyDescent="0.25">
      <c r="A195" s="14" t="str">
        <f>IF(AND(ISBLANK(B195),ISBLANK(C195)),"",MAX($A$10:A194)+1)</f>
        <v/>
      </c>
      <c r="E195" s="18"/>
      <c r="G195" s="18"/>
      <c r="I195" s="42"/>
      <c r="J195" s="18"/>
      <c r="L195" s="18"/>
    </row>
    <row r="196" spans="1:18" ht="15" customHeight="1" x14ac:dyDescent="0.4">
      <c r="A196" s="14">
        <f>IF(AND(ISBLANK(B196),ISBLANK(C196)),"",MAX($A$10:A195)+1)</f>
        <v>113</v>
      </c>
      <c r="B196" s="37" t="s">
        <v>119</v>
      </c>
      <c r="C196" s="37" t="s">
        <v>120</v>
      </c>
      <c r="D196" s="37"/>
      <c r="E196" s="18"/>
      <c r="G196" s="18"/>
      <c r="I196" s="42"/>
      <c r="J196" s="18"/>
      <c r="L196" s="18"/>
    </row>
    <row r="197" spans="1:18" ht="15" customHeight="1" x14ac:dyDescent="0.25">
      <c r="A197" s="14">
        <f>IF(AND(ISBLANK(B197),ISBLANK(C197)),"",MAX($A$10:A196)+1)</f>
        <v>114</v>
      </c>
      <c r="B197" s="2" t="s">
        <v>121</v>
      </c>
      <c r="C197" s="50">
        <v>13750</v>
      </c>
      <c r="D197" s="14"/>
      <c r="E197" s="10">
        <f>'Rate Design (unblended)'!$D$46</f>
        <v>3.6941000000000002</v>
      </c>
      <c r="F197" s="34">
        <f>E197*$C197</f>
        <v>50793.875</v>
      </c>
      <c r="G197" s="10">
        <f>'Rate Design (unblended)'!$AS$46</f>
        <v>5.2072000000000003</v>
      </c>
      <c r="H197" s="34">
        <f>G197*$C197</f>
        <v>71599</v>
      </c>
      <c r="I197" s="42"/>
      <c r="J197" s="10">
        <f>'Rate Design (unblended)'!$D$47</f>
        <v>3.6941000000000002</v>
      </c>
      <c r="K197" s="34">
        <f>J197*$C197</f>
        <v>50793.875</v>
      </c>
      <c r="L197" s="10">
        <f>'Rate Design (unblended)'!$AS$47</f>
        <v>5.2072000000000003</v>
      </c>
      <c r="M197" s="34">
        <f>L197*$C197</f>
        <v>71599</v>
      </c>
      <c r="O197" s="33" t="b">
        <f>E197=J197</f>
        <v>1</v>
      </c>
      <c r="P197" s="33" t="b">
        <f t="shared" ref="P197:R197" si="19">F197=K197</f>
        <v>1</v>
      </c>
      <c r="Q197" s="33" t="b">
        <f t="shared" si="19"/>
        <v>1</v>
      </c>
      <c r="R197" s="33" t="b">
        <f t="shared" si="19"/>
        <v>1</v>
      </c>
    </row>
    <row r="198" spans="1:18" ht="15" customHeight="1" x14ac:dyDescent="0.25">
      <c r="A198" s="14">
        <f>IF(AND(ISBLANK(B198),ISBLANK(C198)),"",MAX($A$10:A197)+1)</f>
        <v>115</v>
      </c>
      <c r="B198" s="41" t="s">
        <v>116</v>
      </c>
      <c r="C198" s="49"/>
      <c r="E198" s="10"/>
      <c r="G198" s="10"/>
      <c r="I198" s="42"/>
      <c r="J198" s="10"/>
      <c r="L198" s="10"/>
    </row>
    <row r="199" spans="1:18" ht="15" customHeight="1" x14ac:dyDescent="0.25">
      <c r="A199" s="14">
        <f>IF(AND(ISBLANK(B199),ISBLANK(C199)),"",MAX($A$10:A198)+1)</f>
        <v>116</v>
      </c>
      <c r="B199" s="43" t="s">
        <v>18</v>
      </c>
      <c r="C199" s="50">
        <f>C$197</f>
        <v>13750</v>
      </c>
      <c r="D199" s="14"/>
      <c r="E199" s="10">
        <f>'Rate Design (unblended)'!$E$46</f>
        <v>2.5858700000000001E-3</v>
      </c>
      <c r="F199" s="34">
        <f>E199*$C199</f>
        <v>35.555712499999998</v>
      </c>
      <c r="G199" s="10">
        <f>'Rate Design (unblended)'!$N$46</f>
        <v>0</v>
      </c>
      <c r="H199" s="34">
        <f>G199*$C199</f>
        <v>0</v>
      </c>
      <c r="I199" s="42"/>
      <c r="J199" s="10">
        <f>'Rate Design (unblended)'!$E$47</f>
        <v>2.5858700000000001E-3</v>
      </c>
      <c r="K199" s="34">
        <f>J199*$C199</f>
        <v>35.555712499999998</v>
      </c>
      <c r="L199" s="10">
        <f>'Rate Design (unblended)'!$N$47</f>
        <v>0</v>
      </c>
      <c r="M199" s="34">
        <f>L199*$C199</f>
        <v>0</v>
      </c>
    </row>
    <row r="200" spans="1:18" ht="15" customHeight="1" x14ac:dyDescent="0.25">
      <c r="A200" s="14">
        <f>IF(AND(ISBLANK(B200),ISBLANK(C200)),"",MAX($A$10:A199)+1)</f>
        <v>117</v>
      </c>
      <c r="B200" s="43" t="s">
        <v>19</v>
      </c>
      <c r="C200" s="50">
        <f t="shared" ref="C200:C203" si="20">C$197</f>
        <v>13750</v>
      </c>
      <c r="D200" s="14"/>
      <c r="E200" s="10">
        <f>'Rate Design (unblended)'!$F$46</f>
        <v>2.5600000000000001E-2</v>
      </c>
      <c r="F200" s="34">
        <f>E200*$C200</f>
        <v>352</v>
      </c>
      <c r="G200" s="10">
        <f>'Rate Design (unblended)'!$O$46</f>
        <v>3.2686756668099996E-2</v>
      </c>
      <c r="H200" s="34">
        <f>G200*$C200</f>
        <v>449.44290418637496</v>
      </c>
      <c r="I200" s="42"/>
      <c r="J200" s="10">
        <f>'Rate Design (unblended)'!$F$47</f>
        <v>0</v>
      </c>
      <c r="K200" s="34">
        <f>J200*$C200</f>
        <v>0</v>
      </c>
      <c r="L200" s="10">
        <f>'Rate Design (unblended)'!$O$47</f>
        <v>0</v>
      </c>
      <c r="M200" s="34">
        <f>L200*$C200</f>
        <v>0</v>
      </c>
    </row>
    <row r="201" spans="1:18" ht="15" customHeight="1" x14ac:dyDescent="0.25">
      <c r="A201" s="14">
        <f>IF(AND(ISBLANK(B201),ISBLANK(C201)),"",MAX($A$10:A200)+1)</f>
        <v>118</v>
      </c>
      <c r="B201" s="43" t="s">
        <v>22</v>
      </c>
      <c r="C201" s="50">
        <f t="shared" si="20"/>
        <v>13750</v>
      </c>
      <c r="D201" s="14"/>
      <c r="E201" s="10">
        <f>'Rate Design (unblended)'!$I$46</f>
        <v>8.6499999999999994E-2</v>
      </c>
      <c r="F201" s="34">
        <f>E201*$C201</f>
        <v>1189.375</v>
      </c>
      <c r="G201" s="10">
        <f>'Rate Design (unblended)'!$R$46</f>
        <v>9.8400000000000001E-2</v>
      </c>
      <c r="H201" s="34">
        <f>G201*$C201</f>
        <v>1353</v>
      </c>
      <c r="I201" s="42"/>
      <c r="J201" s="10">
        <f>'Rate Design (unblended)'!$I$47</f>
        <v>0</v>
      </c>
      <c r="K201" s="34">
        <f>J201*$C201</f>
        <v>0</v>
      </c>
      <c r="L201" s="10">
        <f>'Rate Design (unblended)'!$R$47</f>
        <v>0</v>
      </c>
      <c r="M201" s="34">
        <f>L201*$C201</f>
        <v>0</v>
      </c>
    </row>
    <row r="202" spans="1:18" ht="15" customHeight="1" x14ac:dyDescent="0.25">
      <c r="A202" s="14">
        <f>IF(AND(ISBLANK(B202),ISBLANK(C202)),"",MAX($A$10:A201)+1)</f>
        <v>119</v>
      </c>
      <c r="B202" s="43" t="s">
        <v>23</v>
      </c>
      <c r="C202" s="50">
        <f t="shared" si="20"/>
        <v>13750</v>
      </c>
      <c r="D202" s="14"/>
      <c r="E202" s="53">
        <f>$P$2*(E197+E200+E201)</f>
        <v>0.13588134000000002</v>
      </c>
      <c r="F202" s="34">
        <f>E202*$C202</f>
        <v>1868.3684250000003</v>
      </c>
      <c r="G202" s="10">
        <f>'Rate Design (unblended)'!$S$46</f>
        <v>0</v>
      </c>
      <c r="H202" s="34">
        <f>G202*$C202</f>
        <v>0</v>
      </c>
      <c r="I202" s="42"/>
      <c r="J202" s="53">
        <f>$P$2*(J197+J200+J201)</f>
        <v>0.13187937000000002</v>
      </c>
      <c r="K202" s="34">
        <f>J202*$C202</f>
        <v>1813.3413375000002</v>
      </c>
      <c r="L202" s="10">
        <f>'Rate Design (unblended)'!$S$47</f>
        <v>0</v>
      </c>
      <c r="M202" s="34">
        <f>L202*$C202</f>
        <v>0</v>
      </c>
    </row>
    <row r="203" spans="1:18" ht="15" customHeight="1" x14ac:dyDescent="0.25">
      <c r="A203" s="14">
        <f>IF(AND(ISBLANK(B203),ISBLANK(C203)),"",MAX($A$10:A202)+1)</f>
        <v>120</v>
      </c>
      <c r="B203" s="43" t="s">
        <v>24</v>
      </c>
      <c r="C203" s="50">
        <f t="shared" si="20"/>
        <v>13750</v>
      </c>
      <c r="D203" s="14"/>
      <c r="E203" s="10">
        <f>'Rate Design (unblended)'!$K$46</f>
        <v>-2.2703938600000001E-2</v>
      </c>
      <c r="F203" s="34">
        <f>E203*$C203</f>
        <v>-312.17915575000001</v>
      </c>
      <c r="G203" s="10">
        <f>'Rate Design (unblended)'!$T$46</f>
        <v>-2.2703938600000001E-2</v>
      </c>
      <c r="H203" s="34">
        <f>G203*$C203</f>
        <v>-312.17915575000001</v>
      </c>
      <c r="I203" s="42"/>
      <c r="J203" s="10">
        <f>'Rate Design (unblended)'!$K$47</f>
        <v>-2.2703938600000001E-2</v>
      </c>
      <c r="K203" s="34">
        <f>J203*$C203</f>
        <v>-312.17915575000001</v>
      </c>
      <c r="L203" s="10">
        <f>'Rate Design (unblended)'!$T$47</f>
        <v>-2.2703938600000001E-2</v>
      </c>
      <c r="M203" s="34">
        <f>L203*$C203</f>
        <v>-312.17915575000001</v>
      </c>
    </row>
    <row r="204" spans="1:18" ht="15" customHeight="1" x14ac:dyDescent="0.25">
      <c r="A204" s="14">
        <f>IF(AND(ISBLANK(B204),ISBLANK(C204)),"",MAX($A$10:A203)+1)</f>
        <v>121</v>
      </c>
      <c r="B204" s="45" t="s">
        <v>122</v>
      </c>
      <c r="C204" s="49"/>
      <c r="E204" s="46">
        <f>SUM(E197:E203)</f>
        <v>3.9219632714000001</v>
      </c>
      <c r="F204" s="44">
        <f>SUM(F197:F203)</f>
        <v>53926.994981750002</v>
      </c>
      <c r="G204" s="46">
        <f>SUM(G197:G203)</f>
        <v>5.3155828180680995</v>
      </c>
      <c r="H204" s="44">
        <f>SUM(H197:H203)</f>
        <v>73089.26374843638</v>
      </c>
      <c r="I204" s="42"/>
      <c r="J204" s="46">
        <f>SUM(J197:J203)</f>
        <v>3.8058613014000002</v>
      </c>
      <c r="K204" s="44">
        <f>SUM(K197:K203)</f>
        <v>52330.592894250003</v>
      </c>
      <c r="L204" s="46">
        <f>SUM(L197:L203)</f>
        <v>5.1844960614</v>
      </c>
      <c r="M204" s="44">
        <f>SUM(M197:M203)</f>
        <v>71286.820844250004</v>
      </c>
    </row>
    <row r="205" spans="1:18" ht="15" customHeight="1" x14ac:dyDescent="0.25">
      <c r="A205" s="14" t="str">
        <f>IF(AND(ISBLANK(B205),ISBLANK(C205)),"",MAX($A$10:A204)+1)</f>
        <v/>
      </c>
      <c r="C205" s="49"/>
      <c r="E205" s="42"/>
      <c r="I205" s="42"/>
      <c r="J205" s="42"/>
    </row>
    <row r="206" spans="1:18" ht="15" customHeight="1" x14ac:dyDescent="0.25">
      <c r="A206" s="14">
        <f>IF(AND(ISBLANK(B206),ISBLANK(C206)),"",MAX($A$10:A205)+1)</f>
        <v>122</v>
      </c>
      <c r="B206" s="2" t="s">
        <v>123</v>
      </c>
      <c r="C206" s="49"/>
      <c r="E206" s="42"/>
      <c r="F206" s="40">
        <f>SUM(F204,F194)</f>
        <v>55718.418941750002</v>
      </c>
      <c r="G206" s="40"/>
      <c r="H206" s="40">
        <f>SUM(H204,H194)</f>
        <v>74974.569708436378</v>
      </c>
      <c r="I206" s="42"/>
      <c r="J206" s="42"/>
      <c r="K206" s="40">
        <f>SUM(K204,K194)</f>
        <v>54122.016854250003</v>
      </c>
      <c r="L206" s="40"/>
      <c r="M206" s="40">
        <f>SUM(M204,M194)</f>
        <v>73172.126804250001</v>
      </c>
    </row>
    <row r="207" spans="1:18" ht="15" customHeight="1" x14ac:dyDescent="0.25">
      <c r="A207" s="14">
        <f>IF(AND(ISBLANK(B207),ISBLANK(C207)),"",MAX($A$10:A206)+1)</f>
        <v>123</v>
      </c>
      <c r="B207" s="2" t="s">
        <v>124</v>
      </c>
      <c r="C207" s="49"/>
      <c r="E207" s="42"/>
      <c r="F207" s="40">
        <f>F206/12</f>
        <v>4643.2015784791665</v>
      </c>
      <c r="G207" s="40"/>
      <c r="H207" s="40">
        <f>H206/12</f>
        <v>6247.8808090363646</v>
      </c>
      <c r="I207" s="42"/>
      <c r="J207" s="42"/>
      <c r="K207" s="40">
        <f>K206/12</f>
        <v>4510.1680711875006</v>
      </c>
      <c r="L207" s="40"/>
      <c r="M207" s="40">
        <f>M206/12</f>
        <v>6097.6772336875001</v>
      </c>
    </row>
    <row r="208" spans="1:18" ht="15" customHeight="1" x14ac:dyDescent="0.25">
      <c r="A208" s="14" t="str">
        <f>IF(AND(ISBLANK(B208),ISBLANK(C208)),"",MAX($A$10:A207)+1)</f>
        <v/>
      </c>
      <c r="C208" s="49"/>
      <c r="E208" s="42"/>
      <c r="I208" s="42"/>
      <c r="J208" s="42"/>
    </row>
    <row r="209" spans="1:13" ht="15" customHeight="1" x14ac:dyDescent="0.25">
      <c r="A209" s="14">
        <f>IF(AND(ISBLANK(B209),ISBLANK(C209)),"",MAX($A$10:A208)+1)</f>
        <v>124</v>
      </c>
      <c r="B209" s="2" t="s">
        <v>125</v>
      </c>
      <c r="C209" s="50">
        <f>C$197</f>
        <v>13750</v>
      </c>
      <c r="D209" s="14"/>
      <c r="E209" s="12">
        <f>SUM(RetailCurrent!$D$41:$F$42)</f>
        <v>7.7218891254665714</v>
      </c>
      <c r="F209" s="34">
        <f>E209*$C209</f>
        <v>106175.97547516535</v>
      </c>
      <c r="G209" s="12">
        <f>E209</f>
        <v>7.7218891254665714</v>
      </c>
      <c r="H209" s="34">
        <f>G209*$C209</f>
        <v>106175.97547516535</v>
      </c>
      <c r="I209" s="42"/>
      <c r="J209" s="10">
        <f>'Rate Design (unblended)'!$M$47</f>
        <v>0.83</v>
      </c>
      <c r="K209" s="34">
        <f>J209*$C209</f>
        <v>11412.5</v>
      </c>
      <c r="L209" s="10">
        <f>'Rate Design (unblended)'!$V$47</f>
        <v>0.83</v>
      </c>
      <c r="M209" s="34">
        <f>L209*$C209</f>
        <v>11412.5</v>
      </c>
    </row>
    <row r="210" spans="1:13" ht="15" customHeight="1" x14ac:dyDescent="0.25">
      <c r="A210" s="14">
        <f>IF(AND(ISBLANK(B210),ISBLANK(C210)),"",MAX($A$10:A209)+1)</f>
        <v>125</v>
      </c>
      <c r="B210" s="2" t="s">
        <v>126</v>
      </c>
      <c r="E210" s="46">
        <f>SUM(E209,E204)</f>
        <v>11.643852396866571</v>
      </c>
      <c r="F210" s="40"/>
      <c r="G210" s="46">
        <f>SUM(G209,G204)</f>
        <v>13.037471943534671</v>
      </c>
      <c r="H210" s="40"/>
      <c r="I210" s="42"/>
      <c r="J210" s="46">
        <f>SUM(J209,J204)</f>
        <v>4.6358613014000003</v>
      </c>
      <c r="K210" s="40"/>
      <c r="L210" s="46">
        <f>SUM(L209,L204)</f>
        <v>6.0144960614</v>
      </c>
      <c r="M210" s="40"/>
    </row>
    <row r="211" spans="1:13" ht="15" customHeight="1" x14ac:dyDescent="0.25">
      <c r="A211" s="14" t="str">
        <f>IF(AND(ISBLANK(B211),ISBLANK(C211)),"",MAX($A$10:A210)+1)</f>
        <v/>
      </c>
      <c r="I211" s="42"/>
    </row>
    <row r="212" spans="1:13" ht="15" customHeight="1" x14ac:dyDescent="0.25">
      <c r="A212" s="14">
        <f>IF(AND(ISBLANK(B212),ISBLANK(C212)),"",MAX($A$10:A211)+1)</f>
        <v>126</v>
      </c>
      <c r="B212" s="2" t="s">
        <v>127</v>
      </c>
      <c r="E212" s="47"/>
      <c r="F212" s="40">
        <f>SUM(F206,F209)</f>
        <v>161894.39441691537</v>
      </c>
      <c r="H212" s="40">
        <f>SUM(H206,H209)</f>
        <v>181150.54518360173</v>
      </c>
      <c r="I212" s="42"/>
      <c r="J212" s="47"/>
      <c r="K212" s="40">
        <f>SUM(K206,K209)</f>
        <v>65534.516854250003</v>
      </c>
      <c r="M212" s="40">
        <f>SUM(M206,M209)</f>
        <v>84584.626804250001</v>
      </c>
    </row>
    <row r="213" spans="1:13" ht="15" customHeight="1" x14ac:dyDescent="0.25">
      <c r="A213" s="14">
        <f>IF(AND(ISBLANK(B213),ISBLANK(C213)),"",MAX($A$10:A212)+1)</f>
        <v>127</v>
      </c>
      <c r="B213" s="2" t="s">
        <v>128</v>
      </c>
      <c r="E213" s="47"/>
      <c r="F213" s="40">
        <f>F212/12</f>
        <v>13491.199534742947</v>
      </c>
      <c r="G213" s="40"/>
      <c r="H213" s="40">
        <f>H212/12</f>
        <v>15095.878765300144</v>
      </c>
      <c r="I213" s="42"/>
      <c r="J213" s="47"/>
      <c r="K213" s="40">
        <f>K212/12</f>
        <v>5461.2097378541666</v>
      </c>
      <c r="L213" s="40"/>
      <c r="M213" s="40">
        <f>M212/12</f>
        <v>7048.7189003541671</v>
      </c>
    </row>
    <row r="214" spans="1:13" ht="15" customHeight="1" x14ac:dyDescent="0.25">
      <c r="A214" s="14" t="str">
        <f>IF(AND(ISBLANK(B214),ISBLANK(C214)),"",MAX($A$10:A213)+1)</f>
        <v/>
      </c>
      <c r="E214" s="47"/>
      <c r="F214" s="47"/>
      <c r="J214" s="47"/>
      <c r="K214" s="47"/>
    </row>
    <row r="215" spans="1:13" ht="15" customHeight="1" x14ac:dyDescent="0.25">
      <c r="A215" s="14">
        <f>IF(AND(ISBLANK(B215),ISBLANK(C215)),"",MAX($A$10:A214)+1)</f>
        <v>128</v>
      </c>
      <c r="B215" s="2" t="s">
        <v>129</v>
      </c>
      <c r="E215" s="47"/>
      <c r="F215" s="47"/>
      <c r="H215" s="33">
        <f>H212-F212</f>
        <v>19256.150766686362</v>
      </c>
      <c r="J215" s="47"/>
      <c r="K215" s="47"/>
      <c r="M215" s="33">
        <f>M212-K212</f>
        <v>19050.109949999998</v>
      </c>
    </row>
    <row r="216" spans="1:13" ht="15" customHeight="1" x14ac:dyDescent="0.25">
      <c r="A216" s="14">
        <f>IF(AND(ISBLANK(B216),ISBLANK(C216)),"",MAX($A$10:A215)+1)</f>
        <v>129</v>
      </c>
      <c r="B216" s="2" t="s">
        <v>130</v>
      </c>
      <c r="E216" s="47"/>
      <c r="F216" s="47"/>
      <c r="H216" s="33">
        <f>H213-F213</f>
        <v>1604.6792305571962</v>
      </c>
      <c r="J216" s="47"/>
      <c r="K216" s="47"/>
      <c r="M216" s="33">
        <f>M213-K213</f>
        <v>1587.5091625000005</v>
      </c>
    </row>
    <row r="217" spans="1:13" ht="15" customHeight="1" x14ac:dyDescent="0.25">
      <c r="A217" s="14">
        <f>IF(AND(ISBLANK(B217),ISBLANK(C217)),"",MAX($A$10:A216)+1)</f>
        <v>130</v>
      </c>
      <c r="B217" s="2" t="s">
        <v>131</v>
      </c>
      <c r="E217" s="47"/>
      <c r="F217" s="47"/>
      <c r="H217" s="48">
        <f>H215/F206</f>
        <v>0.34559758034084598</v>
      </c>
      <c r="J217" s="47"/>
      <c r="K217" s="47"/>
      <c r="M217" s="48">
        <f>M215/K206</f>
        <v>0.35198447983381209</v>
      </c>
    </row>
    <row r="218" spans="1:13" ht="15" customHeight="1" x14ac:dyDescent="0.25">
      <c r="A218" s="14">
        <f>IF(AND(ISBLANK(B218),ISBLANK(C218)),"",MAX($A$10:A217)+1)</f>
        <v>131</v>
      </c>
      <c r="B218" s="2" t="s">
        <v>132</v>
      </c>
      <c r="E218" s="47"/>
      <c r="F218" s="47"/>
      <c r="H218" s="48">
        <f>H215/F212</f>
        <v>0.11894266528523116</v>
      </c>
      <c r="J218" s="47"/>
      <c r="K218" s="47"/>
      <c r="M218" s="48">
        <f>M215/K212</f>
        <v>0.29068818791123158</v>
      </c>
    </row>
    <row r="220" spans="1:13" ht="15" customHeight="1" x14ac:dyDescent="0.25">
      <c r="B220" s="2" t="s">
        <v>135</v>
      </c>
    </row>
    <row r="222" spans="1:13" ht="15" customHeight="1" x14ac:dyDescent="0.25">
      <c r="A222" s="31" t="str">
        <f>$A$1</f>
        <v>Peoples Natural Gas Company LLC</v>
      </c>
      <c r="M222" s="7" t="str">
        <f>$M$1</f>
        <v xml:space="preserve"> </v>
      </c>
    </row>
    <row r="223" spans="1:13" ht="15" customHeight="1" x14ac:dyDescent="0.25">
      <c r="A223" s="31" t="str">
        <f>$A$2</f>
        <v>12 Months Ending December 31, 2027</v>
      </c>
      <c r="M223" s="7"/>
    </row>
    <row r="224" spans="1:13" ht="15" customHeight="1" x14ac:dyDescent="0.25">
      <c r="A224" s="31" t="str">
        <f>$A$3</f>
        <v>Bill Impacts per Notice (includes 3.57% DSIC and current USR)</v>
      </c>
      <c r="M224" s="7"/>
    </row>
    <row r="225" spans="1:18" ht="15" customHeight="1" x14ac:dyDescent="0.25">
      <c r="A225" s="31"/>
    </row>
    <row r="226" spans="1:18" ht="15" customHeight="1" x14ac:dyDescent="0.25">
      <c r="A226" s="31"/>
    </row>
    <row r="227" spans="1:18" ht="15" customHeight="1" x14ac:dyDescent="0.25">
      <c r="A227" s="32" t="s">
        <v>139</v>
      </c>
    </row>
    <row r="229" spans="1:18" ht="15" customHeight="1" x14ac:dyDescent="0.4">
      <c r="A229" s="37" t="s">
        <v>97</v>
      </c>
      <c r="B229" s="37" t="s">
        <v>98</v>
      </c>
      <c r="C229" s="37" t="s">
        <v>99</v>
      </c>
      <c r="D229" s="37"/>
      <c r="E229" s="37" t="s">
        <v>100</v>
      </c>
      <c r="F229" s="37" t="s">
        <v>101</v>
      </c>
      <c r="G229" s="37" t="s">
        <v>102</v>
      </c>
      <c r="H229" s="37" t="s">
        <v>103</v>
      </c>
      <c r="J229" s="37" t="s">
        <v>104</v>
      </c>
      <c r="K229" s="37" t="s">
        <v>105</v>
      </c>
      <c r="L229" s="37" t="s">
        <v>106</v>
      </c>
      <c r="M229" s="37" t="s">
        <v>107</v>
      </c>
    </row>
    <row r="230" spans="1:18" ht="15" customHeight="1" x14ac:dyDescent="0.4">
      <c r="A230" s="37"/>
      <c r="E230" s="38" t="s">
        <v>108</v>
      </c>
      <c r="F230" s="38"/>
      <c r="G230" s="38"/>
      <c r="H230" s="38"/>
      <c r="J230" s="38" t="s">
        <v>109</v>
      </c>
      <c r="K230" s="38"/>
      <c r="L230" s="38"/>
      <c r="M230" s="38"/>
    </row>
    <row r="231" spans="1:18" ht="15" customHeight="1" x14ac:dyDescent="0.4">
      <c r="A231" s="14"/>
      <c r="E231" s="38" t="s">
        <v>110</v>
      </c>
      <c r="F231" s="39"/>
      <c r="G231" s="38" t="s">
        <v>111</v>
      </c>
      <c r="H231" s="39"/>
      <c r="J231" s="38" t="s">
        <v>110</v>
      </c>
      <c r="K231" s="39"/>
      <c r="L231" s="38" t="s">
        <v>111</v>
      </c>
      <c r="M231" s="39"/>
    </row>
    <row r="232" spans="1:18" ht="15" customHeight="1" x14ac:dyDescent="0.4">
      <c r="A232" s="14">
        <f>IF(AND(ISBLANK(B232),ISBLANK(B240)),"",MAX($A$10:A231)+1)</f>
        <v>132</v>
      </c>
      <c r="B232" s="37" t="s">
        <v>112</v>
      </c>
      <c r="C232" s="37" t="s">
        <v>113</v>
      </c>
      <c r="D232" s="37"/>
      <c r="E232" s="37" t="s">
        <v>114</v>
      </c>
      <c r="F232" s="37" t="s">
        <v>115</v>
      </c>
      <c r="G232" s="37" t="s">
        <v>114</v>
      </c>
      <c r="H232" s="37" t="s">
        <v>115</v>
      </c>
      <c r="J232" s="37" t="s">
        <v>114</v>
      </c>
      <c r="K232" s="37" t="s">
        <v>115</v>
      </c>
      <c r="L232" s="37" t="s">
        <v>114</v>
      </c>
      <c r="M232" s="37" t="s">
        <v>115</v>
      </c>
    </row>
    <row r="233" spans="1:18" ht="15" customHeight="1" x14ac:dyDescent="0.25">
      <c r="A233" s="14">
        <f>IF(AND(ISBLANK(B233),ISBLANK(C233)),"",MAX($A$10:A232)+1)</f>
        <v>133</v>
      </c>
      <c r="B233" s="2" t="s">
        <v>36</v>
      </c>
      <c r="C233" s="14">
        <v>12</v>
      </c>
      <c r="D233" s="14"/>
      <c r="E233" s="34">
        <f>'Rate Design (unblended)'!$D$63</f>
        <v>940</v>
      </c>
      <c r="F233" s="34">
        <f>E233*$C233</f>
        <v>11280</v>
      </c>
      <c r="G233" s="42">
        <f>'Rate Design (unblended)'!$AS$63</f>
        <v>987</v>
      </c>
      <c r="H233" s="40">
        <f>G233*$C233</f>
        <v>11844</v>
      </c>
      <c r="J233" s="34">
        <f>'Rate Design (unblended)'!$D$67</f>
        <v>940</v>
      </c>
      <c r="K233" s="34">
        <f>J233*$C233</f>
        <v>11280</v>
      </c>
      <c r="L233" s="42">
        <f>'Rate Design (unblended)'!$AS$67</f>
        <v>987</v>
      </c>
      <c r="M233" s="40">
        <f>L233*$C233</f>
        <v>11844</v>
      </c>
    </row>
    <row r="234" spans="1:18" ht="15" customHeight="1" x14ac:dyDescent="0.25">
      <c r="A234" s="14">
        <f>IF(AND(ISBLANK(B234),ISBLANK(C234)),"",MAX($A$10:A233)+1)</f>
        <v>134</v>
      </c>
      <c r="B234" s="41" t="s">
        <v>116</v>
      </c>
      <c r="E234" s="34"/>
      <c r="F234" s="34"/>
      <c r="G234" s="42"/>
      <c r="H234" s="34"/>
      <c r="J234" s="34"/>
      <c r="K234" s="34"/>
      <c r="L234" s="42"/>
      <c r="M234" s="34"/>
    </row>
    <row r="235" spans="1:18" ht="15" customHeight="1" x14ac:dyDescent="0.25">
      <c r="A235" s="14">
        <f>IF(AND(ISBLANK(B235),ISBLANK(C235)),"",MAX($A$10:A234)+1)</f>
        <v>135</v>
      </c>
      <c r="B235" s="43" t="s">
        <v>117</v>
      </c>
      <c r="C235" s="14">
        <f>C$12</f>
        <v>12</v>
      </c>
      <c r="D235" s="14"/>
      <c r="E235" s="10">
        <f>'Rate Design (unblended)'!$G$63</f>
        <v>0</v>
      </c>
      <c r="F235" s="34">
        <f>E235*$C235</f>
        <v>0</v>
      </c>
      <c r="G235" s="18">
        <f>'Rate Design (unblended)'!$P$63</f>
        <v>0</v>
      </c>
      <c r="H235" s="34">
        <f>G235*$C235</f>
        <v>0</v>
      </c>
      <c r="J235" s="10">
        <f>'Rate Design (unblended)'!$G$67</f>
        <v>0</v>
      </c>
      <c r="K235" s="34">
        <f>J235*$C235</f>
        <v>0</v>
      </c>
      <c r="L235" s="18">
        <f>'Rate Design (unblended)'!$P$67</f>
        <v>0</v>
      </c>
      <c r="M235" s="34">
        <f>L235*$C235</f>
        <v>0</v>
      </c>
    </row>
    <row r="236" spans="1:18" ht="15" customHeight="1" x14ac:dyDescent="0.25">
      <c r="A236" s="14">
        <f>IF(AND(ISBLANK(B236),ISBLANK(C236)),"",MAX($A$10:A235)+1)</f>
        <v>136</v>
      </c>
      <c r="B236" s="43" t="s">
        <v>23</v>
      </c>
      <c r="C236" s="14">
        <f>C$12</f>
        <v>12</v>
      </c>
      <c r="D236" s="14"/>
      <c r="E236" s="53">
        <f>$P$2*E233</f>
        <v>33.558</v>
      </c>
      <c r="F236" s="34">
        <f>E236*$C236</f>
        <v>402.69600000000003</v>
      </c>
      <c r="G236" s="18">
        <f>'Rate Design (unblended)'!$S$63</f>
        <v>0</v>
      </c>
      <c r="H236" s="34">
        <f>G236*$C236</f>
        <v>0</v>
      </c>
      <c r="J236" s="53">
        <f>$P$2*J233</f>
        <v>33.558</v>
      </c>
      <c r="K236" s="34">
        <f>J236*$C236</f>
        <v>402.69600000000003</v>
      </c>
      <c r="L236" s="18">
        <f>'Rate Design (unblended)'!$S$67</f>
        <v>0</v>
      </c>
      <c r="M236" s="34">
        <f>L236*$C236</f>
        <v>0</v>
      </c>
    </row>
    <row r="237" spans="1:18" ht="15" customHeight="1" x14ac:dyDescent="0.25">
      <c r="A237" s="14">
        <f>IF(AND(ISBLANK(B237),ISBLANK(C237)),"",MAX($A$10:A236)+1)</f>
        <v>137</v>
      </c>
      <c r="B237" s="43" t="s">
        <v>24</v>
      </c>
      <c r="C237" s="14">
        <f>C$12</f>
        <v>12</v>
      </c>
      <c r="D237" s="14"/>
      <c r="E237" s="10">
        <f>'Rate Design (unblended)'!$K$63</f>
        <v>-5.7772400000000008</v>
      </c>
      <c r="F237" s="34">
        <f>E237*$C237</f>
        <v>-69.326880000000017</v>
      </c>
      <c r="G237" s="10">
        <f>'Rate Design (unblended)'!$T$63</f>
        <v>-5.7772400000000008</v>
      </c>
      <c r="H237" s="34">
        <f>G237*$C237</f>
        <v>-69.326880000000017</v>
      </c>
      <c r="J237" s="10">
        <f>'Rate Design (unblended)'!$K$67</f>
        <v>-5.7772400000000008</v>
      </c>
      <c r="K237" s="34">
        <f>J237*$C237</f>
        <v>-69.326880000000017</v>
      </c>
      <c r="L237" s="10">
        <f>'Rate Design (unblended)'!$T$67</f>
        <v>-5.7772400000000008</v>
      </c>
      <c r="M237" s="34">
        <f>L237*$C237</f>
        <v>-69.326880000000017</v>
      </c>
    </row>
    <row r="238" spans="1:18" ht="15" customHeight="1" x14ac:dyDescent="0.25">
      <c r="A238" s="14">
        <f>IF(AND(ISBLANK(B238),ISBLANK(C238)),"",MAX($A$10:A237)+1)</f>
        <v>138</v>
      </c>
      <c r="B238" s="2" t="s">
        <v>118</v>
      </c>
      <c r="C238" s="14"/>
      <c r="D238" s="14"/>
      <c r="E238" s="44">
        <f>SUM(E233:E237)</f>
        <v>967.78075999999999</v>
      </c>
      <c r="F238" s="44">
        <f>SUM(F233:F237)</f>
        <v>11613.369119999999</v>
      </c>
      <c r="G238" s="44">
        <f>SUM(G233:G237)</f>
        <v>981.22275999999999</v>
      </c>
      <c r="H238" s="44">
        <f>SUM(H233:H237)</f>
        <v>11774.673119999999</v>
      </c>
      <c r="I238" s="44"/>
      <c r="J238" s="44">
        <f>SUM(J233:J237)</f>
        <v>967.78075999999999</v>
      </c>
      <c r="K238" s="44">
        <f>SUM(K233:K237)</f>
        <v>11613.369119999999</v>
      </c>
      <c r="L238" s="44">
        <f>SUM(L233:L237)</f>
        <v>981.22275999999999</v>
      </c>
      <c r="M238" s="44">
        <f>SUM(M233:M237)</f>
        <v>11774.673119999999</v>
      </c>
      <c r="O238" s="33" t="b">
        <f>E238=J238</f>
        <v>1</v>
      </c>
      <c r="P238" s="33" t="b">
        <f t="shared" ref="P238:R238" si="21">F238=K238</f>
        <v>1</v>
      </c>
      <c r="Q238" s="33" t="b">
        <f t="shared" si="21"/>
        <v>1</v>
      </c>
      <c r="R238" s="33" t="b">
        <f t="shared" si="21"/>
        <v>1</v>
      </c>
    </row>
    <row r="239" spans="1:18" ht="15" customHeight="1" x14ac:dyDescent="0.25">
      <c r="A239" s="14" t="str">
        <f>IF(AND(ISBLANK(B239),ISBLANK(C239)),"",MAX($A$10:A238)+1)</f>
        <v/>
      </c>
      <c r="E239" s="18"/>
      <c r="G239" s="18"/>
      <c r="I239" s="42"/>
      <c r="J239" s="18"/>
      <c r="L239" s="18"/>
    </row>
    <row r="240" spans="1:18" ht="15" customHeight="1" x14ac:dyDescent="0.4">
      <c r="A240" s="14">
        <f>IF(AND(ISBLANK(B240),ISBLANK(C240)),"",MAX($A$10:A239)+1)</f>
        <v>139</v>
      </c>
      <c r="B240" s="37" t="s">
        <v>119</v>
      </c>
      <c r="C240" s="37" t="s">
        <v>120</v>
      </c>
      <c r="D240" s="37"/>
      <c r="E240" s="18"/>
      <c r="G240" s="18"/>
      <c r="I240" s="42"/>
      <c r="J240" s="18"/>
      <c r="L240" s="18"/>
    </row>
    <row r="241" spans="1:18" ht="15" customHeight="1" x14ac:dyDescent="0.25">
      <c r="A241" s="14">
        <f>IF(AND(ISBLANK(B241),ISBLANK(C241)),"",MAX($A$10:A240)+1)</f>
        <v>140</v>
      </c>
      <c r="B241" s="2" t="s">
        <v>121</v>
      </c>
      <c r="C241" s="50">
        <v>37500</v>
      </c>
      <c r="D241" s="14"/>
      <c r="E241" s="10">
        <f>'Rate Design (unblended)'!$D$73</f>
        <v>2.6360000000000001</v>
      </c>
      <c r="F241" s="34">
        <f>E241*$C241</f>
        <v>98850</v>
      </c>
      <c r="G241" s="10">
        <f>'Rate Design (unblended)'!$AS$73</f>
        <v>2.9451000000000001</v>
      </c>
      <c r="H241" s="34">
        <f>G241*$C241</f>
        <v>110441.25</v>
      </c>
      <c r="I241" s="42"/>
      <c r="J241" s="10">
        <f>'Rate Design (unblended)'!$D$80</f>
        <v>2.6360000000000001</v>
      </c>
      <c r="K241" s="34">
        <f>J241*$C241</f>
        <v>98850</v>
      </c>
      <c r="L241" s="10">
        <f>'Rate Design (unblended)'!$AS$80</f>
        <v>2.9451000000000001</v>
      </c>
      <c r="M241" s="34">
        <f>L241*$C241</f>
        <v>110441.25</v>
      </c>
      <c r="O241" s="33" t="b">
        <f>E241=J241</f>
        <v>1</v>
      </c>
      <c r="P241" s="33" t="b">
        <f t="shared" ref="P241:R241" si="22">F241=K241</f>
        <v>1</v>
      </c>
      <c r="Q241" s="33" t="b">
        <f t="shared" si="22"/>
        <v>1</v>
      </c>
      <c r="R241" s="33" t="b">
        <f t="shared" si="22"/>
        <v>1</v>
      </c>
    </row>
    <row r="242" spans="1:18" ht="15" customHeight="1" x14ac:dyDescent="0.25">
      <c r="A242" s="14">
        <f>IF(AND(ISBLANK(B242),ISBLANK(C242)),"",MAX($A$10:A241)+1)</f>
        <v>141</v>
      </c>
      <c r="B242" s="41" t="s">
        <v>116</v>
      </c>
      <c r="C242" s="49"/>
      <c r="E242" s="10"/>
      <c r="G242" s="10"/>
      <c r="I242" s="42"/>
      <c r="J242" s="10"/>
      <c r="L242" s="10"/>
    </row>
    <row r="243" spans="1:18" ht="15" customHeight="1" x14ac:dyDescent="0.25">
      <c r="A243" s="14">
        <f>IF(AND(ISBLANK(B243),ISBLANK(C243)),"",MAX($A$10:A242)+1)</f>
        <v>142</v>
      </c>
      <c r="B243" s="43" t="s">
        <v>18</v>
      </c>
      <c r="C243" s="50">
        <f>C$241</f>
        <v>37500</v>
      </c>
      <c r="D243" s="14"/>
      <c r="E243" s="10">
        <f>'Rate Design (unblended)'!$E$73</f>
        <v>1.8452E-3</v>
      </c>
      <c r="F243" s="34">
        <f>E243*$C243</f>
        <v>69.194999999999993</v>
      </c>
      <c r="G243" s="10">
        <f>'Rate Design (unblended)'!$N$73</f>
        <v>0</v>
      </c>
      <c r="H243" s="34">
        <f>G243*$C243</f>
        <v>0</v>
      </c>
      <c r="I243" s="42"/>
      <c r="J243" s="10">
        <f>'Rate Design (unblended)'!$E$80</f>
        <v>1.8452E-3</v>
      </c>
      <c r="K243" s="34">
        <f>J243*$C243</f>
        <v>69.194999999999993</v>
      </c>
      <c r="L243" s="10">
        <f>'Rate Design (unblended)'!$N$80</f>
        <v>0</v>
      </c>
      <c r="M243" s="34">
        <f>L243*$C243</f>
        <v>0</v>
      </c>
    </row>
    <row r="244" spans="1:18" ht="15" customHeight="1" x14ac:dyDescent="0.25">
      <c r="A244" s="14">
        <f>IF(AND(ISBLANK(B244),ISBLANK(C244)),"",MAX($A$10:A243)+1)</f>
        <v>143</v>
      </c>
      <c r="B244" s="43" t="s">
        <v>19</v>
      </c>
      <c r="C244" s="50">
        <f t="shared" ref="C244:C247" si="23">C$241</f>
        <v>37500</v>
      </c>
      <c r="D244" s="14"/>
      <c r="E244" s="10">
        <f>'Rate Design (unblended)'!$F$73</f>
        <v>2.5600000000000001E-2</v>
      </c>
      <c r="F244" s="34">
        <f>E244*$C244</f>
        <v>960</v>
      </c>
      <c r="G244" s="10">
        <f>'Rate Design (unblended)'!$O$73</f>
        <v>3.2686756668099996E-2</v>
      </c>
      <c r="H244" s="34">
        <f>G244*$C244</f>
        <v>1225.7533750537498</v>
      </c>
      <c r="I244" s="42"/>
      <c r="J244" s="10">
        <f>'Rate Design (unblended)'!$F$80</f>
        <v>0</v>
      </c>
      <c r="K244" s="34">
        <f>J244*$C244</f>
        <v>0</v>
      </c>
      <c r="L244" s="10">
        <f>'Rate Design (unblended)'!$O$80</f>
        <v>0</v>
      </c>
      <c r="M244" s="34">
        <f>L244*$C244</f>
        <v>0</v>
      </c>
    </row>
    <row r="245" spans="1:18" ht="15" customHeight="1" x14ac:dyDescent="0.25">
      <c r="A245" s="14">
        <f>IF(AND(ISBLANK(B245),ISBLANK(C245)),"",MAX($A$10:A244)+1)</f>
        <v>144</v>
      </c>
      <c r="B245" s="43" t="s">
        <v>22</v>
      </c>
      <c r="C245" s="50">
        <f t="shared" si="23"/>
        <v>37500</v>
      </c>
      <c r="D245" s="14"/>
      <c r="E245" s="10">
        <f>'Rate Design (unblended)'!$I$73</f>
        <v>8.6499999999999994E-2</v>
      </c>
      <c r="F245" s="34">
        <f>E245*$C245</f>
        <v>3243.7499999999995</v>
      </c>
      <c r="G245" s="10">
        <f>'Rate Design (unblended)'!$R$73</f>
        <v>9.8400000000000001E-2</v>
      </c>
      <c r="H245" s="34">
        <f>G245*$C245</f>
        <v>3690</v>
      </c>
      <c r="I245" s="42"/>
      <c r="J245" s="10">
        <f>'Rate Design (unblended)'!$I$80</f>
        <v>0</v>
      </c>
      <c r="K245" s="34">
        <f>J245*$C245</f>
        <v>0</v>
      </c>
      <c r="L245" s="10">
        <f>'Rate Design (unblended)'!$R$80</f>
        <v>0</v>
      </c>
      <c r="M245" s="34">
        <f>L245*$C245</f>
        <v>0</v>
      </c>
    </row>
    <row r="246" spans="1:18" ht="15" customHeight="1" x14ac:dyDescent="0.25">
      <c r="A246" s="14">
        <f>IF(AND(ISBLANK(B246),ISBLANK(C246)),"",MAX($A$10:A245)+1)</f>
        <v>145</v>
      </c>
      <c r="B246" s="43" t="s">
        <v>23</v>
      </c>
      <c r="C246" s="50">
        <f t="shared" si="23"/>
        <v>37500</v>
      </c>
      <c r="D246" s="14"/>
      <c r="E246" s="53">
        <f>$P$2*(E241+E244+E245)</f>
        <v>9.8107170000000007E-2</v>
      </c>
      <c r="F246" s="34">
        <f>E246*$C246</f>
        <v>3679.0188750000002</v>
      </c>
      <c r="G246" s="10">
        <f>'Rate Design (unblended)'!$S$73</f>
        <v>0</v>
      </c>
      <c r="H246" s="34">
        <f>G246*$C246</f>
        <v>0</v>
      </c>
      <c r="I246" s="42"/>
      <c r="J246" s="53">
        <f>$P$2*(J241+J244+J245)</f>
        <v>9.4105200000000014E-2</v>
      </c>
      <c r="K246" s="34">
        <f>J246*$C246</f>
        <v>3528.9450000000006</v>
      </c>
      <c r="L246" s="10">
        <f>'Rate Design (unblended)'!$S$80</f>
        <v>0</v>
      </c>
      <c r="M246" s="34">
        <f>L246*$C246</f>
        <v>0</v>
      </c>
    </row>
    <row r="247" spans="1:18" ht="15" customHeight="1" x14ac:dyDescent="0.25">
      <c r="A247" s="14">
        <f>IF(AND(ISBLANK(B247),ISBLANK(C247)),"",MAX($A$10:A246)+1)</f>
        <v>146</v>
      </c>
      <c r="B247" s="43" t="s">
        <v>24</v>
      </c>
      <c r="C247" s="50">
        <f t="shared" si="23"/>
        <v>37500</v>
      </c>
      <c r="D247" s="14"/>
      <c r="E247" s="10">
        <f>'Rate Design (unblended)'!$K$73</f>
        <v>-1.6200856000000003E-2</v>
      </c>
      <c r="F247" s="34">
        <f>E247*$C247</f>
        <v>-607.53210000000013</v>
      </c>
      <c r="G247" s="10">
        <f>'Rate Design (unblended)'!$T$73</f>
        <v>-1.6200856000000003E-2</v>
      </c>
      <c r="H247" s="34">
        <f>G247*$C247</f>
        <v>-607.53210000000013</v>
      </c>
      <c r="I247" s="42"/>
      <c r="J247" s="10">
        <f>'Rate Design (unblended)'!$K$80</f>
        <v>-1.6200856000000003E-2</v>
      </c>
      <c r="K247" s="34">
        <f>J247*$C247</f>
        <v>-607.53210000000013</v>
      </c>
      <c r="L247" s="10">
        <f>'Rate Design (unblended)'!$T$80</f>
        <v>-1.6200856000000003E-2</v>
      </c>
      <c r="M247" s="34">
        <f>L247*$C247</f>
        <v>-607.53210000000013</v>
      </c>
    </row>
    <row r="248" spans="1:18" ht="15" customHeight="1" x14ac:dyDescent="0.25">
      <c r="A248" s="14">
        <f>IF(AND(ISBLANK(B248),ISBLANK(C248)),"",MAX($A$10:A247)+1)</f>
        <v>147</v>
      </c>
      <c r="B248" s="45" t="s">
        <v>122</v>
      </c>
      <c r="C248" s="49"/>
      <c r="E248" s="46">
        <f>SUM(E241:E247)</f>
        <v>2.8318515139999998</v>
      </c>
      <c r="F248" s="44">
        <f>SUM(F241:F247)</f>
        <v>106194.431775</v>
      </c>
      <c r="G248" s="46">
        <f>SUM(G241:G247)</f>
        <v>3.0599859006680998</v>
      </c>
      <c r="H248" s="44">
        <f>SUM(H241:H247)</f>
        <v>114749.47127505376</v>
      </c>
      <c r="I248" s="42"/>
      <c r="J248" s="46">
        <f>SUM(J241:J247)</f>
        <v>2.7157495439999999</v>
      </c>
      <c r="K248" s="44">
        <f>SUM(K241:K247)</f>
        <v>101840.60790000002</v>
      </c>
      <c r="L248" s="46">
        <f>SUM(L241:L247)</f>
        <v>2.9288991439999998</v>
      </c>
      <c r="M248" s="44">
        <f>SUM(M241:M247)</f>
        <v>109833.7179</v>
      </c>
    </row>
    <row r="249" spans="1:18" ht="15" customHeight="1" x14ac:dyDescent="0.25">
      <c r="A249" s="14" t="str">
        <f>IF(AND(ISBLANK(B249),ISBLANK(C249)),"",MAX($A$10:A248)+1)</f>
        <v/>
      </c>
      <c r="C249" s="49"/>
      <c r="E249" s="42"/>
      <c r="I249" s="42"/>
      <c r="J249" s="42"/>
    </row>
    <row r="250" spans="1:18" ht="15" customHeight="1" x14ac:dyDescent="0.25">
      <c r="A250" s="14">
        <f>IF(AND(ISBLANK(B250),ISBLANK(C250)),"",MAX($A$10:A249)+1)</f>
        <v>148</v>
      </c>
      <c r="B250" s="2" t="s">
        <v>123</v>
      </c>
      <c r="C250" s="49"/>
      <c r="E250" s="42"/>
      <c r="F250" s="40">
        <f>SUM(F248,F238)</f>
        <v>117807.80089500001</v>
      </c>
      <c r="G250" s="40"/>
      <c r="H250" s="40">
        <f>SUM(H248,H238)</f>
        <v>126524.14439505377</v>
      </c>
      <c r="I250" s="42"/>
      <c r="J250" s="42"/>
      <c r="K250" s="40">
        <f>SUM(K248,K238)</f>
        <v>113453.97702000002</v>
      </c>
      <c r="L250" s="40"/>
      <c r="M250" s="40">
        <f>SUM(M248,M238)</f>
        <v>121608.39102000001</v>
      </c>
    </row>
    <row r="251" spans="1:18" ht="15" customHeight="1" x14ac:dyDescent="0.25">
      <c r="A251" s="14">
        <f>IF(AND(ISBLANK(B251),ISBLANK(C251)),"",MAX($A$10:A250)+1)</f>
        <v>149</v>
      </c>
      <c r="B251" s="2" t="s">
        <v>124</v>
      </c>
      <c r="C251" s="49"/>
      <c r="E251" s="42"/>
      <c r="F251" s="40">
        <f>F250/12</f>
        <v>9817.3167412500006</v>
      </c>
      <c r="G251" s="40"/>
      <c r="H251" s="40">
        <f>H250/12</f>
        <v>10543.678699587814</v>
      </c>
      <c r="I251" s="42"/>
      <c r="J251" s="42"/>
      <c r="K251" s="40">
        <f>K250/12</f>
        <v>9454.4980850000011</v>
      </c>
      <c r="L251" s="40"/>
      <c r="M251" s="40">
        <f>M250/12</f>
        <v>10134.032585000001</v>
      </c>
    </row>
    <row r="252" spans="1:18" ht="15" customHeight="1" x14ac:dyDescent="0.25">
      <c r="A252" s="14" t="str">
        <f>IF(AND(ISBLANK(B252),ISBLANK(C252)),"",MAX($A$10:A251)+1)</f>
        <v/>
      </c>
      <c r="C252" s="49"/>
      <c r="E252" s="42"/>
      <c r="I252" s="42"/>
      <c r="J252" s="42"/>
    </row>
    <row r="253" spans="1:18" ht="15" customHeight="1" x14ac:dyDescent="0.25">
      <c r="A253" s="14">
        <f>IF(AND(ISBLANK(B253),ISBLANK(C253)),"",MAX($A$10:A252)+1)</f>
        <v>150</v>
      </c>
      <c r="B253" s="2" t="s">
        <v>125</v>
      </c>
      <c r="C253" s="50">
        <f>C$241</f>
        <v>37500</v>
      </c>
      <c r="D253" s="14"/>
      <c r="E253" s="12">
        <f>SUM(RetailCurrent!$D$78:$F$79)</f>
        <v>7.7218891254665714</v>
      </c>
      <c r="F253" s="34">
        <f>E253*$C253</f>
        <v>289570.84220499644</v>
      </c>
      <c r="G253" s="12">
        <f>E253</f>
        <v>7.7218891254665714</v>
      </c>
      <c r="H253" s="34">
        <f>G253*$C253</f>
        <v>289570.84220499644</v>
      </c>
      <c r="I253" s="42"/>
      <c r="J253" s="10">
        <f>'Rate Design (unblended)'!$M$80</f>
        <v>0.17399999999999999</v>
      </c>
      <c r="K253" s="34">
        <f>J253*$C253</f>
        <v>6525</v>
      </c>
      <c r="L253" s="10">
        <f>'Rate Design (unblended)'!$V$80</f>
        <v>0.17399999999999999</v>
      </c>
      <c r="M253" s="34">
        <f>L253*$C253</f>
        <v>6525</v>
      </c>
    </row>
    <row r="254" spans="1:18" ht="15" customHeight="1" x14ac:dyDescent="0.25">
      <c r="A254" s="14">
        <f>IF(AND(ISBLANK(B254),ISBLANK(C254)),"",MAX($A$10:A253)+1)</f>
        <v>151</v>
      </c>
      <c r="B254" s="2" t="s">
        <v>126</v>
      </c>
      <c r="E254" s="46">
        <f>SUM(E253,E248)</f>
        <v>10.553740639466572</v>
      </c>
      <c r="F254" s="40"/>
      <c r="G254" s="46">
        <f>SUM(G253,G248)</f>
        <v>10.781875026134671</v>
      </c>
      <c r="H254" s="40"/>
      <c r="I254" s="42"/>
      <c r="J254" s="46">
        <f>SUM(J253,J248)</f>
        <v>2.8897495439999998</v>
      </c>
      <c r="K254" s="40"/>
      <c r="L254" s="46">
        <f>SUM(L253,L248)</f>
        <v>3.1028991439999998</v>
      </c>
      <c r="M254" s="40"/>
    </row>
    <row r="255" spans="1:18" ht="15" customHeight="1" x14ac:dyDescent="0.25">
      <c r="A255" s="14" t="str">
        <f>IF(AND(ISBLANK(B255),ISBLANK(C255)),"",MAX($A$10:A254)+1)</f>
        <v/>
      </c>
      <c r="I255" s="42"/>
    </row>
    <row r="256" spans="1:18" ht="15" customHeight="1" x14ac:dyDescent="0.25">
      <c r="A256" s="14">
        <f>IF(AND(ISBLANK(B256),ISBLANK(C256)),"",MAX($A$10:A255)+1)</f>
        <v>152</v>
      </c>
      <c r="B256" s="2" t="s">
        <v>127</v>
      </c>
      <c r="E256" s="47"/>
      <c r="F256" s="40">
        <f>SUM(F250,F253)</f>
        <v>407378.64309999644</v>
      </c>
      <c r="H256" s="40">
        <f>SUM(H250,H253)</f>
        <v>416094.98660005024</v>
      </c>
      <c r="I256" s="42"/>
      <c r="J256" s="47"/>
      <c r="K256" s="40">
        <f>SUM(K250,K253)</f>
        <v>119978.97702000002</v>
      </c>
      <c r="M256" s="40">
        <f>SUM(M250,M253)</f>
        <v>128133.39102000001</v>
      </c>
    </row>
    <row r="257" spans="1:13" ht="15" customHeight="1" x14ac:dyDescent="0.25">
      <c r="A257" s="14">
        <f>IF(AND(ISBLANK(B257),ISBLANK(C257)),"",MAX($A$10:A256)+1)</f>
        <v>153</v>
      </c>
      <c r="B257" s="2" t="s">
        <v>128</v>
      </c>
      <c r="E257" s="47"/>
      <c r="F257" s="40">
        <f>F256/12</f>
        <v>33948.220258333036</v>
      </c>
      <c r="G257" s="40"/>
      <c r="H257" s="40">
        <f>H256/12</f>
        <v>34674.582216670853</v>
      </c>
      <c r="I257" s="42"/>
      <c r="J257" s="47"/>
      <c r="K257" s="40">
        <f>K256/12</f>
        <v>9998.2480850000011</v>
      </c>
      <c r="L257" s="40"/>
      <c r="M257" s="40">
        <f>M256/12</f>
        <v>10677.782585000001</v>
      </c>
    </row>
    <row r="258" spans="1:13" ht="15" customHeight="1" x14ac:dyDescent="0.25">
      <c r="A258" s="14" t="str">
        <f>IF(AND(ISBLANK(B258),ISBLANK(C258)),"",MAX($A$10:A257)+1)</f>
        <v/>
      </c>
      <c r="E258" s="47"/>
      <c r="F258" s="47"/>
      <c r="J258" s="47"/>
      <c r="K258" s="47"/>
    </row>
    <row r="259" spans="1:13" ht="15" customHeight="1" x14ac:dyDescent="0.25">
      <c r="A259" s="14">
        <f>IF(AND(ISBLANK(B259),ISBLANK(C259)),"",MAX($A$10:A258)+1)</f>
        <v>154</v>
      </c>
      <c r="B259" s="2" t="s">
        <v>129</v>
      </c>
      <c r="E259" s="47"/>
      <c r="F259" s="47"/>
      <c r="H259" s="33">
        <f>H256-F256</f>
        <v>8716.3435000538011</v>
      </c>
      <c r="J259" s="47"/>
      <c r="K259" s="47"/>
      <c r="M259" s="33">
        <f>M256-K256</f>
        <v>8154.4139999999898</v>
      </c>
    </row>
    <row r="260" spans="1:13" ht="15" customHeight="1" x14ac:dyDescent="0.25">
      <c r="A260" s="14">
        <f>IF(AND(ISBLANK(B260),ISBLANK(C260)),"",MAX($A$10:A259)+1)</f>
        <v>155</v>
      </c>
      <c r="B260" s="2" t="s">
        <v>130</v>
      </c>
      <c r="E260" s="47"/>
      <c r="F260" s="47"/>
      <c r="H260" s="33">
        <f>H257-F257</f>
        <v>726.36195833781676</v>
      </c>
      <c r="J260" s="47"/>
      <c r="K260" s="47"/>
      <c r="M260" s="33">
        <f>M257-K257</f>
        <v>679.53449999999975</v>
      </c>
    </row>
    <row r="261" spans="1:13" ht="15" customHeight="1" x14ac:dyDescent="0.25">
      <c r="A261" s="14">
        <f>IF(AND(ISBLANK(B261),ISBLANK(C261)),"",MAX($A$10:A260)+1)</f>
        <v>156</v>
      </c>
      <c r="B261" s="2" t="s">
        <v>131</v>
      </c>
      <c r="E261" s="47"/>
      <c r="F261" s="47"/>
      <c r="H261" s="48">
        <f>H259/F250</f>
        <v>7.3987829615990569E-2</v>
      </c>
      <c r="J261" s="47"/>
      <c r="K261" s="47"/>
      <c r="M261" s="48">
        <f>M259/K250</f>
        <v>7.1874201453180478E-2</v>
      </c>
    </row>
    <row r="262" spans="1:13" ht="15" customHeight="1" x14ac:dyDescent="0.25">
      <c r="A262" s="14">
        <f>IF(AND(ISBLANK(B262),ISBLANK(C262)),"",MAX($A$10:A261)+1)</f>
        <v>157</v>
      </c>
      <c r="B262" s="2" t="s">
        <v>132</v>
      </c>
      <c r="E262" s="47"/>
      <c r="F262" s="47"/>
      <c r="H262" s="48">
        <f>H259/F256</f>
        <v>2.1396171958661711E-2</v>
      </c>
      <c r="J262" s="47"/>
      <c r="K262" s="47"/>
      <c r="M262" s="48">
        <f>M259/K256</f>
        <v>6.7965356952832512E-2</v>
      </c>
    </row>
    <row r="264" spans="1:13" ht="15" customHeight="1" x14ac:dyDescent="0.25">
      <c r="B264" s="2" t="s">
        <v>135</v>
      </c>
    </row>
    <row r="266" spans="1:13" ht="15" customHeight="1" x14ac:dyDescent="0.25">
      <c r="A266" s="31" t="str">
        <f>$A$1</f>
        <v>Peoples Natural Gas Company LLC</v>
      </c>
      <c r="M266" s="7" t="str">
        <f>$M$1</f>
        <v xml:space="preserve"> </v>
      </c>
    </row>
    <row r="267" spans="1:13" ht="15" customHeight="1" x14ac:dyDescent="0.25">
      <c r="A267" s="31" t="str">
        <f>$A$2</f>
        <v>12 Months Ending December 31, 2027</v>
      </c>
      <c r="M267" s="7"/>
    </row>
    <row r="268" spans="1:13" ht="15" customHeight="1" x14ac:dyDescent="0.25">
      <c r="A268" s="31" t="str">
        <f>$A$3</f>
        <v>Bill Impacts per Notice (includes 3.57% DSIC and current USR)</v>
      </c>
      <c r="M268" s="7"/>
    </row>
    <row r="269" spans="1:13" ht="15" customHeight="1" x14ac:dyDescent="0.25">
      <c r="A269" s="31"/>
    </row>
    <row r="270" spans="1:13" ht="15" customHeight="1" x14ac:dyDescent="0.25">
      <c r="A270" s="31"/>
    </row>
    <row r="271" spans="1:13" ht="15" customHeight="1" x14ac:dyDescent="0.25">
      <c r="A271" s="32" t="s">
        <v>140</v>
      </c>
    </row>
    <row r="273" spans="1:18" ht="15" customHeight="1" x14ac:dyDescent="0.4">
      <c r="A273" s="37" t="s">
        <v>97</v>
      </c>
      <c r="B273" s="37" t="s">
        <v>98</v>
      </c>
      <c r="C273" s="37" t="s">
        <v>99</v>
      </c>
      <c r="D273" s="37"/>
      <c r="E273" s="37" t="s">
        <v>100</v>
      </c>
      <c r="F273" s="37" t="s">
        <v>101</v>
      </c>
      <c r="G273" s="37" t="s">
        <v>102</v>
      </c>
      <c r="H273" s="37" t="s">
        <v>103</v>
      </c>
      <c r="J273" s="37" t="s">
        <v>104</v>
      </c>
      <c r="K273" s="37" t="s">
        <v>105</v>
      </c>
      <c r="L273" s="37" t="s">
        <v>106</v>
      </c>
      <c r="M273" s="37" t="s">
        <v>107</v>
      </c>
    </row>
    <row r="274" spans="1:18" ht="15" customHeight="1" x14ac:dyDescent="0.4">
      <c r="A274" s="37"/>
      <c r="E274" s="38" t="s">
        <v>108</v>
      </c>
      <c r="F274" s="38"/>
      <c r="G274" s="38"/>
      <c r="H274" s="38"/>
      <c r="J274" s="38" t="s">
        <v>109</v>
      </c>
      <c r="K274" s="38"/>
      <c r="L274" s="38"/>
      <c r="M274" s="38"/>
    </row>
    <row r="275" spans="1:18" ht="15" customHeight="1" x14ac:dyDescent="0.4">
      <c r="A275" s="14"/>
      <c r="E275" s="38" t="s">
        <v>110</v>
      </c>
      <c r="F275" s="39"/>
      <c r="G275" s="38" t="s">
        <v>111</v>
      </c>
      <c r="H275" s="39"/>
      <c r="J275" s="38" t="s">
        <v>110</v>
      </c>
      <c r="K275" s="39"/>
      <c r="L275" s="38" t="s">
        <v>111</v>
      </c>
      <c r="M275" s="39"/>
    </row>
    <row r="276" spans="1:18" ht="15" customHeight="1" x14ac:dyDescent="0.4">
      <c r="A276" s="14">
        <f>IF(AND(ISBLANK(B276),ISBLANK(B284)),"",MAX($A$10:A275)+1)</f>
        <v>158</v>
      </c>
      <c r="B276" s="37" t="s">
        <v>112</v>
      </c>
      <c r="C276" s="37" t="s">
        <v>113</v>
      </c>
      <c r="D276" s="37"/>
      <c r="E276" s="37" t="s">
        <v>114</v>
      </c>
      <c r="F276" s="37" t="s">
        <v>115</v>
      </c>
      <c r="G276" s="37" t="s">
        <v>114</v>
      </c>
      <c r="H276" s="37" t="s">
        <v>115</v>
      </c>
      <c r="J276" s="37" t="s">
        <v>114</v>
      </c>
      <c r="K276" s="37" t="s">
        <v>115</v>
      </c>
      <c r="L276" s="37" t="s">
        <v>114</v>
      </c>
      <c r="M276" s="37" t="s">
        <v>115</v>
      </c>
    </row>
    <row r="277" spans="1:18" ht="15" customHeight="1" x14ac:dyDescent="0.25">
      <c r="A277" s="14">
        <f>IF(AND(ISBLANK(B277),ISBLANK(C277)),"",MAX($A$10:A276)+1)</f>
        <v>159</v>
      </c>
      <c r="B277" s="2" t="s">
        <v>36</v>
      </c>
      <c r="C277" s="14">
        <v>12</v>
      </c>
      <c r="D277" s="14"/>
      <c r="E277" s="34">
        <f>'Rate Design (unblended)'!$D$64</f>
        <v>1465.0000000000011</v>
      </c>
      <c r="F277" s="34">
        <f>E277*$C277</f>
        <v>17580.000000000015</v>
      </c>
      <c r="G277" s="42">
        <f>'Rate Design (unblended)'!$AS$64</f>
        <v>1538</v>
      </c>
      <c r="H277" s="40">
        <f>G277*$C277</f>
        <v>18456</v>
      </c>
      <c r="J277" s="34">
        <f>'Rate Design (unblended)'!$D$68</f>
        <v>1465.0000000000011</v>
      </c>
      <c r="K277" s="34">
        <f>J277*$C277</f>
        <v>17580.000000000015</v>
      </c>
      <c r="L277" s="42">
        <f>'Rate Design (unblended)'!$AS$68</f>
        <v>1538</v>
      </c>
      <c r="M277" s="40">
        <f>L277*$C277</f>
        <v>18456</v>
      </c>
    </row>
    <row r="278" spans="1:18" ht="15" customHeight="1" x14ac:dyDescent="0.25">
      <c r="A278" s="14">
        <f>IF(AND(ISBLANK(B278),ISBLANK(C278)),"",MAX($A$10:A277)+1)</f>
        <v>160</v>
      </c>
      <c r="B278" s="41" t="s">
        <v>116</v>
      </c>
      <c r="E278" s="34"/>
      <c r="F278" s="34"/>
      <c r="G278" s="42"/>
      <c r="H278" s="34"/>
      <c r="J278" s="34"/>
      <c r="K278" s="34"/>
      <c r="L278" s="42"/>
      <c r="M278" s="34"/>
    </row>
    <row r="279" spans="1:18" ht="15" customHeight="1" x14ac:dyDescent="0.25">
      <c r="A279" s="14">
        <f>IF(AND(ISBLANK(B279),ISBLANK(C279)),"",MAX($A$10:A278)+1)</f>
        <v>161</v>
      </c>
      <c r="B279" s="43" t="s">
        <v>117</v>
      </c>
      <c r="C279" s="14">
        <f>C$12</f>
        <v>12</v>
      </c>
      <c r="D279" s="14"/>
      <c r="E279" s="10">
        <f>'Rate Design (unblended)'!$G$64</f>
        <v>0</v>
      </c>
      <c r="F279" s="34">
        <f>E279*$C279</f>
        <v>0</v>
      </c>
      <c r="G279" s="18">
        <f>'Rate Design (unblended)'!$P$64</f>
        <v>0</v>
      </c>
      <c r="H279" s="34">
        <f>G279*$C279</f>
        <v>0</v>
      </c>
      <c r="J279" s="10">
        <f>'Rate Design (unblended)'!$G$68</f>
        <v>0</v>
      </c>
      <c r="K279" s="34">
        <f>J279*$C279</f>
        <v>0</v>
      </c>
      <c r="L279" s="18">
        <f>'Rate Design (unblended)'!$P$68</f>
        <v>0</v>
      </c>
      <c r="M279" s="34">
        <f>L279*$C279</f>
        <v>0</v>
      </c>
    </row>
    <row r="280" spans="1:18" ht="15" customHeight="1" x14ac:dyDescent="0.25">
      <c r="A280" s="14">
        <f>IF(AND(ISBLANK(B280),ISBLANK(C280)),"",MAX($A$10:A279)+1)</f>
        <v>162</v>
      </c>
      <c r="B280" s="43" t="s">
        <v>23</v>
      </c>
      <c r="C280" s="14">
        <f>C$12</f>
        <v>12</v>
      </c>
      <c r="D280" s="14"/>
      <c r="E280" s="53">
        <f>$P$2*E277</f>
        <v>52.300500000000042</v>
      </c>
      <c r="F280" s="34">
        <f>E280*$C280</f>
        <v>627.60600000000045</v>
      </c>
      <c r="G280" s="18">
        <f>'Rate Design (unblended)'!$S$64</f>
        <v>0</v>
      </c>
      <c r="H280" s="34">
        <f>G280*$C280</f>
        <v>0</v>
      </c>
      <c r="J280" s="53">
        <f>$P$2*J277</f>
        <v>52.300500000000042</v>
      </c>
      <c r="K280" s="34">
        <f>J280*$C280</f>
        <v>627.60600000000045</v>
      </c>
      <c r="L280" s="18">
        <f>'Rate Design (unblended)'!$S$68</f>
        <v>0</v>
      </c>
      <c r="M280" s="34">
        <f>L280*$C280</f>
        <v>0</v>
      </c>
    </row>
    <row r="281" spans="1:18" ht="15" customHeight="1" x14ac:dyDescent="0.25">
      <c r="A281" s="14">
        <f>IF(AND(ISBLANK(B281),ISBLANK(C281)),"",MAX($A$10:A280)+1)</f>
        <v>163</v>
      </c>
      <c r="B281" s="43" t="s">
        <v>24</v>
      </c>
      <c r="C281" s="14">
        <f>C$12</f>
        <v>12</v>
      </c>
      <c r="D281" s="14"/>
      <c r="E281" s="10">
        <f>'Rate Design (unblended)'!$K$64</f>
        <v>-9.0038900000000073</v>
      </c>
      <c r="F281" s="34">
        <f>E281*$C281</f>
        <v>-108.04668000000009</v>
      </c>
      <c r="G281" s="10">
        <f>'Rate Design (unblended)'!$T$64</f>
        <v>-9.0038900000000073</v>
      </c>
      <c r="H281" s="34">
        <f>G281*$C281</f>
        <v>-108.04668000000009</v>
      </c>
      <c r="J281" s="10">
        <f>'Rate Design (unblended)'!$K$68</f>
        <v>-9.0038900000000073</v>
      </c>
      <c r="K281" s="34">
        <f>J281*$C281</f>
        <v>-108.04668000000009</v>
      </c>
      <c r="L281" s="10">
        <f>'Rate Design (unblended)'!$T$68</f>
        <v>-9.0038900000000073</v>
      </c>
      <c r="M281" s="34">
        <f>L281*$C281</f>
        <v>-108.04668000000009</v>
      </c>
    </row>
    <row r="282" spans="1:18" ht="15" customHeight="1" x14ac:dyDescent="0.25">
      <c r="A282" s="14">
        <f>IF(AND(ISBLANK(B282),ISBLANK(C282)),"",MAX($A$10:A281)+1)</f>
        <v>164</v>
      </c>
      <c r="B282" s="2" t="s">
        <v>118</v>
      </c>
      <c r="C282" s="14"/>
      <c r="D282" s="14"/>
      <c r="E282" s="44">
        <f>SUM(E277:E281)</f>
        <v>1508.2966100000012</v>
      </c>
      <c r="F282" s="44">
        <f>SUM(F277:F281)</f>
        <v>18099.559320000015</v>
      </c>
      <c r="G282" s="44">
        <f>SUM(G277:G281)</f>
        <v>1528.99611</v>
      </c>
      <c r="H282" s="44">
        <f>SUM(H277:H281)</f>
        <v>18347.953320000001</v>
      </c>
      <c r="I282" s="44"/>
      <c r="J282" s="44">
        <f>SUM(J277:J281)</f>
        <v>1508.2966100000012</v>
      </c>
      <c r="K282" s="44">
        <f>SUM(K277:K281)</f>
        <v>18099.559320000015</v>
      </c>
      <c r="L282" s="44">
        <f>SUM(L277:L281)</f>
        <v>1528.99611</v>
      </c>
      <c r="M282" s="44">
        <f>SUM(M277:M281)</f>
        <v>18347.953320000001</v>
      </c>
      <c r="O282" s="33" t="b">
        <f>E282=J282</f>
        <v>1</v>
      </c>
      <c r="P282" s="33" t="b">
        <f t="shared" ref="P282:R282" si="24">F282=K282</f>
        <v>1</v>
      </c>
      <c r="Q282" s="33" t="b">
        <f t="shared" si="24"/>
        <v>1</v>
      </c>
      <c r="R282" s="33" t="b">
        <f t="shared" si="24"/>
        <v>1</v>
      </c>
    </row>
    <row r="283" spans="1:18" ht="15" customHeight="1" x14ac:dyDescent="0.25">
      <c r="A283" s="14" t="str">
        <f>IF(AND(ISBLANK(B283),ISBLANK(C283)),"",MAX($A$10:A282)+1)</f>
        <v/>
      </c>
      <c r="E283" s="18"/>
      <c r="G283" s="18"/>
      <c r="I283" s="42"/>
      <c r="J283" s="18"/>
      <c r="L283" s="18"/>
    </row>
    <row r="284" spans="1:18" ht="15" customHeight="1" x14ac:dyDescent="0.4">
      <c r="A284" s="14">
        <f>IF(AND(ISBLANK(B284),ISBLANK(C284)),"",MAX($A$10:A283)+1)</f>
        <v>165</v>
      </c>
      <c r="B284" s="37" t="s">
        <v>119</v>
      </c>
      <c r="C284" s="37" t="s">
        <v>120</v>
      </c>
      <c r="D284" s="37"/>
      <c r="E284" s="18"/>
      <c r="G284" s="18"/>
      <c r="I284" s="42"/>
      <c r="J284" s="18"/>
      <c r="L284" s="18"/>
    </row>
    <row r="285" spans="1:18" ht="15" customHeight="1" x14ac:dyDescent="0.25">
      <c r="A285" s="14">
        <f>IF(AND(ISBLANK(B285),ISBLANK(C285)),"",MAX($A$10:A284)+1)</f>
        <v>166</v>
      </c>
      <c r="B285" s="2" t="s">
        <v>121</v>
      </c>
      <c r="C285" s="50">
        <v>75000</v>
      </c>
      <c r="D285" s="14"/>
      <c r="E285" s="10">
        <f>'Rate Design (unblended)'!$D$74</f>
        <v>2.5518999999999998</v>
      </c>
      <c r="F285" s="34">
        <f>E285*$C285</f>
        <v>191392.5</v>
      </c>
      <c r="G285" s="10">
        <f>'Rate Design (unblended)'!$AS$74</f>
        <v>2.8512</v>
      </c>
      <c r="H285" s="34">
        <f>G285*$C285</f>
        <v>213840</v>
      </c>
      <c r="I285" s="42"/>
      <c r="J285" s="10">
        <f>'Rate Design (unblended)'!$D$81</f>
        <v>2.5518999999999998</v>
      </c>
      <c r="K285" s="34">
        <f>J285*$C285</f>
        <v>191392.5</v>
      </c>
      <c r="L285" s="10">
        <f>'Rate Design (unblended)'!$AS$81</f>
        <v>2.8512</v>
      </c>
      <c r="M285" s="34">
        <f>L285*$C285</f>
        <v>213840</v>
      </c>
      <c r="O285" s="33" t="b">
        <f>E285=J285</f>
        <v>1</v>
      </c>
      <c r="P285" s="33" t="b">
        <f t="shared" ref="P285:R285" si="25">F285=K285</f>
        <v>1</v>
      </c>
      <c r="Q285" s="33" t="b">
        <f t="shared" si="25"/>
        <v>1</v>
      </c>
      <c r="R285" s="33" t="b">
        <f t="shared" si="25"/>
        <v>1</v>
      </c>
    </row>
    <row r="286" spans="1:18" ht="15" customHeight="1" x14ac:dyDescent="0.25">
      <c r="A286" s="14">
        <f>IF(AND(ISBLANK(B286),ISBLANK(C286)),"",MAX($A$10:A285)+1)</f>
        <v>167</v>
      </c>
      <c r="B286" s="41" t="s">
        <v>116</v>
      </c>
      <c r="C286" s="49"/>
      <c r="E286" s="10"/>
      <c r="G286" s="10"/>
      <c r="I286" s="42"/>
      <c r="J286" s="10"/>
      <c r="L286" s="10"/>
    </row>
    <row r="287" spans="1:18" ht="15" customHeight="1" x14ac:dyDescent="0.25">
      <c r="A287" s="14">
        <f>IF(AND(ISBLANK(B287),ISBLANK(C287)),"",MAX($A$10:A286)+1)</f>
        <v>168</v>
      </c>
      <c r="B287" s="43" t="s">
        <v>18</v>
      </c>
      <c r="C287" s="50">
        <f>C$285</f>
        <v>75000</v>
      </c>
      <c r="D287" s="14"/>
      <c r="E287" s="10">
        <f>'Rate Design (unblended)'!$E$74</f>
        <v>1.7863299999999998E-3</v>
      </c>
      <c r="F287" s="34">
        <f>E287*$C287</f>
        <v>133.97475</v>
      </c>
      <c r="G287" s="10">
        <f>'Rate Design (unblended)'!$N$74</f>
        <v>0</v>
      </c>
      <c r="H287" s="34">
        <f>G287*$C287</f>
        <v>0</v>
      </c>
      <c r="I287" s="42"/>
      <c r="J287" s="10">
        <f>'Rate Design (unblended)'!$E$81</f>
        <v>1.7863299999999998E-3</v>
      </c>
      <c r="K287" s="34">
        <f>J287*$C287</f>
        <v>133.97475</v>
      </c>
      <c r="L287" s="10">
        <f>'Rate Design (unblended)'!$N$81</f>
        <v>0</v>
      </c>
      <c r="M287" s="34">
        <f>L287*$C287</f>
        <v>0</v>
      </c>
    </row>
    <row r="288" spans="1:18" ht="15" customHeight="1" x14ac:dyDescent="0.25">
      <c r="A288" s="14">
        <f>IF(AND(ISBLANK(B288),ISBLANK(C288)),"",MAX($A$10:A287)+1)</f>
        <v>169</v>
      </c>
      <c r="B288" s="43" t="s">
        <v>19</v>
      </c>
      <c r="C288" s="50">
        <f t="shared" ref="C288:C291" si="26">C$285</f>
        <v>75000</v>
      </c>
      <c r="D288" s="14"/>
      <c r="E288" s="10">
        <f>'Rate Design (unblended)'!$F$74</f>
        <v>2.5600000000000001E-2</v>
      </c>
      <c r="F288" s="34">
        <f>E288*$C288</f>
        <v>1920</v>
      </c>
      <c r="G288" s="10">
        <f>'Rate Design (unblended)'!$O$74</f>
        <v>3.2686756668099996E-2</v>
      </c>
      <c r="H288" s="34">
        <f>G288*$C288</f>
        <v>2451.5067501074996</v>
      </c>
      <c r="I288" s="42"/>
      <c r="J288" s="10">
        <f>'Rate Design (unblended)'!$F$81</f>
        <v>0</v>
      </c>
      <c r="K288" s="34">
        <f>J288*$C288</f>
        <v>0</v>
      </c>
      <c r="L288" s="10">
        <f>'Rate Design (unblended)'!$O$81</f>
        <v>0</v>
      </c>
      <c r="M288" s="34">
        <f>L288*$C288</f>
        <v>0</v>
      </c>
    </row>
    <row r="289" spans="1:13" ht="15" customHeight="1" x14ac:dyDescent="0.25">
      <c r="A289" s="14">
        <f>IF(AND(ISBLANK(B289),ISBLANK(C289)),"",MAX($A$10:A288)+1)</f>
        <v>170</v>
      </c>
      <c r="B289" s="43" t="s">
        <v>22</v>
      </c>
      <c r="C289" s="50">
        <f t="shared" si="26"/>
        <v>75000</v>
      </c>
      <c r="D289" s="14"/>
      <c r="E289" s="10">
        <f>'Rate Design (unblended)'!$I$74</f>
        <v>8.6499999999999994E-2</v>
      </c>
      <c r="F289" s="34">
        <f>E289*$C289</f>
        <v>6487.4999999999991</v>
      </c>
      <c r="G289" s="10">
        <f>'Rate Design (unblended)'!$R$74</f>
        <v>9.8400000000000001E-2</v>
      </c>
      <c r="H289" s="34">
        <f>G289*$C289</f>
        <v>7380</v>
      </c>
      <c r="I289" s="42"/>
      <c r="J289" s="10">
        <f>'Rate Design (unblended)'!$I$81</f>
        <v>0</v>
      </c>
      <c r="K289" s="34">
        <f>J289*$C289</f>
        <v>0</v>
      </c>
      <c r="L289" s="10">
        <f>'Rate Design (unblended)'!$R$81</f>
        <v>0</v>
      </c>
      <c r="M289" s="34">
        <f>L289*$C289</f>
        <v>0</v>
      </c>
    </row>
    <row r="290" spans="1:13" ht="15" customHeight="1" x14ac:dyDescent="0.25">
      <c r="A290" s="14">
        <f>IF(AND(ISBLANK(B290),ISBLANK(C290)),"",MAX($A$10:A289)+1)</f>
        <v>171</v>
      </c>
      <c r="B290" s="43" t="s">
        <v>23</v>
      </c>
      <c r="C290" s="50">
        <f t="shared" si="26"/>
        <v>75000</v>
      </c>
      <c r="D290" s="14"/>
      <c r="E290" s="53">
        <f>$P$2*(E285+E288+E289)</f>
        <v>9.5104799999999989E-2</v>
      </c>
      <c r="F290" s="34">
        <f>E290*$C290</f>
        <v>7132.8599999999988</v>
      </c>
      <c r="G290" s="10">
        <f>'Rate Design (unblended)'!$S$74</f>
        <v>0</v>
      </c>
      <c r="H290" s="34">
        <f>G290*$C290</f>
        <v>0</v>
      </c>
      <c r="I290" s="42"/>
      <c r="J290" s="53">
        <f>$P$2*(J285+J288+J289)</f>
        <v>9.1102829999999996E-2</v>
      </c>
      <c r="K290" s="34">
        <f>J290*$C290</f>
        <v>6832.7122499999996</v>
      </c>
      <c r="L290" s="10">
        <f>'Rate Design (unblended)'!$S$81</f>
        <v>0</v>
      </c>
      <c r="M290" s="34">
        <f>L290*$C290</f>
        <v>0</v>
      </c>
    </row>
    <row r="291" spans="1:13" ht="15" customHeight="1" x14ac:dyDescent="0.25">
      <c r="A291" s="14">
        <f>IF(AND(ISBLANK(B291),ISBLANK(C291)),"",MAX($A$10:A290)+1)</f>
        <v>172</v>
      </c>
      <c r="B291" s="43" t="s">
        <v>24</v>
      </c>
      <c r="C291" s="50">
        <f t="shared" si="26"/>
        <v>75000</v>
      </c>
      <c r="D291" s="14"/>
      <c r="E291" s="10">
        <f>'Rate Design (unblended)'!$K$74</f>
        <v>-1.56839774E-2</v>
      </c>
      <c r="F291" s="34">
        <f>E291*$C291</f>
        <v>-1176.298305</v>
      </c>
      <c r="G291" s="10">
        <f>'Rate Design (unblended)'!$T$74</f>
        <v>-1.56839774E-2</v>
      </c>
      <c r="H291" s="34">
        <f>G291*$C291</f>
        <v>-1176.298305</v>
      </c>
      <c r="I291" s="42"/>
      <c r="J291" s="10">
        <f>'Rate Design (unblended)'!$K$81</f>
        <v>-1.56839774E-2</v>
      </c>
      <c r="K291" s="34">
        <f>J291*$C291</f>
        <v>-1176.298305</v>
      </c>
      <c r="L291" s="10">
        <f>'Rate Design (unblended)'!$T$81</f>
        <v>-1.56839774E-2</v>
      </c>
      <c r="M291" s="34">
        <f>L291*$C291</f>
        <v>-1176.298305</v>
      </c>
    </row>
    <row r="292" spans="1:13" ht="15" customHeight="1" x14ac:dyDescent="0.25">
      <c r="A292" s="14">
        <f>IF(AND(ISBLANK(B292),ISBLANK(C292)),"",MAX($A$10:A291)+1)</f>
        <v>173</v>
      </c>
      <c r="B292" s="45" t="s">
        <v>122</v>
      </c>
      <c r="C292" s="49"/>
      <c r="E292" s="46">
        <f>SUM(E285:E291)</f>
        <v>2.7452071525999995</v>
      </c>
      <c r="F292" s="44">
        <f>SUM(F285:F291)</f>
        <v>205890.53644499998</v>
      </c>
      <c r="G292" s="46">
        <f>SUM(G285:G291)</f>
        <v>2.9666027792680998</v>
      </c>
      <c r="H292" s="44">
        <f>SUM(H285:H291)</f>
        <v>222495.20844510751</v>
      </c>
      <c r="I292" s="42"/>
      <c r="J292" s="46">
        <f>SUM(J285:J291)</f>
        <v>2.6291051825999996</v>
      </c>
      <c r="K292" s="44">
        <f>SUM(K285:K291)</f>
        <v>197182.888695</v>
      </c>
      <c r="L292" s="46">
        <f>SUM(L285:L291)</f>
        <v>2.8355160225999998</v>
      </c>
      <c r="M292" s="44">
        <f>SUM(M285:M291)</f>
        <v>212663.701695</v>
      </c>
    </row>
    <row r="293" spans="1:13" ht="15" customHeight="1" x14ac:dyDescent="0.25">
      <c r="A293" s="14" t="str">
        <f>IF(AND(ISBLANK(B293),ISBLANK(C293)),"",MAX($A$10:A292)+1)</f>
        <v/>
      </c>
      <c r="C293" s="49"/>
      <c r="E293" s="42"/>
      <c r="I293" s="42"/>
      <c r="J293" s="42"/>
    </row>
    <row r="294" spans="1:13" ht="15" customHeight="1" x14ac:dyDescent="0.25">
      <c r="A294" s="14">
        <f>IF(AND(ISBLANK(B294),ISBLANK(C294)),"",MAX($A$10:A293)+1)</f>
        <v>174</v>
      </c>
      <c r="B294" s="2" t="s">
        <v>123</v>
      </c>
      <c r="C294" s="49"/>
      <c r="E294" s="42"/>
      <c r="F294" s="40">
        <f>SUM(F292,F282)</f>
        <v>223990.09576499998</v>
      </c>
      <c r="G294" s="40"/>
      <c r="H294" s="40">
        <f>SUM(H292,H282)</f>
        <v>240843.16176510751</v>
      </c>
      <c r="I294" s="42"/>
      <c r="J294" s="42"/>
      <c r="K294" s="40">
        <f>SUM(K292,K282)</f>
        <v>215282.44801500003</v>
      </c>
      <c r="L294" s="40"/>
      <c r="M294" s="40">
        <f>SUM(M292,M282)</f>
        <v>231011.655015</v>
      </c>
    </row>
    <row r="295" spans="1:13" ht="15" customHeight="1" x14ac:dyDescent="0.25">
      <c r="A295" s="14">
        <f>IF(AND(ISBLANK(B295),ISBLANK(C295)),"",MAX($A$10:A294)+1)</f>
        <v>175</v>
      </c>
      <c r="B295" s="2" t="s">
        <v>124</v>
      </c>
      <c r="C295" s="49"/>
      <c r="E295" s="42"/>
      <c r="F295" s="40">
        <f>F294/12</f>
        <v>18665.841313749999</v>
      </c>
      <c r="G295" s="40"/>
      <c r="H295" s="40">
        <f>H294/12</f>
        <v>20070.263480425627</v>
      </c>
      <c r="I295" s="42"/>
      <c r="J295" s="42"/>
      <c r="K295" s="40">
        <f>K294/12</f>
        <v>17940.204001250004</v>
      </c>
      <c r="L295" s="40"/>
      <c r="M295" s="40">
        <f>M294/12</f>
        <v>19250.971251250001</v>
      </c>
    </row>
    <row r="296" spans="1:13" ht="15" customHeight="1" x14ac:dyDescent="0.25">
      <c r="A296" s="14" t="str">
        <f>IF(AND(ISBLANK(B296),ISBLANK(C296)),"",MAX($A$10:A295)+1)</f>
        <v/>
      </c>
      <c r="C296" s="49"/>
      <c r="E296" s="42"/>
      <c r="I296" s="42"/>
      <c r="J296" s="42"/>
    </row>
    <row r="297" spans="1:13" ht="15" customHeight="1" x14ac:dyDescent="0.25">
      <c r="A297" s="14">
        <f>IF(AND(ISBLANK(B297),ISBLANK(C297)),"",MAX($A$10:A296)+1)</f>
        <v>176</v>
      </c>
      <c r="B297" s="2" t="s">
        <v>125</v>
      </c>
      <c r="C297" s="50">
        <f>C$285</f>
        <v>75000</v>
      </c>
      <c r="D297" s="14"/>
      <c r="E297" s="12">
        <f>SUM(RetailCurrent!$D$78:$F$79)</f>
        <v>7.7218891254665714</v>
      </c>
      <c r="F297" s="34">
        <f>E297*$C297</f>
        <v>579141.68440999289</v>
      </c>
      <c r="G297" s="12">
        <f>E297</f>
        <v>7.7218891254665714</v>
      </c>
      <c r="H297" s="34">
        <f>G297*$C297</f>
        <v>579141.68440999289</v>
      </c>
      <c r="I297" s="42"/>
      <c r="J297" s="10">
        <f>'Rate Design (unblended)'!$M$81</f>
        <v>0.17399999999999999</v>
      </c>
      <c r="K297" s="34">
        <f>J297*$C297</f>
        <v>13050</v>
      </c>
      <c r="L297" s="10">
        <f>'Rate Design (unblended)'!$V$81</f>
        <v>0.17399999999999999</v>
      </c>
      <c r="M297" s="34">
        <f>L297*$C297</f>
        <v>13050</v>
      </c>
    </row>
    <row r="298" spans="1:13" ht="15" customHeight="1" x14ac:dyDescent="0.25">
      <c r="A298" s="14">
        <f>IF(AND(ISBLANK(B298),ISBLANK(C298)),"",MAX($A$10:A297)+1)</f>
        <v>177</v>
      </c>
      <c r="B298" s="2" t="s">
        <v>126</v>
      </c>
      <c r="E298" s="46">
        <f>SUM(E297,E292)</f>
        <v>10.46709627806657</v>
      </c>
      <c r="F298" s="40"/>
      <c r="G298" s="46">
        <f>SUM(G297,G292)</f>
        <v>10.688491904734672</v>
      </c>
      <c r="H298" s="40"/>
      <c r="I298" s="42"/>
      <c r="J298" s="46">
        <f>SUM(J297,J292)</f>
        <v>2.8031051825999995</v>
      </c>
      <c r="K298" s="40"/>
      <c r="L298" s="46">
        <f>SUM(L297,L292)</f>
        <v>3.0095160225999997</v>
      </c>
      <c r="M298" s="40"/>
    </row>
    <row r="299" spans="1:13" ht="15" customHeight="1" x14ac:dyDescent="0.25">
      <c r="A299" s="14" t="str">
        <f>IF(AND(ISBLANK(B299),ISBLANK(C299)),"",MAX($A$10:A298)+1)</f>
        <v/>
      </c>
      <c r="I299" s="42"/>
    </row>
    <row r="300" spans="1:13" ht="15" customHeight="1" x14ac:dyDescent="0.25">
      <c r="A300" s="14">
        <f>IF(AND(ISBLANK(B300),ISBLANK(C300)),"",MAX($A$10:A299)+1)</f>
        <v>178</v>
      </c>
      <c r="B300" s="2" t="s">
        <v>127</v>
      </c>
      <c r="E300" s="47"/>
      <c r="F300" s="40">
        <f>SUM(F294,F297)</f>
        <v>803131.78017499286</v>
      </c>
      <c r="H300" s="40">
        <f>SUM(H294,H297)</f>
        <v>819984.84617510042</v>
      </c>
      <c r="I300" s="42"/>
      <c r="J300" s="47"/>
      <c r="K300" s="40">
        <f>SUM(K294,K297)</f>
        <v>228332.44801500003</v>
      </c>
      <c r="M300" s="40">
        <f>SUM(M294,M297)</f>
        <v>244061.655015</v>
      </c>
    </row>
    <row r="301" spans="1:13" ht="15" customHeight="1" x14ac:dyDescent="0.25">
      <c r="A301" s="14">
        <f>IF(AND(ISBLANK(B301),ISBLANK(C301)),"",MAX($A$10:A300)+1)</f>
        <v>179</v>
      </c>
      <c r="B301" s="2" t="s">
        <v>128</v>
      </c>
      <c r="E301" s="47"/>
      <c r="F301" s="40">
        <f>F300/12</f>
        <v>66927.648347916067</v>
      </c>
      <c r="G301" s="40"/>
      <c r="H301" s="40">
        <f>H300/12</f>
        <v>68332.070514591702</v>
      </c>
      <c r="I301" s="42"/>
      <c r="J301" s="47"/>
      <c r="K301" s="40">
        <f>K300/12</f>
        <v>19027.704001250004</v>
      </c>
      <c r="L301" s="40"/>
      <c r="M301" s="40">
        <f>M300/12</f>
        <v>20338.471251250001</v>
      </c>
    </row>
    <row r="302" spans="1:13" ht="15" customHeight="1" x14ac:dyDescent="0.25">
      <c r="A302" s="14" t="str">
        <f>IF(AND(ISBLANK(B302),ISBLANK(C302)),"",MAX($A$10:A301)+1)</f>
        <v/>
      </c>
      <c r="E302" s="47"/>
      <c r="F302" s="47"/>
      <c r="J302" s="47"/>
      <c r="K302" s="47"/>
    </row>
    <row r="303" spans="1:13" ht="15" customHeight="1" x14ac:dyDescent="0.25">
      <c r="A303" s="14">
        <f>IF(AND(ISBLANK(B303),ISBLANK(C303)),"",MAX($A$10:A302)+1)</f>
        <v>180</v>
      </c>
      <c r="B303" s="2" t="s">
        <v>129</v>
      </c>
      <c r="E303" s="47"/>
      <c r="F303" s="47"/>
      <c r="H303" s="33">
        <f>H300-F300</f>
        <v>16853.066000107559</v>
      </c>
      <c r="J303" s="47"/>
      <c r="K303" s="47"/>
      <c r="M303" s="33">
        <f>M300-K300</f>
        <v>15729.206999999966</v>
      </c>
    </row>
    <row r="304" spans="1:13" ht="15" customHeight="1" x14ac:dyDescent="0.25">
      <c r="A304" s="14">
        <f>IF(AND(ISBLANK(B304),ISBLANK(C304)),"",MAX($A$10:A303)+1)</f>
        <v>181</v>
      </c>
      <c r="B304" s="2" t="s">
        <v>130</v>
      </c>
      <c r="E304" s="47"/>
      <c r="F304" s="47"/>
      <c r="H304" s="33">
        <f>H301-F301</f>
        <v>1404.4221666756348</v>
      </c>
      <c r="J304" s="47"/>
      <c r="K304" s="47"/>
      <c r="M304" s="33">
        <f>M301-K301</f>
        <v>1310.7672499999971</v>
      </c>
    </row>
    <row r="305" spans="1:13" ht="15" customHeight="1" x14ac:dyDescent="0.25">
      <c r="A305" s="14">
        <f>IF(AND(ISBLANK(B305),ISBLANK(C305)),"",MAX($A$10:A304)+1)</f>
        <v>182</v>
      </c>
      <c r="B305" s="2" t="s">
        <v>131</v>
      </c>
      <c r="E305" s="47"/>
      <c r="F305" s="47"/>
      <c r="H305" s="48">
        <f>H303/F294</f>
        <v>7.5240228558092204E-2</v>
      </c>
      <c r="J305" s="47"/>
      <c r="K305" s="47"/>
      <c r="M305" s="48">
        <f>M303/K294</f>
        <v>7.3063118452201994E-2</v>
      </c>
    </row>
    <row r="306" spans="1:13" ht="15" customHeight="1" x14ac:dyDescent="0.25">
      <c r="A306" s="14">
        <f>IF(AND(ISBLANK(B306),ISBLANK(C306)),"",MAX($A$10:A305)+1)</f>
        <v>183</v>
      </c>
      <c r="B306" s="2" t="s">
        <v>132</v>
      </c>
      <c r="E306" s="47"/>
      <c r="F306" s="47"/>
      <c r="H306" s="48">
        <f>H303/F300</f>
        <v>2.098418518121083E-2</v>
      </c>
      <c r="J306" s="47"/>
      <c r="K306" s="47"/>
      <c r="M306" s="48">
        <f>M303/K300</f>
        <v>6.8887305053404652E-2</v>
      </c>
    </row>
    <row r="308" spans="1:13" ht="15" customHeight="1" x14ac:dyDescent="0.25">
      <c r="B308" s="2" t="s">
        <v>135</v>
      </c>
    </row>
    <row r="310" spans="1:13" ht="15" customHeight="1" x14ac:dyDescent="0.25">
      <c r="A310" s="31" t="str">
        <f>$A$1</f>
        <v>Peoples Natural Gas Company LLC</v>
      </c>
      <c r="M310" s="7" t="str">
        <f>$M$1</f>
        <v xml:space="preserve"> </v>
      </c>
    </row>
    <row r="311" spans="1:13" ht="15" customHeight="1" x14ac:dyDescent="0.25">
      <c r="A311" s="31" t="str">
        <f>$A$2</f>
        <v>12 Months Ending December 31, 2027</v>
      </c>
      <c r="M311" s="7"/>
    </row>
    <row r="312" spans="1:13" ht="15" customHeight="1" x14ac:dyDescent="0.25">
      <c r="A312" s="31" t="str">
        <f>$A$3</f>
        <v>Bill Impacts per Notice (includes 3.57% DSIC and current USR)</v>
      </c>
      <c r="M312" s="7"/>
    </row>
    <row r="313" spans="1:13" ht="15" customHeight="1" x14ac:dyDescent="0.25">
      <c r="A313" s="31"/>
    </row>
    <row r="314" spans="1:13" ht="15" customHeight="1" x14ac:dyDescent="0.25">
      <c r="A314" s="31"/>
    </row>
    <row r="315" spans="1:13" ht="15" customHeight="1" x14ac:dyDescent="0.25">
      <c r="A315" s="32" t="s">
        <v>141</v>
      </c>
    </row>
    <row r="317" spans="1:13" ht="15" customHeight="1" x14ac:dyDescent="0.4">
      <c r="A317" s="37" t="s">
        <v>97</v>
      </c>
      <c r="B317" s="37" t="s">
        <v>98</v>
      </c>
      <c r="C317" s="37" t="s">
        <v>99</v>
      </c>
      <c r="D317" s="37"/>
      <c r="E317" s="37" t="s">
        <v>100</v>
      </c>
      <c r="F317" s="37" t="s">
        <v>101</v>
      </c>
      <c r="G317" s="37" t="s">
        <v>102</v>
      </c>
      <c r="H317" s="37" t="s">
        <v>103</v>
      </c>
      <c r="J317" s="37" t="s">
        <v>104</v>
      </c>
      <c r="K317" s="37" t="s">
        <v>105</v>
      </c>
      <c r="L317" s="37" t="s">
        <v>106</v>
      </c>
      <c r="M317" s="37" t="s">
        <v>107</v>
      </c>
    </row>
    <row r="318" spans="1:13" ht="15" customHeight="1" x14ac:dyDescent="0.4">
      <c r="A318" s="37"/>
      <c r="E318" s="38" t="s">
        <v>108</v>
      </c>
      <c r="F318" s="38"/>
      <c r="G318" s="38"/>
      <c r="H318" s="38"/>
      <c r="J318" s="38" t="s">
        <v>109</v>
      </c>
      <c r="K318" s="38"/>
      <c r="L318" s="38"/>
      <c r="M318" s="38"/>
    </row>
    <row r="319" spans="1:13" ht="15" customHeight="1" x14ac:dyDescent="0.4">
      <c r="A319" s="14"/>
      <c r="E319" s="38" t="s">
        <v>110</v>
      </c>
      <c r="F319" s="39"/>
      <c r="G319" s="38" t="s">
        <v>111</v>
      </c>
      <c r="H319" s="39"/>
      <c r="J319" s="38" t="s">
        <v>110</v>
      </c>
      <c r="K319" s="39"/>
      <c r="L319" s="38" t="s">
        <v>111</v>
      </c>
      <c r="M319" s="39"/>
    </row>
    <row r="320" spans="1:13" ht="15" customHeight="1" x14ac:dyDescent="0.4">
      <c r="A320" s="14">
        <f>IF(AND(ISBLANK(B320),ISBLANK(B328)),"",MAX($A$10:A319)+1)</f>
        <v>184</v>
      </c>
      <c r="B320" s="37" t="s">
        <v>112</v>
      </c>
      <c r="C320" s="37" t="s">
        <v>113</v>
      </c>
      <c r="D320" s="37"/>
      <c r="E320" s="37" t="s">
        <v>114</v>
      </c>
      <c r="F320" s="37" t="s">
        <v>115</v>
      </c>
      <c r="G320" s="37" t="s">
        <v>114</v>
      </c>
      <c r="H320" s="37" t="s">
        <v>115</v>
      </c>
      <c r="J320" s="37" t="s">
        <v>114</v>
      </c>
      <c r="K320" s="37" t="s">
        <v>115</v>
      </c>
      <c r="L320" s="37" t="s">
        <v>114</v>
      </c>
      <c r="M320" s="37" t="s">
        <v>115</v>
      </c>
    </row>
    <row r="321" spans="1:18" ht="15" customHeight="1" x14ac:dyDescent="0.25">
      <c r="A321" s="14">
        <f>IF(AND(ISBLANK(B321),ISBLANK(C321)),"",MAX($A$10:A320)+1)</f>
        <v>185</v>
      </c>
      <c r="B321" s="2" t="s">
        <v>36</v>
      </c>
      <c r="C321" s="14">
        <v>12</v>
      </c>
      <c r="D321" s="14"/>
      <c r="E321" s="34">
        <f>'Rate Design (unblended)'!$D$65</f>
        <v>2130.0000000000041</v>
      </c>
      <c r="F321" s="34">
        <f>E321*$C321</f>
        <v>25560.000000000051</v>
      </c>
      <c r="G321" s="42">
        <f>'Rate Design (unblended)'!$AS$65</f>
        <v>2237</v>
      </c>
      <c r="H321" s="40">
        <f>G321*$C321</f>
        <v>26844</v>
      </c>
      <c r="J321" s="34">
        <f>'Rate Design (unblended)'!$D$69</f>
        <v>2130.0000000000041</v>
      </c>
      <c r="K321" s="34">
        <f>J321*$C321</f>
        <v>25560.000000000051</v>
      </c>
      <c r="L321" s="42">
        <f>'Rate Design (unblended)'!$AS$69</f>
        <v>2237</v>
      </c>
      <c r="M321" s="40">
        <f>L321*$C321</f>
        <v>26844</v>
      </c>
    </row>
    <row r="322" spans="1:18" ht="15" customHeight="1" x14ac:dyDescent="0.25">
      <c r="A322" s="14">
        <f>IF(AND(ISBLANK(B322),ISBLANK(C322)),"",MAX($A$10:A321)+1)</f>
        <v>186</v>
      </c>
      <c r="B322" s="41" t="s">
        <v>116</v>
      </c>
      <c r="E322" s="34"/>
      <c r="F322" s="34"/>
      <c r="G322" s="42"/>
      <c r="H322" s="34"/>
      <c r="J322" s="34"/>
      <c r="K322" s="34"/>
      <c r="L322" s="42"/>
      <c r="M322" s="34"/>
    </row>
    <row r="323" spans="1:18" ht="15" customHeight="1" x14ac:dyDescent="0.25">
      <c r="A323" s="14">
        <f>IF(AND(ISBLANK(B323),ISBLANK(C323)),"",MAX($A$10:A322)+1)</f>
        <v>187</v>
      </c>
      <c r="B323" s="43" t="s">
        <v>117</v>
      </c>
      <c r="C323" s="14">
        <f>C$12</f>
        <v>12</v>
      </c>
      <c r="D323" s="14"/>
      <c r="E323" s="10">
        <f>'Rate Design (unblended)'!$G$65</f>
        <v>0</v>
      </c>
      <c r="F323" s="34">
        <f>E323*$C323</f>
        <v>0</v>
      </c>
      <c r="G323" s="18">
        <f>'Rate Design (unblended)'!$P$65</f>
        <v>0</v>
      </c>
      <c r="H323" s="34">
        <f>G323*$C323</f>
        <v>0</v>
      </c>
      <c r="J323" s="10">
        <f>'Rate Design (unblended)'!$G$69</f>
        <v>0</v>
      </c>
      <c r="K323" s="34">
        <f>J323*$C323</f>
        <v>0</v>
      </c>
      <c r="L323" s="18">
        <f>'Rate Design (unblended)'!$P$69</f>
        <v>0</v>
      </c>
      <c r="M323" s="34">
        <f>L323*$C323</f>
        <v>0</v>
      </c>
    </row>
    <row r="324" spans="1:18" ht="15" customHeight="1" x14ac:dyDescent="0.25">
      <c r="A324" s="14">
        <f>IF(AND(ISBLANK(B324),ISBLANK(C324)),"",MAX($A$10:A323)+1)</f>
        <v>188</v>
      </c>
      <c r="B324" s="43" t="s">
        <v>23</v>
      </c>
      <c r="C324" s="14">
        <f>C$12</f>
        <v>12</v>
      </c>
      <c r="D324" s="14"/>
      <c r="E324" s="53">
        <f>$P$2*E321</f>
        <v>76.041000000000153</v>
      </c>
      <c r="F324" s="34">
        <f>E324*$C324</f>
        <v>912.49200000000178</v>
      </c>
      <c r="G324" s="18">
        <f>'Rate Design (unblended)'!$S$65</f>
        <v>0</v>
      </c>
      <c r="H324" s="34">
        <f>G324*$C324</f>
        <v>0</v>
      </c>
      <c r="J324" s="53">
        <f>$P$2*J321</f>
        <v>76.041000000000153</v>
      </c>
      <c r="K324" s="34">
        <f>J324*$C324</f>
        <v>912.49200000000178</v>
      </c>
      <c r="L324" s="18">
        <f>'Rate Design (unblended)'!$S$69</f>
        <v>0</v>
      </c>
      <c r="M324" s="34">
        <f>L324*$C324</f>
        <v>0</v>
      </c>
    </row>
    <row r="325" spans="1:18" ht="15" customHeight="1" x14ac:dyDescent="0.25">
      <c r="A325" s="14">
        <f>IF(AND(ISBLANK(B325),ISBLANK(C325)),"",MAX($A$10:A324)+1)</f>
        <v>189</v>
      </c>
      <c r="B325" s="43" t="s">
        <v>24</v>
      </c>
      <c r="C325" s="14">
        <f>C$12</f>
        <v>12</v>
      </c>
      <c r="D325" s="14"/>
      <c r="E325" s="10">
        <f>'Rate Design (unblended)'!$K$65</f>
        <v>-13.090980000000027</v>
      </c>
      <c r="F325" s="34">
        <f>E325*$C325</f>
        <v>-157.09176000000031</v>
      </c>
      <c r="G325" s="10">
        <f>'Rate Design (unblended)'!$T$65</f>
        <v>-13.090980000000027</v>
      </c>
      <c r="H325" s="34">
        <f>G325*$C325</f>
        <v>-157.09176000000031</v>
      </c>
      <c r="J325" s="10">
        <f>'Rate Design (unblended)'!$K$69</f>
        <v>-13.090980000000027</v>
      </c>
      <c r="K325" s="34">
        <f>J325*$C325</f>
        <v>-157.09176000000031</v>
      </c>
      <c r="L325" s="10">
        <f>'Rate Design (unblended)'!$T$69</f>
        <v>-13.090980000000027</v>
      </c>
      <c r="M325" s="34">
        <f>L325*$C325</f>
        <v>-157.09176000000031</v>
      </c>
    </row>
    <row r="326" spans="1:18" ht="15" customHeight="1" x14ac:dyDescent="0.25">
      <c r="A326" s="14">
        <f>IF(AND(ISBLANK(B326),ISBLANK(C326)),"",MAX($A$10:A325)+1)</f>
        <v>190</v>
      </c>
      <c r="B326" s="2" t="s">
        <v>118</v>
      </c>
      <c r="C326" s="14"/>
      <c r="D326" s="14"/>
      <c r="E326" s="44">
        <f>SUM(E321:E325)</f>
        <v>2192.9500200000043</v>
      </c>
      <c r="F326" s="44">
        <f>SUM(F321:F325)</f>
        <v>26315.400240000054</v>
      </c>
      <c r="G326" s="44">
        <f>SUM(G321:G325)</f>
        <v>2223.9090200000001</v>
      </c>
      <c r="H326" s="44">
        <f>SUM(H321:H325)</f>
        <v>26686.908240000001</v>
      </c>
      <c r="I326" s="44"/>
      <c r="J326" s="44">
        <f>SUM(J321:J325)</f>
        <v>2192.9500200000043</v>
      </c>
      <c r="K326" s="44">
        <f>SUM(K321:K325)</f>
        <v>26315.400240000054</v>
      </c>
      <c r="L326" s="44">
        <f>SUM(L321:L325)</f>
        <v>2223.9090200000001</v>
      </c>
      <c r="M326" s="44">
        <f>SUM(M321:M325)</f>
        <v>26686.908240000001</v>
      </c>
      <c r="O326" s="33" t="b">
        <f>E326=J326</f>
        <v>1</v>
      </c>
      <c r="P326" s="33" t="b">
        <f t="shared" ref="P326:R326" si="27">F326=K326</f>
        <v>1</v>
      </c>
      <c r="Q326" s="33" t="b">
        <f t="shared" si="27"/>
        <v>1</v>
      </c>
      <c r="R326" s="33" t="b">
        <f t="shared" si="27"/>
        <v>1</v>
      </c>
    </row>
    <row r="327" spans="1:18" ht="15" customHeight="1" x14ac:dyDescent="0.25">
      <c r="A327" s="14" t="str">
        <f>IF(AND(ISBLANK(B327),ISBLANK(C327)),"",MAX($A$10:A326)+1)</f>
        <v/>
      </c>
      <c r="E327" s="18"/>
      <c r="G327" s="18"/>
      <c r="I327" s="42"/>
      <c r="J327" s="18"/>
      <c r="L327" s="18"/>
    </row>
    <row r="328" spans="1:18" ht="15" customHeight="1" x14ac:dyDescent="0.4">
      <c r="A328" s="14">
        <f>IF(AND(ISBLANK(B328),ISBLANK(C328)),"",MAX($A$10:A327)+1)</f>
        <v>191</v>
      </c>
      <c r="B328" s="37" t="s">
        <v>119</v>
      </c>
      <c r="C328" s="37" t="s">
        <v>120</v>
      </c>
      <c r="D328" s="37"/>
      <c r="E328" s="18"/>
      <c r="G328" s="18"/>
      <c r="I328" s="42"/>
      <c r="J328" s="18"/>
      <c r="L328" s="18"/>
    </row>
    <row r="329" spans="1:18" ht="15" customHeight="1" x14ac:dyDescent="0.25">
      <c r="A329" s="14">
        <f>IF(AND(ISBLANK(B329),ISBLANK(C329)),"",MAX($A$10:A328)+1)</f>
        <v>192</v>
      </c>
      <c r="B329" s="2" t="s">
        <v>121</v>
      </c>
      <c r="C329" s="50">
        <v>150000</v>
      </c>
      <c r="D329" s="14"/>
      <c r="E329" s="10">
        <f>'Rate Design (unblended)'!$D$75</f>
        <v>2.4335</v>
      </c>
      <c r="F329" s="34">
        <f>E329*$C329</f>
        <v>365025</v>
      </c>
      <c r="G329" s="10">
        <f>'Rate Design (unblended)'!$AS$75</f>
        <v>2.7189000000000001</v>
      </c>
      <c r="H329" s="34">
        <f>G329*$C329</f>
        <v>407835</v>
      </c>
      <c r="I329" s="42"/>
      <c r="J329" s="10">
        <f>'Rate Design (unblended)'!$D$82</f>
        <v>2.4335</v>
      </c>
      <c r="K329" s="34">
        <f>J329*$C329</f>
        <v>365025</v>
      </c>
      <c r="L329" s="10">
        <f>'Rate Design (unblended)'!$AS$82</f>
        <v>2.7189000000000001</v>
      </c>
      <c r="M329" s="34">
        <f>L329*$C329</f>
        <v>407835</v>
      </c>
      <c r="O329" s="33" t="b">
        <f>E329=J329</f>
        <v>1</v>
      </c>
      <c r="P329" s="33" t="b">
        <f t="shared" ref="P329:R329" si="28">F329=K329</f>
        <v>1</v>
      </c>
      <c r="Q329" s="33" t="b">
        <f t="shared" si="28"/>
        <v>1</v>
      </c>
      <c r="R329" s="33" t="b">
        <f t="shared" si="28"/>
        <v>1</v>
      </c>
    </row>
    <row r="330" spans="1:18" ht="15" customHeight="1" x14ac:dyDescent="0.25">
      <c r="A330" s="14">
        <f>IF(AND(ISBLANK(B330),ISBLANK(C330)),"",MAX($A$10:A329)+1)</f>
        <v>193</v>
      </c>
      <c r="B330" s="41" t="s">
        <v>116</v>
      </c>
      <c r="C330" s="49"/>
      <c r="E330" s="10"/>
      <c r="G330" s="10"/>
      <c r="I330" s="42"/>
      <c r="J330" s="10"/>
      <c r="L330" s="10"/>
    </row>
    <row r="331" spans="1:18" ht="15" customHeight="1" x14ac:dyDescent="0.25">
      <c r="A331" s="14">
        <f>IF(AND(ISBLANK(B331),ISBLANK(C331)),"",MAX($A$10:A330)+1)</f>
        <v>194</v>
      </c>
      <c r="B331" s="43" t="s">
        <v>18</v>
      </c>
      <c r="C331" s="50">
        <f>C$329</f>
        <v>150000</v>
      </c>
      <c r="D331" s="14"/>
      <c r="E331" s="10">
        <f>'Rate Design (unblended)'!$E$75</f>
        <v>1.70345E-3</v>
      </c>
      <c r="F331" s="34">
        <f>E331*$C331</f>
        <v>255.51750000000001</v>
      </c>
      <c r="G331" s="10">
        <f>'Rate Design (unblended)'!$N$75</f>
        <v>0</v>
      </c>
      <c r="H331" s="34">
        <f>G331*$C331</f>
        <v>0</v>
      </c>
      <c r="I331" s="42"/>
      <c r="J331" s="10">
        <f>'Rate Design (unblended)'!$E$82</f>
        <v>1.70345E-3</v>
      </c>
      <c r="K331" s="34">
        <f>J331*$C331</f>
        <v>255.51750000000001</v>
      </c>
      <c r="L331" s="10">
        <f>'Rate Design (unblended)'!$N$82</f>
        <v>0</v>
      </c>
      <c r="M331" s="34">
        <f>L331*$C331</f>
        <v>0</v>
      </c>
    </row>
    <row r="332" spans="1:18" ht="15" customHeight="1" x14ac:dyDescent="0.25">
      <c r="A332" s="14">
        <f>IF(AND(ISBLANK(B332),ISBLANK(C332)),"",MAX($A$10:A331)+1)</f>
        <v>195</v>
      </c>
      <c r="B332" s="43" t="s">
        <v>19</v>
      </c>
      <c r="C332" s="50">
        <f t="shared" ref="C332:C335" si="29">C$329</f>
        <v>150000</v>
      </c>
      <c r="D332" s="14"/>
      <c r="E332" s="10">
        <f>'Rate Design (unblended)'!$F$75</f>
        <v>2.5600000000000001E-2</v>
      </c>
      <c r="F332" s="34">
        <f>E332*$C332</f>
        <v>3840</v>
      </c>
      <c r="G332" s="10">
        <f>'Rate Design (unblended)'!$O$75</f>
        <v>3.2686756668099996E-2</v>
      </c>
      <c r="H332" s="34">
        <f>G332*$C332</f>
        <v>4903.0135002149991</v>
      </c>
      <c r="I332" s="42"/>
      <c r="J332" s="10">
        <f>'Rate Design (unblended)'!$F$82</f>
        <v>0</v>
      </c>
      <c r="K332" s="34">
        <f>J332*$C332</f>
        <v>0</v>
      </c>
      <c r="L332" s="10">
        <f>'Rate Design (unblended)'!$O$82</f>
        <v>0</v>
      </c>
      <c r="M332" s="34">
        <f>L332*$C332</f>
        <v>0</v>
      </c>
    </row>
    <row r="333" spans="1:18" ht="15" customHeight="1" x14ac:dyDescent="0.25">
      <c r="A333" s="14">
        <f>IF(AND(ISBLANK(B333),ISBLANK(C333)),"",MAX($A$10:A332)+1)</f>
        <v>196</v>
      </c>
      <c r="B333" s="43" t="s">
        <v>22</v>
      </c>
      <c r="C333" s="50">
        <f t="shared" si="29"/>
        <v>150000</v>
      </c>
      <c r="D333" s="14"/>
      <c r="E333" s="10">
        <f>'Rate Design (unblended)'!$I$75</f>
        <v>8.6499999999999994E-2</v>
      </c>
      <c r="F333" s="34">
        <f>E333*$C333</f>
        <v>12974.999999999998</v>
      </c>
      <c r="G333" s="10">
        <f>'Rate Design (unblended)'!$R$75</f>
        <v>9.8400000000000001E-2</v>
      </c>
      <c r="H333" s="34">
        <f>G333*$C333</f>
        <v>14760</v>
      </c>
      <c r="I333" s="42"/>
      <c r="J333" s="10">
        <f>'Rate Design (unblended)'!$I$82</f>
        <v>0</v>
      </c>
      <c r="K333" s="34">
        <f>J333*$C333</f>
        <v>0</v>
      </c>
      <c r="L333" s="10">
        <f>'Rate Design (unblended)'!$R$82</f>
        <v>0</v>
      </c>
      <c r="M333" s="34">
        <f>L333*$C333</f>
        <v>0</v>
      </c>
    </row>
    <row r="334" spans="1:18" ht="15" customHeight="1" x14ac:dyDescent="0.25">
      <c r="A334" s="14">
        <f>IF(AND(ISBLANK(B334),ISBLANK(C334)),"",MAX($A$10:A333)+1)</f>
        <v>197</v>
      </c>
      <c r="B334" s="43" t="s">
        <v>23</v>
      </c>
      <c r="C334" s="50">
        <f t="shared" si="29"/>
        <v>150000</v>
      </c>
      <c r="D334" s="14"/>
      <c r="E334" s="53">
        <f>$P$2*(E329+E332+E333)</f>
        <v>9.0877920000000001E-2</v>
      </c>
      <c r="F334" s="34">
        <f>E334*$C334</f>
        <v>13631.688</v>
      </c>
      <c r="G334" s="10">
        <f>'Rate Design (unblended)'!$S$75</f>
        <v>0</v>
      </c>
      <c r="H334" s="34">
        <f>G334*$C334</f>
        <v>0</v>
      </c>
      <c r="I334" s="42"/>
      <c r="J334" s="53">
        <f>$P$2*(J329+J332+J333)</f>
        <v>8.6875950000000007E-2</v>
      </c>
      <c r="K334" s="34">
        <f>J334*$C334</f>
        <v>13031.392500000002</v>
      </c>
      <c r="L334" s="10">
        <f>'Rate Design (unblended)'!$S$82</f>
        <v>0</v>
      </c>
      <c r="M334" s="34">
        <f>L334*$C334</f>
        <v>0</v>
      </c>
    </row>
    <row r="335" spans="1:18" ht="15" customHeight="1" x14ac:dyDescent="0.25">
      <c r="A335" s="14">
        <f>IF(AND(ISBLANK(B335),ISBLANK(C335)),"",MAX($A$10:A334)+1)</f>
        <v>198</v>
      </c>
      <c r="B335" s="43" t="s">
        <v>24</v>
      </c>
      <c r="C335" s="50">
        <f t="shared" si="29"/>
        <v>150000</v>
      </c>
      <c r="D335" s="14"/>
      <c r="E335" s="10">
        <f>'Rate Design (unblended)'!$K$75</f>
        <v>-1.4956291000000002E-2</v>
      </c>
      <c r="F335" s="34">
        <f>E335*$C335</f>
        <v>-2243.4436500000002</v>
      </c>
      <c r="G335" s="10">
        <f>'Rate Design (unblended)'!$T$75</f>
        <v>-1.4956291000000002E-2</v>
      </c>
      <c r="H335" s="34">
        <f>G335*$C335</f>
        <v>-2243.4436500000002</v>
      </c>
      <c r="I335" s="42"/>
      <c r="J335" s="10">
        <f>'Rate Design (unblended)'!$K$82</f>
        <v>-1.4956291000000002E-2</v>
      </c>
      <c r="K335" s="34">
        <f>J335*$C335</f>
        <v>-2243.4436500000002</v>
      </c>
      <c r="L335" s="10">
        <f>'Rate Design (unblended)'!$T$82</f>
        <v>-1.4956291000000002E-2</v>
      </c>
      <c r="M335" s="34">
        <f>L335*$C335</f>
        <v>-2243.4436500000002</v>
      </c>
    </row>
    <row r="336" spans="1:18" ht="15" customHeight="1" x14ac:dyDescent="0.25">
      <c r="A336" s="14">
        <f>IF(AND(ISBLANK(B336),ISBLANK(C336)),"",MAX($A$10:A335)+1)</f>
        <v>199</v>
      </c>
      <c r="B336" s="45" t="s">
        <v>122</v>
      </c>
      <c r="C336" s="49"/>
      <c r="E336" s="46">
        <f>SUM(E329:E335)</f>
        <v>2.623225079</v>
      </c>
      <c r="F336" s="44">
        <f>SUM(F329:F335)</f>
        <v>393483.76185000007</v>
      </c>
      <c r="G336" s="46">
        <f>SUM(G329:G335)</f>
        <v>2.8350304656681002</v>
      </c>
      <c r="H336" s="44">
        <f>SUM(H329:H335)</f>
        <v>425254.56985021505</v>
      </c>
      <c r="I336" s="42"/>
      <c r="J336" s="46">
        <f>SUM(J329:J335)</f>
        <v>2.5071231090000001</v>
      </c>
      <c r="K336" s="44">
        <f>SUM(K329:K335)</f>
        <v>376068.46635000006</v>
      </c>
      <c r="L336" s="46">
        <f>SUM(L329:L335)</f>
        <v>2.7039437090000003</v>
      </c>
      <c r="M336" s="44">
        <f>SUM(M329:M335)</f>
        <v>405591.55635000003</v>
      </c>
    </row>
    <row r="337" spans="1:13" ht="15" customHeight="1" x14ac:dyDescent="0.25">
      <c r="A337" s="14" t="str">
        <f>IF(AND(ISBLANK(B337),ISBLANK(C337)),"",MAX($A$10:A336)+1)</f>
        <v/>
      </c>
      <c r="C337" s="49"/>
      <c r="E337" s="42"/>
      <c r="I337" s="42"/>
      <c r="J337" s="42"/>
    </row>
    <row r="338" spans="1:13" ht="15" customHeight="1" x14ac:dyDescent="0.25">
      <c r="A338" s="14">
        <f>IF(AND(ISBLANK(B338),ISBLANK(C338)),"",MAX($A$10:A337)+1)</f>
        <v>200</v>
      </c>
      <c r="B338" s="2" t="s">
        <v>123</v>
      </c>
      <c r="C338" s="49"/>
      <c r="E338" s="42"/>
      <c r="F338" s="40">
        <f>SUM(F336,F326)</f>
        <v>419799.16209000011</v>
      </c>
      <c r="G338" s="40"/>
      <c r="H338" s="40">
        <f>SUM(H336,H326)</f>
        <v>451941.47809021507</v>
      </c>
      <c r="I338" s="42"/>
      <c r="J338" s="42"/>
      <c r="K338" s="40">
        <f>SUM(K336,K326)</f>
        <v>402383.86659000011</v>
      </c>
      <c r="L338" s="40"/>
      <c r="M338" s="40">
        <f>SUM(M336,M326)</f>
        <v>432278.46459000005</v>
      </c>
    </row>
    <row r="339" spans="1:13" ht="15" customHeight="1" x14ac:dyDescent="0.25">
      <c r="A339" s="14">
        <f>IF(AND(ISBLANK(B339),ISBLANK(C339)),"",MAX($A$10:A338)+1)</f>
        <v>201</v>
      </c>
      <c r="B339" s="2" t="s">
        <v>124</v>
      </c>
      <c r="C339" s="49"/>
      <c r="E339" s="42"/>
      <c r="F339" s="40">
        <f>F338/12</f>
        <v>34983.263507500007</v>
      </c>
      <c r="G339" s="40"/>
      <c r="H339" s="40">
        <f>H338/12</f>
        <v>37661.789840851256</v>
      </c>
      <c r="I339" s="42"/>
      <c r="J339" s="42"/>
      <c r="K339" s="40">
        <f>K338/12</f>
        <v>33531.988882500009</v>
      </c>
      <c r="L339" s="40"/>
      <c r="M339" s="40">
        <f>M338/12</f>
        <v>36023.205382500004</v>
      </c>
    </row>
    <row r="340" spans="1:13" ht="15" customHeight="1" x14ac:dyDescent="0.25">
      <c r="A340" s="14" t="str">
        <f>IF(AND(ISBLANK(B340),ISBLANK(C340)),"",MAX($A$10:A339)+1)</f>
        <v/>
      </c>
      <c r="C340" s="49"/>
      <c r="E340" s="42"/>
      <c r="I340" s="42"/>
      <c r="J340" s="42"/>
    </row>
    <row r="341" spans="1:13" ht="15" customHeight="1" x14ac:dyDescent="0.25">
      <c r="A341" s="14">
        <f>IF(AND(ISBLANK(B341),ISBLANK(C341)),"",MAX($A$10:A340)+1)</f>
        <v>202</v>
      </c>
      <c r="B341" s="2" t="s">
        <v>125</v>
      </c>
      <c r="C341" s="50">
        <f>C$329</f>
        <v>150000</v>
      </c>
      <c r="D341" s="14"/>
      <c r="E341" s="12">
        <f>SUM(RetailCurrent!$D$78:$F$79)</f>
        <v>7.7218891254665714</v>
      </c>
      <c r="F341" s="34">
        <f>E341*$C341</f>
        <v>1158283.3688199858</v>
      </c>
      <c r="G341" s="12">
        <f>E341</f>
        <v>7.7218891254665714</v>
      </c>
      <c r="H341" s="34">
        <f>G341*$C341</f>
        <v>1158283.3688199858</v>
      </c>
      <c r="I341" s="42"/>
      <c r="J341" s="10">
        <f>'Rate Design (unblended)'!$M$82</f>
        <v>0.17399999999999999</v>
      </c>
      <c r="K341" s="34">
        <f>J341*$C341</f>
        <v>26100</v>
      </c>
      <c r="L341" s="10">
        <f>'Rate Design (unblended)'!$V$82</f>
        <v>0.17399999999999999</v>
      </c>
      <c r="M341" s="34">
        <f>L341*$C341</f>
        <v>26100</v>
      </c>
    </row>
    <row r="342" spans="1:13" ht="15" customHeight="1" x14ac:dyDescent="0.25">
      <c r="A342" s="14">
        <f>IF(AND(ISBLANK(B342),ISBLANK(C342)),"",MAX($A$10:A341)+1)</f>
        <v>203</v>
      </c>
      <c r="B342" s="2" t="s">
        <v>126</v>
      </c>
      <c r="E342" s="46">
        <f>SUM(E341,E336)</f>
        <v>10.345114204466572</v>
      </c>
      <c r="F342" s="40"/>
      <c r="G342" s="46">
        <f>SUM(G341,G336)</f>
        <v>10.556919591134672</v>
      </c>
      <c r="H342" s="40"/>
      <c r="I342" s="42"/>
      <c r="J342" s="46">
        <f>SUM(J341,J336)</f>
        <v>2.6811231090000001</v>
      </c>
      <c r="K342" s="40"/>
      <c r="L342" s="46">
        <f>SUM(L341,L336)</f>
        <v>2.8779437090000002</v>
      </c>
      <c r="M342" s="40"/>
    </row>
    <row r="343" spans="1:13" ht="15" customHeight="1" x14ac:dyDescent="0.25">
      <c r="A343" s="14" t="str">
        <f>IF(AND(ISBLANK(B343),ISBLANK(C343)),"",MAX($A$10:A342)+1)</f>
        <v/>
      </c>
      <c r="I343" s="42"/>
    </row>
    <row r="344" spans="1:13" ht="15" customHeight="1" x14ac:dyDescent="0.25">
      <c r="A344" s="14">
        <f>IF(AND(ISBLANK(B344),ISBLANK(C344)),"",MAX($A$10:A343)+1)</f>
        <v>204</v>
      </c>
      <c r="B344" s="2" t="s">
        <v>127</v>
      </c>
      <c r="E344" s="47"/>
      <c r="F344" s="40">
        <f>SUM(F338,F341)</f>
        <v>1578082.5309099858</v>
      </c>
      <c r="H344" s="40">
        <f>SUM(H338,H341)</f>
        <v>1610224.8469102008</v>
      </c>
      <c r="I344" s="42"/>
      <c r="J344" s="47"/>
      <c r="K344" s="40">
        <f>SUM(K338,K341)</f>
        <v>428483.86659000011</v>
      </c>
      <c r="M344" s="40">
        <f>SUM(M338,M341)</f>
        <v>458378.46459000005</v>
      </c>
    </row>
    <row r="345" spans="1:13" ht="15" customHeight="1" x14ac:dyDescent="0.25">
      <c r="A345" s="14">
        <f>IF(AND(ISBLANK(B345),ISBLANK(C345)),"",MAX($A$10:A344)+1)</f>
        <v>205</v>
      </c>
      <c r="B345" s="2" t="s">
        <v>128</v>
      </c>
      <c r="E345" s="47"/>
      <c r="F345" s="40">
        <f>F344/12</f>
        <v>131506.87757583216</v>
      </c>
      <c r="G345" s="40"/>
      <c r="H345" s="40">
        <f>H344/12</f>
        <v>134185.4039091834</v>
      </c>
      <c r="I345" s="42"/>
      <c r="J345" s="47"/>
      <c r="K345" s="40">
        <f>K344/12</f>
        <v>35706.988882500009</v>
      </c>
      <c r="L345" s="40"/>
      <c r="M345" s="40">
        <f>M344/12</f>
        <v>38198.205382500004</v>
      </c>
    </row>
    <row r="346" spans="1:13" ht="15" customHeight="1" x14ac:dyDescent="0.25">
      <c r="A346" s="14" t="str">
        <f>IF(AND(ISBLANK(B346),ISBLANK(C346)),"",MAX($A$10:A345)+1)</f>
        <v/>
      </c>
      <c r="E346" s="47"/>
      <c r="F346" s="47"/>
      <c r="J346" s="47"/>
      <c r="K346" s="47"/>
    </row>
    <row r="347" spans="1:13" ht="15" customHeight="1" x14ac:dyDescent="0.25">
      <c r="A347" s="14">
        <f>IF(AND(ISBLANK(B347),ISBLANK(C347)),"",MAX($A$10:A346)+1)</f>
        <v>206</v>
      </c>
      <c r="B347" s="2" t="s">
        <v>129</v>
      </c>
      <c r="E347" s="47"/>
      <c r="F347" s="47"/>
      <c r="H347" s="33">
        <f>H344-F344</f>
        <v>32142.316000215011</v>
      </c>
      <c r="J347" s="47"/>
      <c r="K347" s="47"/>
      <c r="M347" s="33">
        <f>M344-K344</f>
        <v>29894.59799999994</v>
      </c>
    </row>
    <row r="348" spans="1:13" ht="15" customHeight="1" x14ac:dyDescent="0.25">
      <c r="A348" s="14">
        <f>IF(AND(ISBLANK(B348),ISBLANK(C348)),"",MAX($A$10:A347)+1)</f>
        <v>207</v>
      </c>
      <c r="B348" s="2" t="s">
        <v>130</v>
      </c>
      <c r="E348" s="47"/>
      <c r="F348" s="47"/>
      <c r="H348" s="33">
        <f>H345-F345</f>
        <v>2678.5263333512412</v>
      </c>
      <c r="J348" s="47"/>
      <c r="K348" s="47"/>
      <c r="M348" s="33">
        <f>M345-K345</f>
        <v>2491.216499999995</v>
      </c>
    </row>
    <row r="349" spans="1:13" ht="15" customHeight="1" x14ac:dyDescent="0.25">
      <c r="A349" s="14">
        <f>IF(AND(ISBLANK(B349),ISBLANK(C349)),"",MAX($A$10:A348)+1)</f>
        <v>208</v>
      </c>
      <c r="B349" s="2" t="s">
        <v>131</v>
      </c>
      <c r="E349" s="47"/>
      <c r="F349" s="47"/>
      <c r="H349" s="48">
        <f>H347/F338</f>
        <v>7.6565936530678613E-2</v>
      </c>
      <c r="J349" s="47"/>
      <c r="K349" s="47"/>
      <c r="M349" s="48">
        <f>M347/K338</f>
        <v>7.4293729153063592E-2</v>
      </c>
    </row>
    <row r="350" spans="1:13" ht="15" customHeight="1" x14ac:dyDescent="0.25">
      <c r="A350" s="14">
        <f>IF(AND(ISBLANK(B350),ISBLANK(C350)),"",MAX($A$10:A349)+1)</f>
        <v>209</v>
      </c>
      <c r="B350" s="2" t="s">
        <v>132</v>
      </c>
      <c r="E350" s="47"/>
      <c r="F350" s="47"/>
      <c r="H350" s="48">
        <f>H347/F344</f>
        <v>2.0367956282793691E-2</v>
      </c>
      <c r="J350" s="47"/>
      <c r="K350" s="47"/>
      <c r="M350" s="48">
        <f>M347/K344</f>
        <v>6.9768316454735843E-2</v>
      </c>
    </row>
    <row r="352" spans="1:13" ht="15" customHeight="1" x14ac:dyDescent="0.25">
      <c r="B352" s="2" t="s">
        <v>135</v>
      </c>
    </row>
    <row r="354" spans="1:13" ht="15" customHeight="1" x14ac:dyDescent="0.25">
      <c r="A354" s="31" t="str">
        <f>$A$1</f>
        <v>Peoples Natural Gas Company LLC</v>
      </c>
      <c r="M354" s="7" t="str">
        <f>$M$1</f>
        <v xml:space="preserve"> </v>
      </c>
    </row>
    <row r="355" spans="1:13" ht="15" customHeight="1" x14ac:dyDescent="0.25">
      <c r="A355" s="31" t="str">
        <f>$A$2</f>
        <v>12 Months Ending December 31, 2027</v>
      </c>
      <c r="M355" s="7"/>
    </row>
    <row r="356" spans="1:13" ht="15" customHeight="1" x14ac:dyDescent="0.25">
      <c r="A356" s="31" t="str">
        <f>$A$3</f>
        <v>Bill Impacts per Notice (includes 3.57% DSIC and current USR)</v>
      </c>
      <c r="M356" s="7"/>
    </row>
    <row r="357" spans="1:13" ht="15" customHeight="1" x14ac:dyDescent="0.25">
      <c r="A357" s="31"/>
    </row>
    <row r="358" spans="1:13" ht="15" customHeight="1" x14ac:dyDescent="0.25">
      <c r="A358" s="31"/>
    </row>
    <row r="359" spans="1:13" ht="15" customHeight="1" x14ac:dyDescent="0.25">
      <c r="A359" s="32" t="s">
        <v>142</v>
      </c>
    </row>
    <row r="361" spans="1:13" ht="15" customHeight="1" x14ac:dyDescent="0.4">
      <c r="A361" s="37" t="s">
        <v>97</v>
      </c>
      <c r="B361" s="37" t="s">
        <v>98</v>
      </c>
      <c r="C361" s="37" t="s">
        <v>99</v>
      </c>
      <c r="D361" s="37"/>
      <c r="E361" s="37" t="s">
        <v>100</v>
      </c>
      <c r="F361" s="37" t="s">
        <v>101</v>
      </c>
      <c r="G361" s="37" t="s">
        <v>102</v>
      </c>
      <c r="H361" s="37" t="s">
        <v>103</v>
      </c>
      <c r="J361" s="37" t="s">
        <v>104</v>
      </c>
      <c r="K361" s="37" t="s">
        <v>105</v>
      </c>
      <c r="L361" s="37" t="s">
        <v>106</v>
      </c>
      <c r="M361" s="37" t="s">
        <v>107</v>
      </c>
    </row>
    <row r="362" spans="1:13" ht="15" customHeight="1" x14ac:dyDescent="0.4">
      <c r="A362" s="37"/>
      <c r="E362" s="38" t="s">
        <v>108</v>
      </c>
      <c r="F362" s="38"/>
      <c r="G362" s="38"/>
      <c r="H362" s="38"/>
      <c r="J362" s="38" t="s">
        <v>109</v>
      </c>
      <c r="K362" s="38"/>
      <c r="L362" s="38"/>
      <c r="M362" s="38"/>
    </row>
    <row r="363" spans="1:13" ht="15" customHeight="1" x14ac:dyDescent="0.4">
      <c r="A363" s="14"/>
      <c r="E363" s="38" t="s">
        <v>110</v>
      </c>
      <c r="F363" s="39"/>
      <c r="G363" s="38" t="s">
        <v>111</v>
      </c>
      <c r="H363" s="39"/>
      <c r="J363" s="38" t="s">
        <v>110</v>
      </c>
      <c r="K363" s="39"/>
      <c r="L363" s="38" t="s">
        <v>111</v>
      </c>
      <c r="M363" s="39"/>
    </row>
    <row r="364" spans="1:13" ht="15" customHeight="1" x14ac:dyDescent="0.4">
      <c r="A364" s="14">
        <f>IF(AND(ISBLANK(B364),ISBLANK(B372)),"",MAX($A$10:A363)+1)</f>
        <v>210</v>
      </c>
      <c r="B364" s="37" t="s">
        <v>112</v>
      </c>
      <c r="C364" s="37" t="s">
        <v>113</v>
      </c>
      <c r="D364" s="37"/>
      <c r="E364" s="37" t="s">
        <v>114</v>
      </c>
      <c r="F364" s="37" t="s">
        <v>115</v>
      </c>
      <c r="G364" s="37" t="s">
        <v>114</v>
      </c>
      <c r="H364" s="37" t="s">
        <v>115</v>
      </c>
      <c r="J364" s="37" t="s">
        <v>114</v>
      </c>
      <c r="K364" s="37" t="s">
        <v>115</v>
      </c>
      <c r="L364" s="37" t="s">
        <v>114</v>
      </c>
      <c r="M364" s="37" t="s">
        <v>115</v>
      </c>
    </row>
    <row r="365" spans="1:13" ht="15" customHeight="1" x14ac:dyDescent="0.25">
      <c r="A365" s="14">
        <f>IF(AND(ISBLANK(B365),ISBLANK(C365)),"",MAX($A$10:A364)+1)</f>
        <v>211</v>
      </c>
      <c r="B365" s="2" t="s">
        <v>36</v>
      </c>
      <c r="C365" s="14">
        <v>12</v>
      </c>
      <c r="D365" s="14"/>
      <c r="E365" s="34">
        <f>'Rate Design (unblended)'!$D$66</f>
        <v>5630.0000000000027</v>
      </c>
      <c r="F365" s="34">
        <f>E365*$C365</f>
        <v>67560.000000000029</v>
      </c>
      <c r="G365" s="42">
        <f>'Rate Design (unblended)'!$AS$66</f>
        <v>5912</v>
      </c>
      <c r="H365" s="40">
        <f>G365*$C365</f>
        <v>70944</v>
      </c>
      <c r="J365" s="34">
        <f>'Rate Design (unblended)'!$D$70</f>
        <v>5630.0000000000027</v>
      </c>
      <c r="K365" s="34">
        <f>J365*$C365</f>
        <v>67560.000000000029</v>
      </c>
      <c r="L365" s="42">
        <f>'Rate Design (unblended)'!$AS$70</f>
        <v>5912</v>
      </c>
      <c r="M365" s="40">
        <f>L365*$C365</f>
        <v>70944</v>
      </c>
    </row>
    <row r="366" spans="1:13" ht="15" customHeight="1" x14ac:dyDescent="0.25">
      <c r="A366" s="14">
        <f>IF(AND(ISBLANK(B366),ISBLANK(C366)),"",MAX($A$10:A365)+1)</f>
        <v>212</v>
      </c>
      <c r="B366" s="41" t="s">
        <v>116</v>
      </c>
      <c r="E366" s="34"/>
      <c r="F366" s="34"/>
      <c r="G366" s="42"/>
      <c r="H366" s="34"/>
      <c r="J366" s="34"/>
      <c r="K366" s="34"/>
      <c r="L366" s="42"/>
      <c r="M366" s="34"/>
    </row>
    <row r="367" spans="1:13" ht="15" customHeight="1" x14ac:dyDescent="0.25">
      <c r="A367" s="14">
        <f>IF(AND(ISBLANK(B367),ISBLANK(C367)),"",MAX($A$10:A366)+1)</f>
        <v>213</v>
      </c>
      <c r="B367" s="43" t="s">
        <v>117</v>
      </c>
      <c r="C367" s="14">
        <f>C$12</f>
        <v>12</v>
      </c>
      <c r="D367" s="14"/>
      <c r="E367" s="10">
        <f>'Rate Design (unblended)'!$G$66</f>
        <v>0</v>
      </c>
      <c r="F367" s="34">
        <f>E367*$C367</f>
        <v>0</v>
      </c>
      <c r="G367" s="18">
        <f>'Rate Design (unblended)'!$P$66</f>
        <v>0</v>
      </c>
      <c r="H367" s="34">
        <f>G367*$C367</f>
        <v>0</v>
      </c>
      <c r="J367" s="10">
        <f>'Rate Design (unblended)'!$G$70</f>
        <v>0</v>
      </c>
      <c r="K367" s="34">
        <f>J367*$C367</f>
        <v>0</v>
      </c>
      <c r="L367" s="18">
        <f>'Rate Design (unblended)'!$P$70</f>
        <v>0</v>
      </c>
      <c r="M367" s="34">
        <f>L367*$C367</f>
        <v>0</v>
      </c>
    </row>
    <row r="368" spans="1:13" ht="15" customHeight="1" x14ac:dyDescent="0.25">
      <c r="A368" s="14">
        <f>IF(AND(ISBLANK(B368),ISBLANK(C368)),"",MAX($A$10:A367)+1)</f>
        <v>214</v>
      </c>
      <c r="B368" s="43" t="s">
        <v>23</v>
      </c>
      <c r="C368" s="14">
        <f>C$12</f>
        <v>12</v>
      </c>
      <c r="D368" s="14"/>
      <c r="E368" s="53">
        <f>$P$2*E365</f>
        <v>200.9910000000001</v>
      </c>
      <c r="F368" s="34">
        <f>E368*$C368</f>
        <v>2411.8920000000012</v>
      </c>
      <c r="G368" s="18">
        <f>'Rate Design (unblended)'!$S$66</f>
        <v>0</v>
      </c>
      <c r="H368" s="34">
        <f>G368*$C368</f>
        <v>0</v>
      </c>
      <c r="J368" s="53">
        <f>$P$2*J365</f>
        <v>200.9910000000001</v>
      </c>
      <c r="K368" s="34">
        <f>J368*$C368</f>
        <v>2411.8920000000012</v>
      </c>
      <c r="L368" s="18">
        <f>'Rate Design (unblended)'!$S$70</f>
        <v>0</v>
      </c>
      <c r="M368" s="34">
        <f>L368*$C368</f>
        <v>0</v>
      </c>
    </row>
    <row r="369" spans="1:18" ht="15" customHeight="1" x14ac:dyDescent="0.25">
      <c r="A369" s="14">
        <f>IF(AND(ISBLANK(B369),ISBLANK(C369)),"",MAX($A$10:A368)+1)</f>
        <v>215</v>
      </c>
      <c r="B369" s="43" t="s">
        <v>24</v>
      </c>
      <c r="C369" s="14">
        <f>C$12</f>
        <v>12</v>
      </c>
      <c r="D369" s="14"/>
      <c r="E369" s="10">
        <f>'Rate Design (unblended)'!$K$66</f>
        <v>-34.601980000000019</v>
      </c>
      <c r="F369" s="34">
        <f>E369*$C369</f>
        <v>-415.2237600000002</v>
      </c>
      <c r="G369" s="18">
        <f>'Rate Design (unblended)'!$T$66</f>
        <v>-34.601980000000019</v>
      </c>
      <c r="H369" s="34">
        <f>G369*$C369</f>
        <v>-415.2237600000002</v>
      </c>
      <c r="J369" s="10">
        <f>'Rate Design (unblended)'!$K$70</f>
        <v>-34.601980000000019</v>
      </c>
      <c r="K369" s="34">
        <f>J369*$C369</f>
        <v>-415.2237600000002</v>
      </c>
      <c r="L369" s="18">
        <f>'Rate Design (unblended)'!$T$70</f>
        <v>-34.601980000000019</v>
      </c>
      <c r="M369" s="34">
        <f>L369*$C369</f>
        <v>-415.2237600000002</v>
      </c>
    </row>
    <row r="370" spans="1:18" ht="15" customHeight="1" x14ac:dyDescent="0.25">
      <c r="A370" s="14">
        <f>IF(AND(ISBLANK(B370),ISBLANK(C370)),"",MAX($A$10:A369)+1)</f>
        <v>216</v>
      </c>
      <c r="B370" s="2" t="s">
        <v>118</v>
      </c>
      <c r="C370" s="14"/>
      <c r="D370" s="14"/>
      <c r="E370" s="44">
        <f>SUM(E365:E369)</f>
        <v>5796.3890200000023</v>
      </c>
      <c r="F370" s="44">
        <f>SUM(F365:F369)</f>
        <v>69556.668240000043</v>
      </c>
      <c r="G370" s="44">
        <f>SUM(G365:G369)</f>
        <v>5877.3980199999996</v>
      </c>
      <c r="H370" s="44">
        <f>SUM(H365:H369)</f>
        <v>70528.776240000007</v>
      </c>
      <c r="I370" s="44"/>
      <c r="J370" s="44">
        <f>SUM(J365:J369)</f>
        <v>5796.3890200000023</v>
      </c>
      <c r="K370" s="44">
        <f>SUM(K365:K369)</f>
        <v>69556.668240000043</v>
      </c>
      <c r="L370" s="44">
        <f>SUM(L365:L369)</f>
        <v>5877.3980199999996</v>
      </c>
      <c r="M370" s="44">
        <f>SUM(M365:M369)</f>
        <v>70528.776240000007</v>
      </c>
      <c r="O370" s="33" t="b">
        <f>E370=J370</f>
        <v>1</v>
      </c>
      <c r="P370" s="33" t="b">
        <f t="shared" ref="P370:R370" si="30">F370=K370</f>
        <v>1</v>
      </c>
      <c r="Q370" s="33" t="b">
        <f t="shared" si="30"/>
        <v>1</v>
      </c>
      <c r="R370" s="33" t="b">
        <f t="shared" si="30"/>
        <v>1</v>
      </c>
    </row>
    <row r="371" spans="1:18" ht="15" customHeight="1" x14ac:dyDescent="0.25">
      <c r="A371" s="14" t="str">
        <f>IF(AND(ISBLANK(B371),ISBLANK(C371)),"",MAX($A$10:A370)+1)</f>
        <v/>
      </c>
      <c r="E371" s="18"/>
      <c r="G371" s="18"/>
      <c r="I371" s="42"/>
      <c r="J371" s="18"/>
      <c r="L371" s="18"/>
    </row>
    <row r="372" spans="1:18" ht="15" customHeight="1" x14ac:dyDescent="0.4">
      <c r="A372" s="14">
        <f>IF(AND(ISBLANK(B372),ISBLANK(C372)),"",MAX($A$10:A371)+1)</f>
        <v>217</v>
      </c>
      <c r="B372" s="37" t="s">
        <v>119</v>
      </c>
      <c r="C372" s="37" t="s">
        <v>120</v>
      </c>
      <c r="D372" s="37"/>
      <c r="E372" s="18"/>
      <c r="G372" s="18"/>
      <c r="I372" s="42"/>
      <c r="J372" s="18"/>
      <c r="L372" s="18"/>
    </row>
    <row r="373" spans="1:18" ht="15" customHeight="1" x14ac:dyDescent="0.25">
      <c r="A373" s="14">
        <f>IF(AND(ISBLANK(B373),ISBLANK(C373)),"",MAX($A$10:A372)+1)</f>
        <v>218</v>
      </c>
      <c r="B373" s="2" t="s">
        <v>121</v>
      </c>
      <c r="C373" s="50">
        <v>475000</v>
      </c>
      <c r="D373" s="14"/>
      <c r="E373" s="10">
        <f>'Rate Design (unblended)'!$D$76</f>
        <v>2.1937000000000002</v>
      </c>
      <c r="F373" s="34">
        <f>E373*$C373</f>
        <v>1042007.5000000001</v>
      </c>
      <c r="G373" s="10">
        <f>'Rate Design (unblended)'!$AS$76</f>
        <v>2.4508999999999999</v>
      </c>
      <c r="H373" s="34">
        <f>G373*$C373</f>
        <v>1164177.5</v>
      </c>
      <c r="I373" s="42"/>
      <c r="J373" s="10">
        <f>'Rate Design (unblended)'!$D$83</f>
        <v>2.1937000000000002</v>
      </c>
      <c r="K373" s="34">
        <f>J373*$C373</f>
        <v>1042007.5000000001</v>
      </c>
      <c r="L373" s="10">
        <f>'Rate Design (unblended)'!$AS$83</f>
        <v>2.4508999999999999</v>
      </c>
      <c r="M373" s="34">
        <f>L373*$C373</f>
        <v>1164177.5</v>
      </c>
      <c r="O373" s="33" t="b">
        <f>E373=J373</f>
        <v>1</v>
      </c>
      <c r="P373" s="33" t="b">
        <f t="shared" ref="P373:R373" si="31">F373=K373</f>
        <v>1</v>
      </c>
      <c r="Q373" s="33" t="b">
        <f t="shared" si="31"/>
        <v>1</v>
      </c>
      <c r="R373" s="33" t="b">
        <f t="shared" si="31"/>
        <v>1</v>
      </c>
    </row>
    <row r="374" spans="1:18" ht="15" customHeight="1" x14ac:dyDescent="0.25">
      <c r="A374" s="14">
        <f>IF(AND(ISBLANK(B374),ISBLANK(C374)),"",MAX($A$10:A373)+1)</f>
        <v>219</v>
      </c>
      <c r="B374" s="41" t="s">
        <v>116</v>
      </c>
      <c r="C374" s="49"/>
      <c r="E374" s="10"/>
      <c r="G374" s="10"/>
      <c r="I374" s="42"/>
      <c r="J374" s="10"/>
      <c r="L374" s="10"/>
    </row>
    <row r="375" spans="1:18" ht="15" customHeight="1" x14ac:dyDescent="0.25">
      <c r="A375" s="14">
        <f>IF(AND(ISBLANK(B375),ISBLANK(C375)),"",MAX($A$10:A374)+1)</f>
        <v>220</v>
      </c>
      <c r="B375" s="43" t="s">
        <v>18</v>
      </c>
      <c r="C375" s="50">
        <f>C$373</f>
        <v>475000</v>
      </c>
      <c r="D375" s="14"/>
      <c r="E375" s="10">
        <f>'Rate Design (unblended)'!$E$76</f>
        <v>1.5355900000000001E-3</v>
      </c>
      <c r="F375" s="34">
        <f>E375*$C375</f>
        <v>729.40525000000002</v>
      </c>
      <c r="G375" s="10">
        <f>'Rate Design (unblended)'!$N$76</f>
        <v>0</v>
      </c>
      <c r="H375" s="34">
        <f>G375*$C375</f>
        <v>0</v>
      </c>
      <c r="I375" s="42"/>
      <c r="J375" s="10">
        <f>'Rate Design (unblended)'!$E$83</f>
        <v>1.5355900000000001E-3</v>
      </c>
      <c r="K375" s="34">
        <f>J375*$C375</f>
        <v>729.40525000000002</v>
      </c>
      <c r="L375" s="10">
        <f>'Rate Design (unblended)'!$N$83</f>
        <v>0</v>
      </c>
      <c r="M375" s="34">
        <f>L375*$C375</f>
        <v>0</v>
      </c>
    </row>
    <row r="376" spans="1:18" ht="15" customHeight="1" x14ac:dyDescent="0.25">
      <c r="A376" s="14">
        <f>IF(AND(ISBLANK(B376),ISBLANK(C376)),"",MAX($A$10:A375)+1)</f>
        <v>221</v>
      </c>
      <c r="B376" s="43" t="s">
        <v>19</v>
      </c>
      <c r="C376" s="50">
        <f t="shared" ref="C376:C379" si="32">C$373</f>
        <v>475000</v>
      </c>
      <c r="D376" s="14"/>
      <c r="E376" s="10">
        <f>'Rate Design (unblended)'!$F$76</f>
        <v>2.5600000000000001E-2</v>
      </c>
      <c r="F376" s="34">
        <f>E376*$C376</f>
        <v>12160</v>
      </c>
      <c r="G376" s="10">
        <f>'Rate Design (unblended)'!$O$76</f>
        <v>3.2686756668099996E-2</v>
      </c>
      <c r="H376" s="34">
        <f>G376*$C376</f>
        <v>15526.209417347498</v>
      </c>
      <c r="I376" s="42"/>
      <c r="J376" s="10">
        <f>'Rate Design (unblended)'!$F$83</f>
        <v>0</v>
      </c>
      <c r="K376" s="34">
        <f>J376*$C376</f>
        <v>0</v>
      </c>
      <c r="L376" s="10">
        <f>'Rate Design (unblended)'!$O$83</f>
        <v>0</v>
      </c>
      <c r="M376" s="34">
        <f>L376*$C376</f>
        <v>0</v>
      </c>
    </row>
    <row r="377" spans="1:18" ht="15" customHeight="1" x14ac:dyDescent="0.25">
      <c r="A377" s="14">
        <f>IF(AND(ISBLANK(B377),ISBLANK(C377)),"",MAX($A$10:A376)+1)</f>
        <v>222</v>
      </c>
      <c r="B377" s="43" t="s">
        <v>22</v>
      </c>
      <c r="C377" s="50">
        <f t="shared" si="32"/>
        <v>475000</v>
      </c>
      <c r="D377" s="14"/>
      <c r="E377" s="10">
        <f>'Rate Design (unblended)'!$I$76</f>
        <v>8.6499999999999994E-2</v>
      </c>
      <c r="F377" s="34">
        <f>E377*$C377</f>
        <v>41087.5</v>
      </c>
      <c r="G377" s="10">
        <f>'Rate Design (unblended)'!$R$76</f>
        <v>9.8400000000000001E-2</v>
      </c>
      <c r="H377" s="34">
        <f>G377*$C377</f>
        <v>46740</v>
      </c>
      <c r="I377" s="42"/>
      <c r="J377" s="10">
        <f>'Rate Design (unblended)'!$I$83</f>
        <v>0</v>
      </c>
      <c r="K377" s="34">
        <f>J377*$C377</f>
        <v>0</v>
      </c>
      <c r="L377" s="10">
        <f>'Rate Design (unblended)'!$R$83</f>
        <v>0</v>
      </c>
      <c r="M377" s="34">
        <f>L377*$C377</f>
        <v>0</v>
      </c>
    </row>
    <row r="378" spans="1:18" ht="15" customHeight="1" x14ac:dyDescent="0.25">
      <c r="A378" s="14">
        <f>IF(AND(ISBLANK(B378),ISBLANK(C378)),"",MAX($A$10:A377)+1)</f>
        <v>223</v>
      </c>
      <c r="B378" s="43" t="s">
        <v>23</v>
      </c>
      <c r="C378" s="50">
        <f t="shared" si="32"/>
        <v>475000</v>
      </c>
      <c r="D378" s="14"/>
      <c r="E378" s="53">
        <f>$P$2*(E373+E376+E377)</f>
        <v>8.2317060000000011E-2</v>
      </c>
      <c r="F378" s="34">
        <f>E378*$C378</f>
        <v>39100.603500000005</v>
      </c>
      <c r="G378" s="10">
        <f>'Rate Design (unblended)'!$S$76</f>
        <v>0</v>
      </c>
      <c r="H378" s="34">
        <f>G378*$C378</f>
        <v>0</v>
      </c>
      <c r="I378" s="42"/>
      <c r="J378" s="53">
        <f>$P$2*(J373+J376+J377)</f>
        <v>7.8315090000000018E-2</v>
      </c>
      <c r="K378" s="34">
        <f>J378*$C378</f>
        <v>37199.667750000008</v>
      </c>
      <c r="L378" s="10">
        <f>'Rate Design (unblended)'!$S$83</f>
        <v>0</v>
      </c>
      <c r="M378" s="34">
        <f>L378*$C378</f>
        <v>0</v>
      </c>
    </row>
    <row r="379" spans="1:18" ht="15" customHeight="1" x14ac:dyDescent="0.25">
      <c r="A379" s="14">
        <f>IF(AND(ISBLANK(B379),ISBLANK(C379)),"",MAX($A$10:A378)+1)</f>
        <v>224</v>
      </c>
      <c r="B379" s="43" t="s">
        <v>24</v>
      </c>
      <c r="C379" s="50">
        <f t="shared" si="32"/>
        <v>475000</v>
      </c>
      <c r="D379" s="14"/>
      <c r="E379" s="10">
        <f>'Rate Design (unblended)'!$K$76</f>
        <v>-1.3482480200000002E-2</v>
      </c>
      <c r="F379" s="34">
        <f>E379*$C379</f>
        <v>-6404.1780950000011</v>
      </c>
      <c r="G379" s="10">
        <f>'Rate Design (unblended)'!$T$76</f>
        <v>-1.3482480200000002E-2</v>
      </c>
      <c r="H379" s="34">
        <f>G379*$C379</f>
        <v>-6404.1780950000011</v>
      </c>
      <c r="I379" s="42"/>
      <c r="J379" s="10">
        <f>'Rate Design (unblended)'!$K$83</f>
        <v>-1.3482480200000002E-2</v>
      </c>
      <c r="K379" s="34">
        <f>J379*$C379</f>
        <v>-6404.1780950000011</v>
      </c>
      <c r="L379" s="10">
        <f>'Rate Design (unblended)'!$T$83</f>
        <v>-1.3482480200000002E-2</v>
      </c>
      <c r="M379" s="34">
        <f>L379*$C379</f>
        <v>-6404.1780950000011</v>
      </c>
    </row>
    <row r="380" spans="1:18" ht="15" customHeight="1" x14ac:dyDescent="0.25">
      <c r="A380" s="14">
        <f>IF(AND(ISBLANK(B380),ISBLANK(C380)),"",MAX($A$10:A379)+1)</f>
        <v>225</v>
      </c>
      <c r="B380" s="45" t="s">
        <v>122</v>
      </c>
      <c r="C380" s="49"/>
      <c r="E380" s="46">
        <f>SUM(E373:E379)</f>
        <v>2.3761701698</v>
      </c>
      <c r="F380" s="44">
        <f>SUM(F373:F379)</f>
        <v>1128680.8306549999</v>
      </c>
      <c r="G380" s="46">
        <f>SUM(G373:G379)</f>
        <v>2.5685042764680999</v>
      </c>
      <c r="H380" s="44">
        <f>SUM(H373:H379)</f>
        <v>1220039.5313223475</v>
      </c>
      <c r="I380" s="42"/>
      <c r="J380" s="46">
        <f>SUM(J373:J379)</f>
        <v>2.2600681998000001</v>
      </c>
      <c r="K380" s="44">
        <f>SUM(K373:K379)</f>
        <v>1073532.394905</v>
      </c>
      <c r="L380" s="46">
        <f>SUM(L373:L379)</f>
        <v>2.4374175197999999</v>
      </c>
      <c r="M380" s="44">
        <f>SUM(M373:M379)</f>
        <v>1157773.3219049999</v>
      </c>
    </row>
    <row r="381" spans="1:18" ht="15" customHeight="1" x14ac:dyDescent="0.25">
      <c r="A381" s="14" t="str">
        <f>IF(AND(ISBLANK(B381),ISBLANK(C381)),"",MAX($A$10:A380)+1)</f>
        <v/>
      </c>
      <c r="C381" s="49"/>
      <c r="E381" s="42"/>
      <c r="I381" s="42"/>
      <c r="J381" s="42"/>
    </row>
    <row r="382" spans="1:18" ht="15" customHeight="1" x14ac:dyDescent="0.25">
      <c r="A382" s="14">
        <f>IF(AND(ISBLANK(B382),ISBLANK(C382)),"",MAX($A$10:A381)+1)</f>
        <v>226</v>
      </c>
      <c r="B382" s="2" t="s">
        <v>123</v>
      </c>
      <c r="C382" s="49"/>
      <c r="E382" s="42"/>
      <c r="F382" s="40">
        <f>SUM(F380,F370)</f>
        <v>1198237.498895</v>
      </c>
      <c r="G382" s="40"/>
      <c r="H382" s="40">
        <f>SUM(H380,H370)</f>
        <v>1290568.3075623475</v>
      </c>
      <c r="I382" s="42"/>
      <c r="J382" s="42"/>
      <c r="K382" s="40">
        <f>SUM(K380,K370)</f>
        <v>1143089.063145</v>
      </c>
      <c r="L382" s="40"/>
      <c r="M382" s="40">
        <f>SUM(M380,M370)</f>
        <v>1228302.0981449999</v>
      </c>
    </row>
    <row r="383" spans="1:18" ht="15" customHeight="1" x14ac:dyDescent="0.25">
      <c r="A383" s="14">
        <f>IF(AND(ISBLANK(B383),ISBLANK(C383)),"",MAX($A$10:A382)+1)</f>
        <v>227</v>
      </c>
      <c r="B383" s="2" t="s">
        <v>124</v>
      </c>
      <c r="C383" s="49"/>
      <c r="E383" s="42"/>
      <c r="F383" s="40">
        <f>F382/12</f>
        <v>99853.124907916659</v>
      </c>
      <c r="G383" s="40"/>
      <c r="H383" s="40">
        <f>H382/12</f>
        <v>107547.35896352895</v>
      </c>
      <c r="I383" s="42"/>
      <c r="J383" s="42"/>
      <c r="K383" s="40">
        <f>K382/12</f>
        <v>95257.421928750002</v>
      </c>
      <c r="L383" s="40"/>
      <c r="M383" s="40">
        <f>M382/12</f>
        <v>102358.50817874999</v>
      </c>
    </row>
    <row r="384" spans="1:18" ht="15" customHeight="1" x14ac:dyDescent="0.25">
      <c r="A384" s="14" t="str">
        <f>IF(AND(ISBLANK(B384),ISBLANK(C384)),"",MAX($A$10:A383)+1)</f>
        <v/>
      </c>
      <c r="C384" s="49"/>
      <c r="E384" s="42"/>
      <c r="I384" s="42"/>
      <c r="J384" s="42"/>
    </row>
    <row r="385" spans="1:13" ht="15" customHeight="1" x14ac:dyDescent="0.25">
      <c r="A385" s="14">
        <f>IF(AND(ISBLANK(B385),ISBLANK(C385)),"",MAX($A$10:A384)+1)</f>
        <v>228</v>
      </c>
      <c r="B385" s="2" t="s">
        <v>125</v>
      </c>
      <c r="C385" s="50">
        <f>C$373</f>
        <v>475000</v>
      </c>
      <c r="D385" s="14"/>
      <c r="E385" s="12">
        <f>SUM(RetailCurrent!$D$78:$F$79)</f>
        <v>7.7218891254665714</v>
      </c>
      <c r="F385" s="34">
        <f>E385*$C385</f>
        <v>3667897.3345966213</v>
      </c>
      <c r="G385" s="12">
        <f>E385</f>
        <v>7.7218891254665714</v>
      </c>
      <c r="H385" s="34">
        <f>G385*$C385</f>
        <v>3667897.3345966213</v>
      </c>
      <c r="I385" s="42"/>
      <c r="J385" s="10">
        <f>'Rate Design (unblended)'!$M$83</f>
        <v>0.17399999999999999</v>
      </c>
      <c r="K385" s="34">
        <f>J385*$C385</f>
        <v>82650</v>
      </c>
      <c r="L385" s="10">
        <f>'Rate Design (unblended)'!$V$83</f>
        <v>0.17399999999999999</v>
      </c>
      <c r="M385" s="34">
        <f>L385*$C385</f>
        <v>82650</v>
      </c>
    </row>
    <row r="386" spans="1:13" ht="15" customHeight="1" x14ac:dyDescent="0.25">
      <c r="A386" s="14">
        <f>IF(AND(ISBLANK(B386),ISBLANK(C386)),"",MAX($A$10:A385)+1)</f>
        <v>229</v>
      </c>
      <c r="B386" s="2" t="s">
        <v>126</v>
      </c>
      <c r="E386" s="46">
        <f>SUM(E385,E380)</f>
        <v>10.098059295266571</v>
      </c>
      <c r="F386" s="40"/>
      <c r="G386" s="46">
        <f>SUM(G385,G380)</f>
        <v>10.290393401934672</v>
      </c>
      <c r="H386" s="40"/>
      <c r="I386" s="42"/>
      <c r="J386" s="46">
        <f>SUM(J385,J380)</f>
        <v>2.4340681998</v>
      </c>
      <c r="K386" s="40"/>
      <c r="L386" s="46">
        <f>SUM(L385,L380)</f>
        <v>2.6114175197999998</v>
      </c>
      <c r="M386" s="40"/>
    </row>
    <row r="387" spans="1:13" ht="15" customHeight="1" x14ac:dyDescent="0.25">
      <c r="A387" s="14" t="str">
        <f>IF(AND(ISBLANK(B387),ISBLANK(C387)),"",MAX($A$10:A386)+1)</f>
        <v/>
      </c>
      <c r="I387" s="42"/>
    </row>
    <row r="388" spans="1:13" ht="15" customHeight="1" x14ac:dyDescent="0.25">
      <c r="A388" s="14">
        <f>IF(AND(ISBLANK(B388),ISBLANK(C388)),"",MAX($A$10:A387)+1)</f>
        <v>230</v>
      </c>
      <c r="B388" s="2" t="s">
        <v>127</v>
      </c>
      <c r="E388" s="47"/>
      <c r="F388" s="40">
        <f>SUM(F382,F385)</f>
        <v>4866134.8334916215</v>
      </c>
      <c r="H388" s="40">
        <f>SUM(H382,H385)</f>
        <v>4958465.6421589684</v>
      </c>
      <c r="I388" s="42"/>
      <c r="J388" s="47"/>
      <c r="K388" s="40">
        <f>SUM(K382,K385)</f>
        <v>1225739.063145</v>
      </c>
      <c r="M388" s="40">
        <f>SUM(M382,M385)</f>
        <v>1310952.0981449999</v>
      </c>
    </row>
    <row r="389" spans="1:13" ht="15" customHeight="1" x14ac:dyDescent="0.25">
      <c r="A389" s="14">
        <f>IF(AND(ISBLANK(B389),ISBLANK(C389)),"",MAX($A$10:A388)+1)</f>
        <v>231</v>
      </c>
      <c r="B389" s="2" t="s">
        <v>128</v>
      </c>
      <c r="E389" s="47"/>
      <c r="F389" s="40">
        <f>F388/12</f>
        <v>405511.23612430179</v>
      </c>
      <c r="G389" s="40"/>
      <c r="H389" s="40">
        <f>H388/12</f>
        <v>413205.47017991403</v>
      </c>
      <c r="I389" s="42"/>
      <c r="J389" s="47"/>
      <c r="K389" s="40">
        <f>K388/12</f>
        <v>102144.92192875</v>
      </c>
      <c r="L389" s="40"/>
      <c r="M389" s="40">
        <f>M388/12</f>
        <v>109246.00817874999</v>
      </c>
    </row>
    <row r="390" spans="1:13" ht="15" customHeight="1" x14ac:dyDescent="0.25">
      <c r="A390" s="14" t="str">
        <f>IF(AND(ISBLANK(B390),ISBLANK(C390)),"",MAX($A$10:A389)+1)</f>
        <v/>
      </c>
      <c r="E390" s="47"/>
      <c r="F390" s="47"/>
      <c r="J390" s="47"/>
      <c r="K390" s="47"/>
    </row>
    <row r="391" spans="1:13" ht="15" customHeight="1" x14ac:dyDescent="0.25">
      <c r="A391" s="14">
        <f>IF(AND(ISBLANK(B391),ISBLANK(C391)),"",MAX($A$10:A390)+1)</f>
        <v>232</v>
      </c>
      <c r="B391" s="2" t="s">
        <v>129</v>
      </c>
      <c r="E391" s="47"/>
      <c r="F391" s="47"/>
      <c r="H391" s="33">
        <f>H388-F388</f>
        <v>92330.808667346835</v>
      </c>
      <c r="J391" s="47"/>
      <c r="K391" s="47"/>
      <c r="M391" s="33">
        <f>M388-K388</f>
        <v>85213.034999999916</v>
      </c>
    </row>
    <row r="392" spans="1:13" ht="15" customHeight="1" x14ac:dyDescent="0.25">
      <c r="A392" s="14">
        <f>IF(AND(ISBLANK(B392),ISBLANK(C392)),"",MAX($A$10:A391)+1)</f>
        <v>233</v>
      </c>
      <c r="B392" s="2" t="s">
        <v>130</v>
      </c>
      <c r="E392" s="47"/>
      <c r="F392" s="47"/>
      <c r="H392" s="33">
        <f>H389-F389</f>
        <v>7694.2340556122363</v>
      </c>
      <c r="J392" s="47"/>
      <c r="K392" s="47"/>
      <c r="M392" s="33">
        <f>M389-K389</f>
        <v>7101.086249999993</v>
      </c>
    </row>
    <row r="393" spans="1:13" ht="15" customHeight="1" x14ac:dyDescent="0.25">
      <c r="A393" s="14">
        <f>IF(AND(ISBLANK(B393),ISBLANK(C393)),"",MAX($A$10:A392)+1)</f>
        <v>234</v>
      </c>
      <c r="B393" s="2" t="s">
        <v>131</v>
      </c>
      <c r="E393" s="47"/>
      <c r="F393" s="47"/>
      <c r="H393" s="48">
        <f>H391/F382</f>
        <v>7.7055515916079398E-2</v>
      </c>
      <c r="J393" s="47"/>
      <c r="K393" s="47"/>
      <c r="M393" s="48">
        <f>M391/K382</f>
        <v>7.4546277930043231E-2</v>
      </c>
    </row>
    <row r="394" spans="1:13" ht="15" customHeight="1" x14ac:dyDescent="0.25">
      <c r="A394" s="14">
        <f>IF(AND(ISBLANK(B394),ISBLANK(C394)),"",MAX($A$10:A393)+1)</f>
        <v>235</v>
      </c>
      <c r="B394" s="2" t="s">
        <v>132</v>
      </c>
      <c r="E394" s="47"/>
      <c r="F394" s="47"/>
      <c r="H394" s="48">
        <f>H391/F388</f>
        <v>1.8974157483650379E-2</v>
      </c>
      <c r="J394" s="47"/>
      <c r="K394" s="47"/>
      <c r="M394" s="48">
        <f>M391/K388</f>
        <v>6.9519718806513683E-2</v>
      </c>
    </row>
    <row r="396" spans="1:13" ht="15" customHeight="1" x14ac:dyDescent="0.25">
      <c r="B396" s="2" t="s">
        <v>135</v>
      </c>
    </row>
    <row r="398" spans="1:13" ht="15" customHeight="1" x14ac:dyDescent="0.25">
      <c r="A398" s="31" t="str">
        <f>$A$1</f>
        <v>Peoples Natural Gas Company LLC</v>
      </c>
      <c r="M398" s="7" t="str">
        <f>$M$1</f>
        <v xml:space="preserve"> </v>
      </c>
    </row>
    <row r="399" spans="1:13" ht="15" customHeight="1" x14ac:dyDescent="0.25">
      <c r="A399" s="31" t="str">
        <f>$A$2</f>
        <v>12 Months Ending December 31, 2027</v>
      </c>
      <c r="M399" s="7"/>
    </row>
    <row r="400" spans="1:13" ht="15" customHeight="1" x14ac:dyDescent="0.25">
      <c r="A400" s="31" t="str">
        <f>$A$3</f>
        <v>Bill Impacts per Notice (includes 3.57% DSIC and current USR)</v>
      </c>
      <c r="M400" s="7"/>
    </row>
    <row r="401" spans="1:18" ht="15" customHeight="1" x14ac:dyDescent="0.25">
      <c r="A401" s="31"/>
    </row>
    <row r="402" spans="1:18" ht="15" customHeight="1" x14ac:dyDescent="0.25">
      <c r="A402" s="31"/>
    </row>
    <row r="403" spans="1:18" ht="15" customHeight="1" x14ac:dyDescent="0.25">
      <c r="A403" s="32" t="s">
        <v>143</v>
      </c>
    </row>
    <row r="405" spans="1:18" ht="15" customHeight="1" x14ac:dyDescent="0.4">
      <c r="A405" s="37" t="s">
        <v>97</v>
      </c>
      <c r="B405" s="37" t="s">
        <v>98</v>
      </c>
      <c r="C405" s="37" t="s">
        <v>99</v>
      </c>
      <c r="D405" s="37"/>
      <c r="E405" s="37" t="s">
        <v>100</v>
      </c>
      <c r="F405" s="37" t="s">
        <v>101</v>
      </c>
      <c r="G405" s="37" t="s">
        <v>102</v>
      </c>
      <c r="H405" s="37" t="s">
        <v>103</v>
      </c>
      <c r="J405" s="37" t="s">
        <v>104</v>
      </c>
      <c r="K405" s="37" t="s">
        <v>105</v>
      </c>
      <c r="L405" s="37" t="s">
        <v>106</v>
      </c>
      <c r="M405" s="37" t="s">
        <v>107</v>
      </c>
    </row>
    <row r="406" spans="1:18" ht="15" customHeight="1" x14ac:dyDescent="0.4">
      <c r="A406" s="37"/>
      <c r="E406" s="38" t="s">
        <v>108</v>
      </c>
      <c r="F406" s="38"/>
      <c r="G406" s="38"/>
      <c r="H406" s="38"/>
      <c r="J406" s="38" t="s">
        <v>109</v>
      </c>
      <c r="K406" s="38"/>
      <c r="L406" s="38"/>
      <c r="M406" s="38"/>
    </row>
    <row r="407" spans="1:18" ht="15" customHeight="1" x14ac:dyDescent="0.4">
      <c r="A407" s="14"/>
      <c r="E407" s="38" t="s">
        <v>110</v>
      </c>
      <c r="F407" s="39"/>
      <c r="G407" s="38" t="s">
        <v>111</v>
      </c>
      <c r="H407" s="39"/>
      <c r="J407" s="38" t="s">
        <v>110</v>
      </c>
      <c r="K407" s="39"/>
      <c r="L407" s="38" t="s">
        <v>111</v>
      </c>
      <c r="M407" s="39"/>
    </row>
    <row r="408" spans="1:18" ht="15" customHeight="1" x14ac:dyDescent="0.4">
      <c r="A408" s="14">
        <f>IF(AND(ISBLANK(B408),ISBLANK(B416)),"",MAX($A$10:A407)+1)</f>
        <v>236</v>
      </c>
      <c r="B408" s="37" t="s">
        <v>112</v>
      </c>
      <c r="C408" s="37" t="s">
        <v>113</v>
      </c>
      <c r="D408" s="37"/>
      <c r="E408" s="37" t="s">
        <v>114</v>
      </c>
      <c r="F408" s="37" t="s">
        <v>115</v>
      </c>
      <c r="G408" s="37" t="s">
        <v>114</v>
      </c>
      <c r="H408" s="37" t="s">
        <v>115</v>
      </c>
      <c r="J408" s="37" t="s">
        <v>114</v>
      </c>
      <c r="K408" s="37" t="s">
        <v>115</v>
      </c>
      <c r="L408" s="37" t="s">
        <v>114</v>
      </c>
      <c r="M408" s="37" t="s">
        <v>115</v>
      </c>
    </row>
    <row r="409" spans="1:18" ht="15" customHeight="1" x14ac:dyDescent="0.25">
      <c r="A409" s="14">
        <f>IF(AND(ISBLANK(B409),ISBLANK(C409)),"",MAX($A$10:A408)+1)</f>
        <v>237</v>
      </c>
      <c r="B409" s="2" t="s">
        <v>36</v>
      </c>
      <c r="C409" s="14">
        <v>12</v>
      </c>
      <c r="D409" s="14"/>
      <c r="E409" s="34">
        <f>'Rate Design (unblended)'!$D$66</f>
        <v>5630.0000000000027</v>
      </c>
      <c r="F409" s="34">
        <f>E409*$C409</f>
        <v>67560.000000000029</v>
      </c>
      <c r="G409" s="42">
        <f>'Rate Design (unblended)'!$AS$66</f>
        <v>5912</v>
      </c>
      <c r="H409" s="40">
        <f>G409*$C409</f>
        <v>70944</v>
      </c>
      <c r="J409" s="34">
        <f>'Rate Design (unblended)'!$D$70</f>
        <v>5630.0000000000027</v>
      </c>
      <c r="K409" s="34">
        <f>J409*$C409</f>
        <v>67560.000000000029</v>
      </c>
      <c r="L409" s="42">
        <f>'Rate Design (unblended)'!$AS$70</f>
        <v>5912</v>
      </c>
      <c r="M409" s="40">
        <f>L409*$C409</f>
        <v>70944</v>
      </c>
    </row>
    <row r="410" spans="1:18" ht="15" customHeight="1" x14ac:dyDescent="0.25">
      <c r="A410" s="14">
        <f>IF(AND(ISBLANK(B410),ISBLANK(C410)),"",MAX($A$10:A409)+1)</f>
        <v>238</v>
      </c>
      <c r="B410" s="41" t="s">
        <v>116</v>
      </c>
      <c r="E410" s="34"/>
      <c r="F410" s="34"/>
      <c r="G410" s="42"/>
      <c r="H410" s="34"/>
      <c r="J410" s="34"/>
      <c r="K410" s="34"/>
      <c r="L410" s="42"/>
      <c r="M410" s="34"/>
    </row>
    <row r="411" spans="1:18" ht="15" customHeight="1" x14ac:dyDescent="0.25">
      <c r="A411" s="14">
        <f>IF(AND(ISBLANK(B411),ISBLANK(C411)),"",MAX($A$10:A410)+1)</f>
        <v>239</v>
      </c>
      <c r="B411" s="43" t="s">
        <v>117</v>
      </c>
      <c r="C411" s="14">
        <f>C$12</f>
        <v>12</v>
      </c>
      <c r="D411" s="14"/>
      <c r="E411" s="10">
        <f>'Rate Design (unblended)'!$G$66</f>
        <v>0</v>
      </c>
      <c r="F411" s="34">
        <f>E411*$C411</f>
        <v>0</v>
      </c>
      <c r="G411" s="18">
        <f>'Rate Design (unblended)'!$P$66</f>
        <v>0</v>
      </c>
      <c r="H411" s="34">
        <f>G411*$C411</f>
        <v>0</v>
      </c>
      <c r="J411" s="10">
        <f>'Rate Design (unblended)'!$G$70</f>
        <v>0</v>
      </c>
      <c r="K411" s="34">
        <f>J411*$C411</f>
        <v>0</v>
      </c>
      <c r="L411" s="18">
        <f>'Rate Design (unblended)'!$P$70</f>
        <v>0</v>
      </c>
      <c r="M411" s="34">
        <f>L411*$C411</f>
        <v>0</v>
      </c>
    </row>
    <row r="412" spans="1:18" ht="15" customHeight="1" x14ac:dyDescent="0.25">
      <c r="A412" s="14">
        <f>IF(AND(ISBLANK(B412),ISBLANK(C412)),"",MAX($A$10:A411)+1)</f>
        <v>240</v>
      </c>
      <c r="B412" s="43" t="s">
        <v>23</v>
      </c>
      <c r="C412" s="14">
        <f>C$12</f>
        <v>12</v>
      </c>
      <c r="D412" s="14"/>
      <c r="E412" s="53">
        <f>$P$2*E409</f>
        <v>200.9910000000001</v>
      </c>
      <c r="F412" s="34">
        <f>E412*$C412</f>
        <v>2411.8920000000012</v>
      </c>
      <c r="G412" s="18">
        <f>'Rate Design (unblended)'!$S$66</f>
        <v>0</v>
      </c>
      <c r="H412" s="34">
        <f>G412*$C412</f>
        <v>0</v>
      </c>
      <c r="J412" s="53">
        <f>$P$2*J409</f>
        <v>200.9910000000001</v>
      </c>
      <c r="K412" s="34">
        <f>J412*$C412</f>
        <v>2411.8920000000012</v>
      </c>
      <c r="L412" s="18">
        <f>'Rate Design (unblended)'!$S$70</f>
        <v>0</v>
      </c>
      <c r="M412" s="34">
        <f>L412*$C412</f>
        <v>0</v>
      </c>
    </row>
    <row r="413" spans="1:18" ht="15" customHeight="1" x14ac:dyDescent="0.25">
      <c r="A413" s="14">
        <f>IF(AND(ISBLANK(B413),ISBLANK(C413)),"",MAX($A$10:A412)+1)</f>
        <v>241</v>
      </c>
      <c r="B413" s="43" t="s">
        <v>24</v>
      </c>
      <c r="C413" s="14">
        <f>C$12</f>
        <v>12</v>
      </c>
      <c r="D413" s="14"/>
      <c r="E413" s="10">
        <f>'Rate Design (unblended)'!$K$66</f>
        <v>-34.601980000000019</v>
      </c>
      <c r="F413" s="34">
        <f>E413*$C413</f>
        <v>-415.2237600000002</v>
      </c>
      <c r="G413" s="18">
        <f>'Rate Design (unblended)'!$T$66</f>
        <v>-34.601980000000019</v>
      </c>
      <c r="H413" s="34">
        <f>G413*$C413</f>
        <v>-415.2237600000002</v>
      </c>
      <c r="J413" s="10">
        <f>'Rate Design (unblended)'!$K$70</f>
        <v>-34.601980000000019</v>
      </c>
      <c r="K413" s="34">
        <f>J413*$C413</f>
        <v>-415.2237600000002</v>
      </c>
      <c r="L413" s="18">
        <f>'Rate Design (unblended)'!$T$70</f>
        <v>-34.601980000000019</v>
      </c>
      <c r="M413" s="34">
        <f>L413*$C413</f>
        <v>-415.2237600000002</v>
      </c>
    </row>
    <row r="414" spans="1:18" ht="15" customHeight="1" x14ac:dyDescent="0.25">
      <c r="A414" s="14">
        <f>IF(AND(ISBLANK(B414),ISBLANK(C414)),"",MAX($A$10:A413)+1)</f>
        <v>242</v>
      </c>
      <c r="B414" s="2" t="s">
        <v>118</v>
      </c>
      <c r="C414" s="14"/>
      <c r="D414" s="14"/>
      <c r="E414" s="44">
        <f>SUM(E409:E413)</f>
        <v>5796.3890200000023</v>
      </c>
      <c r="F414" s="44">
        <f>SUM(F409:F413)</f>
        <v>69556.668240000043</v>
      </c>
      <c r="G414" s="44">
        <f>SUM(G409:G413)</f>
        <v>5877.3980199999996</v>
      </c>
      <c r="H414" s="44">
        <f>SUM(H409:H413)</f>
        <v>70528.776240000007</v>
      </c>
      <c r="I414" s="44"/>
      <c r="J414" s="44">
        <f>SUM(J409:J413)</f>
        <v>5796.3890200000023</v>
      </c>
      <c r="K414" s="44">
        <f>SUM(K409:K413)</f>
        <v>69556.668240000043</v>
      </c>
      <c r="L414" s="44">
        <f>SUM(L409:L413)</f>
        <v>5877.3980199999996</v>
      </c>
      <c r="M414" s="44">
        <f>SUM(M409:M413)</f>
        <v>70528.776240000007</v>
      </c>
      <c r="O414" s="33" t="b">
        <f>E414=J414</f>
        <v>1</v>
      </c>
      <c r="P414" s="33" t="b">
        <f t="shared" ref="P414:R414" si="33">F414=K414</f>
        <v>1</v>
      </c>
      <c r="Q414" s="33" t="b">
        <f t="shared" si="33"/>
        <v>1</v>
      </c>
      <c r="R414" s="33" t="b">
        <f t="shared" si="33"/>
        <v>1</v>
      </c>
    </row>
    <row r="415" spans="1:18" ht="15" customHeight="1" x14ac:dyDescent="0.25">
      <c r="A415" s="14" t="str">
        <f>IF(AND(ISBLANK(B415),ISBLANK(C415)),"",MAX($A$10:A414)+1)</f>
        <v/>
      </c>
      <c r="E415" s="18"/>
      <c r="G415" s="18"/>
      <c r="I415" s="42"/>
      <c r="J415" s="18"/>
      <c r="L415" s="18"/>
    </row>
    <row r="416" spans="1:18" ht="15" customHeight="1" x14ac:dyDescent="0.4">
      <c r="A416" s="14">
        <f>IF(AND(ISBLANK(B416),ISBLANK(C416)),"",MAX($A$10:A415)+1)</f>
        <v>243</v>
      </c>
      <c r="B416" s="37" t="s">
        <v>119</v>
      </c>
      <c r="C416" s="37" t="s">
        <v>120</v>
      </c>
      <c r="D416" s="37"/>
      <c r="E416" s="18"/>
      <c r="G416" s="18"/>
      <c r="I416" s="42"/>
      <c r="J416" s="18"/>
      <c r="L416" s="18"/>
    </row>
    <row r="417" spans="1:18" ht="15" customHeight="1" x14ac:dyDescent="0.25">
      <c r="A417" s="14">
        <f>IF(AND(ISBLANK(B417),ISBLANK(C417)),"",MAX($A$10:A416)+1)</f>
        <v>244</v>
      </c>
      <c r="B417" s="2" t="s">
        <v>121</v>
      </c>
      <c r="C417" s="50">
        <v>1375000</v>
      </c>
      <c r="D417" s="14"/>
      <c r="E417" s="10">
        <f>'Rate Design (unblended)'!$D$77</f>
        <v>1.9097</v>
      </c>
      <c r="F417" s="34">
        <f>E417*$C417</f>
        <v>2625837.5</v>
      </c>
      <c r="G417" s="10">
        <f>'Rate Design (unblended)'!$AS$77</f>
        <v>2.1335999999999999</v>
      </c>
      <c r="H417" s="34">
        <f>G417*$C417</f>
        <v>2933700</v>
      </c>
      <c r="I417" s="42"/>
      <c r="J417" s="10">
        <f>'Rate Design (unblended)'!$D$84</f>
        <v>1.9097</v>
      </c>
      <c r="K417" s="34">
        <f>J417*$C417</f>
        <v>2625837.5</v>
      </c>
      <c r="L417" s="10">
        <f>'Rate Design (unblended)'!$AS$84</f>
        <v>2.1335999999999999</v>
      </c>
      <c r="M417" s="34">
        <f>L417*$C417</f>
        <v>2933700</v>
      </c>
      <c r="O417" s="33" t="b">
        <f>E417=J417</f>
        <v>1</v>
      </c>
      <c r="P417" s="33" t="b">
        <f t="shared" ref="P417:R417" si="34">F417=K417</f>
        <v>1</v>
      </c>
      <c r="Q417" s="33" t="b">
        <f t="shared" si="34"/>
        <v>1</v>
      </c>
      <c r="R417" s="33" t="b">
        <f t="shared" si="34"/>
        <v>1</v>
      </c>
    </row>
    <row r="418" spans="1:18" ht="15" customHeight="1" x14ac:dyDescent="0.25">
      <c r="A418" s="14">
        <f>IF(AND(ISBLANK(B418),ISBLANK(C418)),"",MAX($A$10:A417)+1)</f>
        <v>245</v>
      </c>
      <c r="B418" s="41" t="s">
        <v>116</v>
      </c>
      <c r="C418" s="49"/>
      <c r="E418" s="10"/>
      <c r="G418" s="10"/>
      <c r="I418" s="42"/>
      <c r="J418" s="10"/>
      <c r="L418" s="10"/>
    </row>
    <row r="419" spans="1:18" ht="15" customHeight="1" x14ac:dyDescent="0.25">
      <c r="A419" s="14">
        <f>IF(AND(ISBLANK(B419),ISBLANK(C419)),"",MAX($A$10:A418)+1)</f>
        <v>246</v>
      </c>
      <c r="B419" s="43" t="s">
        <v>18</v>
      </c>
      <c r="C419" s="50">
        <f>C$417</f>
        <v>1375000</v>
      </c>
      <c r="D419" s="14"/>
      <c r="E419" s="10">
        <f>'Rate Design (unblended)'!$E$77</f>
        <v>1.33679E-3</v>
      </c>
      <c r="F419" s="34">
        <f>E419*$C419</f>
        <v>1838.0862500000001</v>
      </c>
      <c r="G419" s="10">
        <f>'Rate Design (unblended)'!$N$77</f>
        <v>0</v>
      </c>
      <c r="H419" s="34">
        <f>G419*$C419</f>
        <v>0</v>
      </c>
      <c r="I419" s="42"/>
      <c r="J419" s="10">
        <f>'Rate Design (unblended)'!$E$84</f>
        <v>1.33679E-3</v>
      </c>
      <c r="K419" s="34">
        <f>J419*$C419</f>
        <v>1838.0862500000001</v>
      </c>
      <c r="L419" s="10">
        <f>'Rate Design (unblended)'!$N$84</f>
        <v>0</v>
      </c>
      <c r="M419" s="34">
        <f>L419*$C419</f>
        <v>0</v>
      </c>
    </row>
    <row r="420" spans="1:18" ht="15" customHeight="1" x14ac:dyDescent="0.25">
      <c r="A420" s="14">
        <f>IF(AND(ISBLANK(B420),ISBLANK(C420)),"",MAX($A$10:A419)+1)</f>
        <v>247</v>
      </c>
      <c r="B420" s="43" t="s">
        <v>19</v>
      </c>
      <c r="C420" s="50">
        <f t="shared" ref="C420:C423" si="35">C$417</f>
        <v>1375000</v>
      </c>
      <c r="D420" s="14"/>
      <c r="E420" s="10">
        <f>'Rate Design (unblended)'!$F$77</f>
        <v>2.5600000000000001E-2</v>
      </c>
      <c r="F420" s="34">
        <f>E420*$C420</f>
        <v>35200</v>
      </c>
      <c r="G420" s="10">
        <f>'Rate Design (unblended)'!$O$77</f>
        <v>3.2686756668099996E-2</v>
      </c>
      <c r="H420" s="34">
        <f>G420*$C420</f>
        <v>44944.290418637494</v>
      </c>
      <c r="I420" s="42"/>
      <c r="J420" s="10">
        <f>'Rate Design (unblended)'!$F$84</f>
        <v>0</v>
      </c>
      <c r="K420" s="34">
        <f>J420*$C420</f>
        <v>0</v>
      </c>
      <c r="L420" s="10">
        <f>'Rate Design (unblended)'!$O$84</f>
        <v>0</v>
      </c>
      <c r="M420" s="34">
        <f>L420*$C420</f>
        <v>0</v>
      </c>
    </row>
    <row r="421" spans="1:18" ht="15" customHeight="1" x14ac:dyDescent="0.25">
      <c r="A421" s="14">
        <f>IF(AND(ISBLANK(B421),ISBLANK(C421)),"",MAX($A$10:A420)+1)</f>
        <v>248</v>
      </c>
      <c r="B421" s="43" t="s">
        <v>22</v>
      </c>
      <c r="C421" s="50">
        <f t="shared" si="35"/>
        <v>1375000</v>
      </c>
      <c r="D421" s="14"/>
      <c r="E421" s="10">
        <f>'Rate Design (unblended)'!$I$77</f>
        <v>8.6499999999999994E-2</v>
      </c>
      <c r="F421" s="34">
        <f>E421*$C421</f>
        <v>118937.49999999999</v>
      </c>
      <c r="G421" s="10">
        <f>'Rate Design (unblended)'!$R$77</f>
        <v>9.8400000000000001E-2</v>
      </c>
      <c r="H421" s="34">
        <f>G421*$C421</f>
        <v>135300</v>
      </c>
      <c r="I421" s="42"/>
      <c r="J421" s="10">
        <f>'Rate Design (unblended)'!$I$84</f>
        <v>0</v>
      </c>
      <c r="K421" s="34">
        <f>J421*$C421</f>
        <v>0</v>
      </c>
      <c r="L421" s="10">
        <f>'Rate Design (unblended)'!$R$84</f>
        <v>0</v>
      </c>
      <c r="M421" s="34">
        <f>L421*$C421</f>
        <v>0</v>
      </c>
    </row>
    <row r="422" spans="1:18" ht="15" customHeight="1" x14ac:dyDescent="0.25">
      <c r="A422" s="14">
        <f>IF(AND(ISBLANK(B422),ISBLANK(C422)),"",MAX($A$10:A421)+1)</f>
        <v>249</v>
      </c>
      <c r="B422" s="43" t="s">
        <v>23</v>
      </c>
      <c r="C422" s="50">
        <f t="shared" si="35"/>
        <v>1375000</v>
      </c>
      <c r="D422" s="14"/>
      <c r="E422" s="53">
        <f>$P$2*(E417+E420+E421)</f>
        <v>7.2178259999999994E-2</v>
      </c>
      <c r="F422" s="34">
        <f>E422*$C422</f>
        <v>99245.107499999998</v>
      </c>
      <c r="G422" s="10">
        <f>'Rate Design (unblended)'!$S$77</f>
        <v>0</v>
      </c>
      <c r="H422" s="34">
        <f>G422*$C422</f>
        <v>0</v>
      </c>
      <c r="I422" s="42"/>
      <c r="J422" s="53">
        <f>$P$2*(J417+J420+J421)</f>
        <v>6.8176290000000001E-2</v>
      </c>
      <c r="K422" s="34">
        <f>J422*$C422</f>
        <v>93742.398750000008</v>
      </c>
      <c r="L422" s="10">
        <f>'Rate Design (unblended)'!$S$84</f>
        <v>0</v>
      </c>
      <c r="M422" s="34">
        <f>L422*$C422</f>
        <v>0</v>
      </c>
    </row>
    <row r="423" spans="1:18" ht="15" customHeight="1" x14ac:dyDescent="0.25">
      <c r="A423" s="14">
        <f>IF(AND(ISBLANK(B423),ISBLANK(C423)),"",MAX($A$10:A422)+1)</f>
        <v>250</v>
      </c>
      <c r="B423" s="43" t="s">
        <v>24</v>
      </c>
      <c r="C423" s="50">
        <f t="shared" si="35"/>
        <v>1375000</v>
      </c>
      <c r="D423" s="14"/>
      <c r="E423" s="10">
        <f>'Rate Design (unblended)'!$K$77</f>
        <v>-1.17370162E-2</v>
      </c>
      <c r="F423" s="34">
        <f>E423*$C423</f>
        <v>-16138.397275000001</v>
      </c>
      <c r="G423" s="10">
        <f>'Rate Design (unblended)'!$T$77</f>
        <v>-1.17370162E-2</v>
      </c>
      <c r="H423" s="34">
        <f>G423*$C423</f>
        <v>-16138.397275000001</v>
      </c>
      <c r="I423" s="42"/>
      <c r="J423" s="10">
        <f>'Rate Design (unblended)'!$K$84</f>
        <v>-1.17370162E-2</v>
      </c>
      <c r="K423" s="34">
        <f>J423*$C423</f>
        <v>-16138.397275000001</v>
      </c>
      <c r="L423" s="10">
        <f>'Rate Design (unblended)'!$T$84</f>
        <v>-1.17370162E-2</v>
      </c>
      <c r="M423" s="34">
        <f>L423*$C423</f>
        <v>-16138.397275000001</v>
      </c>
    </row>
    <row r="424" spans="1:18" ht="15" customHeight="1" x14ac:dyDescent="0.25">
      <c r="A424" s="14">
        <f>IF(AND(ISBLANK(B424),ISBLANK(C424)),"",MAX($A$10:A423)+1)</f>
        <v>251</v>
      </c>
      <c r="B424" s="45" t="s">
        <v>122</v>
      </c>
      <c r="C424" s="49"/>
      <c r="E424" s="46">
        <f>SUM(E417:E423)</f>
        <v>2.0835780337999998</v>
      </c>
      <c r="F424" s="44">
        <f>SUM(F417:F423)</f>
        <v>2864919.7964750002</v>
      </c>
      <c r="G424" s="46">
        <f>SUM(G417:G423)</f>
        <v>2.2529497404680998</v>
      </c>
      <c r="H424" s="44">
        <f>SUM(H417:H423)</f>
        <v>3097805.8931436376</v>
      </c>
      <c r="I424" s="42"/>
      <c r="J424" s="46">
        <f>SUM(J417:J423)</f>
        <v>1.9674760638000002</v>
      </c>
      <c r="K424" s="44">
        <f>SUM(K417:K423)</f>
        <v>2705279.5877250005</v>
      </c>
      <c r="L424" s="46">
        <f>SUM(L417:L423)</f>
        <v>2.1218629837999998</v>
      </c>
      <c r="M424" s="44">
        <f>SUM(M417:M423)</f>
        <v>2917561.6027250001</v>
      </c>
    </row>
    <row r="425" spans="1:18" ht="15" customHeight="1" x14ac:dyDescent="0.25">
      <c r="A425" s="14" t="str">
        <f>IF(AND(ISBLANK(B425),ISBLANK(C425)),"",MAX($A$10:A424)+1)</f>
        <v/>
      </c>
      <c r="C425" s="49"/>
      <c r="E425" s="42"/>
      <c r="I425" s="42"/>
      <c r="J425" s="42"/>
    </row>
    <row r="426" spans="1:18" ht="15" customHeight="1" x14ac:dyDescent="0.25">
      <c r="A426" s="14">
        <f>IF(AND(ISBLANK(B426),ISBLANK(C426)),"",MAX($A$10:A425)+1)</f>
        <v>252</v>
      </c>
      <c r="B426" s="2" t="s">
        <v>123</v>
      </c>
      <c r="C426" s="49"/>
      <c r="E426" s="42"/>
      <c r="F426" s="40">
        <f>SUM(F424,F414)</f>
        <v>2934476.4647150002</v>
      </c>
      <c r="G426" s="40"/>
      <c r="H426" s="40">
        <f>SUM(H424,H414)</f>
        <v>3168334.6693836376</v>
      </c>
      <c r="I426" s="42"/>
      <c r="J426" s="42"/>
      <c r="K426" s="40">
        <f>SUM(K424,K414)</f>
        <v>2774836.2559650005</v>
      </c>
      <c r="L426" s="40"/>
      <c r="M426" s="40">
        <f>SUM(M424,M414)</f>
        <v>2988090.3789650002</v>
      </c>
    </row>
    <row r="427" spans="1:18" ht="15" customHeight="1" x14ac:dyDescent="0.25">
      <c r="A427" s="14">
        <f>IF(AND(ISBLANK(B427),ISBLANK(C427)),"",MAX($A$10:A426)+1)</f>
        <v>253</v>
      </c>
      <c r="B427" s="2" t="s">
        <v>124</v>
      </c>
      <c r="C427" s="49"/>
      <c r="E427" s="42"/>
      <c r="F427" s="40">
        <f>F426/12</f>
        <v>244539.70539291669</v>
      </c>
      <c r="G427" s="40"/>
      <c r="H427" s="40">
        <f>H426/12</f>
        <v>264027.88911530311</v>
      </c>
      <c r="I427" s="42"/>
      <c r="J427" s="42"/>
      <c r="K427" s="40">
        <f>K426/12</f>
        <v>231236.35466375004</v>
      </c>
      <c r="L427" s="40"/>
      <c r="M427" s="40">
        <f>M426/12</f>
        <v>249007.53158041669</v>
      </c>
    </row>
    <row r="428" spans="1:18" ht="15" customHeight="1" x14ac:dyDescent="0.25">
      <c r="A428" s="14" t="str">
        <f>IF(AND(ISBLANK(B428),ISBLANK(C428)),"",MAX($A$10:A427)+1)</f>
        <v/>
      </c>
      <c r="C428" s="49"/>
      <c r="E428" s="42"/>
      <c r="I428" s="42"/>
      <c r="J428" s="42"/>
    </row>
    <row r="429" spans="1:18" ht="15" customHeight="1" x14ac:dyDescent="0.25">
      <c r="A429" s="14">
        <f>IF(AND(ISBLANK(B429),ISBLANK(C429)),"",MAX($A$10:A428)+1)</f>
        <v>254</v>
      </c>
      <c r="B429" s="2" t="s">
        <v>125</v>
      </c>
      <c r="C429" s="50">
        <f>C$417</f>
        <v>1375000</v>
      </c>
      <c r="D429" s="14"/>
      <c r="E429" s="12">
        <f>SUM(RetailCurrent!$D$78:$F$79)</f>
        <v>7.7218891254665714</v>
      </c>
      <c r="F429" s="34">
        <f>E429*$C429</f>
        <v>10617597.547516536</v>
      </c>
      <c r="G429" s="12">
        <f>E429</f>
        <v>7.7218891254665714</v>
      </c>
      <c r="H429" s="34">
        <f>G429*$C429</f>
        <v>10617597.547516536</v>
      </c>
      <c r="I429" s="42"/>
      <c r="J429" s="10">
        <f>'Rate Design (unblended)'!$M$84</f>
        <v>0.17399999999999999</v>
      </c>
      <c r="K429" s="34">
        <f>J429*$C429</f>
        <v>239249.99999999997</v>
      </c>
      <c r="L429" s="10">
        <f>'Rate Design (unblended)'!$V$84</f>
        <v>0.17399999999999999</v>
      </c>
      <c r="M429" s="34">
        <f>L429*$C429</f>
        <v>239249.99999999997</v>
      </c>
    </row>
    <row r="430" spans="1:18" ht="15" customHeight="1" x14ac:dyDescent="0.25">
      <c r="A430" s="14">
        <f>IF(AND(ISBLANK(B430),ISBLANK(C430)),"",MAX($A$10:A429)+1)</f>
        <v>255</v>
      </c>
      <c r="B430" s="2" t="s">
        <v>126</v>
      </c>
      <c r="E430" s="46">
        <f>SUM(E429,E424)</f>
        <v>9.8054671592665716</v>
      </c>
      <c r="F430" s="40"/>
      <c r="G430" s="46">
        <f>SUM(G429,G424)</f>
        <v>9.9748388659346716</v>
      </c>
      <c r="H430" s="40"/>
      <c r="I430" s="42"/>
      <c r="J430" s="46">
        <f>SUM(J429,J424)</f>
        <v>2.1414760638000003</v>
      </c>
      <c r="K430" s="40"/>
      <c r="L430" s="46">
        <f>SUM(L429,L424)</f>
        <v>2.2958629837999998</v>
      </c>
      <c r="M430" s="40"/>
    </row>
    <row r="431" spans="1:18" ht="15" customHeight="1" x14ac:dyDescent="0.25">
      <c r="A431" s="14" t="str">
        <f>IF(AND(ISBLANK(B431),ISBLANK(C431)),"",MAX($A$10:A430)+1)</f>
        <v/>
      </c>
      <c r="I431" s="42"/>
    </row>
    <row r="432" spans="1:18" ht="15" customHeight="1" x14ac:dyDescent="0.25">
      <c r="A432" s="14">
        <f>IF(AND(ISBLANK(B432),ISBLANK(C432)),"",MAX($A$10:A431)+1)</f>
        <v>256</v>
      </c>
      <c r="B432" s="2" t="s">
        <v>127</v>
      </c>
      <c r="E432" s="47"/>
      <c r="F432" s="40">
        <f>SUM(F426,F429)</f>
        <v>13552074.012231536</v>
      </c>
      <c r="H432" s="40">
        <f>SUM(H426,H429)</f>
        <v>13785932.216900174</v>
      </c>
      <c r="I432" s="42"/>
      <c r="J432" s="47"/>
      <c r="K432" s="40">
        <f>SUM(K426,K429)</f>
        <v>3014086.2559650005</v>
      </c>
      <c r="M432" s="40">
        <f>SUM(M426,M429)</f>
        <v>3227340.3789650002</v>
      </c>
    </row>
    <row r="433" spans="1:13" ht="15" customHeight="1" x14ac:dyDescent="0.25">
      <c r="A433" s="14">
        <f>IF(AND(ISBLANK(B433),ISBLANK(C433)),"",MAX($A$10:A432)+1)</f>
        <v>257</v>
      </c>
      <c r="B433" s="2" t="s">
        <v>128</v>
      </c>
      <c r="E433" s="47"/>
      <c r="F433" s="40">
        <f>F432/12</f>
        <v>1129339.5010192946</v>
      </c>
      <c r="G433" s="40"/>
      <c r="H433" s="40">
        <f>H432/12</f>
        <v>1148827.6847416812</v>
      </c>
      <c r="I433" s="42"/>
      <c r="J433" s="47"/>
      <c r="K433" s="40">
        <f>K432/12</f>
        <v>251173.85466375004</v>
      </c>
      <c r="L433" s="40"/>
      <c r="M433" s="40">
        <f>M432/12</f>
        <v>268945.03158041666</v>
      </c>
    </row>
    <row r="434" spans="1:13" ht="15" customHeight="1" x14ac:dyDescent="0.25">
      <c r="A434" s="14" t="str">
        <f>IF(AND(ISBLANK(B434),ISBLANK(C434)),"",MAX($A$10:A433)+1)</f>
        <v/>
      </c>
      <c r="E434" s="47"/>
      <c r="F434" s="47"/>
      <c r="J434" s="47"/>
      <c r="K434" s="47"/>
    </row>
    <row r="435" spans="1:13" ht="15" customHeight="1" x14ac:dyDescent="0.25">
      <c r="A435" s="14">
        <f>IF(AND(ISBLANK(B435),ISBLANK(C435)),"",MAX($A$10:A434)+1)</f>
        <v>258</v>
      </c>
      <c r="B435" s="2" t="s">
        <v>129</v>
      </c>
      <c r="E435" s="47"/>
      <c r="F435" s="47"/>
      <c r="H435" s="33">
        <f>H432-F432</f>
        <v>233858.20466863737</v>
      </c>
      <c r="J435" s="47"/>
      <c r="K435" s="47"/>
      <c r="M435" s="33">
        <f>M432-K432</f>
        <v>213254.12299999967</v>
      </c>
    </row>
    <row r="436" spans="1:13" ht="15" customHeight="1" x14ac:dyDescent="0.25">
      <c r="A436" s="14">
        <f>IF(AND(ISBLANK(B436),ISBLANK(C436)),"",MAX($A$10:A435)+1)</f>
        <v>259</v>
      </c>
      <c r="B436" s="2" t="s">
        <v>130</v>
      </c>
      <c r="E436" s="47"/>
      <c r="F436" s="47"/>
      <c r="H436" s="33">
        <f>H433-F433</f>
        <v>19488.183722386602</v>
      </c>
      <c r="J436" s="47"/>
      <c r="K436" s="47"/>
      <c r="M436" s="33">
        <f>M433-K433</f>
        <v>17771.17691666662</v>
      </c>
    </row>
    <row r="437" spans="1:13" ht="15" customHeight="1" x14ac:dyDescent="0.25">
      <c r="A437" s="14">
        <f>IF(AND(ISBLANK(B437),ISBLANK(C437)),"",MAX($A$10:A436)+1)</f>
        <v>260</v>
      </c>
      <c r="B437" s="2" t="s">
        <v>131</v>
      </c>
      <c r="E437" s="47"/>
      <c r="F437" s="47"/>
      <c r="H437" s="48">
        <f>H435/F426</f>
        <v>7.9693331154847058E-2</v>
      </c>
      <c r="J437" s="47"/>
      <c r="K437" s="47"/>
      <c r="M437" s="48">
        <f>M435/K426</f>
        <v>7.6852867458961693E-2</v>
      </c>
    </row>
    <row r="438" spans="1:13" ht="15" customHeight="1" x14ac:dyDescent="0.25">
      <c r="A438" s="14">
        <f>IF(AND(ISBLANK(B438),ISBLANK(C438)),"",MAX($A$10:A437)+1)</f>
        <v>261</v>
      </c>
      <c r="B438" s="2" t="s">
        <v>132</v>
      </c>
      <c r="E438" s="47"/>
      <c r="F438" s="47"/>
      <c r="H438" s="48">
        <f>H435/F432</f>
        <v>1.7256266786734392E-2</v>
      </c>
      <c r="J438" s="47"/>
      <c r="K438" s="47"/>
      <c r="M438" s="48">
        <f>M435/K432</f>
        <v>7.075249508137367E-2</v>
      </c>
    </row>
    <row r="440" spans="1:13" ht="15" customHeight="1" x14ac:dyDescent="0.25">
      <c r="B440" s="2" t="s">
        <v>135</v>
      </c>
    </row>
    <row r="442" spans="1:13" ht="15" customHeight="1" x14ac:dyDescent="0.25">
      <c r="A442" s="31" t="str">
        <f>$A$1</f>
        <v>Peoples Natural Gas Company LLC</v>
      </c>
      <c r="M442" s="7" t="str">
        <f>$M$1</f>
        <v xml:space="preserve"> </v>
      </c>
    </row>
    <row r="443" spans="1:13" ht="15" customHeight="1" x14ac:dyDescent="0.25">
      <c r="A443" s="31" t="str">
        <f>$A$2</f>
        <v>12 Months Ending December 31, 2027</v>
      </c>
      <c r="M443" s="7"/>
    </row>
    <row r="444" spans="1:13" ht="15" customHeight="1" x14ac:dyDescent="0.25">
      <c r="A444" s="31" t="str">
        <f>$A$3</f>
        <v>Bill Impacts per Notice (includes 3.57% DSIC and current USR)</v>
      </c>
      <c r="M444" s="7"/>
    </row>
    <row r="445" spans="1:13" ht="15" customHeight="1" x14ac:dyDescent="0.25">
      <c r="A445" s="31"/>
    </row>
    <row r="446" spans="1:13" ht="15" customHeight="1" x14ac:dyDescent="0.25">
      <c r="A446" s="31"/>
    </row>
    <row r="447" spans="1:13" ht="15" customHeight="1" x14ac:dyDescent="0.25">
      <c r="A447" s="32" t="s">
        <v>144</v>
      </c>
    </row>
    <row r="449" spans="1:18" ht="15" customHeight="1" x14ac:dyDescent="0.4">
      <c r="A449" s="37" t="s">
        <v>97</v>
      </c>
      <c r="B449" s="37" t="s">
        <v>98</v>
      </c>
      <c r="C449" s="37" t="s">
        <v>99</v>
      </c>
      <c r="D449" s="37"/>
      <c r="E449" s="37" t="s">
        <v>100</v>
      </c>
      <c r="F449" s="37" t="s">
        <v>101</v>
      </c>
      <c r="G449" s="37" t="s">
        <v>102</v>
      </c>
      <c r="H449" s="37" t="s">
        <v>103</v>
      </c>
      <c r="J449" s="37" t="s">
        <v>104</v>
      </c>
      <c r="K449" s="37" t="s">
        <v>105</v>
      </c>
      <c r="L449" s="37" t="s">
        <v>106</v>
      </c>
      <c r="M449" s="37" t="s">
        <v>107</v>
      </c>
    </row>
    <row r="450" spans="1:18" ht="15" customHeight="1" x14ac:dyDescent="0.4">
      <c r="A450" s="37"/>
      <c r="E450" s="38" t="s">
        <v>108</v>
      </c>
      <c r="F450" s="38"/>
      <c r="G450" s="38"/>
      <c r="H450" s="38"/>
      <c r="J450" s="38" t="s">
        <v>109</v>
      </c>
      <c r="K450" s="38"/>
      <c r="L450" s="38"/>
      <c r="M450" s="38"/>
    </row>
    <row r="451" spans="1:18" ht="15" customHeight="1" x14ac:dyDescent="0.4">
      <c r="A451" s="14"/>
      <c r="E451" s="38" t="s">
        <v>110</v>
      </c>
      <c r="F451" s="39"/>
      <c r="G451" s="38" t="s">
        <v>111</v>
      </c>
      <c r="H451" s="39"/>
      <c r="J451" s="38" t="s">
        <v>110</v>
      </c>
      <c r="K451" s="39"/>
      <c r="L451" s="38" t="s">
        <v>111</v>
      </c>
      <c r="M451" s="39"/>
    </row>
    <row r="452" spans="1:18" ht="15" customHeight="1" x14ac:dyDescent="0.4">
      <c r="A452" s="14">
        <f>IF(AND(ISBLANK(B452),ISBLANK(B460)),"",MAX($A$10:A451)+1)</f>
        <v>262</v>
      </c>
      <c r="B452" s="37" t="s">
        <v>112</v>
      </c>
      <c r="C452" s="37" t="s">
        <v>113</v>
      </c>
      <c r="D452" s="37"/>
      <c r="E452" s="37" t="s">
        <v>114</v>
      </c>
      <c r="F452" s="37" t="s">
        <v>115</v>
      </c>
      <c r="G452" s="37" t="s">
        <v>114</v>
      </c>
      <c r="H452" s="37" t="s">
        <v>115</v>
      </c>
      <c r="J452" s="37" t="s">
        <v>114</v>
      </c>
      <c r="K452" s="37" t="s">
        <v>115</v>
      </c>
      <c r="L452" s="37" t="s">
        <v>114</v>
      </c>
      <c r="M452" s="37" t="s">
        <v>115</v>
      </c>
    </row>
    <row r="453" spans="1:18" ht="15" customHeight="1" x14ac:dyDescent="0.25">
      <c r="A453" s="14">
        <f>IF(AND(ISBLANK(B453),ISBLANK(C453)),"",MAX($A$10:A452)+1)</f>
        <v>263</v>
      </c>
      <c r="B453" s="2" t="s">
        <v>36</v>
      </c>
      <c r="C453" s="14">
        <v>12</v>
      </c>
      <c r="D453" s="14"/>
      <c r="E453" s="34">
        <f>'Rate Design (unblended)'!$D$66</f>
        <v>5630.0000000000027</v>
      </c>
      <c r="F453" s="34">
        <f>E453*$C453</f>
        <v>67560.000000000029</v>
      </c>
      <c r="G453" s="42">
        <f>'Rate Design (unblended)'!$AS$66</f>
        <v>5912</v>
      </c>
      <c r="H453" s="40">
        <f>G453*$C453</f>
        <v>70944</v>
      </c>
      <c r="J453" s="34">
        <f>'Rate Design (unblended)'!$D$70</f>
        <v>5630.0000000000027</v>
      </c>
      <c r="K453" s="34">
        <f>J453*$C453</f>
        <v>67560.000000000029</v>
      </c>
      <c r="L453" s="42">
        <f>'Rate Design (unblended)'!$AS$70</f>
        <v>5912</v>
      </c>
      <c r="M453" s="40">
        <f>L453*$C453</f>
        <v>70944</v>
      </c>
    </row>
    <row r="454" spans="1:18" ht="15" customHeight="1" x14ac:dyDescent="0.25">
      <c r="A454" s="14">
        <f>IF(AND(ISBLANK(B454),ISBLANK(C454)),"",MAX($A$10:A453)+1)</f>
        <v>264</v>
      </c>
      <c r="B454" s="41" t="s">
        <v>116</v>
      </c>
      <c r="E454" s="34"/>
      <c r="F454" s="34"/>
      <c r="G454" s="42"/>
      <c r="H454" s="34"/>
      <c r="J454" s="34"/>
      <c r="K454" s="34"/>
      <c r="L454" s="42"/>
      <c r="M454" s="34"/>
    </row>
    <row r="455" spans="1:18" ht="15" customHeight="1" x14ac:dyDescent="0.25">
      <c r="A455" s="14">
        <f>IF(AND(ISBLANK(B455),ISBLANK(C455)),"",MAX($A$10:A454)+1)</f>
        <v>265</v>
      </c>
      <c r="B455" s="43" t="s">
        <v>117</v>
      </c>
      <c r="C455" s="14">
        <f>C$12</f>
        <v>12</v>
      </c>
      <c r="D455" s="14"/>
      <c r="E455" s="10">
        <f>'Rate Design (unblended)'!$G$66</f>
        <v>0</v>
      </c>
      <c r="F455" s="34">
        <f>E455*$C455</f>
        <v>0</v>
      </c>
      <c r="G455" s="18">
        <f>'Rate Design (unblended)'!$P$66</f>
        <v>0</v>
      </c>
      <c r="H455" s="34">
        <f>G455*$C455</f>
        <v>0</v>
      </c>
      <c r="J455" s="10">
        <f>'Rate Design (unblended)'!$G$70</f>
        <v>0</v>
      </c>
      <c r="K455" s="34">
        <f>J455*$C455</f>
        <v>0</v>
      </c>
      <c r="L455" s="18">
        <f>'Rate Design (unblended)'!$P$70</f>
        <v>0</v>
      </c>
      <c r="M455" s="34">
        <f>L455*$C455</f>
        <v>0</v>
      </c>
    </row>
    <row r="456" spans="1:18" ht="15" customHeight="1" x14ac:dyDescent="0.25">
      <c r="A456" s="14">
        <f>IF(AND(ISBLANK(B456),ISBLANK(C456)),"",MAX($A$10:A455)+1)</f>
        <v>266</v>
      </c>
      <c r="B456" s="43" t="s">
        <v>23</v>
      </c>
      <c r="C456" s="14">
        <f>C$12</f>
        <v>12</v>
      </c>
      <c r="D456" s="14"/>
      <c r="E456" s="53">
        <f>$P$2*E453</f>
        <v>200.9910000000001</v>
      </c>
      <c r="F456" s="34">
        <f>E456*$C456</f>
        <v>2411.8920000000012</v>
      </c>
      <c r="G456" s="18">
        <f>'Rate Design (unblended)'!$S$66</f>
        <v>0</v>
      </c>
      <c r="H456" s="34">
        <f>G456*$C456</f>
        <v>0</v>
      </c>
      <c r="J456" s="53">
        <f>$P$2*J453</f>
        <v>200.9910000000001</v>
      </c>
      <c r="K456" s="34">
        <f>J456*$C456</f>
        <v>2411.8920000000012</v>
      </c>
      <c r="L456" s="18">
        <f>'Rate Design (unblended)'!$S$70</f>
        <v>0</v>
      </c>
      <c r="M456" s="34">
        <f>L456*$C456</f>
        <v>0</v>
      </c>
    </row>
    <row r="457" spans="1:18" ht="15" customHeight="1" x14ac:dyDescent="0.25">
      <c r="A457" s="14">
        <f>IF(AND(ISBLANK(B457),ISBLANK(C457)),"",MAX($A$10:A456)+1)</f>
        <v>267</v>
      </c>
      <c r="B457" s="43" t="s">
        <v>24</v>
      </c>
      <c r="C457" s="14">
        <f>C$12</f>
        <v>12</v>
      </c>
      <c r="D457" s="14"/>
      <c r="E457" s="10">
        <f>'Rate Design (unblended)'!$K$66</f>
        <v>-34.601980000000019</v>
      </c>
      <c r="F457" s="34">
        <f>E457*$C457</f>
        <v>-415.2237600000002</v>
      </c>
      <c r="G457" s="10">
        <f>'Rate Design (unblended)'!$T$66</f>
        <v>-34.601980000000019</v>
      </c>
      <c r="H457" s="34">
        <f>G457*$C457</f>
        <v>-415.2237600000002</v>
      </c>
      <c r="J457" s="10">
        <f>'Rate Design (unblended)'!$K$70</f>
        <v>-34.601980000000019</v>
      </c>
      <c r="K457" s="34">
        <f>J457*$C457</f>
        <v>-415.2237600000002</v>
      </c>
      <c r="L457" s="10">
        <f>'Rate Design (unblended)'!$T$70</f>
        <v>-34.601980000000019</v>
      </c>
      <c r="M457" s="34">
        <f>L457*$C457</f>
        <v>-415.2237600000002</v>
      </c>
    </row>
    <row r="458" spans="1:18" ht="15" customHeight="1" x14ac:dyDescent="0.25">
      <c r="A458" s="14">
        <f>IF(AND(ISBLANK(B458),ISBLANK(C458)),"",MAX($A$10:A457)+1)</f>
        <v>268</v>
      </c>
      <c r="B458" s="2" t="s">
        <v>118</v>
      </c>
      <c r="C458" s="14"/>
      <c r="D458" s="14"/>
      <c r="E458" s="44">
        <f>SUM(E453:E457)</f>
        <v>5796.3890200000023</v>
      </c>
      <c r="F458" s="44">
        <f>SUM(F453:F457)</f>
        <v>69556.668240000043</v>
      </c>
      <c r="G458" s="44">
        <f>SUM(G453:G457)</f>
        <v>5877.3980199999996</v>
      </c>
      <c r="H458" s="44">
        <f>SUM(H453:H457)</f>
        <v>70528.776240000007</v>
      </c>
      <c r="I458" s="44"/>
      <c r="J458" s="44">
        <f>SUM(J453:J457)</f>
        <v>5796.3890200000023</v>
      </c>
      <c r="K458" s="44">
        <f>SUM(K453:K457)</f>
        <v>69556.668240000043</v>
      </c>
      <c r="L458" s="44">
        <f>SUM(L453:L457)</f>
        <v>5877.3980199999996</v>
      </c>
      <c r="M458" s="44">
        <f>SUM(M453:M457)</f>
        <v>70528.776240000007</v>
      </c>
      <c r="O458" s="33" t="b">
        <f>E458=J458</f>
        <v>1</v>
      </c>
      <c r="P458" s="33" t="b">
        <f t="shared" ref="P458:R458" si="36">F458=K458</f>
        <v>1</v>
      </c>
      <c r="Q458" s="33" t="b">
        <f t="shared" si="36"/>
        <v>1</v>
      </c>
      <c r="R458" s="33" t="b">
        <f t="shared" si="36"/>
        <v>1</v>
      </c>
    </row>
    <row r="459" spans="1:18" ht="15" customHeight="1" x14ac:dyDescent="0.25">
      <c r="A459" s="14" t="str">
        <f>IF(AND(ISBLANK(B459),ISBLANK(C459)),"",MAX($A$10:A458)+1)</f>
        <v/>
      </c>
      <c r="E459" s="18"/>
      <c r="G459" s="18"/>
      <c r="I459" s="42"/>
      <c r="J459" s="18"/>
      <c r="L459" s="18"/>
    </row>
    <row r="460" spans="1:18" ht="15" customHeight="1" x14ac:dyDescent="0.4">
      <c r="A460" s="14">
        <f>IF(AND(ISBLANK(B460),ISBLANK(C460)),"",MAX($A$10:A459)+1)</f>
        <v>269</v>
      </c>
      <c r="B460" s="37" t="s">
        <v>119</v>
      </c>
      <c r="C460" s="37" t="s">
        <v>120</v>
      </c>
      <c r="D460" s="37"/>
      <c r="E460" s="18"/>
      <c r="G460" s="18"/>
      <c r="I460" s="42"/>
      <c r="J460" s="18"/>
      <c r="L460" s="18"/>
    </row>
    <row r="461" spans="1:18" ht="15" customHeight="1" x14ac:dyDescent="0.25">
      <c r="A461" s="14">
        <f>IF(AND(ISBLANK(B461),ISBLANK(C461)),"",MAX($A$10:A460)+1)</f>
        <v>270</v>
      </c>
      <c r="B461" s="2" t="s">
        <v>121</v>
      </c>
      <c r="C461" s="50">
        <v>2100000</v>
      </c>
      <c r="D461" s="14"/>
      <c r="E461" s="10">
        <f>'Rate Design (unblended)'!$D$78</f>
        <v>1.4431</v>
      </c>
      <c r="F461" s="34">
        <f>E461*$C461</f>
        <v>3030510</v>
      </c>
      <c r="G461" s="10">
        <f>'Rate Design (unblended)'!$AS$78</f>
        <v>1.6123000000000001</v>
      </c>
      <c r="H461" s="34">
        <f>G461*$C461</f>
        <v>3385830</v>
      </c>
      <c r="I461" s="42"/>
      <c r="J461" s="10">
        <f>'Rate Design (unblended)'!$D$85</f>
        <v>1.4431</v>
      </c>
      <c r="K461" s="34">
        <f>J461*$C461</f>
        <v>3030510</v>
      </c>
      <c r="L461" s="10">
        <f>'Rate Design (unblended)'!$AS$85</f>
        <v>1.6123000000000001</v>
      </c>
      <c r="M461" s="34">
        <f>L461*$C461</f>
        <v>3385830</v>
      </c>
      <c r="O461" s="33" t="b">
        <f>E461=J461</f>
        <v>1</v>
      </c>
      <c r="P461" s="33" t="b">
        <f t="shared" ref="P461:R461" si="37">F461=K461</f>
        <v>1</v>
      </c>
      <c r="Q461" s="33" t="b">
        <f t="shared" si="37"/>
        <v>1</v>
      </c>
      <c r="R461" s="33" t="b">
        <f t="shared" si="37"/>
        <v>1</v>
      </c>
    </row>
    <row r="462" spans="1:18" ht="15" customHeight="1" x14ac:dyDescent="0.25">
      <c r="A462" s="14">
        <f>IF(AND(ISBLANK(B462),ISBLANK(C462)),"",MAX($A$10:A461)+1)</f>
        <v>271</v>
      </c>
      <c r="B462" s="41" t="s">
        <v>116</v>
      </c>
      <c r="C462" s="49"/>
      <c r="E462" s="10"/>
      <c r="G462" s="10"/>
      <c r="I462" s="42"/>
      <c r="J462" s="10"/>
      <c r="L462" s="10"/>
    </row>
    <row r="463" spans="1:18" ht="15" customHeight="1" x14ac:dyDescent="0.25">
      <c r="A463" s="14">
        <f>IF(AND(ISBLANK(B463),ISBLANK(C463)),"",MAX($A$10:A462)+1)</f>
        <v>272</v>
      </c>
      <c r="B463" s="43" t="s">
        <v>18</v>
      </c>
      <c r="C463" s="50">
        <f>C$461</f>
        <v>2100000</v>
      </c>
      <c r="D463" s="14"/>
      <c r="E463" s="10">
        <f>'Rate Design (unblended)'!$E$78</f>
        <v>1.0101700000000001E-3</v>
      </c>
      <c r="F463" s="34">
        <f>E463*$C463</f>
        <v>2121.3570000000004</v>
      </c>
      <c r="G463" s="10">
        <f>'Rate Design (unblended)'!$N$78</f>
        <v>0</v>
      </c>
      <c r="H463" s="34">
        <f>G463*$C463</f>
        <v>0</v>
      </c>
      <c r="I463" s="42"/>
      <c r="J463" s="10">
        <f>'Rate Design (unblended)'!$E$85</f>
        <v>1.0101700000000001E-3</v>
      </c>
      <c r="K463" s="34">
        <f>J463*$C463</f>
        <v>2121.3570000000004</v>
      </c>
      <c r="L463" s="10">
        <f>'Rate Design (unblended)'!$N$85</f>
        <v>0</v>
      </c>
      <c r="M463" s="34">
        <f>L463*$C463</f>
        <v>0</v>
      </c>
    </row>
    <row r="464" spans="1:18" ht="15" customHeight="1" x14ac:dyDescent="0.25">
      <c r="A464" s="14">
        <f>IF(AND(ISBLANK(B464),ISBLANK(C464)),"",MAX($A$10:A463)+1)</f>
        <v>273</v>
      </c>
      <c r="B464" s="43" t="s">
        <v>19</v>
      </c>
      <c r="C464" s="50">
        <f t="shared" ref="C464:C467" si="38">C$461</f>
        <v>2100000</v>
      </c>
      <c r="D464" s="14"/>
      <c r="E464" s="10">
        <f>'Rate Design (unblended)'!$F$78</f>
        <v>2.5600000000000001E-2</v>
      </c>
      <c r="F464" s="34">
        <f>E464*$C464</f>
        <v>53760</v>
      </c>
      <c r="G464" s="10">
        <f>'Rate Design (unblended)'!$O$78</f>
        <v>3.2686756668099996E-2</v>
      </c>
      <c r="H464" s="34">
        <f>G464*$C464</f>
        <v>68642.189003009989</v>
      </c>
      <c r="I464" s="42"/>
      <c r="J464" s="10">
        <f>'Rate Design (unblended)'!$F$85</f>
        <v>0</v>
      </c>
      <c r="K464" s="34">
        <f>J464*$C464</f>
        <v>0</v>
      </c>
      <c r="L464" s="10">
        <f>'Rate Design (unblended)'!$O$85</f>
        <v>0</v>
      </c>
      <c r="M464" s="34">
        <f>L464*$C464</f>
        <v>0</v>
      </c>
    </row>
    <row r="465" spans="1:13" ht="15" customHeight="1" x14ac:dyDescent="0.25">
      <c r="A465" s="14">
        <f>IF(AND(ISBLANK(B465),ISBLANK(C465)),"",MAX($A$10:A464)+1)</f>
        <v>274</v>
      </c>
      <c r="B465" s="43" t="s">
        <v>22</v>
      </c>
      <c r="C465" s="50">
        <f t="shared" si="38"/>
        <v>2100000</v>
      </c>
      <c r="D465" s="14"/>
      <c r="E465" s="10">
        <f>'Rate Design (unblended)'!$I$78</f>
        <v>8.6499999999999994E-2</v>
      </c>
      <c r="F465" s="34">
        <f>E465*$C465</f>
        <v>181650</v>
      </c>
      <c r="G465" s="10">
        <f>'Rate Design (unblended)'!$R$78</f>
        <v>9.8400000000000001E-2</v>
      </c>
      <c r="H465" s="34">
        <f>G465*$C465</f>
        <v>206640</v>
      </c>
      <c r="I465" s="42"/>
      <c r="J465" s="10">
        <f>'Rate Design (unblended)'!$I$85</f>
        <v>0</v>
      </c>
      <c r="K465" s="34">
        <f>J465*$C465</f>
        <v>0</v>
      </c>
      <c r="L465" s="10">
        <f>'Rate Design (unblended)'!$R$85</f>
        <v>0</v>
      </c>
      <c r="M465" s="34">
        <f>L465*$C465</f>
        <v>0</v>
      </c>
    </row>
    <row r="466" spans="1:13" ht="15" customHeight="1" x14ac:dyDescent="0.25">
      <c r="A466" s="14">
        <f>IF(AND(ISBLANK(B466),ISBLANK(C466)),"",MAX($A$10:A465)+1)</f>
        <v>275</v>
      </c>
      <c r="B466" s="43" t="s">
        <v>23</v>
      </c>
      <c r="C466" s="50">
        <f t="shared" si="38"/>
        <v>2100000</v>
      </c>
      <c r="D466" s="14"/>
      <c r="E466" s="53">
        <f>$P$2*(E461+E464+E465)</f>
        <v>5.552064000000001E-2</v>
      </c>
      <c r="F466" s="34">
        <f>E466*$C466</f>
        <v>116593.34400000003</v>
      </c>
      <c r="G466" s="10">
        <f>'Rate Design (unblended)'!$S$78</f>
        <v>0</v>
      </c>
      <c r="H466" s="34">
        <f>G466*$C466</f>
        <v>0</v>
      </c>
      <c r="I466" s="42"/>
      <c r="J466" s="53">
        <f>$P$2*(J461+J464+J465)</f>
        <v>5.1518670000000003E-2</v>
      </c>
      <c r="K466" s="34">
        <f>J466*$C466</f>
        <v>108189.20700000001</v>
      </c>
      <c r="L466" s="10">
        <f>'Rate Design (unblended)'!$S$85</f>
        <v>0</v>
      </c>
      <c r="M466" s="34">
        <f>L466*$C466</f>
        <v>0</v>
      </c>
    </row>
    <row r="467" spans="1:13" ht="15" customHeight="1" x14ac:dyDescent="0.25">
      <c r="A467" s="14">
        <f>IF(AND(ISBLANK(B467),ISBLANK(C467)),"",MAX($A$10:A466)+1)</f>
        <v>276</v>
      </c>
      <c r="B467" s="43" t="s">
        <v>24</v>
      </c>
      <c r="C467" s="50">
        <f t="shared" si="38"/>
        <v>2100000</v>
      </c>
      <c r="D467" s="14"/>
      <c r="E467" s="10">
        <f>'Rate Design (unblended)'!$K$78</f>
        <v>-8.8692926000000002E-3</v>
      </c>
      <c r="F467" s="34">
        <f>E467*$C467</f>
        <v>-18625.514460000002</v>
      </c>
      <c r="G467" s="10">
        <f>'Rate Design (unblended)'!$T$78</f>
        <v>-8.8692926000000002E-3</v>
      </c>
      <c r="H467" s="34">
        <f>G467*$C467</f>
        <v>-18625.514460000002</v>
      </c>
      <c r="I467" s="42"/>
      <c r="J467" s="10">
        <f>'Rate Design (unblended)'!$K$85</f>
        <v>-8.8692926000000002E-3</v>
      </c>
      <c r="K467" s="34">
        <f>J467*$C467</f>
        <v>-18625.514460000002</v>
      </c>
      <c r="L467" s="10">
        <f>'Rate Design (unblended)'!$T$85</f>
        <v>-8.8692926000000002E-3</v>
      </c>
      <c r="M467" s="34">
        <f>L467*$C467</f>
        <v>-18625.514460000002</v>
      </c>
    </row>
    <row r="468" spans="1:13" ht="15" customHeight="1" x14ac:dyDescent="0.25">
      <c r="A468" s="14">
        <f>IF(AND(ISBLANK(B468),ISBLANK(C468)),"",MAX($A$10:A467)+1)</f>
        <v>277</v>
      </c>
      <c r="B468" s="45" t="s">
        <v>122</v>
      </c>
      <c r="C468" s="49"/>
      <c r="E468" s="46">
        <f>SUM(E461:E467)</f>
        <v>1.6028615174</v>
      </c>
      <c r="F468" s="44">
        <f>SUM(F461:F467)</f>
        <v>3366009.1865399997</v>
      </c>
      <c r="G468" s="46">
        <f>SUM(G461:G467)</f>
        <v>1.7345174640681</v>
      </c>
      <c r="H468" s="44">
        <f>SUM(H461:H467)</f>
        <v>3642486.6745430096</v>
      </c>
      <c r="I468" s="42"/>
      <c r="J468" s="46">
        <f>SUM(J461:J467)</f>
        <v>1.4867595474000002</v>
      </c>
      <c r="K468" s="44">
        <f>SUM(K461:K467)</f>
        <v>3122195.0495399996</v>
      </c>
      <c r="L468" s="46">
        <f>SUM(L461:L467)</f>
        <v>1.6034307074</v>
      </c>
      <c r="M468" s="44">
        <f>SUM(M461:M467)</f>
        <v>3367204.4855399998</v>
      </c>
    </row>
    <row r="469" spans="1:13" ht="15" customHeight="1" x14ac:dyDescent="0.25">
      <c r="A469" s="14" t="str">
        <f>IF(AND(ISBLANK(B469),ISBLANK(C469)),"",MAX($A$10:A468)+1)</f>
        <v/>
      </c>
      <c r="C469" s="49"/>
      <c r="E469" s="42"/>
      <c r="I469" s="42"/>
      <c r="J469" s="42"/>
    </row>
    <row r="470" spans="1:13" ht="15" customHeight="1" x14ac:dyDescent="0.25">
      <c r="A470" s="14">
        <f>IF(AND(ISBLANK(B470),ISBLANK(C470)),"",MAX($A$10:A469)+1)</f>
        <v>278</v>
      </c>
      <c r="B470" s="2" t="s">
        <v>123</v>
      </c>
      <c r="C470" s="49"/>
      <c r="E470" s="42"/>
      <c r="F470" s="40">
        <f>SUM(F468,F458)</f>
        <v>3435565.8547799997</v>
      </c>
      <c r="G470" s="40"/>
      <c r="H470" s="40">
        <f>SUM(H468,H458)</f>
        <v>3713015.4507830096</v>
      </c>
      <c r="I470" s="42"/>
      <c r="J470" s="42"/>
      <c r="K470" s="40">
        <f>SUM(K468,K458)</f>
        <v>3191751.7177799996</v>
      </c>
      <c r="L470" s="40"/>
      <c r="M470" s="40">
        <f>SUM(M468,M458)</f>
        <v>3437733.2617799998</v>
      </c>
    </row>
    <row r="471" spans="1:13" ht="15" customHeight="1" x14ac:dyDescent="0.25">
      <c r="A471" s="14">
        <f>IF(AND(ISBLANK(B471),ISBLANK(C471)),"",MAX($A$10:A470)+1)</f>
        <v>279</v>
      </c>
      <c r="B471" s="2" t="s">
        <v>124</v>
      </c>
      <c r="C471" s="49"/>
      <c r="E471" s="42"/>
      <c r="F471" s="40">
        <f>F470/12</f>
        <v>286297.15456499998</v>
      </c>
      <c r="G471" s="40"/>
      <c r="H471" s="40">
        <f>H470/12</f>
        <v>309417.95423191745</v>
      </c>
      <c r="I471" s="42"/>
      <c r="J471" s="42"/>
      <c r="K471" s="40">
        <f>K470/12</f>
        <v>265979.30981499999</v>
      </c>
      <c r="L471" s="40"/>
      <c r="M471" s="40">
        <f>M470/12</f>
        <v>286477.77181499999</v>
      </c>
    </row>
    <row r="472" spans="1:13" ht="15" customHeight="1" x14ac:dyDescent="0.25">
      <c r="A472" s="14" t="str">
        <f>IF(AND(ISBLANK(B472),ISBLANK(C472)),"",MAX($A$10:A471)+1)</f>
        <v/>
      </c>
      <c r="C472" s="49"/>
      <c r="E472" s="42"/>
      <c r="I472" s="42"/>
      <c r="J472" s="42"/>
    </row>
    <row r="473" spans="1:13" ht="15" customHeight="1" x14ac:dyDescent="0.25">
      <c r="A473" s="14">
        <f>IF(AND(ISBLANK(B473),ISBLANK(C473)),"",MAX($A$10:A472)+1)</f>
        <v>280</v>
      </c>
      <c r="B473" s="2" t="s">
        <v>125</v>
      </c>
      <c r="C473" s="50">
        <f>C$461</f>
        <v>2100000</v>
      </c>
      <c r="D473" s="14"/>
      <c r="E473" s="12">
        <f>SUM(RetailCurrent!$D$78:$F$79)</f>
        <v>7.7218891254665714</v>
      </c>
      <c r="F473" s="34">
        <f>E473*$C473</f>
        <v>16215967.163479799</v>
      </c>
      <c r="G473" s="12">
        <f>E473</f>
        <v>7.7218891254665714</v>
      </c>
      <c r="H473" s="34">
        <f>G473*$C473</f>
        <v>16215967.163479799</v>
      </c>
      <c r="I473" s="42"/>
      <c r="J473" s="10">
        <f>'Rate Design (unblended)'!$M$85</f>
        <v>0.17399999999999999</v>
      </c>
      <c r="K473" s="34">
        <f>J473*$C473</f>
        <v>365400</v>
      </c>
      <c r="L473" s="10">
        <f>'Rate Design (unblended)'!$V$85</f>
        <v>0.17399999999999999</v>
      </c>
      <c r="M473" s="34">
        <f>L473*$C473</f>
        <v>365400</v>
      </c>
    </row>
    <row r="474" spans="1:13" ht="15" customHeight="1" x14ac:dyDescent="0.25">
      <c r="A474" s="14">
        <f>IF(AND(ISBLANK(B474),ISBLANK(C474)),"",MAX($A$10:A473)+1)</f>
        <v>281</v>
      </c>
      <c r="B474" s="2" t="s">
        <v>126</v>
      </c>
      <c r="E474" s="46">
        <f>SUM(E473,E468)</f>
        <v>9.3247506428665723</v>
      </c>
      <c r="F474" s="40"/>
      <c r="G474" s="46">
        <f>SUM(G473,G468)</f>
        <v>9.4564065895346712</v>
      </c>
      <c r="H474" s="40"/>
      <c r="I474" s="42"/>
      <c r="J474" s="46">
        <f>SUM(J473,J468)</f>
        <v>1.6607595474000001</v>
      </c>
      <c r="K474" s="40"/>
      <c r="L474" s="46">
        <f>SUM(L473,L468)</f>
        <v>1.7774307074</v>
      </c>
      <c r="M474" s="40"/>
    </row>
    <row r="475" spans="1:13" ht="15" customHeight="1" x14ac:dyDescent="0.25">
      <c r="A475" s="14" t="str">
        <f>IF(AND(ISBLANK(B475),ISBLANK(C475)),"",MAX($A$10:A474)+1)</f>
        <v/>
      </c>
      <c r="I475" s="42"/>
    </row>
    <row r="476" spans="1:13" ht="15" customHeight="1" x14ac:dyDescent="0.25">
      <c r="A476" s="14">
        <f>IF(AND(ISBLANK(B476),ISBLANK(C476)),"",MAX($A$10:A475)+1)</f>
        <v>282</v>
      </c>
      <c r="B476" s="2" t="s">
        <v>127</v>
      </c>
      <c r="E476" s="47"/>
      <c r="F476" s="40">
        <f>SUM(F470,F473)</f>
        <v>19651533.018259801</v>
      </c>
      <c r="H476" s="40">
        <f>SUM(H470,H473)</f>
        <v>19928982.614262808</v>
      </c>
      <c r="I476" s="42"/>
      <c r="J476" s="47"/>
      <c r="K476" s="40">
        <f>SUM(K470,K473)</f>
        <v>3557151.7177799996</v>
      </c>
      <c r="M476" s="40">
        <f>SUM(M470,M473)</f>
        <v>3803133.2617799998</v>
      </c>
    </row>
    <row r="477" spans="1:13" ht="15" customHeight="1" x14ac:dyDescent="0.25">
      <c r="A477" s="14">
        <f>IF(AND(ISBLANK(B477),ISBLANK(C477)),"",MAX($A$10:A476)+1)</f>
        <v>283</v>
      </c>
      <c r="B477" s="2" t="s">
        <v>128</v>
      </c>
      <c r="E477" s="47"/>
      <c r="F477" s="40">
        <f>F476/12</f>
        <v>1637627.75152165</v>
      </c>
      <c r="G477" s="40"/>
      <c r="H477" s="40">
        <f>H476/12</f>
        <v>1660748.5511885674</v>
      </c>
      <c r="I477" s="42"/>
      <c r="J477" s="47"/>
      <c r="K477" s="40">
        <f>K476/12</f>
        <v>296429.30981499999</v>
      </c>
      <c r="L477" s="40"/>
      <c r="M477" s="40">
        <f>M476/12</f>
        <v>316927.77181499999</v>
      </c>
    </row>
    <row r="478" spans="1:13" ht="15" customHeight="1" x14ac:dyDescent="0.25">
      <c r="A478" s="14" t="str">
        <f>IF(AND(ISBLANK(B478),ISBLANK(C478)),"",MAX($A$10:A477)+1)</f>
        <v/>
      </c>
      <c r="E478" s="47"/>
      <c r="F478" s="47"/>
      <c r="J478" s="47"/>
      <c r="K478" s="47"/>
    </row>
    <row r="479" spans="1:13" ht="15" customHeight="1" x14ac:dyDescent="0.25">
      <c r="A479" s="14">
        <f>IF(AND(ISBLANK(B479),ISBLANK(C479)),"",MAX($A$10:A478)+1)</f>
        <v>284</v>
      </c>
      <c r="B479" s="2" t="s">
        <v>129</v>
      </c>
      <c r="E479" s="47"/>
      <c r="F479" s="47"/>
      <c r="H479" s="33">
        <f>H476-F476</f>
        <v>277449.59600300714</v>
      </c>
      <c r="J479" s="47"/>
      <c r="K479" s="47"/>
      <c r="M479" s="33">
        <f>M476-K476</f>
        <v>245981.54400000023</v>
      </c>
    </row>
    <row r="480" spans="1:13" ht="15" customHeight="1" x14ac:dyDescent="0.25">
      <c r="A480" s="14">
        <f>IF(AND(ISBLANK(B480),ISBLANK(C480)),"",MAX($A$10:A479)+1)</f>
        <v>285</v>
      </c>
      <c r="B480" s="2" t="s">
        <v>130</v>
      </c>
      <c r="E480" s="47"/>
      <c r="F480" s="47"/>
      <c r="H480" s="33">
        <f>H477-F477</f>
        <v>23120.799666917417</v>
      </c>
      <c r="J480" s="47"/>
      <c r="K480" s="47"/>
      <c r="M480" s="33">
        <f>M477-K477</f>
        <v>20498.462</v>
      </c>
    </row>
    <row r="481" spans="1:13" ht="15" customHeight="1" x14ac:dyDescent="0.25">
      <c r="A481" s="14">
        <f>IF(AND(ISBLANK(B481),ISBLANK(C481)),"",MAX($A$10:A480)+1)</f>
        <v>286</v>
      </c>
      <c r="B481" s="2" t="s">
        <v>131</v>
      </c>
      <c r="E481" s="47"/>
      <c r="F481" s="47"/>
      <c r="H481" s="48">
        <f>H479/F470</f>
        <v>8.075804910477373E-2</v>
      </c>
      <c r="J481" s="47"/>
      <c r="K481" s="47"/>
      <c r="M481" s="48">
        <f>M479/K470</f>
        <v>7.7067881762147517E-2</v>
      </c>
    </row>
    <row r="482" spans="1:13" ht="15" customHeight="1" x14ac:dyDescent="0.25">
      <c r="A482" s="14">
        <f>IF(AND(ISBLANK(B482),ISBLANK(C482)),"",MAX($A$10:A481)+1)</f>
        <v>287</v>
      </c>
      <c r="B482" s="2" t="s">
        <v>132</v>
      </c>
      <c r="E482" s="47"/>
      <c r="F482" s="47"/>
      <c r="H482" s="48">
        <f>H479/F476</f>
        <v>1.4118470846279865E-2</v>
      </c>
      <c r="J482" s="47"/>
      <c r="K482" s="47"/>
      <c r="M482" s="48">
        <f>M479/K476</f>
        <v>6.9151265820485183E-2</v>
      </c>
    </row>
    <row r="484" spans="1:13" ht="15" customHeight="1" x14ac:dyDescent="0.25">
      <c r="B484" s="2" t="s">
        <v>135</v>
      </c>
    </row>
    <row r="486" spans="1:13" ht="15" customHeight="1" x14ac:dyDescent="0.25">
      <c r="A486" s="31" t="str">
        <f>$A$1</f>
        <v>Peoples Natural Gas Company LLC</v>
      </c>
      <c r="M486" s="7" t="str">
        <f>$M$1</f>
        <v xml:space="preserve"> </v>
      </c>
    </row>
    <row r="487" spans="1:13" ht="15" customHeight="1" x14ac:dyDescent="0.25">
      <c r="A487" s="31" t="str">
        <f>$A$2</f>
        <v>12 Months Ending December 31, 2027</v>
      </c>
      <c r="M487" s="7"/>
    </row>
    <row r="488" spans="1:13" ht="15" customHeight="1" x14ac:dyDescent="0.25">
      <c r="A488" s="31" t="str">
        <f>$A$3</f>
        <v>Bill Impacts per Notice (includes 3.57% DSIC and current USR)</v>
      </c>
      <c r="M488" s="7"/>
    </row>
    <row r="489" spans="1:13" ht="15" customHeight="1" x14ac:dyDescent="0.25">
      <c r="A489" s="31"/>
    </row>
    <row r="490" spans="1:13" ht="15" customHeight="1" x14ac:dyDescent="0.25">
      <c r="A490" s="31"/>
    </row>
    <row r="491" spans="1:13" ht="15" customHeight="1" x14ac:dyDescent="0.25">
      <c r="A491" s="32" t="s">
        <v>145</v>
      </c>
    </row>
    <row r="493" spans="1:13" ht="15" customHeight="1" x14ac:dyDescent="0.4">
      <c r="A493" s="37" t="s">
        <v>97</v>
      </c>
      <c r="B493" s="37" t="s">
        <v>98</v>
      </c>
      <c r="C493" s="37" t="s">
        <v>99</v>
      </c>
      <c r="D493" s="37"/>
      <c r="E493" s="37" t="s">
        <v>100</v>
      </c>
      <c r="F493" s="37" t="s">
        <v>101</v>
      </c>
      <c r="G493" s="37" t="s">
        <v>102</v>
      </c>
      <c r="H493" s="37" t="s">
        <v>103</v>
      </c>
      <c r="J493" s="37" t="s">
        <v>104</v>
      </c>
      <c r="K493" s="37" t="s">
        <v>105</v>
      </c>
      <c r="L493" s="37" t="s">
        <v>106</v>
      </c>
      <c r="M493" s="37" t="s">
        <v>107</v>
      </c>
    </row>
    <row r="494" spans="1:13" ht="15" customHeight="1" x14ac:dyDescent="0.4">
      <c r="A494" s="37"/>
      <c r="E494" s="38" t="s">
        <v>108</v>
      </c>
      <c r="F494" s="38"/>
      <c r="G494" s="38"/>
      <c r="H494" s="38"/>
      <c r="J494" s="38" t="s">
        <v>109</v>
      </c>
      <c r="K494" s="38"/>
      <c r="L494" s="38"/>
      <c r="M494" s="38"/>
    </row>
    <row r="495" spans="1:13" ht="15" customHeight="1" x14ac:dyDescent="0.4">
      <c r="A495" s="14"/>
      <c r="E495" s="38" t="s">
        <v>110</v>
      </c>
      <c r="F495" s="39"/>
      <c r="G495" s="38" t="s">
        <v>111</v>
      </c>
      <c r="H495" s="39"/>
      <c r="J495" s="38" t="s">
        <v>110</v>
      </c>
      <c r="K495" s="39"/>
      <c r="L495" s="38" t="s">
        <v>111</v>
      </c>
      <c r="M495" s="39"/>
    </row>
    <row r="496" spans="1:13" ht="15" customHeight="1" x14ac:dyDescent="0.4">
      <c r="A496" s="14">
        <f>IF(AND(ISBLANK(B496),ISBLANK(B504)),"",MAX($A$10:A495)+1)</f>
        <v>288</v>
      </c>
      <c r="B496" s="37" t="s">
        <v>112</v>
      </c>
      <c r="C496" s="37" t="s">
        <v>113</v>
      </c>
      <c r="D496" s="37"/>
      <c r="E496" s="37" t="s">
        <v>114</v>
      </c>
      <c r="F496" s="37" t="s">
        <v>115</v>
      </c>
      <c r="G496" s="37" t="s">
        <v>114</v>
      </c>
      <c r="H496" s="37" t="s">
        <v>115</v>
      </c>
      <c r="J496" s="37" t="s">
        <v>114</v>
      </c>
      <c r="K496" s="37" t="s">
        <v>115</v>
      </c>
      <c r="L496" s="37" t="s">
        <v>114</v>
      </c>
      <c r="M496" s="37" t="s">
        <v>115</v>
      </c>
    </row>
    <row r="497" spans="1:18" ht="15" customHeight="1" x14ac:dyDescent="0.25">
      <c r="A497" s="14">
        <f>IF(AND(ISBLANK(B497),ISBLANK(C497)),"",MAX($A$10:A496)+1)</f>
        <v>289</v>
      </c>
      <c r="B497" s="2" t="s">
        <v>36</v>
      </c>
      <c r="C497" s="14">
        <v>12</v>
      </c>
      <c r="D497" s="14"/>
      <c r="E497" s="34">
        <f>'Rate Design (unblended)'!$D$120</f>
        <v>5630.0000000000027</v>
      </c>
      <c r="F497" s="34">
        <f>E497*$C497</f>
        <v>67560.000000000029</v>
      </c>
      <c r="G497" s="42">
        <f>'Rate Design (unblended)'!$AS$120</f>
        <v>5912</v>
      </c>
      <c r="H497" s="40">
        <f>G497*$C497</f>
        <v>70944</v>
      </c>
      <c r="J497" s="34">
        <f>'Rate Design (unblended)'!$D$121</f>
        <v>5630.0000000000027</v>
      </c>
      <c r="K497" s="34">
        <f>J497*$C497</f>
        <v>67560.000000000029</v>
      </c>
      <c r="L497" s="42">
        <f>'Rate Design (unblended)'!$AS$121</f>
        <v>5912</v>
      </c>
      <c r="M497" s="40">
        <f>L497*$C497</f>
        <v>70944</v>
      </c>
    </row>
    <row r="498" spans="1:18" ht="15" customHeight="1" x14ac:dyDescent="0.25">
      <c r="A498" s="14">
        <f>IF(AND(ISBLANK(B498),ISBLANK(C498)),"",MAX($A$10:A497)+1)</f>
        <v>290</v>
      </c>
      <c r="B498" s="41" t="s">
        <v>116</v>
      </c>
      <c r="E498" s="34"/>
      <c r="F498" s="34"/>
      <c r="G498" s="42"/>
      <c r="H498" s="34"/>
      <c r="J498" s="34"/>
      <c r="K498" s="34"/>
      <c r="L498" s="42"/>
      <c r="M498" s="34"/>
    </row>
    <row r="499" spans="1:18" ht="15" customHeight="1" x14ac:dyDescent="0.25">
      <c r="A499" s="14">
        <f>IF(AND(ISBLANK(B499),ISBLANK(C499)),"",MAX($A$10:A498)+1)</f>
        <v>291</v>
      </c>
      <c r="B499" s="43" t="s">
        <v>117</v>
      </c>
      <c r="C499" s="14">
        <f>C$12</f>
        <v>12</v>
      </c>
      <c r="D499" s="14"/>
      <c r="E499" s="10">
        <f>'Rate Design (unblended)'!$G$120</f>
        <v>0</v>
      </c>
      <c r="F499" s="34">
        <f>E499*$C499</f>
        <v>0</v>
      </c>
      <c r="G499" s="18">
        <f>'Rate Design (unblended)'!$P$120</f>
        <v>0</v>
      </c>
      <c r="H499" s="34">
        <f>G499*$C499</f>
        <v>0</v>
      </c>
      <c r="J499" s="10">
        <f>'Rate Design (unblended)'!$G$121</f>
        <v>0</v>
      </c>
      <c r="K499" s="34">
        <f>J499*$C499</f>
        <v>0</v>
      </c>
      <c r="L499" s="18">
        <f>'Rate Design (unblended)'!$P$121</f>
        <v>0</v>
      </c>
      <c r="M499" s="34">
        <f>L499*$C499</f>
        <v>0</v>
      </c>
    </row>
    <row r="500" spans="1:18" ht="15" customHeight="1" x14ac:dyDescent="0.25">
      <c r="A500" s="14">
        <f>IF(AND(ISBLANK(B500),ISBLANK(C500)),"",MAX($A$10:A499)+1)</f>
        <v>292</v>
      </c>
      <c r="B500" s="43" t="s">
        <v>23</v>
      </c>
      <c r="C500" s="14">
        <f>C$12</f>
        <v>12</v>
      </c>
      <c r="D500" s="14"/>
      <c r="E500" s="10">
        <f>'Rate Design (unblended)'!$J$120</f>
        <v>0</v>
      </c>
      <c r="F500" s="34">
        <f>E500*$C500</f>
        <v>0</v>
      </c>
      <c r="G500" s="18">
        <f>'Rate Design (unblended)'!$S$120</f>
        <v>0</v>
      </c>
      <c r="H500" s="34">
        <f>G500*$C500</f>
        <v>0</v>
      </c>
      <c r="J500" s="10">
        <f>'Rate Design (unblended)'!$J$121</f>
        <v>0</v>
      </c>
      <c r="K500" s="34">
        <f>J500*$C500</f>
        <v>0</v>
      </c>
      <c r="L500" s="18">
        <f>'Rate Design (unblended)'!$S$121</f>
        <v>0</v>
      </c>
      <c r="M500" s="34">
        <f>L500*$C500</f>
        <v>0</v>
      </c>
    </row>
    <row r="501" spans="1:18" ht="15" customHeight="1" x14ac:dyDescent="0.25">
      <c r="A501" s="14">
        <f>IF(AND(ISBLANK(B501),ISBLANK(C501)),"",MAX($A$10:A500)+1)</f>
        <v>293</v>
      </c>
      <c r="B501" s="43" t="s">
        <v>24</v>
      </c>
      <c r="C501" s="14">
        <f>C$12</f>
        <v>12</v>
      </c>
      <c r="D501" s="14"/>
      <c r="E501" s="10">
        <f>'Rate Design (unblended)'!$K$120</f>
        <v>-34.601980000000019</v>
      </c>
      <c r="F501" s="34">
        <f>E501*$C501</f>
        <v>-415.2237600000002</v>
      </c>
      <c r="G501" s="10">
        <f>'Rate Design (unblended)'!$T$120</f>
        <v>-34.601980000000019</v>
      </c>
      <c r="H501" s="34">
        <f>G501*$C501</f>
        <v>-415.2237600000002</v>
      </c>
      <c r="J501" s="10">
        <f>'Rate Design (unblended)'!$K$121</f>
        <v>-34.601980000000019</v>
      </c>
      <c r="K501" s="34">
        <f>J501*$C501</f>
        <v>-415.2237600000002</v>
      </c>
      <c r="L501" s="10">
        <f>'Rate Design (unblended)'!$T$121</f>
        <v>-34.601980000000019</v>
      </c>
      <c r="M501" s="34">
        <f>L501*$C501</f>
        <v>-415.2237600000002</v>
      </c>
    </row>
    <row r="502" spans="1:18" ht="15" customHeight="1" x14ac:dyDescent="0.25">
      <c r="A502" s="14">
        <f>IF(AND(ISBLANK(B502),ISBLANK(C502)),"",MAX($A$10:A501)+1)</f>
        <v>294</v>
      </c>
      <c r="B502" s="2" t="s">
        <v>118</v>
      </c>
      <c r="C502" s="14"/>
      <c r="D502" s="14"/>
      <c r="E502" s="44">
        <f>SUM(E497:E501)</f>
        <v>5595.3980200000024</v>
      </c>
      <c r="F502" s="44">
        <f>SUM(F497:F501)</f>
        <v>67144.776240000036</v>
      </c>
      <c r="G502" s="44">
        <f>SUM(G497:G501)</f>
        <v>5877.3980199999996</v>
      </c>
      <c r="H502" s="44">
        <f>SUM(H497:H501)</f>
        <v>70528.776240000007</v>
      </c>
      <c r="I502" s="44"/>
      <c r="J502" s="44">
        <f>SUM(J497:J501)</f>
        <v>5595.3980200000024</v>
      </c>
      <c r="K502" s="44">
        <f>SUM(K497:K501)</f>
        <v>67144.776240000036</v>
      </c>
      <c r="L502" s="44">
        <f>SUM(L497:L501)</f>
        <v>5877.3980199999996</v>
      </c>
      <c r="M502" s="44">
        <f>SUM(M497:M501)</f>
        <v>70528.776240000007</v>
      </c>
      <c r="O502" s="33" t="b">
        <f>E502=J502</f>
        <v>1</v>
      </c>
      <c r="P502" s="33" t="b">
        <f t="shared" ref="P502:R502" si="39">F502=K502</f>
        <v>1</v>
      </c>
      <c r="Q502" s="33" t="b">
        <f t="shared" si="39"/>
        <v>1</v>
      </c>
      <c r="R502" s="33" t="b">
        <f t="shared" si="39"/>
        <v>1</v>
      </c>
    </row>
    <row r="503" spans="1:18" ht="15" customHeight="1" x14ac:dyDescent="0.25">
      <c r="A503" s="14" t="str">
        <f>IF(AND(ISBLANK(B503),ISBLANK(C503)),"",MAX($A$10:A502)+1)</f>
        <v/>
      </c>
      <c r="E503" s="18"/>
      <c r="G503" s="18"/>
      <c r="I503" s="42"/>
      <c r="J503" s="18"/>
      <c r="L503" s="18"/>
    </row>
    <row r="504" spans="1:18" ht="15" customHeight="1" x14ac:dyDescent="0.4">
      <c r="A504" s="14">
        <f>IF(AND(ISBLANK(B504),ISBLANK(C504)),"",MAX($A$10:A503)+1)</f>
        <v>295</v>
      </c>
      <c r="B504" s="37" t="s">
        <v>119</v>
      </c>
      <c r="C504" s="37" t="s">
        <v>120</v>
      </c>
      <c r="D504" s="37"/>
      <c r="E504" s="18"/>
      <c r="G504" s="18"/>
      <c r="I504" s="42"/>
      <c r="J504" s="18"/>
      <c r="L504" s="18"/>
    </row>
    <row r="505" spans="1:18" ht="15" customHeight="1" x14ac:dyDescent="0.25">
      <c r="A505" s="14">
        <f>IF(AND(ISBLANK(B505),ISBLANK(C505)),"",MAX($A$10:A504)+1)</f>
        <v>296</v>
      </c>
      <c r="B505" s="2" t="s">
        <v>121</v>
      </c>
      <c r="C505" s="50">
        <f>C461</f>
        <v>2100000</v>
      </c>
      <c r="D505" s="14"/>
      <c r="E505" s="10">
        <f>'Rate Design (unblended)'!$D$125</f>
        <v>0.74299999999999999</v>
      </c>
      <c r="F505" s="34">
        <f>E505*$C505</f>
        <v>1560300</v>
      </c>
      <c r="G505" s="10">
        <f>'Rate Design (unblended)'!$AS$125</f>
        <v>0.74703256445047483</v>
      </c>
      <c r="H505" s="34">
        <f>G505*$C505</f>
        <v>1568768.3853459971</v>
      </c>
      <c r="I505" s="42"/>
      <c r="J505" s="10">
        <f>'Rate Design (unblended)'!$D$127</f>
        <v>0.74299999999999999</v>
      </c>
      <c r="K505" s="34">
        <f>J505*$C505</f>
        <v>1560300</v>
      </c>
      <c r="L505" s="10">
        <f>'Rate Design (unblended)'!$AS$127</f>
        <v>0.74703256445047483</v>
      </c>
      <c r="M505" s="34">
        <f>L505*$C505</f>
        <v>1568768.3853459971</v>
      </c>
      <c r="O505" s="33" t="b">
        <f>E505=J505</f>
        <v>1</v>
      </c>
      <c r="P505" s="33" t="b">
        <f t="shared" ref="P505:R505" si="40">F505=K505</f>
        <v>1</v>
      </c>
      <c r="Q505" s="33" t="b">
        <f t="shared" si="40"/>
        <v>1</v>
      </c>
      <c r="R505" s="33" t="b">
        <f t="shared" si="40"/>
        <v>1</v>
      </c>
    </row>
    <row r="506" spans="1:18" ht="15" customHeight="1" x14ac:dyDescent="0.25">
      <c r="A506" s="14">
        <f>IF(AND(ISBLANK(B506),ISBLANK(C506)),"",MAX($A$10:A505)+1)</f>
        <v>297</v>
      </c>
      <c r="B506" s="41" t="s">
        <v>116</v>
      </c>
      <c r="C506" s="49"/>
      <c r="E506" s="10"/>
      <c r="G506" s="10"/>
      <c r="I506" s="42"/>
      <c r="J506" s="10"/>
      <c r="L506" s="10"/>
    </row>
    <row r="507" spans="1:18" ht="15" customHeight="1" x14ac:dyDescent="0.25">
      <c r="A507" s="14">
        <f>IF(AND(ISBLANK(B507),ISBLANK(C507)),"",MAX($A$10:A506)+1)</f>
        <v>298</v>
      </c>
      <c r="B507" s="43" t="s">
        <v>18</v>
      </c>
      <c r="C507" s="50">
        <f>$C$505</f>
        <v>2100000</v>
      </c>
      <c r="D507" s="14"/>
      <c r="E507" s="10">
        <f>'Rate Design (unblended)'!$E$125</f>
        <v>5.2010000000000001E-4</v>
      </c>
      <c r="F507" s="34">
        <f>E507*$C507</f>
        <v>1092.21</v>
      </c>
      <c r="G507" s="10">
        <f>'Rate Design (unblended)'!$N$125</f>
        <v>0</v>
      </c>
      <c r="H507" s="34">
        <f>G507*$C507</f>
        <v>0</v>
      </c>
      <c r="I507" s="42"/>
      <c r="J507" s="10">
        <f>'Rate Design (unblended)'!$E$127</f>
        <v>5.2010000000000001E-4</v>
      </c>
      <c r="K507" s="34">
        <f>J507*$C507</f>
        <v>1092.21</v>
      </c>
      <c r="L507" s="10">
        <f>'Rate Design (unblended)'!$N$127</f>
        <v>0</v>
      </c>
      <c r="M507" s="34">
        <f>L507*$C507</f>
        <v>0</v>
      </c>
    </row>
    <row r="508" spans="1:18" ht="15" customHeight="1" x14ac:dyDescent="0.25">
      <c r="A508" s="14">
        <f>IF(AND(ISBLANK(B508),ISBLANK(C508)),"",MAX($A$10:A507)+1)</f>
        <v>299</v>
      </c>
      <c r="B508" s="43" t="s">
        <v>19</v>
      </c>
      <c r="C508" s="50">
        <f t="shared" ref="C508:C511" si="41">$C$505</f>
        <v>2100000</v>
      </c>
      <c r="D508" s="14"/>
      <c r="E508" s="10">
        <f>'Rate Design (unblended)'!$F$125</f>
        <v>2.5600000000000001E-2</v>
      </c>
      <c r="F508" s="34">
        <f>E508*$C508</f>
        <v>53760</v>
      </c>
      <c r="G508" s="10">
        <f>'Rate Design (unblended)'!$O$125</f>
        <v>3.2686756668099996E-2</v>
      </c>
      <c r="H508" s="34">
        <f>G508*$C508</f>
        <v>68642.189003009989</v>
      </c>
      <c r="I508" s="42"/>
      <c r="J508" s="10">
        <f>'Rate Design (unblended)'!$F$127</f>
        <v>0</v>
      </c>
      <c r="K508" s="34">
        <f>J508*$C508</f>
        <v>0</v>
      </c>
      <c r="L508" s="10">
        <f>'Rate Design (unblended)'!$O$127</f>
        <v>0</v>
      </c>
      <c r="M508" s="34">
        <f>L508*$C508</f>
        <v>0</v>
      </c>
    </row>
    <row r="509" spans="1:18" ht="15" customHeight="1" x14ac:dyDescent="0.25">
      <c r="A509" s="14">
        <f>IF(AND(ISBLANK(B509),ISBLANK(C509)),"",MAX($A$10:A508)+1)</f>
        <v>300</v>
      </c>
      <c r="B509" s="43" t="s">
        <v>22</v>
      </c>
      <c r="C509" s="50">
        <f t="shared" si="41"/>
        <v>2100000</v>
      </c>
      <c r="D509" s="14"/>
      <c r="E509" s="10">
        <f>'Rate Design (unblended)'!$I$125</f>
        <v>8.6499999999999994E-2</v>
      </c>
      <c r="F509" s="34">
        <f>E509*$C509</f>
        <v>181650</v>
      </c>
      <c r="G509" s="10">
        <f>'Rate Design (unblended)'!$R$125</f>
        <v>9.8400000000000001E-2</v>
      </c>
      <c r="H509" s="34">
        <f>G509*$C509</f>
        <v>206640</v>
      </c>
      <c r="I509" s="42"/>
      <c r="J509" s="10">
        <f>'Rate Design (unblended)'!$I$127</f>
        <v>0</v>
      </c>
      <c r="K509" s="34">
        <f>J509*$C509</f>
        <v>0</v>
      </c>
      <c r="L509" s="10">
        <f>'Rate Design (unblended)'!$R$127</f>
        <v>0</v>
      </c>
      <c r="M509" s="34">
        <f>L509*$C509</f>
        <v>0</v>
      </c>
    </row>
    <row r="510" spans="1:18" ht="15" customHeight="1" x14ac:dyDescent="0.25">
      <c r="A510" s="14">
        <f>IF(AND(ISBLANK(B510),ISBLANK(C510)),"",MAX($A$10:A509)+1)</f>
        <v>301</v>
      </c>
      <c r="B510" s="43" t="s">
        <v>23</v>
      </c>
      <c r="C510" s="50">
        <f t="shared" si="41"/>
        <v>2100000</v>
      </c>
      <c r="D510" s="14"/>
      <c r="E510" s="10">
        <v>0</v>
      </c>
      <c r="F510" s="34">
        <f>E510*$C510</f>
        <v>0</v>
      </c>
      <c r="G510" s="10">
        <f>'Rate Design (unblended)'!$S$125</f>
        <v>0</v>
      </c>
      <c r="H510" s="34">
        <f>G510*$C510</f>
        <v>0</v>
      </c>
      <c r="I510" s="42"/>
      <c r="J510" s="10">
        <v>0</v>
      </c>
      <c r="K510" s="34">
        <f>J510*$C510</f>
        <v>0</v>
      </c>
      <c r="L510" s="10">
        <f>'Rate Design (unblended)'!$S$127</f>
        <v>0</v>
      </c>
      <c r="M510" s="34">
        <f>L510*$C510</f>
        <v>0</v>
      </c>
    </row>
    <row r="511" spans="1:18" ht="15" customHeight="1" x14ac:dyDescent="0.25">
      <c r="A511" s="14">
        <f>IF(AND(ISBLANK(B511),ISBLANK(C511)),"",MAX($A$10:A510)+1)</f>
        <v>302</v>
      </c>
      <c r="B511" s="43" t="s">
        <v>24</v>
      </c>
      <c r="C511" s="50">
        <f t="shared" si="41"/>
        <v>2100000</v>
      </c>
      <c r="D511" s="14"/>
      <c r="E511" s="10">
        <f>'Rate Design (unblended)'!$K$125</f>
        <v>-4.5664780000000006E-3</v>
      </c>
      <c r="F511" s="34">
        <f>E511*$C511</f>
        <v>-9589.6038000000008</v>
      </c>
      <c r="G511" s="10">
        <f>'Rate Design (unblended)'!$T$125</f>
        <v>-4.5664780000000006E-3</v>
      </c>
      <c r="H511" s="34">
        <f>G511*$C511</f>
        <v>-9589.6038000000008</v>
      </c>
      <c r="I511" s="42"/>
      <c r="J511" s="10">
        <f>'Rate Design (unblended)'!$K$127</f>
        <v>-4.5664780000000006E-3</v>
      </c>
      <c r="K511" s="34">
        <f>J511*$C511</f>
        <v>-9589.6038000000008</v>
      </c>
      <c r="L511" s="10">
        <f>'Rate Design (unblended)'!$T$127</f>
        <v>-4.5664780000000006E-3</v>
      </c>
      <c r="M511" s="34">
        <f>L511*$C511</f>
        <v>-9589.6038000000008</v>
      </c>
    </row>
    <row r="512" spans="1:18" ht="15" customHeight="1" x14ac:dyDescent="0.25">
      <c r="A512" s="14">
        <f>IF(AND(ISBLANK(B512),ISBLANK(C512)),"",MAX($A$10:A511)+1)</f>
        <v>303</v>
      </c>
      <c r="B512" s="45" t="s">
        <v>122</v>
      </c>
      <c r="C512" s="49"/>
      <c r="E512" s="46">
        <f>SUM(E505:E511)</f>
        <v>0.85105362200000001</v>
      </c>
      <c r="F512" s="44">
        <f>SUM(F505:F511)</f>
        <v>1787212.6062</v>
      </c>
      <c r="G512" s="46">
        <f>SUM(G505:G511)</f>
        <v>0.87355284311857484</v>
      </c>
      <c r="H512" s="44">
        <f>SUM(H505:H511)</f>
        <v>1834460.9705490072</v>
      </c>
      <c r="I512" s="42"/>
      <c r="J512" s="46">
        <f>SUM(J505:J511)</f>
        <v>0.73895362200000003</v>
      </c>
      <c r="K512" s="44">
        <f>SUM(K505:K511)</f>
        <v>1551802.6062</v>
      </c>
      <c r="L512" s="46">
        <f>SUM(L505:L511)</f>
        <v>0.74246608645047485</v>
      </c>
      <c r="M512" s="44">
        <f>SUM(M505:M511)</f>
        <v>1559178.7815459971</v>
      </c>
    </row>
    <row r="513" spans="1:13" ht="15" customHeight="1" x14ac:dyDescent="0.25">
      <c r="A513" s="14" t="str">
        <f>IF(AND(ISBLANK(B513),ISBLANK(C513)),"",MAX($A$10:A512)+1)</f>
        <v/>
      </c>
      <c r="C513" s="49"/>
      <c r="E513" s="42"/>
      <c r="I513" s="42"/>
      <c r="J513" s="42"/>
    </row>
    <row r="514" spans="1:13" ht="15" customHeight="1" x14ac:dyDescent="0.25">
      <c r="A514" s="14">
        <f>IF(AND(ISBLANK(B514),ISBLANK(C514)),"",MAX($A$10:A513)+1)</f>
        <v>304</v>
      </c>
      <c r="B514" s="2" t="s">
        <v>123</v>
      </c>
      <c r="C514" s="49"/>
      <c r="E514" s="42"/>
      <c r="F514" s="40">
        <f>SUM(F512,F502)</f>
        <v>1854357.3824400001</v>
      </c>
      <c r="G514" s="40"/>
      <c r="H514" s="40">
        <f>SUM(H512,H502)</f>
        <v>1904989.7467890072</v>
      </c>
      <c r="I514" s="42"/>
      <c r="J514" s="42"/>
      <c r="K514" s="40">
        <f>SUM(K512,K502)</f>
        <v>1618947.3824400001</v>
      </c>
      <c r="L514" s="40"/>
      <c r="M514" s="40">
        <f>SUM(M512,M502)</f>
        <v>1629707.5577859972</v>
      </c>
    </row>
    <row r="515" spans="1:13" ht="15" customHeight="1" x14ac:dyDescent="0.25">
      <c r="A515" s="14">
        <f>IF(AND(ISBLANK(B515),ISBLANK(C515)),"",MAX($A$10:A514)+1)</f>
        <v>305</v>
      </c>
      <c r="B515" s="2" t="s">
        <v>124</v>
      </c>
      <c r="C515" s="49"/>
      <c r="E515" s="42"/>
      <c r="F515" s="40">
        <f>F514/12</f>
        <v>154529.78187000001</v>
      </c>
      <c r="G515" s="40"/>
      <c r="H515" s="40">
        <f>H514/12</f>
        <v>158749.1455657506</v>
      </c>
      <c r="I515" s="42"/>
      <c r="J515" s="42"/>
      <c r="K515" s="40">
        <f>K514/12</f>
        <v>134912.28187000001</v>
      </c>
      <c r="L515" s="40"/>
      <c r="M515" s="40">
        <f>M514/12</f>
        <v>135808.96314883311</v>
      </c>
    </row>
    <row r="516" spans="1:13" ht="15" customHeight="1" x14ac:dyDescent="0.25">
      <c r="A516" s="14" t="str">
        <f>IF(AND(ISBLANK(B516),ISBLANK(C516)),"",MAX($A$10:A515)+1)</f>
        <v/>
      </c>
      <c r="C516" s="49"/>
      <c r="E516" s="42"/>
      <c r="I516" s="42"/>
      <c r="J516" s="42"/>
    </row>
    <row r="517" spans="1:13" ht="15" customHeight="1" x14ac:dyDescent="0.25">
      <c r="A517" s="14">
        <f>IF(AND(ISBLANK(B517),ISBLANK(C517)),"",MAX($A$10:A516)+1)</f>
        <v>306</v>
      </c>
      <c r="B517" s="2" t="s">
        <v>125</v>
      </c>
      <c r="C517" s="50">
        <f t="shared" ref="C517" si="42">$C$505</f>
        <v>2100000</v>
      </c>
      <c r="D517" s="14"/>
      <c r="E517" s="12">
        <f>SUM(RetailCurrent!$D$109:$F$110)</f>
        <v>7.7218891254665714</v>
      </c>
      <c r="F517" s="34">
        <f>E517*$C517</f>
        <v>16215967.163479799</v>
      </c>
      <c r="G517" s="12">
        <f>E517</f>
        <v>7.7218891254665714</v>
      </c>
      <c r="H517" s="34">
        <f>G517*$C517</f>
        <v>16215967.163479799</v>
      </c>
      <c r="I517" s="42"/>
      <c r="J517" s="10">
        <f>'Rate Design (unblended)'!$M$127</f>
        <v>0.17399999999999999</v>
      </c>
      <c r="K517" s="34">
        <f>J517*$C517</f>
        <v>365400</v>
      </c>
      <c r="L517" s="10">
        <f>'Rate Design (unblended)'!$V$127</f>
        <v>0.17399999999999999</v>
      </c>
      <c r="M517" s="34">
        <f>L517*$C517</f>
        <v>365400</v>
      </c>
    </row>
    <row r="518" spans="1:13" ht="15" customHeight="1" x14ac:dyDescent="0.25">
      <c r="A518" s="14">
        <f>IF(AND(ISBLANK(B518),ISBLANK(C518)),"",MAX($A$10:A517)+1)</f>
        <v>307</v>
      </c>
      <c r="B518" s="2" t="s">
        <v>126</v>
      </c>
      <c r="E518" s="46">
        <f>SUM(E517,E512)</f>
        <v>8.5729427474665716</v>
      </c>
      <c r="F518" s="40"/>
      <c r="G518" s="46">
        <f>SUM(G517,G512)</f>
        <v>8.5954419685851455</v>
      </c>
      <c r="H518" s="40"/>
      <c r="I518" s="42"/>
      <c r="J518" s="46">
        <f>SUM(J517,J512)</f>
        <v>0.91295362200000008</v>
      </c>
      <c r="K518" s="40"/>
      <c r="L518" s="46">
        <f>SUM(L517,L512)</f>
        <v>0.91646608645047478</v>
      </c>
      <c r="M518" s="40"/>
    </row>
    <row r="519" spans="1:13" ht="15" customHeight="1" x14ac:dyDescent="0.25">
      <c r="A519" s="14" t="str">
        <f>IF(AND(ISBLANK(B519),ISBLANK(C519)),"",MAX($A$10:A518)+1)</f>
        <v/>
      </c>
      <c r="I519" s="42"/>
    </row>
    <row r="520" spans="1:13" ht="15" customHeight="1" x14ac:dyDescent="0.25">
      <c r="A520" s="14">
        <f>IF(AND(ISBLANK(B520),ISBLANK(C520)),"",MAX($A$10:A519)+1)</f>
        <v>308</v>
      </c>
      <c r="B520" s="2" t="s">
        <v>127</v>
      </c>
      <c r="E520" s="47"/>
      <c r="F520" s="40">
        <f>SUM(F514,F517)</f>
        <v>18070324.545919798</v>
      </c>
      <c r="H520" s="40">
        <f>SUM(H514,H517)</f>
        <v>18120956.910268806</v>
      </c>
      <c r="I520" s="42"/>
      <c r="J520" s="47"/>
      <c r="K520" s="40">
        <f>SUM(K514,K517)</f>
        <v>1984347.3824400001</v>
      </c>
      <c r="M520" s="40">
        <f>SUM(M514,M517)</f>
        <v>1995107.5577859972</v>
      </c>
    </row>
    <row r="521" spans="1:13" ht="15" customHeight="1" x14ac:dyDescent="0.25">
      <c r="A521" s="14">
        <f>IF(AND(ISBLANK(B521),ISBLANK(C521)),"",MAX($A$10:A520)+1)</f>
        <v>309</v>
      </c>
      <c r="B521" s="2" t="s">
        <v>128</v>
      </c>
      <c r="E521" s="47"/>
      <c r="F521" s="40">
        <f>F520/12</f>
        <v>1505860.3788266499</v>
      </c>
      <c r="G521" s="40"/>
      <c r="H521" s="40">
        <f>H520/12</f>
        <v>1510079.7425224006</v>
      </c>
      <c r="I521" s="42"/>
      <c r="J521" s="47"/>
      <c r="K521" s="40">
        <f>K520/12</f>
        <v>165362.28187000001</v>
      </c>
      <c r="L521" s="40"/>
      <c r="M521" s="40">
        <f>M520/12</f>
        <v>166258.96314883311</v>
      </c>
    </row>
    <row r="522" spans="1:13" ht="15" customHeight="1" x14ac:dyDescent="0.25">
      <c r="A522" s="14" t="str">
        <f>IF(AND(ISBLANK(B522),ISBLANK(C522)),"",MAX($A$10:A521)+1)</f>
        <v/>
      </c>
      <c r="E522" s="47"/>
      <c r="F522" s="47"/>
      <c r="J522" s="47"/>
      <c r="K522" s="47"/>
    </row>
    <row r="523" spans="1:13" ht="15" customHeight="1" x14ac:dyDescent="0.25">
      <c r="A523" s="14">
        <f>IF(AND(ISBLANK(B523),ISBLANK(C523)),"",MAX($A$10:A522)+1)</f>
        <v>310</v>
      </c>
      <c r="B523" s="2" t="s">
        <v>129</v>
      </c>
      <c r="E523" s="47"/>
      <c r="F523" s="47"/>
      <c r="H523" s="33">
        <f>H520-F520</f>
        <v>50632.364349007607</v>
      </c>
      <c r="J523" s="47"/>
      <c r="K523" s="47"/>
      <c r="M523" s="33">
        <f>M520-K520</f>
        <v>10760.175345997093</v>
      </c>
    </row>
    <row r="524" spans="1:13" ht="15" customHeight="1" x14ac:dyDescent="0.25">
      <c r="A524" s="14">
        <f>IF(AND(ISBLANK(B524),ISBLANK(C524)),"",MAX($A$10:A523)+1)</f>
        <v>311</v>
      </c>
      <c r="B524" s="2" t="s">
        <v>130</v>
      </c>
      <c r="E524" s="47"/>
      <c r="F524" s="47"/>
      <c r="H524" s="33">
        <f>H521-F521</f>
        <v>4219.3636957507115</v>
      </c>
      <c r="J524" s="47"/>
      <c r="K524" s="47"/>
      <c r="M524" s="33">
        <f>M521-K521</f>
        <v>896.68127883310081</v>
      </c>
    </row>
    <row r="525" spans="1:13" ht="15" customHeight="1" x14ac:dyDescent="0.25">
      <c r="A525" s="14">
        <f>IF(AND(ISBLANK(B525),ISBLANK(C525)),"",MAX($A$10:A524)+1)</f>
        <v>312</v>
      </c>
      <c r="B525" s="2" t="s">
        <v>131</v>
      </c>
      <c r="E525" s="47"/>
      <c r="F525" s="47"/>
      <c r="H525" s="48">
        <f>H523/F514</f>
        <v>2.7304534081981836E-2</v>
      </c>
      <c r="J525" s="47"/>
      <c r="K525" s="47"/>
      <c r="M525" s="48">
        <f>M523/K514</f>
        <v>6.6464021392590731E-3</v>
      </c>
    </row>
    <row r="526" spans="1:13" ht="15" customHeight="1" x14ac:dyDescent="0.25">
      <c r="A526" s="14">
        <f>IF(AND(ISBLANK(B526),ISBLANK(C526)),"",MAX($A$10:A525)+1)</f>
        <v>313</v>
      </c>
      <c r="B526" s="2" t="s">
        <v>132</v>
      </c>
      <c r="E526" s="47"/>
      <c r="F526" s="47"/>
      <c r="H526" s="48">
        <f>H523/F520</f>
        <v>2.8019620909597981E-3</v>
      </c>
      <c r="J526" s="47"/>
      <c r="K526" s="47"/>
      <c r="M526" s="48">
        <f>M523/K520</f>
        <v>5.4225260361248492E-3</v>
      </c>
    </row>
    <row r="528" spans="1:13" ht="15" customHeight="1" x14ac:dyDescent="0.25">
      <c r="B528" s="2" t="s">
        <v>135</v>
      </c>
    </row>
    <row r="530" spans="1:13" ht="15" customHeight="1" x14ac:dyDescent="0.25">
      <c r="A530" s="31" t="str">
        <f>$A$1</f>
        <v>Peoples Natural Gas Company LLC</v>
      </c>
      <c r="M530" s="7" t="str">
        <f>$M$1</f>
        <v xml:space="preserve"> </v>
      </c>
    </row>
    <row r="531" spans="1:13" ht="15" customHeight="1" x14ac:dyDescent="0.25">
      <c r="A531" s="31" t="str">
        <f>$A$2</f>
        <v>12 Months Ending December 31, 2027</v>
      </c>
      <c r="M531" s="7"/>
    </row>
    <row r="532" spans="1:13" ht="15" customHeight="1" x14ac:dyDescent="0.25">
      <c r="A532" s="31" t="str">
        <f>$A$3</f>
        <v>Bill Impacts per Notice (includes 3.57% DSIC and current USR)</v>
      </c>
      <c r="M532" s="7"/>
    </row>
    <row r="533" spans="1:13" ht="15" customHeight="1" x14ac:dyDescent="0.25">
      <c r="A533" s="31"/>
    </row>
    <row r="534" spans="1:13" ht="15" customHeight="1" x14ac:dyDescent="0.25">
      <c r="A534" s="31"/>
    </row>
    <row r="535" spans="1:13" ht="15" customHeight="1" x14ac:dyDescent="0.25">
      <c r="A535" s="32" t="s">
        <v>146</v>
      </c>
    </row>
    <row r="537" spans="1:13" ht="15" customHeight="1" x14ac:dyDescent="0.4">
      <c r="A537" s="37" t="s">
        <v>97</v>
      </c>
      <c r="B537" s="37" t="s">
        <v>98</v>
      </c>
      <c r="C537" s="37" t="s">
        <v>99</v>
      </c>
      <c r="D537" s="37"/>
      <c r="E537" s="37" t="s">
        <v>100</v>
      </c>
      <c r="F537" s="37" t="s">
        <v>101</v>
      </c>
      <c r="G537" s="37" t="s">
        <v>102</v>
      </c>
      <c r="H537" s="37" t="s">
        <v>103</v>
      </c>
      <c r="J537" s="37" t="s">
        <v>104</v>
      </c>
      <c r="K537" s="37" t="s">
        <v>105</v>
      </c>
      <c r="L537" s="37" t="s">
        <v>106</v>
      </c>
      <c r="M537" s="37" t="s">
        <v>107</v>
      </c>
    </row>
    <row r="538" spans="1:13" ht="15" customHeight="1" x14ac:dyDescent="0.4">
      <c r="A538" s="37"/>
      <c r="E538" s="38" t="s">
        <v>108</v>
      </c>
      <c r="F538" s="38"/>
      <c r="G538" s="38"/>
      <c r="H538" s="38"/>
      <c r="J538" s="38" t="s">
        <v>109</v>
      </c>
      <c r="K538" s="38"/>
      <c r="L538" s="38"/>
      <c r="M538" s="38"/>
    </row>
    <row r="539" spans="1:13" ht="15" customHeight="1" x14ac:dyDescent="0.4">
      <c r="A539" s="14"/>
      <c r="E539" s="38" t="s">
        <v>110</v>
      </c>
      <c r="F539" s="39"/>
      <c r="G539" s="38" t="s">
        <v>111</v>
      </c>
      <c r="H539" s="39"/>
      <c r="J539" s="38" t="s">
        <v>110</v>
      </c>
      <c r="K539" s="39"/>
      <c r="L539" s="38" t="s">
        <v>111</v>
      </c>
      <c r="M539" s="39"/>
    </row>
    <row r="540" spans="1:13" ht="15" customHeight="1" x14ac:dyDescent="0.4">
      <c r="A540" s="14">
        <f>IF(AND(ISBLANK(B540),ISBLANK(B548)),"",MAX($A$10:A539)+1)</f>
        <v>314</v>
      </c>
      <c r="B540" s="37" t="s">
        <v>112</v>
      </c>
      <c r="C540" s="37" t="s">
        <v>113</v>
      </c>
      <c r="D540" s="37"/>
      <c r="E540" s="37" t="s">
        <v>114</v>
      </c>
      <c r="F540" s="37" t="s">
        <v>115</v>
      </c>
      <c r="G540" s="37" t="s">
        <v>114</v>
      </c>
      <c r="H540" s="37" t="s">
        <v>115</v>
      </c>
      <c r="J540" s="37" t="s">
        <v>114</v>
      </c>
      <c r="K540" s="37" t="s">
        <v>115</v>
      </c>
      <c r="L540" s="37" t="s">
        <v>114</v>
      </c>
      <c r="M540" s="37" t="s">
        <v>115</v>
      </c>
    </row>
    <row r="541" spans="1:13" ht="15" customHeight="1" x14ac:dyDescent="0.25">
      <c r="A541" s="14">
        <f>IF(AND(ISBLANK(B541),ISBLANK(C541)),"",MAX($A$10:A540)+1)</f>
        <v>315</v>
      </c>
      <c r="B541" s="2" t="s">
        <v>36</v>
      </c>
      <c r="C541" s="14">
        <v>12</v>
      </c>
      <c r="D541" s="14"/>
      <c r="E541" s="34">
        <f>'Rate Design (unblended)'!$D$120</f>
        <v>5630.0000000000027</v>
      </c>
      <c r="F541" s="34">
        <f>E541*$C541</f>
        <v>67560.000000000029</v>
      </c>
      <c r="G541" s="42">
        <f>'Rate Design (unblended)'!$AS$120</f>
        <v>5912</v>
      </c>
      <c r="H541" s="40">
        <f>G541*$C541</f>
        <v>70944</v>
      </c>
      <c r="J541" s="34">
        <f>'Rate Design (unblended)'!$D$121</f>
        <v>5630.0000000000027</v>
      </c>
      <c r="K541" s="34">
        <f>J541*$C541</f>
        <v>67560.000000000029</v>
      </c>
      <c r="L541" s="42">
        <f>'Rate Design (unblended)'!$AS$121</f>
        <v>5912</v>
      </c>
      <c r="M541" s="40">
        <f>L541*$C541</f>
        <v>70944</v>
      </c>
    </row>
    <row r="542" spans="1:13" ht="15" customHeight="1" x14ac:dyDescent="0.25">
      <c r="A542" s="14">
        <f>IF(AND(ISBLANK(B542),ISBLANK(C542)),"",MAX($A$10:A541)+1)</f>
        <v>316</v>
      </c>
      <c r="B542" s="41" t="s">
        <v>116</v>
      </c>
      <c r="E542" s="34"/>
      <c r="F542" s="34"/>
      <c r="G542" s="42"/>
      <c r="H542" s="34"/>
      <c r="J542" s="34"/>
      <c r="K542" s="34"/>
      <c r="L542" s="42"/>
      <c r="M542" s="34"/>
    </row>
    <row r="543" spans="1:13" ht="15" customHeight="1" x14ac:dyDescent="0.25">
      <c r="A543" s="14">
        <f>IF(AND(ISBLANK(B543),ISBLANK(C543)),"",MAX($A$10:A542)+1)</f>
        <v>317</v>
      </c>
      <c r="B543" s="43" t="s">
        <v>117</v>
      </c>
      <c r="C543" s="14">
        <f>C$12</f>
        <v>12</v>
      </c>
      <c r="D543" s="14"/>
      <c r="E543" s="10">
        <f>'Rate Design (unblended)'!$G$120</f>
        <v>0</v>
      </c>
      <c r="F543" s="34">
        <f>E543*$C543</f>
        <v>0</v>
      </c>
      <c r="G543" s="18">
        <f>'Rate Design (unblended)'!$P$120</f>
        <v>0</v>
      </c>
      <c r="H543" s="34">
        <f>G543*$C543</f>
        <v>0</v>
      </c>
      <c r="J543" s="10">
        <f>'Rate Design (unblended)'!$G$121</f>
        <v>0</v>
      </c>
      <c r="K543" s="34">
        <f>J543*$C543</f>
        <v>0</v>
      </c>
      <c r="L543" s="18">
        <f>'Rate Design (unblended)'!$P$121</f>
        <v>0</v>
      </c>
      <c r="M543" s="34">
        <f>L543*$C543</f>
        <v>0</v>
      </c>
    </row>
    <row r="544" spans="1:13" ht="15" customHeight="1" x14ac:dyDescent="0.25">
      <c r="A544" s="14">
        <f>IF(AND(ISBLANK(B544),ISBLANK(C544)),"",MAX($A$10:A543)+1)</f>
        <v>318</v>
      </c>
      <c r="B544" s="43" t="s">
        <v>23</v>
      </c>
      <c r="C544" s="14">
        <f>C$12</f>
        <v>12</v>
      </c>
      <c r="D544" s="14"/>
      <c r="E544" s="10">
        <f>'Rate Design (unblended)'!$J$120</f>
        <v>0</v>
      </c>
      <c r="F544" s="34">
        <f>E544*$C544</f>
        <v>0</v>
      </c>
      <c r="G544" s="18">
        <f>'Rate Design (unblended)'!$S$120</f>
        <v>0</v>
      </c>
      <c r="H544" s="34">
        <f>G544*$C544</f>
        <v>0</v>
      </c>
      <c r="J544" s="10">
        <f>'Rate Design (unblended)'!$J$121</f>
        <v>0</v>
      </c>
      <c r="K544" s="34">
        <f>J544*$C544</f>
        <v>0</v>
      </c>
      <c r="L544" s="18">
        <f>'Rate Design (unblended)'!$S$121</f>
        <v>0</v>
      </c>
      <c r="M544" s="34">
        <f>L544*$C544</f>
        <v>0</v>
      </c>
    </row>
    <row r="545" spans="1:18" ht="15" customHeight="1" x14ac:dyDescent="0.25">
      <c r="A545" s="14">
        <f>IF(AND(ISBLANK(B545),ISBLANK(C545)),"",MAX($A$10:A544)+1)</f>
        <v>319</v>
      </c>
      <c r="B545" s="43" t="s">
        <v>24</v>
      </c>
      <c r="C545" s="14">
        <f>C$12</f>
        <v>12</v>
      </c>
      <c r="D545" s="14"/>
      <c r="E545" s="10">
        <f>'Rate Design (unblended)'!$K$120</f>
        <v>-34.601980000000019</v>
      </c>
      <c r="F545" s="34">
        <f>E545*$C545</f>
        <v>-415.2237600000002</v>
      </c>
      <c r="G545" s="10">
        <f>'Rate Design (unblended)'!$T$120</f>
        <v>-34.601980000000019</v>
      </c>
      <c r="H545" s="34">
        <f>G545*$C545</f>
        <v>-415.2237600000002</v>
      </c>
      <c r="J545" s="10">
        <f>'Rate Design (unblended)'!$K$121</f>
        <v>-34.601980000000019</v>
      </c>
      <c r="K545" s="34">
        <f>J545*$C545</f>
        <v>-415.2237600000002</v>
      </c>
      <c r="L545" s="10">
        <f>'Rate Design (unblended)'!$T$121</f>
        <v>-34.601980000000019</v>
      </c>
      <c r="M545" s="34">
        <f>L545*$C545</f>
        <v>-415.2237600000002</v>
      </c>
    </row>
    <row r="546" spans="1:18" ht="15" customHeight="1" x14ac:dyDescent="0.25">
      <c r="A546" s="14">
        <f>IF(AND(ISBLANK(B546),ISBLANK(C546)),"",MAX($A$10:A545)+1)</f>
        <v>320</v>
      </c>
      <c r="B546" s="2" t="s">
        <v>118</v>
      </c>
      <c r="C546" s="14"/>
      <c r="D546" s="14"/>
      <c r="E546" s="44">
        <f>SUM(E541:E545)</f>
        <v>5595.3980200000024</v>
      </c>
      <c r="F546" s="44">
        <f>SUM(F541:F545)</f>
        <v>67144.776240000036</v>
      </c>
      <c r="G546" s="44">
        <f>SUM(G541:G545)</f>
        <v>5877.3980199999996</v>
      </c>
      <c r="H546" s="44">
        <f>SUM(H541:H545)</f>
        <v>70528.776240000007</v>
      </c>
      <c r="I546" s="44"/>
      <c r="J546" s="44">
        <f>SUM(J541:J545)</f>
        <v>5595.3980200000024</v>
      </c>
      <c r="K546" s="44">
        <f>SUM(K541:K545)</f>
        <v>67144.776240000036</v>
      </c>
      <c r="L546" s="44">
        <f>SUM(L541:L545)</f>
        <v>5877.3980199999996</v>
      </c>
      <c r="M546" s="44">
        <f>SUM(M541:M545)</f>
        <v>70528.776240000007</v>
      </c>
      <c r="O546" s="33" t="b">
        <f>E546=J546</f>
        <v>1</v>
      </c>
      <c r="P546" s="33" t="b">
        <f t="shared" ref="P546:R546" si="43">F546=K546</f>
        <v>1</v>
      </c>
      <c r="Q546" s="33" t="b">
        <f t="shared" si="43"/>
        <v>1</v>
      </c>
      <c r="R546" s="33" t="b">
        <f t="shared" si="43"/>
        <v>1</v>
      </c>
    </row>
    <row r="547" spans="1:18" ht="15" customHeight="1" x14ac:dyDescent="0.25">
      <c r="A547" s="14" t="str">
        <f>IF(AND(ISBLANK(B547),ISBLANK(C547)),"",MAX($A$10:A546)+1)</f>
        <v/>
      </c>
      <c r="E547" s="18"/>
      <c r="G547" s="18"/>
      <c r="I547" s="42"/>
      <c r="J547" s="18"/>
      <c r="L547" s="18"/>
    </row>
    <row r="548" spans="1:18" ht="15" customHeight="1" x14ac:dyDescent="0.4">
      <c r="A548" s="14">
        <f>IF(AND(ISBLANK(B548),ISBLANK(C548)),"",MAX($A$10:A547)+1)</f>
        <v>321</v>
      </c>
      <c r="B548" s="37" t="s">
        <v>119</v>
      </c>
      <c r="C548" s="37" t="s">
        <v>120</v>
      </c>
      <c r="D548" s="37"/>
      <c r="E548" s="18"/>
      <c r="G548" s="18"/>
      <c r="I548" s="42"/>
      <c r="J548" s="18"/>
      <c r="L548" s="18"/>
    </row>
    <row r="549" spans="1:18" ht="15" customHeight="1" x14ac:dyDescent="0.25">
      <c r="A549" s="14">
        <f>IF(AND(ISBLANK(B549),ISBLANK(C549)),"",MAX($A$10:A548)+1)</f>
        <v>322</v>
      </c>
      <c r="B549" s="2" t="s">
        <v>121</v>
      </c>
      <c r="C549" s="50">
        <f>C505</f>
        <v>2100000</v>
      </c>
      <c r="D549" s="14"/>
      <c r="E549" s="10">
        <f>'Rate Design (unblended)'!$D$126</f>
        <v>0.44219999999999998</v>
      </c>
      <c r="F549" s="34">
        <f>E549*$C549</f>
        <v>928620</v>
      </c>
      <c r="G549" s="10">
        <f>'Rate Design (unblended)'!$AS$126</f>
        <v>0.4446</v>
      </c>
      <c r="H549" s="34">
        <f>G549*$C549</f>
        <v>933660</v>
      </c>
      <c r="I549" s="42"/>
      <c r="J549" s="10">
        <f>'Rate Design (unblended)'!$D$128</f>
        <v>0.44219999999999998</v>
      </c>
      <c r="K549" s="34">
        <f>J549*$C549</f>
        <v>928620</v>
      </c>
      <c r="L549" s="10">
        <f>'Rate Design (unblended)'!$AS$128</f>
        <v>0.4446</v>
      </c>
      <c r="M549" s="34">
        <f>L549*$C549</f>
        <v>933660</v>
      </c>
      <c r="O549" s="33" t="b">
        <f>E549=J549</f>
        <v>1</v>
      </c>
      <c r="P549" s="33" t="b">
        <f t="shared" ref="P549:R549" si="44">F549=K549</f>
        <v>1</v>
      </c>
      <c r="Q549" s="33" t="b">
        <f t="shared" si="44"/>
        <v>1</v>
      </c>
      <c r="R549" s="33" t="b">
        <f t="shared" si="44"/>
        <v>1</v>
      </c>
    </row>
    <row r="550" spans="1:18" ht="15" customHeight="1" x14ac:dyDescent="0.25">
      <c r="A550" s="14">
        <f>IF(AND(ISBLANK(B550),ISBLANK(C550)),"",MAX($A$10:A549)+1)</f>
        <v>323</v>
      </c>
      <c r="B550" s="41" t="s">
        <v>116</v>
      </c>
      <c r="C550" s="49"/>
      <c r="E550" s="10"/>
      <c r="G550" s="10"/>
      <c r="I550" s="42"/>
      <c r="J550" s="10"/>
      <c r="L550" s="10"/>
    </row>
    <row r="551" spans="1:18" ht="15" customHeight="1" x14ac:dyDescent="0.25">
      <c r="A551" s="14">
        <f>IF(AND(ISBLANK(B551),ISBLANK(C551)),"",MAX($A$10:A550)+1)</f>
        <v>324</v>
      </c>
      <c r="B551" s="43" t="s">
        <v>18</v>
      </c>
      <c r="C551" s="50">
        <f>$C$549</f>
        <v>2100000</v>
      </c>
      <c r="D551" s="14"/>
      <c r="E551" s="10">
        <f>'Rate Design (unblended)'!$E$126</f>
        <v>3.0953999999999997E-4</v>
      </c>
      <c r="F551" s="34">
        <f>E551*$C551</f>
        <v>650.03399999999988</v>
      </c>
      <c r="G551" s="10">
        <f>'Rate Design (unblended)'!$N$126</f>
        <v>0</v>
      </c>
      <c r="H551" s="34">
        <f>G551*$C551</f>
        <v>0</v>
      </c>
      <c r="I551" s="42"/>
      <c r="J551" s="10">
        <f>'Rate Design (unblended)'!$E$128</f>
        <v>1.2918173643819012E-3</v>
      </c>
      <c r="K551" s="34">
        <f>J551*$C551</f>
        <v>2712.8164652019923</v>
      </c>
      <c r="L551" s="10">
        <f>'Rate Design (unblended)'!$N$128</f>
        <v>0</v>
      </c>
      <c r="M551" s="34">
        <f>L551*$C551</f>
        <v>0</v>
      </c>
    </row>
    <row r="552" spans="1:18" ht="15" customHeight="1" x14ac:dyDescent="0.25">
      <c r="A552" s="14">
        <f>IF(AND(ISBLANK(B552),ISBLANK(C552)),"",MAX($A$10:A551)+1)</f>
        <v>325</v>
      </c>
      <c r="B552" s="43" t="s">
        <v>19</v>
      </c>
      <c r="C552" s="50">
        <f t="shared" ref="C552:C555" si="45">$C$549</f>
        <v>2100000</v>
      </c>
      <c r="D552" s="14"/>
      <c r="E552" s="10">
        <f>'Rate Design (unblended)'!$F$126</f>
        <v>2.5600000000000001E-2</v>
      </c>
      <c r="F552" s="34">
        <f>E552*$C552</f>
        <v>53760</v>
      </c>
      <c r="G552" s="10">
        <f>'Rate Design (unblended)'!$O$126</f>
        <v>3.2686756668099996E-2</v>
      </c>
      <c r="H552" s="34">
        <f>G552*$C552</f>
        <v>68642.189003009989</v>
      </c>
      <c r="I552" s="42"/>
      <c r="J552" s="10">
        <f>'Rate Design (unblended)'!$F$128</f>
        <v>0</v>
      </c>
      <c r="K552" s="34">
        <f>J552*$C552</f>
        <v>0</v>
      </c>
      <c r="L552" s="10">
        <f>'Rate Design (unblended)'!$O$128</f>
        <v>0</v>
      </c>
      <c r="M552" s="34">
        <f>L552*$C552</f>
        <v>0</v>
      </c>
    </row>
    <row r="553" spans="1:18" ht="15" customHeight="1" x14ac:dyDescent="0.25">
      <c r="A553" s="14">
        <f>IF(AND(ISBLANK(B553),ISBLANK(C553)),"",MAX($A$10:A552)+1)</f>
        <v>326</v>
      </c>
      <c r="B553" s="43" t="s">
        <v>22</v>
      </c>
      <c r="C553" s="50">
        <f t="shared" si="45"/>
        <v>2100000</v>
      </c>
      <c r="D553" s="14"/>
      <c r="E553" s="10">
        <f>'Rate Design (unblended)'!$I$126</f>
        <v>8.6499999999999994E-2</v>
      </c>
      <c r="F553" s="34">
        <f>E553*$C553</f>
        <v>181650</v>
      </c>
      <c r="G553" s="10">
        <f>'Rate Design (unblended)'!$R$126</f>
        <v>9.8400000000000001E-2</v>
      </c>
      <c r="H553" s="34">
        <f>G553*$C553</f>
        <v>206640</v>
      </c>
      <c r="I553" s="42"/>
      <c r="J553" s="10">
        <f>'Rate Design (unblended)'!$I$128</f>
        <v>0</v>
      </c>
      <c r="K553" s="34">
        <f>J553*$C553</f>
        <v>0</v>
      </c>
      <c r="L553" s="10">
        <f>'Rate Design (unblended)'!$R$128</f>
        <v>0</v>
      </c>
      <c r="M553" s="34">
        <f>L553*$C553</f>
        <v>0</v>
      </c>
    </row>
    <row r="554" spans="1:18" ht="15" customHeight="1" x14ac:dyDescent="0.25">
      <c r="A554" s="14">
        <f>IF(AND(ISBLANK(B554),ISBLANK(C554)),"",MAX($A$10:A553)+1)</f>
        <v>327</v>
      </c>
      <c r="B554" s="43" t="s">
        <v>23</v>
      </c>
      <c r="C554" s="50">
        <f t="shared" si="45"/>
        <v>2100000</v>
      </c>
      <c r="D554" s="14"/>
      <c r="E554" s="10">
        <v>0</v>
      </c>
      <c r="F554" s="34">
        <f>E554*$C554</f>
        <v>0</v>
      </c>
      <c r="G554" s="10">
        <f>'Rate Design (unblended)'!$S$126</f>
        <v>0</v>
      </c>
      <c r="H554" s="34">
        <f>G554*$C554</f>
        <v>0</v>
      </c>
      <c r="I554" s="42"/>
      <c r="J554" s="10">
        <v>0</v>
      </c>
      <c r="K554" s="34">
        <f>J554*$C554</f>
        <v>0</v>
      </c>
      <c r="L554" s="10">
        <f>'Rate Design (unblended)'!$S$128</f>
        <v>0</v>
      </c>
      <c r="M554" s="34">
        <f>L554*$C554</f>
        <v>0</v>
      </c>
    </row>
    <row r="555" spans="1:18" ht="15" customHeight="1" x14ac:dyDescent="0.25">
      <c r="A555" s="14">
        <f>IF(AND(ISBLANK(B555),ISBLANK(C555)),"",MAX($A$10:A554)+1)</f>
        <v>328</v>
      </c>
      <c r="B555" s="43" t="s">
        <v>24</v>
      </c>
      <c r="C555" s="50">
        <f t="shared" si="45"/>
        <v>2100000</v>
      </c>
      <c r="D555" s="14"/>
      <c r="E555" s="10">
        <f>'Rate Design (unblended)'!$K$126</f>
        <v>-2.7177612E-3</v>
      </c>
      <c r="F555" s="34">
        <f>E555*$C555</f>
        <v>-5707.2985200000003</v>
      </c>
      <c r="G555" s="10">
        <f>'Rate Design (unblended)'!$T$126</f>
        <v>-2.7177612E-3</v>
      </c>
      <c r="H555" s="34">
        <f>G555*$C555</f>
        <v>-5707.2985200000003</v>
      </c>
      <c r="I555" s="42"/>
      <c r="J555" s="10">
        <f>'Rate Design (unblended)'!$K$128</f>
        <v>-1.1342156459273093E-2</v>
      </c>
      <c r="K555" s="34">
        <f>J555*$C555</f>
        <v>-23818.528564473494</v>
      </c>
      <c r="L555" s="10">
        <f>'Rate Design (unblended)'!$T$128</f>
        <v>-2.7177612E-3</v>
      </c>
      <c r="M555" s="34">
        <f>L555*$C555</f>
        <v>-5707.2985200000003</v>
      </c>
    </row>
    <row r="556" spans="1:18" ht="15" customHeight="1" x14ac:dyDescent="0.25">
      <c r="A556" s="14">
        <f>IF(AND(ISBLANK(B556),ISBLANK(C556)),"",MAX($A$10:A555)+1)</f>
        <v>329</v>
      </c>
      <c r="B556" s="45" t="s">
        <v>122</v>
      </c>
      <c r="C556" s="49"/>
      <c r="E556" s="46">
        <f>SUM(E549:E555)</f>
        <v>0.55189177879999995</v>
      </c>
      <c r="F556" s="44">
        <f>SUM(F549:F555)</f>
        <v>1158972.73548</v>
      </c>
      <c r="G556" s="46">
        <f>SUM(G549:G555)</f>
        <v>0.57296899546809998</v>
      </c>
      <c r="H556" s="44">
        <f>SUM(H549:H555)</f>
        <v>1203234.8904830101</v>
      </c>
      <c r="I556" s="42"/>
      <c r="J556" s="46">
        <f>SUM(J549:J555)</f>
        <v>0.43214966090510876</v>
      </c>
      <c r="K556" s="44">
        <f>SUM(K549:K555)</f>
        <v>907514.28790072852</v>
      </c>
      <c r="L556" s="46">
        <f>SUM(L549:L555)</f>
        <v>0.44188223879999999</v>
      </c>
      <c r="M556" s="44">
        <f>SUM(M549:M555)</f>
        <v>927952.70148000005</v>
      </c>
    </row>
    <row r="557" spans="1:18" ht="15" customHeight="1" x14ac:dyDescent="0.25">
      <c r="A557" s="14" t="str">
        <f>IF(AND(ISBLANK(B557),ISBLANK(C557)),"",MAX($A$10:A556)+1)</f>
        <v/>
      </c>
      <c r="C557" s="49"/>
      <c r="E557" s="42"/>
      <c r="I557" s="42"/>
      <c r="J557" s="42"/>
    </row>
    <row r="558" spans="1:18" ht="15" customHeight="1" x14ac:dyDescent="0.25">
      <c r="A558" s="14">
        <f>IF(AND(ISBLANK(B558),ISBLANK(C558)),"",MAX($A$10:A557)+1)</f>
        <v>330</v>
      </c>
      <c r="B558" s="2" t="s">
        <v>123</v>
      </c>
      <c r="C558" s="49"/>
      <c r="E558" s="42"/>
      <c r="F558" s="40">
        <f>SUM(F556,F546)</f>
        <v>1226117.5117200001</v>
      </c>
      <c r="G558" s="40"/>
      <c r="H558" s="40">
        <f>SUM(H556,H546)</f>
        <v>1273763.6667230101</v>
      </c>
      <c r="I558" s="42"/>
      <c r="J558" s="42"/>
      <c r="K558" s="40">
        <f>SUM(K556,K546)</f>
        <v>974659.06414072856</v>
      </c>
      <c r="L558" s="40"/>
      <c r="M558" s="40">
        <f>SUM(M556,M546)</f>
        <v>998481.47772000008</v>
      </c>
    </row>
    <row r="559" spans="1:18" ht="15" customHeight="1" x14ac:dyDescent="0.25">
      <c r="A559" s="14">
        <f>IF(AND(ISBLANK(B559),ISBLANK(C559)),"",MAX($A$10:A558)+1)</f>
        <v>331</v>
      </c>
      <c r="B559" s="2" t="s">
        <v>124</v>
      </c>
      <c r="C559" s="49"/>
      <c r="E559" s="42"/>
      <c r="F559" s="40">
        <f>F558/12</f>
        <v>102176.45931000001</v>
      </c>
      <c r="G559" s="40"/>
      <c r="H559" s="40">
        <f>H558/12</f>
        <v>106146.97222691751</v>
      </c>
      <c r="I559" s="42"/>
      <c r="J559" s="42"/>
      <c r="K559" s="40">
        <f>K558/12</f>
        <v>81221.588678394051</v>
      </c>
      <c r="L559" s="40"/>
      <c r="M559" s="40">
        <f>M558/12</f>
        <v>83206.789810000002</v>
      </c>
    </row>
    <row r="560" spans="1:18" ht="15" customHeight="1" x14ac:dyDescent="0.25">
      <c r="A560" s="14" t="str">
        <f>IF(AND(ISBLANK(B560),ISBLANK(C560)),"",MAX($A$10:A559)+1)</f>
        <v/>
      </c>
      <c r="C560" s="49"/>
      <c r="E560" s="42"/>
      <c r="I560" s="42"/>
      <c r="J560" s="42"/>
    </row>
    <row r="561" spans="1:13" ht="15" customHeight="1" x14ac:dyDescent="0.25">
      <c r="A561" s="14">
        <f>IF(AND(ISBLANK(B561),ISBLANK(C561)),"",MAX($A$10:A560)+1)</f>
        <v>332</v>
      </c>
      <c r="B561" s="2" t="s">
        <v>125</v>
      </c>
      <c r="C561" s="50">
        <f>$C$549</f>
        <v>2100000</v>
      </c>
      <c r="D561" s="14"/>
      <c r="E561" s="12">
        <f>SUM(RetailCurrent!$D$109:$F$110)</f>
        <v>7.7218891254665714</v>
      </c>
      <c r="F561" s="34">
        <f>E561*$C561</f>
        <v>16215967.163479799</v>
      </c>
      <c r="G561" s="12">
        <f>E561</f>
        <v>7.7218891254665714</v>
      </c>
      <c r="H561" s="34">
        <f>G561*$C561</f>
        <v>16215967.163479799</v>
      </c>
      <c r="I561" s="42"/>
      <c r="J561" s="10">
        <f>'Rate Design (unblended)'!$M$128</f>
        <v>0.17399999999999999</v>
      </c>
      <c r="K561" s="34">
        <f>J561*$C561</f>
        <v>365400</v>
      </c>
      <c r="L561" s="10">
        <f>'Rate Design (unblended)'!$V$128</f>
        <v>0.17399999999999999</v>
      </c>
      <c r="M561" s="34">
        <f>L561*$C561</f>
        <v>365400</v>
      </c>
    </row>
    <row r="562" spans="1:13" ht="15" customHeight="1" x14ac:dyDescent="0.25">
      <c r="A562" s="14">
        <f>IF(AND(ISBLANK(B562),ISBLANK(C562)),"",MAX($A$10:A561)+1)</f>
        <v>333</v>
      </c>
      <c r="B562" s="2" t="s">
        <v>126</v>
      </c>
      <c r="E562" s="46">
        <f>SUM(E561,E556)</f>
        <v>8.2737809042665713</v>
      </c>
      <c r="F562" s="40"/>
      <c r="G562" s="46">
        <f>SUM(G561,G556)</f>
        <v>8.2948581209346717</v>
      </c>
      <c r="H562" s="40"/>
      <c r="I562" s="42"/>
      <c r="J562" s="46">
        <f>SUM(J561,J556)</f>
        <v>0.60614966090510869</v>
      </c>
      <c r="K562" s="40"/>
      <c r="L562" s="46">
        <f>SUM(L561,L556)</f>
        <v>0.61588223880000004</v>
      </c>
      <c r="M562" s="40"/>
    </row>
    <row r="563" spans="1:13" ht="15" customHeight="1" x14ac:dyDescent="0.25">
      <c r="A563" s="14" t="str">
        <f>IF(AND(ISBLANK(B563),ISBLANK(C563)),"",MAX($A$10:A562)+1)</f>
        <v/>
      </c>
      <c r="I563" s="42"/>
    </row>
    <row r="564" spans="1:13" ht="15" customHeight="1" x14ac:dyDescent="0.25">
      <c r="A564" s="14">
        <f>IF(AND(ISBLANK(B564),ISBLANK(C564)),"",MAX($A$10:A563)+1)</f>
        <v>334</v>
      </c>
      <c r="B564" s="2" t="s">
        <v>127</v>
      </c>
      <c r="E564" s="47"/>
      <c r="F564" s="40">
        <f>SUM(F558,F561)</f>
        <v>17442084.675199799</v>
      </c>
      <c r="H564" s="40">
        <f>SUM(H558,H561)</f>
        <v>17489730.83020281</v>
      </c>
      <c r="I564" s="42"/>
      <c r="J564" s="47"/>
      <c r="K564" s="40">
        <f>SUM(K558,K561)</f>
        <v>1340059.0641407287</v>
      </c>
      <c r="M564" s="40">
        <f>SUM(M558,M561)</f>
        <v>1363881.4777200001</v>
      </c>
    </row>
    <row r="565" spans="1:13" ht="15" customHeight="1" x14ac:dyDescent="0.25">
      <c r="A565" s="14">
        <f>IF(AND(ISBLANK(B565),ISBLANK(C565)),"",MAX($A$10:A564)+1)</f>
        <v>335</v>
      </c>
      <c r="B565" s="2" t="s">
        <v>128</v>
      </c>
      <c r="E565" s="47"/>
      <c r="F565" s="40">
        <f>F564/12</f>
        <v>1453507.0562666499</v>
      </c>
      <c r="G565" s="40"/>
      <c r="H565" s="40">
        <f>H564/12</f>
        <v>1457477.5691835675</v>
      </c>
      <c r="I565" s="42"/>
      <c r="J565" s="47"/>
      <c r="K565" s="40">
        <f>K564/12</f>
        <v>111671.58867839405</v>
      </c>
      <c r="L565" s="40"/>
      <c r="M565" s="40">
        <f>M564/12</f>
        <v>113656.78981</v>
      </c>
    </row>
    <row r="566" spans="1:13" ht="15" customHeight="1" x14ac:dyDescent="0.25">
      <c r="A566" s="14" t="str">
        <f>IF(AND(ISBLANK(B566),ISBLANK(C566)),"",MAX($A$10:A565)+1)</f>
        <v/>
      </c>
      <c r="E566" s="47"/>
      <c r="F566" s="47"/>
      <c r="J566" s="47"/>
      <c r="K566" s="47"/>
    </row>
    <row r="567" spans="1:13" ht="15" customHeight="1" x14ac:dyDescent="0.25">
      <c r="A567" s="14">
        <f>IF(AND(ISBLANK(B567),ISBLANK(C567)),"",MAX($A$10:A566)+1)</f>
        <v>336</v>
      </c>
      <c r="B567" s="2" t="s">
        <v>129</v>
      </c>
      <c r="E567" s="47"/>
      <c r="F567" s="47"/>
      <c r="H567" s="33">
        <f>H564-F564</f>
        <v>47646.155003011227</v>
      </c>
      <c r="J567" s="47"/>
      <c r="K567" s="47"/>
      <c r="M567" s="33">
        <f>M564-K564</f>
        <v>23822.413579271408</v>
      </c>
    </row>
    <row r="568" spans="1:13" ht="15" customHeight="1" x14ac:dyDescent="0.25">
      <c r="A568" s="14">
        <f>IF(AND(ISBLANK(B568),ISBLANK(C568)),"",MAX($A$10:A567)+1)</f>
        <v>337</v>
      </c>
      <c r="B568" s="2" t="s">
        <v>130</v>
      </c>
      <c r="E568" s="47"/>
      <c r="F568" s="47"/>
      <c r="H568" s="33">
        <f>H565-F565</f>
        <v>3970.5129169176798</v>
      </c>
      <c r="J568" s="47"/>
      <c r="K568" s="47"/>
      <c r="M568" s="33">
        <f>M565-K565</f>
        <v>1985.2011316059506</v>
      </c>
    </row>
    <row r="569" spans="1:13" ht="15" customHeight="1" x14ac:dyDescent="0.25">
      <c r="A569" s="14">
        <f>IF(AND(ISBLANK(B569),ISBLANK(C569)),"",MAX($A$10:A568)+1)</f>
        <v>338</v>
      </c>
      <c r="B569" s="2" t="s">
        <v>131</v>
      </c>
      <c r="E569" s="47"/>
      <c r="F569" s="47"/>
      <c r="H569" s="48">
        <f>H567/F558</f>
        <v>3.8859370776111915E-2</v>
      </c>
      <c r="J569" s="47"/>
      <c r="K569" s="47"/>
      <c r="M569" s="48">
        <f>M567/K558</f>
        <v>2.4441791448657529E-2</v>
      </c>
    </row>
    <row r="570" spans="1:13" ht="15" customHeight="1" x14ac:dyDescent="0.25">
      <c r="A570" s="14">
        <f>IF(AND(ISBLANK(B570),ISBLANK(C570)),"",MAX($A$10:A569)+1)</f>
        <v>339</v>
      </c>
      <c r="B570" s="2" t="s">
        <v>132</v>
      </c>
      <c r="E570" s="47"/>
      <c r="F570" s="47"/>
      <c r="H570" s="48">
        <f>H567/F564</f>
        <v>2.731677771909764E-3</v>
      </c>
      <c r="J570" s="47"/>
      <c r="K570" s="47"/>
      <c r="M570" s="48">
        <f>M567/K564</f>
        <v>1.7777137005932489E-2</v>
      </c>
    </row>
    <row r="572" spans="1:13" ht="15" customHeight="1" x14ac:dyDescent="0.25">
      <c r="B572" s="2" t="s">
        <v>135</v>
      </c>
    </row>
    <row r="573" spans="1:13" s="95" customFormat="1" ht="15" customHeight="1" x14ac:dyDescent="0.25"/>
    <row r="574" spans="1:13" ht="15" customHeight="1" x14ac:dyDescent="0.25">
      <c r="A574" s="31" t="str">
        <f>$A$1</f>
        <v>Peoples Natural Gas Company LLC</v>
      </c>
      <c r="M574" s="7" t="str">
        <f>$M$1</f>
        <v xml:space="preserve"> </v>
      </c>
    </row>
    <row r="575" spans="1:13" ht="15" customHeight="1" x14ac:dyDescent="0.25">
      <c r="A575" s="31" t="str">
        <f>$A$2</f>
        <v>12 Months Ending December 31, 2027</v>
      </c>
      <c r="M575" s="7"/>
    </row>
    <row r="576" spans="1:13" ht="15" customHeight="1" x14ac:dyDescent="0.25">
      <c r="A576" s="31" t="str">
        <f>$A$3</f>
        <v>Bill Impacts per Notice (includes 3.57% DSIC and current USR)</v>
      </c>
      <c r="M576" s="7"/>
    </row>
    <row r="577" spans="1:18" ht="15" customHeight="1" x14ac:dyDescent="0.25">
      <c r="A577" s="31"/>
    </row>
    <row r="578" spans="1:18" ht="15" customHeight="1" x14ac:dyDescent="0.25">
      <c r="A578" s="31"/>
    </row>
    <row r="579" spans="1:18" ht="15" customHeight="1" x14ac:dyDescent="0.25">
      <c r="A579" s="32" t="s">
        <v>147</v>
      </c>
    </row>
    <row r="581" spans="1:18" ht="15" customHeight="1" x14ac:dyDescent="0.4">
      <c r="A581" s="37" t="s">
        <v>97</v>
      </c>
      <c r="B581" s="37" t="s">
        <v>98</v>
      </c>
      <c r="C581" s="37" t="s">
        <v>99</v>
      </c>
      <c r="D581" s="37"/>
      <c r="E581" s="37" t="s">
        <v>100</v>
      </c>
      <c r="F581" s="37" t="s">
        <v>101</v>
      </c>
      <c r="G581" s="37" t="s">
        <v>102</v>
      </c>
      <c r="H581" s="37" t="s">
        <v>103</v>
      </c>
      <c r="J581" s="37" t="s">
        <v>104</v>
      </c>
      <c r="K581" s="37" t="s">
        <v>105</v>
      </c>
      <c r="L581" s="37" t="s">
        <v>106</v>
      </c>
      <c r="M581" s="37" t="s">
        <v>107</v>
      </c>
    </row>
    <row r="582" spans="1:18" ht="15" customHeight="1" x14ac:dyDescent="0.4">
      <c r="A582" s="37"/>
      <c r="E582" s="38" t="s">
        <v>108</v>
      </c>
      <c r="F582" s="38"/>
      <c r="G582" s="38"/>
      <c r="H582" s="38"/>
      <c r="J582" s="38" t="s">
        <v>109</v>
      </c>
      <c r="K582" s="38"/>
      <c r="L582" s="38"/>
      <c r="M582" s="38"/>
    </row>
    <row r="583" spans="1:18" ht="15" customHeight="1" x14ac:dyDescent="0.4">
      <c r="A583" s="14"/>
      <c r="E583" s="38" t="s">
        <v>110</v>
      </c>
      <c r="F583" s="39"/>
      <c r="G583" s="38" t="s">
        <v>111</v>
      </c>
      <c r="H583" s="39"/>
      <c r="J583" s="38" t="s">
        <v>110</v>
      </c>
      <c r="K583" s="39"/>
      <c r="L583" s="38" t="s">
        <v>111</v>
      </c>
      <c r="M583" s="39"/>
    </row>
    <row r="584" spans="1:18" ht="15" customHeight="1" x14ac:dyDescent="0.4">
      <c r="A584" s="14">
        <f>IF(AND(ISBLANK(B584),ISBLANK(B592)),"",MAX($A$10:A583)+1)</f>
        <v>340</v>
      </c>
      <c r="B584" s="37" t="s">
        <v>112</v>
      </c>
      <c r="C584" s="37" t="s">
        <v>113</v>
      </c>
      <c r="D584" s="37"/>
      <c r="E584" s="37" t="s">
        <v>114</v>
      </c>
      <c r="F584" s="37" t="s">
        <v>115</v>
      </c>
      <c r="G584" s="37" t="s">
        <v>114</v>
      </c>
      <c r="H584" s="37" t="s">
        <v>115</v>
      </c>
      <c r="J584" s="37" t="s">
        <v>114</v>
      </c>
      <c r="K584" s="37" t="s">
        <v>115</v>
      </c>
      <c r="L584" s="37" t="s">
        <v>114</v>
      </c>
      <c r="M584" s="37" t="s">
        <v>115</v>
      </c>
    </row>
    <row r="585" spans="1:18" ht="15" customHeight="1" x14ac:dyDescent="0.25">
      <c r="A585" s="14">
        <f>IF(AND(ISBLANK(B585),ISBLANK(C585)),"",MAX($A$10:A584)+1)</f>
        <v>341</v>
      </c>
      <c r="B585" s="2" t="s">
        <v>36</v>
      </c>
      <c r="C585" s="14">
        <v>12</v>
      </c>
      <c r="D585" s="14"/>
      <c r="E585" s="34">
        <f>'Rate Design (unblended)'!$D$65</f>
        <v>2130.0000000000041</v>
      </c>
      <c r="F585" s="34">
        <f>E585*$C585</f>
        <v>25560.000000000051</v>
      </c>
      <c r="G585" s="42">
        <f>'Rate Design (unblended)'!$AS$65</f>
        <v>2237</v>
      </c>
      <c r="H585" s="40">
        <f>G585*$C585</f>
        <v>26844</v>
      </c>
      <c r="J585" s="34">
        <f>'Rate Design (unblended)'!$D$69</f>
        <v>2130.0000000000041</v>
      </c>
      <c r="K585" s="34">
        <f>J585*$C585</f>
        <v>25560.000000000051</v>
      </c>
      <c r="L585" s="42">
        <f>'Rate Design (unblended)'!$AS$69</f>
        <v>2237</v>
      </c>
      <c r="M585" s="40">
        <f>L585*$C585</f>
        <v>26844</v>
      </c>
    </row>
    <row r="586" spans="1:18" ht="15" customHeight="1" x14ac:dyDescent="0.25">
      <c r="A586" s="14">
        <f>IF(AND(ISBLANK(B586),ISBLANK(C586)),"",MAX($A$10:A585)+1)</f>
        <v>342</v>
      </c>
      <c r="B586" s="41" t="s">
        <v>116</v>
      </c>
      <c r="E586" s="34"/>
      <c r="F586" s="34"/>
      <c r="G586" s="42"/>
      <c r="H586" s="34"/>
      <c r="J586" s="34"/>
      <c r="K586" s="34"/>
      <c r="L586" s="42"/>
      <c r="M586" s="34"/>
    </row>
    <row r="587" spans="1:18" ht="15" customHeight="1" x14ac:dyDescent="0.25">
      <c r="A587" s="14">
        <f>IF(AND(ISBLANK(B587),ISBLANK(C587)),"",MAX($A$10:A586)+1)</f>
        <v>343</v>
      </c>
      <c r="B587" s="43" t="s">
        <v>117</v>
      </c>
      <c r="C587" s="14">
        <f>C$12</f>
        <v>12</v>
      </c>
      <c r="D587" s="14"/>
      <c r="E587" s="10">
        <f>'Rate Design (unblended)'!$G$65</f>
        <v>0</v>
      </c>
      <c r="F587" s="34">
        <f>E587*$C587</f>
        <v>0</v>
      </c>
      <c r="G587" s="18">
        <f>'Rate Design (unblended)'!$P$65</f>
        <v>0</v>
      </c>
      <c r="H587" s="34">
        <f>G587*$C587</f>
        <v>0</v>
      </c>
      <c r="J587" s="10">
        <f>'Rate Design (unblended)'!$G$69</f>
        <v>0</v>
      </c>
      <c r="K587" s="34">
        <f>J587*$C587</f>
        <v>0</v>
      </c>
      <c r="L587" s="18">
        <f>'Rate Design (unblended)'!$P$69</f>
        <v>0</v>
      </c>
      <c r="M587" s="34">
        <f>L587*$C587</f>
        <v>0</v>
      </c>
    </row>
    <row r="588" spans="1:18" ht="15" customHeight="1" x14ac:dyDescent="0.25">
      <c r="A588" s="14">
        <f>IF(AND(ISBLANK(B588),ISBLANK(C588)),"",MAX($A$10:A587)+1)</f>
        <v>344</v>
      </c>
      <c r="B588" s="43" t="s">
        <v>23</v>
      </c>
      <c r="C588" s="14">
        <f>C$12</f>
        <v>12</v>
      </c>
      <c r="D588" s="14"/>
      <c r="E588" s="53">
        <f>$P$2*E585</f>
        <v>76.041000000000153</v>
      </c>
      <c r="F588" s="34">
        <f>E588*$C588</f>
        <v>912.49200000000178</v>
      </c>
      <c r="G588" s="18">
        <f>'Rate Design (unblended)'!$S$65</f>
        <v>0</v>
      </c>
      <c r="H588" s="34">
        <f>G588*$C588</f>
        <v>0</v>
      </c>
      <c r="J588" s="53">
        <f>$P$2*J585</f>
        <v>76.041000000000153</v>
      </c>
      <c r="K588" s="34">
        <f>J588*$C588</f>
        <v>912.49200000000178</v>
      </c>
      <c r="L588" s="18">
        <f>'Rate Design (unblended)'!$S$69</f>
        <v>0</v>
      </c>
      <c r="M588" s="34">
        <f>L588*$C588</f>
        <v>0</v>
      </c>
    </row>
    <row r="589" spans="1:18" ht="15" customHeight="1" x14ac:dyDescent="0.25">
      <c r="A589" s="14">
        <f>IF(AND(ISBLANK(B589),ISBLANK(C589)),"",MAX($A$10:A588)+1)</f>
        <v>345</v>
      </c>
      <c r="B589" s="43" t="s">
        <v>24</v>
      </c>
      <c r="C589" s="14">
        <f>C$12</f>
        <v>12</v>
      </c>
      <c r="D589" s="14"/>
      <c r="E589" s="10">
        <f>'Rate Design (unblended)'!$K$65</f>
        <v>-13.090980000000027</v>
      </c>
      <c r="F589" s="34">
        <f>E589*$C589</f>
        <v>-157.09176000000031</v>
      </c>
      <c r="G589" s="10">
        <f>'Rate Design (unblended)'!$T$65</f>
        <v>-13.090980000000027</v>
      </c>
      <c r="H589" s="34">
        <f>G589*$C589</f>
        <v>-157.09176000000031</v>
      </c>
      <c r="J589" s="10">
        <f>'Rate Design (unblended)'!$K$69</f>
        <v>-13.090980000000027</v>
      </c>
      <c r="K589" s="34">
        <f>J589*$C589</f>
        <v>-157.09176000000031</v>
      </c>
      <c r="L589" s="10">
        <f>'Rate Design (unblended)'!$T$69</f>
        <v>-13.090980000000027</v>
      </c>
      <c r="M589" s="34">
        <f>L589*$C589</f>
        <v>-157.09176000000031</v>
      </c>
    </row>
    <row r="590" spans="1:18" ht="15" customHeight="1" x14ac:dyDescent="0.25">
      <c r="A590" s="14">
        <f>IF(AND(ISBLANK(B590),ISBLANK(C590)),"",MAX($A$10:A589)+1)</f>
        <v>346</v>
      </c>
      <c r="B590" s="2" t="s">
        <v>118</v>
      </c>
      <c r="C590" s="14"/>
      <c r="D590" s="14"/>
      <c r="E590" s="44">
        <f>SUM(E585:E589)</f>
        <v>2192.9500200000043</v>
      </c>
      <c r="F590" s="44">
        <f>SUM(F585:F589)</f>
        <v>26315.400240000054</v>
      </c>
      <c r="G590" s="44">
        <f>SUM(G585:G589)</f>
        <v>2223.9090200000001</v>
      </c>
      <c r="H590" s="44">
        <f>SUM(H585:H589)</f>
        <v>26686.908240000001</v>
      </c>
      <c r="I590" s="44"/>
      <c r="J590" s="44">
        <f>SUM(J585:J589)</f>
        <v>2192.9500200000043</v>
      </c>
      <c r="K590" s="44">
        <f>SUM(K585:K589)</f>
        <v>26315.400240000054</v>
      </c>
      <c r="L590" s="44">
        <f>SUM(L585:L589)</f>
        <v>2223.9090200000001</v>
      </c>
      <c r="M590" s="44">
        <f>SUM(M585:M589)</f>
        <v>26686.908240000001</v>
      </c>
      <c r="O590" s="33" t="b">
        <f>E590=J590</f>
        <v>1</v>
      </c>
      <c r="P590" s="33" t="b">
        <f t="shared" ref="P590:R590" si="46">F590=K590</f>
        <v>1</v>
      </c>
      <c r="Q590" s="33" t="b">
        <f t="shared" si="46"/>
        <v>1</v>
      </c>
      <c r="R590" s="33" t="b">
        <f t="shared" si="46"/>
        <v>1</v>
      </c>
    </row>
    <row r="591" spans="1:18" ht="15" customHeight="1" x14ac:dyDescent="0.25">
      <c r="A591" s="14" t="str">
        <f>IF(AND(ISBLANK(B591),ISBLANK(C591)),"",MAX($A$10:A590)+1)</f>
        <v/>
      </c>
      <c r="E591" s="18"/>
      <c r="G591" s="18"/>
      <c r="I591" s="42"/>
      <c r="J591" s="18"/>
      <c r="L591" s="18"/>
    </row>
    <row r="592" spans="1:18" ht="15" customHeight="1" x14ac:dyDescent="0.4">
      <c r="A592" s="14">
        <f>IF(AND(ISBLANK(B592),ISBLANK(C592)),"",MAX($A$10:A591)+1)</f>
        <v>347</v>
      </c>
      <c r="B592" s="37" t="s">
        <v>119</v>
      </c>
      <c r="C592" s="37" t="s">
        <v>120</v>
      </c>
      <c r="D592" s="37"/>
      <c r="E592" s="18"/>
      <c r="G592" s="18"/>
      <c r="I592" s="42"/>
      <c r="J592" s="18"/>
      <c r="L592" s="18"/>
    </row>
    <row r="593" spans="1:18" ht="15" customHeight="1" x14ac:dyDescent="0.25">
      <c r="A593" s="14">
        <f>IF(AND(ISBLANK(B593),ISBLANK(C593)),"",MAX($A$10:A592)+1)</f>
        <v>348</v>
      </c>
      <c r="B593" s="2" t="s">
        <v>121</v>
      </c>
      <c r="C593" s="50">
        <v>150000</v>
      </c>
      <c r="D593" s="14"/>
      <c r="E593" s="10">
        <v>1.4012</v>
      </c>
      <c r="F593" s="34">
        <f>E593*$C593</f>
        <v>210180</v>
      </c>
      <c r="G593" s="10">
        <f>'Rate Design (unblended)'!$AX$114*E593</f>
        <v>1.5655140541884036</v>
      </c>
      <c r="H593" s="34">
        <f>G593*$C593</f>
        <v>234827.10812826053</v>
      </c>
      <c r="I593" s="42"/>
      <c r="J593" s="10">
        <f>E593</f>
        <v>1.4012</v>
      </c>
      <c r="K593" s="34">
        <f>J593*$C593</f>
        <v>210180</v>
      </c>
      <c r="L593" s="10">
        <f>'Rate Design (unblended)'!$AX$114*J593</f>
        <v>1.5655140541884036</v>
      </c>
      <c r="M593" s="34">
        <f>L593*$C593</f>
        <v>234827.10812826053</v>
      </c>
      <c r="O593" s="33" t="b">
        <f>E593=J593</f>
        <v>1</v>
      </c>
      <c r="P593" s="33" t="b">
        <f t="shared" ref="P593:R593" si="47">F593=K593</f>
        <v>1</v>
      </c>
      <c r="Q593" s="33" t="b">
        <f t="shared" si="47"/>
        <v>1</v>
      </c>
      <c r="R593" s="33" t="b">
        <f t="shared" si="47"/>
        <v>1</v>
      </c>
    </row>
    <row r="594" spans="1:18" ht="15" customHeight="1" x14ac:dyDescent="0.25">
      <c r="A594" s="14">
        <f>IF(AND(ISBLANK(B594),ISBLANK(C594)),"",MAX($A$10:A593)+1)</f>
        <v>349</v>
      </c>
      <c r="B594" s="41" t="s">
        <v>116</v>
      </c>
      <c r="C594" s="49"/>
      <c r="E594" s="10"/>
      <c r="G594" s="10"/>
      <c r="I594" s="42"/>
      <c r="J594" s="10"/>
      <c r="L594" s="10"/>
    </row>
    <row r="595" spans="1:18" ht="15" customHeight="1" x14ac:dyDescent="0.25">
      <c r="A595" s="14">
        <f>IF(AND(ISBLANK(B595),ISBLANK(C595)),"",MAX($A$10:A594)+1)</f>
        <v>350</v>
      </c>
      <c r="B595" s="43" t="s">
        <v>18</v>
      </c>
      <c r="C595" s="50">
        <f>C$593</f>
        <v>150000</v>
      </c>
      <c r="D595" s="14"/>
      <c r="E595" s="10">
        <f>'Rate Design (unblended)'!$E$75</f>
        <v>1.70345E-3</v>
      </c>
      <c r="F595" s="34">
        <f>E595*$C595</f>
        <v>255.51750000000001</v>
      </c>
      <c r="G595" s="10">
        <f>'Rate Design (unblended)'!$N$75</f>
        <v>0</v>
      </c>
      <c r="H595" s="34">
        <f>G595*$C595</f>
        <v>0</v>
      </c>
      <c r="I595" s="42"/>
      <c r="J595" s="10">
        <f>'Rate Design (unblended)'!$E$82</f>
        <v>1.70345E-3</v>
      </c>
      <c r="K595" s="34">
        <f>J595*$C595</f>
        <v>255.51750000000001</v>
      </c>
      <c r="L595" s="10">
        <f>'Rate Design (unblended)'!$N$82</f>
        <v>0</v>
      </c>
      <c r="M595" s="34">
        <f>L595*$C595</f>
        <v>0</v>
      </c>
    </row>
    <row r="596" spans="1:18" ht="15" customHeight="1" x14ac:dyDescent="0.25">
      <c r="A596" s="14">
        <f>IF(AND(ISBLANK(B596),ISBLANK(C596)),"",MAX($A$10:A595)+1)</f>
        <v>351</v>
      </c>
      <c r="B596" s="43" t="s">
        <v>19</v>
      </c>
      <c r="C596" s="50">
        <f t="shared" ref="C596:C599" si="48">C$593</f>
        <v>150000</v>
      </c>
      <c r="D596" s="14"/>
      <c r="E596" s="10">
        <f>'Rate Design (unblended)'!$F$75</f>
        <v>2.5600000000000001E-2</v>
      </c>
      <c r="F596" s="34">
        <f>E596*$C596</f>
        <v>3840</v>
      </c>
      <c r="G596" s="10">
        <f>'Rate Design (unblended)'!$O$75</f>
        <v>3.2686756668099996E-2</v>
      </c>
      <c r="H596" s="34">
        <f>G596*$C596</f>
        <v>4903.0135002149991</v>
      </c>
      <c r="I596" s="42"/>
      <c r="J596" s="10">
        <f>'Rate Design (unblended)'!$F$82</f>
        <v>0</v>
      </c>
      <c r="K596" s="34">
        <f>J596*$C596</f>
        <v>0</v>
      </c>
      <c r="L596" s="10">
        <f>'Rate Design (unblended)'!$O$82</f>
        <v>0</v>
      </c>
      <c r="M596" s="34">
        <f>L596*$C596</f>
        <v>0</v>
      </c>
    </row>
    <row r="597" spans="1:18" ht="15" customHeight="1" x14ac:dyDescent="0.25">
      <c r="A597" s="14">
        <f>IF(AND(ISBLANK(B597),ISBLANK(C597)),"",MAX($A$10:A596)+1)</f>
        <v>352</v>
      </c>
      <c r="B597" s="43" t="s">
        <v>22</v>
      </c>
      <c r="C597" s="50">
        <f t="shared" si="48"/>
        <v>150000</v>
      </c>
      <c r="D597" s="14"/>
      <c r="E597" s="10">
        <f>'Rate Design (unblended)'!$I$75</f>
        <v>8.6499999999999994E-2</v>
      </c>
      <c r="F597" s="34">
        <f>E597*$C597</f>
        <v>12974.999999999998</v>
      </c>
      <c r="G597" s="10">
        <f>'Rate Design (unblended)'!$R$75</f>
        <v>9.8400000000000001E-2</v>
      </c>
      <c r="H597" s="34">
        <f>G597*$C597</f>
        <v>14760</v>
      </c>
      <c r="I597" s="42"/>
      <c r="J597" s="10">
        <f>'Rate Design (unblended)'!$I$82</f>
        <v>0</v>
      </c>
      <c r="K597" s="34">
        <f>J597*$C597</f>
        <v>0</v>
      </c>
      <c r="L597" s="10">
        <f>'Rate Design (unblended)'!$R$82</f>
        <v>0</v>
      </c>
      <c r="M597" s="34">
        <f>L597*$C597</f>
        <v>0</v>
      </c>
    </row>
    <row r="598" spans="1:18" ht="15" customHeight="1" x14ac:dyDescent="0.25">
      <c r="A598" s="14">
        <f>IF(AND(ISBLANK(B598),ISBLANK(C598)),"",MAX($A$10:A597)+1)</f>
        <v>353</v>
      </c>
      <c r="B598" s="43" t="s">
        <v>23</v>
      </c>
      <c r="C598" s="50">
        <f t="shared" si="48"/>
        <v>150000</v>
      </c>
      <c r="D598" s="14"/>
      <c r="E598" s="53">
        <f>$P$2*(E593+E596+E597)</f>
        <v>5.4024810000000006E-2</v>
      </c>
      <c r="F598" s="34">
        <f>E598*$C598</f>
        <v>8103.7215000000006</v>
      </c>
      <c r="G598" s="10">
        <f>'Rate Design (unblended)'!$S$75</f>
        <v>0</v>
      </c>
      <c r="H598" s="34">
        <f>G598*$C598</f>
        <v>0</v>
      </c>
      <c r="I598" s="42"/>
      <c r="J598" s="53">
        <f>$P$2*(J593+J596+J597)</f>
        <v>5.0022840000000006E-2</v>
      </c>
      <c r="K598" s="34">
        <f>J598*$C598</f>
        <v>7503.4260000000013</v>
      </c>
      <c r="L598" s="10">
        <f>'Rate Design (unblended)'!$S$82</f>
        <v>0</v>
      </c>
      <c r="M598" s="34">
        <f>L598*$C598</f>
        <v>0</v>
      </c>
    </row>
    <row r="599" spans="1:18" ht="15" customHeight="1" x14ac:dyDescent="0.25">
      <c r="A599" s="14">
        <f>IF(AND(ISBLANK(B599),ISBLANK(C599)),"",MAX($A$10:A598)+1)</f>
        <v>354</v>
      </c>
      <c r="B599" s="43" t="s">
        <v>24</v>
      </c>
      <c r="C599" s="50">
        <f t="shared" si="48"/>
        <v>150000</v>
      </c>
      <c r="D599" s="14"/>
      <c r="E599" s="10">
        <f>'Rate Design (unblended)'!$K$75</f>
        <v>-1.4956291000000002E-2</v>
      </c>
      <c r="F599" s="34">
        <f>E599*$C599</f>
        <v>-2243.4436500000002</v>
      </c>
      <c r="G599" s="10">
        <f>'Rate Design (unblended)'!$T$75</f>
        <v>-1.4956291000000002E-2</v>
      </c>
      <c r="H599" s="34">
        <f>G599*$C599</f>
        <v>-2243.4436500000002</v>
      </c>
      <c r="I599" s="42"/>
      <c r="J599" s="10">
        <f>'Rate Design (unblended)'!$K$82</f>
        <v>-1.4956291000000002E-2</v>
      </c>
      <c r="K599" s="34">
        <f>J599*$C599</f>
        <v>-2243.4436500000002</v>
      </c>
      <c r="L599" s="10">
        <f>'Rate Design (unblended)'!$T$82</f>
        <v>-1.4956291000000002E-2</v>
      </c>
      <c r="M599" s="34">
        <f>L599*$C599</f>
        <v>-2243.4436500000002</v>
      </c>
    </row>
    <row r="600" spans="1:18" ht="15" customHeight="1" x14ac:dyDescent="0.25">
      <c r="A600" s="14">
        <f>IF(AND(ISBLANK(B600),ISBLANK(C600)),"",MAX($A$10:A599)+1)</f>
        <v>355</v>
      </c>
      <c r="B600" s="45" t="s">
        <v>122</v>
      </c>
      <c r="C600" s="49"/>
      <c r="E600" s="46">
        <f>SUM(E593:E599)</f>
        <v>1.554071969</v>
      </c>
      <c r="F600" s="44">
        <f>SUM(F593:F599)</f>
        <v>233110.79535</v>
      </c>
      <c r="G600" s="46">
        <f>SUM(G593:G599)</f>
        <v>1.6816445198565035</v>
      </c>
      <c r="H600" s="44">
        <f>SUM(H593:H599)</f>
        <v>252246.67797847552</v>
      </c>
      <c r="I600" s="42"/>
      <c r="J600" s="46">
        <f>SUM(J593:J599)</f>
        <v>1.4379699989999999</v>
      </c>
      <c r="K600" s="44">
        <f>SUM(K593:K599)</f>
        <v>215695.49984999999</v>
      </c>
      <c r="L600" s="46">
        <f>SUM(L593:L599)</f>
        <v>1.5505577631884035</v>
      </c>
      <c r="M600" s="44">
        <f>SUM(M593:M599)</f>
        <v>232583.66447826053</v>
      </c>
    </row>
    <row r="601" spans="1:18" ht="15" customHeight="1" x14ac:dyDescent="0.25">
      <c r="A601" s="14" t="str">
        <f>IF(AND(ISBLANK(B601),ISBLANK(C601)),"",MAX($A$10:A600)+1)</f>
        <v/>
      </c>
      <c r="C601" s="49"/>
      <c r="E601" s="42"/>
      <c r="I601" s="42"/>
      <c r="J601" s="42"/>
    </row>
    <row r="602" spans="1:18" ht="15" customHeight="1" x14ac:dyDescent="0.25">
      <c r="A602" s="14">
        <f>IF(AND(ISBLANK(B602),ISBLANK(C602)),"",MAX($A$10:A601)+1)</f>
        <v>356</v>
      </c>
      <c r="B602" s="2" t="s">
        <v>123</v>
      </c>
      <c r="C602" s="49"/>
      <c r="E602" s="42"/>
      <c r="F602" s="40">
        <f>SUM(F600,F590)</f>
        <v>259426.19559000005</v>
      </c>
      <c r="G602" s="40"/>
      <c r="H602" s="40">
        <f>SUM(H600,H590)</f>
        <v>278933.58621847554</v>
      </c>
      <c r="I602" s="42"/>
      <c r="J602" s="42"/>
      <c r="K602" s="40">
        <f>SUM(K600,K590)</f>
        <v>242010.90009000004</v>
      </c>
      <c r="L602" s="40"/>
      <c r="M602" s="40">
        <f>SUM(M600,M590)</f>
        <v>259270.57271826052</v>
      </c>
    </row>
    <row r="603" spans="1:18" ht="15" customHeight="1" x14ac:dyDescent="0.25">
      <c r="A603" s="14">
        <f>IF(AND(ISBLANK(B603),ISBLANK(C603)),"",MAX($A$10:A602)+1)</f>
        <v>357</v>
      </c>
      <c r="B603" s="2" t="s">
        <v>124</v>
      </c>
      <c r="C603" s="49"/>
      <c r="E603" s="42"/>
      <c r="F603" s="40">
        <f>F602/12</f>
        <v>21618.849632500005</v>
      </c>
      <c r="G603" s="40"/>
      <c r="H603" s="40">
        <f>H602/12</f>
        <v>23244.465518206296</v>
      </c>
      <c r="I603" s="42"/>
      <c r="J603" s="42"/>
      <c r="K603" s="40">
        <f>K602/12</f>
        <v>20167.575007500003</v>
      </c>
      <c r="L603" s="40"/>
      <c r="M603" s="40">
        <f>M602/12</f>
        <v>21605.881059855044</v>
      </c>
    </row>
    <row r="604" spans="1:18" ht="15" customHeight="1" x14ac:dyDescent="0.25">
      <c r="A604" s="14" t="str">
        <f>IF(AND(ISBLANK(B604),ISBLANK(C604)),"",MAX($A$10:A603)+1)</f>
        <v/>
      </c>
      <c r="C604" s="49"/>
      <c r="E604" s="42"/>
      <c r="I604" s="42"/>
      <c r="J604" s="42"/>
    </row>
    <row r="605" spans="1:18" ht="15" customHeight="1" x14ac:dyDescent="0.25">
      <c r="A605" s="14">
        <f>IF(AND(ISBLANK(B605),ISBLANK(C605)),"",MAX($A$10:A604)+1)</f>
        <v>358</v>
      </c>
      <c r="B605" s="2" t="s">
        <v>125</v>
      </c>
      <c r="C605" s="50">
        <f>C$329</f>
        <v>150000</v>
      </c>
      <c r="D605" s="14"/>
      <c r="E605" s="12">
        <f>SUM(RetailCurrent!$D$78:$F$79)</f>
        <v>7.7218891254665714</v>
      </c>
      <c r="F605" s="34">
        <f>E605*$C605</f>
        <v>1158283.3688199858</v>
      </c>
      <c r="G605" s="12">
        <f>E605</f>
        <v>7.7218891254665714</v>
      </c>
      <c r="H605" s="34">
        <f>G605*$C605</f>
        <v>1158283.3688199858</v>
      </c>
      <c r="I605" s="42"/>
      <c r="J605" s="10">
        <f>'Rate Design (unblended)'!$M$82</f>
        <v>0.17399999999999999</v>
      </c>
      <c r="K605" s="34">
        <f>J605*$C605</f>
        <v>26100</v>
      </c>
      <c r="L605" s="10">
        <f>'Rate Design (unblended)'!$V$82</f>
        <v>0.17399999999999999</v>
      </c>
      <c r="M605" s="34">
        <f>L605*$C605</f>
        <v>26100</v>
      </c>
    </row>
    <row r="606" spans="1:18" ht="15" customHeight="1" x14ac:dyDescent="0.25">
      <c r="A606" s="14">
        <f>IF(AND(ISBLANK(B606),ISBLANK(C606)),"",MAX($A$10:A605)+1)</f>
        <v>359</v>
      </c>
      <c r="B606" s="2" t="s">
        <v>126</v>
      </c>
      <c r="E606" s="46">
        <f>SUM(E605,E600)</f>
        <v>9.275961094466572</v>
      </c>
      <c r="F606" s="40"/>
      <c r="G606" s="46">
        <f>SUM(G605,G600)</f>
        <v>9.4035336453230745</v>
      </c>
      <c r="H606" s="40"/>
      <c r="I606" s="42"/>
      <c r="J606" s="46">
        <f>SUM(J605,J600)</f>
        <v>1.6119699989999998</v>
      </c>
      <c r="K606" s="40"/>
      <c r="L606" s="46">
        <f>SUM(L605,L600)</f>
        <v>1.7245577631884035</v>
      </c>
      <c r="M606" s="40"/>
    </row>
    <row r="607" spans="1:18" ht="15" customHeight="1" x14ac:dyDescent="0.25">
      <c r="A607" s="14" t="str">
        <f>IF(AND(ISBLANK(B607),ISBLANK(C607)),"",MAX($A$10:A606)+1)</f>
        <v/>
      </c>
      <c r="I607" s="42"/>
    </row>
    <row r="608" spans="1:18" ht="15" customHeight="1" x14ac:dyDescent="0.25">
      <c r="A608" s="14">
        <f>IF(AND(ISBLANK(B608),ISBLANK(C608)),"",MAX($A$10:A607)+1)</f>
        <v>360</v>
      </c>
      <c r="B608" s="2" t="s">
        <v>127</v>
      </c>
      <c r="E608" s="47"/>
      <c r="F608" s="40">
        <f>SUM(F602,F605)</f>
        <v>1417709.5644099859</v>
      </c>
      <c r="H608" s="40">
        <f>SUM(H602,H605)</f>
        <v>1437216.9550384614</v>
      </c>
      <c r="I608" s="42"/>
      <c r="J608" s="47"/>
      <c r="K608" s="40">
        <f>SUM(K602,K605)</f>
        <v>268110.90009000001</v>
      </c>
      <c r="M608" s="40">
        <f>SUM(M602,M605)</f>
        <v>285370.57271826052</v>
      </c>
    </row>
    <row r="609" spans="1:13" ht="15" customHeight="1" x14ac:dyDescent="0.25">
      <c r="A609" s="14">
        <f>IF(AND(ISBLANK(B609),ISBLANK(C609)),"",MAX($A$10:A608)+1)</f>
        <v>361</v>
      </c>
      <c r="B609" s="2" t="s">
        <v>128</v>
      </c>
      <c r="E609" s="47"/>
      <c r="F609" s="40">
        <f>F608/12</f>
        <v>118142.46370083216</v>
      </c>
      <c r="G609" s="40"/>
      <c r="H609" s="40">
        <f>H608/12</f>
        <v>119768.07958653844</v>
      </c>
      <c r="I609" s="42"/>
      <c r="J609" s="47"/>
      <c r="K609" s="40">
        <f>K608/12</f>
        <v>22342.5750075</v>
      </c>
      <c r="L609" s="40"/>
      <c r="M609" s="40">
        <f>M608/12</f>
        <v>23780.881059855044</v>
      </c>
    </row>
    <row r="610" spans="1:13" ht="15" customHeight="1" x14ac:dyDescent="0.25">
      <c r="A610" s="14" t="str">
        <f>IF(AND(ISBLANK(B610),ISBLANK(C610)),"",MAX($A$10:A609)+1)</f>
        <v/>
      </c>
      <c r="E610" s="47"/>
      <c r="F610" s="47"/>
      <c r="J610" s="47"/>
      <c r="K610" s="47"/>
    </row>
    <row r="611" spans="1:13" ht="15" customHeight="1" x14ac:dyDescent="0.25">
      <c r="A611" s="14">
        <f>IF(AND(ISBLANK(B611),ISBLANK(C611)),"",MAX($A$10:A610)+1)</f>
        <v>362</v>
      </c>
      <c r="B611" s="2" t="s">
        <v>129</v>
      </c>
      <c r="E611" s="47"/>
      <c r="F611" s="47"/>
      <c r="H611" s="33">
        <f>H608-F608</f>
        <v>19507.390628475463</v>
      </c>
      <c r="J611" s="47"/>
      <c r="K611" s="47"/>
      <c r="M611" s="33">
        <f>M608-K608</f>
        <v>17259.672628260509</v>
      </c>
    </row>
    <row r="612" spans="1:13" ht="15" customHeight="1" x14ac:dyDescent="0.25">
      <c r="A612" s="14">
        <f>IF(AND(ISBLANK(B612),ISBLANK(C612)),"",MAX($A$10:A611)+1)</f>
        <v>363</v>
      </c>
      <c r="B612" s="2" t="s">
        <v>130</v>
      </c>
      <c r="E612" s="47"/>
      <c r="F612" s="47"/>
      <c r="H612" s="33">
        <f>H609-F609</f>
        <v>1625.6158857062837</v>
      </c>
      <c r="J612" s="47"/>
      <c r="K612" s="47"/>
      <c r="M612" s="33">
        <f>M609-K609</f>
        <v>1438.3060523550448</v>
      </c>
    </row>
    <row r="613" spans="1:13" ht="15" customHeight="1" x14ac:dyDescent="0.25">
      <c r="A613" s="14">
        <f>IF(AND(ISBLANK(B613),ISBLANK(C613)),"",MAX($A$10:A612)+1)</f>
        <v>364</v>
      </c>
      <c r="B613" s="2" t="s">
        <v>131</v>
      </c>
      <c r="E613" s="47"/>
      <c r="F613" s="47"/>
      <c r="H613" s="48">
        <f>H611/F602</f>
        <v>7.5194374970926806E-2</v>
      </c>
      <c r="J613" s="47"/>
      <c r="K613" s="47"/>
      <c r="M613" s="48">
        <f>M611/K602</f>
        <v>7.1317749001561126E-2</v>
      </c>
    </row>
    <row r="614" spans="1:13" ht="15" customHeight="1" x14ac:dyDescent="0.25">
      <c r="A614" s="14">
        <f>IF(AND(ISBLANK(B614),ISBLANK(C614)),"",MAX($A$10:A613)+1)</f>
        <v>365</v>
      </c>
      <c r="B614" s="2" t="s">
        <v>132</v>
      </c>
      <c r="E614" s="47"/>
      <c r="F614" s="47"/>
      <c r="H614" s="48">
        <f>H611/F608</f>
        <v>1.3759793344269307E-2</v>
      </c>
      <c r="J614" s="47"/>
      <c r="K614" s="47"/>
      <c r="M614" s="48">
        <f>M611/K608</f>
        <v>6.4375124705734629E-2</v>
      </c>
    </row>
    <row r="616" spans="1:13" ht="15" customHeight="1" x14ac:dyDescent="0.25">
      <c r="B616" s="2" t="s">
        <v>135</v>
      </c>
    </row>
    <row r="618" spans="1:13" ht="15" customHeight="1" x14ac:dyDescent="0.25">
      <c r="A618" s="31" t="str">
        <f>$A$1</f>
        <v>Peoples Natural Gas Company LLC</v>
      </c>
      <c r="M618" s="7" t="str">
        <f>$M$1</f>
        <v xml:space="preserve"> </v>
      </c>
    </row>
    <row r="619" spans="1:13" ht="15" customHeight="1" x14ac:dyDescent="0.25">
      <c r="A619" s="31" t="str">
        <f>$A$2</f>
        <v>12 Months Ending December 31, 2027</v>
      </c>
      <c r="M619" s="7"/>
    </row>
    <row r="620" spans="1:13" ht="15" customHeight="1" x14ac:dyDescent="0.25">
      <c r="A620" s="31" t="str">
        <f>$A$3</f>
        <v>Bill Impacts per Notice (includes 3.57% DSIC and current USR)</v>
      </c>
      <c r="M620" s="7"/>
    </row>
    <row r="621" spans="1:13" ht="15" customHeight="1" x14ac:dyDescent="0.25">
      <c r="A621" s="31"/>
    </row>
    <row r="622" spans="1:13" ht="15" customHeight="1" x14ac:dyDescent="0.25">
      <c r="A622" s="31"/>
    </row>
    <row r="623" spans="1:13" ht="15" customHeight="1" x14ac:dyDescent="0.25">
      <c r="A623" s="32" t="s">
        <v>148</v>
      </c>
    </row>
    <row r="625" spans="1:18" ht="15" customHeight="1" x14ac:dyDescent="0.4">
      <c r="A625" s="37" t="s">
        <v>97</v>
      </c>
      <c r="B625" s="37" t="s">
        <v>98</v>
      </c>
      <c r="C625" s="37" t="s">
        <v>99</v>
      </c>
      <c r="D625" s="37"/>
      <c r="E625" s="37" t="s">
        <v>100</v>
      </c>
      <c r="F625" s="37" t="s">
        <v>101</v>
      </c>
      <c r="G625" s="37" t="s">
        <v>102</v>
      </c>
      <c r="H625" s="37" t="s">
        <v>103</v>
      </c>
      <c r="J625" s="37" t="s">
        <v>104</v>
      </c>
      <c r="K625" s="37" t="s">
        <v>105</v>
      </c>
      <c r="L625" s="37" t="s">
        <v>106</v>
      </c>
      <c r="M625" s="37" t="s">
        <v>107</v>
      </c>
    </row>
    <row r="626" spans="1:18" ht="15" customHeight="1" x14ac:dyDescent="0.4">
      <c r="A626" s="37"/>
      <c r="E626" s="38" t="s">
        <v>108</v>
      </c>
      <c r="F626" s="38"/>
      <c r="G626" s="38"/>
      <c r="H626" s="38"/>
      <c r="J626" s="38" t="s">
        <v>109</v>
      </c>
      <c r="K626" s="38"/>
      <c r="L626" s="38"/>
      <c r="M626" s="38"/>
    </row>
    <row r="627" spans="1:18" ht="15" customHeight="1" x14ac:dyDescent="0.4">
      <c r="A627" s="14"/>
      <c r="E627" s="38" t="s">
        <v>110</v>
      </c>
      <c r="F627" s="39"/>
      <c r="G627" s="38" t="s">
        <v>111</v>
      </c>
      <c r="H627" s="39"/>
      <c r="J627" s="38" t="s">
        <v>110</v>
      </c>
      <c r="K627" s="39"/>
      <c r="L627" s="38" t="s">
        <v>111</v>
      </c>
      <c r="M627" s="39"/>
    </row>
    <row r="628" spans="1:18" ht="15" customHeight="1" x14ac:dyDescent="0.4">
      <c r="A628" s="14">
        <f>IF(AND(ISBLANK(B628),ISBLANK(B636)),"",MAX($A$10:A627)+1)</f>
        <v>366</v>
      </c>
      <c r="B628" s="37" t="s">
        <v>112</v>
      </c>
      <c r="C628" s="37" t="s">
        <v>113</v>
      </c>
      <c r="D628" s="37"/>
      <c r="E628" s="37" t="s">
        <v>114</v>
      </c>
      <c r="F628" s="37" t="s">
        <v>115</v>
      </c>
      <c r="G628" s="37" t="s">
        <v>114</v>
      </c>
      <c r="H628" s="37" t="s">
        <v>115</v>
      </c>
      <c r="J628" s="37" t="s">
        <v>114</v>
      </c>
      <c r="K628" s="37" t="s">
        <v>115</v>
      </c>
      <c r="L628" s="37" t="s">
        <v>114</v>
      </c>
      <c r="M628" s="37" t="s">
        <v>115</v>
      </c>
    </row>
    <row r="629" spans="1:18" ht="15" customHeight="1" x14ac:dyDescent="0.25">
      <c r="A629" s="14">
        <f>IF(AND(ISBLANK(B629),ISBLANK(C629)),"",MAX($A$10:A628)+1)</f>
        <v>367</v>
      </c>
      <c r="B629" s="2" t="s">
        <v>36</v>
      </c>
      <c r="C629" s="14">
        <v>12</v>
      </c>
      <c r="D629" s="14"/>
      <c r="E629" s="34">
        <f>'Rate Design (unblended)'!$D$66</f>
        <v>5630.0000000000027</v>
      </c>
      <c r="F629" s="34">
        <f>E629*$C629</f>
        <v>67560.000000000029</v>
      </c>
      <c r="G629" s="42">
        <f>'Rate Design (unblended)'!$AS$66</f>
        <v>5912</v>
      </c>
      <c r="H629" s="40">
        <f>G629*$C629</f>
        <v>70944</v>
      </c>
      <c r="J629" s="34">
        <f>'Rate Design (unblended)'!$D$70</f>
        <v>5630.0000000000027</v>
      </c>
      <c r="K629" s="34">
        <f>J629*$C629</f>
        <v>67560.000000000029</v>
      </c>
      <c r="L629" s="42">
        <f>'Rate Design (unblended)'!$AS$70</f>
        <v>5912</v>
      </c>
      <c r="M629" s="40">
        <f>L629*$C629</f>
        <v>70944</v>
      </c>
    </row>
    <row r="630" spans="1:18" ht="15" customHeight="1" x14ac:dyDescent="0.25">
      <c r="A630" s="14">
        <f>IF(AND(ISBLANK(B630),ISBLANK(C630)),"",MAX($A$10:A629)+1)</f>
        <v>368</v>
      </c>
      <c r="B630" s="41" t="s">
        <v>116</v>
      </c>
      <c r="E630" s="34"/>
      <c r="F630" s="34"/>
      <c r="G630" s="42"/>
      <c r="H630" s="34"/>
      <c r="J630" s="34"/>
      <c r="K630" s="34"/>
      <c r="L630" s="42"/>
      <c r="M630" s="34"/>
    </row>
    <row r="631" spans="1:18" ht="15" customHeight="1" x14ac:dyDescent="0.25">
      <c r="A631" s="14">
        <f>IF(AND(ISBLANK(B631),ISBLANK(C631)),"",MAX($A$10:A630)+1)</f>
        <v>369</v>
      </c>
      <c r="B631" s="43" t="s">
        <v>117</v>
      </c>
      <c r="C631" s="14">
        <f>C$12</f>
        <v>12</v>
      </c>
      <c r="D631" s="14"/>
      <c r="E631" s="10">
        <f>'Rate Design (unblended)'!$G$66</f>
        <v>0</v>
      </c>
      <c r="F631" s="34">
        <f>E631*$C631</f>
        <v>0</v>
      </c>
      <c r="G631" s="18">
        <f>'Rate Design (unblended)'!$P$66</f>
        <v>0</v>
      </c>
      <c r="H631" s="34">
        <f>G631*$C631</f>
        <v>0</v>
      </c>
      <c r="J631" s="10">
        <f>'Rate Design (unblended)'!$G$70</f>
        <v>0</v>
      </c>
      <c r="K631" s="34">
        <f>J631*$C631</f>
        <v>0</v>
      </c>
      <c r="L631" s="18">
        <f>'Rate Design (unblended)'!$P$70</f>
        <v>0</v>
      </c>
      <c r="M631" s="34">
        <f>L631*$C631</f>
        <v>0</v>
      </c>
    </row>
    <row r="632" spans="1:18" ht="15" customHeight="1" x14ac:dyDescent="0.25">
      <c r="A632" s="14">
        <f>IF(AND(ISBLANK(B632),ISBLANK(C632)),"",MAX($A$10:A631)+1)</f>
        <v>370</v>
      </c>
      <c r="B632" s="43" t="s">
        <v>23</v>
      </c>
      <c r="C632" s="14">
        <f>C$12</f>
        <v>12</v>
      </c>
      <c r="D632" s="14"/>
      <c r="E632" s="53">
        <f>$P$2*E629</f>
        <v>200.9910000000001</v>
      </c>
      <c r="F632" s="34">
        <f>E632*$C632</f>
        <v>2411.8920000000012</v>
      </c>
      <c r="G632" s="18">
        <f>'Rate Design (unblended)'!$S$66</f>
        <v>0</v>
      </c>
      <c r="H632" s="34">
        <f>G632*$C632</f>
        <v>0</v>
      </c>
      <c r="J632" s="53">
        <f>$P$2*J629</f>
        <v>200.9910000000001</v>
      </c>
      <c r="K632" s="34">
        <f>J632*$C632</f>
        <v>2411.8920000000012</v>
      </c>
      <c r="L632" s="18">
        <f>'Rate Design (unblended)'!$S$70</f>
        <v>0</v>
      </c>
      <c r="M632" s="34">
        <f>L632*$C632</f>
        <v>0</v>
      </c>
    </row>
    <row r="633" spans="1:18" ht="15" customHeight="1" x14ac:dyDescent="0.25">
      <c r="A633" s="14">
        <f>IF(AND(ISBLANK(B633),ISBLANK(C633)),"",MAX($A$10:A632)+1)</f>
        <v>371</v>
      </c>
      <c r="B633" s="43" t="s">
        <v>24</v>
      </c>
      <c r="C633" s="14">
        <f>C$12</f>
        <v>12</v>
      </c>
      <c r="D633" s="14"/>
      <c r="E633" s="10">
        <f>'Rate Design (unblended)'!$K$66</f>
        <v>-34.601980000000019</v>
      </c>
      <c r="F633" s="34">
        <f>E633*$C633</f>
        <v>-415.2237600000002</v>
      </c>
      <c r="G633" s="18">
        <f>'Rate Design (unblended)'!$T$66</f>
        <v>-34.601980000000019</v>
      </c>
      <c r="H633" s="34">
        <f>G633*$C633</f>
        <v>-415.2237600000002</v>
      </c>
      <c r="J633" s="10">
        <f>'Rate Design (unblended)'!$K$70</f>
        <v>-34.601980000000019</v>
      </c>
      <c r="K633" s="34">
        <f>J633*$C633</f>
        <v>-415.2237600000002</v>
      </c>
      <c r="L633" s="18">
        <f>'Rate Design (unblended)'!$T$70</f>
        <v>-34.601980000000019</v>
      </c>
      <c r="M633" s="34">
        <f>L633*$C633</f>
        <v>-415.2237600000002</v>
      </c>
    </row>
    <row r="634" spans="1:18" ht="15" customHeight="1" x14ac:dyDescent="0.25">
      <c r="A634" s="14">
        <f>IF(AND(ISBLANK(B634),ISBLANK(C634)),"",MAX($A$10:A633)+1)</f>
        <v>372</v>
      </c>
      <c r="B634" s="2" t="s">
        <v>118</v>
      </c>
      <c r="C634" s="14"/>
      <c r="D634" s="14"/>
      <c r="E634" s="44">
        <f>SUM(E629:E633)</f>
        <v>5796.3890200000023</v>
      </c>
      <c r="F634" s="44">
        <f>SUM(F629:F633)</f>
        <v>69556.668240000043</v>
      </c>
      <c r="G634" s="44">
        <f>SUM(G629:G633)</f>
        <v>5877.3980199999996</v>
      </c>
      <c r="H634" s="44">
        <f>SUM(H629:H633)</f>
        <v>70528.776240000007</v>
      </c>
      <c r="I634" s="44"/>
      <c r="J634" s="44">
        <f>SUM(J629:J633)</f>
        <v>5796.3890200000023</v>
      </c>
      <c r="K634" s="44">
        <f>SUM(K629:K633)</f>
        <v>69556.668240000043</v>
      </c>
      <c r="L634" s="44">
        <f>SUM(L629:L633)</f>
        <v>5877.3980199999996</v>
      </c>
      <c r="M634" s="44">
        <f>SUM(M629:M633)</f>
        <v>70528.776240000007</v>
      </c>
      <c r="O634" s="33" t="b">
        <f>E634=J634</f>
        <v>1</v>
      </c>
      <c r="P634" s="33" t="b">
        <f t="shared" ref="P634:R634" si="49">F634=K634</f>
        <v>1</v>
      </c>
      <c r="Q634" s="33" t="b">
        <f t="shared" si="49"/>
        <v>1</v>
      </c>
      <c r="R634" s="33" t="b">
        <f t="shared" si="49"/>
        <v>1</v>
      </c>
    </row>
    <row r="635" spans="1:18" ht="15" customHeight="1" x14ac:dyDescent="0.25">
      <c r="A635" s="14" t="str">
        <f>IF(AND(ISBLANK(B635),ISBLANK(C635)),"",MAX($A$10:A634)+1)</f>
        <v/>
      </c>
      <c r="E635" s="18"/>
      <c r="G635" s="18"/>
      <c r="I635" s="42"/>
      <c r="J635" s="18"/>
      <c r="L635" s="18"/>
    </row>
    <row r="636" spans="1:18" ht="15" customHeight="1" x14ac:dyDescent="0.4">
      <c r="A636" s="14">
        <f>IF(AND(ISBLANK(B636),ISBLANK(C636)),"",MAX($A$10:A635)+1)</f>
        <v>373</v>
      </c>
      <c r="B636" s="37" t="s">
        <v>119</v>
      </c>
      <c r="C636" s="37" t="s">
        <v>120</v>
      </c>
      <c r="D636" s="37"/>
      <c r="E636" s="18"/>
      <c r="G636" s="18"/>
      <c r="I636" s="42"/>
      <c r="J636" s="18"/>
      <c r="L636" s="18"/>
    </row>
    <row r="637" spans="1:18" ht="15" customHeight="1" x14ac:dyDescent="0.25">
      <c r="A637" s="14">
        <f>IF(AND(ISBLANK(B637),ISBLANK(C637)),"",MAX($A$10:A636)+1)</f>
        <v>374</v>
      </c>
      <c r="B637" s="2" t="s">
        <v>121</v>
      </c>
      <c r="C637" s="50">
        <v>475000</v>
      </c>
      <c r="D637" s="14"/>
      <c r="E637" s="10">
        <v>1.1754</v>
      </c>
      <c r="F637" s="34">
        <f>E637*$C637</f>
        <v>558315</v>
      </c>
      <c r="G637" s="10">
        <f>'Rate Design (unblended)'!$AX$114*E637</f>
        <v>1.3132352407172778</v>
      </c>
      <c r="H637" s="34">
        <f>G637*$C637</f>
        <v>623786.73934070696</v>
      </c>
      <c r="I637" s="42"/>
      <c r="J637" s="10">
        <f>E637</f>
        <v>1.1754</v>
      </c>
      <c r="K637" s="34">
        <f>J637*$C637</f>
        <v>558315</v>
      </c>
      <c r="L637" s="10">
        <f>'Rate Design (unblended)'!$AX$114*J637</f>
        <v>1.3132352407172778</v>
      </c>
      <c r="M637" s="34">
        <f>L637*$C637</f>
        <v>623786.73934070696</v>
      </c>
      <c r="O637" s="33" t="b">
        <f>E637=J637</f>
        <v>1</v>
      </c>
      <c r="P637" s="33" t="b">
        <f t="shared" ref="P637:R637" si="50">F637=K637</f>
        <v>1</v>
      </c>
      <c r="Q637" s="33" t="b">
        <f t="shared" si="50"/>
        <v>1</v>
      </c>
      <c r="R637" s="33" t="b">
        <f t="shared" si="50"/>
        <v>1</v>
      </c>
    </row>
    <row r="638" spans="1:18" ht="15" customHeight="1" x14ac:dyDescent="0.25">
      <c r="A638" s="14">
        <f>IF(AND(ISBLANK(B638),ISBLANK(C638)),"",MAX($A$10:A637)+1)</f>
        <v>375</v>
      </c>
      <c r="B638" s="41" t="s">
        <v>116</v>
      </c>
      <c r="C638" s="49"/>
      <c r="E638" s="10"/>
      <c r="G638" s="10"/>
      <c r="I638" s="42"/>
      <c r="J638" s="10"/>
      <c r="L638" s="10"/>
    </row>
    <row r="639" spans="1:18" ht="15" customHeight="1" x14ac:dyDescent="0.25">
      <c r="A639" s="14">
        <f>IF(AND(ISBLANK(B639),ISBLANK(C639)),"",MAX($A$10:A638)+1)</f>
        <v>376</v>
      </c>
      <c r="B639" s="43" t="s">
        <v>18</v>
      </c>
      <c r="C639" s="50">
        <f>C$637</f>
        <v>475000</v>
      </c>
      <c r="D639" s="14"/>
      <c r="E639" s="10">
        <f>'Rate Design (unblended)'!$E$76</f>
        <v>1.5355900000000001E-3</v>
      </c>
      <c r="F639" s="34">
        <f>E639*$C639</f>
        <v>729.40525000000002</v>
      </c>
      <c r="G639" s="10">
        <f>'Rate Design (unblended)'!$N$76</f>
        <v>0</v>
      </c>
      <c r="H639" s="34">
        <f>G639*$C639</f>
        <v>0</v>
      </c>
      <c r="I639" s="42"/>
      <c r="J639" s="10">
        <f>'Rate Design (unblended)'!$E$83</f>
        <v>1.5355900000000001E-3</v>
      </c>
      <c r="K639" s="34">
        <f>J639*$C639</f>
        <v>729.40525000000002</v>
      </c>
      <c r="L639" s="10">
        <f>'Rate Design (unblended)'!$N$83</f>
        <v>0</v>
      </c>
      <c r="M639" s="34">
        <f>L639*$C639</f>
        <v>0</v>
      </c>
    </row>
    <row r="640" spans="1:18" ht="15" customHeight="1" x14ac:dyDescent="0.25">
      <c r="A640" s="14">
        <f>IF(AND(ISBLANK(B640),ISBLANK(C640)),"",MAX($A$10:A639)+1)</f>
        <v>377</v>
      </c>
      <c r="B640" s="43" t="s">
        <v>19</v>
      </c>
      <c r="C640" s="50">
        <f t="shared" ref="C640:C643" si="51">C$637</f>
        <v>475000</v>
      </c>
      <c r="D640" s="14"/>
      <c r="E640" s="10">
        <f>'Rate Design (unblended)'!$F$76</f>
        <v>2.5600000000000001E-2</v>
      </c>
      <c r="F640" s="34">
        <f>E640*$C640</f>
        <v>12160</v>
      </c>
      <c r="G640" s="10">
        <f>'Rate Design (unblended)'!$O$76</f>
        <v>3.2686756668099996E-2</v>
      </c>
      <c r="H640" s="34">
        <f>G640*$C640</f>
        <v>15526.209417347498</v>
      </c>
      <c r="I640" s="42"/>
      <c r="J640" s="10">
        <f>'Rate Design (unblended)'!$F$83</f>
        <v>0</v>
      </c>
      <c r="K640" s="34">
        <f>J640*$C640</f>
        <v>0</v>
      </c>
      <c r="L640" s="10">
        <f>'Rate Design (unblended)'!$O$83</f>
        <v>0</v>
      </c>
      <c r="M640" s="34">
        <f>L640*$C640</f>
        <v>0</v>
      </c>
    </row>
    <row r="641" spans="1:13" ht="15" customHeight="1" x14ac:dyDescent="0.25">
      <c r="A641" s="14">
        <f>IF(AND(ISBLANK(B641),ISBLANK(C641)),"",MAX($A$10:A640)+1)</f>
        <v>378</v>
      </c>
      <c r="B641" s="43" t="s">
        <v>22</v>
      </c>
      <c r="C641" s="50">
        <f t="shared" si="51"/>
        <v>475000</v>
      </c>
      <c r="D641" s="14"/>
      <c r="E641" s="10">
        <f>'Rate Design (unblended)'!$I$76</f>
        <v>8.6499999999999994E-2</v>
      </c>
      <c r="F641" s="34">
        <f>E641*$C641</f>
        <v>41087.5</v>
      </c>
      <c r="G641" s="10">
        <f>'Rate Design (unblended)'!$R$76</f>
        <v>9.8400000000000001E-2</v>
      </c>
      <c r="H641" s="34">
        <f>G641*$C641</f>
        <v>46740</v>
      </c>
      <c r="I641" s="42"/>
      <c r="J641" s="10">
        <f>'Rate Design (unblended)'!$I$83</f>
        <v>0</v>
      </c>
      <c r="K641" s="34">
        <f>J641*$C641</f>
        <v>0</v>
      </c>
      <c r="L641" s="10">
        <f>'Rate Design (unblended)'!$R$83</f>
        <v>0</v>
      </c>
      <c r="M641" s="34">
        <f>L641*$C641</f>
        <v>0</v>
      </c>
    </row>
    <row r="642" spans="1:13" ht="15" customHeight="1" x14ac:dyDescent="0.25">
      <c r="A642" s="14">
        <f>IF(AND(ISBLANK(B642),ISBLANK(C642)),"",MAX($A$10:A641)+1)</f>
        <v>379</v>
      </c>
      <c r="B642" s="43" t="s">
        <v>23</v>
      </c>
      <c r="C642" s="50">
        <f t="shared" si="51"/>
        <v>475000</v>
      </c>
      <c r="D642" s="14"/>
      <c r="E642" s="53">
        <f>$P$2*(E637+E640+E641)</f>
        <v>4.5963750000000005E-2</v>
      </c>
      <c r="F642" s="34">
        <f>E642*$C642</f>
        <v>21832.781250000004</v>
      </c>
      <c r="G642" s="10">
        <f>'Rate Design (unblended)'!$S$76</f>
        <v>0</v>
      </c>
      <c r="H642" s="34">
        <f>G642*$C642</f>
        <v>0</v>
      </c>
      <c r="I642" s="42"/>
      <c r="J642" s="53">
        <f>$P$2*(J637+J640+J641)</f>
        <v>4.1961780000000004E-2</v>
      </c>
      <c r="K642" s="34">
        <f>J642*$C642</f>
        <v>19931.845500000003</v>
      </c>
      <c r="L642" s="10">
        <f>'Rate Design (unblended)'!$S$83</f>
        <v>0</v>
      </c>
      <c r="M642" s="34">
        <f>L642*$C642</f>
        <v>0</v>
      </c>
    </row>
    <row r="643" spans="1:13" ht="15" customHeight="1" x14ac:dyDescent="0.25">
      <c r="A643" s="14">
        <f>IF(AND(ISBLANK(B643),ISBLANK(C643)),"",MAX($A$10:A642)+1)</f>
        <v>380</v>
      </c>
      <c r="B643" s="43" t="s">
        <v>24</v>
      </c>
      <c r="C643" s="50">
        <f t="shared" si="51"/>
        <v>475000</v>
      </c>
      <c r="D643" s="14"/>
      <c r="E643" s="10">
        <f>'Rate Design (unblended)'!$K$76</f>
        <v>-1.3482480200000002E-2</v>
      </c>
      <c r="F643" s="34">
        <f>E643*$C643</f>
        <v>-6404.1780950000011</v>
      </c>
      <c r="G643" s="10">
        <f>'Rate Design (unblended)'!$T$76</f>
        <v>-1.3482480200000002E-2</v>
      </c>
      <c r="H643" s="34">
        <f>G643*$C643</f>
        <v>-6404.1780950000011</v>
      </c>
      <c r="I643" s="42"/>
      <c r="J643" s="10">
        <f>'Rate Design (unblended)'!$K$83</f>
        <v>-1.3482480200000002E-2</v>
      </c>
      <c r="K643" s="34">
        <f>J643*$C643</f>
        <v>-6404.1780950000011</v>
      </c>
      <c r="L643" s="10">
        <f>'Rate Design (unblended)'!$T$83</f>
        <v>-1.3482480200000002E-2</v>
      </c>
      <c r="M643" s="34">
        <f>L643*$C643</f>
        <v>-6404.1780950000011</v>
      </c>
    </row>
    <row r="644" spans="1:13" ht="15" customHeight="1" x14ac:dyDescent="0.25">
      <c r="A644" s="14">
        <f>IF(AND(ISBLANK(B644),ISBLANK(C644)),"",MAX($A$10:A643)+1)</f>
        <v>381</v>
      </c>
      <c r="B644" s="45" t="s">
        <v>122</v>
      </c>
      <c r="C644" s="49"/>
      <c r="E644" s="46">
        <f>SUM(E637:E643)</f>
        <v>1.3215168598000002</v>
      </c>
      <c r="F644" s="44">
        <f>SUM(F637:F643)</f>
        <v>627720.50840499997</v>
      </c>
      <c r="G644" s="46">
        <f>SUM(G637:G643)</f>
        <v>1.4308395171853778</v>
      </c>
      <c r="H644" s="44">
        <f>SUM(H637:H643)</f>
        <v>679648.77066305443</v>
      </c>
      <c r="I644" s="42"/>
      <c r="J644" s="46">
        <f>SUM(J637:J643)</f>
        <v>1.2054148898000001</v>
      </c>
      <c r="K644" s="44">
        <f>SUM(K637:K643)</f>
        <v>572572.07265500003</v>
      </c>
      <c r="L644" s="46">
        <f>SUM(L637:L643)</f>
        <v>1.2997527605172778</v>
      </c>
      <c r="M644" s="44">
        <f>SUM(M637:M643)</f>
        <v>617382.56124570698</v>
      </c>
    </row>
    <row r="645" spans="1:13" ht="15" customHeight="1" x14ac:dyDescent="0.25">
      <c r="A645" s="14" t="str">
        <f>IF(AND(ISBLANK(B645),ISBLANK(C645)),"",MAX($A$10:A644)+1)</f>
        <v/>
      </c>
      <c r="C645" s="49"/>
      <c r="E645" s="42"/>
      <c r="I645" s="42"/>
      <c r="J645" s="42"/>
    </row>
    <row r="646" spans="1:13" ht="15" customHeight="1" x14ac:dyDescent="0.25">
      <c r="A646" s="14">
        <f>IF(AND(ISBLANK(B646),ISBLANK(C646)),"",MAX($A$10:A645)+1)</f>
        <v>382</v>
      </c>
      <c r="B646" s="2" t="s">
        <v>123</v>
      </c>
      <c r="C646" s="49"/>
      <c r="E646" s="42"/>
      <c r="F646" s="40">
        <f>SUM(F644,F634)</f>
        <v>697277.176645</v>
      </c>
      <c r="G646" s="40"/>
      <c r="H646" s="40">
        <f>SUM(H644,H634)</f>
        <v>750177.54690305446</v>
      </c>
      <c r="I646" s="42"/>
      <c r="J646" s="42"/>
      <c r="K646" s="40">
        <f>SUM(K644,K634)</f>
        <v>642128.74089500005</v>
      </c>
      <c r="L646" s="40"/>
      <c r="M646" s="40">
        <f>SUM(M644,M634)</f>
        <v>687911.33748570702</v>
      </c>
    </row>
    <row r="647" spans="1:13" ht="15" customHeight="1" x14ac:dyDescent="0.25">
      <c r="A647" s="14">
        <f>IF(AND(ISBLANK(B647),ISBLANK(C647)),"",MAX($A$10:A646)+1)</f>
        <v>383</v>
      </c>
      <c r="B647" s="2" t="s">
        <v>124</v>
      </c>
      <c r="C647" s="49"/>
      <c r="E647" s="42"/>
      <c r="F647" s="40">
        <f>F646/12</f>
        <v>58106.431387083336</v>
      </c>
      <c r="G647" s="40"/>
      <c r="H647" s="40">
        <f>H646/12</f>
        <v>62514.795575254539</v>
      </c>
      <c r="I647" s="42"/>
      <c r="J647" s="42"/>
      <c r="K647" s="40">
        <f>K646/12</f>
        <v>53510.728407916671</v>
      </c>
      <c r="L647" s="40"/>
      <c r="M647" s="40">
        <f>M646/12</f>
        <v>57325.944790475587</v>
      </c>
    </row>
    <row r="648" spans="1:13" ht="15" customHeight="1" x14ac:dyDescent="0.25">
      <c r="A648" s="14" t="str">
        <f>IF(AND(ISBLANK(B648),ISBLANK(C648)),"",MAX($A$10:A647)+1)</f>
        <v/>
      </c>
      <c r="C648" s="49"/>
      <c r="E648" s="42"/>
      <c r="I648" s="42"/>
      <c r="J648" s="42"/>
    </row>
    <row r="649" spans="1:13" ht="15" customHeight="1" x14ac:dyDescent="0.25">
      <c r="A649" s="14">
        <f>IF(AND(ISBLANK(B649),ISBLANK(C649)),"",MAX($A$10:A648)+1)</f>
        <v>384</v>
      </c>
      <c r="B649" s="2" t="s">
        <v>125</v>
      </c>
      <c r="C649" s="50">
        <f>C$373</f>
        <v>475000</v>
      </c>
      <c r="D649" s="14"/>
      <c r="E649" s="12">
        <f>SUM(RetailCurrent!$D$78:$F$79)</f>
        <v>7.7218891254665714</v>
      </c>
      <c r="F649" s="34">
        <f>E649*$C649</f>
        <v>3667897.3345966213</v>
      </c>
      <c r="G649" s="12">
        <f>E649</f>
        <v>7.7218891254665714</v>
      </c>
      <c r="H649" s="34">
        <f>G649*$C649</f>
        <v>3667897.3345966213</v>
      </c>
      <c r="I649" s="42"/>
      <c r="J649" s="10">
        <f>'Rate Design (unblended)'!$M$83</f>
        <v>0.17399999999999999</v>
      </c>
      <c r="K649" s="34">
        <f>J649*$C649</f>
        <v>82650</v>
      </c>
      <c r="L649" s="10">
        <f>'Rate Design (unblended)'!$V$83</f>
        <v>0.17399999999999999</v>
      </c>
      <c r="M649" s="34">
        <f>L649*$C649</f>
        <v>82650</v>
      </c>
    </row>
    <row r="650" spans="1:13" ht="15" customHeight="1" x14ac:dyDescent="0.25">
      <c r="A650" s="14">
        <f>IF(AND(ISBLANK(B650),ISBLANK(C650)),"",MAX($A$10:A649)+1)</f>
        <v>385</v>
      </c>
      <c r="B650" s="2" t="s">
        <v>126</v>
      </c>
      <c r="E650" s="46">
        <f>SUM(E649,E644)</f>
        <v>9.0434059852665722</v>
      </c>
      <c r="F650" s="40"/>
      <c r="G650" s="46">
        <f>SUM(G649,G644)</f>
        <v>9.1527286426519492</v>
      </c>
      <c r="H650" s="40"/>
      <c r="I650" s="42"/>
      <c r="J650" s="46">
        <f>SUM(J649,J644)</f>
        <v>1.3794148898</v>
      </c>
      <c r="K650" s="40"/>
      <c r="L650" s="46">
        <f>SUM(L649,L644)</f>
        <v>1.4737527605172778</v>
      </c>
      <c r="M650" s="40"/>
    </row>
    <row r="651" spans="1:13" ht="15" customHeight="1" x14ac:dyDescent="0.25">
      <c r="A651" s="14" t="str">
        <f>IF(AND(ISBLANK(B651),ISBLANK(C651)),"",MAX($A$10:A650)+1)</f>
        <v/>
      </c>
      <c r="I651" s="42"/>
    </row>
    <row r="652" spans="1:13" ht="15" customHeight="1" x14ac:dyDescent="0.25">
      <c r="A652" s="14">
        <f>IF(AND(ISBLANK(B652),ISBLANK(C652)),"",MAX($A$10:A651)+1)</f>
        <v>386</v>
      </c>
      <c r="B652" s="2" t="s">
        <v>127</v>
      </c>
      <c r="E652" s="47"/>
      <c r="F652" s="40">
        <f>SUM(F646,F649)</f>
        <v>4365174.5112416213</v>
      </c>
      <c r="H652" s="40">
        <f>SUM(H646,H649)</f>
        <v>4418074.881499676</v>
      </c>
      <c r="I652" s="42"/>
      <c r="J652" s="47"/>
      <c r="K652" s="40">
        <f>SUM(K646,K649)</f>
        <v>724778.74089500005</v>
      </c>
      <c r="M652" s="40">
        <f>SUM(M646,M649)</f>
        <v>770561.33748570702</v>
      </c>
    </row>
    <row r="653" spans="1:13" ht="15" customHeight="1" x14ac:dyDescent="0.25">
      <c r="A653" s="14">
        <f>IF(AND(ISBLANK(B653),ISBLANK(C653)),"",MAX($A$10:A652)+1)</f>
        <v>387</v>
      </c>
      <c r="B653" s="2" t="s">
        <v>128</v>
      </c>
      <c r="E653" s="47"/>
      <c r="F653" s="40">
        <f>F652/12</f>
        <v>363764.54260346846</v>
      </c>
      <c r="G653" s="40"/>
      <c r="H653" s="40">
        <f>H652/12</f>
        <v>368172.90679163969</v>
      </c>
      <c r="I653" s="42"/>
      <c r="J653" s="47"/>
      <c r="K653" s="40">
        <f>K652/12</f>
        <v>60398.228407916671</v>
      </c>
      <c r="L653" s="40"/>
      <c r="M653" s="40">
        <f>M652/12</f>
        <v>64213.444790475587</v>
      </c>
    </row>
    <row r="654" spans="1:13" ht="15" customHeight="1" x14ac:dyDescent="0.25">
      <c r="A654" s="14" t="str">
        <f>IF(AND(ISBLANK(B654),ISBLANK(C654)),"",MAX($A$10:A653)+1)</f>
        <v/>
      </c>
      <c r="E654" s="47"/>
      <c r="F654" s="47"/>
      <c r="J654" s="47"/>
      <c r="K654" s="47"/>
    </row>
    <row r="655" spans="1:13" ht="15" customHeight="1" x14ac:dyDescent="0.25">
      <c r="A655" s="14">
        <f>IF(AND(ISBLANK(B655),ISBLANK(C655)),"",MAX($A$10:A654)+1)</f>
        <v>388</v>
      </c>
      <c r="B655" s="2" t="s">
        <v>129</v>
      </c>
      <c r="E655" s="47"/>
      <c r="F655" s="47"/>
      <c r="H655" s="33">
        <f>H652-F652</f>
        <v>52900.370258054696</v>
      </c>
      <c r="J655" s="47"/>
      <c r="K655" s="47"/>
      <c r="M655" s="33">
        <f>M652-K652</f>
        <v>45782.596590706962</v>
      </c>
    </row>
    <row r="656" spans="1:13" ht="15" customHeight="1" x14ac:dyDescent="0.25">
      <c r="A656" s="14">
        <f>IF(AND(ISBLANK(B656),ISBLANK(C656)),"",MAX($A$10:A655)+1)</f>
        <v>389</v>
      </c>
      <c r="B656" s="2" t="s">
        <v>130</v>
      </c>
      <c r="E656" s="47"/>
      <c r="F656" s="47"/>
      <c r="H656" s="33">
        <f>H653-F653</f>
        <v>4408.3641881712247</v>
      </c>
      <c r="J656" s="47"/>
      <c r="K656" s="47"/>
      <c r="M656" s="33">
        <f>M653-K653</f>
        <v>3815.2163825589159</v>
      </c>
    </row>
    <row r="657" spans="1:13" ht="15" customHeight="1" x14ac:dyDescent="0.25">
      <c r="A657" s="14">
        <f>IF(AND(ISBLANK(B657),ISBLANK(C657)),"",MAX($A$10:A656)+1)</f>
        <v>390</v>
      </c>
      <c r="B657" s="2" t="s">
        <v>131</v>
      </c>
      <c r="E657" s="47"/>
      <c r="F657" s="47"/>
      <c r="H657" s="48">
        <f>H655/F646</f>
        <v>7.5867061234656627E-2</v>
      </c>
      <c r="J657" s="47"/>
      <c r="K657" s="47"/>
      <c r="M657" s="48">
        <f>M655/K646</f>
        <v>7.1298158258568375E-2</v>
      </c>
    </row>
    <row r="658" spans="1:13" ht="15" customHeight="1" x14ac:dyDescent="0.25">
      <c r="A658" s="14">
        <f>IF(AND(ISBLANK(B658),ISBLANK(C658)),"",MAX($A$10:A657)+1)</f>
        <v>391</v>
      </c>
      <c r="B658" s="2" t="s">
        <v>132</v>
      </c>
      <c r="E658" s="47"/>
      <c r="F658" s="47"/>
      <c r="H658" s="48">
        <f>H655/F652</f>
        <v>1.2118729760246819E-2</v>
      </c>
      <c r="J658" s="47"/>
      <c r="K658" s="47"/>
      <c r="M658" s="48">
        <f>M655/K652</f>
        <v>6.3167686919420235E-2</v>
      </c>
    </row>
    <row r="660" spans="1:13" ht="15" customHeight="1" x14ac:dyDescent="0.25">
      <c r="B660" s="2" t="s">
        <v>135</v>
      </c>
    </row>
    <row r="662" spans="1:13" ht="15" customHeight="1" x14ac:dyDescent="0.25">
      <c r="A662" s="31" t="str">
        <f>$A$1</f>
        <v>Peoples Natural Gas Company LLC</v>
      </c>
      <c r="M662" s="7" t="str">
        <f>$M$1</f>
        <v xml:space="preserve"> </v>
      </c>
    </row>
    <row r="663" spans="1:13" ht="15" customHeight="1" x14ac:dyDescent="0.25">
      <c r="A663" s="31" t="str">
        <f>$A$2</f>
        <v>12 Months Ending December 31, 2027</v>
      </c>
      <c r="M663" s="7"/>
    </row>
    <row r="664" spans="1:13" ht="15" customHeight="1" x14ac:dyDescent="0.25">
      <c r="A664" s="31" t="str">
        <f>$A$3</f>
        <v>Bill Impacts per Notice (includes 3.57% DSIC and current USR)</v>
      </c>
      <c r="M664" s="7"/>
    </row>
    <row r="665" spans="1:13" ht="15" customHeight="1" x14ac:dyDescent="0.25">
      <c r="A665" s="31"/>
    </row>
    <row r="666" spans="1:13" ht="15" customHeight="1" x14ac:dyDescent="0.25">
      <c r="A666" s="31"/>
    </row>
    <row r="667" spans="1:13" ht="15" customHeight="1" x14ac:dyDescent="0.25">
      <c r="A667" s="32" t="s">
        <v>149</v>
      </c>
    </row>
    <row r="669" spans="1:13" ht="15" customHeight="1" x14ac:dyDescent="0.4">
      <c r="A669" s="37" t="s">
        <v>97</v>
      </c>
      <c r="B669" s="37" t="s">
        <v>98</v>
      </c>
      <c r="C669" s="37" t="s">
        <v>99</v>
      </c>
      <c r="D669" s="37"/>
      <c r="E669" s="37" t="s">
        <v>100</v>
      </c>
      <c r="F669" s="37" t="s">
        <v>101</v>
      </c>
      <c r="G669" s="37" t="s">
        <v>102</v>
      </c>
      <c r="H669" s="37" t="s">
        <v>103</v>
      </c>
      <c r="J669" s="37" t="s">
        <v>104</v>
      </c>
      <c r="K669" s="37" t="s">
        <v>105</v>
      </c>
      <c r="L669" s="37" t="s">
        <v>106</v>
      </c>
      <c r="M669" s="37" t="s">
        <v>107</v>
      </c>
    </row>
    <row r="670" spans="1:13" ht="15" customHeight="1" x14ac:dyDescent="0.4">
      <c r="A670" s="37"/>
      <c r="E670" s="38" t="s">
        <v>108</v>
      </c>
      <c r="F670" s="38"/>
      <c r="G670" s="38"/>
      <c r="H670" s="38"/>
      <c r="J670" s="38" t="s">
        <v>109</v>
      </c>
      <c r="K670" s="38"/>
      <c r="L670" s="38"/>
      <c r="M670" s="38"/>
    </row>
    <row r="671" spans="1:13" ht="15" customHeight="1" x14ac:dyDescent="0.4">
      <c r="A671" s="14"/>
      <c r="E671" s="38" t="s">
        <v>110</v>
      </c>
      <c r="F671" s="39"/>
      <c r="G671" s="38" t="s">
        <v>111</v>
      </c>
      <c r="H671" s="39"/>
      <c r="J671" s="38" t="s">
        <v>110</v>
      </c>
      <c r="K671" s="39"/>
      <c r="L671" s="38" t="s">
        <v>111</v>
      </c>
      <c r="M671" s="39"/>
    </row>
    <row r="672" spans="1:13" ht="15" customHeight="1" x14ac:dyDescent="0.4">
      <c r="A672" s="14">
        <f>IF(AND(ISBLANK(B672),ISBLANK(B680)),"",MAX($A$10:A671)+1)</f>
        <v>392</v>
      </c>
      <c r="B672" s="37" t="s">
        <v>112</v>
      </c>
      <c r="C672" s="37" t="s">
        <v>113</v>
      </c>
      <c r="D672" s="37"/>
      <c r="E672" s="37" t="s">
        <v>114</v>
      </c>
      <c r="F672" s="37" t="s">
        <v>115</v>
      </c>
      <c r="G672" s="37" t="s">
        <v>114</v>
      </c>
      <c r="H672" s="37" t="s">
        <v>115</v>
      </c>
      <c r="J672" s="37" t="s">
        <v>114</v>
      </c>
      <c r="K672" s="37" t="s">
        <v>115</v>
      </c>
      <c r="L672" s="37" t="s">
        <v>114</v>
      </c>
      <c r="M672" s="37" t="s">
        <v>115</v>
      </c>
    </row>
    <row r="673" spans="1:18" ht="15" customHeight="1" x14ac:dyDescent="0.25">
      <c r="A673" s="14">
        <f>IF(AND(ISBLANK(B673),ISBLANK(C673)),"",MAX($A$10:A672)+1)</f>
        <v>393</v>
      </c>
      <c r="B673" s="2" t="s">
        <v>36</v>
      </c>
      <c r="C673" s="14">
        <v>12</v>
      </c>
      <c r="D673" s="14"/>
      <c r="E673" s="34">
        <f>'Rate Design (unblended)'!$D$66</f>
        <v>5630.0000000000027</v>
      </c>
      <c r="F673" s="34">
        <f>E673*$C673</f>
        <v>67560.000000000029</v>
      </c>
      <c r="G673" s="42">
        <f>'Rate Design (unblended)'!$AS$66</f>
        <v>5912</v>
      </c>
      <c r="H673" s="40">
        <f>G673*$C673</f>
        <v>70944</v>
      </c>
      <c r="J673" s="34">
        <f>'Rate Design (unblended)'!$D$70</f>
        <v>5630.0000000000027</v>
      </c>
      <c r="K673" s="34">
        <f>J673*$C673</f>
        <v>67560.000000000029</v>
      </c>
      <c r="L673" s="42">
        <f>'Rate Design (unblended)'!$AS$70</f>
        <v>5912</v>
      </c>
      <c r="M673" s="40">
        <f>L673*$C673</f>
        <v>70944</v>
      </c>
    </row>
    <row r="674" spans="1:18" ht="15" customHeight="1" x14ac:dyDescent="0.25">
      <c r="A674" s="14">
        <f>IF(AND(ISBLANK(B674),ISBLANK(C674)),"",MAX($A$10:A673)+1)</f>
        <v>394</v>
      </c>
      <c r="B674" s="41" t="s">
        <v>116</v>
      </c>
      <c r="E674" s="34"/>
      <c r="F674" s="34"/>
      <c r="G674" s="42"/>
      <c r="H674" s="34"/>
      <c r="J674" s="34"/>
      <c r="K674" s="34"/>
      <c r="L674" s="42"/>
      <c r="M674" s="34"/>
    </row>
    <row r="675" spans="1:18" ht="15" customHeight="1" x14ac:dyDescent="0.25">
      <c r="A675" s="14">
        <f>IF(AND(ISBLANK(B675),ISBLANK(C675)),"",MAX($A$10:A674)+1)</f>
        <v>395</v>
      </c>
      <c r="B675" s="43" t="s">
        <v>117</v>
      </c>
      <c r="C675" s="14">
        <f>C$12</f>
        <v>12</v>
      </c>
      <c r="D675" s="14"/>
      <c r="E675" s="10">
        <f>'Rate Design (unblended)'!$G$66</f>
        <v>0</v>
      </c>
      <c r="F675" s="34">
        <f>E675*$C675</f>
        <v>0</v>
      </c>
      <c r="G675" s="18">
        <f>'Rate Design (unblended)'!$P$66</f>
        <v>0</v>
      </c>
      <c r="H675" s="34">
        <f>G675*$C675</f>
        <v>0</v>
      </c>
      <c r="J675" s="10">
        <f>'Rate Design (unblended)'!$G$70</f>
        <v>0</v>
      </c>
      <c r="K675" s="34">
        <f>J675*$C675</f>
        <v>0</v>
      </c>
      <c r="L675" s="18">
        <f>'Rate Design (unblended)'!$P$70</f>
        <v>0</v>
      </c>
      <c r="M675" s="34">
        <f>L675*$C675</f>
        <v>0</v>
      </c>
    </row>
    <row r="676" spans="1:18" ht="15" customHeight="1" x14ac:dyDescent="0.25">
      <c r="A676" s="14">
        <f>IF(AND(ISBLANK(B676),ISBLANK(C676)),"",MAX($A$10:A675)+1)</f>
        <v>396</v>
      </c>
      <c r="B676" s="43" t="s">
        <v>23</v>
      </c>
      <c r="C676" s="14">
        <f>C$12</f>
        <v>12</v>
      </c>
      <c r="D676" s="14"/>
      <c r="E676" s="53">
        <f>$P$2*E673</f>
        <v>200.9910000000001</v>
      </c>
      <c r="F676" s="34">
        <f>E676*$C676</f>
        <v>2411.8920000000012</v>
      </c>
      <c r="G676" s="18">
        <f>'Rate Design (unblended)'!$S$66</f>
        <v>0</v>
      </c>
      <c r="H676" s="34">
        <f>G676*$C676</f>
        <v>0</v>
      </c>
      <c r="J676" s="53">
        <f>$P$2*J673</f>
        <v>200.9910000000001</v>
      </c>
      <c r="K676" s="34">
        <f>J676*$C676</f>
        <v>2411.8920000000012</v>
      </c>
      <c r="L676" s="18">
        <f>'Rate Design (unblended)'!$S$70</f>
        <v>0</v>
      </c>
      <c r="M676" s="34">
        <f>L676*$C676</f>
        <v>0</v>
      </c>
    </row>
    <row r="677" spans="1:18" ht="15" customHeight="1" x14ac:dyDescent="0.25">
      <c r="A677" s="14">
        <f>IF(AND(ISBLANK(B677),ISBLANK(C677)),"",MAX($A$10:A676)+1)</f>
        <v>397</v>
      </c>
      <c r="B677" s="43" t="s">
        <v>24</v>
      </c>
      <c r="C677" s="14">
        <f>C$12</f>
        <v>12</v>
      </c>
      <c r="D677" s="14"/>
      <c r="E677" s="10">
        <f>'Rate Design (unblended)'!$K$66</f>
        <v>-34.601980000000019</v>
      </c>
      <c r="F677" s="34">
        <f>E677*$C677</f>
        <v>-415.2237600000002</v>
      </c>
      <c r="G677" s="18">
        <f>'Rate Design (unblended)'!$T$66</f>
        <v>-34.601980000000019</v>
      </c>
      <c r="H677" s="34">
        <f>G677*$C677</f>
        <v>-415.2237600000002</v>
      </c>
      <c r="J677" s="10">
        <f>'Rate Design (unblended)'!$K$70</f>
        <v>-34.601980000000019</v>
      </c>
      <c r="K677" s="34">
        <f>J677*$C677</f>
        <v>-415.2237600000002</v>
      </c>
      <c r="L677" s="18">
        <f>'Rate Design (unblended)'!$T$70</f>
        <v>-34.601980000000019</v>
      </c>
      <c r="M677" s="34">
        <f>L677*$C677</f>
        <v>-415.2237600000002</v>
      </c>
    </row>
    <row r="678" spans="1:18" ht="15" customHeight="1" x14ac:dyDescent="0.25">
      <c r="A678" s="14">
        <f>IF(AND(ISBLANK(B678),ISBLANK(C678)),"",MAX($A$10:A677)+1)</f>
        <v>398</v>
      </c>
      <c r="B678" s="2" t="s">
        <v>118</v>
      </c>
      <c r="C678" s="14"/>
      <c r="D678" s="14"/>
      <c r="E678" s="44">
        <f>SUM(E673:E677)</f>
        <v>5796.3890200000023</v>
      </c>
      <c r="F678" s="44">
        <f>SUM(F673:F677)</f>
        <v>69556.668240000043</v>
      </c>
      <c r="G678" s="44">
        <f>SUM(G673:G677)</f>
        <v>5877.3980199999996</v>
      </c>
      <c r="H678" s="44">
        <f>SUM(H673:H677)</f>
        <v>70528.776240000007</v>
      </c>
      <c r="I678" s="44"/>
      <c r="J678" s="44">
        <f>SUM(J673:J677)</f>
        <v>5796.3890200000023</v>
      </c>
      <c r="K678" s="44">
        <f>SUM(K673:K677)</f>
        <v>69556.668240000043</v>
      </c>
      <c r="L678" s="44">
        <f>SUM(L673:L677)</f>
        <v>5877.3980199999996</v>
      </c>
      <c r="M678" s="44">
        <f>SUM(M673:M677)</f>
        <v>70528.776240000007</v>
      </c>
      <c r="O678" s="33" t="b">
        <f>E678=J678</f>
        <v>1</v>
      </c>
      <c r="P678" s="33" t="b">
        <f t="shared" ref="P678:R678" si="52">F678=K678</f>
        <v>1</v>
      </c>
      <c r="Q678" s="33" t="b">
        <f t="shared" si="52"/>
        <v>1</v>
      </c>
      <c r="R678" s="33" t="b">
        <f t="shared" si="52"/>
        <v>1</v>
      </c>
    </row>
    <row r="679" spans="1:18" ht="15" customHeight="1" x14ac:dyDescent="0.25">
      <c r="A679" s="14" t="str">
        <f>IF(AND(ISBLANK(B679),ISBLANK(C679)),"",MAX($A$10:A678)+1)</f>
        <v/>
      </c>
      <c r="E679" s="18"/>
      <c r="G679" s="18"/>
      <c r="I679" s="42"/>
      <c r="J679" s="18"/>
      <c r="L679" s="18"/>
    </row>
    <row r="680" spans="1:18" ht="15" customHeight="1" x14ac:dyDescent="0.4">
      <c r="A680" s="14">
        <f>IF(AND(ISBLANK(B680),ISBLANK(C680)),"",MAX($A$10:A679)+1)</f>
        <v>399</v>
      </c>
      <c r="B680" s="37" t="s">
        <v>119</v>
      </c>
      <c r="C680" s="37" t="s">
        <v>120</v>
      </c>
      <c r="D680" s="37"/>
      <c r="E680" s="18"/>
      <c r="G680" s="18"/>
      <c r="I680" s="42"/>
      <c r="J680" s="18"/>
      <c r="L680" s="18"/>
    </row>
    <row r="681" spans="1:18" ht="15" customHeight="1" x14ac:dyDescent="0.25">
      <c r="A681" s="14">
        <f>IF(AND(ISBLANK(B681),ISBLANK(C681)),"",MAX($A$10:A680)+1)</f>
        <v>400</v>
      </c>
      <c r="B681" s="2" t="s">
        <v>121</v>
      </c>
      <c r="C681" s="50">
        <v>1375000</v>
      </c>
      <c r="D681" s="14"/>
      <c r="E681" s="10">
        <f>$E$637</f>
        <v>1.1754</v>
      </c>
      <c r="F681" s="34">
        <f>E681*$C681</f>
        <v>1616175</v>
      </c>
      <c r="G681" s="10">
        <f>'Rate Design (unblended)'!$AX$114*E681</f>
        <v>1.3132352407172778</v>
      </c>
      <c r="H681" s="34">
        <f>G681*$C681</f>
        <v>1805698.4559862569</v>
      </c>
      <c r="I681" s="42"/>
      <c r="J681" s="10">
        <f>E681</f>
        <v>1.1754</v>
      </c>
      <c r="K681" s="34">
        <f>J681*$C681</f>
        <v>1616175</v>
      </c>
      <c r="L681" s="10">
        <f>'Rate Design (unblended)'!$AX$114*J681</f>
        <v>1.3132352407172778</v>
      </c>
      <c r="M681" s="34">
        <f>L681*$C681</f>
        <v>1805698.4559862569</v>
      </c>
      <c r="O681" s="33" t="b">
        <f>E681=J681</f>
        <v>1</v>
      </c>
      <c r="P681" s="33" t="b">
        <f t="shared" ref="P681:R681" si="53">F681=K681</f>
        <v>1</v>
      </c>
      <c r="Q681" s="33" t="b">
        <f t="shared" si="53"/>
        <v>1</v>
      </c>
      <c r="R681" s="33" t="b">
        <f t="shared" si="53"/>
        <v>1</v>
      </c>
    </row>
    <row r="682" spans="1:18" ht="15" customHeight="1" x14ac:dyDescent="0.25">
      <c r="A682" s="14">
        <f>IF(AND(ISBLANK(B682),ISBLANK(C682)),"",MAX($A$10:A681)+1)</f>
        <v>401</v>
      </c>
      <c r="B682" s="41" t="s">
        <v>116</v>
      </c>
      <c r="C682" s="49"/>
      <c r="E682" s="10"/>
      <c r="G682" s="10"/>
      <c r="I682" s="42"/>
      <c r="J682" s="10"/>
      <c r="L682" s="10"/>
    </row>
    <row r="683" spans="1:18" ht="15" customHeight="1" x14ac:dyDescent="0.25">
      <c r="A683" s="14">
        <f>IF(AND(ISBLANK(B683),ISBLANK(C683)),"",MAX($A$10:A682)+1)</f>
        <v>402</v>
      </c>
      <c r="B683" s="43" t="s">
        <v>18</v>
      </c>
      <c r="C683" s="50">
        <f>C$681</f>
        <v>1375000</v>
      </c>
      <c r="D683" s="14"/>
      <c r="E683" s="10">
        <f>'Rate Design (unblended)'!$E$77</f>
        <v>1.33679E-3</v>
      </c>
      <c r="F683" s="34">
        <f>E683*$C683</f>
        <v>1838.0862500000001</v>
      </c>
      <c r="G683" s="10">
        <f>'Rate Design (unblended)'!$N$77</f>
        <v>0</v>
      </c>
      <c r="H683" s="34">
        <f>G683*$C683</f>
        <v>0</v>
      </c>
      <c r="I683" s="42"/>
      <c r="J683" s="10">
        <f>'Rate Design (unblended)'!$E$84</f>
        <v>1.33679E-3</v>
      </c>
      <c r="K683" s="34">
        <f>J683*$C683</f>
        <v>1838.0862500000001</v>
      </c>
      <c r="L683" s="10">
        <f>'Rate Design (unblended)'!$N$84</f>
        <v>0</v>
      </c>
      <c r="M683" s="34">
        <f>L683*$C683</f>
        <v>0</v>
      </c>
    </row>
    <row r="684" spans="1:18" ht="15" customHeight="1" x14ac:dyDescent="0.25">
      <c r="A684" s="14">
        <f>IF(AND(ISBLANK(B684),ISBLANK(C684)),"",MAX($A$10:A683)+1)</f>
        <v>403</v>
      </c>
      <c r="B684" s="43" t="s">
        <v>19</v>
      </c>
      <c r="C684" s="50">
        <f t="shared" ref="C684:C687" si="54">C$681</f>
        <v>1375000</v>
      </c>
      <c r="D684" s="14"/>
      <c r="E684" s="10">
        <f>'Rate Design (unblended)'!$F$77</f>
        <v>2.5600000000000001E-2</v>
      </c>
      <c r="F684" s="34">
        <f>E684*$C684</f>
        <v>35200</v>
      </c>
      <c r="G684" s="10">
        <f>'Rate Design (unblended)'!$O$77</f>
        <v>3.2686756668099996E-2</v>
      </c>
      <c r="H684" s="34">
        <f>G684*$C684</f>
        <v>44944.290418637494</v>
      </c>
      <c r="I684" s="42"/>
      <c r="J684" s="10">
        <f>'Rate Design (unblended)'!$F$84</f>
        <v>0</v>
      </c>
      <c r="K684" s="34">
        <f>J684*$C684</f>
        <v>0</v>
      </c>
      <c r="L684" s="10">
        <f>'Rate Design (unblended)'!$O$84</f>
        <v>0</v>
      </c>
      <c r="M684" s="34">
        <f>L684*$C684</f>
        <v>0</v>
      </c>
    </row>
    <row r="685" spans="1:18" ht="15" customHeight="1" x14ac:dyDescent="0.25">
      <c r="A685" s="14">
        <f>IF(AND(ISBLANK(B685),ISBLANK(C685)),"",MAX($A$10:A684)+1)</f>
        <v>404</v>
      </c>
      <c r="B685" s="43" t="s">
        <v>22</v>
      </c>
      <c r="C685" s="50">
        <f t="shared" si="54"/>
        <v>1375000</v>
      </c>
      <c r="D685" s="14"/>
      <c r="E685" s="10">
        <f>'Rate Design (unblended)'!$I$77</f>
        <v>8.6499999999999994E-2</v>
      </c>
      <c r="F685" s="34">
        <f>E685*$C685</f>
        <v>118937.49999999999</v>
      </c>
      <c r="G685" s="10">
        <f>'Rate Design (unblended)'!$R$77</f>
        <v>9.8400000000000001E-2</v>
      </c>
      <c r="H685" s="34">
        <f>G685*$C685</f>
        <v>135300</v>
      </c>
      <c r="I685" s="42"/>
      <c r="J685" s="10">
        <f>'Rate Design (unblended)'!$I$84</f>
        <v>0</v>
      </c>
      <c r="K685" s="34">
        <f>J685*$C685</f>
        <v>0</v>
      </c>
      <c r="L685" s="10">
        <f>'Rate Design (unblended)'!$R$84</f>
        <v>0</v>
      </c>
      <c r="M685" s="34">
        <f>L685*$C685</f>
        <v>0</v>
      </c>
    </row>
    <row r="686" spans="1:18" ht="15" customHeight="1" x14ac:dyDescent="0.25">
      <c r="A686" s="14">
        <f>IF(AND(ISBLANK(B686),ISBLANK(C686)),"",MAX($A$10:A685)+1)</f>
        <v>405</v>
      </c>
      <c r="B686" s="43" t="s">
        <v>23</v>
      </c>
      <c r="C686" s="50">
        <f t="shared" si="54"/>
        <v>1375000</v>
      </c>
      <c r="D686" s="14"/>
      <c r="E686" s="53">
        <f>$P$2*(E681+E684+E685)</f>
        <v>4.5963750000000005E-2</v>
      </c>
      <c r="F686" s="34">
        <f>E686*$C686</f>
        <v>63200.156250000007</v>
      </c>
      <c r="G686" s="10">
        <f>'Rate Design (unblended)'!$S$77</f>
        <v>0</v>
      </c>
      <c r="H686" s="34">
        <f>G686*$C686</f>
        <v>0</v>
      </c>
      <c r="I686" s="42"/>
      <c r="J686" s="53">
        <f>$P$2*(J681+J684+J685)</f>
        <v>4.1961780000000004E-2</v>
      </c>
      <c r="K686" s="34">
        <f>J686*$C686</f>
        <v>57697.447500000002</v>
      </c>
      <c r="L686" s="10">
        <f>'Rate Design (unblended)'!$S$84</f>
        <v>0</v>
      </c>
      <c r="M686" s="34">
        <f>L686*$C686</f>
        <v>0</v>
      </c>
    </row>
    <row r="687" spans="1:18" ht="15" customHeight="1" x14ac:dyDescent="0.25">
      <c r="A687" s="14">
        <f>IF(AND(ISBLANK(B687),ISBLANK(C687)),"",MAX($A$10:A686)+1)</f>
        <v>406</v>
      </c>
      <c r="B687" s="43" t="s">
        <v>24</v>
      </c>
      <c r="C687" s="50">
        <f t="shared" si="54"/>
        <v>1375000</v>
      </c>
      <c r="D687" s="14"/>
      <c r="E687" s="10">
        <f>'Rate Design (unblended)'!$K$77</f>
        <v>-1.17370162E-2</v>
      </c>
      <c r="F687" s="34">
        <f>E687*$C687</f>
        <v>-16138.397275000001</v>
      </c>
      <c r="G687" s="10">
        <f>'Rate Design (unblended)'!$T$77</f>
        <v>-1.17370162E-2</v>
      </c>
      <c r="H687" s="34">
        <f>G687*$C687</f>
        <v>-16138.397275000001</v>
      </c>
      <c r="I687" s="42"/>
      <c r="J687" s="10">
        <f>'Rate Design (unblended)'!$K$84</f>
        <v>-1.17370162E-2</v>
      </c>
      <c r="K687" s="34">
        <f>J687*$C687</f>
        <v>-16138.397275000001</v>
      </c>
      <c r="L687" s="10">
        <f>'Rate Design (unblended)'!$T$84</f>
        <v>-1.17370162E-2</v>
      </c>
      <c r="M687" s="34">
        <f>L687*$C687</f>
        <v>-16138.397275000001</v>
      </c>
    </row>
    <row r="688" spans="1:18" ht="15" customHeight="1" x14ac:dyDescent="0.25">
      <c r="A688" s="14">
        <f>IF(AND(ISBLANK(B688),ISBLANK(C688)),"",MAX($A$10:A687)+1)</f>
        <v>407</v>
      </c>
      <c r="B688" s="45" t="s">
        <v>122</v>
      </c>
      <c r="C688" s="49"/>
      <c r="E688" s="46">
        <f>SUM(E681:E687)</f>
        <v>1.3230635238000004</v>
      </c>
      <c r="F688" s="44">
        <f>SUM(F681:F687)</f>
        <v>1819212.3452249998</v>
      </c>
      <c r="G688" s="46">
        <f>SUM(G681:G687)</f>
        <v>1.4325849811853779</v>
      </c>
      <c r="H688" s="44">
        <f>SUM(H681:H687)</f>
        <v>1969804.3491298943</v>
      </c>
      <c r="I688" s="42"/>
      <c r="J688" s="46">
        <f>SUM(J681:J687)</f>
        <v>1.2069615538000003</v>
      </c>
      <c r="K688" s="44">
        <f>SUM(K681:K687)</f>
        <v>1659572.1364749998</v>
      </c>
      <c r="L688" s="46">
        <f>SUM(L681:L687)</f>
        <v>1.3014982245172779</v>
      </c>
      <c r="M688" s="44">
        <f>SUM(M681:M687)</f>
        <v>1789560.0587112568</v>
      </c>
    </row>
    <row r="689" spans="1:13" ht="15" customHeight="1" x14ac:dyDescent="0.25">
      <c r="A689" s="14" t="str">
        <f>IF(AND(ISBLANK(B689),ISBLANK(C689)),"",MAX($A$10:A688)+1)</f>
        <v/>
      </c>
      <c r="C689" s="49"/>
      <c r="E689" s="42"/>
      <c r="I689" s="42"/>
      <c r="J689" s="42"/>
    </row>
    <row r="690" spans="1:13" ht="15" customHeight="1" x14ac:dyDescent="0.25">
      <c r="A690" s="14">
        <f>IF(AND(ISBLANK(B690),ISBLANK(C690)),"",MAX($A$10:A689)+1)</f>
        <v>408</v>
      </c>
      <c r="B690" s="2" t="s">
        <v>123</v>
      </c>
      <c r="C690" s="49"/>
      <c r="E690" s="42"/>
      <c r="F690" s="40">
        <f>SUM(F688,F678)</f>
        <v>1888769.0134649999</v>
      </c>
      <c r="G690" s="40"/>
      <c r="H690" s="40">
        <f>SUM(H688,H678)</f>
        <v>2040333.1253698943</v>
      </c>
      <c r="I690" s="42"/>
      <c r="J690" s="42"/>
      <c r="K690" s="40">
        <f>SUM(K688,K678)</f>
        <v>1729128.8047149999</v>
      </c>
      <c r="L690" s="40"/>
      <c r="M690" s="40">
        <f>SUM(M688,M678)</f>
        <v>1860088.8349512569</v>
      </c>
    </row>
    <row r="691" spans="1:13" ht="15" customHeight="1" x14ac:dyDescent="0.25">
      <c r="A691" s="14">
        <f>IF(AND(ISBLANK(B691),ISBLANK(C691)),"",MAX($A$10:A690)+1)</f>
        <v>409</v>
      </c>
      <c r="B691" s="2" t="s">
        <v>124</v>
      </c>
      <c r="C691" s="49"/>
      <c r="E691" s="42"/>
      <c r="F691" s="40">
        <f>F690/12</f>
        <v>157397.41778875</v>
      </c>
      <c r="G691" s="40"/>
      <c r="H691" s="40">
        <f>H690/12</f>
        <v>170027.76044749119</v>
      </c>
      <c r="I691" s="42"/>
      <c r="J691" s="42"/>
      <c r="K691" s="40">
        <f>K690/12</f>
        <v>144094.06705958332</v>
      </c>
      <c r="L691" s="40"/>
      <c r="M691" s="40">
        <f>M690/12</f>
        <v>155007.40291260474</v>
      </c>
    </row>
    <row r="692" spans="1:13" ht="15" customHeight="1" x14ac:dyDescent="0.25">
      <c r="A692" s="14" t="str">
        <f>IF(AND(ISBLANK(B692),ISBLANK(C692)),"",MAX($A$10:A691)+1)</f>
        <v/>
      </c>
      <c r="C692" s="49"/>
      <c r="E692" s="42"/>
      <c r="I692" s="42"/>
      <c r="J692" s="42"/>
    </row>
    <row r="693" spans="1:13" ht="15" customHeight="1" x14ac:dyDescent="0.25">
      <c r="A693" s="14">
        <f>IF(AND(ISBLANK(B693),ISBLANK(C693)),"",MAX($A$10:A692)+1)</f>
        <v>410</v>
      </c>
      <c r="B693" s="2" t="s">
        <v>125</v>
      </c>
      <c r="C693" s="50">
        <f>C$417</f>
        <v>1375000</v>
      </c>
      <c r="D693" s="14"/>
      <c r="E693" s="12">
        <f>SUM(RetailCurrent!$D$78:$F$79)</f>
        <v>7.7218891254665714</v>
      </c>
      <c r="F693" s="34">
        <f>E693*$C693</f>
        <v>10617597.547516536</v>
      </c>
      <c r="G693" s="12">
        <f>E693</f>
        <v>7.7218891254665714</v>
      </c>
      <c r="H693" s="34">
        <f>G693*$C693</f>
        <v>10617597.547516536</v>
      </c>
      <c r="I693" s="42"/>
      <c r="J693" s="10">
        <f>'Rate Design (unblended)'!$M$84</f>
        <v>0.17399999999999999</v>
      </c>
      <c r="K693" s="34">
        <f>J693*$C693</f>
        <v>239249.99999999997</v>
      </c>
      <c r="L693" s="10">
        <f>'Rate Design (unblended)'!$V$84</f>
        <v>0.17399999999999999</v>
      </c>
      <c r="M693" s="34">
        <f>L693*$C693</f>
        <v>239249.99999999997</v>
      </c>
    </row>
    <row r="694" spans="1:13" ht="15" customHeight="1" x14ac:dyDescent="0.25">
      <c r="A694" s="14">
        <f>IF(AND(ISBLANK(B694),ISBLANK(C694)),"",MAX($A$10:A693)+1)</f>
        <v>411</v>
      </c>
      <c r="B694" s="2" t="s">
        <v>126</v>
      </c>
      <c r="E694" s="46">
        <f>SUM(E693,E688)</f>
        <v>9.0449526492665715</v>
      </c>
      <c r="F694" s="40"/>
      <c r="G694" s="46">
        <f>SUM(G693,G688)</f>
        <v>9.1544741066519499</v>
      </c>
      <c r="H694" s="40"/>
      <c r="I694" s="42"/>
      <c r="J694" s="46">
        <f>SUM(J693,J688)</f>
        <v>1.3809615538000002</v>
      </c>
      <c r="K694" s="40"/>
      <c r="L694" s="46">
        <f>SUM(L693,L688)</f>
        <v>1.4754982245172779</v>
      </c>
      <c r="M694" s="40"/>
    </row>
    <row r="695" spans="1:13" ht="15" customHeight="1" x14ac:dyDescent="0.25">
      <c r="A695" s="14" t="str">
        <f>IF(AND(ISBLANK(B695),ISBLANK(C695)),"",MAX($A$10:A694)+1)</f>
        <v/>
      </c>
      <c r="I695" s="42"/>
    </row>
    <row r="696" spans="1:13" ht="15" customHeight="1" x14ac:dyDescent="0.25">
      <c r="A696" s="14">
        <f>IF(AND(ISBLANK(B696),ISBLANK(C696)),"",MAX($A$10:A695)+1)</f>
        <v>412</v>
      </c>
      <c r="B696" s="2" t="s">
        <v>127</v>
      </c>
      <c r="E696" s="47"/>
      <c r="F696" s="40">
        <f>SUM(F690,F693)</f>
        <v>12506366.560981536</v>
      </c>
      <c r="H696" s="40">
        <f>SUM(H690,H693)</f>
        <v>12657930.672886431</v>
      </c>
      <c r="I696" s="42"/>
      <c r="J696" s="47"/>
      <c r="K696" s="40">
        <f>SUM(K690,K693)</f>
        <v>1968378.8047149999</v>
      </c>
      <c r="M696" s="40">
        <f>SUM(M690,M693)</f>
        <v>2099338.8349512569</v>
      </c>
    </row>
    <row r="697" spans="1:13" ht="15" customHeight="1" x14ac:dyDescent="0.25">
      <c r="A697" s="14">
        <f>IF(AND(ISBLANK(B697),ISBLANK(C697)),"",MAX($A$10:A696)+1)</f>
        <v>413</v>
      </c>
      <c r="B697" s="2" t="s">
        <v>128</v>
      </c>
      <c r="E697" s="47"/>
      <c r="F697" s="40">
        <f>F696/12</f>
        <v>1042197.2134151281</v>
      </c>
      <c r="G697" s="40"/>
      <c r="H697" s="40">
        <f>H696/12</f>
        <v>1054827.5560738693</v>
      </c>
      <c r="I697" s="42"/>
      <c r="J697" s="47"/>
      <c r="K697" s="40">
        <f>K696/12</f>
        <v>164031.56705958332</v>
      </c>
      <c r="L697" s="40"/>
      <c r="M697" s="40">
        <f>M696/12</f>
        <v>174944.90291260474</v>
      </c>
    </row>
    <row r="698" spans="1:13" ht="15" customHeight="1" x14ac:dyDescent="0.25">
      <c r="A698" s="14" t="str">
        <f>IF(AND(ISBLANK(B698),ISBLANK(C698)),"",MAX($A$10:A697)+1)</f>
        <v/>
      </c>
      <c r="E698" s="47"/>
      <c r="F698" s="47"/>
      <c r="J698" s="47"/>
      <c r="K698" s="47"/>
    </row>
    <row r="699" spans="1:13" ht="15" customHeight="1" x14ac:dyDescent="0.25">
      <c r="A699" s="14">
        <f>IF(AND(ISBLANK(B699),ISBLANK(C699)),"",MAX($A$10:A698)+1)</f>
        <v>414</v>
      </c>
      <c r="B699" s="2" t="s">
        <v>129</v>
      </c>
      <c r="E699" s="47"/>
      <c r="F699" s="47"/>
      <c r="H699" s="33">
        <f>H696-F696</f>
        <v>151564.11190489493</v>
      </c>
      <c r="J699" s="47"/>
      <c r="K699" s="47"/>
      <c r="M699" s="33">
        <f>M696-K696</f>
        <v>130960.03023625701</v>
      </c>
    </row>
    <row r="700" spans="1:13" ht="15" customHeight="1" x14ac:dyDescent="0.25">
      <c r="A700" s="14">
        <f>IF(AND(ISBLANK(B700),ISBLANK(C700)),"",MAX($A$10:A699)+1)</f>
        <v>415</v>
      </c>
      <c r="B700" s="2" t="s">
        <v>130</v>
      </c>
      <c r="E700" s="47"/>
      <c r="F700" s="47"/>
      <c r="H700" s="33">
        <f>H697-F697</f>
        <v>12630.342658741283</v>
      </c>
      <c r="J700" s="47"/>
      <c r="K700" s="47"/>
      <c r="M700" s="33">
        <f>M697-K697</f>
        <v>10913.335853021417</v>
      </c>
    </row>
    <row r="701" spans="1:13" ht="15" customHeight="1" x14ac:dyDescent="0.25">
      <c r="A701" s="14">
        <f>IF(AND(ISBLANK(B701),ISBLANK(C701)),"",MAX($A$10:A700)+1)</f>
        <v>416</v>
      </c>
      <c r="B701" s="2" t="s">
        <v>131</v>
      </c>
      <c r="E701" s="47"/>
      <c r="F701" s="47"/>
      <c r="H701" s="48">
        <f>H699/F690</f>
        <v>8.0244916569679581E-2</v>
      </c>
      <c r="J701" s="47"/>
      <c r="K701" s="47"/>
      <c r="M701" s="48">
        <f>M699/K690</f>
        <v>7.5737579455708748E-2</v>
      </c>
    </row>
    <row r="702" spans="1:13" ht="15" customHeight="1" x14ac:dyDescent="0.25">
      <c r="A702" s="14">
        <f>IF(AND(ISBLANK(B702),ISBLANK(C702)),"",MAX($A$10:A701)+1)</f>
        <v>417</v>
      </c>
      <c r="B702" s="2" t="s">
        <v>132</v>
      </c>
      <c r="E702" s="47"/>
      <c r="F702" s="47"/>
      <c r="H702" s="48">
        <f>H699/F696</f>
        <v>1.2118956466361542E-2</v>
      </c>
      <c r="J702" s="47"/>
      <c r="K702" s="47"/>
      <c r="M702" s="48">
        <f>M699/K696</f>
        <v>6.6531924608494566E-2</v>
      </c>
    </row>
    <row r="704" spans="1:13" ht="15" customHeight="1" x14ac:dyDescent="0.25">
      <c r="B704" s="2" t="s">
        <v>135</v>
      </c>
    </row>
    <row r="706" spans="1:13" ht="15" customHeight="1" x14ac:dyDescent="0.25">
      <c r="A706" s="31" t="str">
        <f>$A$1</f>
        <v>Peoples Natural Gas Company LLC</v>
      </c>
      <c r="M706" s="7" t="str">
        <f>$M$1</f>
        <v xml:space="preserve"> </v>
      </c>
    </row>
    <row r="707" spans="1:13" ht="15" customHeight="1" x14ac:dyDescent="0.25">
      <c r="A707" s="31" t="str">
        <f>$A$2</f>
        <v>12 Months Ending December 31, 2027</v>
      </c>
      <c r="M707" s="7"/>
    </row>
    <row r="708" spans="1:13" ht="15" customHeight="1" x14ac:dyDescent="0.25">
      <c r="A708" s="31" t="str">
        <f>$A$3</f>
        <v>Bill Impacts per Notice (includes 3.57% DSIC and current USR)</v>
      </c>
      <c r="M708" s="7"/>
    </row>
    <row r="709" spans="1:13" ht="15" customHeight="1" x14ac:dyDescent="0.25">
      <c r="A709" s="31"/>
    </row>
    <row r="710" spans="1:13" ht="15" customHeight="1" x14ac:dyDescent="0.25">
      <c r="A710" s="31"/>
    </row>
    <row r="711" spans="1:13" ht="15" customHeight="1" x14ac:dyDescent="0.25">
      <c r="A711" s="32" t="s">
        <v>150</v>
      </c>
    </row>
    <row r="713" spans="1:13" ht="15" customHeight="1" x14ac:dyDescent="0.4">
      <c r="A713" s="37" t="s">
        <v>97</v>
      </c>
      <c r="B713" s="37" t="s">
        <v>98</v>
      </c>
      <c r="C713" s="37" t="s">
        <v>99</v>
      </c>
      <c r="D713" s="37"/>
      <c r="E713" s="37" t="s">
        <v>100</v>
      </c>
      <c r="F713" s="37" t="s">
        <v>101</v>
      </c>
      <c r="G713" s="37" t="s">
        <v>102</v>
      </c>
      <c r="H713" s="37" t="s">
        <v>103</v>
      </c>
      <c r="J713" s="37" t="s">
        <v>104</v>
      </c>
      <c r="K713" s="37" t="s">
        <v>105</v>
      </c>
      <c r="L713" s="37" t="s">
        <v>106</v>
      </c>
      <c r="M713" s="37" t="s">
        <v>107</v>
      </c>
    </row>
    <row r="714" spans="1:13" ht="15" customHeight="1" x14ac:dyDescent="0.4">
      <c r="A714" s="37"/>
      <c r="E714" s="38" t="s">
        <v>108</v>
      </c>
      <c r="F714" s="38"/>
      <c r="G714" s="38"/>
      <c r="H714" s="38"/>
      <c r="J714" s="38" t="s">
        <v>109</v>
      </c>
      <c r="K714" s="38"/>
      <c r="L714" s="38"/>
      <c r="M714" s="38"/>
    </row>
    <row r="715" spans="1:13" ht="15" customHeight="1" x14ac:dyDescent="0.4">
      <c r="A715" s="14"/>
      <c r="E715" s="38" t="s">
        <v>110</v>
      </c>
      <c r="F715" s="39"/>
      <c r="G715" s="38" t="s">
        <v>111</v>
      </c>
      <c r="H715" s="39"/>
      <c r="J715" s="38" t="s">
        <v>110</v>
      </c>
      <c r="K715" s="39"/>
      <c r="L715" s="38" t="s">
        <v>111</v>
      </c>
      <c r="M715" s="39"/>
    </row>
    <row r="716" spans="1:13" ht="15" customHeight="1" x14ac:dyDescent="0.4">
      <c r="A716" s="14">
        <f>IF(AND(ISBLANK(B716),ISBLANK(B724)),"",MAX($A$10:A715)+1)</f>
        <v>418</v>
      </c>
      <c r="B716" s="37" t="s">
        <v>112</v>
      </c>
      <c r="C716" s="37" t="s">
        <v>113</v>
      </c>
      <c r="D716" s="37"/>
      <c r="E716" s="37" t="s">
        <v>114</v>
      </c>
      <c r="F716" s="37" t="s">
        <v>115</v>
      </c>
      <c r="G716" s="37" t="s">
        <v>114</v>
      </c>
      <c r="H716" s="37" t="s">
        <v>115</v>
      </c>
      <c r="J716" s="37" t="s">
        <v>114</v>
      </c>
      <c r="K716" s="37" t="s">
        <v>115</v>
      </c>
      <c r="L716" s="37" t="s">
        <v>114</v>
      </c>
      <c r="M716" s="37" t="s">
        <v>115</v>
      </c>
    </row>
    <row r="717" spans="1:13" ht="15" customHeight="1" x14ac:dyDescent="0.25">
      <c r="A717" s="14">
        <f>IF(AND(ISBLANK(B717),ISBLANK(C717)),"",MAX($A$10:A716)+1)</f>
        <v>419</v>
      </c>
      <c r="B717" s="2" t="s">
        <v>36</v>
      </c>
      <c r="C717" s="14">
        <v>12</v>
      </c>
      <c r="D717" s="14"/>
      <c r="E717" s="34">
        <f>'Rate Design (unblended)'!$D$66</f>
        <v>5630.0000000000027</v>
      </c>
      <c r="F717" s="34">
        <f>E717*$C717</f>
        <v>67560.000000000029</v>
      </c>
      <c r="G717" s="42">
        <f>'Rate Design (unblended)'!$AS$66</f>
        <v>5912</v>
      </c>
      <c r="H717" s="40">
        <f>G717*$C717</f>
        <v>70944</v>
      </c>
      <c r="J717" s="34">
        <f>'Rate Design (unblended)'!$D$70</f>
        <v>5630.0000000000027</v>
      </c>
      <c r="K717" s="34">
        <f>J717*$C717</f>
        <v>67560.000000000029</v>
      </c>
      <c r="L717" s="42">
        <f>'Rate Design (unblended)'!$AS$70</f>
        <v>5912</v>
      </c>
      <c r="M717" s="40">
        <f>L717*$C717</f>
        <v>70944</v>
      </c>
    </row>
    <row r="718" spans="1:13" ht="15" customHeight="1" x14ac:dyDescent="0.25">
      <c r="A718" s="14">
        <f>IF(AND(ISBLANK(B718),ISBLANK(C718)),"",MAX($A$10:A717)+1)</f>
        <v>420</v>
      </c>
      <c r="B718" s="41" t="s">
        <v>116</v>
      </c>
      <c r="E718" s="34"/>
      <c r="F718" s="34"/>
      <c r="G718" s="42"/>
      <c r="H718" s="34"/>
      <c r="J718" s="34"/>
      <c r="K718" s="34"/>
      <c r="L718" s="42"/>
      <c r="M718" s="34"/>
    </row>
    <row r="719" spans="1:13" ht="15" customHeight="1" x14ac:dyDescent="0.25">
      <c r="A719" s="14">
        <f>IF(AND(ISBLANK(B719),ISBLANK(C719)),"",MAX($A$10:A718)+1)</f>
        <v>421</v>
      </c>
      <c r="B719" s="43" t="s">
        <v>117</v>
      </c>
      <c r="C719" s="14">
        <f>C$12</f>
        <v>12</v>
      </c>
      <c r="D719" s="14"/>
      <c r="E719" s="10">
        <f>'Rate Design (unblended)'!$G$66</f>
        <v>0</v>
      </c>
      <c r="F719" s="34">
        <f>E719*$C719</f>
        <v>0</v>
      </c>
      <c r="G719" s="18">
        <f>'Rate Design (unblended)'!$P$66</f>
        <v>0</v>
      </c>
      <c r="H719" s="34">
        <f>G719*$C719</f>
        <v>0</v>
      </c>
      <c r="J719" s="10">
        <f>'Rate Design (unblended)'!$G$70</f>
        <v>0</v>
      </c>
      <c r="K719" s="34">
        <f>J719*$C719</f>
        <v>0</v>
      </c>
      <c r="L719" s="18">
        <f>'Rate Design (unblended)'!$P$70</f>
        <v>0</v>
      </c>
      <c r="M719" s="34">
        <f>L719*$C719</f>
        <v>0</v>
      </c>
    </row>
    <row r="720" spans="1:13" ht="15" customHeight="1" x14ac:dyDescent="0.25">
      <c r="A720" s="14">
        <f>IF(AND(ISBLANK(B720),ISBLANK(C720)),"",MAX($A$10:A719)+1)</f>
        <v>422</v>
      </c>
      <c r="B720" s="43" t="s">
        <v>23</v>
      </c>
      <c r="C720" s="14">
        <f>C$12</f>
        <v>12</v>
      </c>
      <c r="D720" s="14"/>
      <c r="E720" s="53">
        <f>$P$2*E717</f>
        <v>200.9910000000001</v>
      </c>
      <c r="F720" s="34">
        <f>E720*$C720</f>
        <v>2411.8920000000012</v>
      </c>
      <c r="G720" s="18">
        <f>'Rate Design (unblended)'!$S$66</f>
        <v>0</v>
      </c>
      <c r="H720" s="34">
        <f>G720*$C720</f>
        <v>0</v>
      </c>
      <c r="J720" s="53">
        <f>$P$2*J717</f>
        <v>200.9910000000001</v>
      </c>
      <c r="K720" s="34">
        <f>J720*$C720</f>
        <v>2411.8920000000012</v>
      </c>
      <c r="L720" s="18">
        <f>'Rate Design (unblended)'!$S$70</f>
        <v>0</v>
      </c>
      <c r="M720" s="34">
        <f>L720*$C720</f>
        <v>0</v>
      </c>
    </row>
    <row r="721" spans="1:18" ht="15" customHeight="1" x14ac:dyDescent="0.25">
      <c r="A721" s="14">
        <f>IF(AND(ISBLANK(B721),ISBLANK(C721)),"",MAX($A$10:A720)+1)</f>
        <v>423</v>
      </c>
      <c r="B721" s="43" t="s">
        <v>24</v>
      </c>
      <c r="C721" s="14">
        <f>C$12</f>
        <v>12</v>
      </c>
      <c r="D721" s="14"/>
      <c r="E721" s="10">
        <f>'Rate Design (unblended)'!$K$66</f>
        <v>-34.601980000000019</v>
      </c>
      <c r="F721" s="34">
        <f>E721*$C721</f>
        <v>-415.2237600000002</v>
      </c>
      <c r="G721" s="10">
        <f>'Rate Design (unblended)'!$T$66</f>
        <v>-34.601980000000019</v>
      </c>
      <c r="H721" s="34">
        <f>G721*$C721</f>
        <v>-415.2237600000002</v>
      </c>
      <c r="J721" s="10">
        <f>'Rate Design (unblended)'!$K$70</f>
        <v>-34.601980000000019</v>
      </c>
      <c r="K721" s="34">
        <f>J721*$C721</f>
        <v>-415.2237600000002</v>
      </c>
      <c r="L721" s="10">
        <f>'Rate Design (unblended)'!$T$70</f>
        <v>-34.601980000000019</v>
      </c>
      <c r="M721" s="34">
        <f>L721*$C721</f>
        <v>-415.2237600000002</v>
      </c>
    </row>
    <row r="722" spans="1:18" ht="15" customHeight="1" x14ac:dyDescent="0.25">
      <c r="A722" s="14">
        <f>IF(AND(ISBLANK(B722),ISBLANK(C722)),"",MAX($A$10:A721)+1)</f>
        <v>424</v>
      </c>
      <c r="B722" s="2" t="s">
        <v>118</v>
      </c>
      <c r="C722" s="14"/>
      <c r="D722" s="14"/>
      <c r="E722" s="44">
        <f>SUM(E717:E721)</f>
        <v>5796.3890200000023</v>
      </c>
      <c r="F722" s="44">
        <f>SUM(F717:F721)</f>
        <v>69556.668240000043</v>
      </c>
      <c r="G722" s="44">
        <f>SUM(G717:G721)</f>
        <v>5877.3980199999996</v>
      </c>
      <c r="H722" s="44">
        <f>SUM(H717:H721)</f>
        <v>70528.776240000007</v>
      </c>
      <c r="I722" s="44"/>
      <c r="J722" s="44">
        <f>SUM(J717:J721)</f>
        <v>5796.3890200000023</v>
      </c>
      <c r="K722" s="44">
        <f>SUM(K717:K721)</f>
        <v>69556.668240000043</v>
      </c>
      <c r="L722" s="44">
        <f>SUM(L717:L721)</f>
        <v>5877.3980199999996</v>
      </c>
      <c r="M722" s="44">
        <f>SUM(M717:M721)</f>
        <v>70528.776240000007</v>
      </c>
      <c r="O722" s="33" t="b">
        <f>E722=J722</f>
        <v>1</v>
      </c>
      <c r="P722" s="33" t="b">
        <f t="shared" ref="P722:R722" si="55">F722=K722</f>
        <v>1</v>
      </c>
      <c r="Q722" s="33" t="b">
        <f t="shared" si="55"/>
        <v>1</v>
      </c>
      <c r="R722" s="33" t="b">
        <f t="shared" si="55"/>
        <v>1</v>
      </c>
    </row>
    <row r="723" spans="1:18" ht="15" customHeight="1" x14ac:dyDescent="0.25">
      <c r="A723" s="14" t="str">
        <f>IF(AND(ISBLANK(B723),ISBLANK(C723)),"",MAX($A$10:A722)+1)</f>
        <v/>
      </c>
      <c r="E723" s="18"/>
      <c r="G723" s="18"/>
      <c r="I723" s="42"/>
      <c r="J723" s="18"/>
      <c r="L723" s="18"/>
    </row>
    <row r="724" spans="1:18" ht="15" customHeight="1" x14ac:dyDescent="0.4">
      <c r="A724" s="14">
        <f>IF(AND(ISBLANK(B724),ISBLANK(C724)),"",MAX($A$10:A723)+1)</f>
        <v>425</v>
      </c>
      <c r="B724" s="37" t="s">
        <v>119</v>
      </c>
      <c r="C724" s="37" t="s">
        <v>120</v>
      </c>
      <c r="D724" s="37"/>
      <c r="E724" s="18"/>
      <c r="G724" s="18"/>
      <c r="I724" s="42"/>
      <c r="J724" s="18"/>
      <c r="L724" s="18"/>
    </row>
    <row r="725" spans="1:18" ht="15" customHeight="1" x14ac:dyDescent="0.25">
      <c r="A725" s="14">
        <f>IF(AND(ISBLANK(B725),ISBLANK(C725)),"",MAX($A$10:A724)+1)</f>
        <v>426</v>
      </c>
      <c r="B725" s="2" t="s">
        <v>121</v>
      </c>
      <c r="C725" s="50">
        <v>2100000</v>
      </c>
      <c r="D725" s="14"/>
      <c r="E725" s="10">
        <f>$E$637</f>
        <v>1.1754</v>
      </c>
      <c r="F725" s="34">
        <f>E725*$C725</f>
        <v>2468340</v>
      </c>
      <c r="G725" s="10">
        <f>'Rate Design (unblended)'!$AX$114*E725</f>
        <v>1.3132352407172778</v>
      </c>
      <c r="H725" s="34">
        <f>G725*$C725</f>
        <v>2757794.0055062836</v>
      </c>
      <c r="I725" s="42"/>
      <c r="J725" s="10">
        <f>E725</f>
        <v>1.1754</v>
      </c>
      <c r="K725" s="34">
        <f>J725*$C725</f>
        <v>2468340</v>
      </c>
      <c r="L725" s="10">
        <f>'Rate Design (unblended)'!$AX$114*J725</f>
        <v>1.3132352407172778</v>
      </c>
      <c r="M725" s="34">
        <f>L725*$C725</f>
        <v>2757794.0055062836</v>
      </c>
      <c r="O725" s="33" t="b">
        <f>E725=J725</f>
        <v>1</v>
      </c>
      <c r="P725" s="33" t="b">
        <f t="shared" ref="P725:R725" si="56">F725=K725</f>
        <v>1</v>
      </c>
      <c r="Q725" s="33" t="b">
        <f t="shared" si="56"/>
        <v>1</v>
      </c>
      <c r="R725" s="33" t="b">
        <f t="shared" si="56"/>
        <v>1</v>
      </c>
    </row>
    <row r="726" spans="1:18" ht="15" customHeight="1" x14ac:dyDescent="0.25">
      <c r="A726" s="14">
        <f>IF(AND(ISBLANK(B726),ISBLANK(C726)),"",MAX($A$10:A725)+1)</f>
        <v>427</v>
      </c>
      <c r="B726" s="41" t="s">
        <v>116</v>
      </c>
      <c r="C726" s="49"/>
      <c r="E726" s="10"/>
      <c r="G726" s="10"/>
      <c r="I726" s="42"/>
      <c r="J726" s="10"/>
      <c r="L726" s="10"/>
    </row>
    <row r="727" spans="1:18" ht="15" customHeight="1" x14ac:dyDescent="0.25">
      <c r="A727" s="14">
        <f>IF(AND(ISBLANK(B727),ISBLANK(C727)),"",MAX($A$10:A726)+1)</f>
        <v>428</v>
      </c>
      <c r="B727" s="43" t="s">
        <v>18</v>
      </c>
      <c r="C727" s="50">
        <f>C$725</f>
        <v>2100000</v>
      </c>
      <c r="D727" s="14"/>
      <c r="E727" s="10">
        <f>'Rate Design (unblended)'!$E$78</f>
        <v>1.0101700000000001E-3</v>
      </c>
      <c r="F727" s="34">
        <f>E727*$C727</f>
        <v>2121.3570000000004</v>
      </c>
      <c r="G727" s="10">
        <f>'Rate Design (unblended)'!$N$78</f>
        <v>0</v>
      </c>
      <c r="H727" s="34">
        <f>G727*$C727</f>
        <v>0</v>
      </c>
      <c r="I727" s="42"/>
      <c r="J727" s="10">
        <f>'Rate Design (unblended)'!$E$85</f>
        <v>1.0101700000000001E-3</v>
      </c>
      <c r="K727" s="34">
        <f>J727*$C727</f>
        <v>2121.3570000000004</v>
      </c>
      <c r="L727" s="10">
        <f>'Rate Design (unblended)'!$N$85</f>
        <v>0</v>
      </c>
      <c r="M727" s="34">
        <f>L727*$C727</f>
        <v>0</v>
      </c>
    </row>
    <row r="728" spans="1:18" ht="15" customHeight="1" x14ac:dyDescent="0.25">
      <c r="A728" s="14">
        <f>IF(AND(ISBLANK(B728),ISBLANK(C728)),"",MAX($A$10:A727)+1)</f>
        <v>429</v>
      </c>
      <c r="B728" s="43" t="s">
        <v>19</v>
      </c>
      <c r="C728" s="50">
        <f t="shared" ref="C728:C731" si="57">C$725</f>
        <v>2100000</v>
      </c>
      <c r="D728" s="14"/>
      <c r="E728" s="10">
        <f>'Rate Design (unblended)'!$F$78</f>
        <v>2.5600000000000001E-2</v>
      </c>
      <c r="F728" s="34">
        <f>E728*$C728</f>
        <v>53760</v>
      </c>
      <c r="G728" s="10">
        <f>'Rate Design (unblended)'!$O$78</f>
        <v>3.2686756668099996E-2</v>
      </c>
      <c r="H728" s="34">
        <f>G728*$C728</f>
        <v>68642.189003009989</v>
      </c>
      <c r="I728" s="42"/>
      <c r="J728" s="10">
        <f>'Rate Design (unblended)'!$F$85</f>
        <v>0</v>
      </c>
      <c r="K728" s="34">
        <f>J728*$C728</f>
        <v>0</v>
      </c>
      <c r="L728" s="10">
        <f>'Rate Design (unblended)'!$O$85</f>
        <v>0</v>
      </c>
      <c r="M728" s="34">
        <f>L728*$C728</f>
        <v>0</v>
      </c>
    </row>
    <row r="729" spans="1:18" ht="15" customHeight="1" x14ac:dyDescent="0.25">
      <c r="A729" s="14">
        <f>IF(AND(ISBLANK(B729),ISBLANK(C729)),"",MAX($A$10:A728)+1)</f>
        <v>430</v>
      </c>
      <c r="B729" s="43" t="s">
        <v>22</v>
      </c>
      <c r="C729" s="50">
        <f t="shared" si="57"/>
        <v>2100000</v>
      </c>
      <c r="D729" s="14"/>
      <c r="E729" s="10">
        <f>'Rate Design (unblended)'!$I$78</f>
        <v>8.6499999999999994E-2</v>
      </c>
      <c r="F729" s="34">
        <f>E729*$C729</f>
        <v>181650</v>
      </c>
      <c r="G729" s="10">
        <f>'Rate Design (unblended)'!$R$78</f>
        <v>9.8400000000000001E-2</v>
      </c>
      <c r="H729" s="34">
        <f>G729*$C729</f>
        <v>206640</v>
      </c>
      <c r="I729" s="42"/>
      <c r="J729" s="10">
        <f>'Rate Design (unblended)'!$I$85</f>
        <v>0</v>
      </c>
      <c r="K729" s="34">
        <f>J729*$C729</f>
        <v>0</v>
      </c>
      <c r="L729" s="10">
        <f>'Rate Design (unblended)'!$R$85</f>
        <v>0</v>
      </c>
      <c r="M729" s="34">
        <f>L729*$C729</f>
        <v>0</v>
      </c>
    </row>
    <row r="730" spans="1:18" ht="15" customHeight="1" x14ac:dyDescent="0.25">
      <c r="A730" s="14">
        <f>IF(AND(ISBLANK(B730),ISBLANK(C730)),"",MAX($A$10:A729)+1)</f>
        <v>431</v>
      </c>
      <c r="B730" s="43" t="s">
        <v>23</v>
      </c>
      <c r="C730" s="50">
        <f t="shared" si="57"/>
        <v>2100000</v>
      </c>
      <c r="D730" s="14"/>
      <c r="E730" s="53">
        <f>$P$2*(E725+E728+E729)</f>
        <v>4.5963750000000005E-2</v>
      </c>
      <c r="F730" s="34">
        <f>E730*$C730</f>
        <v>96523.875000000015</v>
      </c>
      <c r="G730" s="10">
        <f>'Rate Design (unblended)'!$S$78</f>
        <v>0</v>
      </c>
      <c r="H730" s="34">
        <f>G730*$C730</f>
        <v>0</v>
      </c>
      <c r="I730" s="42"/>
      <c r="J730" s="53">
        <f>$P$2*(J725+J728+J729)</f>
        <v>4.1961780000000004E-2</v>
      </c>
      <c r="K730" s="34">
        <f>J730*$C730</f>
        <v>88119.738000000012</v>
      </c>
      <c r="L730" s="10">
        <f>'Rate Design (unblended)'!$S$85</f>
        <v>0</v>
      </c>
      <c r="M730" s="34">
        <f>L730*$C730</f>
        <v>0</v>
      </c>
    </row>
    <row r="731" spans="1:18" ht="15" customHeight="1" x14ac:dyDescent="0.25">
      <c r="A731" s="14">
        <f>IF(AND(ISBLANK(B731),ISBLANK(C731)),"",MAX($A$10:A730)+1)</f>
        <v>432</v>
      </c>
      <c r="B731" s="43" t="s">
        <v>24</v>
      </c>
      <c r="C731" s="50">
        <f t="shared" si="57"/>
        <v>2100000</v>
      </c>
      <c r="D731" s="14"/>
      <c r="E731" s="10">
        <f>'Rate Design (unblended)'!$K$78</f>
        <v>-8.8692926000000002E-3</v>
      </c>
      <c r="F731" s="34">
        <f>E731*$C731</f>
        <v>-18625.514460000002</v>
      </c>
      <c r="G731" s="10">
        <f>'Rate Design (unblended)'!$T$78</f>
        <v>-8.8692926000000002E-3</v>
      </c>
      <c r="H731" s="34">
        <f>G731*$C731</f>
        <v>-18625.514460000002</v>
      </c>
      <c r="I731" s="42"/>
      <c r="J731" s="10">
        <f>'Rate Design (unblended)'!$K$85</f>
        <v>-8.8692926000000002E-3</v>
      </c>
      <c r="K731" s="34">
        <f>J731*$C731</f>
        <v>-18625.514460000002</v>
      </c>
      <c r="L731" s="10">
        <f>'Rate Design (unblended)'!$T$85</f>
        <v>-8.8692926000000002E-3</v>
      </c>
      <c r="M731" s="34">
        <f>L731*$C731</f>
        <v>-18625.514460000002</v>
      </c>
    </row>
    <row r="732" spans="1:18" ht="15" customHeight="1" x14ac:dyDescent="0.25">
      <c r="A732" s="14">
        <f>IF(AND(ISBLANK(B732),ISBLANK(C732)),"",MAX($A$10:A731)+1)</f>
        <v>433</v>
      </c>
      <c r="B732" s="45" t="s">
        <v>122</v>
      </c>
      <c r="C732" s="49"/>
      <c r="E732" s="46">
        <f>SUM(E725:E731)</f>
        <v>1.3256046274000002</v>
      </c>
      <c r="F732" s="44">
        <f>SUM(F725:F731)</f>
        <v>2783769.7175399996</v>
      </c>
      <c r="G732" s="46">
        <f>SUM(G725:G731)</f>
        <v>1.4354527047853778</v>
      </c>
      <c r="H732" s="44">
        <f>SUM(H725:H731)</f>
        <v>3014450.6800492932</v>
      </c>
      <c r="I732" s="42"/>
      <c r="J732" s="46">
        <f>SUM(J725:J731)</f>
        <v>1.2095026574000001</v>
      </c>
      <c r="K732" s="44">
        <f>SUM(K725:K731)</f>
        <v>2539955.5805399995</v>
      </c>
      <c r="L732" s="46">
        <f>SUM(L725:L731)</f>
        <v>1.3043659481172778</v>
      </c>
      <c r="M732" s="44">
        <f>SUM(M725:M731)</f>
        <v>2739168.4910462834</v>
      </c>
    </row>
    <row r="733" spans="1:18" ht="15" customHeight="1" x14ac:dyDescent="0.25">
      <c r="A733" s="14" t="str">
        <f>IF(AND(ISBLANK(B733),ISBLANK(C733)),"",MAX($A$10:A732)+1)</f>
        <v/>
      </c>
      <c r="C733" s="49"/>
      <c r="E733" s="42"/>
      <c r="I733" s="42"/>
      <c r="J733" s="42"/>
    </row>
    <row r="734" spans="1:18" ht="15" customHeight="1" x14ac:dyDescent="0.25">
      <c r="A734" s="14">
        <f>IF(AND(ISBLANK(B734),ISBLANK(C734)),"",MAX($A$10:A733)+1)</f>
        <v>434</v>
      </c>
      <c r="B734" s="2" t="s">
        <v>123</v>
      </c>
      <c r="C734" s="49"/>
      <c r="E734" s="42"/>
      <c r="F734" s="40">
        <f>SUM(F732,F722)</f>
        <v>2853326.3857799997</v>
      </c>
      <c r="G734" s="40"/>
      <c r="H734" s="40">
        <f>SUM(H732,H722)</f>
        <v>3084979.4562892932</v>
      </c>
      <c r="I734" s="42"/>
      <c r="J734" s="42"/>
      <c r="K734" s="40">
        <f>SUM(K732,K722)</f>
        <v>2609512.2487799996</v>
      </c>
      <c r="L734" s="40"/>
      <c r="M734" s="40">
        <f>SUM(M732,M722)</f>
        <v>2809697.2672862834</v>
      </c>
    </row>
    <row r="735" spans="1:18" ht="15" customHeight="1" x14ac:dyDescent="0.25">
      <c r="A735" s="14">
        <f>IF(AND(ISBLANK(B735),ISBLANK(C735)),"",MAX($A$10:A734)+1)</f>
        <v>435</v>
      </c>
      <c r="B735" s="2" t="s">
        <v>124</v>
      </c>
      <c r="C735" s="49"/>
      <c r="E735" s="42"/>
      <c r="F735" s="40">
        <f>F734/12</f>
        <v>237777.19881499998</v>
      </c>
      <c r="G735" s="40"/>
      <c r="H735" s="40">
        <f>H734/12</f>
        <v>257081.62135744109</v>
      </c>
      <c r="I735" s="42"/>
      <c r="J735" s="42"/>
      <c r="K735" s="40">
        <f>K734/12</f>
        <v>217459.35406499996</v>
      </c>
      <c r="L735" s="40"/>
      <c r="M735" s="40">
        <f>M734/12</f>
        <v>234141.43894052363</v>
      </c>
    </row>
    <row r="736" spans="1:18" ht="15" customHeight="1" x14ac:dyDescent="0.25">
      <c r="A736" s="14" t="str">
        <f>IF(AND(ISBLANK(B736),ISBLANK(C736)),"",MAX($A$10:A735)+1)</f>
        <v/>
      </c>
      <c r="C736" s="49"/>
      <c r="E736" s="42"/>
      <c r="I736" s="42"/>
      <c r="J736" s="42"/>
    </row>
    <row r="737" spans="1:13" ht="15" customHeight="1" x14ac:dyDescent="0.25">
      <c r="A737" s="14">
        <f>IF(AND(ISBLANK(B737),ISBLANK(C737)),"",MAX($A$10:A736)+1)</f>
        <v>436</v>
      </c>
      <c r="B737" s="2" t="s">
        <v>125</v>
      </c>
      <c r="C737" s="50">
        <f>C$461</f>
        <v>2100000</v>
      </c>
      <c r="D737" s="14"/>
      <c r="E737" s="12">
        <f>SUM(RetailCurrent!$D$78:$F$79)</f>
        <v>7.7218891254665714</v>
      </c>
      <c r="F737" s="34">
        <f>E737*$C737</f>
        <v>16215967.163479799</v>
      </c>
      <c r="G737" s="12">
        <f>E737</f>
        <v>7.7218891254665714</v>
      </c>
      <c r="H737" s="34">
        <f>G737*$C737</f>
        <v>16215967.163479799</v>
      </c>
      <c r="I737" s="42"/>
      <c r="J737" s="10">
        <f>'Rate Design (unblended)'!$M$85</f>
        <v>0.17399999999999999</v>
      </c>
      <c r="K737" s="34">
        <f>J737*$C737</f>
        <v>365400</v>
      </c>
      <c r="L737" s="10">
        <f>'Rate Design (unblended)'!$V$85</f>
        <v>0.17399999999999999</v>
      </c>
      <c r="M737" s="34">
        <f>L737*$C737</f>
        <v>365400</v>
      </c>
    </row>
    <row r="738" spans="1:13" ht="15" customHeight="1" x14ac:dyDescent="0.25">
      <c r="A738" s="14">
        <f>IF(AND(ISBLANK(B738),ISBLANK(C738)),"",MAX($A$10:A737)+1)</f>
        <v>437</v>
      </c>
      <c r="B738" s="2" t="s">
        <v>126</v>
      </c>
      <c r="E738" s="46">
        <f>SUM(E737,E732)</f>
        <v>9.047493752866572</v>
      </c>
      <c r="F738" s="40"/>
      <c r="G738" s="46">
        <f>SUM(G737,G732)</f>
        <v>9.1573418302519496</v>
      </c>
      <c r="H738" s="40"/>
      <c r="I738" s="42"/>
      <c r="J738" s="46">
        <f>SUM(J737,J732)</f>
        <v>1.3835026574</v>
      </c>
      <c r="K738" s="40"/>
      <c r="L738" s="46">
        <f>SUM(L737,L732)</f>
        <v>1.4783659481172777</v>
      </c>
      <c r="M738" s="40"/>
    </row>
    <row r="739" spans="1:13" ht="15" customHeight="1" x14ac:dyDescent="0.25">
      <c r="A739" s="14" t="str">
        <f>IF(AND(ISBLANK(B739),ISBLANK(C739)),"",MAX($A$10:A738)+1)</f>
        <v/>
      </c>
      <c r="I739" s="42"/>
    </row>
    <row r="740" spans="1:13" ht="15" customHeight="1" x14ac:dyDescent="0.25">
      <c r="A740" s="14">
        <f>IF(AND(ISBLANK(B740),ISBLANK(C740)),"",MAX($A$10:A739)+1)</f>
        <v>438</v>
      </c>
      <c r="B740" s="2" t="s">
        <v>127</v>
      </c>
      <c r="E740" s="47"/>
      <c r="F740" s="40">
        <f>SUM(F734,F737)</f>
        <v>19069293.5492598</v>
      </c>
      <c r="H740" s="40">
        <f>SUM(H734,H737)</f>
        <v>19300946.619769093</v>
      </c>
      <c r="I740" s="42"/>
      <c r="J740" s="47"/>
      <c r="K740" s="40">
        <f>SUM(K734,K737)</f>
        <v>2974912.2487799996</v>
      </c>
      <c r="M740" s="40">
        <f>SUM(M734,M737)</f>
        <v>3175097.2672862834</v>
      </c>
    </row>
    <row r="741" spans="1:13" ht="15" customHeight="1" x14ac:dyDescent="0.25">
      <c r="A741" s="14">
        <f>IF(AND(ISBLANK(B741),ISBLANK(C741)),"",MAX($A$10:A740)+1)</f>
        <v>439</v>
      </c>
      <c r="B741" s="2" t="s">
        <v>128</v>
      </c>
      <c r="E741" s="47"/>
      <c r="F741" s="40">
        <f>F740/12</f>
        <v>1589107.79577165</v>
      </c>
      <c r="G741" s="40"/>
      <c r="H741" s="40">
        <f>H740/12</f>
        <v>1608412.218314091</v>
      </c>
      <c r="I741" s="42"/>
      <c r="J741" s="47"/>
      <c r="K741" s="40">
        <f>K740/12</f>
        <v>247909.35406499996</v>
      </c>
      <c r="L741" s="40"/>
      <c r="M741" s="40">
        <f>M740/12</f>
        <v>264591.4389405236</v>
      </c>
    </row>
    <row r="742" spans="1:13" ht="15" customHeight="1" x14ac:dyDescent="0.25">
      <c r="A742" s="14" t="str">
        <f>IF(AND(ISBLANK(B742),ISBLANK(C742)),"",MAX($A$10:A741)+1)</f>
        <v/>
      </c>
      <c r="E742" s="47"/>
      <c r="F742" s="47"/>
      <c r="J742" s="47"/>
      <c r="K742" s="47"/>
    </row>
    <row r="743" spans="1:13" ht="15" customHeight="1" x14ac:dyDescent="0.25">
      <c r="A743" s="14">
        <f>IF(AND(ISBLANK(B743),ISBLANK(C743)),"",MAX($A$10:A742)+1)</f>
        <v>440</v>
      </c>
      <c r="B743" s="2" t="s">
        <v>129</v>
      </c>
      <c r="E743" s="47"/>
      <c r="F743" s="47"/>
      <c r="H743" s="33">
        <f>H740-F740</f>
        <v>231653.07050929219</v>
      </c>
      <c r="J743" s="47"/>
      <c r="K743" s="47"/>
      <c r="M743" s="33">
        <f>M740-K740</f>
        <v>200185.01850628387</v>
      </c>
    </row>
    <row r="744" spans="1:13" ht="15" customHeight="1" x14ac:dyDescent="0.25">
      <c r="A744" s="14">
        <f>IF(AND(ISBLANK(B744),ISBLANK(C744)),"",MAX($A$10:A743)+1)</f>
        <v>441</v>
      </c>
      <c r="B744" s="2" t="s">
        <v>130</v>
      </c>
      <c r="E744" s="47"/>
      <c r="F744" s="47"/>
      <c r="H744" s="33">
        <f>H741-F741</f>
        <v>19304.422542440938</v>
      </c>
      <c r="J744" s="47"/>
      <c r="K744" s="47"/>
      <c r="M744" s="33">
        <f>M741-K741</f>
        <v>16682.084875523637</v>
      </c>
    </row>
    <row r="745" spans="1:13" ht="15" customHeight="1" x14ac:dyDescent="0.25">
      <c r="A745" s="14">
        <f>IF(AND(ISBLANK(B745),ISBLANK(C745)),"",MAX($A$10:A744)+1)</f>
        <v>442</v>
      </c>
      <c r="B745" s="2" t="s">
        <v>131</v>
      </c>
      <c r="E745" s="47"/>
      <c r="F745" s="47"/>
      <c r="H745" s="48">
        <f>H743/F734</f>
        <v>8.1187021458102956E-2</v>
      </c>
      <c r="J745" s="47"/>
      <c r="K745" s="47"/>
      <c r="M745" s="48">
        <f>M743/K734</f>
        <v>7.6713576876243625E-2</v>
      </c>
    </row>
    <row r="746" spans="1:13" ht="15" customHeight="1" x14ac:dyDescent="0.25">
      <c r="A746" s="14">
        <f>IF(AND(ISBLANK(B746),ISBLANK(C746)),"",MAX($A$10:A745)+1)</f>
        <v>443</v>
      </c>
      <c r="B746" s="2" t="s">
        <v>132</v>
      </c>
      <c r="E746" s="47"/>
      <c r="F746" s="47"/>
      <c r="H746" s="48">
        <f>H743/F740</f>
        <v>1.2147962897046288E-2</v>
      </c>
      <c r="J746" s="47"/>
      <c r="K746" s="47"/>
      <c r="M746" s="48">
        <f>M743/K740</f>
        <v>6.7291066682178269E-2</v>
      </c>
    </row>
    <row r="748" spans="1:13" ht="15" customHeight="1" x14ac:dyDescent="0.25">
      <c r="B748" s="2" t="s">
        <v>135</v>
      </c>
    </row>
  </sheetData>
  <printOptions horizontalCentered="1"/>
  <pageMargins left="0.7" right="0.7" top="0.75" bottom="0.5" header="0.3" footer="0.3"/>
  <pageSetup scale="70" orientation="landscape" blackAndWhite="1" r:id="rId1"/>
  <rowBreaks count="16" manualBreakCount="16">
    <brk id="45" max="12" man="1"/>
    <brk id="89" max="12" man="1"/>
    <brk id="133" max="12" man="1"/>
    <brk id="177" max="12" man="1"/>
    <brk id="221" max="12" man="1"/>
    <brk id="265" max="12" man="1"/>
    <brk id="309" max="12" man="1"/>
    <brk id="353" max="12" man="1"/>
    <brk id="397" max="12" man="1"/>
    <brk id="441" max="12" man="1"/>
    <brk id="485" max="12" man="1"/>
    <brk id="529" max="12" man="1"/>
    <brk id="573" max="12" man="1"/>
    <brk id="617" max="12" man="1"/>
    <brk id="661" max="12" man="1"/>
    <brk id="705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AA2B9-EA65-4DED-A382-BDCE61CADD4F}">
  <sheetPr codeName="Sheet4">
    <tabColor theme="4" tint="0.79998168889431442"/>
  </sheetPr>
  <dimension ref="A1:AX123"/>
  <sheetViews>
    <sheetView workbookViewId="0"/>
  </sheetViews>
  <sheetFormatPr defaultColWidth="8.85546875" defaultRowHeight="15" outlineLevelRow="1" x14ac:dyDescent="0.25"/>
  <cols>
    <col min="1" max="1" width="3.140625" style="2" customWidth="1"/>
    <col min="2" max="2" width="29.85546875" style="2" customWidth="1"/>
    <col min="3" max="3" width="1" style="2" customWidth="1"/>
    <col min="4" max="4" width="12.7109375" style="2" customWidth="1"/>
    <col min="5" max="5" width="16" style="2" customWidth="1"/>
    <col min="6" max="6" width="15" style="2" customWidth="1"/>
    <col min="7" max="7" width="14.42578125" style="2" customWidth="1"/>
    <col min="8" max="8" width="13.42578125" style="2" bestFit="1" customWidth="1"/>
    <col min="9" max="9" width="10.28515625" style="2" bestFit="1" customWidth="1"/>
    <col min="10" max="10" width="13.28515625" style="2" bestFit="1" customWidth="1"/>
    <col min="11" max="11" width="14" style="2" customWidth="1"/>
    <col min="12" max="12" width="9.5703125" style="2" bestFit="1" customWidth="1"/>
    <col min="13" max="13" width="11.140625" style="2" customWidth="1"/>
    <col min="14" max="14" width="11.7109375" style="2" customWidth="1"/>
    <col min="15" max="15" width="18.28515625" style="2" customWidth="1"/>
    <col min="16" max="18" width="9.140625"/>
    <col min="19" max="19" width="8.85546875" style="2"/>
    <col min="20" max="37" width="9.140625"/>
    <col min="38" max="38" width="13.28515625" style="2" bestFit="1" customWidth="1"/>
    <col min="39" max="41" width="12.42578125" style="2" bestFit="1" customWidth="1"/>
    <col min="42" max="43" width="12.85546875" style="2" bestFit="1" customWidth="1"/>
    <col min="44" max="44" width="9.5703125" style="2" customWidth="1"/>
    <col min="45" max="45" width="11.28515625" style="2" bestFit="1" customWidth="1"/>
    <col min="46" max="46" width="13.28515625" style="2" bestFit="1" customWidth="1"/>
    <col min="47" max="47" width="12.85546875" style="2" bestFit="1" customWidth="1"/>
    <col min="48" max="48" width="11" style="2" bestFit="1" customWidth="1"/>
    <col min="49" max="49" width="20" style="2" bestFit="1" customWidth="1"/>
    <col min="50" max="50" width="19.5703125" style="2" bestFit="1" customWidth="1"/>
    <col min="51" max="16384" width="8.85546875" style="2"/>
  </cols>
  <sheetData>
    <row r="1" spans="2:50" x14ac:dyDescent="0.25">
      <c r="B1" s="57" t="s">
        <v>178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2:50" x14ac:dyDescent="0.25">
      <c r="B2" s="57" t="s">
        <v>179</v>
      </c>
      <c r="F2" s="66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2:50" x14ac:dyDescent="0.25">
      <c r="B3" s="57"/>
      <c r="F3" s="66"/>
      <c r="H3" s="66"/>
      <c r="M3" s="66"/>
      <c r="N3" s="66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2:50" x14ac:dyDescent="0.25">
      <c r="B4" s="80" t="s">
        <v>180</v>
      </c>
      <c r="G4" s="81"/>
      <c r="L4" s="81"/>
      <c r="O4" s="177" t="s">
        <v>181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2:50" x14ac:dyDescent="0.25">
      <c r="B5" s="2" t="s">
        <v>182</v>
      </c>
      <c r="D5" s="82" t="s">
        <v>183</v>
      </c>
      <c r="E5" s="83"/>
      <c r="F5" s="84"/>
      <c r="G5" s="14" t="s">
        <v>184</v>
      </c>
      <c r="H5" s="14" t="s">
        <v>185</v>
      </c>
      <c r="I5" s="14" t="s">
        <v>186</v>
      </c>
      <c r="J5" s="14" t="s">
        <v>187</v>
      </c>
      <c r="K5" s="14" t="s">
        <v>185</v>
      </c>
      <c r="L5" s="14" t="s">
        <v>185</v>
      </c>
      <c r="M5" s="14" t="s">
        <v>185</v>
      </c>
      <c r="N5" s="85" t="s">
        <v>188</v>
      </c>
      <c r="O5" s="177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2:50" x14ac:dyDescent="0.25">
      <c r="D6" s="60" t="s">
        <v>25</v>
      </c>
      <c r="E6" s="60" t="s">
        <v>189</v>
      </c>
      <c r="F6" s="60" t="s">
        <v>190</v>
      </c>
      <c r="G6" s="60" t="s">
        <v>191</v>
      </c>
      <c r="H6" s="60" t="s">
        <v>18</v>
      </c>
      <c r="I6" s="60" t="s">
        <v>19</v>
      </c>
      <c r="J6" s="60" t="s">
        <v>192</v>
      </c>
      <c r="K6" s="60" t="s">
        <v>21</v>
      </c>
      <c r="L6" s="60" t="s">
        <v>22</v>
      </c>
      <c r="M6" s="86" t="s">
        <v>193</v>
      </c>
      <c r="N6" s="60" t="s">
        <v>24</v>
      </c>
      <c r="O6" s="60" t="s">
        <v>194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2:50" x14ac:dyDescent="0.25">
      <c r="D7" s="61">
        <v>-1</v>
      </c>
      <c r="E7" s="61">
        <v>-2</v>
      </c>
      <c r="F7" s="61">
        <v>-3</v>
      </c>
      <c r="G7" s="61">
        <v>-4</v>
      </c>
      <c r="H7" s="61">
        <v>-5</v>
      </c>
      <c r="I7" s="61">
        <v>-6</v>
      </c>
      <c r="J7" s="61">
        <v>-7</v>
      </c>
      <c r="K7" s="61">
        <v>-8</v>
      </c>
      <c r="L7" s="61">
        <v>-9</v>
      </c>
      <c r="M7" s="61">
        <v>-10</v>
      </c>
      <c r="N7" s="61">
        <v>-11</v>
      </c>
      <c r="O7" s="62" t="s">
        <v>195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2:50" x14ac:dyDescent="0.25">
      <c r="B8" s="63" t="s">
        <v>196</v>
      </c>
      <c r="I8" s="94">
        <v>1.9300000000000001E-2</v>
      </c>
      <c r="O8" s="8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2:50" x14ac:dyDescent="0.25">
      <c r="B9" s="2" t="s">
        <v>36</v>
      </c>
      <c r="D9" s="9"/>
      <c r="E9" s="9"/>
      <c r="F9" s="9"/>
      <c r="G9" s="88">
        <f>'Rate Design (unblended)'!AS9</f>
        <v>26</v>
      </c>
      <c r="H9" s="9"/>
      <c r="I9" s="9"/>
      <c r="J9" s="9">
        <f>RetailCurrent!J9</f>
        <v>3.5999999999999999E-3</v>
      </c>
      <c r="K9" s="9"/>
      <c r="L9" s="9"/>
      <c r="M9" s="9">
        <v>0</v>
      </c>
      <c r="N9" s="9">
        <f>RetailCurrent!N9</f>
        <v>-0.10325280000000001</v>
      </c>
      <c r="O9" s="9">
        <f>SUM(D9:N9)</f>
        <v>25.900347199999999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2:50" x14ac:dyDescent="0.25"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2:50" x14ac:dyDescent="0.25">
      <c r="B11" s="2" t="s">
        <v>25</v>
      </c>
      <c r="D11" s="15">
        <f>RetailCurrent!D11</f>
        <v>1.8641000000000001</v>
      </c>
      <c r="E11" s="15"/>
      <c r="F11" s="15"/>
      <c r="G11" s="15"/>
      <c r="H11" s="15"/>
      <c r="I11" s="9">
        <f>D11*I8</f>
        <v>3.5977130000000003E-2</v>
      </c>
      <c r="J11" s="15"/>
      <c r="K11" s="15"/>
      <c r="L11" s="15"/>
      <c r="M11" s="9"/>
      <c r="N11" s="9"/>
      <c r="O11" s="9">
        <f t="shared" ref="O11:O14" si="0">SUM(D11:N11)</f>
        <v>1.9000771300000001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2:50" x14ac:dyDescent="0.25">
      <c r="B12" s="2" t="s">
        <v>197</v>
      </c>
      <c r="D12" s="15"/>
      <c r="E12" s="15">
        <f>RetailCurrent!E12</f>
        <v>0.34710000000000002</v>
      </c>
      <c r="F12" s="15">
        <f>RetailCurrent!F12</f>
        <v>5.5106891254665715</v>
      </c>
      <c r="G12" s="15"/>
      <c r="H12" s="15"/>
      <c r="I12" s="9">
        <f>SUM(E12:F12)*I8</f>
        <v>0.11305533012150484</v>
      </c>
      <c r="J12" s="15"/>
      <c r="K12" s="15"/>
      <c r="L12" s="15">
        <v>9.8400000000000001E-2</v>
      </c>
      <c r="M12" s="9"/>
      <c r="N12" s="9"/>
      <c r="O12" s="9">
        <f t="shared" si="0"/>
        <v>6.069244455588076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2:50" x14ac:dyDescent="0.25">
      <c r="B13" s="2" t="s">
        <v>42</v>
      </c>
      <c r="D13" s="9"/>
      <c r="E13" s="9"/>
      <c r="F13" s="9"/>
      <c r="G13" s="9">
        <f>'Rate Design (unblended)'!AS14</f>
        <v>6.6359000000000004</v>
      </c>
      <c r="H13" s="9"/>
      <c r="I13" s="9"/>
      <c r="J13" s="9"/>
      <c r="K13" s="9">
        <v>5.4000000000000003E-3</v>
      </c>
      <c r="L13" s="9"/>
      <c r="M13" s="9">
        <v>0</v>
      </c>
      <c r="N13" s="9">
        <f>RetailCurrent!N13</f>
        <v>-3.2903840199999999E-2</v>
      </c>
      <c r="O13" s="9">
        <f t="shared" si="0"/>
        <v>6.6083961597999998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</row>
    <row r="14" spans="2:50" x14ac:dyDescent="0.25">
      <c r="B14" s="2" t="s">
        <v>198</v>
      </c>
      <c r="D14" s="9"/>
      <c r="E14" s="9"/>
      <c r="F14" s="9"/>
      <c r="G14" s="9"/>
      <c r="H14" s="9">
        <v>0</v>
      </c>
      <c r="I14" s="9"/>
      <c r="J14" s="9"/>
      <c r="K14" s="9"/>
      <c r="L14" s="9"/>
      <c r="M14" s="9"/>
      <c r="N14" s="9"/>
      <c r="O14" s="9">
        <f t="shared" si="0"/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N14" s="67"/>
      <c r="AP14" s="67"/>
      <c r="AQ14" s="67"/>
      <c r="AR14" s="67"/>
      <c r="AS14" s="67"/>
      <c r="AT14" s="67"/>
      <c r="AU14" s="67"/>
      <c r="AV14" s="67"/>
    </row>
    <row r="15" spans="2:50" ht="15.75" thickBot="1" x14ac:dyDescent="0.3">
      <c r="B15" s="69" t="s">
        <v>199</v>
      </c>
      <c r="C15" s="69"/>
      <c r="D15" s="11"/>
      <c r="E15" s="11"/>
      <c r="F15" s="11"/>
      <c r="G15" s="11"/>
      <c r="H15" s="11"/>
      <c r="I15" s="11">
        <f>SUM(I11:I14)</f>
        <v>0.14903246012150484</v>
      </c>
      <c r="J15" s="11"/>
      <c r="K15" s="11"/>
      <c r="L15" s="11"/>
      <c r="M15" s="11"/>
      <c r="N15" s="11"/>
      <c r="O15" s="11">
        <f>SUM(O11:O14)</f>
        <v>14.577717745388076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O15" s="67"/>
    </row>
    <row r="16" spans="2:50" x14ac:dyDescent="0.25">
      <c r="B16" s="63" t="s">
        <v>46</v>
      </c>
      <c r="D16" s="10"/>
      <c r="E16" s="10"/>
      <c r="F16" s="10"/>
      <c r="G16" s="10"/>
      <c r="H16" s="10"/>
      <c r="I16" s="8">
        <v>4.2329999999999998E-3</v>
      </c>
      <c r="J16" s="10"/>
      <c r="K16" s="10"/>
      <c r="L16" s="10"/>
      <c r="M16" s="10"/>
      <c r="N16" s="10"/>
      <c r="O16" s="10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x14ac:dyDescent="0.25">
      <c r="B17" s="2" t="s">
        <v>36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x14ac:dyDescent="0.25">
      <c r="B18" s="2" t="s">
        <v>47</v>
      </c>
      <c r="D18" s="9"/>
      <c r="E18" s="9"/>
      <c r="F18" s="9"/>
      <c r="G18" s="88">
        <f>'Rate Design (unblended)'!AS20</f>
        <v>32.14</v>
      </c>
      <c r="H18" s="9"/>
      <c r="I18" s="9"/>
      <c r="J18" s="9">
        <f>RetailCurrent!J18</f>
        <v>3.5999999999999999E-3</v>
      </c>
      <c r="K18" s="9"/>
      <c r="L18" s="9"/>
      <c r="M18" s="9">
        <v>0</v>
      </c>
      <c r="N18" s="9">
        <f>RetailCurrent!N18</f>
        <v>-0.135212</v>
      </c>
      <c r="O18" s="9">
        <f t="shared" ref="O18:O19" si="1">SUM(D18:N18)</f>
        <v>32.008387999999997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x14ac:dyDescent="0.25">
      <c r="B19" s="2" t="s">
        <v>48</v>
      </c>
      <c r="D19" s="15"/>
      <c r="E19" s="15"/>
      <c r="F19" s="15"/>
      <c r="G19" s="88">
        <f>'Rate Design (unblended)'!AS21</f>
        <v>64.28</v>
      </c>
      <c r="H19" s="15"/>
      <c r="I19" s="15"/>
      <c r="J19" s="9">
        <f>RetailCurrent!J19</f>
        <v>3.5999999999999999E-3</v>
      </c>
      <c r="K19" s="15"/>
      <c r="L19" s="15"/>
      <c r="M19" s="9">
        <v>0</v>
      </c>
      <c r="N19" s="9">
        <f>RetailCurrent!N19</f>
        <v>-0.270424</v>
      </c>
      <c r="O19" s="9">
        <f t="shared" si="1"/>
        <v>64.013176000000001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x14ac:dyDescent="0.25"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x14ac:dyDescent="0.25">
      <c r="A21" s="73" t="s">
        <v>200</v>
      </c>
      <c r="B21" s="2" t="s">
        <v>201</v>
      </c>
      <c r="D21" s="9">
        <f>RetailCurrent!D21</f>
        <v>0.83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>
        <f t="shared" ref="O21:O24" si="2">SUM(D21:N21)</f>
        <v>0.83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x14ac:dyDescent="0.25">
      <c r="B22" s="2" t="s">
        <v>197</v>
      </c>
      <c r="D22" s="15">
        <f>RetailCurrent!D22</f>
        <v>1.0341</v>
      </c>
      <c r="E22" s="15">
        <f>RetailCurrent!E22</f>
        <v>0.34710000000000002</v>
      </c>
      <c r="F22" s="15">
        <f>RetailCurrent!F22</f>
        <v>5.5106891254665715</v>
      </c>
      <c r="G22" s="15"/>
      <c r="H22" s="15"/>
      <c r="I22" s="9">
        <f>SUM(D21:F22)*$I$16</f>
        <v>3.2686756668099996E-2</v>
      </c>
      <c r="J22" s="15"/>
      <c r="K22" s="15"/>
      <c r="L22" s="15">
        <f>$L$12</f>
        <v>9.8400000000000001E-2</v>
      </c>
      <c r="M22" s="9"/>
      <c r="N22" s="9"/>
      <c r="O22" s="9">
        <f t="shared" si="2"/>
        <v>7.0229758821346708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x14ac:dyDescent="0.25">
      <c r="B23" s="2" t="s">
        <v>42</v>
      </c>
      <c r="D23" s="15"/>
      <c r="E23" s="15"/>
      <c r="F23" s="15"/>
      <c r="G23" s="15">
        <f>'Rate Design (unblended)'!AS25</f>
        <v>5.7095000000000002</v>
      </c>
      <c r="H23" s="15"/>
      <c r="I23" s="15"/>
      <c r="J23" s="15"/>
      <c r="K23" s="15"/>
      <c r="L23" s="15"/>
      <c r="M23" s="9">
        <v>0</v>
      </c>
      <c r="N23" s="9">
        <f>RetailCurrent!N23</f>
        <v>-2.4488122400000003E-2</v>
      </c>
      <c r="O23" s="9">
        <f t="shared" si="2"/>
        <v>5.6850118776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x14ac:dyDescent="0.25">
      <c r="B24" s="2" t="s">
        <v>198</v>
      </c>
      <c r="D24" s="9"/>
      <c r="E24" s="9"/>
      <c r="F24" s="9"/>
      <c r="G24" s="9"/>
      <c r="H24" s="9">
        <v>0</v>
      </c>
      <c r="I24" s="9"/>
      <c r="J24" s="9"/>
      <c r="K24" s="9"/>
      <c r="L24" s="9"/>
      <c r="M24" s="9"/>
      <c r="N24" s="9"/>
      <c r="O24" s="9">
        <f t="shared" si="2"/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5.75" thickBot="1" x14ac:dyDescent="0.3">
      <c r="B25" s="69" t="s">
        <v>199</v>
      </c>
      <c r="C25" s="69"/>
      <c r="D25" s="11">
        <f>RetailCurrent!D25</f>
        <v>1.8641000000000001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70">
        <f>SUM(O21:O24)</f>
        <v>13.537987759734671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x14ac:dyDescent="0.25">
      <c r="B26" s="63" t="s">
        <v>50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x14ac:dyDescent="0.25">
      <c r="B27" s="2" t="s">
        <v>36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x14ac:dyDescent="0.25">
      <c r="B28" s="2" t="s">
        <v>47</v>
      </c>
      <c r="D28" s="9"/>
      <c r="E28" s="9"/>
      <c r="F28" s="9"/>
      <c r="G28" s="88">
        <f>'Rate Design (unblended)'!AS30</f>
        <v>32.14</v>
      </c>
      <c r="H28" s="9"/>
      <c r="I28" s="9"/>
      <c r="J28" s="9">
        <f>RetailCurrent!J28</f>
        <v>3.5999999999999999E-3</v>
      </c>
      <c r="K28" s="9"/>
      <c r="L28" s="9"/>
      <c r="M28" s="9">
        <v>0</v>
      </c>
      <c r="N28" s="9">
        <f>RetailCurrent!N28</f>
        <v>-0.135212</v>
      </c>
      <c r="O28" s="9">
        <f t="shared" ref="O28:O29" si="3">SUM(D28:N28)</f>
        <v>32.008387999999997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x14ac:dyDescent="0.25">
      <c r="B29" s="2" t="s">
        <v>48</v>
      </c>
      <c r="D29" s="15"/>
      <c r="E29" s="15"/>
      <c r="F29" s="15"/>
      <c r="G29" s="90">
        <f>'Rate Design (unblended)'!AS31</f>
        <v>64.28</v>
      </c>
      <c r="H29" s="15"/>
      <c r="I29" s="15"/>
      <c r="J29" s="9">
        <f>RetailCurrent!J29</f>
        <v>3.5999999999999999E-3</v>
      </c>
      <c r="K29" s="15"/>
      <c r="L29" s="15"/>
      <c r="M29" s="9">
        <v>0</v>
      </c>
      <c r="N29" s="9">
        <f>RetailCurrent!N29</f>
        <v>-0.270424</v>
      </c>
      <c r="O29" s="9">
        <f t="shared" si="3"/>
        <v>64.013176000000001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x14ac:dyDescent="0.25"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x14ac:dyDescent="0.25">
      <c r="A31" s="73" t="s">
        <v>200</v>
      </c>
      <c r="B31" s="2" t="s">
        <v>201</v>
      </c>
      <c r="D31" s="9">
        <f>RetailCurrent!D31</f>
        <v>0.83</v>
      </c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ref="O31:O34" si="4">SUM(D31:N31)</f>
        <v>0.83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x14ac:dyDescent="0.25">
      <c r="B32" s="2" t="s">
        <v>197</v>
      </c>
      <c r="D32" s="15">
        <f>RetailCurrent!D32</f>
        <v>1.0341</v>
      </c>
      <c r="E32" s="15">
        <f>RetailCurrent!E32</f>
        <v>0.34710000000000002</v>
      </c>
      <c r="F32" s="15">
        <f>RetailCurrent!F32</f>
        <v>5.5106891254665715</v>
      </c>
      <c r="G32" s="15"/>
      <c r="H32" s="15"/>
      <c r="I32" s="9">
        <f>SUM(D31:F32)*$I$16</f>
        <v>3.2686756668099996E-2</v>
      </c>
      <c r="J32" s="15"/>
      <c r="K32" s="15"/>
      <c r="L32" s="15">
        <f>$L$12</f>
        <v>9.8400000000000001E-2</v>
      </c>
      <c r="M32" s="9"/>
      <c r="N32" s="9"/>
      <c r="O32" s="9">
        <f t="shared" si="4"/>
        <v>7.0229758821346708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x14ac:dyDescent="0.25">
      <c r="B33" s="2" t="s">
        <v>42</v>
      </c>
      <c r="D33" s="15"/>
      <c r="E33" s="15"/>
      <c r="F33" s="15"/>
      <c r="G33" s="15">
        <f>'Rate Design (unblended)'!AS35</f>
        <v>5.7095000000000002</v>
      </c>
      <c r="H33" s="15"/>
      <c r="I33" s="15"/>
      <c r="J33" s="15"/>
      <c r="K33" s="15"/>
      <c r="L33" s="15"/>
      <c r="M33" s="9">
        <v>0</v>
      </c>
      <c r="N33" s="9">
        <f>RetailCurrent!N33</f>
        <v>-2.4488122400000003E-2</v>
      </c>
      <c r="O33" s="9">
        <f t="shared" si="4"/>
        <v>5.6850118776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x14ac:dyDescent="0.25">
      <c r="B34" s="2" t="s">
        <v>198</v>
      </c>
      <c r="D34" s="9"/>
      <c r="E34" s="9"/>
      <c r="F34" s="9"/>
      <c r="G34" s="9"/>
      <c r="H34" s="9">
        <v>0</v>
      </c>
      <c r="I34" s="9"/>
      <c r="J34" s="9"/>
      <c r="K34" s="9"/>
      <c r="L34" s="9"/>
      <c r="M34" s="9"/>
      <c r="N34" s="9"/>
      <c r="O34" s="9">
        <f t="shared" si="4"/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5.75" thickBot="1" x14ac:dyDescent="0.3">
      <c r="B35" s="69" t="s">
        <v>199</v>
      </c>
      <c r="C35" s="69"/>
      <c r="D35" s="11">
        <f>RetailCurrent!D35</f>
        <v>1.8641000000000001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70">
        <f>SUM(O31:O34)</f>
        <v>13.537987759734671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x14ac:dyDescent="0.25">
      <c r="B36" s="63" t="s">
        <v>53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x14ac:dyDescent="0.25">
      <c r="B37" s="2" t="s">
        <v>36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x14ac:dyDescent="0.25">
      <c r="B38" s="2" t="s">
        <v>54</v>
      </c>
      <c r="D38" s="9"/>
      <c r="E38" s="9"/>
      <c r="F38" s="9"/>
      <c r="G38" s="88">
        <f>'Rate Design (unblended)'!AS41</f>
        <v>110</v>
      </c>
      <c r="H38" s="9"/>
      <c r="I38" s="9"/>
      <c r="J38" s="9"/>
      <c r="K38" s="9"/>
      <c r="L38" s="9"/>
      <c r="M38" s="9">
        <v>0</v>
      </c>
      <c r="N38" s="9">
        <f>RetailCurrent!N38</f>
        <v>-0.62074599999999991</v>
      </c>
      <c r="O38" s="9">
        <f t="shared" ref="O38:O39" si="5">SUM(D38:N38)</f>
        <v>109.379254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x14ac:dyDescent="0.25">
      <c r="B39" s="2" t="s">
        <v>55</v>
      </c>
      <c r="D39" s="15"/>
      <c r="E39" s="15"/>
      <c r="F39" s="15"/>
      <c r="G39" s="90">
        <f>'Rate Design (unblended)'!AS42</f>
        <v>158</v>
      </c>
      <c r="H39" s="15"/>
      <c r="I39" s="15"/>
      <c r="J39" s="9"/>
      <c r="K39" s="15"/>
      <c r="L39" s="15"/>
      <c r="M39" s="9">
        <v>0</v>
      </c>
      <c r="N39" s="9">
        <f>RetailCurrent!N39</f>
        <v>-0.89117000000000024</v>
      </c>
      <c r="O39" s="9">
        <f t="shared" si="5"/>
        <v>157.10883000000001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x14ac:dyDescent="0.25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x14ac:dyDescent="0.25">
      <c r="A41" s="73" t="s">
        <v>200</v>
      </c>
      <c r="B41" s="2" t="s">
        <v>201</v>
      </c>
      <c r="D41" s="9">
        <f>RetailCurrent!D41</f>
        <v>0.83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>
        <f t="shared" ref="O41:O44" si="6">SUM(D41:N41)</f>
        <v>0.83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x14ac:dyDescent="0.25">
      <c r="B42" s="2" t="s">
        <v>197</v>
      </c>
      <c r="D42" s="15">
        <f>RetailCurrent!D42</f>
        <v>1.0341</v>
      </c>
      <c r="E42" s="15">
        <f>RetailCurrent!E42</f>
        <v>0.34710000000000002</v>
      </c>
      <c r="F42" s="15">
        <f>RetailCurrent!F42</f>
        <v>5.5106891254665715</v>
      </c>
      <c r="G42" s="15"/>
      <c r="H42" s="15"/>
      <c r="I42" s="9">
        <f>SUM(D41:F42)*$I$16</f>
        <v>3.2686756668099996E-2</v>
      </c>
      <c r="J42" s="15"/>
      <c r="K42" s="15"/>
      <c r="L42" s="15">
        <f>$L$12</f>
        <v>9.8400000000000001E-2</v>
      </c>
      <c r="M42" s="9"/>
      <c r="N42" s="9"/>
      <c r="O42" s="9">
        <f t="shared" si="6"/>
        <v>7.0229758821346708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x14ac:dyDescent="0.25">
      <c r="B43" s="2" t="s">
        <v>42</v>
      </c>
      <c r="D43" s="15"/>
      <c r="E43" s="15"/>
      <c r="F43" s="15"/>
      <c r="G43" s="15">
        <f>'Rate Design (unblended)'!AS46</f>
        <v>5.2072000000000003</v>
      </c>
      <c r="H43" s="15"/>
      <c r="I43" s="15"/>
      <c r="J43" s="15"/>
      <c r="K43" s="15"/>
      <c r="L43" s="15"/>
      <c r="M43" s="9">
        <v>0</v>
      </c>
      <c r="N43" s="9">
        <f>RetailCurrent!N43</f>
        <v>-2.2703938600000001E-2</v>
      </c>
      <c r="O43" s="9">
        <f t="shared" si="6"/>
        <v>5.1844960614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x14ac:dyDescent="0.25">
      <c r="B44" s="2" t="s">
        <v>198</v>
      </c>
      <c r="D44" s="9"/>
      <c r="E44" s="9"/>
      <c r="F44" s="9"/>
      <c r="G44" s="9"/>
      <c r="H44" s="9">
        <v>0</v>
      </c>
      <c r="I44" s="9"/>
      <c r="J44" s="9"/>
      <c r="K44" s="9"/>
      <c r="L44" s="9"/>
      <c r="M44" s="9"/>
      <c r="N44" s="9"/>
      <c r="O44" s="9">
        <f t="shared" si="6"/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5.75" thickBot="1" x14ac:dyDescent="0.3">
      <c r="B45" s="69" t="s">
        <v>199</v>
      </c>
      <c r="C45" s="69"/>
      <c r="D45" s="11">
        <f>RetailCurrent!D45</f>
        <v>1.8641000000000001</v>
      </c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70">
        <f>SUM(O41:O44)</f>
        <v>13.037471943534671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outlineLevel="1" x14ac:dyDescent="0.25"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outlineLevel="1" x14ac:dyDescent="0.25">
      <c r="A47" s="73"/>
      <c r="B47" s="75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outlineLevel="1" x14ac:dyDescent="0.25">
      <c r="B48" s="75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outlineLevel="1" x14ac:dyDescent="0.25">
      <c r="A49" s="73"/>
      <c r="B49" s="75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outlineLevel="1" x14ac:dyDescent="0.25">
      <c r="A50" s="73"/>
      <c r="B50" s="73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outlineLevel="1" x14ac:dyDescent="0.25">
      <c r="A51" s="73"/>
      <c r="B51" s="73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outlineLevel="1" x14ac:dyDescent="0.25">
      <c r="B52" s="73"/>
      <c r="C52" s="16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outlineLevel="1" x14ac:dyDescent="0.25">
      <c r="B53" s="16"/>
      <c r="O53" s="7" t="s">
        <v>202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outlineLevel="1" x14ac:dyDescent="0.25">
      <c r="A54" s="16"/>
      <c r="B54" s="16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outlineLevel="1" x14ac:dyDescent="0.25">
      <c r="B55" s="57" t="s">
        <v>203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outlineLevel="1" x14ac:dyDescent="0.25">
      <c r="B56" s="80" t="s">
        <v>180</v>
      </c>
      <c r="H56" s="81"/>
      <c r="M56" s="81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outlineLevel="1" x14ac:dyDescent="0.25">
      <c r="B57" s="80"/>
      <c r="G57" s="81"/>
      <c r="L57" s="81"/>
      <c r="N57" s="177" t="s">
        <v>188</v>
      </c>
      <c r="O57" s="177" t="s">
        <v>181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outlineLevel="1" x14ac:dyDescent="0.25">
      <c r="B58" s="80" t="str">
        <f>+B5</f>
        <v>Quarterly 1307(f), MFC, US</v>
      </c>
      <c r="D58" s="91" t="s">
        <v>183</v>
      </c>
      <c r="E58" s="92"/>
      <c r="F58" s="93"/>
      <c r="G58" s="14" t="s">
        <v>184</v>
      </c>
      <c r="H58" s="14" t="s">
        <v>185</v>
      </c>
      <c r="I58" s="14" t="s">
        <v>186</v>
      </c>
      <c r="J58" s="14" t="s">
        <v>187</v>
      </c>
      <c r="K58" s="14" t="s">
        <v>185</v>
      </c>
      <c r="L58" s="14" t="s">
        <v>185</v>
      </c>
      <c r="M58" s="14" t="s">
        <v>185</v>
      </c>
      <c r="N58" s="177"/>
      <c r="O58" s="177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outlineLevel="1" x14ac:dyDescent="0.25">
      <c r="B59" s="2">
        <f>+B6</f>
        <v>0</v>
      </c>
      <c r="D59" s="60" t="s">
        <v>25</v>
      </c>
      <c r="E59" s="60" t="s">
        <v>189</v>
      </c>
      <c r="F59" s="60" t="s">
        <v>190</v>
      </c>
      <c r="G59" s="60" t="s">
        <v>191</v>
      </c>
      <c r="H59" s="60" t="s">
        <v>18</v>
      </c>
      <c r="I59" s="60" t="s">
        <v>19</v>
      </c>
      <c r="J59" s="60" t="s">
        <v>192</v>
      </c>
      <c r="K59" s="60" t="s">
        <v>21</v>
      </c>
      <c r="L59" s="60" t="s">
        <v>22</v>
      </c>
      <c r="M59" s="86" t="s">
        <v>193</v>
      </c>
      <c r="N59" s="60" t="s">
        <v>24</v>
      </c>
      <c r="O59" s="60" t="s">
        <v>194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outlineLevel="1" x14ac:dyDescent="0.25">
      <c r="D60" s="61">
        <v>-1</v>
      </c>
      <c r="E60" s="61">
        <v>-2</v>
      </c>
      <c r="F60" s="61">
        <v>-3</v>
      </c>
      <c r="G60" s="61">
        <v>-4</v>
      </c>
      <c r="H60" s="61">
        <v>-5</v>
      </c>
      <c r="I60" s="61">
        <v>-6</v>
      </c>
      <c r="J60" s="61">
        <v>-7</v>
      </c>
      <c r="K60" s="61">
        <v>-8</v>
      </c>
      <c r="L60" s="61">
        <v>-9</v>
      </c>
      <c r="M60" s="61">
        <v>-10</v>
      </c>
      <c r="N60" s="61">
        <v>-11</v>
      </c>
      <c r="O60" s="62" t="s">
        <v>195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x14ac:dyDescent="0.25">
      <c r="B61" s="63" t="s">
        <v>56</v>
      </c>
      <c r="D61" s="10"/>
      <c r="E61" s="10"/>
      <c r="F61" s="10"/>
      <c r="G61" s="10"/>
      <c r="H61" s="10"/>
      <c r="I61" s="3"/>
      <c r="J61" s="10"/>
      <c r="K61" s="10"/>
      <c r="L61" s="10"/>
      <c r="M61" s="10"/>
      <c r="N61" s="10"/>
      <c r="O61" s="3">
        <f>O8</f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x14ac:dyDescent="0.25">
      <c r="B62" s="2" t="s">
        <v>36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x14ac:dyDescent="0.25">
      <c r="B63" s="2" t="s">
        <v>54</v>
      </c>
      <c r="D63" s="9"/>
      <c r="E63" s="9"/>
      <c r="F63" s="9"/>
      <c r="G63" s="88">
        <f>'Rate Design (unblended)'!AS52</f>
        <v>110</v>
      </c>
      <c r="H63" s="9"/>
      <c r="I63" s="9"/>
      <c r="J63" s="9"/>
      <c r="K63" s="9"/>
      <c r="L63" s="9"/>
      <c r="M63" s="9">
        <v>0</v>
      </c>
      <c r="N63" s="9">
        <f>RetailCurrent!N63</f>
        <v>-0.62074599999999991</v>
      </c>
      <c r="O63" s="9">
        <f t="shared" ref="O63:O64" si="7">SUM(D63:N63)</f>
        <v>109.379254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x14ac:dyDescent="0.25">
      <c r="B64" s="2" t="s">
        <v>55</v>
      </c>
      <c r="D64" s="15"/>
      <c r="E64" s="15"/>
      <c r="F64" s="15"/>
      <c r="G64" s="90">
        <f>'Rate Design (unblended)'!AS53</f>
        <v>158</v>
      </c>
      <c r="H64" s="15"/>
      <c r="I64" s="15"/>
      <c r="J64" s="9"/>
      <c r="K64" s="15"/>
      <c r="L64" s="15"/>
      <c r="M64" s="9">
        <v>0</v>
      </c>
      <c r="N64" s="9">
        <f>RetailCurrent!N64</f>
        <v>-0.89117000000000024</v>
      </c>
      <c r="O64" s="9">
        <f t="shared" si="7"/>
        <v>157.10883000000001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x14ac:dyDescent="0.25"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x14ac:dyDescent="0.25">
      <c r="A66" s="73" t="s">
        <v>200</v>
      </c>
      <c r="B66" s="2" t="s">
        <v>201</v>
      </c>
      <c r="D66" s="9">
        <f>RetailCurrent!D66</f>
        <v>0.83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>
        <f t="shared" ref="O66:O69" si="8">SUM(D66:N66)</f>
        <v>0.83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x14ac:dyDescent="0.25">
      <c r="B67" s="2" t="s">
        <v>197</v>
      </c>
      <c r="D67" s="15">
        <f>RetailCurrent!D67</f>
        <v>1.0341</v>
      </c>
      <c r="E67" s="15">
        <f>RetailCurrent!E67</f>
        <v>0.34710000000000002</v>
      </c>
      <c r="F67" s="15">
        <f>RetailCurrent!F67</f>
        <v>5.5106891254665715</v>
      </c>
      <c r="G67" s="15"/>
      <c r="H67" s="15"/>
      <c r="I67" s="9">
        <f>SUM(D66:F67)*$I$16</f>
        <v>3.2686756668099996E-2</v>
      </c>
      <c r="J67" s="15"/>
      <c r="K67" s="15"/>
      <c r="L67" s="15">
        <f>$L$12</f>
        <v>9.8400000000000001E-2</v>
      </c>
      <c r="M67" s="9"/>
      <c r="N67" s="9"/>
      <c r="O67" s="9">
        <f t="shared" si="8"/>
        <v>7.0229758821346708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x14ac:dyDescent="0.25">
      <c r="B68" s="2" t="s">
        <v>42</v>
      </c>
      <c r="D68" s="15"/>
      <c r="E68" s="15"/>
      <c r="F68" s="15"/>
      <c r="G68" s="15">
        <f>'Rate Design (unblended)'!AS57</f>
        <v>5.2072000000000003</v>
      </c>
      <c r="H68" s="15"/>
      <c r="I68" s="15"/>
      <c r="J68" s="15"/>
      <c r="K68" s="15"/>
      <c r="L68" s="15"/>
      <c r="M68" s="9">
        <v>0</v>
      </c>
      <c r="N68" s="9">
        <f>RetailCurrent!N68</f>
        <v>-2.2703938600000001E-2</v>
      </c>
      <c r="O68" s="9">
        <f t="shared" si="8"/>
        <v>5.1844960614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x14ac:dyDescent="0.25">
      <c r="B69" s="2" t="s">
        <v>198</v>
      </c>
      <c r="D69" s="9"/>
      <c r="E69" s="9"/>
      <c r="F69" s="9"/>
      <c r="G69" s="9"/>
      <c r="H69" s="9">
        <v>0</v>
      </c>
      <c r="I69" s="9"/>
      <c r="J69" s="9"/>
      <c r="K69" s="9"/>
      <c r="L69" s="9"/>
      <c r="M69" s="9"/>
      <c r="N69" s="9"/>
      <c r="O69" s="9">
        <f t="shared" si="8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5.75" thickBot="1" x14ac:dyDescent="0.3">
      <c r="B70" s="69" t="s">
        <v>199</v>
      </c>
      <c r="C70" s="69"/>
      <c r="D70" s="11">
        <f>RetailCurrent!D70</f>
        <v>1.8641000000000001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70">
        <f>SUM(O66:O69)</f>
        <v>13.037471943534671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x14ac:dyDescent="0.25">
      <c r="B71" s="63" t="s">
        <v>59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x14ac:dyDescent="0.25">
      <c r="B72" s="2" t="s">
        <v>36</v>
      </c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x14ac:dyDescent="0.25">
      <c r="B73" s="2" t="s">
        <v>60</v>
      </c>
      <c r="D73" s="9"/>
      <c r="E73" s="9"/>
      <c r="F73" s="9"/>
      <c r="G73" s="88">
        <f>'Rate Design (unblended)'!AS63</f>
        <v>987</v>
      </c>
      <c r="H73" s="9"/>
      <c r="I73" s="9"/>
      <c r="J73" s="9"/>
      <c r="K73" s="9"/>
      <c r="L73" s="9"/>
      <c r="M73" s="9">
        <v>0</v>
      </c>
      <c r="N73" s="9">
        <f>RetailCurrent!N73</f>
        <v>-5.7772400000000008</v>
      </c>
      <c r="O73" s="9">
        <f t="shared" ref="O73:O76" si="9">SUM(D73:N73)</f>
        <v>981.22275999999999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x14ac:dyDescent="0.25">
      <c r="B74" s="2" t="s">
        <v>61</v>
      </c>
      <c r="D74" s="15"/>
      <c r="E74" s="15"/>
      <c r="F74" s="15"/>
      <c r="G74" s="90">
        <f>'Rate Design (unblended)'!AS64</f>
        <v>1538</v>
      </c>
      <c r="H74" s="15"/>
      <c r="I74" s="15"/>
      <c r="J74" s="15"/>
      <c r="K74" s="15"/>
      <c r="L74" s="15"/>
      <c r="M74" s="9">
        <v>0</v>
      </c>
      <c r="N74" s="9">
        <f>RetailCurrent!N74</f>
        <v>-9.0038900000000073</v>
      </c>
      <c r="O74" s="9">
        <f t="shared" si="9"/>
        <v>1528.99611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x14ac:dyDescent="0.25">
      <c r="B75" s="2" t="s">
        <v>62</v>
      </c>
      <c r="D75" s="9"/>
      <c r="E75" s="9"/>
      <c r="F75" s="9"/>
      <c r="G75" s="88">
        <f>'Rate Design (unblended)'!AS65</f>
        <v>2237</v>
      </c>
      <c r="H75" s="9"/>
      <c r="I75" s="9"/>
      <c r="J75" s="9"/>
      <c r="K75" s="9"/>
      <c r="L75" s="9"/>
      <c r="M75" s="9">
        <v>0</v>
      </c>
      <c r="N75" s="9">
        <f>RetailCurrent!N75</f>
        <v>-13.090980000000027</v>
      </c>
      <c r="O75" s="9">
        <f t="shared" si="9"/>
        <v>2223.9090200000001</v>
      </c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x14ac:dyDescent="0.25">
      <c r="B76" s="2" t="s">
        <v>63</v>
      </c>
      <c r="D76" s="9"/>
      <c r="E76" s="9"/>
      <c r="F76" s="9"/>
      <c r="G76" s="88">
        <f>'Rate Design (unblended)'!AS66</f>
        <v>5912</v>
      </c>
      <c r="H76" s="9"/>
      <c r="I76" s="9"/>
      <c r="J76" s="9"/>
      <c r="K76" s="9"/>
      <c r="L76" s="9"/>
      <c r="M76" s="9">
        <v>0</v>
      </c>
      <c r="N76" s="9">
        <f>RetailCurrent!N76</f>
        <v>-34.601980000000019</v>
      </c>
      <c r="O76" s="9">
        <f t="shared" si="9"/>
        <v>5877.3980199999996</v>
      </c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x14ac:dyDescent="0.25"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x14ac:dyDescent="0.25">
      <c r="A78" s="73" t="s">
        <v>200</v>
      </c>
      <c r="B78" s="2" t="s">
        <v>201</v>
      </c>
      <c r="D78" s="9">
        <f>RetailCurrent!D78</f>
        <v>0.17399999999999999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ref="O78:O79" si="10">SUM(D78:N78)</f>
        <v>0.17399999999999999</v>
      </c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x14ac:dyDescent="0.25">
      <c r="B79" s="2" t="s">
        <v>197</v>
      </c>
      <c r="D79" s="15">
        <f>RetailCurrent!D79</f>
        <v>1.6901000000000002</v>
      </c>
      <c r="E79" s="15">
        <f>RetailCurrent!E79</f>
        <v>0.34710000000000002</v>
      </c>
      <c r="F79" s="15">
        <f>RetailCurrent!F79</f>
        <v>5.5106891254665715</v>
      </c>
      <c r="G79" s="15"/>
      <c r="H79" s="15"/>
      <c r="I79" s="9">
        <f>SUM(D78:F79)*$I$16</f>
        <v>3.2686756668099996E-2</v>
      </c>
      <c r="J79" s="15"/>
      <c r="K79" s="15"/>
      <c r="L79" s="15">
        <f>$L$12</f>
        <v>9.8400000000000001E-2</v>
      </c>
      <c r="M79" s="9"/>
      <c r="N79" s="9"/>
      <c r="O79" s="9">
        <f t="shared" si="10"/>
        <v>7.6789758821346714</v>
      </c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x14ac:dyDescent="0.25">
      <c r="B80" s="2" t="s">
        <v>64</v>
      </c>
      <c r="D80" s="15"/>
      <c r="E80" s="15"/>
      <c r="F80" s="15"/>
      <c r="G80" s="15"/>
      <c r="H80" s="15"/>
      <c r="I80" s="15"/>
      <c r="J80" s="15"/>
      <c r="K80" s="15"/>
      <c r="L80" s="15"/>
      <c r="M80" s="9"/>
      <c r="N80" s="9"/>
      <c r="O80" s="9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x14ac:dyDescent="0.25">
      <c r="B81" s="45" t="s">
        <v>65</v>
      </c>
      <c r="D81" s="9"/>
      <c r="E81" s="9"/>
      <c r="F81" s="9"/>
      <c r="G81" s="9">
        <f>'Rate Design (unblended)'!AS73</f>
        <v>2.9451000000000001</v>
      </c>
      <c r="H81" s="9">
        <v>0</v>
      </c>
      <c r="I81" s="9"/>
      <c r="J81" s="9"/>
      <c r="K81" s="9"/>
      <c r="L81" s="9"/>
      <c r="M81" s="9">
        <v>0</v>
      </c>
      <c r="N81" s="9">
        <f>RetailCurrent!N81</f>
        <v>-1.6200856000000003E-2</v>
      </c>
      <c r="O81" s="9">
        <f t="shared" ref="O81:O86" si="11">SUM(D81:N81)</f>
        <v>2.9288991439999998</v>
      </c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x14ac:dyDescent="0.25">
      <c r="B82" s="2" t="s">
        <v>66</v>
      </c>
      <c r="D82" s="9"/>
      <c r="E82" s="9"/>
      <c r="F82" s="9"/>
      <c r="G82" s="9">
        <f>'Rate Design (unblended)'!AS74</f>
        <v>2.8512</v>
      </c>
      <c r="H82" s="9">
        <v>0</v>
      </c>
      <c r="I82" s="9"/>
      <c r="J82" s="9"/>
      <c r="K82" s="9"/>
      <c r="L82" s="9"/>
      <c r="M82" s="9">
        <v>0</v>
      </c>
      <c r="N82" s="9">
        <f>RetailCurrent!N82</f>
        <v>-1.56839774E-2</v>
      </c>
      <c r="O82" s="9">
        <f t="shared" si="11"/>
        <v>2.8355160225999998</v>
      </c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x14ac:dyDescent="0.25">
      <c r="B83" s="2" t="s">
        <v>67</v>
      </c>
      <c r="D83" s="9"/>
      <c r="E83" s="9"/>
      <c r="F83" s="9"/>
      <c r="G83" s="9">
        <f>'Rate Design (unblended)'!AS75</f>
        <v>2.7189000000000001</v>
      </c>
      <c r="H83" s="9">
        <v>0</v>
      </c>
      <c r="I83" s="9"/>
      <c r="J83" s="9"/>
      <c r="K83" s="9"/>
      <c r="L83" s="9"/>
      <c r="M83" s="9">
        <v>0</v>
      </c>
      <c r="N83" s="9">
        <f>RetailCurrent!N83</f>
        <v>-1.4956291000000002E-2</v>
      </c>
      <c r="O83" s="9">
        <f t="shared" si="11"/>
        <v>2.7039437090000003</v>
      </c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x14ac:dyDescent="0.25">
      <c r="B84" s="2" t="s">
        <v>68</v>
      </c>
      <c r="D84" s="9"/>
      <c r="E84" s="9"/>
      <c r="F84" s="9"/>
      <c r="G84" s="9">
        <f>'Rate Design (unblended)'!AS76</f>
        <v>2.4508999999999999</v>
      </c>
      <c r="H84" s="9">
        <v>0</v>
      </c>
      <c r="I84" s="9"/>
      <c r="J84" s="9"/>
      <c r="K84" s="9"/>
      <c r="L84" s="9"/>
      <c r="M84" s="9">
        <v>0</v>
      </c>
      <c r="N84" s="9">
        <f>RetailCurrent!N84</f>
        <v>-1.3482480200000002E-2</v>
      </c>
      <c r="O84" s="9">
        <f t="shared" si="11"/>
        <v>2.4374175197999999</v>
      </c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x14ac:dyDescent="0.25">
      <c r="B85" s="2" t="s">
        <v>69</v>
      </c>
      <c r="D85" s="9"/>
      <c r="E85" s="9" t="s">
        <v>94</v>
      </c>
      <c r="F85" s="9"/>
      <c r="G85" s="9">
        <f>'Rate Design (unblended)'!AS77</f>
        <v>2.1335999999999999</v>
      </c>
      <c r="H85" s="9">
        <v>0</v>
      </c>
      <c r="I85" s="9"/>
      <c r="J85" s="9"/>
      <c r="K85" s="9"/>
      <c r="L85" s="9"/>
      <c r="M85" s="9">
        <v>0</v>
      </c>
      <c r="N85" s="9">
        <f>RetailCurrent!N85</f>
        <v>-1.17370162E-2</v>
      </c>
      <c r="O85" s="9">
        <f t="shared" si="11"/>
        <v>2.1218629837999998</v>
      </c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x14ac:dyDescent="0.25">
      <c r="B86" s="2" t="s">
        <v>70</v>
      </c>
      <c r="D86" s="9"/>
      <c r="E86" s="9"/>
      <c r="F86" s="9"/>
      <c r="G86" s="9">
        <f>'Rate Design (unblended)'!AS78</f>
        <v>1.6123000000000001</v>
      </c>
      <c r="H86" s="9">
        <v>0</v>
      </c>
      <c r="I86" s="9"/>
      <c r="J86" s="9"/>
      <c r="K86" s="9"/>
      <c r="L86" s="9"/>
      <c r="M86" s="9">
        <v>0</v>
      </c>
      <c r="N86" s="9">
        <f>RetailCurrent!N86</f>
        <v>-8.8692926000000002E-3</v>
      </c>
      <c r="O86" s="9">
        <f t="shared" si="11"/>
        <v>1.6034307074</v>
      </c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5.75" thickBot="1" x14ac:dyDescent="0.3">
      <c r="A87" s="73" t="s">
        <v>204</v>
      </c>
      <c r="B87" s="69" t="s">
        <v>199</v>
      </c>
      <c r="C87" s="69"/>
      <c r="D87" s="11">
        <f>RetailCurrent!D87</f>
        <v>1.8641000000000001</v>
      </c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70">
        <f>SUM(O81:O86)</f>
        <v>14.631070086599999</v>
      </c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x14ac:dyDescent="0.25">
      <c r="B88" s="63" t="s">
        <v>73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x14ac:dyDescent="0.25">
      <c r="B89" s="2" t="s">
        <v>36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x14ac:dyDescent="0.25">
      <c r="B90" s="2" t="s">
        <v>60</v>
      </c>
      <c r="D90" s="9"/>
      <c r="E90" s="9"/>
      <c r="F90" s="9"/>
      <c r="G90" s="88">
        <f>'Rate Design (unblended)'!AS91</f>
        <v>987</v>
      </c>
      <c r="H90" s="9"/>
      <c r="I90" s="9"/>
      <c r="J90" s="9"/>
      <c r="K90" s="9"/>
      <c r="L90" s="9"/>
      <c r="M90" s="9">
        <v>0</v>
      </c>
      <c r="N90" s="9">
        <f>RetailCurrent!N90</f>
        <v>-5.7772400000000008</v>
      </c>
      <c r="O90" s="9">
        <f t="shared" ref="O90:O93" si="12">SUM(D90:N90)</f>
        <v>981.22275999999999</v>
      </c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x14ac:dyDescent="0.25">
      <c r="B91" s="2" t="s">
        <v>61</v>
      </c>
      <c r="D91" s="15"/>
      <c r="E91" s="15"/>
      <c r="F91" s="15"/>
      <c r="G91" s="90">
        <f>'Rate Design (unblended)'!AS92</f>
        <v>1538</v>
      </c>
      <c r="H91" s="15"/>
      <c r="I91" s="15"/>
      <c r="J91" s="15"/>
      <c r="K91" s="15"/>
      <c r="L91" s="15"/>
      <c r="M91" s="9">
        <v>0</v>
      </c>
      <c r="N91" s="9">
        <f>RetailCurrent!N91</f>
        <v>-9.0038900000000073</v>
      </c>
      <c r="O91" s="9">
        <f t="shared" si="12"/>
        <v>1528.99611</v>
      </c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x14ac:dyDescent="0.25">
      <c r="B92" s="2" t="s">
        <v>62</v>
      </c>
      <c r="D92" s="9"/>
      <c r="E92" s="9"/>
      <c r="F92" s="9"/>
      <c r="G92" s="88">
        <f>'Rate Design (unblended)'!AS93</f>
        <v>2237</v>
      </c>
      <c r="H92" s="9"/>
      <c r="I92" s="9"/>
      <c r="J92" s="9"/>
      <c r="K92" s="9"/>
      <c r="L92" s="9"/>
      <c r="M92" s="9">
        <v>0</v>
      </c>
      <c r="N92" s="9">
        <f>RetailCurrent!N92</f>
        <v>-13.090980000000027</v>
      </c>
      <c r="O92" s="9">
        <f t="shared" si="12"/>
        <v>2223.9090200000001</v>
      </c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x14ac:dyDescent="0.25">
      <c r="B93" s="2" t="s">
        <v>63</v>
      </c>
      <c r="D93" s="9"/>
      <c r="E93" s="9"/>
      <c r="F93" s="9"/>
      <c r="G93" s="88">
        <f>'Rate Design (unblended)'!AS94</f>
        <v>5912</v>
      </c>
      <c r="H93" s="9"/>
      <c r="I93" s="9"/>
      <c r="J93" s="9"/>
      <c r="K93" s="9"/>
      <c r="L93" s="9"/>
      <c r="M93" s="9">
        <v>0</v>
      </c>
      <c r="N93" s="9">
        <f>RetailCurrent!N93</f>
        <v>-34.601980000000019</v>
      </c>
      <c r="O93" s="9">
        <f t="shared" si="12"/>
        <v>5877.3980199999996</v>
      </c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x14ac:dyDescent="0.25"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x14ac:dyDescent="0.25">
      <c r="A95" s="73" t="s">
        <v>200</v>
      </c>
      <c r="B95" s="2" t="s">
        <v>201</v>
      </c>
      <c r="D95" s="9">
        <f>RetailCurrent!D95</f>
        <v>0.17399999999999999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>
        <f t="shared" ref="O95:O96" si="13">SUM(D95:N95)</f>
        <v>0.17399999999999999</v>
      </c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x14ac:dyDescent="0.25">
      <c r="B96" s="2" t="s">
        <v>197</v>
      </c>
      <c r="D96" s="15">
        <f>RetailCurrent!D96</f>
        <v>1.6901000000000002</v>
      </c>
      <c r="E96" s="15">
        <f>RetailCurrent!E96</f>
        <v>0.34710000000000002</v>
      </c>
      <c r="F96" s="15">
        <f>RetailCurrent!F96</f>
        <v>5.5106891254665715</v>
      </c>
      <c r="G96" s="15"/>
      <c r="H96" s="15"/>
      <c r="I96" s="9">
        <f>SUM(D95:F96)*$I$16</f>
        <v>3.2686756668099996E-2</v>
      </c>
      <c r="J96" s="15"/>
      <c r="K96" s="15"/>
      <c r="L96" s="15">
        <f>$L$12</f>
        <v>9.8400000000000001E-2</v>
      </c>
      <c r="M96" s="9"/>
      <c r="N96" s="9"/>
      <c r="O96" s="9">
        <f t="shared" si="13"/>
        <v>7.6789758821346714</v>
      </c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8" x14ac:dyDescent="0.25">
      <c r="B97" s="2" t="s">
        <v>64</v>
      </c>
      <c r="D97" s="15"/>
      <c r="E97" s="15"/>
      <c r="F97" s="15"/>
      <c r="G97" s="15"/>
      <c r="H97" s="15"/>
      <c r="I97" s="15"/>
      <c r="J97" s="15"/>
      <c r="K97" s="15"/>
      <c r="L97" s="15"/>
      <c r="M97" s="9"/>
      <c r="N97" s="9"/>
      <c r="O97" s="9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8" x14ac:dyDescent="0.25">
      <c r="B98" s="45" t="s">
        <v>65</v>
      </c>
      <c r="D98" s="9"/>
      <c r="E98" s="9"/>
      <c r="F98" s="9"/>
      <c r="G98" s="9">
        <f>'Rate Design (unblended)'!AS101</f>
        <v>2.9451000000000001</v>
      </c>
      <c r="H98" s="9">
        <v>0</v>
      </c>
      <c r="I98" s="9"/>
      <c r="J98" s="9"/>
      <c r="K98" s="9"/>
      <c r="L98" s="9"/>
      <c r="M98" s="9">
        <v>0</v>
      </c>
      <c r="N98" s="9">
        <f>RetailCurrent!N98</f>
        <v>-1.6200856000000003E-2</v>
      </c>
      <c r="O98" s="9">
        <f t="shared" ref="O98:O103" si="14">SUM(D98:N98)</f>
        <v>2.9288991439999998</v>
      </c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8" x14ac:dyDescent="0.25">
      <c r="B99" s="2" t="s">
        <v>66</v>
      </c>
      <c r="D99" s="9"/>
      <c r="E99" s="9"/>
      <c r="F99" s="9"/>
      <c r="G99" s="9">
        <f>'Rate Design (unblended)'!AS102</f>
        <v>2.8512</v>
      </c>
      <c r="H99" s="9">
        <v>0</v>
      </c>
      <c r="I99" s="9"/>
      <c r="J99" s="9"/>
      <c r="K99" s="9"/>
      <c r="L99" s="9"/>
      <c r="M99" s="9">
        <v>0</v>
      </c>
      <c r="N99" s="9">
        <f>RetailCurrent!N99</f>
        <v>-1.56839774E-2</v>
      </c>
      <c r="O99" s="9">
        <f t="shared" si="14"/>
        <v>2.8355160225999998</v>
      </c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8" x14ac:dyDescent="0.25">
      <c r="B100" s="2" t="s">
        <v>67</v>
      </c>
      <c r="D100" s="9"/>
      <c r="E100" s="9"/>
      <c r="F100" s="9"/>
      <c r="G100" s="9">
        <f>'Rate Design (unblended)'!AS103</f>
        <v>2.7189000000000001</v>
      </c>
      <c r="H100" s="9">
        <v>0</v>
      </c>
      <c r="I100" s="9"/>
      <c r="J100" s="9"/>
      <c r="K100" s="9"/>
      <c r="L100" s="9"/>
      <c r="M100" s="9">
        <v>0</v>
      </c>
      <c r="N100" s="9">
        <f>RetailCurrent!N100</f>
        <v>-1.4956291000000002E-2</v>
      </c>
      <c r="O100" s="9">
        <f t="shared" si="14"/>
        <v>2.7039437090000003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8" x14ac:dyDescent="0.25">
      <c r="B101" s="2" t="s">
        <v>68</v>
      </c>
      <c r="D101" s="9"/>
      <c r="E101" s="9"/>
      <c r="F101" s="9"/>
      <c r="G101" s="9">
        <f>'Rate Design (unblended)'!AS104</f>
        <v>2.4508999999999999</v>
      </c>
      <c r="H101" s="9">
        <v>0</v>
      </c>
      <c r="I101" s="9"/>
      <c r="J101" s="9"/>
      <c r="K101" s="9"/>
      <c r="L101" s="9"/>
      <c r="M101" s="9">
        <v>0</v>
      </c>
      <c r="N101" s="9">
        <f>RetailCurrent!N101</f>
        <v>-1.3482480200000002E-2</v>
      </c>
      <c r="O101" s="9">
        <f t="shared" si="14"/>
        <v>2.4374175197999999</v>
      </c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8" x14ac:dyDescent="0.25">
      <c r="B102" s="2" t="s">
        <v>69</v>
      </c>
      <c r="D102" s="9"/>
      <c r="E102" s="9" t="s">
        <v>94</v>
      </c>
      <c r="F102" s="9"/>
      <c r="G102" s="9">
        <f>'Rate Design (unblended)'!AS105</f>
        <v>2.1335999999999999</v>
      </c>
      <c r="H102" s="9">
        <v>0</v>
      </c>
      <c r="I102" s="9"/>
      <c r="J102" s="9"/>
      <c r="K102" s="9"/>
      <c r="L102" s="9"/>
      <c r="M102" s="9">
        <v>0</v>
      </c>
      <c r="N102" s="9">
        <f>RetailCurrent!N102</f>
        <v>-1.17370162E-2</v>
      </c>
      <c r="O102" s="9">
        <f t="shared" si="14"/>
        <v>2.1218629837999998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8" x14ac:dyDescent="0.25">
      <c r="B103" s="2" t="s">
        <v>70</v>
      </c>
      <c r="D103" s="9"/>
      <c r="E103" s="9"/>
      <c r="F103" s="9"/>
      <c r="G103" s="9">
        <f>'Rate Design (unblended)'!AS106</f>
        <v>1.6123000000000001</v>
      </c>
      <c r="H103" s="9">
        <v>0</v>
      </c>
      <c r="I103" s="9"/>
      <c r="J103" s="9"/>
      <c r="K103" s="9"/>
      <c r="L103" s="9"/>
      <c r="M103" s="9">
        <v>0</v>
      </c>
      <c r="N103" s="9">
        <f>RetailCurrent!N103</f>
        <v>-8.8692926000000002E-3</v>
      </c>
      <c r="O103" s="9">
        <f t="shared" si="14"/>
        <v>1.6034307074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8" ht="15.75" thickBot="1" x14ac:dyDescent="0.3">
      <c r="A104" s="73" t="s">
        <v>204</v>
      </c>
      <c r="B104" s="69" t="s">
        <v>199</v>
      </c>
      <c r="C104" s="69"/>
      <c r="D104" s="11">
        <f>RetailCurrent!D104</f>
        <v>1.8641000000000001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70">
        <f>SUM(O98:O103)</f>
        <v>14.631070086599999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8" x14ac:dyDescent="0.25">
      <c r="A105" s="73"/>
      <c r="B105" s="63" t="s">
        <v>84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8" x14ac:dyDescent="0.25">
      <c r="A106" s="73"/>
      <c r="B106" s="2" t="s">
        <v>36</v>
      </c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8" x14ac:dyDescent="0.25">
      <c r="A107" s="73"/>
      <c r="B107" s="2" t="s">
        <v>85</v>
      </c>
      <c r="D107" s="9"/>
      <c r="E107" s="9"/>
      <c r="F107" s="9"/>
      <c r="G107" s="88">
        <f>'Rate Design (unblended)'!AS120</f>
        <v>5912</v>
      </c>
      <c r="H107" s="9"/>
      <c r="I107" s="9"/>
      <c r="J107" s="9"/>
      <c r="K107" s="9"/>
      <c r="L107" s="9"/>
      <c r="M107" s="9"/>
      <c r="N107" s="9">
        <f>RetailCurrent!N107</f>
        <v>-34.601980000000019</v>
      </c>
      <c r="O107" s="9">
        <f t="shared" ref="O107" si="15">SUM(D107:N107)</f>
        <v>5877.3980199999996</v>
      </c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8" x14ac:dyDescent="0.25">
      <c r="A108" s="73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8" x14ac:dyDescent="0.25">
      <c r="A109" s="73"/>
      <c r="B109" s="2" t="s">
        <v>201</v>
      </c>
      <c r="D109" s="9">
        <f>RetailCurrent!D109</f>
        <v>0.17399999999999999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>
        <f t="shared" ref="O109:O110" si="16">SUM(D109:N109)</f>
        <v>0.17399999999999999</v>
      </c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8" x14ac:dyDescent="0.25">
      <c r="A110" s="73"/>
      <c r="B110" s="2" t="s">
        <v>197</v>
      </c>
      <c r="D110" s="9">
        <f>RetailCurrent!D110</f>
        <v>1.6901000000000002</v>
      </c>
      <c r="E110" s="9">
        <f>RetailCurrent!E110</f>
        <v>0.34710000000000002</v>
      </c>
      <c r="F110" s="9">
        <f>RetailCurrent!F110</f>
        <v>5.5106891254665715</v>
      </c>
      <c r="G110" s="15"/>
      <c r="H110" s="15"/>
      <c r="I110" s="9">
        <f>SUM(D109:F110)*$I$16</f>
        <v>3.2686756668099996E-2</v>
      </c>
      <c r="J110" s="15"/>
      <c r="K110" s="9"/>
      <c r="L110" s="15">
        <f>$L$12</f>
        <v>9.8400000000000001E-2</v>
      </c>
      <c r="M110" s="9"/>
      <c r="N110" s="9"/>
      <c r="O110" s="9">
        <f t="shared" si="16"/>
        <v>7.6789758821346714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8" x14ac:dyDescent="0.25">
      <c r="A111" s="73"/>
      <c r="B111" s="2" t="s">
        <v>64</v>
      </c>
      <c r="D111" s="15"/>
      <c r="E111" s="15"/>
      <c r="F111" s="15"/>
      <c r="G111" s="15"/>
      <c r="H111" s="15"/>
      <c r="I111" s="15"/>
      <c r="J111" s="15"/>
      <c r="K111" s="15"/>
      <c r="L111" s="15"/>
      <c r="M111" s="9"/>
      <c r="N111" s="9"/>
      <c r="O111" s="9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8" x14ac:dyDescent="0.25">
      <c r="A112" s="73"/>
      <c r="B112" s="2" t="s">
        <v>86</v>
      </c>
      <c r="D112" s="9"/>
      <c r="E112" s="9"/>
      <c r="F112" s="9"/>
      <c r="G112" s="9">
        <f>'Rate Design (unblended)'!AS125</f>
        <v>0.74703256445047483</v>
      </c>
      <c r="H112" s="9">
        <v>0</v>
      </c>
      <c r="I112" s="9"/>
      <c r="J112" s="9"/>
      <c r="K112" s="9"/>
      <c r="L112" s="9"/>
      <c r="M112" s="9"/>
      <c r="N112" s="9">
        <f>RetailCurrent!N112</f>
        <v>-4.5664780000000006E-3</v>
      </c>
      <c r="O112" s="9">
        <f t="shared" ref="O112:O113" si="17">SUM(D112:N112)</f>
        <v>0.74246608645047485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67"/>
    </row>
    <row r="113" spans="1:37" x14ac:dyDescent="0.25">
      <c r="A113" s="73"/>
      <c r="B113" s="2" t="s">
        <v>87</v>
      </c>
      <c r="D113" s="9"/>
      <c r="E113" s="9"/>
      <c r="F113" s="9"/>
      <c r="G113" s="9">
        <f>'Rate Design (unblended)'!AS126</f>
        <v>0.4446</v>
      </c>
      <c r="H113" s="9">
        <v>0</v>
      </c>
      <c r="I113" s="9"/>
      <c r="J113" s="9"/>
      <c r="K113" s="9"/>
      <c r="L113" s="9"/>
      <c r="M113" s="9"/>
      <c r="N113" s="9">
        <f>RetailCurrent!N113</f>
        <v>-2.7177612E-3</v>
      </c>
      <c r="O113" s="9">
        <f t="shared" si="17"/>
        <v>0.44188223879999999</v>
      </c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5.75" thickBot="1" x14ac:dyDescent="0.3">
      <c r="A114" s="73"/>
      <c r="B114" s="69" t="s">
        <v>199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70">
        <f>SUM(O109:O113)</f>
        <v>9.0373242073851472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x14ac:dyDescent="0.25">
      <c r="A115" s="73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outlineLevel="1" x14ac:dyDescent="0.25">
      <c r="A116" s="73"/>
      <c r="B116" s="75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outlineLevel="1" x14ac:dyDescent="0.25">
      <c r="B117" s="75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outlineLevel="1" x14ac:dyDescent="0.25">
      <c r="A118" s="73"/>
      <c r="B118" s="75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outlineLevel="1" x14ac:dyDescent="0.25">
      <c r="A119" s="73"/>
      <c r="B119" s="73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outlineLevel="1" x14ac:dyDescent="0.25">
      <c r="A120" s="73"/>
      <c r="B120" s="73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outlineLevel="1" x14ac:dyDescent="0.25">
      <c r="B121" s="73"/>
      <c r="C121" s="16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6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outlineLevel="1" x14ac:dyDescent="0.25">
      <c r="B122" s="16"/>
      <c r="O122" s="7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x14ac:dyDescent="0.25"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</sheetData>
  <mergeCells count="3">
    <mergeCell ref="O4:O5"/>
    <mergeCell ref="N57:N58"/>
    <mergeCell ref="O57:O5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1AE14-FC5E-4BE5-8FDB-181101499CAF}">
  <sheetPr codeName="Sheet5">
    <tabColor theme="4" tint="0.79998168889431442"/>
  </sheetPr>
  <dimension ref="A1:AN127"/>
  <sheetViews>
    <sheetView workbookViewId="0"/>
  </sheetViews>
  <sheetFormatPr defaultColWidth="8.85546875" defaultRowHeight="15" outlineLevelRow="1" x14ac:dyDescent="0.25"/>
  <cols>
    <col min="1" max="1" width="3.42578125" style="2" bestFit="1" customWidth="1"/>
    <col min="2" max="2" width="33.42578125" style="2" customWidth="1"/>
    <col min="3" max="6" width="1" style="2" customWidth="1"/>
    <col min="7" max="7" width="13.42578125" style="2" bestFit="1" customWidth="1"/>
    <col min="8" max="8" width="12.5703125" style="2" bestFit="1" customWidth="1"/>
    <col min="9" max="10" width="9.7109375" style="2" bestFit="1" customWidth="1"/>
    <col min="11" max="11" width="10.28515625" style="2" bestFit="1" customWidth="1"/>
    <col min="12" max="12" width="10" style="2" bestFit="1" customWidth="1"/>
    <col min="13" max="13" width="14.28515625" style="2" bestFit="1" customWidth="1"/>
    <col min="14" max="14" width="11.7109375" style="2" bestFit="1" customWidth="1"/>
    <col min="15" max="15" width="13.7109375" style="2" bestFit="1" customWidth="1"/>
    <col min="16" max="16" width="18" style="2" customWidth="1"/>
    <col min="17" max="17" width="15.7109375" style="2" bestFit="1" customWidth="1"/>
    <col min="18" max="21" width="9.140625"/>
    <col min="22" max="37" width="8.85546875" style="68"/>
    <col min="38" max="38" width="13.28515625" style="2" bestFit="1" customWidth="1"/>
    <col min="39" max="39" width="12.5703125" style="2" bestFit="1" customWidth="1"/>
    <col min="40" max="40" width="8.85546875" style="2"/>
    <col min="41" max="16384" width="8.85546875" style="68"/>
  </cols>
  <sheetData>
    <row r="1" spans="1:17" x14ac:dyDescent="0.25">
      <c r="A1" s="56"/>
      <c r="B1" s="57" t="s">
        <v>178</v>
      </c>
      <c r="P1" s="7"/>
      <c r="Q1" s="58"/>
    </row>
    <row r="2" spans="1:17" x14ac:dyDescent="0.25">
      <c r="A2" s="56"/>
      <c r="B2" s="57" t="s">
        <v>205</v>
      </c>
      <c r="P2" s="7"/>
      <c r="Q2" s="58"/>
    </row>
    <row r="3" spans="1:17" x14ac:dyDescent="0.25">
      <c r="A3" s="56"/>
      <c r="B3" s="57"/>
      <c r="P3" s="58"/>
      <c r="Q3" s="58"/>
    </row>
    <row r="4" spans="1:17" x14ac:dyDescent="0.25">
      <c r="A4" s="56"/>
      <c r="G4" s="14"/>
      <c r="H4" s="14"/>
      <c r="I4" s="14"/>
      <c r="J4" s="14"/>
      <c r="K4" s="14"/>
      <c r="L4" s="14"/>
      <c r="M4" s="14"/>
      <c r="P4" s="14" t="s">
        <v>206</v>
      </c>
      <c r="Q4" s="58"/>
    </row>
    <row r="5" spans="1:17" x14ac:dyDescent="0.25">
      <c r="A5" s="56"/>
      <c r="G5" s="14" t="s">
        <v>184</v>
      </c>
      <c r="H5" s="14" t="s">
        <v>186</v>
      </c>
      <c r="I5" s="14" t="s">
        <v>186</v>
      </c>
      <c r="J5" s="14" t="s">
        <v>185</v>
      </c>
      <c r="K5" s="39" t="s">
        <v>207</v>
      </c>
      <c r="L5" s="14" t="s">
        <v>26</v>
      </c>
      <c r="M5" s="14" t="s">
        <v>187</v>
      </c>
      <c r="N5" s="14" t="s">
        <v>185</v>
      </c>
      <c r="O5" s="59" t="s">
        <v>188</v>
      </c>
      <c r="P5" s="14" t="s">
        <v>208</v>
      </c>
      <c r="Q5" s="14"/>
    </row>
    <row r="6" spans="1:17" x14ac:dyDescent="0.25">
      <c r="A6" s="56"/>
      <c r="G6" s="60" t="s">
        <v>191</v>
      </c>
      <c r="H6" s="60" t="s">
        <v>18</v>
      </c>
      <c r="I6" s="60" t="s">
        <v>19</v>
      </c>
      <c r="J6" s="60" t="s">
        <v>21</v>
      </c>
      <c r="K6" s="60" t="s">
        <v>25</v>
      </c>
      <c r="L6" s="60" t="s">
        <v>209</v>
      </c>
      <c r="M6" s="60" t="s">
        <v>192</v>
      </c>
      <c r="N6" s="60" t="s">
        <v>193</v>
      </c>
      <c r="O6" s="60" t="s">
        <v>24</v>
      </c>
      <c r="P6" s="60" t="s">
        <v>194</v>
      </c>
    </row>
    <row r="7" spans="1:17" x14ac:dyDescent="0.25">
      <c r="A7" s="56"/>
      <c r="G7" s="61">
        <v>-1</v>
      </c>
      <c r="H7" s="61">
        <v>-2</v>
      </c>
      <c r="I7" s="61">
        <v>-3</v>
      </c>
      <c r="J7" s="61">
        <v>-4</v>
      </c>
      <c r="K7" s="61">
        <v>-5</v>
      </c>
      <c r="L7" s="61">
        <v>-6</v>
      </c>
      <c r="M7" s="61">
        <v>-7</v>
      </c>
      <c r="N7" s="61">
        <v>-8</v>
      </c>
      <c r="O7" s="61">
        <v>-9</v>
      </c>
      <c r="P7" s="62" t="s">
        <v>210</v>
      </c>
      <c r="Q7" s="62"/>
    </row>
    <row r="8" spans="1:17" x14ac:dyDescent="0.25">
      <c r="A8" s="56"/>
      <c r="B8" s="63" t="s">
        <v>211</v>
      </c>
      <c r="I8" s="3">
        <v>1.9300000000000001E-2</v>
      </c>
      <c r="P8" s="8"/>
    </row>
    <row r="9" spans="1:17" x14ac:dyDescent="0.25">
      <c r="A9" s="56"/>
      <c r="B9" s="2" t="s">
        <v>36</v>
      </c>
      <c r="G9" s="88">
        <f>'Rate Design (unblended)'!AS9</f>
        <v>26</v>
      </c>
      <c r="H9" s="9"/>
      <c r="I9" s="9"/>
      <c r="J9" s="9"/>
      <c r="K9" s="9"/>
      <c r="L9" s="9"/>
      <c r="M9" s="9">
        <f>TransportCurrent!M9</f>
        <v>3.5999999999999999E-3</v>
      </c>
      <c r="N9" s="9">
        <f>'Rate Design (unblended)'!S9</f>
        <v>0</v>
      </c>
      <c r="O9" s="9">
        <f>TransportCurrent!O9</f>
        <v>-0.10325280000000001</v>
      </c>
      <c r="P9" s="9">
        <f>SUM(G9:O9)</f>
        <v>25.900347199999999</v>
      </c>
      <c r="Q9" s="66"/>
    </row>
    <row r="10" spans="1:17" x14ac:dyDescent="0.25">
      <c r="A10" s="56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x14ac:dyDescent="0.25">
      <c r="A11" s="56"/>
      <c r="B11" s="2" t="s">
        <v>25</v>
      </c>
      <c r="G11" s="9"/>
      <c r="H11" s="9"/>
      <c r="I11" s="9">
        <f>RetailProposed!I11</f>
        <v>3.5977130000000003E-2</v>
      </c>
      <c r="J11" s="9"/>
      <c r="K11" s="9">
        <f>TransportCurrent!K11</f>
        <v>1.8641000000000001</v>
      </c>
      <c r="L11" s="9"/>
      <c r="M11" s="9"/>
      <c r="N11" s="9"/>
      <c r="O11" s="9"/>
      <c r="P11" s="9">
        <f>SUM(G11:O11)</f>
        <v>1.9000771300000001</v>
      </c>
      <c r="Q11" s="66"/>
    </row>
    <row r="12" spans="1:17" x14ac:dyDescent="0.25">
      <c r="A12" s="56"/>
      <c r="G12" s="9"/>
      <c r="H12" s="9"/>
      <c r="I12" s="9"/>
      <c r="J12" s="9"/>
      <c r="K12" s="9"/>
      <c r="L12" s="9"/>
      <c r="M12" s="9"/>
      <c r="N12" s="9"/>
      <c r="O12" s="9"/>
      <c r="P12" s="9"/>
      <c r="Q12" s="66"/>
    </row>
    <row r="13" spans="1:17" x14ac:dyDescent="0.25">
      <c r="A13" s="56"/>
      <c r="B13" s="2" t="s">
        <v>42</v>
      </c>
      <c r="G13" s="9">
        <f>'Rate Design (unblended)'!AS14</f>
        <v>6.6359000000000004</v>
      </c>
      <c r="H13" s="15"/>
      <c r="I13" s="15"/>
      <c r="J13" s="9">
        <f>'Rate Design (unblended)'!Q14</f>
        <v>5.4000000000000003E-3</v>
      </c>
      <c r="K13" s="15"/>
      <c r="L13" s="15"/>
      <c r="M13" s="15"/>
      <c r="N13" s="9">
        <f>'Rate Design (unblended)'!S14</f>
        <v>0</v>
      </c>
      <c r="O13" s="9">
        <f>TransportCurrent!O13</f>
        <v>-3.2903840199999999E-2</v>
      </c>
      <c r="P13" s="9">
        <f>SUM(G13:O13)</f>
        <v>6.6083961597999998</v>
      </c>
      <c r="Q13" s="66"/>
    </row>
    <row r="14" spans="1:17" x14ac:dyDescent="0.25">
      <c r="A14" s="56"/>
      <c r="B14" s="2" t="s">
        <v>198</v>
      </c>
      <c r="G14" s="9"/>
      <c r="H14" s="9">
        <f>'Rate Design (unblended)'!N14</f>
        <v>0</v>
      </c>
      <c r="I14" s="9"/>
      <c r="J14" s="9"/>
      <c r="K14" s="9"/>
      <c r="L14" s="9"/>
      <c r="M14" s="9"/>
      <c r="N14" s="9"/>
      <c r="O14" s="9"/>
      <c r="P14" s="9">
        <f>SUM(G14:O14)</f>
        <v>0</v>
      </c>
      <c r="Q14" s="66"/>
    </row>
    <row r="15" spans="1:17" ht="15.75" thickBot="1" x14ac:dyDescent="0.3">
      <c r="A15" s="56"/>
      <c r="B15" s="69" t="s">
        <v>199</v>
      </c>
      <c r="C15" s="69"/>
      <c r="D15" s="69"/>
      <c r="E15" s="69"/>
      <c r="F15" s="69"/>
      <c r="G15" s="11"/>
      <c r="H15" s="11"/>
      <c r="I15" s="11"/>
      <c r="J15" s="11"/>
      <c r="K15" s="11"/>
      <c r="L15" s="11"/>
      <c r="M15" s="11"/>
      <c r="N15" s="11"/>
      <c r="O15" s="11"/>
      <c r="P15" s="70">
        <f>SUM(P11:P14)</f>
        <v>8.5084732897999995</v>
      </c>
      <c r="Q15" s="66"/>
    </row>
    <row r="16" spans="1:17" x14ac:dyDescent="0.25">
      <c r="A16" s="56"/>
      <c r="B16" s="63" t="s">
        <v>212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</row>
    <row r="17" spans="1:17" x14ac:dyDescent="0.25">
      <c r="A17" s="56"/>
      <c r="B17" s="2" t="s">
        <v>36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</row>
    <row r="18" spans="1:17" x14ac:dyDescent="0.25">
      <c r="A18" s="56"/>
      <c r="B18" s="2" t="s">
        <v>47</v>
      </c>
      <c r="G18" s="88">
        <f>'Rate Design (unblended)'!AS20</f>
        <v>32.14</v>
      </c>
      <c r="H18" s="9"/>
      <c r="I18" s="9"/>
      <c r="J18" s="9"/>
      <c r="K18" s="9"/>
      <c r="L18" s="9"/>
      <c r="M18" s="9">
        <f>TransportCurrent!M18</f>
        <v>3.5999999999999999E-3</v>
      </c>
      <c r="N18" s="9">
        <f>'Rate Design (unblended)'!S20</f>
        <v>0</v>
      </c>
      <c r="O18" s="9">
        <f>TransportCurrent!O18</f>
        <v>-0.135212</v>
      </c>
      <c r="P18" s="9">
        <f>SUM(G18:O18)</f>
        <v>32.008387999999997</v>
      </c>
      <c r="Q18" s="66"/>
    </row>
    <row r="19" spans="1:17" x14ac:dyDescent="0.25">
      <c r="A19" s="56"/>
      <c r="B19" s="2" t="s">
        <v>48</v>
      </c>
      <c r="G19" s="88">
        <f>'Rate Design (unblended)'!AS21</f>
        <v>64.28</v>
      </c>
      <c r="H19" s="15"/>
      <c r="I19" s="15"/>
      <c r="J19" s="15"/>
      <c r="K19" s="15"/>
      <c r="L19" s="9"/>
      <c r="M19" s="9">
        <f>TransportCurrent!M19</f>
        <v>3.5999999999999999E-3</v>
      </c>
      <c r="N19" s="9">
        <f>'Rate Design (unblended)'!S21</f>
        <v>0</v>
      </c>
      <c r="O19" s="9">
        <f>TransportCurrent!O19</f>
        <v>-0.270424</v>
      </c>
      <c r="P19" s="9">
        <f>SUM(G19:O19)</f>
        <v>64.013176000000001</v>
      </c>
      <c r="Q19" s="66"/>
    </row>
    <row r="20" spans="1:17" x14ac:dyDescent="0.25">
      <c r="A20" s="56"/>
      <c r="G20" s="10"/>
      <c r="H20" s="10"/>
      <c r="I20" s="10"/>
      <c r="J20" s="10"/>
      <c r="K20" s="10"/>
      <c r="L20" s="10"/>
      <c r="M20" s="10"/>
      <c r="N20" s="10"/>
      <c r="O20" s="10"/>
      <c r="P20" s="10"/>
    </row>
    <row r="21" spans="1:17" x14ac:dyDescent="0.25">
      <c r="A21" s="72" t="s">
        <v>200</v>
      </c>
      <c r="B21" s="2" t="s">
        <v>213</v>
      </c>
      <c r="G21" s="9"/>
      <c r="H21" s="9"/>
      <c r="I21" s="9"/>
      <c r="J21" s="9"/>
      <c r="K21" s="9"/>
      <c r="L21" s="9">
        <f>TransportCurrent!L21</f>
        <v>0.83</v>
      </c>
      <c r="M21" s="9"/>
      <c r="N21" s="9"/>
      <c r="O21" s="9"/>
      <c r="P21" s="9">
        <f>SUM(G21:O21)</f>
        <v>0.83</v>
      </c>
      <c r="Q21" s="66"/>
    </row>
    <row r="22" spans="1:17" x14ac:dyDescent="0.25">
      <c r="A22" s="56"/>
      <c r="G22" s="9"/>
      <c r="H22" s="9"/>
      <c r="I22" s="9"/>
      <c r="J22" s="9"/>
      <c r="K22" s="9"/>
      <c r="L22" s="9"/>
      <c r="M22" s="9"/>
      <c r="N22" s="9"/>
      <c r="O22" s="9"/>
      <c r="P22" s="9"/>
      <c r="Q22" s="66"/>
    </row>
    <row r="23" spans="1:17" x14ac:dyDescent="0.25">
      <c r="A23" s="56"/>
      <c r="B23" s="2" t="s">
        <v>42</v>
      </c>
      <c r="G23" s="9">
        <f>'Rate Design (unblended)'!AS25</f>
        <v>5.7095000000000002</v>
      </c>
      <c r="H23" s="15"/>
      <c r="I23" s="15"/>
      <c r="J23" s="15"/>
      <c r="K23" s="15"/>
      <c r="L23" s="15"/>
      <c r="M23" s="15"/>
      <c r="N23" s="9">
        <f>'Rate Design (unblended)'!S25</f>
        <v>0</v>
      </c>
      <c r="O23" s="9">
        <f>TransportCurrent!O23</f>
        <v>-2.4488122400000003E-2</v>
      </c>
      <c r="P23" s="9">
        <f>SUM(G23:O23)</f>
        <v>5.6850118776</v>
      </c>
      <c r="Q23" s="66"/>
    </row>
    <row r="24" spans="1:17" x14ac:dyDescent="0.25">
      <c r="A24" s="56"/>
      <c r="B24" s="2" t="s">
        <v>198</v>
      </c>
      <c r="G24" s="9"/>
      <c r="H24" s="9">
        <f>'Rate Design (unblended)'!N25</f>
        <v>0</v>
      </c>
      <c r="I24" s="9"/>
      <c r="J24" s="9"/>
      <c r="K24" s="9"/>
      <c r="L24" s="9"/>
      <c r="M24" s="9"/>
      <c r="N24" s="9"/>
      <c r="O24" s="9"/>
      <c r="P24" s="9">
        <f>SUM(G24:O24)</f>
        <v>0</v>
      </c>
      <c r="Q24" s="66"/>
    </row>
    <row r="25" spans="1:17" ht="15.75" thickBot="1" x14ac:dyDescent="0.3">
      <c r="A25" s="56"/>
      <c r="B25" s="69" t="s">
        <v>199</v>
      </c>
      <c r="C25" s="69"/>
      <c r="D25" s="69"/>
      <c r="E25" s="69"/>
      <c r="F25" s="69"/>
      <c r="G25" s="11"/>
      <c r="H25" s="11"/>
      <c r="I25" s="11"/>
      <c r="J25" s="11"/>
      <c r="K25" s="11"/>
      <c r="L25" s="11"/>
      <c r="M25" s="11"/>
      <c r="N25" s="11"/>
      <c r="O25" s="11"/>
      <c r="P25" s="70">
        <f>SUM(P21:P24)</f>
        <v>6.5150118776000001</v>
      </c>
      <c r="Q25" s="66"/>
    </row>
    <row r="26" spans="1:17" x14ac:dyDescent="0.25">
      <c r="A26" s="56"/>
      <c r="B26" s="63" t="s">
        <v>214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</row>
    <row r="27" spans="1:17" x14ac:dyDescent="0.25">
      <c r="A27" s="56"/>
      <c r="B27" s="2" t="s">
        <v>36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</row>
    <row r="28" spans="1:17" x14ac:dyDescent="0.25">
      <c r="A28" s="56"/>
      <c r="B28" s="2" t="s">
        <v>47</v>
      </c>
      <c r="G28" s="88">
        <f>'Rate Design (unblended)'!AS30</f>
        <v>32.14</v>
      </c>
      <c r="H28" s="9"/>
      <c r="I28" s="9"/>
      <c r="J28" s="9"/>
      <c r="K28" s="9"/>
      <c r="L28" s="9"/>
      <c r="M28" s="9">
        <f>TransportCurrent!M28</f>
        <v>3.5999999999999999E-3</v>
      </c>
      <c r="N28" s="9">
        <f>'Rate Design (unblended)'!S30</f>
        <v>0</v>
      </c>
      <c r="O28" s="9">
        <f>TransportCurrent!O28</f>
        <v>-0.135212</v>
      </c>
      <c r="P28" s="9">
        <f>SUM(G28:O28)</f>
        <v>32.008387999999997</v>
      </c>
      <c r="Q28" s="66"/>
    </row>
    <row r="29" spans="1:17" x14ac:dyDescent="0.25">
      <c r="A29" s="56"/>
      <c r="B29" s="2" t="s">
        <v>48</v>
      </c>
      <c r="G29" s="88">
        <f>'Rate Design (unblended)'!AS31</f>
        <v>64.28</v>
      </c>
      <c r="H29" s="15"/>
      <c r="I29" s="15"/>
      <c r="J29" s="15"/>
      <c r="K29" s="15"/>
      <c r="L29" s="9"/>
      <c r="M29" s="9">
        <f>TransportCurrent!M29</f>
        <v>3.5999999999999999E-3</v>
      </c>
      <c r="N29" s="9">
        <f>'Rate Design (unblended)'!S31</f>
        <v>0</v>
      </c>
      <c r="O29" s="9">
        <f>TransportCurrent!O29</f>
        <v>-0.270424</v>
      </c>
      <c r="P29" s="9">
        <f>SUM(G29:O29)</f>
        <v>64.013176000000001</v>
      </c>
      <c r="Q29" s="66"/>
    </row>
    <row r="30" spans="1:17" x14ac:dyDescent="0.25">
      <c r="A30" s="56"/>
      <c r="G30" s="10"/>
      <c r="H30" s="10"/>
      <c r="I30" s="10"/>
      <c r="J30" s="10"/>
      <c r="K30" s="10"/>
      <c r="L30" s="10"/>
      <c r="M30" s="10"/>
      <c r="N30" s="10"/>
      <c r="O30" s="10"/>
      <c r="P30" s="10"/>
    </row>
    <row r="31" spans="1:17" x14ac:dyDescent="0.25">
      <c r="A31" s="72" t="s">
        <v>200</v>
      </c>
      <c r="B31" s="2" t="s">
        <v>213</v>
      </c>
      <c r="G31" s="9"/>
      <c r="H31" s="9"/>
      <c r="I31" s="9"/>
      <c r="J31" s="9"/>
      <c r="K31" s="9"/>
      <c r="L31" s="9">
        <f>TransportCurrent!L31</f>
        <v>0.83</v>
      </c>
      <c r="M31" s="9"/>
      <c r="N31" s="9"/>
      <c r="O31" s="9"/>
      <c r="P31" s="9">
        <f>SUM(G31:O31)</f>
        <v>0.83</v>
      </c>
      <c r="Q31" s="66"/>
    </row>
    <row r="32" spans="1:17" x14ac:dyDescent="0.25">
      <c r="A32" s="56"/>
      <c r="G32" s="9"/>
      <c r="H32" s="9"/>
      <c r="I32" s="9"/>
      <c r="J32" s="9"/>
      <c r="K32" s="9"/>
      <c r="L32" s="9"/>
      <c r="M32" s="9"/>
      <c r="N32" s="9"/>
      <c r="O32" s="9"/>
      <c r="P32" s="9"/>
      <c r="Q32" s="66"/>
    </row>
    <row r="33" spans="1:17" x14ac:dyDescent="0.25">
      <c r="A33" s="56"/>
      <c r="B33" s="2" t="s">
        <v>42</v>
      </c>
      <c r="G33" s="9">
        <f>'Rate Design (unblended)'!AS35</f>
        <v>5.7095000000000002</v>
      </c>
      <c r="H33" s="15"/>
      <c r="I33" s="15"/>
      <c r="J33" s="15"/>
      <c r="K33" s="15"/>
      <c r="L33" s="15"/>
      <c r="M33" s="15"/>
      <c r="N33" s="9">
        <f>'Rate Design (unblended)'!S35</f>
        <v>0</v>
      </c>
      <c r="O33" s="9">
        <f>TransportCurrent!O33</f>
        <v>-2.4488122400000003E-2</v>
      </c>
      <c r="P33" s="9">
        <f>SUM(G33:O33)</f>
        <v>5.6850118776</v>
      </c>
      <c r="Q33" s="66"/>
    </row>
    <row r="34" spans="1:17" x14ac:dyDescent="0.25">
      <c r="A34" s="56"/>
      <c r="B34" s="2" t="s">
        <v>198</v>
      </c>
      <c r="G34" s="9"/>
      <c r="H34" s="9">
        <f>'Rate Design (unblended)'!N35</f>
        <v>0</v>
      </c>
      <c r="I34" s="9"/>
      <c r="J34" s="9"/>
      <c r="K34" s="9"/>
      <c r="L34" s="9"/>
      <c r="M34" s="9"/>
      <c r="N34" s="9"/>
      <c r="O34" s="9"/>
      <c r="P34" s="9">
        <f>SUM(G34:O34)</f>
        <v>0</v>
      </c>
      <c r="Q34" s="66"/>
    </row>
    <row r="35" spans="1:17" ht="15.75" thickBot="1" x14ac:dyDescent="0.3">
      <c r="A35" s="56"/>
      <c r="B35" s="69" t="s">
        <v>199</v>
      </c>
      <c r="C35" s="69"/>
      <c r="D35" s="69"/>
      <c r="E35" s="69"/>
      <c r="F35" s="69"/>
      <c r="G35" s="11"/>
      <c r="H35" s="11"/>
      <c r="I35" s="11"/>
      <c r="J35" s="11"/>
      <c r="K35" s="11"/>
      <c r="L35" s="11"/>
      <c r="M35" s="11"/>
      <c r="N35" s="11"/>
      <c r="O35" s="11"/>
      <c r="P35" s="70">
        <f>SUM(P31:P34)</f>
        <v>6.5150118776000001</v>
      </c>
      <c r="Q35" s="66"/>
    </row>
    <row r="36" spans="1:17" x14ac:dyDescent="0.25">
      <c r="A36" s="56"/>
      <c r="B36" s="63" t="s">
        <v>215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</row>
    <row r="37" spans="1:17" x14ac:dyDescent="0.25">
      <c r="A37" s="56"/>
      <c r="B37" s="2" t="s">
        <v>36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</row>
    <row r="38" spans="1:17" x14ac:dyDescent="0.25">
      <c r="A38" s="56"/>
      <c r="B38" s="2" t="s">
        <v>54</v>
      </c>
      <c r="G38" s="88">
        <f>'Rate Design (unblended)'!AS41</f>
        <v>110</v>
      </c>
      <c r="H38" s="9"/>
      <c r="I38" s="9"/>
      <c r="J38" s="9"/>
      <c r="K38" s="9"/>
      <c r="L38" s="9"/>
      <c r="M38" s="9"/>
      <c r="N38" s="9">
        <f>'Rate Design (unblended)'!S41</f>
        <v>0</v>
      </c>
      <c r="O38" s="9">
        <f>TransportCurrent!O38</f>
        <v>-0.62074599999999991</v>
      </c>
      <c r="P38" s="9">
        <f>SUM(G38:O38)</f>
        <v>109.379254</v>
      </c>
      <c r="Q38" s="66"/>
    </row>
    <row r="39" spans="1:17" x14ac:dyDescent="0.25">
      <c r="A39" s="56"/>
      <c r="B39" s="2" t="s">
        <v>55</v>
      </c>
      <c r="G39" s="88">
        <f>'Rate Design (unblended)'!AS42</f>
        <v>158</v>
      </c>
      <c r="H39" s="15"/>
      <c r="I39" s="15"/>
      <c r="J39" s="15"/>
      <c r="K39" s="15"/>
      <c r="L39" s="15"/>
      <c r="M39" s="9"/>
      <c r="N39" s="9">
        <f>'Rate Design (unblended)'!S42</f>
        <v>0</v>
      </c>
      <c r="O39" s="9">
        <f>TransportCurrent!O39</f>
        <v>-0.89117000000000024</v>
      </c>
      <c r="P39" s="9">
        <f>SUM(G39:O39)</f>
        <v>157.10883000000001</v>
      </c>
      <c r="Q39" s="66"/>
    </row>
    <row r="40" spans="1:17" x14ac:dyDescent="0.25">
      <c r="A40" s="56"/>
      <c r="G40" s="10"/>
      <c r="H40" s="10"/>
      <c r="I40" s="10"/>
      <c r="J40" s="10"/>
      <c r="K40" s="10"/>
      <c r="L40" s="10"/>
      <c r="M40" s="10"/>
      <c r="N40" s="10"/>
      <c r="O40" s="10"/>
      <c r="P40" s="12"/>
    </row>
    <row r="41" spans="1:17" x14ac:dyDescent="0.25">
      <c r="A41" s="72" t="s">
        <v>200</v>
      </c>
      <c r="B41" s="2" t="s">
        <v>213</v>
      </c>
      <c r="G41" s="10"/>
      <c r="H41" s="10"/>
      <c r="I41" s="10"/>
      <c r="J41" s="10"/>
      <c r="K41" s="10"/>
      <c r="L41" s="10">
        <f>TransportCurrent!L41</f>
        <v>0.83</v>
      </c>
      <c r="M41" s="10"/>
      <c r="N41" s="9"/>
      <c r="O41" s="9"/>
      <c r="P41" s="9">
        <f>SUM(G41:O41)</f>
        <v>0.83</v>
      </c>
      <c r="Q41" s="66"/>
    </row>
    <row r="42" spans="1:17" x14ac:dyDescent="0.25">
      <c r="A42" s="56"/>
      <c r="G42" s="9"/>
      <c r="H42" s="9"/>
      <c r="I42" s="9"/>
      <c r="J42" s="9"/>
      <c r="K42" s="9"/>
      <c r="L42" s="9"/>
      <c r="M42" s="9"/>
      <c r="N42" s="9"/>
      <c r="O42" s="9"/>
      <c r="P42" s="9"/>
      <c r="Q42" s="66"/>
    </row>
    <row r="43" spans="1:17" x14ac:dyDescent="0.25">
      <c r="A43" s="56"/>
      <c r="B43" s="2" t="s">
        <v>42</v>
      </c>
      <c r="G43" s="9">
        <f>'Rate Design (unblended)'!AS46</f>
        <v>5.2072000000000003</v>
      </c>
      <c r="H43" s="15"/>
      <c r="I43" s="15"/>
      <c r="J43" s="15"/>
      <c r="K43" s="15"/>
      <c r="L43" s="15"/>
      <c r="M43" s="15"/>
      <c r="N43" s="9">
        <f>'Rate Design (unblended)'!S46</f>
        <v>0</v>
      </c>
      <c r="O43" s="9">
        <f>TransportCurrent!O43</f>
        <v>-2.2703938600000001E-2</v>
      </c>
      <c r="P43" s="9">
        <f>SUM(G43:O43)</f>
        <v>5.1844960614</v>
      </c>
      <c r="Q43" s="66"/>
    </row>
    <row r="44" spans="1:17" x14ac:dyDescent="0.25">
      <c r="A44" s="56"/>
      <c r="B44" s="2" t="s">
        <v>198</v>
      </c>
      <c r="G44" s="9"/>
      <c r="H44" s="9">
        <f>'Rate Design (unblended)'!N46</f>
        <v>0</v>
      </c>
      <c r="I44" s="9"/>
      <c r="J44" s="9"/>
      <c r="K44" s="9"/>
      <c r="L44" s="9"/>
      <c r="M44" s="9"/>
      <c r="N44" s="9"/>
      <c r="O44" s="9"/>
      <c r="P44" s="9">
        <f>SUM(G44:O44)</f>
        <v>0</v>
      </c>
      <c r="Q44" s="66"/>
    </row>
    <row r="45" spans="1:17" ht="15.75" thickBot="1" x14ac:dyDescent="0.3">
      <c r="A45" s="56"/>
      <c r="B45" s="69" t="s">
        <v>199</v>
      </c>
      <c r="C45" s="69"/>
      <c r="D45" s="69"/>
      <c r="E45" s="69"/>
      <c r="F45" s="69"/>
      <c r="G45" s="11"/>
      <c r="H45" s="11"/>
      <c r="I45" s="11"/>
      <c r="J45" s="11"/>
      <c r="K45" s="11"/>
      <c r="L45" s="11"/>
      <c r="M45" s="11"/>
      <c r="N45" s="11"/>
      <c r="O45" s="11"/>
      <c r="P45" s="70">
        <f>SUM(P41:P44)</f>
        <v>6.0144960614</v>
      </c>
      <c r="Q45" s="66"/>
    </row>
    <row r="46" spans="1:17" hidden="1" outlineLevel="1" x14ac:dyDescent="0.25">
      <c r="A46" s="56"/>
      <c r="G46" s="12"/>
      <c r="H46" s="12"/>
      <c r="I46" s="12"/>
      <c r="J46" s="12"/>
      <c r="K46" s="12"/>
      <c r="L46" s="12"/>
      <c r="M46" s="12"/>
      <c r="N46" s="12"/>
      <c r="O46" s="12"/>
      <c r="P46" s="12"/>
    </row>
    <row r="47" spans="1:17" hidden="1" outlineLevel="1" x14ac:dyDescent="0.25">
      <c r="A47" s="72" t="s">
        <v>200</v>
      </c>
      <c r="B47" s="73" t="s">
        <v>216</v>
      </c>
      <c r="G47" s="10"/>
      <c r="H47" s="10"/>
      <c r="I47" s="10"/>
      <c r="J47" s="10"/>
      <c r="K47" s="10"/>
      <c r="L47" s="10"/>
      <c r="M47" s="10"/>
      <c r="N47" s="10"/>
      <c r="O47" s="10"/>
      <c r="P47" s="12"/>
    </row>
    <row r="48" spans="1:17" hidden="1" outlineLevel="1" x14ac:dyDescent="0.25">
      <c r="A48" s="72"/>
      <c r="B48" s="73"/>
      <c r="G48" s="10"/>
      <c r="H48" s="10"/>
      <c r="I48" s="10"/>
      <c r="J48" s="10"/>
      <c r="K48" s="10"/>
      <c r="L48" s="10"/>
      <c r="M48" s="10"/>
      <c r="N48" s="10"/>
      <c r="O48" s="10"/>
      <c r="P48" s="12"/>
    </row>
    <row r="49" spans="1:17" hidden="1" outlineLevel="1" x14ac:dyDescent="0.25">
      <c r="A49" s="73" t="s">
        <v>204</v>
      </c>
      <c r="B49" s="75" t="s">
        <v>217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</row>
    <row r="50" spans="1:17" hidden="1" outlineLevel="1" x14ac:dyDescent="0.25">
      <c r="A50" s="73" t="s">
        <v>218</v>
      </c>
      <c r="B50" s="73" t="s">
        <v>219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</row>
    <row r="51" spans="1:17" hidden="1" outlineLevel="1" x14ac:dyDescent="0.25">
      <c r="A51" s="73" t="s">
        <v>220</v>
      </c>
      <c r="B51" s="73" t="s">
        <v>221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</row>
    <row r="52" spans="1:17" hidden="1" outlineLevel="1" x14ac:dyDescent="0.25">
      <c r="B52" s="73"/>
      <c r="G52" s="10"/>
      <c r="H52" s="10"/>
      <c r="I52" s="10"/>
      <c r="J52" s="10"/>
      <c r="K52" s="10"/>
      <c r="L52" s="10"/>
      <c r="M52" s="10"/>
      <c r="N52" s="10"/>
      <c r="O52" s="10"/>
      <c r="P52" s="13"/>
    </row>
    <row r="53" spans="1:17" hidden="1" outlineLevel="1" x14ac:dyDescent="0.25">
      <c r="B53" s="16" t="s">
        <v>222</v>
      </c>
      <c r="P53" s="7" t="s">
        <v>223</v>
      </c>
    </row>
    <row r="54" spans="1:17" hidden="1" outlineLevel="1" x14ac:dyDescent="0.25">
      <c r="A54" s="56"/>
      <c r="B54" s="16"/>
      <c r="G54" s="10"/>
      <c r="H54" s="10"/>
      <c r="I54" s="10"/>
      <c r="J54" s="10"/>
      <c r="K54" s="10"/>
      <c r="L54" s="10"/>
      <c r="M54" s="10"/>
      <c r="N54" s="10"/>
      <c r="O54" s="10"/>
      <c r="P54" s="10"/>
    </row>
    <row r="55" spans="1:17" hidden="1" outlineLevel="1" x14ac:dyDescent="0.25">
      <c r="A55" s="56"/>
      <c r="B55" s="57" t="s">
        <v>203</v>
      </c>
    </row>
    <row r="56" spans="1:17" hidden="1" outlineLevel="1" x14ac:dyDescent="0.25">
      <c r="A56" s="56"/>
      <c r="H56" s="14"/>
      <c r="I56" s="14"/>
      <c r="J56" s="14"/>
      <c r="K56" s="14"/>
      <c r="L56" s="14"/>
      <c r="M56" s="14"/>
      <c r="N56" s="14"/>
      <c r="O56" s="14"/>
      <c r="P56" s="14"/>
    </row>
    <row r="57" spans="1:17" hidden="1" outlineLevel="1" x14ac:dyDescent="0.25">
      <c r="A57" s="56"/>
      <c r="G57" s="14"/>
      <c r="H57" s="14"/>
      <c r="I57" s="14"/>
      <c r="J57" s="14"/>
      <c r="K57" s="14"/>
      <c r="L57" s="14"/>
      <c r="M57" s="14"/>
    </row>
    <row r="58" spans="1:17" ht="30" hidden="1" outlineLevel="1" x14ac:dyDescent="0.25">
      <c r="A58" s="56"/>
      <c r="B58" s="2" t="s">
        <v>182</v>
      </c>
      <c r="G58" s="14" t="s">
        <v>184</v>
      </c>
      <c r="H58" s="14" t="s">
        <v>186</v>
      </c>
      <c r="I58" s="14" t="s">
        <v>186</v>
      </c>
      <c r="J58" s="14" t="s">
        <v>185</v>
      </c>
      <c r="K58" s="39" t="s">
        <v>207</v>
      </c>
      <c r="L58" s="14" t="s">
        <v>26</v>
      </c>
      <c r="M58" s="14" t="s">
        <v>187</v>
      </c>
      <c r="N58" s="14" t="s">
        <v>185</v>
      </c>
      <c r="O58" s="85" t="s">
        <v>188</v>
      </c>
      <c r="P58" s="85" t="s">
        <v>181</v>
      </c>
    </row>
    <row r="59" spans="1:17" hidden="1" outlineLevel="1" x14ac:dyDescent="0.25">
      <c r="A59" s="56"/>
      <c r="G59" s="60" t="s">
        <v>191</v>
      </c>
      <c r="H59" s="60" t="s">
        <v>18</v>
      </c>
      <c r="I59" s="60" t="s">
        <v>19</v>
      </c>
      <c r="J59" s="60" t="s">
        <v>21</v>
      </c>
      <c r="K59" s="60" t="s">
        <v>25</v>
      </c>
      <c r="L59" s="60" t="s">
        <v>209</v>
      </c>
      <c r="M59" s="60" t="s">
        <v>192</v>
      </c>
      <c r="N59" s="60" t="s">
        <v>193</v>
      </c>
      <c r="O59" s="60" t="s">
        <v>24</v>
      </c>
      <c r="P59" s="60" t="s">
        <v>194</v>
      </c>
    </row>
    <row r="60" spans="1:17" hidden="1" outlineLevel="1" x14ac:dyDescent="0.25">
      <c r="A60" s="56"/>
      <c r="G60" s="61">
        <v>-1</v>
      </c>
      <c r="H60" s="61">
        <v>-2</v>
      </c>
      <c r="I60" s="61">
        <v>-3</v>
      </c>
      <c r="J60" s="61">
        <v>-4</v>
      </c>
      <c r="K60" s="61">
        <v>-5</v>
      </c>
      <c r="L60" s="61">
        <v>-6</v>
      </c>
      <c r="M60" s="61">
        <v>-7</v>
      </c>
      <c r="N60" s="61">
        <v>-8</v>
      </c>
      <c r="O60" s="61">
        <v>-9</v>
      </c>
      <c r="P60" s="62" t="s">
        <v>210</v>
      </c>
    </row>
    <row r="61" spans="1:17" collapsed="1" x14ac:dyDescent="0.25">
      <c r="A61" s="56"/>
      <c r="B61" s="63" t="s">
        <v>224</v>
      </c>
      <c r="G61" s="10"/>
      <c r="H61" s="10"/>
      <c r="I61" s="3"/>
      <c r="J61" s="10"/>
      <c r="K61" s="10"/>
      <c r="L61" s="10"/>
      <c r="M61" s="10"/>
      <c r="N61" s="10"/>
      <c r="O61" s="10"/>
      <c r="P61" s="10"/>
    </row>
    <row r="62" spans="1:17" x14ac:dyDescent="0.25">
      <c r="A62" s="56"/>
      <c r="B62" s="2" t="s">
        <v>36</v>
      </c>
      <c r="G62" s="10"/>
      <c r="H62" s="10"/>
      <c r="I62" s="10"/>
      <c r="J62" s="10"/>
      <c r="K62" s="10"/>
      <c r="L62" s="10"/>
      <c r="M62" s="10"/>
      <c r="N62" s="10"/>
      <c r="O62" s="10"/>
      <c r="P62" s="10"/>
    </row>
    <row r="63" spans="1:17" x14ac:dyDescent="0.25">
      <c r="A63" s="56"/>
      <c r="B63" s="2" t="s">
        <v>54</v>
      </c>
      <c r="G63" s="88">
        <f>'Rate Design (unblended)'!AS52</f>
        <v>110</v>
      </c>
      <c r="H63" s="9"/>
      <c r="I63" s="9"/>
      <c r="J63" s="9"/>
      <c r="K63" s="9"/>
      <c r="L63" s="9"/>
      <c r="M63" s="9"/>
      <c r="N63" s="9">
        <f>'Rate Design (unblended)'!S52</f>
        <v>0</v>
      </c>
      <c r="O63" s="9">
        <f>TransportCurrent!O63</f>
        <v>-0.62074599999999991</v>
      </c>
      <c r="P63" s="9">
        <f>SUM(G63:O63)</f>
        <v>109.379254</v>
      </c>
      <c r="Q63" s="66"/>
    </row>
    <row r="64" spans="1:17" x14ac:dyDescent="0.25">
      <c r="A64" s="56"/>
      <c r="B64" s="2" t="s">
        <v>55</v>
      </c>
      <c r="G64" s="88">
        <f>'Rate Design (unblended)'!AS53</f>
        <v>158</v>
      </c>
      <c r="H64" s="15"/>
      <c r="I64" s="15"/>
      <c r="J64" s="15"/>
      <c r="K64" s="15"/>
      <c r="L64" s="15"/>
      <c r="M64" s="9"/>
      <c r="N64" s="9">
        <f>'Rate Design (unblended)'!S53</f>
        <v>0</v>
      </c>
      <c r="O64" s="9">
        <f>TransportCurrent!O64</f>
        <v>-0.89117000000000024</v>
      </c>
      <c r="P64" s="9">
        <f>SUM(G64:O64)</f>
        <v>157.10883000000001</v>
      </c>
      <c r="Q64" s="66"/>
    </row>
    <row r="65" spans="1:17" x14ac:dyDescent="0.25">
      <c r="A65" s="56"/>
      <c r="G65" s="10"/>
      <c r="H65" s="10"/>
      <c r="I65" s="10"/>
      <c r="J65" s="10"/>
      <c r="K65" s="10"/>
      <c r="L65" s="10"/>
      <c r="M65" s="10"/>
      <c r="N65" s="10"/>
      <c r="O65" s="10"/>
      <c r="P65" s="12"/>
    </row>
    <row r="66" spans="1:17" x14ac:dyDescent="0.25">
      <c r="A66" s="56" t="s">
        <v>200</v>
      </c>
      <c r="B66" s="2" t="s">
        <v>213</v>
      </c>
      <c r="G66" s="10"/>
      <c r="H66" s="10"/>
      <c r="I66" s="10"/>
      <c r="J66" s="10"/>
      <c r="K66" s="10"/>
      <c r="L66" s="10">
        <f>TransportCurrent!L66</f>
        <v>0.83</v>
      </c>
      <c r="M66" s="10"/>
      <c r="N66" s="9"/>
      <c r="O66" s="9"/>
      <c r="P66" s="9">
        <f>SUM(G66:O66)</f>
        <v>0.83</v>
      </c>
      <c r="Q66" s="66"/>
    </row>
    <row r="67" spans="1:17" x14ac:dyDescent="0.25">
      <c r="A67" s="56"/>
      <c r="G67" s="9"/>
      <c r="H67" s="9"/>
      <c r="I67" s="9"/>
      <c r="J67" s="9"/>
      <c r="K67" s="9"/>
      <c r="L67" s="9"/>
      <c r="M67" s="9"/>
      <c r="N67" s="9"/>
      <c r="O67" s="9"/>
      <c r="P67" s="9"/>
      <c r="Q67" s="66"/>
    </row>
    <row r="68" spans="1:17" x14ac:dyDescent="0.25">
      <c r="A68" s="56"/>
      <c r="B68" s="2" t="s">
        <v>42</v>
      </c>
      <c r="G68" s="9">
        <f>'Rate Design (unblended)'!AS57</f>
        <v>5.2072000000000003</v>
      </c>
      <c r="H68" s="15"/>
      <c r="I68" s="15"/>
      <c r="J68" s="15"/>
      <c r="K68" s="15"/>
      <c r="L68" s="15"/>
      <c r="M68" s="15"/>
      <c r="N68" s="9">
        <f>'Rate Design (unblended)'!S57</f>
        <v>0</v>
      </c>
      <c r="O68" s="9">
        <f>TransportCurrent!O68</f>
        <v>-2.2703938600000001E-2</v>
      </c>
      <c r="P68" s="9">
        <f>SUM(G68:O68)</f>
        <v>5.1844960614</v>
      </c>
      <c r="Q68" s="66"/>
    </row>
    <row r="69" spans="1:17" x14ac:dyDescent="0.25">
      <c r="A69" s="56"/>
      <c r="B69" s="2" t="s">
        <v>198</v>
      </c>
      <c r="G69" s="9"/>
      <c r="H69" s="9">
        <f>'Rate Design (unblended)'!N57</f>
        <v>0</v>
      </c>
      <c r="I69" s="9"/>
      <c r="J69" s="9"/>
      <c r="K69" s="9"/>
      <c r="L69" s="9"/>
      <c r="M69" s="9"/>
      <c r="N69" s="9"/>
      <c r="O69" s="9"/>
      <c r="P69" s="9">
        <f>SUM(G69:O69)</f>
        <v>0</v>
      </c>
      <c r="Q69" s="66"/>
    </row>
    <row r="70" spans="1:17" ht="15.75" thickBot="1" x14ac:dyDescent="0.3">
      <c r="A70" s="56"/>
      <c r="B70" s="69" t="s">
        <v>199</v>
      </c>
      <c r="C70" s="69"/>
      <c r="D70" s="69"/>
      <c r="E70" s="69"/>
      <c r="F70" s="69"/>
      <c r="G70" s="11"/>
      <c r="H70" s="11"/>
      <c r="I70" s="11"/>
      <c r="J70" s="11"/>
      <c r="K70" s="11"/>
      <c r="L70" s="11"/>
      <c r="M70" s="11"/>
      <c r="N70" s="11"/>
      <c r="O70" s="11"/>
      <c r="P70" s="70">
        <f>SUM(P66:P69)</f>
        <v>6.0144960614</v>
      </c>
      <c r="Q70" s="66"/>
    </row>
    <row r="71" spans="1:17" x14ac:dyDescent="0.25">
      <c r="A71" s="56"/>
      <c r="B71" s="63" t="s">
        <v>225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</row>
    <row r="72" spans="1:17" x14ac:dyDescent="0.25">
      <c r="A72" s="56"/>
      <c r="B72" s="2" t="s">
        <v>36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</row>
    <row r="73" spans="1:17" x14ac:dyDescent="0.25">
      <c r="A73" s="56"/>
      <c r="B73" s="2" t="s">
        <v>60</v>
      </c>
      <c r="G73" s="88">
        <f>'Rate Design (unblended)'!AS63</f>
        <v>987</v>
      </c>
      <c r="H73" s="9"/>
      <c r="I73" s="9"/>
      <c r="J73" s="9"/>
      <c r="K73" s="9"/>
      <c r="L73" s="9"/>
      <c r="M73" s="9"/>
      <c r="N73" s="9">
        <f>'Rate Design (unblended)'!S63</f>
        <v>0</v>
      </c>
      <c r="O73" s="9">
        <f>TransportCurrent!O73</f>
        <v>-5.7772400000000008</v>
      </c>
      <c r="P73" s="9">
        <f>SUM(G73:O73)</f>
        <v>981.22275999999999</v>
      </c>
      <c r="Q73" s="66"/>
    </row>
    <row r="74" spans="1:17" x14ac:dyDescent="0.25">
      <c r="A74" s="56"/>
      <c r="B74" s="2" t="s">
        <v>61</v>
      </c>
      <c r="G74" s="88">
        <f>'Rate Design (unblended)'!AS64</f>
        <v>1538</v>
      </c>
      <c r="H74" s="15"/>
      <c r="I74" s="15"/>
      <c r="J74" s="15"/>
      <c r="K74" s="15"/>
      <c r="L74" s="15"/>
      <c r="M74" s="15"/>
      <c r="N74" s="9">
        <f>'Rate Design (unblended)'!S64</f>
        <v>0</v>
      </c>
      <c r="O74" s="9">
        <f>TransportCurrent!O74</f>
        <v>-9.0038900000000073</v>
      </c>
      <c r="P74" s="9">
        <f>SUM(G74:O74)</f>
        <v>1528.99611</v>
      </c>
      <c r="Q74" s="66"/>
    </row>
    <row r="75" spans="1:17" x14ac:dyDescent="0.25">
      <c r="A75" s="56"/>
      <c r="B75" s="2" t="s">
        <v>62</v>
      </c>
      <c r="G75" s="88">
        <f>'Rate Design (unblended)'!AS65</f>
        <v>2237</v>
      </c>
      <c r="H75" s="9"/>
      <c r="I75" s="9"/>
      <c r="J75" s="9"/>
      <c r="K75" s="9"/>
      <c r="L75" s="9"/>
      <c r="M75" s="9"/>
      <c r="N75" s="9">
        <f>'Rate Design (unblended)'!S65</f>
        <v>0</v>
      </c>
      <c r="O75" s="9">
        <f>TransportCurrent!O75</f>
        <v>-13.090980000000027</v>
      </c>
      <c r="P75" s="9">
        <f>SUM(G75:O75)</f>
        <v>2223.9090200000001</v>
      </c>
      <c r="Q75" s="66"/>
    </row>
    <row r="76" spans="1:17" x14ac:dyDescent="0.25">
      <c r="A76" s="56"/>
      <c r="B76" s="2" t="s">
        <v>63</v>
      </c>
      <c r="G76" s="88">
        <f>'Rate Design (unblended)'!AS66</f>
        <v>5912</v>
      </c>
      <c r="H76" s="9"/>
      <c r="I76" s="9"/>
      <c r="J76" s="9"/>
      <c r="K76" s="9"/>
      <c r="L76" s="9"/>
      <c r="M76" s="9"/>
      <c r="N76" s="9">
        <f>'Rate Design (unblended)'!S66</f>
        <v>0</v>
      </c>
      <c r="O76" s="9">
        <f>TransportCurrent!O76</f>
        <v>-34.601980000000019</v>
      </c>
      <c r="P76" s="9">
        <f>SUM(G76:O76)</f>
        <v>5877.3980199999996</v>
      </c>
      <c r="Q76" s="66"/>
    </row>
    <row r="77" spans="1:17" x14ac:dyDescent="0.25">
      <c r="A77" s="56"/>
      <c r="G77" s="9"/>
      <c r="H77" s="9"/>
      <c r="I77" s="9"/>
      <c r="J77" s="9"/>
      <c r="K77" s="9"/>
      <c r="L77" s="9"/>
      <c r="M77" s="9"/>
      <c r="N77" s="9"/>
      <c r="O77" s="9"/>
      <c r="P77" s="9"/>
    </row>
    <row r="78" spans="1:17" x14ac:dyDescent="0.25">
      <c r="A78" s="72" t="s">
        <v>200</v>
      </c>
      <c r="B78" s="2" t="s">
        <v>213</v>
      </c>
      <c r="G78" s="9"/>
      <c r="H78" s="9"/>
      <c r="I78" s="9"/>
      <c r="J78" s="9"/>
      <c r="K78" s="9"/>
      <c r="L78" s="9">
        <f>TransportCurrent!L78</f>
        <v>0.17399999999999999</v>
      </c>
      <c r="M78" s="9"/>
      <c r="N78" s="9"/>
      <c r="O78" s="9"/>
      <c r="P78" s="9">
        <f>SUM(G78:O78)</f>
        <v>0.17399999999999999</v>
      </c>
      <c r="Q78" s="66"/>
    </row>
    <row r="79" spans="1:17" x14ac:dyDescent="0.25">
      <c r="A79" s="56"/>
      <c r="G79" s="9"/>
      <c r="H79" s="9"/>
      <c r="I79" s="9"/>
      <c r="J79" s="9"/>
      <c r="K79" s="9"/>
      <c r="L79" s="9"/>
      <c r="M79" s="9"/>
      <c r="N79" s="9"/>
      <c r="O79" s="9"/>
      <c r="P79" s="9"/>
      <c r="Q79" s="66"/>
    </row>
    <row r="80" spans="1:17" x14ac:dyDescent="0.25">
      <c r="A80" s="56"/>
      <c r="B80" s="2" t="s">
        <v>42</v>
      </c>
      <c r="G80" s="15"/>
      <c r="H80" s="76">
        <f>H81</f>
        <v>0</v>
      </c>
      <c r="I80" s="15"/>
      <c r="J80" s="15"/>
      <c r="K80" s="15"/>
      <c r="L80" s="15"/>
      <c r="M80" s="15"/>
      <c r="N80" s="76">
        <f>N81</f>
        <v>0</v>
      </c>
      <c r="O80" s="76">
        <f>O81</f>
        <v>-1.6200856000000003E-2</v>
      </c>
      <c r="P80" s="9"/>
    </row>
    <row r="81" spans="1:17" x14ac:dyDescent="0.25">
      <c r="A81" s="56"/>
      <c r="B81" s="45" t="s">
        <v>65</v>
      </c>
      <c r="G81" s="9">
        <f>'Rate Design (unblended)'!AS73</f>
        <v>2.9451000000000001</v>
      </c>
      <c r="H81" s="9">
        <f>'Rate Design (unblended)'!N73</f>
        <v>0</v>
      </c>
      <c r="I81" s="9"/>
      <c r="J81" s="9"/>
      <c r="K81" s="9"/>
      <c r="L81" s="9"/>
      <c r="M81" s="9"/>
      <c r="N81" s="9">
        <f>'Rate Design (unblended)'!S73</f>
        <v>0</v>
      </c>
      <c r="O81" s="9">
        <f>TransportCurrent!O81</f>
        <v>-1.6200856000000003E-2</v>
      </c>
      <c r="P81" s="9">
        <f t="shared" ref="P81:P86" si="0">SUM(G81:O81)</f>
        <v>2.9288991439999998</v>
      </c>
      <c r="Q81" s="66"/>
    </row>
    <row r="82" spans="1:17" x14ac:dyDescent="0.25">
      <c r="A82" s="56"/>
      <c r="B82" s="2" t="s">
        <v>66</v>
      </c>
      <c r="G82" s="9">
        <f>'Rate Design (unblended)'!AS74</f>
        <v>2.8512</v>
      </c>
      <c r="H82" s="9">
        <f>'Rate Design (unblended)'!N74</f>
        <v>0</v>
      </c>
      <c r="I82" s="9"/>
      <c r="J82" s="9"/>
      <c r="K82" s="9"/>
      <c r="L82" s="9"/>
      <c r="M82" s="9"/>
      <c r="N82" s="9">
        <f>'Rate Design (unblended)'!S74</f>
        <v>0</v>
      </c>
      <c r="O82" s="9">
        <f>TransportCurrent!O82</f>
        <v>-1.56839774E-2</v>
      </c>
      <c r="P82" s="9">
        <f t="shared" si="0"/>
        <v>2.8355160225999998</v>
      </c>
      <c r="Q82" s="66"/>
    </row>
    <row r="83" spans="1:17" x14ac:dyDescent="0.25">
      <c r="A83" s="56"/>
      <c r="B83" s="2" t="s">
        <v>67</v>
      </c>
      <c r="G83" s="9">
        <f>'Rate Design (unblended)'!AS75</f>
        <v>2.7189000000000001</v>
      </c>
      <c r="H83" s="9">
        <f>'Rate Design (unblended)'!N75</f>
        <v>0</v>
      </c>
      <c r="I83" s="9"/>
      <c r="J83" s="9"/>
      <c r="K83" s="9"/>
      <c r="L83" s="9"/>
      <c r="M83" s="9"/>
      <c r="N83" s="9">
        <f>'Rate Design (unblended)'!S75</f>
        <v>0</v>
      </c>
      <c r="O83" s="9">
        <f>TransportCurrent!O83</f>
        <v>-1.4956291000000002E-2</v>
      </c>
      <c r="P83" s="9">
        <f t="shared" si="0"/>
        <v>2.7039437090000003</v>
      </c>
      <c r="Q83" s="66"/>
    </row>
    <row r="84" spans="1:17" x14ac:dyDescent="0.25">
      <c r="A84" s="56"/>
      <c r="B84" s="2" t="s">
        <v>68</v>
      </c>
      <c r="G84" s="9">
        <f>'Rate Design (unblended)'!AS76</f>
        <v>2.4508999999999999</v>
      </c>
      <c r="H84" s="9">
        <f>'Rate Design (unblended)'!N76</f>
        <v>0</v>
      </c>
      <c r="I84" s="9"/>
      <c r="J84" s="9"/>
      <c r="K84" s="9"/>
      <c r="L84" s="9"/>
      <c r="M84" s="9"/>
      <c r="N84" s="9">
        <f>'Rate Design (unblended)'!S76</f>
        <v>0</v>
      </c>
      <c r="O84" s="9">
        <f>TransportCurrent!O84</f>
        <v>-1.3482480200000002E-2</v>
      </c>
      <c r="P84" s="9">
        <f t="shared" si="0"/>
        <v>2.4374175197999999</v>
      </c>
      <c r="Q84" s="66"/>
    </row>
    <row r="85" spans="1:17" x14ac:dyDescent="0.25">
      <c r="A85" s="56"/>
      <c r="B85" s="2" t="s">
        <v>69</v>
      </c>
      <c r="G85" s="9">
        <f>'Rate Design (unblended)'!AS77</f>
        <v>2.1335999999999999</v>
      </c>
      <c r="H85" s="9">
        <f>'Rate Design (unblended)'!N77</f>
        <v>0</v>
      </c>
      <c r="I85" s="9"/>
      <c r="J85" s="9"/>
      <c r="K85" s="9"/>
      <c r="L85" s="9"/>
      <c r="M85" s="9"/>
      <c r="N85" s="9">
        <f>'Rate Design (unblended)'!S77</f>
        <v>0</v>
      </c>
      <c r="O85" s="9">
        <f>TransportCurrent!O85</f>
        <v>-1.17370162E-2</v>
      </c>
      <c r="P85" s="9">
        <f t="shared" si="0"/>
        <v>2.1218629837999998</v>
      </c>
      <c r="Q85" s="66"/>
    </row>
    <row r="86" spans="1:17" x14ac:dyDescent="0.25">
      <c r="A86" s="56"/>
      <c r="B86" s="2" t="s">
        <v>70</v>
      </c>
      <c r="G86" s="9">
        <f>'Rate Design (unblended)'!AS78</f>
        <v>1.6123000000000001</v>
      </c>
      <c r="H86" s="9">
        <f>'Rate Design (unblended)'!N78</f>
        <v>0</v>
      </c>
      <c r="I86" s="9"/>
      <c r="J86" s="9"/>
      <c r="K86" s="9"/>
      <c r="L86" s="9"/>
      <c r="M86" s="9"/>
      <c r="N86" s="9">
        <f>'Rate Design (unblended)'!S78</f>
        <v>0</v>
      </c>
      <c r="O86" s="9">
        <f>TransportCurrent!O86</f>
        <v>-8.8692926000000002E-3</v>
      </c>
      <c r="P86" s="9">
        <f t="shared" si="0"/>
        <v>1.6034307074</v>
      </c>
      <c r="Q86" s="66"/>
    </row>
    <row r="87" spans="1:17" ht="15.75" thickBot="1" x14ac:dyDescent="0.3">
      <c r="A87" s="56"/>
      <c r="B87" s="69" t="s">
        <v>199</v>
      </c>
      <c r="C87" s="69"/>
      <c r="D87" s="69"/>
      <c r="E87" s="69"/>
      <c r="F87" s="69"/>
      <c r="G87" s="11"/>
      <c r="H87" s="11"/>
      <c r="I87" s="11"/>
      <c r="J87" s="11"/>
      <c r="K87" s="11"/>
      <c r="L87" s="11"/>
      <c r="M87" s="11"/>
      <c r="N87" s="11"/>
      <c r="O87" s="11"/>
      <c r="P87" s="11">
        <v>2.8897495439999998</v>
      </c>
      <c r="Q87" s="66"/>
    </row>
    <row r="88" spans="1:17" x14ac:dyDescent="0.25">
      <c r="A88" s="56"/>
      <c r="B88" s="63" t="s">
        <v>226</v>
      </c>
      <c r="G88" s="12"/>
      <c r="H88" s="12"/>
      <c r="I88" s="12"/>
      <c r="J88" s="12"/>
      <c r="K88" s="12"/>
      <c r="L88" s="12"/>
      <c r="M88" s="12"/>
      <c r="N88" s="12"/>
      <c r="O88" s="12"/>
      <c r="P88" s="12"/>
    </row>
    <row r="89" spans="1:17" x14ac:dyDescent="0.25">
      <c r="A89" s="56"/>
      <c r="B89" s="2" t="s">
        <v>36</v>
      </c>
      <c r="G89" s="10"/>
      <c r="H89" s="10"/>
      <c r="I89" s="10"/>
      <c r="J89" s="10"/>
      <c r="K89" s="10"/>
      <c r="L89" s="10"/>
      <c r="M89" s="10"/>
      <c r="N89" s="10"/>
      <c r="O89" s="10"/>
      <c r="P89" s="10"/>
    </row>
    <row r="90" spans="1:17" x14ac:dyDescent="0.25">
      <c r="A90" s="56"/>
      <c r="B90" s="2" t="s">
        <v>60</v>
      </c>
      <c r="G90" s="88">
        <f>'Rate Design (unblended)'!AS91</f>
        <v>987</v>
      </c>
      <c r="H90" s="9"/>
      <c r="I90" s="9"/>
      <c r="J90" s="9"/>
      <c r="K90" s="9"/>
      <c r="L90" s="9"/>
      <c r="M90" s="9"/>
      <c r="N90" s="9">
        <f>'Rate Design (unblended)'!S91</f>
        <v>0</v>
      </c>
      <c r="O90" s="9">
        <f>TransportCurrent!O90</f>
        <v>-5.7772400000000008</v>
      </c>
      <c r="P90" s="9">
        <f>SUM(G90:O90)</f>
        <v>981.22275999999999</v>
      </c>
      <c r="Q90" s="66"/>
    </row>
    <row r="91" spans="1:17" x14ac:dyDescent="0.25">
      <c r="A91" s="56"/>
      <c r="B91" s="2" t="s">
        <v>61</v>
      </c>
      <c r="G91" s="88">
        <f>'Rate Design (unblended)'!AS92</f>
        <v>1538</v>
      </c>
      <c r="H91" s="15"/>
      <c r="I91" s="15"/>
      <c r="J91" s="15"/>
      <c r="K91" s="15"/>
      <c r="L91" s="15"/>
      <c r="M91" s="15"/>
      <c r="N91" s="9">
        <f>'Rate Design (unblended)'!S92</f>
        <v>0</v>
      </c>
      <c r="O91" s="9">
        <f>TransportCurrent!O91</f>
        <v>-9.0038900000000073</v>
      </c>
      <c r="P91" s="9">
        <f>SUM(G91:O91)</f>
        <v>1528.99611</v>
      </c>
      <c r="Q91" s="66"/>
    </row>
    <row r="92" spans="1:17" x14ac:dyDescent="0.25">
      <c r="A92" s="56"/>
      <c r="B92" s="2" t="s">
        <v>62</v>
      </c>
      <c r="G92" s="88">
        <f>'Rate Design (unblended)'!AS93</f>
        <v>2237</v>
      </c>
      <c r="H92" s="9"/>
      <c r="I92" s="9"/>
      <c r="J92" s="9"/>
      <c r="K92" s="9"/>
      <c r="L92" s="9"/>
      <c r="M92" s="9"/>
      <c r="N92" s="9">
        <f>'Rate Design (unblended)'!S93</f>
        <v>0</v>
      </c>
      <c r="O92" s="9">
        <f>TransportCurrent!O92</f>
        <v>-13.090980000000027</v>
      </c>
      <c r="P92" s="9">
        <f>SUM(G92:O92)</f>
        <v>2223.9090200000001</v>
      </c>
      <c r="Q92" s="66"/>
    </row>
    <row r="93" spans="1:17" x14ac:dyDescent="0.25">
      <c r="A93" s="56"/>
      <c r="B93" s="2" t="s">
        <v>63</v>
      </c>
      <c r="G93" s="88">
        <f>'Rate Design (unblended)'!AS94</f>
        <v>5912</v>
      </c>
      <c r="H93" s="9"/>
      <c r="I93" s="9"/>
      <c r="J93" s="9"/>
      <c r="K93" s="9"/>
      <c r="L93" s="9"/>
      <c r="M93" s="9"/>
      <c r="N93" s="9">
        <f>'Rate Design (unblended)'!S94</f>
        <v>0</v>
      </c>
      <c r="O93" s="9">
        <f>TransportCurrent!O93</f>
        <v>-34.601980000000019</v>
      </c>
      <c r="P93" s="9">
        <f>SUM(G93:O93)</f>
        <v>5877.3980199999996</v>
      </c>
      <c r="Q93" s="66"/>
    </row>
    <row r="94" spans="1:17" x14ac:dyDescent="0.25">
      <c r="A94" s="56"/>
      <c r="G94" s="9"/>
      <c r="H94" s="9"/>
      <c r="I94" s="9"/>
      <c r="J94" s="9"/>
      <c r="K94" s="9"/>
      <c r="L94" s="9"/>
      <c r="M94" s="9"/>
      <c r="N94" s="9"/>
      <c r="O94" s="9"/>
      <c r="P94" s="9"/>
    </row>
    <row r="95" spans="1:17" x14ac:dyDescent="0.25">
      <c r="A95" s="56"/>
      <c r="B95" s="2" t="s">
        <v>213</v>
      </c>
      <c r="G95" s="9"/>
      <c r="H95" s="9"/>
      <c r="I95" s="9"/>
      <c r="J95" s="9"/>
      <c r="K95" s="9"/>
      <c r="L95" s="9">
        <f>TransportCurrent!L95</f>
        <v>0.17399999999999999</v>
      </c>
      <c r="M95" s="9"/>
      <c r="N95" s="9"/>
      <c r="O95" s="9"/>
      <c r="P95" s="9">
        <f>SUM(G95:O95)</f>
        <v>0.17399999999999999</v>
      </c>
      <c r="Q95" s="66"/>
    </row>
    <row r="96" spans="1:17" x14ac:dyDescent="0.25">
      <c r="A96" s="56"/>
      <c r="G96" s="9"/>
      <c r="H96" s="9"/>
      <c r="I96" s="9"/>
      <c r="J96" s="9"/>
      <c r="K96" s="9"/>
      <c r="L96" s="9"/>
      <c r="M96" s="9"/>
      <c r="N96" s="9"/>
      <c r="O96" s="9"/>
      <c r="P96" s="9"/>
      <c r="Q96" s="66"/>
    </row>
    <row r="97" spans="1:17" x14ac:dyDescent="0.25">
      <c r="A97" s="56"/>
      <c r="B97" s="2" t="s">
        <v>42</v>
      </c>
      <c r="G97" s="15"/>
      <c r="H97" s="76">
        <f>H98</f>
        <v>0</v>
      </c>
      <c r="I97" s="15"/>
      <c r="J97" s="15"/>
      <c r="K97" s="15"/>
      <c r="L97" s="15"/>
      <c r="M97" s="15"/>
      <c r="N97" s="76">
        <f>N98</f>
        <v>0</v>
      </c>
      <c r="O97" s="76">
        <f>O98</f>
        <v>-1.6200856000000003E-2</v>
      </c>
      <c r="P97" s="9"/>
    </row>
    <row r="98" spans="1:17" x14ac:dyDescent="0.25">
      <c r="A98" s="56"/>
      <c r="B98" s="45" t="s">
        <v>65</v>
      </c>
      <c r="G98" s="9">
        <f>'Rate Design (unblended)'!AS101</f>
        <v>2.9451000000000001</v>
      </c>
      <c r="H98" s="9">
        <f>'Rate Design (unblended)'!N101</f>
        <v>0</v>
      </c>
      <c r="I98" s="9"/>
      <c r="J98" s="9"/>
      <c r="K98" s="9"/>
      <c r="L98" s="9"/>
      <c r="M98" s="9"/>
      <c r="N98" s="9">
        <f>'Rate Design (unblended)'!S101</f>
        <v>0</v>
      </c>
      <c r="O98" s="9">
        <f>TransportCurrent!O98</f>
        <v>-1.6200856000000003E-2</v>
      </c>
      <c r="P98" s="9">
        <f t="shared" ref="P98:P103" si="1">SUM(G98:O98)</f>
        <v>2.9288991439999998</v>
      </c>
      <c r="Q98" s="66"/>
    </row>
    <row r="99" spans="1:17" x14ac:dyDescent="0.25">
      <c r="A99" s="56"/>
      <c r="B99" s="2" t="s">
        <v>66</v>
      </c>
      <c r="G99" s="9">
        <f>'Rate Design (unblended)'!AS102</f>
        <v>2.8512</v>
      </c>
      <c r="H99" s="9">
        <f>'Rate Design (unblended)'!N102</f>
        <v>0</v>
      </c>
      <c r="I99" s="9"/>
      <c r="J99" s="9"/>
      <c r="K99" s="9"/>
      <c r="L99" s="9"/>
      <c r="M99" s="9"/>
      <c r="N99" s="9">
        <f>'Rate Design (unblended)'!S102</f>
        <v>0</v>
      </c>
      <c r="O99" s="9">
        <f>TransportCurrent!O99</f>
        <v>-1.56839774E-2</v>
      </c>
      <c r="P99" s="9">
        <f t="shared" si="1"/>
        <v>2.8355160225999998</v>
      </c>
      <c r="Q99" s="66"/>
    </row>
    <row r="100" spans="1:17" x14ac:dyDescent="0.25">
      <c r="A100" s="56"/>
      <c r="B100" s="2" t="s">
        <v>67</v>
      </c>
      <c r="G100" s="9">
        <f>'Rate Design (unblended)'!AS103</f>
        <v>2.7189000000000001</v>
      </c>
      <c r="H100" s="9">
        <f>'Rate Design (unblended)'!N103</f>
        <v>0</v>
      </c>
      <c r="I100" s="9"/>
      <c r="J100" s="9"/>
      <c r="K100" s="9"/>
      <c r="L100" s="9"/>
      <c r="M100" s="9"/>
      <c r="N100" s="9">
        <f>'Rate Design (unblended)'!S103</f>
        <v>0</v>
      </c>
      <c r="O100" s="9">
        <f>TransportCurrent!O100</f>
        <v>-1.4956291000000002E-2</v>
      </c>
      <c r="P100" s="9">
        <f t="shared" si="1"/>
        <v>2.7039437090000003</v>
      </c>
      <c r="Q100" s="66"/>
    </row>
    <row r="101" spans="1:17" x14ac:dyDescent="0.25">
      <c r="A101" s="56"/>
      <c r="B101" s="2" t="s">
        <v>68</v>
      </c>
      <c r="G101" s="9">
        <f>'Rate Design (unblended)'!AS104</f>
        <v>2.4508999999999999</v>
      </c>
      <c r="H101" s="9">
        <f>'Rate Design (unblended)'!N104</f>
        <v>0</v>
      </c>
      <c r="I101" s="9"/>
      <c r="J101" s="9"/>
      <c r="K101" s="9"/>
      <c r="L101" s="9"/>
      <c r="M101" s="9"/>
      <c r="N101" s="9">
        <f>'Rate Design (unblended)'!S104</f>
        <v>0</v>
      </c>
      <c r="O101" s="9">
        <f>TransportCurrent!O101</f>
        <v>-1.3482480200000002E-2</v>
      </c>
      <c r="P101" s="9">
        <f t="shared" si="1"/>
        <v>2.4374175197999999</v>
      </c>
      <c r="Q101" s="66"/>
    </row>
    <row r="102" spans="1:17" x14ac:dyDescent="0.25">
      <c r="A102" s="56"/>
      <c r="B102" s="2" t="s">
        <v>69</v>
      </c>
      <c r="G102" s="9">
        <f>'Rate Design (unblended)'!AS105</f>
        <v>2.1335999999999999</v>
      </c>
      <c r="H102" s="9">
        <f>'Rate Design (unblended)'!N105</f>
        <v>0</v>
      </c>
      <c r="I102" s="9"/>
      <c r="J102" s="9"/>
      <c r="K102" s="9"/>
      <c r="L102" s="9"/>
      <c r="M102" s="9"/>
      <c r="N102" s="9">
        <f>'Rate Design (unblended)'!S105</f>
        <v>0</v>
      </c>
      <c r="O102" s="9">
        <f>TransportCurrent!O102</f>
        <v>-1.17370162E-2</v>
      </c>
      <c r="P102" s="9">
        <f t="shared" si="1"/>
        <v>2.1218629837999998</v>
      </c>
      <c r="Q102" s="66"/>
    </row>
    <row r="103" spans="1:17" x14ac:dyDescent="0.25">
      <c r="A103" s="56"/>
      <c r="B103" s="2" t="s">
        <v>70</v>
      </c>
      <c r="G103" s="9">
        <f>'Rate Design (unblended)'!AS106</f>
        <v>1.6123000000000001</v>
      </c>
      <c r="H103" s="9">
        <f>'Rate Design (unblended)'!N106</f>
        <v>0</v>
      </c>
      <c r="I103" s="9"/>
      <c r="J103" s="9"/>
      <c r="K103" s="9"/>
      <c r="L103" s="9"/>
      <c r="M103" s="9"/>
      <c r="N103" s="9">
        <f>'Rate Design (unblended)'!S106</f>
        <v>0</v>
      </c>
      <c r="O103" s="9">
        <f>TransportCurrent!O103</f>
        <v>-8.8692926000000002E-3</v>
      </c>
      <c r="P103" s="9">
        <f t="shared" si="1"/>
        <v>1.6034307074</v>
      </c>
      <c r="Q103" s="66"/>
    </row>
    <row r="104" spans="1:17" ht="15.75" thickBot="1" x14ac:dyDescent="0.3">
      <c r="A104" s="56"/>
      <c r="B104" s="69" t="s">
        <v>199</v>
      </c>
      <c r="C104" s="69"/>
      <c r="D104" s="69"/>
      <c r="E104" s="69"/>
      <c r="F104" s="69"/>
      <c r="G104" s="11"/>
      <c r="H104" s="11"/>
      <c r="I104" s="11"/>
      <c r="J104" s="11"/>
      <c r="K104" s="11"/>
      <c r="L104" s="11"/>
      <c r="M104" s="11"/>
      <c r="N104" s="11"/>
      <c r="O104" s="11"/>
      <c r="P104" s="11">
        <v>2.8897495439999998</v>
      </c>
      <c r="Q104" s="66"/>
    </row>
    <row r="105" spans="1:17" x14ac:dyDescent="0.25">
      <c r="A105" s="56"/>
      <c r="B105" s="16" t="s">
        <v>84</v>
      </c>
      <c r="G105" s="12"/>
      <c r="H105" s="12"/>
      <c r="I105" s="12"/>
      <c r="J105" s="12"/>
      <c r="K105" s="12"/>
      <c r="L105" s="12"/>
      <c r="M105" s="12"/>
      <c r="N105" s="12"/>
      <c r="O105" s="12"/>
      <c r="P105" s="12"/>
    </row>
    <row r="106" spans="1:17" x14ac:dyDescent="0.25">
      <c r="A106" s="56"/>
      <c r="B106" s="2" t="s">
        <v>36</v>
      </c>
      <c r="G106" s="12"/>
      <c r="H106" s="12"/>
      <c r="I106" s="12"/>
      <c r="J106" s="12"/>
      <c r="K106" s="12"/>
      <c r="L106" s="12"/>
      <c r="M106" s="12"/>
      <c r="N106" s="12"/>
      <c r="O106" s="12"/>
      <c r="P106" s="12"/>
    </row>
    <row r="107" spans="1:17" x14ac:dyDescent="0.25">
      <c r="A107" s="56"/>
      <c r="B107" s="45" t="s">
        <v>85</v>
      </c>
      <c r="G107" s="88">
        <f>'Rate Design (unblended)'!AS120</f>
        <v>5912</v>
      </c>
      <c r="H107" s="9"/>
      <c r="I107" s="9"/>
      <c r="J107" s="9"/>
      <c r="K107" s="9"/>
      <c r="L107" s="9"/>
      <c r="M107" s="9"/>
      <c r="N107" s="9"/>
      <c r="O107" s="9">
        <f>TransportCurrent!O107</f>
        <v>-34.601980000000019</v>
      </c>
      <c r="P107" s="9">
        <f>SUM(G107:O107)</f>
        <v>5877.3980199999996</v>
      </c>
      <c r="Q107" s="66"/>
    </row>
    <row r="108" spans="1:17" x14ac:dyDescent="0.25">
      <c r="A108" s="56"/>
      <c r="B108" s="45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17" x14ac:dyDescent="0.25">
      <c r="A109" s="56"/>
      <c r="B109" s="2" t="s">
        <v>213</v>
      </c>
      <c r="G109" s="9"/>
      <c r="H109" s="9"/>
      <c r="I109" s="9"/>
      <c r="J109" s="9"/>
      <c r="K109" s="9"/>
      <c r="L109" s="9">
        <f>TransportCurrent!L109</f>
        <v>0.17399999999999999</v>
      </c>
      <c r="M109" s="9"/>
      <c r="N109" s="9"/>
      <c r="O109" s="9"/>
      <c r="P109" s="9">
        <f>SUM(G109:O109)</f>
        <v>0.17399999999999999</v>
      </c>
      <c r="Q109" s="66"/>
    </row>
    <row r="110" spans="1:17" x14ac:dyDescent="0.25">
      <c r="A110" s="56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66"/>
    </row>
    <row r="111" spans="1:17" x14ac:dyDescent="0.25">
      <c r="A111" s="56"/>
      <c r="B111" s="45" t="s">
        <v>64</v>
      </c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17" x14ac:dyDescent="0.25">
      <c r="A112" s="56"/>
      <c r="B112" s="45" t="s">
        <v>86</v>
      </c>
      <c r="G112" s="9">
        <f>'Rate Design (unblended)'!AS125</f>
        <v>0.74703256445047483</v>
      </c>
      <c r="H112" s="9">
        <f>'Rate Design (unblended)'!N125</f>
        <v>0</v>
      </c>
      <c r="I112" s="9"/>
      <c r="J112" s="9"/>
      <c r="K112" s="9"/>
      <c r="L112" s="9"/>
      <c r="M112" s="9"/>
      <c r="N112" s="9"/>
      <c r="O112" s="9">
        <f>TransportCurrent!O112</f>
        <v>-4.5664780000000006E-3</v>
      </c>
      <c r="P112" s="9">
        <f>SUM(G112:O112)</f>
        <v>0.74246608645047485</v>
      </c>
      <c r="Q112" s="66"/>
    </row>
    <row r="113" spans="1:39" x14ac:dyDescent="0.25">
      <c r="A113" s="56"/>
      <c r="B113" s="45" t="s">
        <v>87</v>
      </c>
      <c r="G113" s="9">
        <f>'Rate Design (unblended)'!AS126</f>
        <v>0.4446</v>
      </c>
      <c r="H113" s="9">
        <f>'Rate Design (unblended)'!N126</f>
        <v>0</v>
      </c>
      <c r="I113" s="9"/>
      <c r="J113" s="9"/>
      <c r="K113" s="9"/>
      <c r="L113" s="9"/>
      <c r="M113" s="9"/>
      <c r="N113" s="9"/>
      <c r="O113" s="9">
        <f>TransportCurrent!O113</f>
        <v>-2.7177612E-3</v>
      </c>
      <c r="P113" s="9">
        <f>SUM(G113:O113)</f>
        <v>0.44188223879999999</v>
      </c>
      <c r="Q113" s="66"/>
    </row>
    <row r="114" spans="1:39" ht="15.75" thickBot="1" x14ac:dyDescent="0.3">
      <c r="A114" s="56"/>
      <c r="B114" s="69" t="s">
        <v>199</v>
      </c>
      <c r="C114" s="69"/>
      <c r="D114" s="69"/>
      <c r="E114" s="69"/>
      <c r="F114" s="69"/>
      <c r="G114" s="11"/>
      <c r="H114" s="11"/>
      <c r="I114" s="11"/>
      <c r="J114" s="11"/>
      <c r="K114" s="11"/>
      <c r="L114" s="11"/>
      <c r="M114" s="11"/>
      <c r="N114" s="11"/>
      <c r="O114" s="11"/>
      <c r="P114" s="11">
        <v>0.91295362200000008</v>
      </c>
      <c r="Q114" s="66"/>
    </row>
    <row r="115" spans="1:39" x14ac:dyDescent="0.25">
      <c r="A115" s="56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</row>
    <row r="116" spans="1:39" hidden="1" outlineLevel="1" x14ac:dyDescent="0.25">
      <c r="A116" s="72" t="s">
        <v>200</v>
      </c>
      <c r="B116" s="73" t="s">
        <v>216</v>
      </c>
      <c r="G116" s="10"/>
      <c r="H116" s="10"/>
      <c r="I116" s="10"/>
      <c r="J116" s="10"/>
      <c r="K116" s="10"/>
      <c r="L116" s="10"/>
      <c r="M116" s="10"/>
      <c r="N116" s="10"/>
      <c r="O116" s="10"/>
      <c r="P116" s="12"/>
      <c r="Q116" s="12"/>
    </row>
    <row r="117" spans="1:39" hidden="1" outlineLevel="1" x14ac:dyDescent="0.25">
      <c r="A117" s="73" t="s">
        <v>204</v>
      </c>
      <c r="B117" s="75" t="s">
        <v>217</v>
      </c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</row>
    <row r="118" spans="1:39" hidden="1" outlineLevel="1" x14ac:dyDescent="0.25">
      <c r="A118" s="73" t="s">
        <v>218</v>
      </c>
      <c r="B118" s="73" t="s">
        <v>219</v>
      </c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</row>
    <row r="119" spans="1:39" hidden="1" outlineLevel="1" x14ac:dyDescent="0.25">
      <c r="A119" s="73" t="s">
        <v>220</v>
      </c>
      <c r="B119" s="73" t="s">
        <v>221</v>
      </c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</row>
    <row r="120" spans="1:39" hidden="1" outlineLevel="1" x14ac:dyDescent="0.25">
      <c r="B120" s="73"/>
      <c r="G120" s="10"/>
      <c r="H120" s="10"/>
      <c r="I120" s="10"/>
      <c r="J120" s="10"/>
      <c r="K120" s="10"/>
      <c r="L120" s="10"/>
      <c r="M120" s="10"/>
      <c r="N120" s="10"/>
      <c r="O120" s="10"/>
      <c r="P120" s="13"/>
      <c r="Q120" s="12"/>
    </row>
    <row r="121" spans="1:39" hidden="1" outlineLevel="1" x14ac:dyDescent="0.25">
      <c r="B121" s="16" t="str">
        <f>B53</f>
        <v>ISSUED: Month DD, YYYY</v>
      </c>
      <c r="P121" s="7" t="str">
        <f>P53</f>
        <v>Effective:Month DD, YYYY</v>
      </c>
      <c r="Q121" s="12"/>
    </row>
    <row r="122" spans="1:39" collapsed="1" x14ac:dyDescent="0.25"/>
    <row r="125" spans="1:39" x14ac:dyDescent="0.25">
      <c r="AL125" s="67">
        <f>SUM(AL104,AL87,AL70,AL45,AL35,AL25,AL15)</f>
        <v>0</v>
      </c>
      <c r="AM125" s="67">
        <f>SUM(AM104,AM87,AM70,AM45,AM35,AM25,AM15)</f>
        <v>0</v>
      </c>
    </row>
    <row r="126" spans="1:39" x14ac:dyDescent="0.25">
      <c r="AL126" s="74"/>
      <c r="AM126" s="74">
        <v>616555782.19513726</v>
      </c>
    </row>
    <row r="127" spans="1:39" x14ac:dyDescent="0.25">
      <c r="AL127" s="67"/>
      <c r="AM127" s="67">
        <f>AM126-AM125</f>
        <v>616555782.19513726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B4184-79BB-472A-82AC-047627506896}">
  <sheetPr codeName="Sheet1"/>
  <dimension ref="A1:AX127"/>
  <sheetViews>
    <sheetView workbookViewId="0"/>
  </sheetViews>
  <sheetFormatPr defaultColWidth="8.85546875" defaultRowHeight="15" outlineLevelRow="1" x14ac:dyDescent="0.25"/>
  <cols>
    <col min="1" max="1" width="3.140625" style="2" customWidth="1"/>
    <col min="2" max="2" width="29.85546875" style="2" customWidth="1"/>
    <col min="3" max="3" width="1" style="2" customWidth="1"/>
    <col min="4" max="4" width="12.7109375" style="2" customWidth="1"/>
    <col min="5" max="5" width="16" style="2" customWidth="1"/>
    <col min="6" max="6" width="15" style="2" customWidth="1"/>
    <col min="7" max="7" width="14.42578125" style="2" customWidth="1"/>
    <col min="8" max="8" width="13.42578125" style="2" bestFit="1" customWidth="1"/>
    <col min="9" max="9" width="10.28515625" style="2" bestFit="1" customWidth="1"/>
    <col min="10" max="10" width="13.28515625" style="2" bestFit="1" customWidth="1"/>
    <col min="11" max="11" width="14" style="2" customWidth="1"/>
    <col min="12" max="12" width="9.5703125" style="2" bestFit="1" customWidth="1"/>
    <col min="13" max="13" width="11.140625" style="2" customWidth="1"/>
    <col min="14" max="14" width="11.7109375" style="2" customWidth="1"/>
    <col min="15" max="18" width="8.85546875" style="68"/>
    <col min="19" max="21" width="8.85546875" style="2"/>
    <col min="22" max="22" width="12.28515625" style="2" customWidth="1"/>
    <col min="23" max="23" width="12.42578125" style="2" bestFit="1" customWidth="1"/>
    <col min="24" max="24" width="10.5703125" style="2" bestFit="1" customWidth="1"/>
    <col min="25" max="25" width="9" style="2" bestFit="1" customWidth="1"/>
    <col min="26" max="26" width="12.85546875" style="2" bestFit="1" customWidth="1"/>
    <col min="27" max="27" width="14.140625" style="2" bestFit="1" customWidth="1"/>
    <col min="28" max="28" width="13.28515625" style="2" bestFit="1" customWidth="1"/>
    <col min="29" max="35" width="12.42578125" style="2" customWidth="1"/>
    <col min="36" max="36" width="13" style="2" bestFit="1" customWidth="1"/>
    <col min="37" max="37" width="12.42578125" style="2" bestFit="1" customWidth="1"/>
    <col min="38" max="43" width="8.85546875" style="68"/>
    <col min="44" max="44" width="9.5703125" style="2" customWidth="1"/>
    <col min="45" max="45" width="11.28515625" style="2" bestFit="1" customWidth="1"/>
    <col min="46" max="46" width="13.28515625" style="2" bestFit="1" customWidth="1"/>
    <col min="47" max="47" width="12.85546875" style="2" bestFit="1" customWidth="1"/>
    <col min="48" max="48" width="11" style="2" bestFit="1" customWidth="1"/>
    <col min="49" max="49" width="20" style="2" bestFit="1" customWidth="1"/>
    <col min="50" max="50" width="19.5703125" style="2" bestFit="1" customWidth="1"/>
    <col min="51" max="16384" width="8.85546875" style="2"/>
  </cols>
  <sheetData>
    <row r="1" spans="2:50" x14ac:dyDescent="0.25">
      <c r="B1" s="57" t="s">
        <v>178</v>
      </c>
    </row>
    <row r="2" spans="2:50" x14ac:dyDescent="0.25">
      <c r="B2" s="57"/>
      <c r="F2" s="66"/>
    </row>
    <row r="3" spans="2:50" x14ac:dyDescent="0.25">
      <c r="B3" s="57"/>
      <c r="F3" s="66"/>
    </row>
    <row r="4" spans="2:50" x14ac:dyDescent="0.25">
      <c r="B4" s="80" t="s">
        <v>180</v>
      </c>
      <c r="G4" s="81"/>
    </row>
    <row r="5" spans="2:50" x14ac:dyDescent="0.25">
      <c r="B5" s="2" t="s">
        <v>182</v>
      </c>
      <c r="D5" s="82" t="s">
        <v>183</v>
      </c>
      <c r="E5" s="83"/>
      <c r="F5" s="84"/>
      <c r="G5" s="14" t="s">
        <v>184</v>
      </c>
      <c r="H5" s="14" t="s">
        <v>185</v>
      </c>
      <c r="I5" s="14" t="s">
        <v>186</v>
      </c>
      <c r="J5" s="14" t="s">
        <v>187</v>
      </c>
      <c r="K5" s="14" t="s">
        <v>185</v>
      </c>
      <c r="L5" s="14" t="s">
        <v>185</v>
      </c>
      <c r="M5" s="14" t="s">
        <v>185</v>
      </c>
      <c r="N5" s="85" t="s">
        <v>188</v>
      </c>
      <c r="V5" s="2" t="s">
        <v>227</v>
      </c>
    </row>
    <row r="6" spans="2:50" ht="17.25" x14ac:dyDescent="0.4">
      <c r="D6" s="60" t="s">
        <v>25</v>
      </c>
      <c r="E6" s="60" t="s">
        <v>189</v>
      </c>
      <c r="F6" s="60" t="s">
        <v>190</v>
      </c>
      <c r="G6" s="60" t="s">
        <v>191</v>
      </c>
      <c r="H6" s="60" t="s">
        <v>18</v>
      </c>
      <c r="I6" s="60" t="s">
        <v>19</v>
      </c>
      <c r="J6" s="60" t="s">
        <v>192</v>
      </c>
      <c r="K6" s="60" t="s">
        <v>21</v>
      </c>
      <c r="L6" s="60" t="s">
        <v>22</v>
      </c>
      <c r="M6" s="86" t="s">
        <v>193</v>
      </c>
      <c r="N6" s="60" t="s">
        <v>24</v>
      </c>
      <c r="AC6" s="38" t="s">
        <v>27</v>
      </c>
      <c r="AD6" s="38"/>
      <c r="AE6" s="38"/>
      <c r="AF6" s="38"/>
      <c r="AG6" s="38"/>
      <c r="AH6" s="38"/>
      <c r="AI6" s="38"/>
    </row>
    <row r="7" spans="2:50" ht="17.25" x14ac:dyDescent="0.4">
      <c r="D7" s="61">
        <v>-1</v>
      </c>
      <c r="E7" s="61">
        <v>-2</v>
      </c>
      <c r="F7" s="61">
        <v>-3</v>
      </c>
      <c r="G7" s="61">
        <v>-4</v>
      </c>
      <c r="H7" s="61">
        <v>-5</v>
      </c>
      <c r="I7" s="61">
        <v>-6</v>
      </c>
      <c r="J7" s="61">
        <v>-7</v>
      </c>
      <c r="K7" s="61">
        <v>-8</v>
      </c>
      <c r="L7" s="61">
        <v>-9</v>
      </c>
      <c r="M7" s="61">
        <v>-10</v>
      </c>
      <c r="N7" s="61">
        <v>-11</v>
      </c>
      <c r="V7" s="37" t="s">
        <v>113</v>
      </c>
      <c r="W7" s="37" t="s">
        <v>228</v>
      </c>
      <c r="X7" s="37" t="s">
        <v>17</v>
      </c>
      <c r="Y7" s="37" t="s">
        <v>229</v>
      </c>
      <c r="Z7" s="37" t="s">
        <v>27</v>
      </c>
      <c r="AA7" s="87" t="s">
        <v>29</v>
      </c>
      <c r="AB7" s="87" t="s">
        <v>230</v>
      </c>
      <c r="AC7" s="37" t="s">
        <v>18</v>
      </c>
      <c r="AD7" s="37" t="s">
        <v>19</v>
      </c>
      <c r="AE7" s="37" t="s">
        <v>192</v>
      </c>
      <c r="AF7" s="37" t="s">
        <v>21</v>
      </c>
      <c r="AG7" s="37" t="s">
        <v>22</v>
      </c>
      <c r="AH7" s="37" t="s">
        <v>193</v>
      </c>
      <c r="AI7" s="37" t="s">
        <v>24</v>
      </c>
      <c r="AJ7" s="87" t="s">
        <v>231</v>
      </c>
    </row>
    <row r="8" spans="2:50" x14ac:dyDescent="0.25">
      <c r="B8" s="63" t="s">
        <v>196</v>
      </c>
      <c r="H8" s="3">
        <v>6.9999999999999999E-4</v>
      </c>
      <c r="M8" s="64">
        <v>0.05</v>
      </c>
      <c r="N8" s="65">
        <v>-6.1460000000000004E-3</v>
      </c>
    </row>
    <row r="9" spans="2:50" x14ac:dyDescent="0.25">
      <c r="B9" s="2" t="s">
        <v>36</v>
      </c>
      <c r="D9" s="9"/>
      <c r="E9" s="9"/>
      <c r="F9" s="9"/>
      <c r="G9" s="88">
        <v>16.8</v>
      </c>
      <c r="H9" s="9"/>
      <c r="I9" s="9"/>
      <c r="J9" s="9">
        <v>3.5999999999999999E-3</v>
      </c>
      <c r="K9" s="9"/>
      <c r="L9" s="9"/>
      <c r="M9" s="9">
        <v>0.84000000000000008</v>
      </c>
      <c r="N9" s="9">
        <v>-0.10325280000000001</v>
      </c>
      <c r="V9" s="55">
        <v>6587211.9259256786</v>
      </c>
      <c r="X9" s="33">
        <f>G9</f>
        <v>16.8</v>
      </c>
      <c r="Z9" s="66">
        <f>SUM(H9:N9)</f>
        <v>0.74034720000000009</v>
      </c>
      <c r="AA9" s="67">
        <f>$V9*X$9</f>
        <v>110665160.35555141</v>
      </c>
      <c r="AB9" s="67">
        <f>$V9*Y$9</f>
        <v>0</v>
      </c>
      <c r="AC9" s="67">
        <f>$V9*H$9</f>
        <v>0</v>
      </c>
      <c r="AD9" s="67">
        <f>$V9*I$9</f>
        <v>0</v>
      </c>
      <c r="AE9" s="67">
        <f>$V9*J$9</f>
        <v>23713.962933332441</v>
      </c>
      <c r="AF9" s="67"/>
      <c r="AG9" s="67">
        <f t="shared" ref="AG9:AI10" si="0">$V9*L$9</f>
        <v>0</v>
      </c>
      <c r="AH9" s="67">
        <f t="shared" si="0"/>
        <v>5533258.0177775705</v>
      </c>
      <c r="AI9" s="67">
        <f t="shared" si="0"/>
        <v>-680148.07554521889</v>
      </c>
      <c r="AJ9" s="67">
        <f>SUM(AA9:AI9)</f>
        <v>115541984.26071709</v>
      </c>
    </row>
    <row r="10" spans="2:50" x14ac:dyDescent="0.25"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V10" s="55">
        <v>468120</v>
      </c>
      <c r="X10" s="33"/>
      <c r="AA10" s="67">
        <f>$V10*X$9</f>
        <v>7864416</v>
      </c>
      <c r="AB10" s="67">
        <f>$V10*Y$9</f>
        <v>0</v>
      </c>
      <c r="AC10" s="67">
        <f>$V10*H$9</f>
        <v>0</v>
      </c>
      <c r="AD10" s="67">
        <f>$V10*I$9</f>
        <v>0</v>
      </c>
      <c r="AE10" s="67"/>
      <c r="AF10" s="67"/>
      <c r="AG10" s="67">
        <f t="shared" si="0"/>
        <v>0</v>
      </c>
      <c r="AH10" s="67">
        <f t="shared" si="0"/>
        <v>393220.80000000005</v>
      </c>
      <c r="AI10" s="67">
        <f t="shared" si="0"/>
        <v>-48334.700736000006</v>
      </c>
      <c r="AJ10" s="67">
        <f>SUM(AA10:AI10)</f>
        <v>8209302.0992639996</v>
      </c>
    </row>
    <row r="11" spans="2:50" x14ac:dyDescent="0.25">
      <c r="B11" s="2" t="s">
        <v>25</v>
      </c>
      <c r="D11" s="15">
        <v>1.8641000000000001</v>
      </c>
      <c r="E11" s="15"/>
      <c r="F11" s="15"/>
      <c r="G11" s="15"/>
      <c r="H11" s="15"/>
      <c r="I11" s="15">
        <v>4.1000000000000002E-2</v>
      </c>
      <c r="J11" s="15"/>
      <c r="K11" s="15"/>
      <c r="L11" s="15"/>
      <c r="M11" s="9"/>
      <c r="N11" s="9"/>
      <c r="X11" s="33"/>
      <c r="AA11" s="67"/>
      <c r="AB11" s="67"/>
      <c r="AC11" s="67"/>
      <c r="AD11" s="67"/>
      <c r="AE11" s="67"/>
      <c r="AF11" s="67"/>
      <c r="AG11" s="67"/>
      <c r="AH11" s="67"/>
      <c r="AI11" s="67"/>
    </row>
    <row r="12" spans="2:50" x14ac:dyDescent="0.25">
      <c r="B12" s="2" t="s">
        <v>197</v>
      </c>
      <c r="D12" s="15"/>
      <c r="E12" s="15">
        <v>0.34710000000000002</v>
      </c>
      <c r="F12" s="15">
        <v>5.5106891254665715</v>
      </c>
      <c r="G12" s="15"/>
      <c r="H12" s="15"/>
      <c r="I12" s="15">
        <v>0.12889999999999999</v>
      </c>
      <c r="J12" s="15"/>
      <c r="K12" s="15"/>
      <c r="L12" s="15">
        <v>8.6499999999999994E-2</v>
      </c>
      <c r="M12" s="9"/>
      <c r="N12" s="9"/>
      <c r="X12" s="33"/>
    </row>
    <row r="13" spans="2:50" x14ac:dyDescent="0.25">
      <c r="B13" s="2" t="s">
        <v>42</v>
      </c>
      <c r="D13" s="9"/>
      <c r="E13" s="9"/>
      <c r="F13" s="9"/>
      <c r="G13" s="9">
        <v>5.3536999999999999</v>
      </c>
      <c r="H13" s="9"/>
      <c r="I13" s="9"/>
      <c r="J13" s="9"/>
      <c r="K13" s="15">
        <v>1.0954999999999999</v>
      </c>
      <c r="L13" s="9"/>
      <c r="M13" s="9">
        <v>0.33528000000000002</v>
      </c>
      <c r="N13" s="9">
        <v>-3.2903840199999999E-2</v>
      </c>
      <c r="W13" s="55">
        <v>46273106.057382293</v>
      </c>
      <c r="X13" s="33">
        <f>G13</f>
        <v>5.3536999999999999</v>
      </c>
      <c r="Y13" s="66">
        <f>SUM(D11:F12)</f>
        <v>7.7218891254665714</v>
      </c>
      <c r="Z13" s="66">
        <f>SUM(H11:N14)</f>
        <v>1.6579761598</v>
      </c>
      <c r="AA13" s="67">
        <f>$W13*X$13</f>
        <v>247732327.89940757</v>
      </c>
      <c r="AB13" s="67">
        <f>$W13*Y$13</f>
        <v>357315794.46606165</v>
      </c>
      <c r="AC13" s="67">
        <f t="shared" ref="AC13:AE14" si="1">$W13*SUM(H$11:H$14)</f>
        <v>171210.49241231449</v>
      </c>
      <c r="AD13" s="67">
        <f t="shared" si="1"/>
        <v>7861800.7191492515</v>
      </c>
      <c r="AE13" s="67">
        <f t="shared" si="1"/>
        <v>0</v>
      </c>
      <c r="AF13" s="67"/>
      <c r="AG13" s="67">
        <f t="shared" ref="AG13:AI14" si="2">$W13*SUM(L$11:L$14)</f>
        <v>4002623.6739635682</v>
      </c>
      <c r="AH13" s="67">
        <f t="shared" si="2"/>
        <v>15514446.998919137</v>
      </c>
      <c r="AI13" s="67">
        <f t="shared" si="2"/>
        <v>-1522562.8872697591</v>
      </c>
      <c r="AJ13" s="67">
        <f>SUM(AA13:AI13)</f>
        <v>631075641.36264372</v>
      </c>
      <c r="AR13" s="67"/>
      <c r="AS13" s="67"/>
      <c r="AT13" s="67"/>
      <c r="AU13" s="67"/>
      <c r="AV13" s="67"/>
      <c r="AW13" s="67"/>
      <c r="AX13" s="67"/>
    </row>
    <row r="14" spans="2:50" x14ac:dyDescent="0.25">
      <c r="B14" s="2" t="s">
        <v>198</v>
      </c>
      <c r="D14" s="9"/>
      <c r="E14" s="9"/>
      <c r="F14" s="9"/>
      <c r="G14" s="9"/>
      <c r="H14" s="9">
        <v>3.7000000000000002E-3</v>
      </c>
      <c r="I14" s="9"/>
      <c r="J14" s="9"/>
      <c r="K14" s="9"/>
      <c r="L14" s="9"/>
      <c r="M14" s="9"/>
      <c r="N14" s="9"/>
      <c r="W14" s="55">
        <v>4103527.2956059603</v>
      </c>
      <c r="X14" s="33"/>
      <c r="AA14" s="67">
        <f>$W14*X$13</f>
        <v>21969054.082485631</v>
      </c>
      <c r="AB14" s="67">
        <f>$W14*Y$13</f>
        <v>31686982.799994912</v>
      </c>
      <c r="AC14" s="67">
        <f t="shared" si="1"/>
        <v>15183.050993742054</v>
      </c>
      <c r="AD14" s="67">
        <f t="shared" si="1"/>
        <v>697189.28752345266</v>
      </c>
      <c r="AE14" s="67">
        <f t="shared" si="1"/>
        <v>0</v>
      </c>
      <c r="AF14" s="67"/>
      <c r="AG14" s="67">
        <f t="shared" si="2"/>
        <v>354955.11106991553</v>
      </c>
      <c r="AH14" s="67">
        <f t="shared" si="2"/>
        <v>1375830.6316707665</v>
      </c>
      <c r="AI14" s="67">
        <f t="shared" si="2"/>
        <v>-135021.80639095668</v>
      </c>
      <c r="AJ14" s="67">
        <f>SUM(AA14:AI14)</f>
        <v>55964173.157347471</v>
      </c>
      <c r="AR14" s="67"/>
      <c r="AS14" s="67"/>
      <c r="AT14" s="67"/>
      <c r="AU14" s="67"/>
      <c r="AV14" s="67"/>
    </row>
    <row r="15" spans="2:50" ht="15.75" thickBot="1" x14ac:dyDescent="0.3">
      <c r="B15" s="69" t="s">
        <v>199</v>
      </c>
      <c r="C15" s="69"/>
      <c r="D15" s="11"/>
      <c r="E15" s="11"/>
      <c r="F15" s="11"/>
      <c r="G15" s="11"/>
      <c r="H15" s="11"/>
      <c r="I15" s="11">
        <v>0.1699</v>
      </c>
      <c r="J15" s="11"/>
      <c r="K15" s="11"/>
      <c r="L15" s="11"/>
      <c r="M15" s="11"/>
      <c r="N15" s="11"/>
      <c r="V15" s="54">
        <f>SUM(V9:V14)</f>
        <v>7055331.9259256786</v>
      </c>
      <c r="W15" s="54">
        <f>SUM(W9:W14)</f>
        <v>50376633.352988251</v>
      </c>
      <c r="X15" s="33"/>
      <c r="AA15" s="71">
        <f>SUM(AA9:AA14)</f>
        <v>388230958.3374446</v>
      </c>
      <c r="AB15" s="71">
        <f>SUM(AB9:AB14)</f>
        <v>389002777.26605654</v>
      </c>
      <c r="AC15" s="71">
        <f>SUM(AC9:AC14)</f>
        <v>186393.54340605653</v>
      </c>
      <c r="AD15" s="71">
        <f>SUM(AD9:AD14)</f>
        <v>8558990.0066727046</v>
      </c>
      <c r="AE15" s="71">
        <f>SUM(AE9:AE14)</f>
        <v>23713.962933332441</v>
      </c>
      <c r="AF15" s="71"/>
      <c r="AG15" s="71">
        <f>SUM(AG9:AG14)</f>
        <v>4357578.785033484</v>
      </c>
      <c r="AH15" s="71">
        <f>SUM(AH9:AH14)</f>
        <v>22816756.448367473</v>
      </c>
      <c r="AI15" s="71">
        <f>SUM(AI9:AI14)</f>
        <v>-2386067.4699419346</v>
      </c>
      <c r="AJ15" s="71">
        <f>SUM(AJ9:AJ14)</f>
        <v>810791100.87997222</v>
      </c>
    </row>
    <row r="16" spans="2:50" x14ac:dyDescent="0.25">
      <c r="B16" s="63" t="s">
        <v>46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V16" s="89">
        <v>7055331.9259256786</v>
      </c>
      <c r="W16" s="89">
        <v>50376633.352988251</v>
      </c>
      <c r="X16" s="73"/>
      <c r="Y16" s="73"/>
      <c r="Z16" s="73"/>
      <c r="AA16" s="74">
        <v>388230958.3374446</v>
      </c>
      <c r="AB16" s="74">
        <v>389002777.26605654</v>
      </c>
      <c r="AC16" s="74">
        <v>186393.54340605653</v>
      </c>
      <c r="AD16" s="74">
        <v>8558990.0066727046</v>
      </c>
      <c r="AE16" s="74">
        <v>23713.962933332441</v>
      </c>
      <c r="AF16" s="74"/>
      <c r="AG16" s="74">
        <v>4357578.785033484</v>
      </c>
      <c r="AH16" s="74">
        <v>22816756.448367473</v>
      </c>
      <c r="AI16" s="74">
        <v>-2386067.469941935</v>
      </c>
      <c r="AJ16" s="74">
        <v>810791100.87997222</v>
      </c>
    </row>
    <row r="17" spans="1:36" x14ac:dyDescent="0.25">
      <c r="B17" s="2" t="s">
        <v>36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AA17" s="67"/>
      <c r="AB17" s="67"/>
      <c r="AC17" s="67"/>
      <c r="AD17" s="67"/>
      <c r="AE17" s="67"/>
      <c r="AF17" s="67"/>
      <c r="AG17" s="67"/>
      <c r="AH17" s="67"/>
      <c r="AI17" s="67"/>
    </row>
    <row r="18" spans="1:36" x14ac:dyDescent="0.25">
      <c r="B18" s="2" t="s">
        <v>47</v>
      </c>
      <c r="D18" s="9"/>
      <c r="E18" s="9"/>
      <c r="F18" s="9"/>
      <c r="G18" s="88">
        <v>22</v>
      </c>
      <c r="H18" s="9"/>
      <c r="I18" s="9"/>
      <c r="J18" s="9">
        <v>3.5999999999999999E-3</v>
      </c>
      <c r="K18" s="9"/>
      <c r="L18" s="9"/>
      <c r="M18" s="9">
        <v>1.1000000000000001</v>
      </c>
      <c r="N18" s="9">
        <v>-0.135212</v>
      </c>
      <c r="V18" s="55">
        <v>425015.36499011226</v>
      </c>
      <c r="X18" s="33">
        <f>G18</f>
        <v>22</v>
      </c>
      <c r="Z18" s="66">
        <f>SUM(H18:N18)</f>
        <v>0.96838800000000014</v>
      </c>
      <c r="AA18" s="67">
        <f>$V18*X18</f>
        <v>9350338.0297824703</v>
      </c>
      <c r="AB18" s="67">
        <f>$V18*Y18</f>
        <v>0</v>
      </c>
      <c r="AC18" s="67">
        <f t="shared" ref="AC18:AE19" si="3">$V18*H18</f>
        <v>0</v>
      </c>
      <c r="AD18" s="67">
        <f t="shared" si="3"/>
        <v>0</v>
      </c>
      <c r="AE18" s="67">
        <f t="shared" si="3"/>
        <v>1530.0553139644041</v>
      </c>
      <c r="AF18" s="67"/>
      <c r="AG18" s="67">
        <f t="shared" ref="AG18:AI19" si="4">$V18*L18</f>
        <v>0</v>
      </c>
      <c r="AH18" s="67">
        <f t="shared" si="4"/>
        <v>467516.90148912353</v>
      </c>
      <c r="AI18" s="67">
        <f t="shared" si="4"/>
        <v>-57467.17753104306</v>
      </c>
      <c r="AJ18" s="67">
        <f>SUM(AA18:AI18)</f>
        <v>9761917.8090545163</v>
      </c>
    </row>
    <row r="19" spans="1:36" x14ac:dyDescent="0.25">
      <c r="B19" s="2" t="s">
        <v>48</v>
      </c>
      <c r="D19" s="15"/>
      <c r="E19" s="15"/>
      <c r="F19" s="15"/>
      <c r="G19" s="90">
        <v>44</v>
      </c>
      <c r="H19" s="15"/>
      <c r="I19" s="15"/>
      <c r="J19" s="9">
        <v>3.5999999999999999E-3</v>
      </c>
      <c r="K19" s="15"/>
      <c r="L19" s="15"/>
      <c r="M19" s="15">
        <v>2.2000000000000002</v>
      </c>
      <c r="N19" s="9">
        <v>-0.270424</v>
      </c>
      <c r="V19" s="55">
        <v>34838.100972571832</v>
      </c>
      <c r="W19" s="55"/>
      <c r="X19" s="33">
        <f>G19</f>
        <v>44</v>
      </c>
      <c r="Z19" s="66">
        <f>SUM(H19:N19)</f>
        <v>1.9331760000000002</v>
      </c>
      <c r="AA19" s="67">
        <f>$V19*X19</f>
        <v>1532876.4427931607</v>
      </c>
      <c r="AB19" s="67">
        <f>$V19*Y19</f>
        <v>0</v>
      </c>
      <c r="AC19" s="67">
        <f t="shared" si="3"/>
        <v>0</v>
      </c>
      <c r="AD19" s="67">
        <f t="shared" si="3"/>
        <v>0</v>
      </c>
      <c r="AE19" s="67">
        <f t="shared" si="3"/>
        <v>125.4171635012586</v>
      </c>
      <c r="AF19" s="67"/>
      <c r="AG19" s="67">
        <f t="shared" si="4"/>
        <v>0</v>
      </c>
      <c r="AH19" s="67">
        <f t="shared" si="4"/>
        <v>76643.822139658034</v>
      </c>
      <c r="AI19" s="67">
        <f t="shared" si="4"/>
        <v>-9421.0586174067648</v>
      </c>
      <c r="AJ19" s="67">
        <f>SUM(AA19:AI19)</f>
        <v>1600224.6234789132</v>
      </c>
    </row>
    <row r="20" spans="1:36" x14ac:dyDescent="0.25"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V20" s="55"/>
      <c r="W20" s="55"/>
      <c r="X20" s="33"/>
      <c r="AA20" s="67"/>
      <c r="AB20" s="67"/>
      <c r="AC20" s="67"/>
      <c r="AD20" s="67"/>
      <c r="AE20" s="67"/>
      <c r="AF20" s="67"/>
      <c r="AG20" s="67"/>
      <c r="AH20" s="67"/>
      <c r="AI20" s="67"/>
      <c r="AJ20" s="67"/>
    </row>
    <row r="21" spans="1:36" x14ac:dyDescent="0.25">
      <c r="A21" s="73" t="s">
        <v>200</v>
      </c>
      <c r="B21" s="2" t="s">
        <v>201</v>
      </c>
      <c r="D21" s="9">
        <v>0.83</v>
      </c>
      <c r="E21" s="9"/>
      <c r="F21" s="9"/>
      <c r="G21" s="9"/>
      <c r="H21" s="9"/>
      <c r="I21" s="9"/>
      <c r="J21" s="9"/>
      <c r="K21" s="9"/>
      <c r="L21" s="9"/>
      <c r="M21" s="9"/>
      <c r="N21" s="9"/>
      <c r="X21" s="33"/>
      <c r="AA21" s="67"/>
      <c r="AB21" s="67"/>
      <c r="AC21" s="67"/>
      <c r="AD21" s="67"/>
      <c r="AE21" s="67"/>
      <c r="AF21" s="67"/>
      <c r="AG21" s="67"/>
      <c r="AH21" s="67"/>
      <c r="AI21" s="67"/>
    </row>
    <row r="22" spans="1:36" x14ac:dyDescent="0.25">
      <c r="B22" s="2" t="s">
        <v>197</v>
      </c>
      <c r="D22" s="15">
        <v>1.0341</v>
      </c>
      <c r="E22" s="15">
        <v>0.34710000000000002</v>
      </c>
      <c r="F22" s="15">
        <v>5.5106891254665715</v>
      </c>
      <c r="G22" s="15"/>
      <c r="H22" s="15"/>
      <c r="I22" s="15">
        <v>2.5600000000000001E-2</v>
      </c>
      <c r="J22" s="15"/>
      <c r="K22" s="15"/>
      <c r="L22" s="15">
        <v>8.6499999999999994E-2</v>
      </c>
      <c r="M22" s="9"/>
      <c r="N22" s="9"/>
      <c r="X22" s="33"/>
    </row>
    <row r="23" spans="1:36" x14ac:dyDescent="0.25">
      <c r="B23" s="2" t="s">
        <v>42</v>
      </c>
      <c r="D23" s="15"/>
      <c r="E23" s="15"/>
      <c r="F23" s="15"/>
      <c r="G23" s="15">
        <v>3.9843999999999999</v>
      </c>
      <c r="H23" s="15"/>
      <c r="I23" s="15"/>
      <c r="J23" s="15"/>
      <c r="K23" s="15"/>
      <c r="L23" s="15"/>
      <c r="M23" s="9">
        <v>0.20482500000000001</v>
      </c>
      <c r="N23" s="9">
        <v>-2.4488122400000003E-2</v>
      </c>
      <c r="W23" s="55">
        <v>7025462.9230022253</v>
      </c>
      <c r="X23" s="33">
        <f>G23</f>
        <v>3.9843999999999999</v>
      </c>
      <c r="Y23" s="66">
        <f>SUM(D21:F22)</f>
        <v>7.7218891254665714</v>
      </c>
      <c r="Z23" s="66">
        <f>SUM(H21:N24)</f>
        <v>0.29523687760000006</v>
      </c>
      <c r="AA23" s="67">
        <f>$W23*X23</f>
        <v>27992254.470410068</v>
      </c>
      <c r="AB23" s="67">
        <f>$W23*Y23</f>
        <v>54249845.746499479</v>
      </c>
      <c r="AC23" s="67">
        <f>$W23*SUM(H21:H24)</f>
        <v>19671.29618440623</v>
      </c>
      <c r="AD23" s="67">
        <f>$W23*SUM(I21:I24)</f>
        <v>179851.85082885699</v>
      </c>
      <c r="AE23" s="67">
        <f>$W23*SUM(J21:J24)</f>
        <v>0</v>
      </c>
      <c r="AF23" s="67"/>
      <c r="AG23" s="67">
        <f>$W23*SUM(L21:L24)</f>
        <v>607702.54283969244</v>
      </c>
      <c r="AH23" s="67">
        <f>$W23*SUM(M21:M24)</f>
        <v>1438990.4432039307</v>
      </c>
      <c r="AI23" s="67">
        <f>$W23*SUM(N21:N24)</f>
        <v>-172040.3959751403</v>
      </c>
      <c r="AJ23" s="67">
        <f>SUM(AA23:AI23)</f>
        <v>84316275.953991279</v>
      </c>
    </row>
    <row r="24" spans="1:36" x14ac:dyDescent="0.25">
      <c r="B24" s="2" t="s">
        <v>198</v>
      </c>
      <c r="D24" s="9"/>
      <c r="E24" s="9"/>
      <c r="F24" s="9"/>
      <c r="G24" s="9"/>
      <c r="H24" s="9">
        <v>2.8E-3</v>
      </c>
      <c r="I24" s="9"/>
      <c r="J24" s="9"/>
      <c r="K24" s="9"/>
      <c r="L24" s="9"/>
      <c r="M24" s="9"/>
      <c r="N24" s="9"/>
      <c r="X24" s="33"/>
      <c r="AA24" s="67"/>
      <c r="AB24" s="67"/>
      <c r="AC24" s="67"/>
      <c r="AD24" s="67"/>
      <c r="AE24" s="67"/>
      <c r="AF24" s="67"/>
      <c r="AG24" s="67"/>
      <c r="AH24" s="67"/>
      <c r="AI24" s="67"/>
      <c r="AJ24" s="67"/>
    </row>
    <row r="25" spans="1:36" ht="15.75" thickBot="1" x14ac:dyDescent="0.3">
      <c r="B25" s="69" t="s">
        <v>199</v>
      </c>
      <c r="C25" s="69"/>
      <c r="D25" s="11">
        <v>1.8641000000000001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V25" s="54">
        <f>SUM(V19:V24)</f>
        <v>34838.100972571832</v>
      </c>
      <c r="W25" s="54">
        <f>SUM(W19:W24)</f>
        <v>7025462.9230022253</v>
      </c>
      <c r="X25" s="33"/>
      <c r="AA25" s="71">
        <f>SUM(AA18:AA24)</f>
        <v>38875468.942985699</v>
      </c>
      <c r="AB25" s="71">
        <f>SUM(AB18:AB24)</f>
        <v>54249845.746499479</v>
      </c>
      <c r="AC25" s="71">
        <f>SUM(AC18:AC24)</f>
        <v>19671.29618440623</v>
      </c>
      <c r="AD25" s="71">
        <f>SUM(AD18:AD24)</f>
        <v>179851.85082885699</v>
      </c>
      <c r="AE25" s="71">
        <f>SUM(AE18:AE24)</f>
        <v>1655.4724774656627</v>
      </c>
      <c r="AF25" s="71"/>
      <c r="AG25" s="71">
        <f>SUM(AG18:AG24)</f>
        <v>607702.54283969244</v>
      </c>
      <c r="AH25" s="71">
        <f>SUM(AH18:AH24)</f>
        <v>1983151.1668327122</v>
      </c>
      <c r="AI25" s="71">
        <f>SUM(AI18:AI24)</f>
        <v>-238928.63212359013</v>
      </c>
      <c r="AJ25" s="71">
        <f>SUM(AJ18:AJ24)</f>
        <v>95678418.386524707</v>
      </c>
    </row>
    <row r="26" spans="1:36" x14ac:dyDescent="0.25">
      <c r="B26" s="63" t="s">
        <v>50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36" x14ac:dyDescent="0.25">
      <c r="B27" s="2" t="s">
        <v>36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36" x14ac:dyDescent="0.25">
      <c r="B28" s="2" t="s">
        <v>47</v>
      </c>
      <c r="D28" s="9"/>
      <c r="E28" s="9"/>
      <c r="F28" s="9"/>
      <c r="G28" s="88">
        <v>22</v>
      </c>
      <c r="H28" s="9"/>
      <c r="I28" s="9"/>
      <c r="J28" s="9">
        <v>3.5999999999999999E-3</v>
      </c>
      <c r="K28" s="9"/>
      <c r="L28" s="9"/>
      <c r="M28" s="9">
        <v>1.1000000000000001</v>
      </c>
      <c r="N28" s="9">
        <v>-0.135212</v>
      </c>
      <c r="V28" s="55">
        <v>393</v>
      </c>
      <c r="X28" s="33">
        <f>G28</f>
        <v>22</v>
      </c>
      <c r="Z28" s="66">
        <f>SUM(H28:N28)</f>
        <v>0.96838800000000014</v>
      </c>
      <c r="AA28" s="67">
        <f>$V28*X28</f>
        <v>8646</v>
      </c>
      <c r="AB28" s="67">
        <f>$V28*Y28</f>
        <v>0</v>
      </c>
      <c r="AC28" s="67">
        <f t="shared" ref="AC28:AE29" si="5">$V28*H28</f>
        <v>0</v>
      </c>
      <c r="AD28" s="67">
        <f t="shared" si="5"/>
        <v>0</v>
      </c>
      <c r="AE28" s="67">
        <f t="shared" si="5"/>
        <v>1.4148000000000001</v>
      </c>
      <c r="AF28" s="67"/>
      <c r="AG28" s="67">
        <f t="shared" ref="AG28:AI29" si="6">$V28*L28</f>
        <v>0</v>
      </c>
      <c r="AH28" s="67">
        <f t="shared" si="6"/>
        <v>432.3</v>
      </c>
      <c r="AI28" s="67">
        <f t="shared" si="6"/>
        <v>-53.138315999999996</v>
      </c>
      <c r="AJ28" s="67">
        <f>SUM(AA28:AI28)</f>
        <v>9026.5764839999993</v>
      </c>
    </row>
    <row r="29" spans="1:36" x14ac:dyDescent="0.25">
      <c r="B29" s="2" t="s">
        <v>48</v>
      </c>
      <c r="D29" s="15"/>
      <c r="E29" s="15"/>
      <c r="F29" s="15"/>
      <c r="G29" s="90">
        <v>44</v>
      </c>
      <c r="H29" s="15"/>
      <c r="I29" s="15"/>
      <c r="J29" s="9">
        <v>3.5999999999999999E-3</v>
      </c>
      <c r="K29" s="15"/>
      <c r="L29" s="15"/>
      <c r="M29" s="15">
        <v>2.2000000000000002</v>
      </c>
      <c r="N29" s="9">
        <v>-0.270424</v>
      </c>
      <c r="V29" s="55">
        <v>217</v>
      </c>
      <c r="W29" s="55"/>
      <c r="X29" s="33">
        <f>G29</f>
        <v>44</v>
      </c>
      <c r="Z29" s="66">
        <f>SUM(H29:N29)</f>
        <v>1.9331760000000002</v>
      </c>
      <c r="AA29" s="67">
        <f>$V29*X29</f>
        <v>9548</v>
      </c>
      <c r="AB29" s="67">
        <f>$V29*Y29</f>
        <v>0</v>
      </c>
      <c r="AC29" s="67">
        <f t="shared" si="5"/>
        <v>0</v>
      </c>
      <c r="AD29" s="67">
        <f t="shared" si="5"/>
        <v>0</v>
      </c>
      <c r="AE29" s="67">
        <f t="shared" si="5"/>
        <v>0.78120000000000001</v>
      </c>
      <c r="AF29" s="67"/>
      <c r="AG29" s="67">
        <f t="shared" si="6"/>
        <v>0</v>
      </c>
      <c r="AH29" s="67">
        <f t="shared" si="6"/>
        <v>477.40000000000003</v>
      </c>
      <c r="AI29" s="67">
        <f t="shared" si="6"/>
        <v>-58.682007999999996</v>
      </c>
      <c r="AJ29" s="67">
        <f>SUM(AA29:AI29)</f>
        <v>9967.4991919999993</v>
      </c>
    </row>
    <row r="30" spans="1:36" x14ac:dyDescent="0.25"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V30" s="55"/>
      <c r="W30" s="55"/>
      <c r="X30" s="33"/>
      <c r="AA30" s="67"/>
      <c r="AB30" s="67"/>
      <c r="AC30" s="67"/>
      <c r="AD30" s="67"/>
      <c r="AE30" s="67"/>
      <c r="AF30" s="67"/>
      <c r="AG30" s="67"/>
      <c r="AH30" s="67"/>
      <c r="AI30" s="67"/>
      <c r="AJ30" s="67"/>
    </row>
    <row r="31" spans="1:36" x14ac:dyDescent="0.25">
      <c r="A31" s="73" t="s">
        <v>200</v>
      </c>
      <c r="B31" s="2" t="s">
        <v>201</v>
      </c>
      <c r="D31" s="9">
        <v>0.83</v>
      </c>
      <c r="E31" s="9"/>
      <c r="F31" s="9"/>
      <c r="G31" s="9"/>
      <c r="H31" s="9"/>
      <c r="I31" s="9"/>
      <c r="J31" s="9"/>
      <c r="K31" s="9"/>
      <c r="L31" s="9"/>
      <c r="M31" s="9"/>
      <c r="N31" s="9"/>
      <c r="X31" s="33"/>
      <c r="AA31" s="67"/>
      <c r="AB31" s="67"/>
      <c r="AC31" s="67"/>
      <c r="AD31" s="67"/>
      <c r="AE31" s="67"/>
      <c r="AF31" s="67"/>
      <c r="AG31" s="67"/>
      <c r="AH31" s="67"/>
      <c r="AI31" s="67"/>
    </row>
    <row r="32" spans="1:36" x14ac:dyDescent="0.25">
      <c r="B32" s="2" t="s">
        <v>197</v>
      </c>
      <c r="D32" s="15">
        <v>1.0341</v>
      </c>
      <c r="E32" s="15">
        <v>0.34710000000000002</v>
      </c>
      <c r="F32" s="15">
        <v>5.5106891254665715</v>
      </c>
      <c r="G32" s="15"/>
      <c r="H32" s="15"/>
      <c r="I32" s="15">
        <v>2.5600000000000001E-2</v>
      </c>
      <c r="J32" s="15"/>
      <c r="K32" s="15"/>
      <c r="L32" s="15">
        <v>8.6499999999999994E-2</v>
      </c>
      <c r="M32" s="9"/>
      <c r="N32" s="9"/>
      <c r="X32" s="33"/>
    </row>
    <row r="33" spans="1:36" x14ac:dyDescent="0.25">
      <c r="B33" s="2" t="s">
        <v>42</v>
      </c>
      <c r="D33" s="15"/>
      <c r="E33" s="15"/>
      <c r="F33" s="15"/>
      <c r="G33" s="15">
        <v>3.9843999999999999</v>
      </c>
      <c r="H33" s="15"/>
      <c r="I33" s="15"/>
      <c r="J33" s="15"/>
      <c r="K33" s="15"/>
      <c r="L33" s="15"/>
      <c r="M33" s="9">
        <v>0.20482500000000001</v>
      </c>
      <c r="N33" s="9">
        <v>-2.4488122400000003E-2</v>
      </c>
      <c r="W33" s="55">
        <v>32360.5</v>
      </c>
      <c r="X33" s="33">
        <f>G33</f>
        <v>3.9843999999999999</v>
      </c>
      <c r="Y33" s="66">
        <f>SUM(D31:F32)</f>
        <v>7.7218891254665714</v>
      </c>
      <c r="Z33" s="66">
        <f>SUM(H31:N34)</f>
        <v>0.29523687760000006</v>
      </c>
      <c r="AA33" s="67">
        <f>$W33*X33</f>
        <v>128937.1762</v>
      </c>
      <c r="AB33" s="67">
        <f>$W33*Y33</f>
        <v>249884.19304466099</v>
      </c>
      <c r="AC33" s="67">
        <f>$W33*SUM(H31:H34)</f>
        <v>90.609399999999994</v>
      </c>
      <c r="AD33" s="67">
        <f>$W33*SUM(I31:I34)</f>
        <v>828.42880000000002</v>
      </c>
      <c r="AE33" s="67">
        <f>$W33*SUM(J31:J34)</f>
        <v>0</v>
      </c>
      <c r="AF33" s="67"/>
      <c r="AG33" s="67">
        <f>$W33*SUM(L31:L34)</f>
        <v>2799.1832499999996</v>
      </c>
      <c r="AH33" s="67">
        <f>$W33*SUM(M31:M34)</f>
        <v>6628.2394125000001</v>
      </c>
      <c r="AI33" s="67">
        <f>$W33*SUM(N31:N34)</f>
        <v>-792.44788492520013</v>
      </c>
      <c r="AJ33" s="67">
        <f>SUM(AA33:AI33)</f>
        <v>388375.38222223584</v>
      </c>
    </row>
    <row r="34" spans="1:36" x14ac:dyDescent="0.25">
      <c r="B34" s="2" t="s">
        <v>198</v>
      </c>
      <c r="D34" s="9"/>
      <c r="E34" s="9"/>
      <c r="F34" s="9"/>
      <c r="G34" s="9"/>
      <c r="H34" s="9">
        <v>2.8E-3</v>
      </c>
      <c r="I34" s="9"/>
      <c r="J34" s="9"/>
      <c r="K34" s="9"/>
      <c r="L34" s="9"/>
      <c r="M34" s="9"/>
      <c r="N34" s="9"/>
      <c r="X34" s="33"/>
      <c r="AA34" s="67"/>
      <c r="AB34" s="67"/>
      <c r="AC34" s="67"/>
      <c r="AD34" s="67"/>
      <c r="AE34" s="67"/>
      <c r="AF34" s="67"/>
      <c r="AG34" s="67"/>
      <c r="AH34" s="67"/>
      <c r="AI34" s="67"/>
      <c r="AJ34" s="67"/>
    </row>
    <row r="35" spans="1:36" ht="15.75" thickBot="1" x14ac:dyDescent="0.3">
      <c r="B35" s="69" t="s">
        <v>199</v>
      </c>
      <c r="C35" s="69"/>
      <c r="D35" s="11">
        <v>1.8641000000000001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V35" s="54">
        <f>SUM(V29:V34)</f>
        <v>217</v>
      </c>
      <c r="W35" s="54">
        <f>SUM(W29:W34)</f>
        <v>32360.5</v>
      </c>
      <c r="X35" s="33"/>
      <c r="AA35" s="71">
        <f>SUM(AA28:AA34)</f>
        <v>147131.17619999999</v>
      </c>
      <c r="AB35" s="71">
        <f>SUM(AB28:AB34)</f>
        <v>249884.19304466099</v>
      </c>
      <c r="AC35" s="71">
        <f>SUM(AC28:AC34)</f>
        <v>90.609399999999994</v>
      </c>
      <c r="AD35" s="71">
        <f>SUM(AD28:AD34)</f>
        <v>828.42880000000002</v>
      </c>
      <c r="AE35" s="71">
        <f>SUM(AE28:AE34)</f>
        <v>2.1960000000000002</v>
      </c>
      <c r="AF35" s="71"/>
      <c r="AG35" s="71">
        <f>SUM(AG28:AG34)</f>
        <v>2799.1832499999996</v>
      </c>
      <c r="AH35" s="71">
        <f>SUM(AH28:AH34)</f>
        <v>7537.9394124999999</v>
      </c>
      <c r="AI35" s="71">
        <f>SUM(AI28:AI34)</f>
        <v>-904.26820892520016</v>
      </c>
      <c r="AJ35" s="71">
        <f>SUM(AJ28:AJ34)</f>
        <v>407369.45789823582</v>
      </c>
    </row>
    <row r="36" spans="1:36" x14ac:dyDescent="0.25">
      <c r="B36" s="63" t="s">
        <v>53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AA36" s="67">
        <f t="shared" ref="AA36:AJ36" si="7">AA35+AA25</f>
        <v>39022600.119185701</v>
      </c>
      <c r="AB36" s="67">
        <f t="shared" si="7"/>
        <v>54499729.939544141</v>
      </c>
      <c r="AC36" s="67">
        <f t="shared" si="7"/>
        <v>19761.905584406231</v>
      </c>
      <c r="AD36" s="67">
        <f t="shared" si="7"/>
        <v>180680.27962885698</v>
      </c>
      <c r="AE36" s="67">
        <f t="shared" si="7"/>
        <v>1657.6684774656626</v>
      </c>
      <c r="AF36" s="67">
        <f t="shared" si="7"/>
        <v>0</v>
      </c>
      <c r="AG36" s="67">
        <f t="shared" si="7"/>
        <v>610501.72608969244</v>
      </c>
      <c r="AH36" s="67">
        <f t="shared" si="7"/>
        <v>1990689.1062452123</v>
      </c>
      <c r="AI36" s="67">
        <f t="shared" si="7"/>
        <v>-239832.90033251533</v>
      </c>
      <c r="AJ36" s="67">
        <f t="shared" si="7"/>
        <v>96085787.844422936</v>
      </c>
    </row>
    <row r="37" spans="1:36" x14ac:dyDescent="0.25">
      <c r="B37" s="2" t="s">
        <v>36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AA37" s="74">
        <v>39022600.119185701</v>
      </c>
      <c r="AB37" s="74">
        <v>54499729.939544141</v>
      </c>
      <c r="AC37" s="74">
        <v>19761.905584406231</v>
      </c>
      <c r="AD37" s="74">
        <v>180680.27962885698</v>
      </c>
      <c r="AE37" s="74">
        <v>1657.6684774656626</v>
      </c>
      <c r="AF37" s="74"/>
      <c r="AG37" s="74">
        <v>610501.72608969244</v>
      </c>
      <c r="AH37" s="74">
        <v>1990689.1062452123</v>
      </c>
      <c r="AI37" s="74">
        <v>-239832.90033251533</v>
      </c>
      <c r="AJ37" s="74">
        <v>96085787.844422966</v>
      </c>
    </row>
    <row r="38" spans="1:36" x14ac:dyDescent="0.25">
      <c r="B38" s="2" t="s">
        <v>54</v>
      </c>
      <c r="D38" s="9"/>
      <c r="E38" s="9"/>
      <c r="F38" s="9"/>
      <c r="G38" s="88">
        <v>100.99999999999999</v>
      </c>
      <c r="H38" s="9"/>
      <c r="I38" s="9"/>
      <c r="J38" s="9"/>
      <c r="K38" s="9"/>
      <c r="L38" s="9"/>
      <c r="M38" s="9">
        <v>5.05</v>
      </c>
      <c r="N38" s="9">
        <v>-0.62074599999999991</v>
      </c>
      <c r="V38" s="55">
        <v>16192.738484568237</v>
      </c>
      <c r="X38" s="33">
        <f>G38</f>
        <v>100.99999999999999</v>
      </c>
      <c r="Z38" s="66">
        <f>SUM(H38:N38)</f>
        <v>4.4292540000000002</v>
      </c>
      <c r="AA38" s="67">
        <f>$V38*X38</f>
        <v>1635466.5869413917</v>
      </c>
      <c r="AB38" s="67">
        <f>$V38*Y38</f>
        <v>0</v>
      </c>
      <c r="AC38" s="67">
        <f t="shared" ref="AC38:AE39" si="8">$V38*H38</f>
        <v>0</v>
      </c>
      <c r="AD38" s="67">
        <f t="shared" si="8"/>
        <v>0</v>
      </c>
      <c r="AE38" s="67">
        <f t="shared" si="8"/>
        <v>0</v>
      </c>
      <c r="AF38" s="67"/>
      <c r="AG38" s="67">
        <f t="shared" ref="AG38:AI39" si="9">$V38*L38</f>
        <v>0</v>
      </c>
      <c r="AH38" s="67">
        <f t="shared" si="9"/>
        <v>81773.329347069593</v>
      </c>
      <c r="AI38" s="67">
        <f t="shared" si="9"/>
        <v>-10051.577643341794</v>
      </c>
      <c r="AJ38" s="67">
        <f>SUM(AA38:AI38)</f>
        <v>1707188.3386451195</v>
      </c>
    </row>
    <row r="39" spans="1:36" x14ac:dyDescent="0.25">
      <c r="B39" s="2" t="s">
        <v>55</v>
      </c>
      <c r="D39" s="15"/>
      <c r="E39" s="15"/>
      <c r="F39" s="15"/>
      <c r="G39" s="90">
        <v>145.00000000000003</v>
      </c>
      <c r="H39" s="15"/>
      <c r="I39" s="15"/>
      <c r="J39" s="9"/>
      <c r="K39" s="15"/>
      <c r="L39" s="15"/>
      <c r="M39" s="15">
        <v>7.2500000000000018</v>
      </c>
      <c r="N39" s="9">
        <v>-0.89117000000000024</v>
      </c>
      <c r="V39" s="55">
        <v>4123.0955134651904</v>
      </c>
      <c r="W39" s="55"/>
      <c r="X39" s="33">
        <f>G39</f>
        <v>145.00000000000003</v>
      </c>
      <c r="Z39" s="66">
        <f>SUM(H39:N39)</f>
        <v>6.3588300000000011</v>
      </c>
      <c r="AA39" s="67">
        <f>$V39*X39</f>
        <v>597848.84945245273</v>
      </c>
      <c r="AB39" s="67">
        <f>$V39*Y39</f>
        <v>0</v>
      </c>
      <c r="AC39" s="67">
        <f t="shared" si="8"/>
        <v>0</v>
      </c>
      <c r="AD39" s="67">
        <f t="shared" si="8"/>
        <v>0</v>
      </c>
      <c r="AE39" s="67">
        <f t="shared" si="8"/>
        <v>0</v>
      </c>
      <c r="AF39" s="67"/>
      <c r="AG39" s="67">
        <f t="shared" si="9"/>
        <v>0</v>
      </c>
      <c r="AH39" s="67">
        <f t="shared" si="9"/>
        <v>29892.442472622639</v>
      </c>
      <c r="AI39" s="67">
        <f t="shared" si="9"/>
        <v>-3674.3790287347747</v>
      </c>
      <c r="AJ39" s="67">
        <f>SUM(AA39:AI39)</f>
        <v>624066.9128963406</v>
      </c>
    </row>
    <row r="40" spans="1:36" x14ac:dyDescent="0.25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V40" s="55"/>
      <c r="W40" s="55"/>
      <c r="X40" s="33"/>
      <c r="AA40" s="67"/>
      <c r="AB40" s="67"/>
      <c r="AC40" s="67"/>
      <c r="AD40" s="67"/>
      <c r="AE40" s="67"/>
      <c r="AF40" s="67"/>
      <c r="AG40" s="67"/>
      <c r="AH40" s="67"/>
      <c r="AI40" s="67"/>
      <c r="AJ40" s="67"/>
    </row>
    <row r="41" spans="1:36" x14ac:dyDescent="0.25">
      <c r="A41" s="73" t="s">
        <v>200</v>
      </c>
      <c r="B41" s="2" t="s">
        <v>201</v>
      </c>
      <c r="D41" s="9">
        <v>0.83</v>
      </c>
      <c r="E41" s="9"/>
      <c r="F41" s="9"/>
      <c r="G41" s="9"/>
      <c r="H41" s="9"/>
      <c r="I41" s="9"/>
      <c r="J41" s="9"/>
      <c r="K41" s="9"/>
      <c r="L41" s="9"/>
      <c r="M41" s="9"/>
      <c r="N41" s="9"/>
      <c r="X41" s="33"/>
      <c r="AA41" s="67"/>
      <c r="AB41" s="67"/>
      <c r="AC41" s="67"/>
      <c r="AD41" s="67"/>
      <c r="AE41" s="67"/>
      <c r="AF41" s="67"/>
      <c r="AG41" s="67"/>
      <c r="AH41" s="67"/>
      <c r="AI41" s="67"/>
    </row>
    <row r="42" spans="1:36" x14ac:dyDescent="0.25">
      <c r="B42" s="2" t="s">
        <v>197</v>
      </c>
      <c r="D42" s="15">
        <v>1.0341</v>
      </c>
      <c r="E42" s="15">
        <v>0.34710000000000002</v>
      </c>
      <c r="F42" s="15">
        <v>5.5106891254665715</v>
      </c>
      <c r="G42" s="15"/>
      <c r="H42" s="15"/>
      <c r="I42" s="15">
        <v>2.5600000000000001E-2</v>
      </c>
      <c r="J42" s="15"/>
      <c r="K42" s="15"/>
      <c r="L42" s="15">
        <v>8.6499999999999994E-2</v>
      </c>
      <c r="M42" s="9"/>
      <c r="N42" s="9"/>
      <c r="X42" s="33"/>
    </row>
    <row r="43" spans="1:36" x14ac:dyDescent="0.25">
      <c r="B43" s="2" t="s">
        <v>42</v>
      </c>
      <c r="D43" s="15"/>
      <c r="E43" s="15"/>
      <c r="F43" s="15"/>
      <c r="G43" s="15">
        <v>3.6941000000000002</v>
      </c>
      <c r="H43" s="15"/>
      <c r="I43" s="15"/>
      <c r="J43" s="15"/>
      <c r="K43" s="15"/>
      <c r="L43" s="15"/>
      <c r="M43" s="9">
        <v>0.19031000000000001</v>
      </c>
      <c r="N43" s="9">
        <v>-2.2703938600000001E-2</v>
      </c>
      <c r="W43" s="55">
        <v>3414015.043185614</v>
      </c>
      <c r="X43" s="33">
        <f>G43</f>
        <v>3.6941000000000002</v>
      </c>
      <c r="Y43" s="66">
        <f>SUM(D41:F42)</f>
        <v>7.7218891254665714</v>
      </c>
      <c r="Z43" s="66">
        <f>SUM(H41:N44)</f>
        <v>0.28229193139999997</v>
      </c>
      <c r="AA43" s="67">
        <f>$W43*X43</f>
        <v>12611712.971031977</v>
      </c>
      <c r="AB43" s="67">
        <f>$W43*Y43</f>
        <v>26362645.636154279</v>
      </c>
      <c r="AC43" s="67">
        <f>$W43*SUM(H41:H44)</f>
        <v>8828.1990797223843</v>
      </c>
      <c r="AD43" s="67">
        <f>$W43*SUM(I41:I44)</f>
        <v>87398.785105551724</v>
      </c>
      <c r="AE43" s="67">
        <f>$W43*SUM(J41:J44)</f>
        <v>0</v>
      </c>
      <c r="AF43" s="67"/>
      <c r="AG43" s="67">
        <f>$W43*SUM(L41:L44)</f>
        <v>295312.30123555561</v>
      </c>
      <c r="AH43" s="67">
        <f>$W43*SUM(M41:M44)</f>
        <v>649721.20286865428</v>
      </c>
      <c r="AI43" s="67">
        <f>$W43*SUM(N41:N44)</f>
        <v>-77511.587919962534</v>
      </c>
      <c r="AJ43" s="67">
        <f>SUM(AA43:AI43)</f>
        <v>39938107.507555775</v>
      </c>
    </row>
    <row r="44" spans="1:36" x14ac:dyDescent="0.25">
      <c r="B44" s="2" t="s">
        <v>198</v>
      </c>
      <c r="D44" s="9"/>
      <c r="E44" s="9"/>
      <c r="F44" s="9"/>
      <c r="G44" s="9"/>
      <c r="H44" s="9">
        <v>2.5858700000000001E-3</v>
      </c>
      <c r="I44" s="9"/>
      <c r="J44" s="9"/>
      <c r="K44" s="9"/>
      <c r="L44" s="9"/>
      <c r="M44" s="9"/>
      <c r="N44" s="9"/>
      <c r="X44" s="33"/>
      <c r="AA44" s="67"/>
      <c r="AB44" s="67"/>
      <c r="AC44" s="67"/>
      <c r="AD44" s="67"/>
      <c r="AE44" s="67"/>
      <c r="AF44" s="67"/>
      <c r="AG44" s="67"/>
      <c r="AH44" s="67"/>
      <c r="AI44" s="67"/>
      <c r="AJ44" s="67"/>
    </row>
    <row r="45" spans="1:36" ht="15.75" thickBot="1" x14ac:dyDescent="0.3">
      <c r="B45" s="69" t="s">
        <v>199</v>
      </c>
      <c r="C45" s="69"/>
      <c r="D45" s="11">
        <v>1.8641000000000001</v>
      </c>
      <c r="E45" s="11"/>
      <c r="F45" s="11"/>
      <c r="G45" s="11"/>
      <c r="H45" s="11"/>
      <c r="I45" s="11"/>
      <c r="J45" s="11"/>
      <c r="K45" s="11"/>
      <c r="L45" s="11"/>
      <c r="M45" s="11"/>
      <c r="N45" s="11"/>
      <c r="V45" s="54">
        <f>SUM(V39:V44)</f>
        <v>4123.0955134651904</v>
      </c>
      <c r="W45" s="54">
        <f>SUM(W39:W44)</f>
        <v>3414015.043185614</v>
      </c>
      <c r="X45" s="33"/>
      <c r="AA45" s="71">
        <f>SUM(AA38:AA44)</f>
        <v>14845028.407425821</v>
      </c>
      <c r="AB45" s="71">
        <f>SUM(AB38:AB44)</f>
        <v>26362645.636154279</v>
      </c>
      <c r="AC45" s="71">
        <f>SUM(AC38:AC44)</f>
        <v>8828.1990797223843</v>
      </c>
      <c r="AD45" s="71">
        <f>SUM(AD38:AD44)</f>
        <v>87398.785105551724</v>
      </c>
      <c r="AE45" s="71">
        <f>SUM(AE38:AE44)</f>
        <v>0</v>
      </c>
      <c r="AF45" s="71"/>
      <c r="AG45" s="71">
        <f>SUM(AG38:AG44)</f>
        <v>295312.30123555561</v>
      </c>
      <c r="AH45" s="71">
        <f>SUM(AH38:AH44)</f>
        <v>761386.9746883465</v>
      </c>
      <c r="AI45" s="71">
        <f>SUM(AI38:AI44)</f>
        <v>-91237.544592039107</v>
      </c>
      <c r="AJ45" s="71">
        <f>SUM(AJ38:AJ44)</f>
        <v>42269362.759097233</v>
      </c>
    </row>
    <row r="46" spans="1:36" outlineLevel="1" x14ac:dyDescent="0.25"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</row>
    <row r="47" spans="1:36" outlineLevel="1" x14ac:dyDescent="0.25">
      <c r="A47" s="73" t="s">
        <v>200</v>
      </c>
      <c r="B47" s="75" t="s">
        <v>232</v>
      </c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</row>
    <row r="48" spans="1:36" outlineLevel="1" x14ac:dyDescent="0.25">
      <c r="B48" s="75" t="s">
        <v>233</v>
      </c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</row>
    <row r="49" spans="1:36" outlineLevel="1" x14ac:dyDescent="0.25">
      <c r="A49" s="73" t="s">
        <v>204</v>
      </c>
      <c r="B49" s="75" t="s">
        <v>234</v>
      </c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</row>
    <row r="50" spans="1:36" outlineLevel="1" x14ac:dyDescent="0.25">
      <c r="A50" s="73" t="s">
        <v>218</v>
      </c>
      <c r="B50" s="73" t="s">
        <v>219</v>
      </c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</row>
    <row r="51" spans="1:36" outlineLevel="1" x14ac:dyDescent="0.25">
      <c r="A51" s="73" t="s">
        <v>220</v>
      </c>
      <c r="B51" s="73" t="s">
        <v>221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</row>
    <row r="52" spans="1:36" outlineLevel="1" x14ac:dyDescent="0.25">
      <c r="B52" s="73"/>
      <c r="C52" s="16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</row>
    <row r="53" spans="1:36" outlineLevel="1" x14ac:dyDescent="0.25">
      <c r="B53" s="16" t="s">
        <v>235</v>
      </c>
    </row>
    <row r="54" spans="1:36" outlineLevel="1" x14ac:dyDescent="0.25">
      <c r="A54" s="16"/>
      <c r="B54" s="16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</row>
    <row r="55" spans="1:36" outlineLevel="1" x14ac:dyDescent="0.25">
      <c r="B55" s="57" t="s">
        <v>203</v>
      </c>
    </row>
    <row r="56" spans="1:36" outlineLevel="1" x14ac:dyDescent="0.25">
      <c r="B56" s="80" t="s">
        <v>180</v>
      </c>
      <c r="H56" s="81"/>
      <c r="M56" s="81"/>
    </row>
    <row r="57" spans="1:36" outlineLevel="1" x14ac:dyDescent="0.25">
      <c r="B57" s="80"/>
      <c r="G57" s="81"/>
      <c r="L57" s="81"/>
      <c r="N57" s="177" t="s">
        <v>188</v>
      </c>
    </row>
    <row r="58" spans="1:36" outlineLevel="1" x14ac:dyDescent="0.25">
      <c r="B58" s="80" t="str">
        <f>+B5</f>
        <v>Quarterly 1307(f), MFC, US</v>
      </c>
      <c r="D58" s="91" t="s">
        <v>183</v>
      </c>
      <c r="E58" s="92"/>
      <c r="F58" s="93"/>
      <c r="G58" s="14" t="s">
        <v>184</v>
      </c>
      <c r="H58" s="14" t="s">
        <v>185</v>
      </c>
      <c r="I58" s="14" t="s">
        <v>186</v>
      </c>
      <c r="J58" s="14" t="s">
        <v>187</v>
      </c>
      <c r="K58" s="14" t="s">
        <v>185</v>
      </c>
      <c r="L58" s="14" t="s">
        <v>185</v>
      </c>
      <c r="M58" s="14" t="s">
        <v>185</v>
      </c>
      <c r="N58" s="177"/>
    </row>
    <row r="59" spans="1:36" outlineLevel="1" x14ac:dyDescent="0.25">
      <c r="B59" s="2">
        <f>+B6</f>
        <v>0</v>
      </c>
      <c r="D59" s="60" t="s">
        <v>25</v>
      </c>
      <c r="E59" s="60" t="s">
        <v>189</v>
      </c>
      <c r="F59" s="60" t="s">
        <v>190</v>
      </c>
      <c r="G59" s="60" t="s">
        <v>191</v>
      </c>
      <c r="H59" s="60" t="s">
        <v>18</v>
      </c>
      <c r="I59" s="60" t="s">
        <v>19</v>
      </c>
      <c r="J59" s="60" t="s">
        <v>192</v>
      </c>
      <c r="K59" s="60" t="s">
        <v>21</v>
      </c>
      <c r="L59" s="60" t="s">
        <v>22</v>
      </c>
      <c r="M59" s="86" t="s">
        <v>193</v>
      </c>
      <c r="N59" s="60" t="s">
        <v>24</v>
      </c>
    </row>
    <row r="60" spans="1:36" outlineLevel="1" x14ac:dyDescent="0.25">
      <c r="D60" s="61">
        <v>-1</v>
      </c>
      <c r="E60" s="61">
        <v>-2</v>
      </c>
      <c r="F60" s="61">
        <v>-3</v>
      </c>
      <c r="G60" s="61">
        <v>-4</v>
      </c>
      <c r="H60" s="61">
        <v>-5</v>
      </c>
      <c r="I60" s="61">
        <v>-6</v>
      </c>
      <c r="J60" s="61">
        <v>-7</v>
      </c>
      <c r="K60" s="61">
        <v>-8</v>
      </c>
      <c r="L60" s="61">
        <v>-9</v>
      </c>
      <c r="M60" s="61">
        <v>-10</v>
      </c>
      <c r="N60" s="61">
        <v>-11</v>
      </c>
    </row>
    <row r="61" spans="1:36" x14ac:dyDescent="0.25">
      <c r="B61" s="63" t="s">
        <v>56</v>
      </c>
      <c r="D61" s="10"/>
      <c r="E61" s="10"/>
      <c r="F61" s="10"/>
      <c r="G61" s="10"/>
      <c r="H61" s="10"/>
      <c r="I61" s="3">
        <f>I8</f>
        <v>0</v>
      </c>
      <c r="J61" s="10"/>
      <c r="K61" s="10"/>
      <c r="L61" s="10"/>
      <c r="M61" s="10"/>
      <c r="N61" s="10"/>
    </row>
    <row r="62" spans="1:36" x14ac:dyDescent="0.25">
      <c r="B62" s="2" t="s">
        <v>36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</row>
    <row r="63" spans="1:36" x14ac:dyDescent="0.25">
      <c r="B63" s="2" t="s">
        <v>54</v>
      </c>
      <c r="D63" s="9"/>
      <c r="E63" s="9"/>
      <c r="F63" s="9"/>
      <c r="G63" s="88">
        <v>100.99999999999999</v>
      </c>
      <c r="H63" s="9"/>
      <c r="I63" s="9"/>
      <c r="J63" s="9"/>
      <c r="K63" s="9"/>
      <c r="L63" s="9"/>
      <c r="M63" s="9">
        <v>5.05</v>
      </c>
      <c r="N63" s="9">
        <v>-0.62074599999999991</v>
      </c>
      <c r="V63" s="55">
        <v>265</v>
      </c>
      <c r="X63" s="33">
        <f>G63</f>
        <v>100.99999999999999</v>
      </c>
      <c r="Z63" s="66">
        <f>SUM(H63:N63)</f>
        <v>4.4292540000000002</v>
      </c>
      <c r="AA63" s="67">
        <f>$V63*X63</f>
        <v>26764.999999999996</v>
      </c>
      <c r="AB63" s="67">
        <f>$V63*Y63</f>
        <v>0</v>
      </c>
      <c r="AC63" s="67">
        <f t="shared" ref="AC63:AE64" si="10">$V63*H63</f>
        <v>0</v>
      </c>
      <c r="AD63" s="67">
        <f t="shared" si="10"/>
        <v>0</v>
      </c>
      <c r="AE63" s="67">
        <f t="shared" si="10"/>
        <v>0</v>
      </c>
      <c r="AF63" s="67"/>
      <c r="AG63" s="67">
        <f t="shared" ref="AG63:AI64" si="11">$V63*L63</f>
        <v>0</v>
      </c>
      <c r="AH63" s="67">
        <f t="shared" si="11"/>
        <v>1338.25</v>
      </c>
      <c r="AI63" s="67">
        <f t="shared" si="11"/>
        <v>-164.49768999999998</v>
      </c>
      <c r="AJ63" s="67">
        <f>SUM(AA63:AI63)</f>
        <v>27938.752309999996</v>
      </c>
    </row>
    <row r="64" spans="1:36" x14ac:dyDescent="0.25">
      <c r="B64" s="2" t="s">
        <v>55</v>
      </c>
      <c r="D64" s="15"/>
      <c r="E64" s="15"/>
      <c r="F64" s="15"/>
      <c r="G64" s="90">
        <v>145.00000000000003</v>
      </c>
      <c r="H64" s="15"/>
      <c r="I64" s="15"/>
      <c r="J64" s="9"/>
      <c r="K64" s="15"/>
      <c r="L64" s="15"/>
      <c r="M64" s="15">
        <v>7.2500000000000018</v>
      </c>
      <c r="N64" s="9">
        <v>-0.89117000000000024</v>
      </c>
      <c r="V64" s="55">
        <v>286</v>
      </c>
      <c r="W64" s="55"/>
      <c r="X64" s="33">
        <f>G64</f>
        <v>145.00000000000003</v>
      </c>
      <c r="Z64" s="66">
        <f>SUM(H64:N64)</f>
        <v>6.3588300000000011</v>
      </c>
      <c r="AA64" s="67">
        <f>$V64*X64</f>
        <v>41470.000000000007</v>
      </c>
      <c r="AB64" s="67">
        <f>$V64*Y64</f>
        <v>0</v>
      </c>
      <c r="AC64" s="67">
        <f t="shared" si="10"/>
        <v>0</v>
      </c>
      <c r="AD64" s="67">
        <f t="shared" si="10"/>
        <v>0</v>
      </c>
      <c r="AE64" s="67">
        <f t="shared" si="10"/>
        <v>0</v>
      </c>
      <c r="AF64" s="67"/>
      <c r="AG64" s="67">
        <f t="shared" si="11"/>
        <v>0</v>
      </c>
      <c r="AH64" s="67">
        <f t="shared" si="11"/>
        <v>2073.5000000000005</v>
      </c>
      <c r="AI64" s="67">
        <f t="shared" si="11"/>
        <v>-254.87462000000008</v>
      </c>
      <c r="AJ64" s="67">
        <f>SUM(AA64:AI64)</f>
        <v>43288.625380000005</v>
      </c>
    </row>
    <row r="65" spans="1:36" x14ac:dyDescent="0.25"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V65" s="55"/>
      <c r="W65" s="55"/>
      <c r="X65" s="33"/>
      <c r="AA65" s="67"/>
      <c r="AB65" s="67"/>
      <c r="AC65" s="67"/>
      <c r="AD65" s="67"/>
      <c r="AE65" s="67"/>
      <c r="AF65" s="67"/>
      <c r="AG65" s="67"/>
      <c r="AH65" s="67"/>
      <c r="AI65" s="67"/>
      <c r="AJ65" s="67"/>
    </row>
    <row r="66" spans="1:36" x14ac:dyDescent="0.25">
      <c r="A66" s="73" t="s">
        <v>200</v>
      </c>
      <c r="B66" s="2" t="s">
        <v>201</v>
      </c>
      <c r="D66" s="9">
        <v>0.83</v>
      </c>
      <c r="E66" s="9"/>
      <c r="F66" s="9"/>
      <c r="G66" s="9"/>
      <c r="H66" s="9"/>
      <c r="I66" s="9"/>
      <c r="J66" s="9"/>
      <c r="K66" s="9"/>
      <c r="L66" s="9"/>
      <c r="M66" s="9"/>
      <c r="N66" s="9"/>
      <c r="X66" s="33"/>
      <c r="AA66" s="67"/>
      <c r="AB66" s="67"/>
      <c r="AC66" s="67"/>
      <c r="AD66" s="67"/>
      <c r="AE66" s="67"/>
      <c r="AF66" s="67"/>
      <c r="AG66" s="67"/>
      <c r="AH66" s="67"/>
      <c r="AI66" s="67"/>
    </row>
    <row r="67" spans="1:36" x14ac:dyDescent="0.25">
      <c r="B67" s="2" t="s">
        <v>197</v>
      </c>
      <c r="D67" s="15">
        <v>1.0341</v>
      </c>
      <c r="E67" s="15">
        <v>0.34710000000000002</v>
      </c>
      <c r="F67" s="15">
        <v>5.5106891254665715</v>
      </c>
      <c r="G67" s="15"/>
      <c r="H67" s="15"/>
      <c r="I67" s="15">
        <v>2.5600000000000001E-2</v>
      </c>
      <c r="J67" s="15"/>
      <c r="K67" s="15"/>
      <c r="L67" s="15">
        <v>8.6499999999999994E-2</v>
      </c>
      <c r="M67" s="9"/>
      <c r="N67" s="9"/>
      <c r="X67" s="33"/>
    </row>
    <row r="68" spans="1:36" x14ac:dyDescent="0.25">
      <c r="B68" s="2" t="s">
        <v>42</v>
      </c>
      <c r="D68" s="15"/>
      <c r="E68" s="15"/>
      <c r="F68" s="15"/>
      <c r="G68" s="15">
        <v>3.6941000000000002</v>
      </c>
      <c r="H68" s="15"/>
      <c r="I68" s="15"/>
      <c r="J68" s="15"/>
      <c r="K68" s="15"/>
      <c r="L68" s="15"/>
      <c r="M68" s="9">
        <v>0.19031000000000001</v>
      </c>
      <c r="N68" s="9">
        <v>-2.2703938600000001E-2</v>
      </c>
      <c r="W68" s="55">
        <v>181654.69999999998</v>
      </c>
      <c r="X68" s="33">
        <f>G68</f>
        <v>3.6941000000000002</v>
      </c>
      <c r="Y68" s="66">
        <f>SUM(D66:F67)</f>
        <v>7.7218891254665714</v>
      </c>
      <c r="Z68" s="66">
        <f>SUM(H66:N69)</f>
        <v>0.28229193139999997</v>
      </c>
      <c r="AA68" s="67">
        <f>$W68*X68</f>
        <v>671050.62726999994</v>
      </c>
      <c r="AB68" s="67">
        <f>$W68*Y68</f>
        <v>1402717.4525198922</v>
      </c>
      <c r="AC68" s="67">
        <f>$W68*SUM(H66:H69)</f>
        <v>469.73543908899995</v>
      </c>
      <c r="AD68" s="67">
        <f>$W68*SUM(I66:I69)</f>
        <v>4650.3603199999998</v>
      </c>
      <c r="AE68" s="67">
        <f>$W68*SUM(J66:J69)</f>
        <v>0</v>
      </c>
      <c r="AF68" s="67"/>
      <c r="AG68" s="67">
        <f>$W68*SUM(L66:L69)</f>
        <v>15713.131549999996</v>
      </c>
      <c r="AH68" s="67">
        <f>$W68*SUM(M66:M69)</f>
        <v>34570.705956999998</v>
      </c>
      <c r="AI68" s="67">
        <f>$W68*SUM(N66:N69)</f>
        <v>-4124.2771552014201</v>
      </c>
      <c r="AJ68" s="67">
        <f>SUM(AA68:AI68)</f>
        <v>2125047.7359007797</v>
      </c>
    </row>
    <row r="69" spans="1:36" x14ac:dyDescent="0.25">
      <c r="B69" s="2" t="s">
        <v>198</v>
      </c>
      <c r="D69" s="9"/>
      <c r="E69" s="9"/>
      <c r="F69" s="9"/>
      <c r="G69" s="9"/>
      <c r="H69" s="9">
        <v>2.5858700000000001E-3</v>
      </c>
      <c r="I69" s="9"/>
      <c r="J69" s="9"/>
      <c r="K69" s="9"/>
      <c r="L69" s="9"/>
      <c r="M69" s="9"/>
      <c r="N69" s="9"/>
      <c r="X69" s="33"/>
      <c r="AA69" s="67"/>
      <c r="AB69" s="67"/>
      <c r="AC69" s="67"/>
      <c r="AD69" s="67"/>
      <c r="AE69" s="67"/>
      <c r="AF69" s="67"/>
      <c r="AG69" s="67"/>
      <c r="AH69" s="67"/>
      <c r="AI69" s="67"/>
      <c r="AJ69" s="67"/>
    </row>
    <row r="70" spans="1:36" ht="15.75" thickBot="1" x14ac:dyDescent="0.3">
      <c r="B70" s="69" t="s">
        <v>199</v>
      </c>
      <c r="C70" s="69"/>
      <c r="D70" s="11">
        <v>1.8641000000000001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V70" s="54">
        <f>SUM(V64:V69)</f>
        <v>286</v>
      </c>
      <c r="W70" s="54">
        <f>SUM(W64:W69)</f>
        <v>181654.69999999998</v>
      </c>
      <c r="X70" s="33"/>
      <c r="AA70" s="71">
        <f>SUM(AA63:AA69)</f>
        <v>739285.62726999994</v>
      </c>
      <c r="AB70" s="71">
        <f>SUM(AB63:AB69)</f>
        <v>1402717.4525198922</v>
      </c>
      <c r="AC70" s="71">
        <f>SUM(AC63:AC69)</f>
        <v>469.73543908899995</v>
      </c>
      <c r="AD70" s="71">
        <f>SUM(AD63:AD69)</f>
        <v>4650.3603199999998</v>
      </c>
      <c r="AE70" s="71">
        <f>SUM(AE63:AE69)</f>
        <v>0</v>
      </c>
      <c r="AF70" s="71"/>
      <c r="AG70" s="71">
        <f>SUM(AG63:AG69)</f>
        <v>15713.131549999996</v>
      </c>
      <c r="AH70" s="71">
        <f>SUM(AH63:AH69)</f>
        <v>37982.455956999998</v>
      </c>
      <c r="AI70" s="71">
        <f>SUM(AI63:AI69)</f>
        <v>-4543.6494652014198</v>
      </c>
      <c r="AJ70" s="71">
        <f>SUM(AJ63:AJ69)</f>
        <v>2196275.1135907797</v>
      </c>
    </row>
    <row r="71" spans="1:36" x14ac:dyDescent="0.25">
      <c r="B71" s="63" t="s">
        <v>59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AA71" s="67">
        <f t="shared" ref="AA71:AJ71" si="12">AA70+AA45</f>
        <v>15584314.034695821</v>
      </c>
      <c r="AB71" s="67">
        <f t="shared" si="12"/>
        <v>27765363.088674173</v>
      </c>
      <c r="AC71" s="67">
        <f t="shared" si="12"/>
        <v>9297.9345188113839</v>
      </c>
      <c r="AD71" s="67">
        <f t="shared" si="12"/>
        <v>92049.145425551716</v>
      </c>
      <c r="AE71" s="67">
        <f t="shared" si="12"/>
        <v>0</v>
      </c>
      <c r="AF71" s="67">
        <f t="shared" si="12"/>
        <v>0</v>
      </c>
      <c r="AG71" s="67">
        <f t="shared" si="12"/>
        <v>311025.4327855556</v>
      </c>
      <c r="AH71" s="67">
        <f t="shared" si="12"/>
        <v>799369.43064534653</v>
      </c>
      <c r="AI71" s="67">
        <f t="shared" si="12"/>
        <v>-95781.194057240529</v>
      </c>
      <c r="AJ71" s="67">
        <f t="shared" si="12"/>
        <v>44465637.87268801</v>
      </c>
    </row>
    <row r="72" spans="1:36" x14ac:dyDescent="0.25">
      <c r="B72" s="2" t="s">
        <v>36</v>
      </c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AA72" s="74">
        <v>15584314.034695821</v>
      </c>
      <c r="AB72" s="74">
        <v>27765363.088674173</v>
      </c>
      <c r="AC72" s="74">
        <v>9297.9345188113839</v>
      </c>
      <c r="AD72" s="74">
        <v>92049.145425551716</v>
      </c>
      <c r="AE72" s="74"/>
      <c r="AF72" s="74"/>
      <c r="AG72" s="74">
        <v>311025.4327855556</v>
      </c>
      <c r="AH72" s="74">
        <v>799369.43064534653</v>
      </c>
      <c r="AI72" s="74">
        <v>-95781.194057240529</v>
      </c>
      <c r="AJ72" s="74">
        <v>44465637.872688018</v>
      </c>
    </row>
    <row r="73" spans="1:36" x14ac:dyDescent="0.25">
      <c r="B73" s="2" t="s">
        <v>60</v>
      </c>
      <c r="D73" s="9"/>
      <c r="E73" s="9"/>
      <c r="F73" s="9"/>
      <c r="G73" s="88">
        <v>940</v>
      </c>
      <c r="H73" s="9"/>
      <c r="I73" s="9"/>
      <c r="J73" s="9"/>
      <c r="K73" s="9"/>
      <c r="L73" s="9"/>
      <c r="M73" s="9">
        <v>47</v>
      </c>
      <c r="N73" s="9">
        <v>-5.7772400000000008</v>
      </c>
      <c r="V73" s="55">
        <v>103</v>
      </c>
      <c r="X73" s="33">
        <f>G73</f>
        <v>940</v>
      </c>
      <c r="Z73" s="66">
        <f>SUM(H73:N73)</f>
        <v>41.222760000000001</v>
      </c>
      <c r="AA73" s="67">
        <f t="shared" ref="AA73:AB76" si="13">$V73*X73</f>
        <v>96820</v>
      </c>
      <c r="AB73" s="67">
        <f t="shared" si="13"/>
        <v>0</v>
      </c>
      <c r="AC73" s="67">
        <f t="shared" ref="AC73:AE76" si="14">$V73*H73</f>
        <v>0</v>
      </c>
      <c r="AD73" s="67">
        <f t="shared" si="14"/>
        <v>0</v>
      </c>
      <c r="AE73" s="67">
        <f t="shared" si="14"/>
        <v>0</v>
      </c>
      <c r="AF73" s="67"/>
      <c r="AG73" s="67">
        <f t="shared" ref="AG73:AI76" si="15">$V73*L73</f>
        <v>0</v>
      </c>
      <c r="AH73" s="67">
        <f t="shared" si="15"/>
        <v>4841</v>
      </c>
      <c r="AI73" s="67">
        <f t="shared" si="15"/>
        <v>-595.05572000000006</v>
      </c>
      <c r="AJ73" s="67">
        <f>SUM(AA73:AI73)</f>
        <v>101065.94428</v>
      </c>
    </row>
    <row r="74" spans="1:36" x14ac:dyDescent="0.25">
      <c r="B74" s="2" t="s">
        <v>61</v>
      </c>
      <c r="D74" s="15"/>
      <c r="E74" s="15"/>
      <c r="F74" s="15"/>
      <c r="G74" s="90">
        <v>1465.0000000000011</v>
      </c>
      <c r="H74" s="15"/>
      <c r="I74" s="15"/>
      <c r="J74" s="15"/>
      <c r="K74" s="15"/>
      <c r="L74" s="15"/>
      <c r="M74" s="15">
        <v>73.250000000000057</v>
      </c>
      <c r="N74" s="9">
        <v>-9.0038900000000073</v>
      </c>
      <c r="V74" s="55">
        <v>3</v>
      </c>
      <c r="X74" s="33">
        <f>G74</f>
        <v>1465.0000000000011</v>
      </c>
      <c r="Z74" s="66">
        <f>SUM(H74:N74)</f>
        <v>64.246110000000044</v>
      </c>
      <c r="AA74" s="67">
        <f t="shared" si="13"/>
        <v>4395.0000000000036</v>
      </c>
      <c r="AB74" s="67">
        <f t="shared" si="13"/>
        <v>0</v>
      </c>
      <c r="AC74" s="67">
        <f t="shared" si="14"/>
        <v>0</v>
      </c>
      <c r="AD74" s="67">
        <f t="shared" si="14"/>
        <v>0</v>
      </c>
      <c r="AE74" s="67">
        <f t="shared" si="14"/>
        <v>0</v>
      </c>
      <c r="AF74" s="67"/>
      <c r="AG74" s="67">
        <f t="shared" si="15"/>
        <v>0</v>
      </c>
      <c r="AH74" s="67">
        <f t="shared" si="15"/>
        <v>219.75000000000017</v>
      </c>
      <c r="AI74" s="67">
        <f t="shared" si="15"/>
        <v>-27.011670000000024</v>
      </c>
      <c r="AJ74" s="67">
        <f>SUM(AA74:AI74)</f>
        <v>4587.7383300000038</v>
      </c>
    </row>
    <row r="75" spans="1:36" x14ac:dyDescent="0.25">
      <c r="B75" s="2" t="s">
        <v>62</v>
      </c>
      <c r="D75" s="9"/>
      <c r="E75" s="9"/>
      <c r="F75" s="9"/>
      <c r="G75" s="88">
        <v>2130.0000000000041</v>
      </c>
      <c r="H75" s="9"/>
      <c r="I75" s="9"/>
      <c r="J75" s="9"/>
      <c r="K75" s="9"/>
      <c r="L75" s="9"/>
      <c r="M75" s="9">
        <v>106.50000000000021</v>
      </c>
      <c r="N75" s="9">
        <v>-13.090980000000027</v>
      </c>
      <c r="V75" s="55"/>
      <c r="X75" s="33">
        <f>G75</f>
        <v>2130.0000000000041</v>
      </c>
      <c r="Z75" s="66">
        <f>SUM(H75:N75)</f>
        <v>93.409020000000183</v>
      </c>
      <c r="AA75" s="67">
        <f t="shared" si="13"/>
        <v>0</v>
      </c>
      <c r="AB75" s="67">
        <f t="shared" si="13"/>
        <v>0</v>
      </c>
      <c r="AC75" s="67">
        <f t="shared" si="14"/>
        <v>0</v>
      </c>
      <c r="AD75" s="67">
        <f t="shared" si="14"/>
        <v>0</v>
      </c>
      <c r="AE75" s="67">
        <f t="shared" si="14"/>
        <v>0</v>
      </c>
      <c r="AF75" s="67"/>
      <c r="AG75" s="67">
        <f t="shared" si="15"/>
        <v>0</v>
      </c>
      <c r="AH75" s="67">
        <f t="shared" si="15"/>
        <v>0</v>
      </c>
      <c r="AI75" s="67">
        <f t="shared" si="15"/>
        <v>0</v>
      </c>
      <c r="AJ75" s="67">
        <f>SUM(AA75:AI75)</f>
        <v>0</v>
      </c>
    </row>
    <row r="76" spans="1:36" x14ac:dyDescent="0.25">
      <c r="B76" s="2" t="s">
        <v>63</v>
      </c>
      <c r="D76" s="9"/>
      <c r="E76" s="9"/>
      <c r="F76" s="9"/>
      <c r="G76" s="88">
        <v>5630.0000000000027</v>
      </c>
      <c r="H76" s="9"/>
      <c r="I76" s="9"/>
      <c r="J76" s="9"/>
      <c r="K76" s="9"/>
      <c r="L76" s="9"/>
      <c r="M76" s="9">
        <v>281.50000000000017</v>
      </c>
      <c r="N76" s="9">
        <v>-34.601980000000019</v>
      </c>
      <c r="V76" s="55"/>
      <c r="W76" s="55"/>
      <c r="X76" s="33">
        <f>G76</f>
        <v>5630.0000000000027</v>
      </c>
      <c r="Z76" s="66">
        <f>SUM(H76:N76)</f>
        <v>246.89802000000014</v>
      </c>
      <c r="AA76" s="67">
        <f t="shared" si="13"/>
        <v>0</v>
      </c>
      <c r="AB76" s="67">
        <f t="shared" si="13"/>
        <v>0</v>
      </c>
      <c r="AC76" s="67">
        <f t="shared" si="14"/>
        <v>0</v>
      </c>
      <c r="AD76" s="67">
        <f t="shared" si="14"/>
        <v>0</v>
      </c>
      <c r="AE76" s="67">
        <f t="shared" si="14"/>
        <v>0</v>
      </c>
      <c r="AF76" s="67"/>
      <c r="AG76" s="67">
        <f t="shared" si="15"/>
        <v>0</v>
      </c>
      <c r="AH76" s="67">
        <f t="shared" si="15"/>
        <v>0</v>
      </c>
      <c r="AI76" s="67">
        <f t="shared" si="15"/>
        <v>0</v>
      </c>
      <c r="AJ76" s="67">
        <f>SUM(AA76:AI76)</f>
        <v>0</v>
      </c>
    </row>
    <row r="77" spans="1:36" x14ac:dyDescent="0.25"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V77" s="55"/>
      <c r="W77" s="55"/>
      <c r="X77" s="33"/>
      <c r="AA77" s="67"/>
      <c r="AB77" s="67"/>
      <c r="AC77" s="67"/>
      <c r="AD77" s="67"/>
      <c r="AE77" s="67"/>
      <c r="AF77" s="67"/>
      <c r="AG77" s="67"/>
      <c r="AH77" s="67"/>
      <c r="AI77" s="67"/>
      <c r="AJ77" s="67"/>
    </row>
    <row r="78" spans="1:36" x14ac:dyDescent="0.25">
      <c r="A78" s="73" t="s">
        <v>200</v>
      </c>
      <c r="B78" s="2" t="s">
        <v>201</v>
      </c>
      <c r="D78" s="9">
        <v>0.17399999999999999</v>
      </c>
      <c r="E78" s="9"/>
      <c r="F78" s="9"/>
      <c r="G78" s="9"/>
      <c r="H78" s="9"/>
      <c r="I78" s="9"/>
      <c r="J78" s="9"/>
      <c r="K78" s="9"/>
      <c r="L78" s="9"/>
      <c r="M78" s="9"/>
      <c r="N78" s="9"/>
      <c r="X78" s="33"/>
      <c r="AA78" s="67"/>
      <c r="AB78" s="67"/>
      <c r="AC78" s="67"/>
      <c r="AD78" s="67"/>
      <c r="AE78" s="67"/>
      <c r="AF78" s="67"/>
      <c r="AG78" s="67"/>
      <c r="AH78" s="67"/>
      <c r="AI78" s="67"/>
    </row>
    <row r="79" spans="1:36" x14ac:dyDescent="0.25">
      <c r="B79" s="2" t="s">
        <v>197</v>
      </c>
      <c r="D79" s="15">
        <v>1.6901000000000002</v>
      </c>
      <c r="E79" s="15">
        <v>0.34710000000000002</v>
      </c>
      <c r="F79" s="15">
        <v>5.5106891254665715</v>
      </c>
      <c r="G79" s="15"/>
      <c r="H79" s="15"/>
      <c r="I79" s="15">
        <v>2.5600000000000001E-2</v>
      </c>
      <c r="J79" s="15"/>
      <c r="K79" s="15"/>
      <c r="L79" s="15">
        <v>8.6499999999999994E-2</v>
      </c>
      <c r="M79" s="9"/>
      <c r="N79" s="9"/>
      <c r="X79" s="33"/>
    </row>
    <row r="80" spans="1:36" x14ac:dyDescent="0.25">
      <c r="B80" s="2" t="s">
        <v>64</v>
      </c>
      <c r="D80" s="15"/>
      <c r="E80" s="15"/>
      <c r="F80" s="15"/>
      <c r="G80" s="15"/>
      <c r="H80" s="15">
        <f>H81</f>
        <v>1.8452E-3</v>
      </c>
      <c r="I80" s="15"/>
      <c r="J80" s="15"/>
      <c r="K80" s="15"/>
      <c r="L80" s="15"/>
      <c r="M80" s="15">
        <v>0.137405</v>
      </c>
      <c r="N80" s="15">
        <f>N81</f>
        <v>-1.6200856000000003E-2</v>
      </c>
      <c r="V80" s="73" t="s">
        <v>236</v>
      </c>
      <c r="W80" s="55">
        <v>314695.10000000003</v>
      </c>
      <c r="X80" s="66">
        <v>2.6360000000000001</v>
      </c>
      <c r="Y80" s="66">
        <f t="shared" ref="Y80:Y86" si="16">SUM($D$79:$F$79)</f>
        <v>7.5478891254665719</v>
      </c>
      <c r="AA80" s="67">
        <f>$W80*X80</f>
        <v>829536.28360000008</v>
      </c>
      <c r="AB80" s="67">
        <f>$W80*Y80</f>
        <v>2375283.7231276156</v>
      </c>
      <c r="AC80" s="67">
        <f>$W80*H80</f>
        <v>580.67539852000004</v>
      </c>
      <c r="AD80" s="67">
        <f>$W80*I$79</f>
        <v>8056.1945600000017</v>
      </c>
      <c r="AE80" s="67">
        <f>$W80*J80</f>
        <v>0</v>
      </c>
      <c r="AG80" s="67">
        <f>$W80*L$79</f>
        <v>27221.12615</v>
      </c>
      <c r="AH80" s="67">
        <f>$W80*M80</f>
        <v>43240.680215500004</v>
      </c>
      <c r="AI80" s="67">
        <f>$W80*N80</f>
        <v>-5098.3299990056012</v>
      </c>
      <c r="AJ80" s="67">
        <f>SUM(AA80:AI80)</f>
        <v>3278820.3530526306</v>
      </c>
    </row>
    <row r="81" spans="1:36" x14ac:dyDescent="0.25">
      <c r="B81" s="45" t="s">
        <v>65</v>
      </c>
      <c r="D81" s="9"/>
      <c r="E81" s="9"/>
      <c r="F81" s="9"/>
      <c r="G81" s="9">
        <v>2.6360000000000001</v>
      </c>
      <c r="H81" s="9">
        <v>1.8452E-3</v>
      </c>
      <c r="I81" s="9"/>
      <c r="J81" s="9"/>
      <c r="K81" s="9"/>
      <c r="L81" s="9"/>
      <c r="M81" s="9">
        <v>0.137405</v>
      </c>
      <c r="N81" s="9">
        <v>-1.6200856000000003E-2</v>
      </c>
      <c r="W81" s="55">
        <v>314695.10000000003</v>
      </c>
      <c r="X81" s="33">
        <f t="shared" ref="X81:X86" si="17">G81</f>
        <v>2.6360000000000001</v>
      </c>
      <c r="Y81" s="66">
        <f t="shared" si="16"/>
        <v>7.5478891254665719</v>
      </c>
      <c r="AA81" s="67"/>
      <c r="AB81" s="67"/>
      <c r="AC81" s="67"/>
      <c r="AD81" s="67"/>
      <c r="AE81" s="67"/>
      <c r="AG81" s="67"/>
      <c r="AH81" s="67"/>
      <c r="AI81" s="67"/>
      <c r="AJ81" s="67"/>
    </row>
    <row r="82" spans="1:36" x14ac:dyDescent="0.25">
      <c r="B82" s="2" t="s">
        <v>66</v>
      </c>
      <c r="D82" s="9"/>
      <c r="E82" s="9"/>
      <c r="F82" s="9"/>
      <c r="G82" s="9">
        <v>2.5518999999999998</v>
      </c>
      <c r="H82" s="9">
        <v>1.7863299999999998E-3</v>
      </c>
      <c r="I82" s="9"/>
      <c r="J82" s="9"/>
      <c r="K82" s="9"/>
      <c r="L82" s="9"/>
      <c r="M82" s="9">
        <v>0.13319999999999999</v>
      </c>
      <c r="N82" s="9">
        <v>-1.56839774E-2</v>
      </c>
      <c r="W82" s="55"/>
      <c r="X82" s="33">
        <f t="shared" si="17"/>
        <v>2.5518999999999998</v>
      </c>
      <c r="Y82" s="66">
        <f t="shared" si="16"/>
        <v>7.5478891254665719</v>
      </c>
      <c r="AA82" s="67">
        <f t="shared" ref="AA82:AB86" si="18">$W82*X82</f>
        <v>0</v>
      </c>
      <c r="AB82" s="67">
        <f t="shared" si="18"/>
        <v>0</v>
      </c>
      <c r="AC82" s="67">
        <f>$W82*H82</f>
        <v>0</v>
      </c>
      <c r="AD82" s="67">
        <f>$W82*I$79</f>
        <v>0</v>
      </c>
      <c r="AE82" s="67">
        <f>$W82*J82</f>
        <v>0</v>
      </c>
      <c r="AG82" s="67">
        <f>$W82*L$79</f>
        <v>0</v>
      </c>
      <c r="AH82" s="67">
        <f t="shared" ref="AH82:AI86" si="19">$W82*M82</f>
        <v>0</v>
      </c>
      <c r="AI82" s="67">
        <f t="shared" si="19"/>
        <v>0</v>
      </c>
      <c r="AJ82" s="67">
        <f>SUM(AA82:AI82)</f>
        <v>0</v>
      </c>
    </row>
    <row r="83" spans="1:36" x14ac:dyDescent="0.25">
      <c r="B83" s="2" t="s">
        <v>67</v>
      </c>
      <c r="D83" s="9"/>
      <c r="E83" s="9"/>
      <c r="F83" s="9"/>
      <c r="G83" s="9">
        <v>2.4335</v>
      </c>
      <c r="H83" s="9">
        <v>1.70345E-3</v>
      </c>
      <c r="I83" s="9"/>
      <c r="J83" s="9"/>
      <c r="K83" s="9"/>
      <c r="L83" s="9"/>
      <c r="M83" s="9">
        <v>0.12728</v>
      </c>
      <c r="N83" s="9">
        <v>-1.4956291000000002E-2</v>
      </c>
      <c r="W83" s="55"/>
      <c r="X83" s="33">
        <f t="shared" si="17"/>
        <v>2.4335</v>
      </c>
      <c r="Y83" s="66">
        <f t="shared" si="16"/>
        <v>7.5478891254665719</v>
      </c>
      <c r="AA83" s="67">
        <f t="shared" si="18"/>
        <v>0</v>
      </c>
      <c r="AB83" s="67">
        <f t="shared" si="18"/>
        <v>0</v>
      </c>
      <c r="AC83" s="67">
        <f>$W83*H83</f>
        <v>0</v>
      </c>
      <c r="AD83" s="67">
        <f>$W83*I$79</f>
        <v>0</v>
      </c>
      <c r="AE83" s="67">
        <f>$W83*J83</f>
        <v>0</v>
      </c>
      <c r="AG83" s="67">
        <f>$W83*L$79</f>
        <v>0</v>
      </c>
      <c r="AH83" s="67">
        <f t="shared" si="19"/>
        <v>0</v>
      </c>
      <c r="AI83" s="67">
        <f t="shared" si="19"/>
        <v>0</v>
      </c>
      <c r="AJ83" s="67">
        <f>SUM(AA83:AI83)</f>
        <v>0</v>
      </c>
    </row>
    <row r="84" spans="1:36" x14ac:dyDescent="0.25">
      <c r="B84" s="2" t="s">
        <v>68</v>
      </c>
      <c r="D84" s="9"/>
      <c r="E84" s="9"/>
      <c r="F84" s="9"/>
      <c r="G84" s="9">
        <v>2.1937000000000002</v>
      </c>
      <c r="H84" s="9">
        <v>1.5355900000000001E-3</v>
      </c>
      <c r="I84" s="9"/>
      <c r="J84" s="9"/>
      <c r="K84" s="9"/>
      <c r="L84" s="9"/>
      <c r="M84" s="9">
        <v>0.11529</v>
      </c>
      <c r="N84" s="9">
        <v>-1.3482480200000002E-2</v>
      </c>
      <c r="W84" s="55"/>
      <c r="X84" s="33">
        <f t="shared" si="17"/>
        <v>2.1937000000000002</v>
      </c>
      <c r="Y84" s="66">
        <f t="shared" si="16"/>
        <v>7.5478891254665719</v>
      </c>
      <c r="AA84" s="67">
        <f t="shared" si="18"/>
        <v>0</v>
      </c>
      <c r="AB84" s="67">
        <f t="shared" si="18"/>
        <v>0</v>
      </c>
      <c r="AC84" s="67">
        <f>$W84*H84</f>
        <v>0</v>
      </c>
      <c r="AD84" s="67">
        <f>$W84*I$79</f>
        <v>0</v>
      </c>
      <c r="AE84" s="67">
        <f>$W84*J84</f>
        <v>0</v>
      </c>
      <c r="AG84" s="67">
        <f>$W84*L$79</f>
        <v>0</v>
      </c>
      <c r="AH84" s="67">
        <f t="shared" si="19"/>
        <v>0</v>
      </c>
      <c r="AI84" s="67">
        <f t="shared" si="19"/>
        <v>0</v>
      </c>
      <c r="AJ84" s="67">
        <f>SUM(AA84:AI84)</f>
        <v>0</v>
      </c>
    </row>
    <row r="85" spans="1:36" x14ac:dyDescent="0.25">
      <c r="B85" s="2" t="s">
        <v>69</v>
      </c>
      <c r="D85" s="9"/>
      <c r="E85" s="9" t="s">
        <v>94</v>
      </c>
      <c r="F85" s="9"/>
      <c r="G85" s="9">
        <v>1.9097</v>
      </c>
      <c r="H85" s="9">
        <v>1.33679E-3</v>
      </c>
      <c r="I85" s="9"/>
      <c r="J85" s="9"/>
      <c r="K85" s="9"/>
      <c r="L85" s="9"/>
      <c r="M85" s="9">
        <v>0.10109</v>
      </c>
      <c r="N85" s="9">
        <v>-1.17370162E-2</v>
      </c>
      <c r="W85" s="55"/>
      <c r="X85" s="33">
        <f t="shared" si="17"/>
        <v>1.9097</v>
      </c>
      <c r="Y85" s="66">
        <f t="shared" si="16"/>
        <v>7.5478891254665719</v>
      </c>
      <c r="AA85" s="67">
        <f t="shared" si="18"/>
        <v>0</v>
      </c>
      <c r="AB85" s="67">
        <f t="shared" si="18"/>
        <v>0</v>
      </c>
      <c r="AC85" s="67">
        <f>$W85*H85</f>
        <v>0</v>
      </c>
      <c r="AD85" s="67">
        <f>$W85*I$79</f>
        <v>0</v>
      </c>
      <c r="AE85" s="67">
        <f>$W85*J85</f>
        <v>0</v>
      </c>
      <c r="AG85" s="67">
        <f>$W85*L$79</f>
        <v>0</v>
      </c>
      <c r="AH85" s="67">
        <f t="shared" si="19"/>
        <v>0</v>
      </c>
      <c r="AI85" s="67">
        <f t="shared" si="19"/>
        <v>0</v>
      </c>
      <c r="AJ85" s="67">
        <f>SUM(AA85:AI85)</f>
        <v>0</v>
      </c>
    </row>
    <row r="86" spans="1:36" x14ac:dyDescent="0.25">
      <c r="B86" s="2" t="s">
        <v>70</v>
      </c>
      <c r="D86" s="9"/>
      <c r="E86" s="9"/>
      <c r="F86" s="9"/>
      <c r="G86" s="9">
        <v>1.4431</v>
      </c>
      <c r="H86" s="9">
        <v>1.0101700000000001E-3</v>
      </c>
      <c r="I86" s="9"/>
      <c r="J86" s="9"/>
      <c r="K86" s="9"/>
      <c r="L86" s="9"/>
      <c r="M86" s="9">
        <v>7.776000000000001E-2</v>
      </c>
      <c r="N86" s="9">
        <v>-8.8692926000000002E-3</v>
      </c>
      <c r="W86" s="55"/>
      <c r="X86" s="33">
        <f t="shared" si="17"/>
        <v>1.4431</v>
      </c>
      <c r="Y86" s="66">
        <f t="shared" si="16"/>
        <v>7.5478891254665719</v>
      </c>
      <c r="AA86" s="67">
        <f t="shared" si="18"/>
        <v>0</v>
      </c>
      <c r="AB86" s="67">
        <f t="shared" si="18"/>
        <v>0</v>
      </c>
      <c r="AC86" s="67">
        <f>$W86*H86</f>
        <v>0</v>
      </c>
      <c r="AD86" s="67">
        <f>$W86*I$79</f>
        <v>0</v>
      </c>
      <c r="AE86" s="67">
        <f>$W86*J86</f>
        <v>0</v>
      </c>
      <c r="AG86" s="67">
        <f>$W86*L$79</f>
        <v>0</v>
      </c>
      <c r="AH86" s="67">
        <f t="shared" si="19"/>
        <v>0</v>
      </c>
      <c r="AI86" s="67">
        <f t="shared" si="19"/>
        <v>0</v>
      </c>
      <c r="AJ86" s="67">
        <f>SUM(AA86:AI86)</f>
        <v>0</v>
      </c>
    </row>
    <row r="87" spans="1:36" ht="15.75" thickBot="1" x14ac:dyDescent="0.3">
      <c r="A87" s="73" t="s">
        <v>204</v>
      </c>
      <c r="B87" s="69" t="s">
        <v>199</v>
      </c>
      <c r="C87" s="69"/>
      <c r="D87" s="11">
        <v>1.8641000000000001</v>
      </c>
      <c r="E87" s="11"/>
      <c r="F87" s="11"/>
      <c r="G87" s="11"/>
      <c r="H87" s="11"/>
      <c r="I87" s="11"/>
      <c r="J87" s="11"/>
      <c r="K87" s="11"/>
      <c r="L87" s="11"/>
      <c r="M87" s="11"/>
      <c r="N87" s="11"/>
      <c r="V87" s="54">
        <f>SUM(V76:V86)</f>
        <v>0</v>
      </c>
      <c r="W87" s="54">
        <f>SUM(W76:W86)</f>
        <v>629390.20000000007</v>
      </c>
      <c r="X87" s="33"/>
      <c r="AA87" s="71">
        <f t="shared" ref="AA87:AJ87" si="20">SUM(AA73:AA86)</f>
        <v>930751.28360000008</v>
      </c>
      <c r="AB87" s="71">
        <f t="shared" si="20"/>
        <v>2375283.7231276156</v>
      </c>
      <c r="AC87" s="71">
        <f t="shared" si="20"/>
        <v>580.67539852000004</v>
      </c>
      <c r="AD87" s="71">
        <f t="shared" si="20"/>
        <v>8056.1945600000017</v>
      </c>
      <c r="AE87" s="71">
        <f t="shared" si="20"/>
        <v>0</v>
      </c>
      <c r="AF87" s="71">
        <f t="shared" si="20"/>
        <v>0</v>
      </c>
      <c r="AG87" s="71">
        <f t="shared" si="20"/>
        <v>27221.12615</v>
      </c>
      <c r="AH87" s="71">
        <f t="shared" si="20"/>
        <v>48301.430215500004</v>
      </c>
      <c r="AI87" s="71">
        <f t="shared" si="20"/>
        <v>-5720.3973890056013</v>
      </c>
      <c r="AJ87" s="71">
        <f t="shared" si="20"/>
        <v>3384474.0356626306</v>
      </c>
    </row>
    <row r="88" spans="1:36" x14ac:dyDescent="0.25">
      <c r="B88" s="63" t="s">
        <v>73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36" x14ac:dyDescent="0.25">
      <c r="B89" s="2" t="s">
        <v>36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36" x14ac:dyDescent="0.25">
      <c r="B90" s="2" t="s">
        <v>60</v>
      </c>
      <c r="D90" s="9"/>
      <c r="E90" s="9"/>
      <c r="F90" s="9"/>
      <c r="G90" s="88">
        <v>940</v>
      </c>
      <c r="H90" s="9"/>
      <c r="I90" s="9"/>
      <c r="J90" s="9"/>
      <c r="K90" s="9"/>
      <c r="L90" s="9"/>
      <c r="M90" s="9">
        <v>47</v>
      </c>
      <c r="N90" s="9">
        <v>-5.7772400000000008</v>
      </c>
      <c r="V90" s="55">
        <v>28</v>
      </c>
      <c r="X90" s="33">
        <f>G90</f>
        <v>940</v>
      </c>
      <c r="Z90" s="66">
        <f>SUM(H90:N90)</f>
        <v>41.222760000000001</v>
      </c>
      <c r="AA90" s="67">
        <f t="shared" ref="AA90:AB93" si="21">$V90*X90</f>
        <v>26320</v>
      </c>
      <c r="AB90" s="67">
        <f t="shared" si="21"/>
        <v>0</v>
      </c>
      <c r="AC90" s="67">
        <f t="shared" ref="AC90:AE93" si="22">$V90*H90</f>
        <v>0</v>
      </c>
      <c r="AD90" s="67">
        <f t="shared" si="22"/>
        <v>0</v>
      </c>
      <c r="AE90" s="67">
        <f t="shared" si="22"/>
        <v>0</v>
      </c>
      <c r="AF90" s="67"/>
      <c r="AG90" s="67">
        <f t="shared" ref="AG90:AI93" si="23">$V90*L90</f>
        <v>0</v>
      </c>
      <c r="AH90" s="67">
        <f t="shared" si="23"/>
        <v>1316</v>
      </c>
      <c r="AI90" s="67">
        <f t="shared" si="23"/>
        <v>-161.76272000000003</v>
      </c>
      <c r="AJ90" s="67">
        <f>SUM(AA90:AI90)</f>
        <v>27474.237280000001</v>
      </c>
    </row>
    <row r="91" spans="1:36" x14ac:dyDescent="0.25">
      <c r="B91" s="2" t="s">
        <v>61</v>
      </c>
      <c r="D91" s="15"/>
      <c r="E91" s="15"/>
      <c r="F91" s="15"/>
      <c r="G91" s="90">
        <v>1465.0000000000011</v>
      </c>
      <c r="H91" s="15"/>
      <c r="I91" s="15"/>
      <c r="J91" s="15"/>
      <c r="K91" s="15"/>
      <c r="L91" s="15"/>
      <c r="M91" s="15">
        <v>73.250000000000057</v>
      </c>
      <c r="N91" s="9">
        <v>-9.0038900000000073</v>
      </c>
      <c r="V91" s="55"/>
      <c r="X91" s="33">
        <f>G91</f>
        <v>1465.0000000000011</v>
      </c>
      <c r="Z91" s="66">
        <f>SUM(H91:N91)</f>
        <v>64.246110000000044</v>
      </c>
      <c r="AA91" s="67">
        <f t="shared" si="21"/>
        <v>0</v>
      </c>
      <c r="AB91" s="67">
        <f t="shared" si="21"/>
        <v>0</v>
      </c>
      <c r="AC91" s="67">
        <f t="shared" si="22"/>
        <v>0</v>
      </c>
      <c r="AD91" s="67">
        <f t="shared" si="22"/>
        <v>0</v>
      </c>
      <c r="AE91" s="67">
        <f t="shared" si="22"/>
        <v>0</v>
      </c>
      <c r="AF91" s="67"/>
      <c r="AG91" s="67">
        <f t="shared" si="23"/>
        <v>0</v>
      </c>
      <c r="AH91" s="67">
        <f t="shared" si="23"/>
        <v>0</v>
      </c>
      <c r="AI91" s="67">
        <f t="shared" si="23"/>
        <v>0</v>
      </c>
      <c r="AJ91" s="67">
        <f>SUM(AA91:AI91)</f>
        <v>0</v>
      </c>
    </row>
    <row r="92" spans="1:36" x14ac:dyDescent="0.25">
      <c r="B92" s="2" t="s">
        <v>62</v>
      </c>
      <c r="D92" s="9"/>
      <c r="E92" s="9"/>
      <c r="F92" s="9"/>
      <c r="G92" s="88">
        <v>2130.0000000000041</v>
      </c>
      <c r="H92" s="9"/>
      <c r="I92" s="9"/>
      <c r="J92" s="9"/>
      <c r="K92" s="9"/>
      <c r="L92" s="9"/>
      <c r="M92" s="9">
        <v>106.50000000000021</v>
      </c>
      <c r="N92" s="9">
        <v>-13.090980000000027</v>
      </c>
      <c r="V92" s="55">
        <v>3</v>
      </c>
      <c r="X92" s="33">
        <f>G92</f>
        <v>2130.0000000000041</v>
      </c>
      <c r="Z92" s="66">
        <f>SUM(H92:N92)</f>
        <v>93.409020000000183</v>
      </c>
      <c r="AA92" s="67">
        <f t="shared" si="21"/>
        <v>6390.0000000000127</v>
      </c>
      <c r="AB92" s="67">
        <f t="shared" si="21"/>
        <v>0</v>
      </c>
      <c r="AC92" s="67">
        <f t="shared" si="22"/>
        <v>0</v>
      </c>
      <c r="AD92" s="67">
        <f t="shared" si="22"/>
        <v>0</v>
      </c>
      <c r="AE92" s="67">
        <f t="shared" si="22"/>
        <v>0</v>
      </c>
      <c r="AF92" s="67"/>
      <c r="AG92" s="67">
        <f t="shared" si="23"/>
        <v>0</v>
      </c>
      <c r="AH92" s="67">
        <f t="shared" si="23"/>
        <v>319.50000000000063</v>
      </c>
      <c r="AI92" s="67">
        <f t="shared" si="23"/>
        <v>-39.272940000000077</v>
      </c>
      <c r="AJ92" s="67">
        <f>SUM(AA92:AI92)</f>
        <v>6670.2270600000138</v>
      </c>
    </row>
    <row r="93" spans="1:36" x14ac:dyDescent="0.25">
      <c r="B93" s="2" t="s">
        <v>63</v>
      </c>
      <c r="D93" s="9"/>
      <c r="E93" s="9"/>
      <c r="F93" s="9"/>
      <c r="G93" s="88">
        <v>5630.0000000000027</v>
      </c>
      <c r="H93" s="9"/>
      <c r="I93" s="9"/>
      <c r="J93" s="9"/>
      <c r="K93" s="9"/>
      <c r="L93" s="9"/>
      <c r="M93" s="9">
        <v>281.50000000000017</v>
      </c>
      <c r="N93" s="9">
        <v>-34.601980000000019</v>
      </c>
      <c r="V93" s="55">
        <v>12</v>
      </c>
      <c r="W93" s="55"/>
      <c r="X93" s="33">
        <f>G93</f>
        <v>5630.0000000000027</v>
      </c>
      <c r="Z93" s="66">
        <f>SUM(H93:N93)</f>
        <v>246.89802000000014</v>
      </c>
      <c r="AA93" s="67">
        <f t="shared" si="21"/>
        <v>67560.000000000029</v>
      </c>
      <c r="AB93" s="67">
        <f t="shared" si="21"/>
        <v>0</v>
      </c>
      <c r="AC93" s="67">
        <f t="shared" si="22"/>
        <v>0</v>
      </c>
      <c r="AD93" s="67">
        <f t="shared" si="22"/>
        <v>0</v>
      </c>
      <c r="AE93" s="67">
        <f t="shared" si="22"/>
        <v>0</v>
      </c>
      <c r="AF93" s="67"/>
      <c r="AG93" s="67">
        <f t="shared" si="23"/>
        <v>0</v>
      </c>
      <c r="AH93" s="67">
        <f t="shared" si="23"/>
        <v>3378.0000000000018</v>
      </c>
      <c r="AI93" s="67">
        <f t="shared" si="23"/>
        <v>-415.2237600000002</v>
      </c>
      <c r="AJ93" s="67">
        <f>SUM(AA93:AI93)</f>
        <v>70522.776240000036</v>
      </c>
    </row>
    <row r="94" spans="1:36" x14ac:dyDescent="0.25"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V94" s="55"/>
      <c r="W94" s="55"/>
      <c r="X94" s="33"/>
      <c r="AA94" s="67"/>
      <c r="AB94" s="67"/>
      <c r="AC94" s="67"/>
      <c r="AD94" s="67"/>
      <c r="AE94" s="67"/>
      <c r="AF94" s="67"/>
      <c r="AG94" s="67"/>
      <c r="AH94" s="67"/>
      <c r="AI94" s="67"/>
      <c r="AJ94" s="67"/>
    </row>
    <row r="95" spans="1:36" x14ac:dyDescent="0.25">
      <c r="A95" s="73" t="s">
        <v>200</v>
      </c>
      <c r="B95" s="2" t="s">
        <v>201</v>
      </c>
      <c r="D95" s="9">
        <v>0.17399999999999999</v>
      </c>
      <c r="E95" s="9"/>
      <c r="F95" s="9"/>
      <c r="G95" s="9"/>
      <c r="H95" s="9"/>
      <c r="I95" s="9"/>
      <c r="J95" s="9"/>
      <c r="K95" s="9"/>
      <c r="L95" s="9"/>
      <c r="M95" s="9"/>
      <c r="N95" s="9"/>
      <c r="X95" s="33"/>
      <c r="AA95" s="67"/>
      <c r="AB95" s="67"/>
      <c r="AC95" s="67"/>
      <c r="AD95" s="67"/>
      <c r="AE95" s="67"/>
      <c r="AF95" s="67"/>
      <c r="AG95" s="67"/>
      <c r="AH95" s="67"/>
      <c r="AI95" s="67"/>
    </row>
    <row r="96" spans="1:36" x14ac:dyDescent="0.25">
      <c r="B96" s="2" t="s">
        <v>197</v>
      </c>
      <c r="D96" s="15">
        <v>1.6901000000000002</v>
      </c>
      <c r="E96" s="15">
        <v>0.34710000000000002</v>
      </c>
      <c r="F96" s="15">
        <v>5.5106891254665715</v>
      </c>
      <c r="G96" s="15"/>
      <c r="H96" s="15"/>
      <c r="I96" s="15">
        <v>2.5600000000000001E-2</v>
      </c>
      <c r="J96" s="15"/>
      <c r="K96" s="15"/>
      <c r="L96" s="15">
        <v>8.6499999999999994E-2</v>
      </c>
      <c r="M96" s="9"/>
      <c r="N96" s="9"/>
      <c r="X96" s="33"/>
    </row>
    <row r="97" spans="1:36" x14ac:dyDescent="0.25">
      <c r="B97" s="2" t="s">
        <v>64</v>
      </c>
      <c r="D97" s="15"/>
      <c r="E97" s="15"/>
      <c r="F97" s="15"/>
      <c r="G97" s="15"/>
      <c r="H97" s="15">
        <f>H98</f>
        <v>1.8452E-3</v>
      </c>
      <c r="I97" s="15"/>
      <c r="J97" s="15"/>
      <c r="K97" s="15"/>
      <c r="L97" s="15"/>
      <c r="M97" s="15">
        <v>0.14406217381849182</v>
      </c>
      <c r="N97" s="15">
        <f>N98</f>
        <v>-1.6200856000000003E-2</v>
      </c>
      <c r="V97" s="73" t="s">
        <v>236</v>
      </c>
      <c r="W97" s="55">
        <v>17890.7</v>
      </c>
      <c r="X97" s="66">
        <v>2.6171541588646616</v>
      </c>
      <c r="Y97" s="66">
        <f t="shared" ref="Y97:Y103" si="24">SUM($D$96:$F$96)</f>
        <v>7.5478891254665719</v>
      </c>
      <c r="AA97" s="67">
        <f>$W97*X97</f>
        <v>46822.719910000007</v>
      </c>
      <c r="AB97" s="67">
        <f>$W97*Y97</f>
        <v>135037.0199769848</v>
      </c>
      <c r="AC97" s="67">
        <f>$W97*H97</f>
        <v>33.011919640000002</v>
      </c>
      <c r="AD97" s="67">
        <f>$W97*I$96</f>
        <v>458.00192000000004</v>
      </c>
      <c r="AE97" s="67">
        <f>$W97*J97</f>
        <v>0</v>
      </c>
      <c r="AG97" s="67">
        <f>$W97*L$96</f>
        <v>1547.54555</v>
      </c>
      <c r="AH97" s="67">
        <f>$W97*M97</f>
        <v>2577.3731331344916</v>
      </c>
      <c r="AI97" s="67">
        <f>$W97*N97</f>
        <v>-289.84465443920004</v>
      </c>
      <c r="AJ97" s="67">
        <f>SUM(AA97:AI97)</f>
        <v>186185.82775532015</v>
      </c>
    </row>
    <row r="98" spans="1:36" x14ac:dyDescent="0.25">
      <c r="B98" s="45" t="s">
        <v>65</v>
      </c>
      <c r="D98" s="9"/>
      <c r="E98" s="9"/>
      <c r="F98" s="9"/>
      <c r="G98" s="9">
        <v>2.6360000000000001</v>
      </c>
      <c r="H98" s="9">
        <v>1.8452E-3</v>
      </c>
      <c r="I98" s="9"/>
      <c r="J98" s="9"/>
      <c r="K98" s="9"/>
      <c r="L98" s="9"/>
      <c r="M98" s="9">
        <v>0.137405</v>
      </c>
      <c r="N98" s="9">
        <v>-1.6200856000000003E-2</v>
      </c>
      <c r="W98" s="55">
        <v>17128.400000000001</v>
      </c>
      <c r="X98" s="33">
        <f t="shared" ref="X98:X103" si="25">G98</f>
        <v>2.6360000000000001</v>
      </c>
      <c r="Y98" s="66">
        <f t="shared" si="24"/>
        <v>7.5478891254665719</v>
      </c>
      <c r="AA98" s="67"/>
      <c r="AB98" s="67"/>
      <c r="AC98" s="67"/>
      <c r="AD98" s="67"/>
      <c r="AE98" s="67"/>
      <c r="AG98" s="67"/>
      <c r="AH98" s="67"/>
      <c r="AI98" s="67"/>
      <c r="AJ98" s="67"/>
    </row>
    <row r="99" spans="1:36" x14ac:dyDescent="0.25">
      <c r="B99" s="2" t="s">
        <v>66</v>
      </c>
      <c r="D99" s="9"/>
      <c r="E99" s="9"/>
      <c r="F99" s="9"/>
      <c r="G99" s="9">
        <v>2.5518999999999998</v>
      </c>
      <c r="H99" s="9">
        <v>1.7863299999999998E-3</v>
      </c>
      <c r="I99" s="9"/>
      <c r="J99" s="9"/>
      <c r="K99" s="9"/>
      <c r="L99" s="9"/>
      <c r="M99" s="9">
        <v>0.13319999999999999</v>
      </c>
      <c r="N99" s="9">
        <v>-1.56839774E-2</v>
      </c>
      <c r="W99" s="55">
        <v>762.3</v>
      </c>
      <c r="X99" s="33">
        <f t="shared" si="25"/>
        <v>2.5518999999999998</v>
      </c>
      <c r="Y99" s="66">
        <f t="shared" si="24"/>
        <v>7.5478891254665719</v>
      </c>
      <c r="AA99" s="67"/>
      <c r="AB99" s="67"/>
      <c r="AC99" s="67"/>
      <c r="AD99" s="67"/>
      <c r="AE99" s="67"/>
      <c r="AG99" s="67"/>
      <c r="AH99" s="67"/>
      <c r="AI99" s="67"/>
      <c r="AJ99" s="67"/>
    </row>
    <row r="100" spans="1:36" x14ac:dyDescent="0.25">
      <c r="B100" s="2" t="s">
        <v>67</v>
      </c>
      <c r="D100" s="9"/>
      <c r="E100" s="9"/>
      <c r="F100" s="9"/>
      <c r="G100" s="9">
        <v>2.4335</v>
      </c>
      <c r="H100" s="9">
        <v>1.70345E-3</v>
      </c>
      <c r="I100" s="9"/>
      <c r="J100" s="9"/>
      <c r="K100" s="9"/>
      <c r="L100" s="9"/>
      <c r="M100" s="9">
        <v>0.12728</v>
      </c>
      <c r="N100" s="9">
        <v>-1.4956291000000002E-2</v>
      </c>
      <c r="W100" s="55"/>
      <c r="X100" s="33">
        <f t="shared" si="25"/>
        <v>2.4335</v>
      </c>
      <c r="Y100" s="66">
        <f t="shared" si="24"/>
        <v>7.5478891254665719</v>
      </c>
      <c r="AA100" s="67">
        <f t="shared" ref="AA100:AB103" si="26">$W100*X100</f>
        <v>0</v>
      </c>
      <c r="AB100" s="67">
        <f t="shared" si="26"/>
        <v>0</v>
      </c>
      <c r="AC100" s="67">
        <f>$W100*H100</f>
        <v>0</v>
      </c>
      <c r="AD100" s="67">
        <f>$W100*I$96</f>
        <v>0</v>
      </c>
      <c r="AE100" s="67">
        <f>$W100*J100</f>
        <v>0</v>
      </c>
      <c r="AG100" s="67">
        <f>$W100*L$96</f>
        <v>0</v>
      </c>
      <c r="AH100" s="67">
        <f t="shared" ref="AH100:AI102" si="27">$W100*M100</f>
        <v>0</v>
      </c>
      <c r="AI100" s="67">
        <f t="shared" si="27"/>
        <v>0</v>
      </c>
      <c r="AJ100" s="67">
        <f>SUM(AA100:AI100)</f>
        <v>0</v>
      </c>
    </row>
    <row r="101" spans="1:36" x14ac:dyDescent="0.25">
      <c r="B101" s="2" t="s">
        <v>68</v>
      </c>
      <c r="D101" s="9"/>
      <c r="E101" s="9"/>
      <c r="F101" s="9"/>
      <c r="G101" s="9">
        <v>2.1937000000000002</v>
      </c>
      <c r="H101" s="9">
        <v>1.5355900000000001E-3</v>
      </c>
      <c r="I101" s="9"/>
      <c r="J101" s="9"/>
      <c r="K101" s="9"/>
      <c r="L101" s="9"/>
      <c r="M101" s="9">
        <v>0.11529</v>
      </c>
      <c r="N101" s="9">
        <v>-1.3482480200000002E-2</v>
      </c>
      <c r="W101" s="55"/>
      <c r="X101" s="33">
        <f t="shared" si="25"/>
        <v>2.1937000000000002</v>
      </c>
      <c r="Y101" s="66">
        <f t="shared" si="24"/>
        <v>7.5478891254665719</v>
      </c>
      <c r="AA101" s="67">
        <f t="shared" si="26"/>
        <v>0</v>
      </c>
      <c r="AB101" s="67">
        <f t="shared" si="26"/>
        <v>0</v>
      </c>
      <c r="AC101" s="67">
        <f>$W101*H101</f>
        <v>0</v>
      </c>
      <c r="AD101" s="67">
        <f>$W101*I$96</f>
        <v>0</v>
      </c>
      <c r="AE101" s="67">
        <f>$W101*J101</f>
        <v>0</v>
      </c>
      <c r="AG101" s="67">
        <f>$W101*L$96</f>
        <v>0</v>
      </c>
      <c r="AH101" s="67">
        <f t="shared" si="27"/>
        <v>0</v>
      </c>
      <c r="AI101" s="67">
        <f t="shared" si="27"/>
        <v>0</v>
      </c>
      <c r="AJ101" s="67">
        <f>SUM(AA101:AI101)</f>
        <v>0</v>
      </c>
    </row>
    <row r="102" spans="1:36" x14ac:dyDescent="0.25">
      <c r="B102" s="2" t="s">
        <v>69</v>
      </c>
      <c r="D102" s="9"/>
      <c r="E102" s="9" t="s">
        <v>94</v>
      </c>
      <c r="F102" s="9"/>
      <c r="G102" s="9">
        <v>1.9097</v>
      </c>
      <c r="H102" s="9">
        <v>1.33679E-3</v>
      </c>
      <c r="I102" s="9"/>
      <c r="J102" s="9"/>
      <c r="K102" s="9"/>
      <c r="L102" s="9"/>
      <c r="M102" s="9">
        <v>0.10109</v>
      </c>
      <c r="N102" s="9">
        <v>-1.17370162E-2</v>
      </c>
      <c r="W102" s="55"/>
      <c r="X102" s="33">
        <f t="shared" si="25"/>
        <v>1.9097</v>
      </c>
      <c r="Y102" s="66">
        <f t="shared" si="24"/>
        <v>7.5478891254665719</v>
      </c>
      <c r="AA102" s="67">
        <f t="shared" si="26"/>
        <v>0</v>
      </c>
      <c r="AB102" s="67">
        <f t="shared" si="26"/>
        <v>0</v>
      </c>
      <c r="AC102" s="67">
        <f>$W102*H102</f>
        <v>0</v>
      </c>
      <c r="AD102" s="67">
        <f>$W102*I$96</f>
        <v>0</v>
      </c>
      <c r="AE102" s="67">
        <f>$W102*J102</f>
        <v>0</v>
      </c>
      <c r="AG102" s="67">
        <f>$W102*L$96</f>
        <v>0</v>
      </c>
      <c r="AH102" s="67">
        <f t="shared" si="27"/>
        <v>0</v>
      </c>
      <c r="AI102" s="67">
        <f t="shared" si="27"/>
        <v>0</v>
      </c>
      <c r="AJ102" s="67">
        <f>SUM(AA102:AI102)</f>
        <v>0</v>
      </c>
    </row>
    <row r="103" spans="1:36" x14ac:dyDescent="0.25">
      <c r="B103" s="2" t="s">
        <v>70</v>
      </c>
      <c r="D103" s="9"/>
      <c r="E103" s="9"/>
      <c r="F103" s="9"/>
      <c r="G103" s="9">
        <v>1.4431</v>
      </c>
      <c r="H103" s="9">
        <v>1.0101700000000001E-3</v>
      </c>
      <c r="I103" s="9"/>
      <c r="J103" s="9"/>
      <c r="K103" s="9"/>
      <c r="L103" s="9"/>
      <c r="M103" s="9">
        <v>7.776000000000001E-2</v>
      </c>
      <c r="N103" s="9">
        <v>-8.8692926000000002E-3</v>
      </c>
      <c r="W103" s="55"/>
      <c r="X103" s="33">
        <f t="shared" si="25"/>
        <v>1.4431</v>
      </c>
      <c r="Y103" s="66">
        <f t="shared" si="24"/>
        <v>7.5478891254665719</v>
      </c>
      <c r="AA103" s="67">
        <f t="shared" si="26"/>
        <v>0</v>
      </c>
      <c r="AB103" s="67">
        <f t="shared" si="26"/>
        <v>0</v>
      </c>
      <c r="AC103" s="67">
        <f>$W103*SUM(H96:H99)</f>
        <v>0</v>
      </c>
      <c r="AD103" s="67">
        <f>$W103*I$96</f>
        <v>0</v>
      </c>
      <c r="AE103" s="67">
        <f>$W103*SUM(J96:J99)</f>
        <v>0</v>
      </c>
      <c r="AG103" s="67">
        <f>$W103*L$96</f>
        <v>0</v>
      </c>
      <c r="AH103" s="67">
        <f>$W103*SUM(M96:M99)</f>
        <v>0</v>
      </c>
      <c r="AI103" s="67">
        <f>$W103*SUM(N96:N99)</f>
        <v>0</v>
      </c>
      <c r="AJ103" s="67">
        <f>SUM(AA103:AI103)</f>
        <v>0</v>
      </c>
    </row>
    <row r="104" spans="1:36" ht="15.75" thickBot="1" x14ac:dyDescent="0.3">
      <c r="A104" s="73" t="s">
        <v>204</v>
      </c>
      <c r="B104" s="69" t="s">
        <v>199</v>
      </c>
      <c r="C104" s="69"/>
      <c r="D104" s="11">
        <v>1.8641000000000001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V104" s="54">
        <f>SUM(V93:V103)</f>
        <v>12</v>
      </c>
      <c r="W104" s="54">
        <f>SUM(W98:W103)</f>
        <v>17890.7</v>
      </c>
      <c r="X104" s="33"/>
      <c r="AA104" s="71">
        <f t="shared" ref="AA104:AJ104" si="28">SUM(AA90:AA103)</f>
        <v>147092.71991000004</v>
      </c>
      <c r="AB104" s="71">
        <f t="shared" si="28"/>
        <v>135037.0199769848</v>
      </c>
      <c r="AC104" s="71">
        <f t="shared" si="28"/>
        <v>33.011919640000002</v>
      </c>
      <c r="AD104" s="71">
        <f t="shared" si="28"/>
        <v>458.00192000000004</v>
      </c>
      <c r="AE104" s="71">
        <f t="shared" si="28"/>
        <v>0</v>
      </c>
      <c r="AF104" s="71">
        <f t="shared" si="28"/>
        <v>0</v>
      </c>
      <c r="AG104" s="71">
        <f t="shared" si="28"/>
        <v>1547.54555</v>
      </c>
      <c r="AH104" s="71">
        <f t="shared" si="28"/>
        <v>7590.8731331344943</v>
      </c>
      <c r="AI104" s="71">
        <f t="shared" si="28"/>
        <v>-906.1040744392003</v>
      </c>
      <c r="AJ104" s="71">
        <f t="shared" si="28"/>
        <v>290853.06833532022</v>
      </c>
    </row>
    <row r="105" spans="1:36" x14ac:dyDescent="0.25">
      <c r="A105" s="73"/>
      <c r="B105" s="63" t="s">
        <v>84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AA105" s="67">
        <f t="shared" ref="AA105:AJ105" si="29">AA104+AA87</f>
        <v>1077844.0035100002</v>
      </c>
      <c r="AB105" s="67">
        <f t="shared" si="29"/>
        <v>2510320.7431046003</v>
      </c>
      <c r="AC105" s="67">
        <f t="shared" si="29"/>
        <v>613.68731816000002</v>
      </c>
      <c r="AD105" s="67">
        <f t="shared" si="29"/>
        <v>8514.1964800000023</v>
      </c>
      <c r="AE105" s="67">
        <f t="shared" si="29"/>
        <v>0</v>
      </c>
      <c r="AF105" s="67">
        <f t="shared" si="29"/>
        <v>0</v>
      </c>
      <c r="AG105" s="67">
        <f t="shared" si="29"/>
        <v>28768.671699999999</v>
      </c>
      <c r="AH105" s="67">
        <f t="shared" si="29"/>
        <v>55892.303348634501</v>
      </c>
      <c r="AI105" s="67">
        <f t="shared" si="29"/>
        <v>-6626.5014634448016</v>
      </c>
      <c r="AJ105" s="67">
        <f t="shared" si="29"/>
        <v>3675327.1039979509</v>
      </c>
    </row>
    <row r="106" spans="1:36" x14ac:dyDescent="0.25">
      <c r="A106" s="73"/>
      <c r="B106" s="2" t="s">
        <v>36</v>
      </c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AA106" s="74">
        <v>1077844.0035100002</v>
      </c>
      <c r="AB106" s="74">
        <v>2510320.7431046003</v>
      </c>
      <c r="AC106" s="74">
        <v>613.451302457</v>
      </c>
      <c r="AD106" s="74">
        <v>8514.1964800000023</v>
      </c>
      <c r="AE106" s="74"/>
      <c r="AF106" s="74"/>
      <c r="AG106" s="74">
        <v>28768.671699999999</v>
      </c>
      <c r="AH106" s="74">
        <v>55892.303348634494</v>
      </c>
      <c r="AI106" s="74">
        <v>-6624.4292455724608</v>
      </c>
      <c r="AJ106" s="74">
        <v>3675328.9402001193</v>
      </c>
    </row>
    <row r="107" spans="1:36" x14ac:dyDescent="0.25">
      <c r="A107" s="73"/>
      <c r="B107" s="2" t="s">
        <v>85</v>
      </c>
      <c r="D107" s="9"/>
      <c r="E107" s="9"/>
      <c r="F107" s="9"/>
      <c r="G107" s="88">
        <v>5630.0000000000027</v>
      </c>
      <c r="H107" s="9"/>
      <c r="I107" s="9"/>
      <c r="J107" s="9"/>
      <c r="K107" s="9"/>
      <c r="L107" s="9"/>
      <c r="M107" s="9"/>
      <c r="N107" s="9">
        <v>-34.601980000000019</v>
      </c>
      <c r="AA107" s="67">
        <f t="shared" ref="AA107:AJ107" si="30">AA106-AA105</f>
        <v>0</v>
      </c>
      <c r="AB107" s="67">
        <f t="shared" si="30"/>
        <v>0</v>
      </c>
      <c r="AC107" s="67">
        <f t="shared" si="30"/>
        <v>-0.23601570300002095</v>
      </c>
      <c r="AD107" s="67">
        <f t="shared" si="30"/>
        <v>0</v>
      </c>
      <c r="AE107" s="67">
        <f t="shared" si="30"/>
        <v>0</v>
      </c>
      <c r="AF107" s="67">
        <f t="shared" si="30"/>
        <v>0</v>
      </c>
      <c r="AG107" s="67">
        <f t="shared" si="30"/>
        <v>0</v>
      </c>
      <c r="AH107" s="67">
        <f t="shared" si="30"/>
        <v>0</v>
      </c>
      <c r="AI107" s="67">
        <f t="shared" si="30"/>
        <v>2.0722178723408433</v>
      </c>
      <c r="AJ107" s="67">
        <f t="shared" si="30"/>
        <v>1.8362021683715284</v>
      </c>
    </row>
    <row r="108" spans="1:36" x14ac:dyDescent="0.25">
      <c r="A108" s="73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36" x14ac:dyDescent="0.25">
      <c r="A109" s="73"/>
      <c r="B109" s="2" t="s">
        <v>201</v>
      </c>
      <c r="D109" s="9">
        <v>0.17399999999999999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AA109" s="67"/>
    </row>
    <row r="110" spans="1:36" x14ac:dyDescent="0.25">
      <c r="A110" s="73"/>
      <c r="B110" s="2" t="s">
        <v>197</v>
      </c>
      <c r="D110" s="9">
        <v>1.6901000000000002</v>
      </c>
      <c r="E110" s="9">
        <v>0.34710000000000002</v>
      </c>
      <c r="F110" s="9">
        <v>5.5106891254665715</v>
      </c>
      <c r="G110" s="15"/>
      <c r="H110" s="15"/>
      <c r="I110" s="9">
        <v>2.5600000000000001E-2</v>
      </c>
      <c r="J110" s="15"/>
      <c r="K110" s="9"/>
      <c r="L110" s="9">
        <v>8.6499999999999994E-2</v>
      </c>
      <c r="M110" s="9"/>
      <c r="N110" s="9"/>
    </row>
    <row r="111" spans="1:36" x14ac:dyDescent="0.25">
      <c r="A111" s="73"/>
      <c r="B111" s="2" t="s">
        <v>64</v>
      </c>
      <c r="D111" s="15"/>
      <c r="E111" s="15"/>
      <c r="F111" s="15"/>
      <c r="G111" s="15"/>
      <c r="H111" s="15"/>
      <c r="I111" s="15"/>
      <c r="J111" s="15"/>
      <c r="K111" s="15"/>
      <c r="L111" s="15"/>
      <c r="M111" s="9"/>
      <c r="N111" s="9"/>
    </row>
    <row r="112" spans="1:36" x14ac:dyDescent="0.25">
      <c r="A112" s="73"/>
      <c r="B112" s="2" t="s">
        <v>86</v>
      </c>
      <c r="D112" s="9"/>
      <c r="E112" s="9"/>
      <c r="F112" s="9"/>
      <c r="G112" s="9">
        <v>0.74299999999999999</v>
      </c>
      <c r="H112" s="9">
        <v>5.2010000000000001E-4</v>
      </c>
      <c r="I112" s="9"/>
      <c r="J112" s="9"/>
      <c r="K112" s="9"/>
      <c r="L112" s="9"/>
      <c r="M112" s="18">
        <f>M111</f>
        <v>0</v>
      </c>
      <c r="N112" s="9">
        <v>-4.5664780000000006E-3</v>
      </c>
    </row>
    <row r="113" spans="1:36" x14ac:dyDescent="0.25">
      <c r="A113" s="73"/>
      <c r="B113" s="2" t="s">
        <v>87</v>
      </c>
      <c r="D113" s="9"/>
      <c r="E113" s="9"/>
      <c r="F113" s="9"/>
      <c r="G113" s="9">
        <v>0.44219999999999998</v>
      </c>
      <c r="H113" s="9">
        <v>3.0953999999999997E-4</v>
      </c>
      <c r="I113" s="9"/>
      <c r="J113" s="9"/>
      <c r="K113" s="9"/>
      <c r="L113" s="9"/>
      <c r="M113" s="9"/>
      <c r="N113" s="9">
        <v>-2.7177612E-3</v>
      </c>
    </row>
    <row r="114" spans="1:36" ht="15.75" thickBot="1" x14ac:dyDescent="0.3">
      <c r="A114" s="73"/>
      <c r="B114" s="69" t="s">
        <v>199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</row>
    <row r="115" spans="1:36" x14ac:dyDescent="0.25">
      <c r="A115" s="73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</row>
    <row r="116" spans="1:36" outlineLevel="1" x14ac:dyDescent="0.25">
      <c r="A116" s="73"/>
      <c r="B116" s="75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</row>
    <row r="117" spans="1:36" outlineLevel="1" x14ac:dyDescent="0.25">
      <c r="B117" s="75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</row>
    <row r="118" spans="1:36" outlineLevel="1" x14ac:dyDescent="0.25">
      <c r="A118" s="73"/>
      <c r="B118" s="75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</row>
    <row r="119" spans="1:36" outlineLevel="1" x14ac:dyDescent="0.25">
      <c r="A119" s="73"/>
      <c r="B119" s="73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</row>
    <row r="120" spans="1:36" outlineLevel="1" x14ac:dyDescent="0.25">
      <c r="A120" s="73"/>
      <c r="B120" s="73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</row>
    <row r="121" spans="1:36" outlineLevel="1" x14ac:dyDescent="0.25">
      <c r="B121" s="73"/>
      <c r="C121" s="16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</row>
    <row r="122" spans="1:36" outlineLevel="1" x14ac:dyDescent="0.25">
      <c r="B122" s="16"/>
    </row>
    <row r="123" spans="1:36" x14ac:dyDescent="0.25"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5" spans="1:36" x14ac:dyDescent="0.25">
      <c r="AA125" s="67">
        <f t="shared" ref="AA125:AJ125" si="31">SUM(AA104,AA87,AA70,AA45,AA35,AA25,AA15)</f>
        <v>443915716.49483609</v>
      </c>
      <c r="AB125" s="67">
        <f t="shared" si="31"/>
        <v>473778191.03737944</v>
      </c>
      <c r="AC125" s="67">
        <f t="shared" si="31"/>
        <v>216067.07082743413</v>
      </c>
      <c r="AD125" s="67">
        <f t="shared" si="31"/>
        <v>8840233.6282071136</v>
      </c>
      <c r="AE125" s="67">
        <f t="shared" si="31"/>
        <v>25371.631410798105</v>
      </c>
      <c r="AF125" s="67">
        <f t="shared" si="31"/>
        <v>0</v>
      </c>
      <c r="AG125" s="67">
        <f t="shared" si="31"/>
        <v>5307874.6156087322</v>
      </c>
      <c r="AH125" s="67">
        <f t="shared" si="31"/>
        <v>25662707.288606666</v>
      </c>
      <c r="AI125" s="67">
        <f t="shared" si="31"/>
        <v>-2728308.0657951352</v>
      </c>
      <c r="AJ125" s="67">
        <f t="shared" si="31"/>
        <v>955017853.70108116</v>
      </c>
    </row>
    <row r="126" spans="1:36" x14ac:dyDescent="0.25">
      <c r="AA126" s="74">
        <v>443915716.49483609</v>
      </c>
      <c r="AB126" s="74">
        <v>473778191.03737944</v>
      </c>
      <c r="AC126" s="74">
        <v>216066.83481173115</v>
      </c>
      <c r="AD126" s="74">
        <v>8840233.6282071136</v>
      </c>
      <c r="AE126" s="74">
        <v>25371.631410798105</v>
      </c>
      <c r="AF126" s="74"/>
      <c r="AG126" s="74">
        <v>5307874.6156087322</v>
      </c>
      <c r="AH126" s="74">
        <v>25662707.288606666</v>
      </c>
      <c r="AI126" s="74">
        <v>-2728305.9935772633</v>
      </c>
      <c r="AJ126" s="74">
        <v>955017855.5372833</v>
      </c>
    </row>
    <row r="127" spans="1:36" x14ac:dyDescent="0.25">
      <c r="AA127" s="67">
        <f t="shared" ref="AA127:AJ127" si="32">AA126-AA125</f>
        <v>0</v>
      </c>
      <c r="AB127" s="67">
        <f t="shared" si="32"/>
        <v>0</v>
      </c>
      <c r="AC127" s="67">
        <f t="shared" si="32"/>
        <v>-0.23601570297614671</v>
      </c>
      <c r="AD127" s="67">
        <f t="shared" si="32"/>
        <v>0</v>
      </c>
      <c r="AE127" s="67">
        <f t="shared" si="32"/>
        <v>0</v>
      </c>
      <c r="AF127" s="67">
        <f t="shared" si="32"/>
        <v>0</v>
      </c>
      <c r="AG127" s="67">
        <f t="shared" si="32"/>
        <v>0</v>
      </c>
      <c r="AH127" s="67">
        <f t="shared" si="32"/>
        <v>0</v>
      </c>
      <c r="AI127" s="67">
        <f t="shared" si="32"/>
        <v>2.0722178719006479</v>
      </c>
      <c r="AJ127" s="67">
        <f t="shared" si="32"/>
        <v>1.8362021446228027</v>
      </c>
    </row>
  </sheetData>
  <mergeCells count="1">
    <mergeCell ref="N57:N5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ACC03-5C12-4D71-86E2-0FFDE6AFF92A}">
  <sheetPr codeName="Sheet2"/>
  <dimension ref="A1:AK136"/>
  <sheetViews>
    <sheetView tabSelected="1" workbookViewId="0"/>
  </sheetViews>
  <sheetFormatPr defaultColWidth="8.85546875" defaultRowHeight="15" outlineLevelRow="1" x14ac:dyDescent="0.25"/>
  <cols>
    <col min="1" max="1" width="3.42578125" style="2" bestFit="1" customWidth="1"/>
    <col min="2" max="2" width="33.42578125" style="2" customWidth="1"/>
    <col min="3" max="6" width="1" style="2" customWidth="1"/>
    <col min="7" max="7" width="13.28515625" style="2" bestFit="1" customWidth="1"/>
    <col min="8" max="8" width="12.42578125" style="2" bestFit="1" customWidth="1"/>
    <col min="9" max="10" width="9.5703125" style="2" bestFit="1" customWidth="1"/>
    <col min="11" max="11" width="10.140625" style="2" bestFit="1" customWidth="1"/>
    <col min="12" max="12" width="9.85546875" style="2" bestFit="1" customWidth="1"/>
    <col min="13" max="13" width="14.140625" style="2" bestFit="1" customWidth="1"/>
    <col min="14" max="14" width="11.5703125" style="2" bestFit="1" customWidth="1"/>
    <col min="15" max="15" width="13.5703125" style="2" bestFit="1" customWidth="1"/>
    <col min="16" max="16" width="23.28515625" style="2" customWidth="1"/>
    <col min="17" max="17" width="15.7109375" style="2" bestFit="1" customWidth="1"/>
    <col min="18" max="18" width="2.7109375" style="2" customWidth="1"/>
    <col min="19" max="19" width="15.42578125" style="2" bestFit="1" customWidth="1"/>
    <col min="20" max="21" width="8.85546875" style="2"/>
    <col min="22" max="22" width="10.5703125" style="2" bestFit="1" customWidth="1"/>
    <col min="23" max="23" width="11" style="2" bestFit="1" customWidth="1"/>
    <col min="24" max="24" width="12.42578125" style="2" bestFit="1" customWidth="1"/>
    <col min="25" max="25" width="14.42578125" style="2" bestFit="1" customWidth="1"/>
    <col min="26" max="26" width="12.85546875" style="2" bestFit="1" customWidth="1"/>
    <col min="27" max="27" width="14.140625" style="2" bestFit="1" customWidth="1"/>
    <col min="28" max="28" width="12.42578125" style="2" bestFit="1" customWidth="1"/>
    <col min="29" max="35" width="12.42578125" style="2" customWidth="1"/>
    <col min="36" max="36" width="13" style="2" bestFit="1" customWidth="1"/>
    <col min="37" max="37" width="8.85546875" style="2"/>
    <col min="38" max="39" width="13.28515625" style="2" bestFit="1" customWidth="1"/>
    <col min="40" max="16384" width="8.85546875" style="2"/>
  </cols>
  <sheetData>
    <row r="1" spans="1:37" x14ac:dyDescent="0.25">
      <c r="A1" s="56"/>
      <c r="B1" s="57" t="s">
        <v>178</v>
      </c>
      <c r="P1" s="7" t="s">
        <v>237</v>
      </c>
      <c r="Q1" s="58"/>
    </row>
    <row r="2" spans="1:37" x14ac:dyDescent="0.25">
      <c r="A2" s="56"/>
      <c r="B2" s="57"/>
      <c r="P2" s="7" t="s">
        <v>238</v>
      </c>
      <c r="Q2" s="58"/>
    </row>
    <row r="3" spans="1:37" x14ac:dyDescent="0.25">
      <c r="A3" s="56"/>
      <c r="B3" s="57"/>
      <c r="P3" s="58" t="s">
        <v>239</v>
      </c>
      <c r="Q3" s="58"/>
    </row>
    <row r="4" spans="1:37" x14ac:dyDescent="0.25">
      <c r="A4" s="56"/>
      <c r="G4" s="14"/>
      <c r="H4" s="14"/>
      <c r="I4" s="14"/>
      <c r="J4" s="14"/>
      <c r="K4" s="14"/>
      <c r="L4" s="14"/>
      <c r="M4" s="14"/>
      <c r="P4" s="177"/>
      <c r="Q4" s="58"/>
    </row>
    <row r="5" spans="1:37" x14ac:dyDescent="0.25">
      <c r="A5" s="56"/>
      <c r="G5" s="14" t="s">
        <v>184</v>
      </c>
      <c r="H5" s="14" t="s">
        <v>186</v>
      </c>
      <c r="I5" s="14" t="s">
        <v>186</v>
      </c>
      <c r="J5" s="14" t="s">
        <v>185</v>
      </c>
      <c r="K5" s="39" t="s">
        <v>207</v>
      </c>
      <c r="L5" s="14" t="s">
        <v>26</v>
      </c>
      <c r="M5" s="14" t="s">
        <v>187</v>
      </c>
      <c r="N5" s="14" t="s">
        <v>185</v>
      </c>
      <c r="O5" s="59" t="s">
        <v>188</v>
      </c>
      <c r="P5" s="177"/>
      <c r="Q5" s="14"/>
      <c r="V5" s="16" t="s">
        <v>227</v>
      </c>
    </row>
    <row r="6" spans="1:37" x14ac:dyDescent="0.25">
      <c r="A6" s="56"/>
      <c r="G6" s="60" t="s">
        <v>191</v>
      </c>
      <c r="H6" s="60" t="s">
        <v>18</v>
      </c>
      <c r="I6" s="60" t="s">
        <v>19</v>
      </c>
      <c r="J6" s="60" t="s">
        <v>21</v>
      </c>
      <c r="K6" s="60" t="s">
        <v>25</v>
      </c>
      <c r="L6" s="60" t="s">
        <v>209</v>
      </c>
      <c r="M6" s="60" t="s">
        <v>192</v>
      </c>
      <c r="N6" s="60" t="s">
        <v>193</v>
      </c>
      <c r="O6" s="60" t="s">
        <v>24</v>
      </c>
      <c r="P6" s="60"/>
      <c r="S6" s="14"/>
      <c r="T6" s="14"/>
    </row>
    <row r="7" spans="1:37" x14ac:dyDescent="0.25">
      <c r="A7" s="56"/>
      <c r="G7" s="61">
        <v>-1</v>
      </c>
      <c r="H7" s="61">
        <v>-2</v>
      </c>
      <c r="I7" s="61">
        <v>-3</v>
      </c>
      <c r="J7" s="61">
        <v>-4</v>
      </c>
      <c r="K7" s="61">
        <v>-5</v>
      </c>
      <c r="L7" s="61">
        <v>-6</v>
      </c>
      <c r="M7" s="61">
        <v>-7</v>
      </c>
      <c r="N7" s="61">
        <v>-8</v>
      </c>
      <c r="O7" s="61">
        <v>-9</v>
      </c>
      <c r="P7" s="62"/>
      <c r="Q7" s="62"/>
      <c r="R7" s="62"/>
      <c r="T7" s="14"/>
      <c r="V7" s="2" t="s">
        <v>113</v>
      </c>
      <c r="W7" s="2" t="s">
        <v>228</v>
      </c>
      <c r="X7" s="2" t="s">
        <v>17</v>
      </c>
      <c r="Y7" s="2" t="s">
        <v>240</v>
      </c>
      <c r="Z7" s="2" t="s">
        <v>27</v>
      </c>
      <c r="AA7" s="2" t="s">
        <v>29</v>
      </c>
      <c r="AB7" s="14" t="s">
        <v>18</v>
      </c>
      <c r="AC7" s="14" t="s">
        <v>19</v>
      </c>
      <c r="AD7" s="14" t="s">
        <v>21</v>
      </c>
      <c r="AE7" s="60" t="s">
        <v>25</v>
      </c>
      <c r="AF7" s="14" t="s">
        <v>26</v>
      </c>
      <c r="AG7" s="60" t="s">
        <v>192</v>
      </c>
      <c r="AH7" s="14" t="s">
        <v>193</v>
      </c>
      <c r="AI7" s="14" t="s">
        <v>24</v>
      </c>
      <c r="AJ7" s="2" t="s">
        <v>231</v>
      </c>
    </row>
    <row r="8" spans="1:37" x14ac:dyDescent="0.25">
      <c r="A8" s="56"/>
      <c r="B8" s="63" t="s">
        <v>211</v>
      </c>
      <c r="H8" s="64">
        <v>6.9999999999999999E-4</v>
      </c>
      <c r="N8" s="64">
        <v>0.05</v>
      </c>
      <c r="O8" s="65">
        <v>-6.1460000000000004E-3</v>
      </c>
      <c r="P8" s="8"/>
    </row>
    <row r="9" spans="1:37" x14ac:dyDescent="0.25">
      <c r="A9" s="56"/>
      <c r="B9" s="2" t="s">
        <v>36</v>
      </c>
      <c r="G9" s="9">
        <v>16.8</v>
      </c>
      <c r="H9" s="9"/>
      <c r="I9" s="9"/>
      <c r="J9" s="9"/>
      <c r="K9" s="9"/>
      <c r="L9" s="9"/>
      <c r="M9" s="9">
        <v>3.5999999999999999E-3</v>
      </c>
      <c r="N9" s="9">
        <v>0.84000000000000008</v>
      </c>
      <c r="O9" s="9">
        <v>-0.10325280000000001</v>
      </c>
      <c r="P9" s="9"/>
      <c r="Q9" s="66"/>
      <c r="R9" s="66"/>
      <c r="S9" s="66"/>
      <c r="V9" s="55">
        <v>774040.33004927775</v>
      </c>
      <c r="X9" s="33">
        <f>G9</f>
        <v>16.8</v>
      </c>
      <c r="Z9" s="66">
        <f>SUM(H9:O9)</f>
        <v>0.74034720000000009</v>
      </c>
      <c r="AA9" s="67">
        <f>$V9*X9</f>
        <v>13003877.544827867</v>
      </c>
      <c r="AB9" s="67">
        <f>$V9*H9</f>
        <v>0</v>
      </c>
      <c r="AC9" s="67">
        <f t="shared" ref="AC9" si="0">$V9*I9</f>
        <v>0</v>
      </c>
      <c r="AD9" s="67"/>
      <c r="AE9" s="67">
        <f t="shared" ref="AE9" si="1">$V9*K9</f>
        <v>0</v>
      </c>
      <c r="AF9" s="67">
        <f t="shared" ref="AF9" si="2">$V9*L9</f>
        <v>0</v>
      </c>
      <c r="AG9" s="67">
        <f t="shared" ref="AG9" si="3">$V9*M9</f>
        <v>2786.5451881773997</v>
      </c>
      <c r="AH9" s="67">
        <f t="shared" ref="AH9" si="4">$V9*N9</f>
        <v>650193.87724139332</v>
      </c>
      <c r="AI9" s="67">
        <f t="shared" ref="AI9" si="5">$V9*O9</f>
        <v>-79921.831390512074</v>
      </c>
      <c r="AJ9" s="67">
        <f>SUM(AA9:AI9)</f>
        <v>13576936.135866927</v>
      </c>
    </row>
    <row r="10" spans="1:37" x14ac:dyDescent="0.25">
      <c r="A10" s="56"/>
      <c r="G10" s="10"/>
      <c r="H10" s="10"/>
      <c r="I10" s="10"/>
      <c r="J10" s="10"/>
      <c r="K10" s="10"/>
      <c r="L10" s="10"/>
      <c r="M10" s="10"/>
      <c r="N10" s="10"/>
      <c r="O10" s="10"/>
      <c r="P10" s="10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</row>
    <row r="11" spans="1:37" x14ac:dyDescent="0.25">
      <c r="A11" s="56"/>
      <c r="B11" s="2" t="s">
        <v>25</v>
      </c>
      <c r="G11" s="9"/>
      <c r="H11" s="9"/>
      <c r="I11" s="9">
        <v>4.1000000000000002E-2</v>
      </c>
      <c r="J11" s="9"/>
      <c r="K11" s="9">
        <v>1.8641000000000001</v>
      </c>
      <c r="L11" s="9"/>
      <c r="M11" s="9"/>
      <c r="N11" s="9"/>
      <c r="O11" s="9"/>
      <c r="P11" s="9"/>
      <c r="Q11" s="66"/>
      <c r="R11" s="66"/>
      <c r="S11" s="66"/>
      <c r="X11" s="33"/>
      <c r="AA11" s="67"/>
      <c r="AB11" s="67"/>
      <c r="AC11" s="67"/>
      <c r="AD11" s="67"/>
      <c r="AE11" s="67"/>
      <c r="AF11" s="67"/>
      <c r="AG11" s="67"/>
      <c r="AH11" s="67"/>
      <c r="AI11" s="67"/>
    </row>
    <row r="12" spans="1:37" x14ac:dyDescent="0.25">
      <c r="A12" s="56"/>
      <c r="G12" s="9"/>
      <c r="H12" s="9"/>
      <c r="I12" s="9"/>
      <c r="J12" s="9"/>
      <c r="K12" s="9"/>
      <c r="L12" s="9"/>
      <c r="M12" s="9"/>
      <c r="N12" s="9"/>
      <c r="O12" s="9"/>
      <c r="P12" s="9"/>
      <c r="Q12" s="66"/>
      <c r="R12" s="66"/>
      <c r="S12" s="66"/>
      <c r="X12" s="33"/>
    </row>
    <row r="13" spans="1:37" x14ac:dyDescent="0.25">
      <c r="A13" s="56"/>
      <c r="B13" s="2" t="s">
        <v>42</v>
      </c>
      <c r="G13" s="15">
        <v>5.3536999999999999</v>
      </c>
      <c r="H13" s="15"/>
      <c r="I13" s="15"/>
      <c r="J13" s="15">
        <v>1.0954999999999999</v>
      </c>
      <c r="K13" s="15"/>
      <c r="L13" s="15"/>
      <c r="M13" s="15"/>
      <c r="N13" s="9">
        <v>0.32451000000000002</v>
      </c>
      <c r="O13" s="9">
        <v>-3.2903840199999999E-2</v>
      </c>
      <c r="P13" s="9"/>
      <c r="Q13" s="66"/>
      <c r="R13" s="66"/>
      <c r="S13" s="66"/>
      <c r="W13" s="55">
        <v>5650985.4952323223</v>
      </c>
      <c r="X13" s="66">
        <f>G13</f>
        <v>5.3536999999999999</v>
      </c>
      <c r="Y13" s="66"/>
      <c r="Z13" s="66">
        <f>SUM(H11:O14)</f>
        <v>3.2959061597999999</v>
      </c>
      <c r="AA13" s="67">
        <f>$W13*X13</f>
        <v>30253681.045825284</v>
      </c>
      <c r="AB13" s="67">
        <f t="shared" ref="AB13:AH13" si="6">$W13*SUM(H$11:H$14)</f>
        <v>20908.646332359593</v>
      </c>
      <c r="AC13" s="67">
        <f t="shared" si="6"/>
        <v>231690.40530452522</v>
      </c>
      <c r="AD13" s="67"/>
      <c r="AE13" s="67">
        <f>$W13*SUM(K$11:K$14)</f>
        <v>10534002.061662572</v>
      </c>
      <c r="AF13" s="67">
        <f t="shared" si="6"/>
        <v>0</v>
      </c>
      <c r="AG13" s="67">
        <f t="shared" si="6"/>
        <v>0</v>
      </c>
      <c r="AH13" s="67">
        <f t="shared" si="6"/>
        <v>1833801.303057841</v>
      </c>
      <c r="AI13" s="67">
        <f>$W13*SUM(O$11:O$14)</f>
        <v>-185939.1237076422</v>
      </c>
      <c r="AJ13" s="67">
        <f>SUM(AA13:AI13)</f>
        <v>42688144.338474937</v>
      </c>
    </row>
    <row r="14" spans="1:37" x14ac:dyDescent="0.25">
      <c r="A14" s="56"/>
      <c r="B14" s="2" t="s">
        <v>198</v>
      </c>
      <c r="G14" s="9"/>
      <c r="H14" s="9">
        <v>3.7000000000000002E-3</v>
      </c>
      <c r="I14" s="9"/>
      <c r="J14" s="9"/>
      <c r="K14" s="9"/>
      <c r="L14" s="9"/>
      <c r="M14" s="9"/>
      <c r="N14" s="9"/>
      <c r="O14" s="9"/>
      <c r="P14" s="9"/>
      <c r="Q14" s="66"/>
      <c r="R14" s="66"/>
      <c r="S14" s="66"/>
      <c r="X14" s="33"/>
      <c r="AA14" s="67"/>
      <c r="AB14" s="67"/>
      <c r="AC14" s="67"/>
      <c r="AD14" s="67"/>
      <c r="AE14" s="67"/>
      <c r="AF14" s="67"/>
      <c r="AG14" s="67"/>
      <c r="AH14" s="67"/>
      <c r="AI14" s="67"/>
      <c r="AJ14" s="67"/>
    </row>
    <row r="15" spans="1:37" ht="15.75" thickBot="1" x14ac:dyDescent="0.3">
      <c r="A15" s="56"/>
      <c r="B15" s="69" t="s">
        <v>199</v>
      </c>
      <c r="C15" s="69"/>
      <c r="D15" s="69"/>
      <c r="E15" s="69"/>
      <c r="F15" s="69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66"/>
      <c r="R15" s="66"/>
      <c r="S15" s="66"/>
      <c r="V15" s="54">
        <f t="shared" ref="V15" si="7">SUM(V9:V14)</f>
        <v>774040.33004927775</v>
      </c>
      <c r="W15" s="54">
        <f>SUM(W10:W14)</f>
        <v>5650985.4952323223</v>
      </c>
      <c r="X15" s="33"/>
      <c r="AA15" s="71">
        <f>SUM(AA9:AA14)</f>
        <v>43257558.590653151</v>
      </c>
      <c r="AB15" s="71">
        <f t="shared" ref="AB15:AE15" si="8">SUM(AB9:AB14)</f>
        <v>20908.646332359593</v>
      </c>
      <c r="AC15" s="71">
        <f t="shared" si="8"/>
        <v>231690.40530452522</v>
      </c>
      <c r="AD15" s="71">
        <f t="shared" si="8"/>
        <v>0</v>
      </c>
      <c r="AE15" s="71">
        <f t="shared" si="8"/>
        <v>10534002.061662572</v>
      </c>
      <c r="AF15" s="71">
        <f t="shared" ref="AF15" si="9">SUM(AF9:AF14)</f>
        <v>0</v>
      </c>
      <c r="AG15" s="71">
        <f t="shared" ref="AG15" si="10">SUM(AG9:AG14)</f>
        <v>2786.5451881773997</v>
      </c>
      <c r="AH15" s="71">
        <f t="shared" ref="AH15:AI15" si="11">SUM(AH9:AH14)</f>
        <v>2483995.1802992346</v>
      </c>
      <c r="AI15" s="71">
        <f t="shared" si="11"/>
        <v>-265860.95509815426</v>
      </c>
      <c r="AJ15" s="71">
        <f>SUM(AJ9:AJ14)</f>
        <v>56265080.474341862</v>
      </c>
    </row>
    <row r="16" spans="1:37" x14ac:dyDescent="0.25">
      <c r="A16" s="56"/>
      <c r="B16" s="63" t="s">
        <v>212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AA16" s="67">
        <v>43257558.590653151</v>
      </c>
      <c r="AB16" s="67">
        <v>20908.646332359593</v>
      </c>
      <c r="AC16" s="67">
        <v>231690.40530452522</v>
      </c>
      <c r="AD16" s="67"/>
      <c r="AE16" s="67">
        <v>10534002.061662572</v>
      </c>
      <c r="AF16" s="67"/>
      <c r="AG16" s="67">
        <v>2786.5451881773997</v>
      </c>
      <c r="AH16" s="67">
        <v>2483995.1802992346</v>
      </c>
      <c r="AI16" s="67">
        <v>-265860.95509815426</v>
      </c>
      <c r="AJ16" s="67">
        <v>56265080.474341877</v>
      </c>
    </row>
    <row r="17" spans="1:36" x14ac:dyDescent="0.25">
      <c r="A17" s="56"/>
      <c r="B17" s="2" t="s">
        <v>36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AA17" s="67"/>
      <c r="AB17" s="67"/>
      <c r="AC17" s="67"/>
      <c r="AD17" s="67"/>
      <c r="AE17" s="67"/>
      <c r="AF17" s="67"/>
      <c r="AG17" s="67"/>
      <c r="AH17" s="67"/>
      <c r="AI17" s="67"/>
    </row>
    <row r="18" spans="1:36" x14ac:dyDescent="0.25">
      <c r="A18" s="56"/>
      <c r="B18" s="2" t="s">
        <v>47</v>
      </c>
      <c r="G18" s="9">
        <v>22</v>
      </c>
      <c r="H18" s="9"/>
      <c r="I18" s="9"/>
      <c r="J18" s="9"/>
      <c r="K18" s="9"/>
      <c r="L18" s="9"/>
      <c r="M18" s="9">
        <v>3.5999999999999999E-3</v>
      </c>
      <c r="N18" s="9">
        <v>1.1000000000000001</v>
      </c>
      <c r="O18" s="9">
        <v>-0.135212</v>
      </c>
      <c r="P18" s="9"/>
      <c r="Q18" s="66"/>
      <c r="R18" s="66"/>
      <c r="S18" s="66"/>
      <c r="V18" s="55">
        <v>99910.059671542505</v>
      </c>
      <c r="X18" s="33">
        <f t="shared" ref="X18:X19" si="12">G18</f>
        <v>22</v>
      </c>
      <c r="Z18" s="66">
        <f t="shared" ref="Z18:Z19" si="13">SUM(H18:O18)</f>
        <v>0.96838800000000014</v>
      </c>
      <c r="AA18" s="67">
        <f t="shared" ref="AA18:AA19" si="14">$V18*X18</f>
        <v>2198021.312773935</v>
      </c>
      <c r="AB18" s="67">
        <f t="shared" ref="AB18:AB19" si="15">$V18*H18</f>
        <v>0</v>
      </c>
      <c r="AC18" s="67">
        <f t="shared" ref="AC18:AC19" si="16">$V18*I18</f>
        <v>0</v>
      </c>
      <c r="AD18" s="67"/>
      <c r="AE18" s="67">
        <f t="shared" ref="AE18:AE19" si="17">$V18*K18</f>
        <v>0</v>
      </c>
      <c r="AF18" s="67">
        <f t="shared" ref="AF18:AF19" si="18">$V18*L18</f>
        <v>0</v>
      </c>
      <c r="AG18" s="67">
        <f t="shared" ref="AG18:AG19" si="19">$V18*M18</f>
        <v>359.67621481755299</v>
      </c>
      <c r="AH18" s="67">
        <f t="shared" ref="AH18:AH19" si="20">$V18*N18</f>
        <v>109901.06563869676</v>
      </c>
      <c r="AI18" s="67">
        <f t="shared" ref="AI18:AI19" si="21">$V18*O18</f>
        <v>-13509.038988308605</v>
      </c>
      <c r="AJ18" s="67">
        <f t="shared" ref="AJ18:AJ19" si="22">SUM(AA18:AI18)</f>
        <v>2294773.0156391407</v>
      </c>
    </row>
    <row r="19" spans="1:36" x14ac:dyDescent="0.25">
      <c r="A19" s="56"/>
      <c r="B19" s="2" t="s">
        <v>48</v>
      </c>
      <c r="G19" s="15">
        <v>44</v>
      </c>
      <c r="H19" s="15"/>
      <c r="I19" s="15"/>
      <c r="J19" s="15"/>
      <c r="K19" s="15"/>
      <c r="L19" s="9"/>
      <c r="M19" s="9">
        <v>3.5999999999999999E-3</v>
      </c>
      <c r="N19" s="15">
        <v>2.2000000000000002</v>
      </c>
      <c r="O19" s="9">
        <v>-0.270424</v>
      </c>
      <c r="P19" s="9"/>
      <c r="Q19" s="66"/>
      <c r="R19" s="66"/>
      <c r="S19" s="66"/>
      <c r="V19" s="55">
        <v>24577.874679199456</v>
      </c>
      <c r="W19" s="55"/>
      <c r="X19" s="33">
        <f t="shared" si="12"/>
        <v>44</v>
      </c>
      <c r="Z19" s="66">
        <f t="shared" si="13"/>
        <v>1.9331760000000002</v>
      </c>
      <c r="AA19" s="67">
        <f t="shared" si="14"/>
        <v>1081426.4858847761</v>
      </c>
      <c r="AB19" s="67">
        <f t="shared" si="15"/>
        <v>0</v>
      </c>
      <c r="AC19" s="67">
        <f t="shared" si="16"/>
        <v>0</v>
      </c>
      <c r="AD19" s="67"/>
      <c r="AE19" s="67">
        <f t="shared" si="17"/>
        <v>0</v>
      </c>
      <c r="AF19" s="67">
        <f t="shared" si="18"/>
        <v>0</v>
      </c>
      <c r="AG19" s="67">
        <f t="shared" si="19"/>
        <v>88.480348845118044</v>
      </c>
      <c r="AH19" s="67">
        <f t="shared" si="20"/>
        <v>54071.32429423881</v>
      </c>
      <c r="AI19" s="67">
        <f t="shared" si="21"/>
        <v>-6646.4471822478336</v>
      </c>
      <c r="AJ19" s="67">
        <f t="shared" si="22"/>
        <v>1128939.8433456121</v>
      </c>
    </row>
    <row r="20" spans="1:36" x14ac:dyDescent="0.25">
      <c r="A20" s="56"/>
      <c r="G20" s="10"/>
      <c r="H20" s="10"/>
      <c r="I20" s="10"/>
      <c r="J20" s="10"/>
      <c r="K20" s="10"/>
      <c r="L20" s="10"/>
      <c r="M20" s="10"/>
      <c r="N20" s="10"/>
      <c r="O20" s="10"/>
      <c r="P20" s="10"/>
      <c r="V20" s="55"/>
      <c r="W20" s="55"/>
      <c r="X20" s="33"/>
      <c r="AA20" s="67"/>
      <c r="AB20" s="67"/>
      <c r="AC20" s="67"/>
      <c r="AD20" s="67"/>
      <c r="AE20" s="67"/>
      <c r="AF20" s="67"/>
      <c r="AG20" s="67"/>
      <c r="AH20" s="67"/>
      <c r="AI20" s="67"/>
      <c r="AJ20" s="67"/>
    </row>
    <row r="21" spans="1:36" x14ac:dyDescent="0.25">
      <c r="A21" s="72" t="s">
        <v>200</v>
      </c>
      <c r="B21" s="2" t="s">
        <v>213</v>
      </c>
      <c r="G21" s="9"/>
      <c r="H21" s="9"/>
      <c r="I21" s="9"/>
      <c r="J21" s="9"/>
      <c r="K21" s="9"/>
      <c r="L21" s="9">
        <v>0.83</v>
      </c>
      <c r="M21" s="9"/>
      <c r="N21" s="9"/>
      <c r="O21" s="9"/>
      <c r="P21" s="9"/>
      <c r="Q21" s="66"/>
      <c r="R21" s="66"/>
      <c r="S21" s="66"/>
      <c r="X21" s="33"/>
      <c r="AA21" s="67"/>
      <c r="AB21" s="67"/>
      <c r="AC21" s="67"/>
      <c r="AD21" s="67"/>
      <c r="AE21" s="67"/>
      <c r="AF21" s="67"/>
      <c r="AG21" s="67"/>
      <c r="AH21" s="67"/>
      <c r="AI21" s="67"/>
    </row>
    <row r="22" spans="1:36" x14ac:dyDescent="0.25">
      <c r="A22" s="56"/>
      <c r="G22" s="9"/>
      <c r="H22" s="9"/>
      <c r="I22" s="9"/>
      <c r="J22" s="9"/>
      <c r="K22" s="9"/>
      <c r="L22" s="9"/>
      <c r="M22" s="9"/>
      <c r="N22" s="9"/>
      <c r="O22" s="9"/>
      <c r="P22" s="9"/>
      <c r="Q22" s="66"/>
      <c r="R22" s="66"/>
      <c r="S22" s="66"/>
      <c r="V22" s="73" t="s">
        <v>241</v>
      </c>
      <c r="W22" s="55">
        <v>3601</v>
      </c>
      <c r="X22" s="66">
        <v>0.11004736462093863</v>
      </c>
      <c r="Z22" s="66">
        <f>SUM($H$21:$O$24)</f>
        <v>1.0075209576000002</v>
      </c>
      <c r="AA22" s="67">
        <f t="shared" ref="AA22:AA23" si="23">$W22*X22</f>
        <v>396.28055999999998</v>
      </c>
      <c r="AB22" s="67">
        <f>$W22*SUM(H$21:H$24)</f>
        <v>10.043477079999999</v>
      </c>
      <c r="AC22" s="67">
        <f t="shared" ref="AC22" si="24">$W22*SUM(I$21:I$24)</f>
        <v>0</v>
      </c>
      <c r="AD22" s="67">
        <f t="shared" ref="AD22" si="25">$W22*SUM(J$21:J$24)</f>
        <v>0</v>
      </c>
      <c r="AE22" s="67">
        <f t="shared" ref="AE22" si="26">$W22*SUM(K$21:K$24)</f>
        <v>0</v>
      </c>
      <c r="AF22" s="67">
        <f t="shared" ref="AF22" si="27">$W22*SUM(L$21:L$24)</f>
        <v>2988.83</v>
      </c>
      <c r="AG22" s="67">
        <f t="shared" ref="AG22" si="28">$W22*SUM(M$21:M$24)</f>
        <v>0</v>
      </c>
      <c r="AH22" s="67">
        <f t="shared" ref="AH22" si="29">$W22*SUM(N$21:N$24)</f>
        <v>717.39121999999998</v>
      </c>
      <c r="AI22" s="67">
        <f t="shared" ref="AI22" si="30">$W22*SUM(O$21:O$24)</f>
        <v>-88.181728762400013</v>
      </c>
      <c r="AJ22" s="67">
        <f>SUM(AA22:AI22)</f>
        <v>4024.3635283176</v>
      </c>
    </row>
    <row r="23" spans="1:36" x14ac:dyDescent="0.25">
      <c r="A23" s="56"/>
      <c r="B23" s="2" t="s">
        <v>42</v>
      </c>
      <c r="G23" s="15">
        <v>3.9843999999999999</v>
      </c>
      <c r="H23" s="15"/>
      <c r="I23" s="15"/>
      <c r="J23" s="15"/>
      <c r="K23" s="15"/>
      <c r="L23" s="15"/>
      <c r="M23" s="15"/>
      <c r="N23" s="9">
        <v>0.19922000000000001</v>
      </c>
      <c r="O23" s="9">
        <v>-2.4488122400000003E-2</v>
      </c>
      <c r="P23" s="9"/>
      <c r="Q23" s="66"/>
      <c r="R23" s="66"/>
      <c r="S23" s="66"/>
      <c r="W23" s="55">
        <v>3113844.7126983055</v>
      </c>
      <c r="X23" s="66">
        <f>G23</f>
        <v>3.9843999999999999</v>
      </c>
      <c r="Y23" s="66"/>
      <c r="Z23" s="66">
        <f>SUM($H$21:$O$24)</f>
        <v>1.0075209576000002</v>
      </c>
      <c r="AA23" s="67">
        <f t="shared" si="23"/>
        <v>12406802.873275129</v>
      </c>
      <c r="AB23" s="67">
        <f>$W23*SUM(H$21:H$24)</f>
        <v>8684.7620112925888</v>
      </c>
      <c r="AC23" s="67">
        <f t="shared" ref="AC23:AI23" si="31">$W23*SUM(I$21:I$24)</f>
        <v>0</v>
      </c>
      <c r="AD23" s="67">
        <f t="shared" si="31"/>
        <v>0</v>
      </c>
      <c r="AE23" s="67">
        <f t="shared" si="31"/>
        <v>0</v>
      </c>
      <c r="AF23" s="67">
        <f t="shared" si="31"/>
        <v>2584491.1115395934</v>
      </c>
      <c r="AG23" s="67">
        <f t="shared" si="31"/>
        <v>0</v>
      </c>
      <c r="AH23" s="67">
        <f t="shared" si="31"/>
        <v>620340.14366375643</v>
      </c>
      <c r="AI23" s="67">
        <f t="shared" si="31"/>
        <v>-76252.210459148948</v>
      </c>
      <c r="AJ23" s="67">
        <f>SUM(AA23:AI23)</f>
        <v>15544066.680030623</v>
      </c>
    </row>
    <row r="24" spans="1:36" x14ac:dyDescent="0.25">
      <c r="A24" s="56"/>
      <c r="B24" s="2" t="s">
        <v>198</v>
      </c>
      <c r="G24" s="9"/>
      <c r="H24" s="9">
        <v>2.7890799999999998E-3</v>
      </c>
      <c r="I24" s="9"/>
      <c r="J24" s="9"/>
      <c r="K24" s="9"/>
      <c r="L24" s="9"/>
      <c r="M24" s="9"/>
      <c r="N24" s="9"/>
      <c r="O24" s="9"/>
      <c r="P24" s="9"/>
      <c r="Q24" s="66"/>
      <c r="R24" s="66"/>
      <c r="S24" s="66"/>
      <c r="X24" s="33"/>
      <c r="AA24" s="67"/>
      <c r="AB24" s="67"/>
      <c r="AC24" s="67"/>
      <c r="AD24" s="67"/>
      <c r="AE24" s="67"/>
      <c r="AF24" s="67"/>
      <c r="AG24" s="67"/>
      <c r="AH24" s="67"/>
      <c r="AI24" s="67"/>
      <c r="AJ24" s="67"/>
    </row>
    <row r="25" spans="1:36" ht="15.75" thickBot="1" x14ac:dyDescent="0.3">
      <c r="A25" s="56"/>
      <c r="B25" s="69" t="s">
        <v>199</v>
      </c>
      <c r="C25" s="69"/>
      <c r="D25" s="69"/>
      <c r="E25" s="69"/>
      <c r="F25" s="69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66"/>
      <c r="R25" s="66"/>
      <c r="S25" s="66"/>
      <c r="V25" s="54">
        <f t="shared" ref="V25:W25" si="32">SUM(V19:V24)</f>
        <v>24577.874679199456</v>
      </c>
      <c r="W25" s="54">
        <f t="shared" si="32"/>
        <v>3117445.7126983055</v>
      </c>
      <c r="X25" s="33"/>
      <c r="AA25" s="71">
        <f>SUM(AA18:AA24)</f>
        <v>15686646.952493839</v>
      </c>
      <c r="AB25" s="71">
        <f t="shared" ref="AB25:AF25" si="33">SUM(AB18:AB24)</f>
        <v>8694.805488372589</v>
      </c>
      <c r="AC25" s="71">
        <f t="shared" si="33"/>
        <v>0</v>
      </c>
      <c r="AD25" s="71">
        <f t="shared" si="33"/>
        <v>0</v>
      </c>
      <c r="AE25" s="71">
        <f t="shared" si="33"/>
        <v>0</v>
      </c>
      <c r="AF25" s="71">
        <f t="shared" si="33"/>
        <v>2587479.9415395935</v>
      </c>
      <c r="AG25" s="71">
        <f t="shared" ref="AG25" si="34">SUM(AG18:AG24)</f>
        <v>448.15656366267103</v>
      </c>
      <c r="AH25" s="71">
        <f t="shared" ref="AH25:AI25" si="35">SUM(AH18:AH24)</f>
        <v>785029.92481669202</v>
      </c>
      <c r="AI25" s="71">
        <f t="shared" si="35"/>
        <v>-96495.878358467788</v>
      </c>
      <c r="AJ25" s="71">
        <f>SUM(AJ18:AJ24)</f>
        <v>18971803.902543694</v>
      </c>
    </row>
    <row r="26" spans="1:36" x14ac:dyDescent="0.25">
      <c r="A26" s="56"/>
      <c r="B26" s="63" t="s">
        <v>214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</row>
    <row r="27" spans="1:36" x14ac:dyDescent="0.25">
      <c r="A27" s="56"/>
      <c r="B27" s="2" t="s">
        <v>36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</row>
    <row r="28" spans="1:36" x14ac:dyDescent="0.25">
      <c r="A28" s="56"/>
      <c r="B28" s="2" t="s">
        <v>47</v>
      </c>
      <c r="G28" s="9">
        <v>22</v>
      </c>
      <c r="H28" s="9"/>
      <c r="I28" s="9"/>
      <c r="J28" s="9"/>
      <c r="K28" s="9"/>
      <c r="L28" s="9"/>
      <c r="M28" s="9">
        <v>3.5999999999999999E-3</v>
      </c>
      <c r="N28" s="9">
        <v>1.1000000000000001</v>
      </c>
      <c r="O28" s="9">
        <v>-0.135212</v>
      </c>
      <c r="P28" s="9"/>
      <c r="Q28" s="66"/>
      <c r="R28" s="66"/>
      <c r="S28" s="66"/>
      <c r="V28" s="55">
        <v>419</v>
      </c>
      <c r="X28" s="33">
        <f>G28</f>
        <v>22</v>
      </c>
      <c r="Z28" s="66">
        <f>SUM(H28:O28)</f>
        <v>0.96838800000000014</v>
      </c>
      <c r="AA28" s="67">
        <f>$V28*X28</f>
        <v>9218</v>
      </c>
      <c r="AB28" s="67">
        <f>$V28*H28</f>
        <v>0</v>
      </c>
      <c r="AC28" s="67">
        <f t="shared" ref="AC28:AI28" si="36">$V28*I28</f>
        <v>0</v>
      </c>
      <c r="AD28" s="67"/>
      <c r="AE28" s="67">
        <f t="shared" si="36"/>
        <v>0</v>
      </c>
      <c r="AF28" s="67">
        <f t="shared" si="36"/>
        <v>0</v>
      </c>
      <c r="AG28" s="67">
        <f t="shared" si="36"/>
        <v>1.5084</v>
      </c>
      <c r="AH28" s="67">
        <f t="shared" si="36"/>
        <v>460.90000000000003</v>
      </c>
      <c r="AI28" s="67">
        <f t="shared" si="36"/>
        <v>-56.653827999999997</v>
      </c>
      <c r="AJ28" s="67">
        <f>SUM(AA28:AI28)</f>
        <v>9623.7545719999998</v>
      </c>
    </row>
    <row r="29" spans="1:36" x14ac:dyDescent="0.25">
      <c r="A29" s="56"/>
      <c r="B29" s="2" t="s">
        <v>48</v>
      </c>
      <c r="G29" s="15">
        <v>44</v>
      </c>
      <c r="H29" s="15"/>
      <c r="I29" s="15"/>
      <c r="J29" s="15"/>
      <c r="K29" s="15"/>
      <c r="L29" s="9"/>
      <c r="M29" s="9">
        <v>3.5999999999999999E-3</v>
      </c>
      <c r="N29" s="15">
        <v>2.2000000000000002</v>
      </c>
      <c r="O29" s="9">
        <v>-0.270424</v>
      </c>
      <c r="P29" s="9"/>
      <c r="Q29" s="66"/>
      <c r="R29" s="66"/>
      <c r="S29" s="66"/>
      <c r="V29" s="55">
        <v>98</v>
      </c>
      <c r="W29" s="55"/>
      <c r="X29" s="33">
        <f>G29</f>
        <v>44</v>
      </c>
      <c r="Z29" s="66">
        <f>SUM(H29:O29)</f>
        <v>1.9331760000000002</v>
      </c>
      <c r="AA29" s="67">
        <f>$V29*X29</f>
        <v>4312</v>
      </c>
      <c r="AB29" s="67">
        <f>$V29*H29</f>
        <v>0</v>
      </c>
      <c r="AC29" s="67">
        <f t="shared" ref="AC29" si="37">$V29*I29</f>
        <v>0</v>
      </c>
      <c r="AD29" s="67"/>
      <c r="AE29" s="67">
        <f t="shared" ref="AE29" si="38">$V29*K29</f>
        <v>0</v>
      </c>
      <c r="AF29" s="67">
        <f t="shared" ref="AF29" si="39">$V29*L29</f>
        <v>0</v>
      </c>
      <c r="AG29" s="67">
        <f t="shared" ref="AG29" si="40">$V29*M29</f>
        <v>0.3528</v>
      </c>
      <c r="AH29" s="67">
        <f t="shared" ref="AH29" si="41">$V29*N29</f>
        <v>215.60000000000002</v>
      </c>
      <c r="AI29" s="67">
        <f t="shared" ref="AI29" si="42">$V29*O29</f>
        <v>-26.501552</v>
      </c>
      <c r="AJ29" s="67">
        <f>SUM(AA29:AI29)</f>
        <v>4501.4512480000003</v>
      </c>
    </row>
    <row r="30" spans="1:36" x14ac:dyDescent="0.25">
      <c r="A30" s="56"/>
      <c r="G30" s="10"/>
      <c r="H30" s="10"/>
      <c r="I30" s="10"/>
      <c r="J30" s="10"/>
      <c r="K30" s="10"/>
      <c r="L30" s="10"/>
      <c r="M30" s="10"/>
      <c r="N30" s="10"/>
      <c r="O30" s="10"/>
      <c r="P30" s="10"/>
      <c r="V30" s="55"/>
      <c r="W30" s="55"/>
      <c r="X30" s="33"/>
      <c r="AA30" s="67"/>
      <c r="AB30" s="67"/>
      <c r="AC30" s="67"/>
      <c r="AD30" s="67"/>
      <c r="AE30" s="67"/>
      <c r="AF30" s="67"/>
      <c r="AG30" s="67"/>
      <c r="AH30" s="67"/>
      <c r="AI30" s="67"/>
      <c r="AJ30" s="67"/>
    </row>
    <row r="31" spans="1:36" x14ac:dyDescent="0.25">
      <c r="A31" s="72" t="s">
        <v>200</v>
      </c>
      <c r="B31" s="2" t="s">
        <v>213</v>
      </c>
      <c r="G31" s="9"/>
      <c r="H31" s="9"/>
      <c r="I31" s="9"/>
      <c r="J31" s="9"/>
      <c r="K31" s="9"/>
      <c r="L31" s="9">
        <v>0.83</v>
      </c>
      <c r="M31" s="9"/>
      <c r="N31" s="9"/>
      <c r="O31" s="9"/>
      <c r="P31" s="9"/>
      <c r="Q31" s="66"/>
      <c r="R31" s="66"/>
      <c r="S31" s="66"/>
      <c r="X31" s="33"/>
      <c r="AA31" s="67"/>
      <c r="AB31" s="67"/>
      <c r="AC31" s="67"/>
      <c r="AD31" s="67"/>
      <c r="AE31" s="67"/>
      <c r="AF31" s="67"/>
      <c r="AG31" s="67"/>
      <c r="AH31" s="67"/>
      <c r="AI31" s="67"/>
    </row>
    <row r="32" spans="1:36" x14ac:dyDescent="0.25">
      <c r="A32" s="56"/>
      <c r="G32" s="9"/>
      <c r="H32" s="9"/>
      <c r="I32" s="9"/>
      <c r="J32" s="9"/>
      <c r="K32" s="9"/>
      <c r="L32" s="9"/>
      <c r="M32" s="9"/>
      <c r="N32" s="9"/>
      <c r="O32" s="9"/>
      <c r="P32" s="9"/>
      <c r="Q32" s="66"/>
      <c r="R32" s="66"/>
      <c r="S32" s="66"/>
      <c r="V32" s="73" t="s">
        <v>241</v>
      </c>
      <c r="W32" s="55">
        <v>3970.3</v>
      </c>
      <c r="X32" s="66">
        <v>9.3557615293554636E-2</v>
      </c>
      <c r="Z32" s="66">
        <f>SUM(H31:O34)</f>
        <v>1.0075209576000002</v>
      </c>
      <c r="AA32" s="67">
        <f t="shared" ref="AA32:AA33" si="43">$W32*X32</f>
        <v>371.45179999999999</v>
      </c>
      <c r="AB32" s="67">
        <f>$W32*SUM(H$31:H$34)</f>
        <v>11.073484323999999</v>
      </c>
      <c r="AC32" s="67">
        <f t="shared" ref="AC32" si="44">$W32*SUM(I$31:I$34)</f>
        <v>0</v>
      </c>
      <c r="AD32" s="67">
        <f t="shared" ref="AD32" si="45">$W32*SUM(J$31:J$34)</f>
        <v>0</v>
      </c>
      <c r="AE32" s="67">
        <f t="shared" ref="AE32" si="46">$W32*SUM(K$31:K$34)</f>
        <v>0</v>
      </c>
      <c r="AF32" s="67">
        <f t="shared" ref="AF32" si="47">$W32*SUM(L$31:L$34)</f>
        <v>3295.3490000000002</v>
      </c>
      <c r="AG32" s="67">
        <f t="shared" ref="AG32" si="48">$W32*SUM(M$31:M$34)</f>
        <v>0</v>
      </c>
      <c r="AH32" s="67">
        <f t="shared" ref="AH32" si="49">$W32*SUM(N$31:N$34)</f>
        <v>790.96316600000011</v>
      </c>
      <c r="AI32" s="67">
        <f t="shared" ref="AI32" si="50">$W32*SUM(O$31:O$34)</f>
        <v>-97.225192364720016</v>
      </c>
      <c r="AJ32" s="67">
        <f>SUM(AA32:AI32)</f>
        <v>4371.6122579592802</v>
      </c>
    </row>
    <row r="33" spans="1:36" x14ac:dyDescent="0.25">
      <c r="A33" s="56"/>
      <c r="B33" s="2" t="s">
        <v>42</v>
      </c>
      <c r="G33" s="15">
        <v>3.9843999999999999</v>
      </c>
      <c r="H33" s="15"/>
      <c r="I33" s="15"/>
      <c r="J33" s="15"/>
      <c r="K33" s="15"/>
      <c r="L33" s="15"/>
      <c r="M33" s="15"/>
      <c r="N33" s="9">
        <v>0.19922000000000001</v>
      </c>
      <c r="O33" s="9">
        <v>-2.4488122400000003E-2</v>
      </c>
      <c r="P33" s="9"/>
      <c r="Q33" s="66"/>
      <c r="R33" s="66"/>
      <c r="S33" s="66"/>
      <c r="W33" s="55">
        <v>16480.899999999998</v>
      </c>
      <c r="X33" s="66">
        <f>G33</f>
        <v>3.9843999999999999</v>
      </c>
      <c r="Y33" s="66"/>
      <c r="Z33" s="66">
        <f>SUM(H31:O34)</f>
        <v>1.0075209576000002</v>
      </c>
      <c r="AA33" s="67">
        <f t="shared" si="43"/>
        <v>65666.497959999993</v>
      </c>
      <c r="AB33" s="67">
        <f>$W33*SUM(H$31:H$34)</f>
        <v>45.966548571999994</v>
      </c>
      <c r="AC33" s="67">
        <f t="shared" ref="AC33:AI33" si="51">$W33*SUM(I$31:I$34)</f>
        <v>0</v>
      </c>
      <c r="AD33" s="67">
        <f t="shared" si="51"/>
        <v>0</v>
      </c>
      <c r="AE33" s="67">
        <f t="shared" si="51"/>
        <v>0</v>
      </c>
      <c r="AF33" s="67">
        <f t="shared" si="51"/>
        <v>13679.146999999997</v>
      </c>
      <c r="AG33" s="67">
        <f t="shared" si="51"/>
        <v>0</v>
      </c>
      <c r="AH33" s="67">
        <f t="shared" si="51"/>
        <v>3283.3248979999998</v>
      </c>
      <c r="AI33" s="67">
        <f t="shared" si="51"/>
        <v>-403.58629646216002</v>
      </c>
      <c r="AJ33" s="67">
        <f>SUM(AA33:AI33)</f>
        <v>82271.350110109837</v>
      </c>
    </row>
    <row r="34" spans="1:36" x14ac:dyDescent="0.25">
      <c r="A34" s="56"/>
      <c r="B34" s="2" t="s">
        <v>198</v>
      </c>
      <c r="G34" s="9"/>
      <c r="H34" s="9">
        <v>2.7890799999999998E-3</v>
      </c>
      <c r="I34" s="9"/>
      <c r="J34" s="9"/>
      <c r="K34" s="9"/>
      <c r="L34" s="9"/>
      <c r="M34" s="9"/>
      <c r="N34" s="9"/>
      <c r="O34" s="9"/>
      <c r="P34" s="9"/>
      <c r="Q34" s="66"/>
      <c r="R34" s="66"/>
      <c r="S34" s="66"/>
      <c r="X34" s="33"/>
      <c r="AA34" s="67"/>
      <c r="AB34" s="67"/>
      <c r="AC34" s="67"/>
      <c r="AD34" s="67"/>
      <c r="AE34" s="67"/>
      <c r="AF34" s="67"/>
      <c r="AG34" s="67"/>
      <c r="AH34" s="67"/>
      <c r="AI34" s="67"/>
      <c r="AJ34" s="67"/>
    </row>
    <row r="35" spans="1:36" ht="15.75" thickBot="1" x14ac:dyDescent="0.3">
      <c r="A35" s="56"/>
      <c r="B35" s="69" t="s">
        <v>199</v>
      </c>
      <c r="C35" s="69"/>
      <c r="D35" s="69"/>
      <c r="E35" s="69"/>
      <c r="F35" s="69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66"/>
      <c r="R35" s="66"/>
      <c r="S35" s="66"/>
      <c r="V35" s="54">
        <f t="shared" ref="V35:W35" si="52">SUM(V29:V34)</f>
        <v>98</v>
      </c>
      <c r="W35" s="54">
        <f t="shared" si="52"/>
        <v>20451.199999999997</v>
      </c>
      <c r="X35" s="33"/>
      <c r="AA35" s="71">
        <f>SUM(AA28:AA34)</f>
        <v>79567.949759999989</v>
      </c>
      <c r="AB35" s="71">
        <f t="shared" ref="AB35:AE35" si="53">SUM(AB28:AB34)</f>
        <v>57.040032895999992</v>
      </c>
      <c r="AC35" s="71">
        <f t="shared" si="53"/>
        <v>0</v>
      </c>
      <c r="AD35" s="71">
        <f t="shared" si="53"/>
        <v>0</v>
      </c>
      <c r="AE35" s="71">
        <f t="shared" si="53"/>
        <v>0</v>
      </c>
      <c r="AF35" s="71">
        <f t="shared" ref="AF35" si="54">SUM(AF28:AF34)</f>
        <v>16974.495999999999</v>
      </c>
      <c r="AG35" s="71">
        <f t="shared" ref="AG35" si="55">SUM(AG28:AG34)</f>
        <v>1.8612</v>
      </c>
      <c r="AH35" s="71">
        <f t="shared" ref="AH35:AI35" si="56">SUM(AH28:AH34)</f>
        <v>4750.7880640000003</v>
      </c>
      <c r="AI35" s="71">
        <f t="shared" si="56"/>
        <v>-583.96686882688005</v>
      </c>
      <c r="AJ35" s="71">
        <f>SUM(AJ28:AJ34)</f>
        <v>100768.16818806912</v>
      </c>
    </row>
    <row r="36" spans="1:36" x14ac:dyDescent="0.25">
      <c r="A36" s="56"/>
      <c r="B36" s="63" t="s">
        <v>215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AA36" s="67">
        <f t="shared" ref="AA36:AI36" si="57">AA35+AA25</f>
        <v>15766214.902253838</v>
      </c>
      <c r="AB36" s="67">
        <f t="shared" si="57"/>
        <v>8751.8455212685894</v>
      </c>
      <c r="AC36" s="67">
        <f t="shared" si="57"/>
        <v>0</v>
      </c>
      <c r="AD36" s="67">
        <f t="shared" si="57"/>
        <v>0</v>
      </c>
      <c r="AE36" s="67">
        <f t="shared" si="57"/>
        <v>0</v>
      </c>
      <c r="AF36" s="67">
        <f t="shared" si="57"/>
        <v>2604454.4375395933</v>
      </c>
      <c r="AG36" s="67">
        <f t="shared" si="57"/>
        <v>450.01776366267103</v>
      </c>
      <c r="AH36" s="67">
        <f t="shared" si="57"/>
        <v>789780.71288069198</v>
      </c>
      <c r="AI36" s="67">
        <f t="shared" si="57"/>
        <v>-97079.845227294674</v>
      </c>
      <c r="AJ36" s="67">
        <f>AJ35+AJ25</f>
        <v>19072572.070731763</v>
      </c>
    </row>
    <row r="37" spans="1:36" x14ac:dyDescent="0.25">
      <c r="A37" s="56"/>
      <c r="B37" s="2" t="s">
        <v>36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AA37" s="74">
        <v>15766214.90225384</v>
      </c>
      <c r="AB37" s="74">
        <v>8751.8455212685894</v>
      </c>
      <c r="AC37" s="74"/>
      <c r="AD37" s="74"/>
      <c r="AF37" s="74">
        <v>2604454.4375395933</v>
      </c>
      <c r="AG37" s="74">
        <v>450.01776366267103</v>
      </c>
      <c r="AH37" s="74">
        <v>789780.71288069198</v>
      </c>
      <c r="AI37" s="74">
        <v>-97079.84522729466</v>
      </c>
      <c r="AJ37" s="74">
        <v>19072572.070731763</v>
      </c>
    </row>
    <row r="38" spans="1:36" x14ac:dyDescent="0.25">
      <c r="A38" s="56"/>
      <c r="B38" s="2" t="s">
        <v>54</v>
      </c>
      <c r="G38" s="9">
        <v>100.99999999999999</v>
      </c>
      <c r="H38" s="9"/>
      <c r="I38" s="9"/>
      <c r="J38" s="9"/>
      <c r="K38" s="9"/>
      <c r="L38" s="9"/>
      <c r="M38" s="9"/>
      <c r="N38" s="9">
        <v>5.05</v>
      </c>
      <c r="O38" s="9">
        <v>-0.62074599999999991</v>
      </c>
      <c r="P38" s="9"/>
      <c r="Q38" s="66"/>
      <c r="R38" s="66"/>
      <c r="S38" s="66"/>
      <c r="V38" s="55">
        <v>21089.036596687693</v>
      </c>
      <c r="X38" s="33">
        <f t="shared" ref="X38:X39" si="58">G38</f>
        <v>100.99999999999999</v>
      </c>
      <c r="Z38" s="66">
        <f t="shared" ref="Z38:Z39" si="59">SUM(H38:O38)</f>
        <v>4.4292540000000002</v>
      </c>
      <c r="AA38" s="67">
        <f t="shared" ref="AA38:AA39" si="60">$V38*X38</f>
        <v>2129992.6962654567</v>
      </c>
      <c r="AB38" s="67">
        <f t="shared" ref="AB38:AB39" si="61">$V38*H38</f>
        <v>0</v>
      </c>
      <c r="AC38" s="67">
        <f t="shared" ref="AC38:AC39" si="62">$V38*I38</f>
        <v>0</v>
      </c>
      <c r="AD38" s="67"/>
      <c r="AE38" s="67">
        <f t="shared" ref="AE38:AE39" si="63">$V38*K38</f>
        <v>0</v>
      </c>
      <c r="AF38" s="67">
        <f t="shared" ref="AF38:AF39" si="64">$V38*L38</f>
        <v>0</v>
      </c>
      <c r="AG38" s="67">
        <f t="shared" ref="AG38:AG39" si="65">$V38*M38</f>
        <v>0</v>
      </c>
      <c r="AH38" s="67">
        <f t="shared" ref="AH38:AH39" si="66">$V38*N38</f>
        <v>106499.63481327285</v>
      </c>
      <c r="AI38" s="67">
        <f t="shared" ref="AI38:AI39" si="67">$V38*O38</f>
        <v>-13090.935111247496</v>
      </c>
      <c r="AJ38" s="67">
        <f t="shared" ref="AJ38:AJ39" si="68">SUM(AA38:AI38)</f>
        <v>2223401.3959674821</v>
      </c>
    </row>
    <row r="39" spans="1:36" x14ac:dyDescent="0.25">
      <c r="A39" s="56"/>
      <c r="B39" s="2" t="s">
        <v>55</v>
      </c>
      <c r="G39" s="15">
        <v>145.00000000000003</v>
      </c>
      <c r="H39" s="15"/>
      <c r="I39" s="15"/>
      <c r="J39" s="15"/>
      <c r="K39" s="15"/>
      <c r="L39" s="15"/>
      <c r="M39" s="9"/>
      <c r="N39" s="15">
        <v>7.2500000000000018</v>
      </c>
      <c r="O39" s="9">
        <v>-0.89117000000000024</v>
      </c>
      <c r="P39" s="9"/>
      <c r="Q39" s="66"/>
      <c r="R39" s="66"/>
      <c r="S39" s="66"/>
      <c r="V39" s="55">
        <v>16023.826896174203</v>
      </c>
      <c r="W39" s="55"/>
      <c r="X39" s="33">
        <f t="shared" si="58"/>
        <v>145.00000000000003</v>
      </c>
      <c r="Z39" s="66">
        <f t="shared" si="59"/>
        <v>6.3588300000000011</v>
      </c>
      <c r="AA39" s="67">
        <f t="shared" si="60"/>
        <v>2323454.89994526</v>
      </c>
      <c r="AB39" s="67">
        <f t="shared" si="61"/>
        <v>0</v>
      </c>
      <c r="AC39" s="67">
        <f t="shared" si="62"/>
        <v>0</v>
      </c>
      <c r="AD39" s="67"/>
      <c r="AE39" s="67">
        <f t="shared" si="63"/>
        <v>0</v>
      </c>
      <c r="AF39" s="67">
        <f t="shared" si="64"/>
        <v>0</v>
      </c>
      <c r="AG39" s="67">
        <f t="shared" si="65"/>
        <v>0</v>
      </c>
      <c r="AH39" s="67">
        <f t="shared" si="66"/>
        <v>116172.744997263</v>
      </c>
      <c r="AI39" s="67">
        <f t="shared" si="67"/>
        <v>-14279.953815063569</v>
      </c>
      <c r="AJ39" s="67">
        <f t="shared" si="68"/>
        <v>2425347.6911274595</v>
      </c>
    </row>
    <row r="40" spans="1:36" x14ac:dyDescent="0.25">
      <c r="A40" s="56"/>
      <c r="G40" s="10"/>
      <c r="H40" s="10"/>
      <c r="I40" s="10"/>
      <c r="J40" s="10"/>
      <c r="K40" s="10"/>
      <c r="L40" s="10"/>
      <c r="M40" s="10"/>
      <c r="N40" s="10"/>
      <c r="O40" s="10"/>
      <c r="P40" s="12"/>
      <c r="V40" s="55"/>
      <c r="W40" s="55"/>
      <c r="X40" s="33"/>
      <c r="AA40" s="67"/>
      <c r="AB40" s="67"/>
      <c r="AC40" s="67"/>
      <c r="AD40" s="67"/>
      <c r="AE40" s="67"/>
      <c r="AF40" s="67"/>
      <c r="AG40" s="67"/>
      <c r="AH40" s="67"/>
      <c r="AI40" s="67"/>
      <c r="AJ40" s="67"/>
    </row>
    <row r="41" spans="1:36" x14ac:dyDescent="0.25">
      <c r="A41" s="72" t="s">
        <v>200</v>
      </c>
      <c r="B41" s="2" t="s">
        <v>213</v>
      </c>
      <c r="G41" s="10"/>
      <c r="H41" s="10"/>
      <c r="I41" s="10"/>
      <c r="J41" s="10"/>
      <c r="K41" s="10"/>
      <c r="L41" s="10">
        <v>0.83</v>
      </c>
      <c r="M41" s="10"/>
      <c r="N41" s="9"/>
      <c r="O41" s="9"/>
      <c r="P41" s="9"/>
      <c r="Q41" s="66"/>
      <c r="R41" s="66"/>
      <c r="S41" s="66"/>
      <c r="X41" s="33"/>
      <c r="AA41" s="67"/>
      <c r="AB41" s="67"/>
      <c r="AC41" s="67"/>
      <c r="AD41" s="67"/>
      <c r="AE41" s="67"/>
      <c r="AF41" s="67"/>
      <c r="AG41" s="67"/>
      <c r="AH41" s="67"/>
      <c r="AI41" s="67"/>
    </row>
    <row r="42" spans="1:36" x14ac:dyDescent="0.25">
      <c r="A42" s="56"/>
      <c r="G42" s="9"/>
      <c r="H42" s="9"/>
      <c r="I42" s="9"/>
      <c r="J42" s="9"/>
      <c r="K42" s="9"/>
      <c r="L42" s="9"/>
      <c r="M42" s="9"/>
      <c r="N42" s="9"/>
      <c r="O42" s="9"/>
      <c r="P42" s="9"/>
      <c r="Q42" s="66"/>
      <c r="R42" s="66"/>
      <c r="S42" s="66"/>
      <c r="V42" s="73" t="s">
        <v>241</v>
      </c>
      <c r="W42" s="55">
        <v>35013.5</v>
      </c>
      <c r="X42" s="66">
        <v>0.61915221386036801</v>
      </c>
      <c r="Z42" s="66">
        <f>SUM($H$41:$O$44)</f>
        <v>0.99458693139999999</v>
      </c>
      <c r="AA42" s="67">
        <f t="shared" ref="AA42:AA43" si="69">$W42*X42</f>
        <v>21678.686039999997</v>
      </c>
      <c r="AB42" s="67">
        <f>$W42*SUM(H$41:H$44)</f>
        <v>90.540359245000005</v>
      </c>
      <c r="AC42" s="67">
        <f t="shared" ref="AC42" si="70">$W42*SUM(I$41:I$44)</f>
        <v>0</v>
      </c>
      <c r="AD42" s="67">
        <f t="shared" ref="AD42" si="71">$W42*SUM(J$41:J$44)</f>
        <v>0</v>
      </c>
      <c r="AE42" s="67">
        <f t="shared" ref="AE42" si="72">$W42*SUM(K$41:K$44)</f>
        <v>0</v>
      </c>
      <c r="AF42" s="67">
        <f t="shared" ref="AF42" si="73">$W42*SUM(L$41:L$44)</f>
        <v>29061.204999999998</v>
      </c>
      <c r="AG42" s="67">
        <f t="shared" ref="AG42" si="74">$W42*SUM(M$41:M$44)</f>
        <v>0</v>
      </c>
      <c r="AH42" s="67">
        <f t="shared" ref="AH42" si="75">$W42*SUM(N$41:N$44)</f>
        <v>6467.1685175000002</v>
      </c>
      <c r="AI42" s="67">
        <f t="shared" ref="AI42" si="76">$W42*SUM(O$41:O$44)</f>
        <v>-794.94435417110003</v>
      </c>
      <c r="AJ42" s="67">
        <f>SUM(AA42:AI42)</f>
        <v>56502.655562573891</v>
      </c>
    </row>
    <row r="43" spans="1:36" x14ac:dyDescent="0.25">
      <c r="A43" s="56"/>
      <c r="B43" s="2" t="s">
        <v>42</v>
      </c>
      <c r="G43" s="15">
        <v>3.6941000000000002</v>
      </c>
      <c r="H43" s="15"/>
      <c r="I43" s="15"/>
      <c r="J43" s="15"/>
      <c r="K43" s="15"/>
      <c r="L43" s="15"/>
      <c r="M43" s="15"/>
      <c r="N43" s="9">
        <v>0.18470500000000001</v>
      </c>
      <c r="O43" s="9">
        <v>-2.2703938600000001E-2</v>
      </c>
      <c r="P43" s="9"/>
      <c r="Q43" s="66"/>
      <c r="R43" s="66"/>
      <c r="S43" s="66"/>
      <c r="W43" s="55">
        <v>11001976.150149919</v>
      </c>
      <c r="X43" s="66">
        <f>G43</f>
        <v>3.6941000000000002</v>
      </c>
      <c r="Y43" s="66"/>
      <c r="Z43" s="66">
        <f>SUM($H$41:$O$44)</f>
        <v>0.99458693139999999</v>
      </c>
      <c r="AA43" s="67">
        <f t="shared" si="69"/>
        <v>40642400.096268818</v>
      </c>
      <c r="AB43" s="67">
        <f>$W43*SUM(H$41:H$44)</f>
        <v>28449.680067388173</v>
      </c>
      <c r="AC43" s="67">
        <f t="shared" ref="AC43:AI43" si="77">$W43*SUM(I$41:I$44)</f>
        <v>0</v>
      </c>
      <c r="AD43" s="67">
        <f t="shared" si="77"/>
        <v>0</v>
      </c>
      <c r="AE43" s="67">
        <f t="shared" si="77"/>
        <v>0</v>
      </c>
      <c r="AF43" s="67">
        <f t="shared" si="77"/>
        <v>9131640.2046244331</v>
      </c>
      <c r="AG43" s="67">
        <f t="shared" si="77"/>
        <v>0</v>
      </c>
      <c r="AH43" s="67">
        <f t="shared" si="77"/>
        <v>2032120.0048134408</v>
      </c>
      <c r="AI43" s="67">
        <f t="shared" si="77"/>
        <v>-249788.19099166815</v>
      </c>
      <c r="AJ43" s="67">
        <f>SUM(AA43:AI43)</f>
        <v>51584821.794782408</v>
      </c>
    </row>
    <row r="44" spans="1:36" x14ac:dyDescent="0.25">
      <c r="A44" s="56"/>
      <c r="B44" s="2" t="s">
        <v>198</v>
      </c>
      <c r="G44" s="9"/>
      <c r="H44" s="9">
        <v>2.5858700000000001E-3</v>
      </c>
      <c r="I44" s="9"/>
      <c r="J44" s="9"/>
      <c r="K44" s="9"/>
      <c r="L44" s="9"/>
      <c r="M44" s="9"/>
      <c r="N44" s="9"/>
      <c r="O44" s="9"/>
      <c r="P44" s="9"/>
      <c r="Q44" s="66"/>
      <c r="R44" s="66"/>
      <c r="S44" s="66"/>
      <c r="X44" s="33"/>
      <c r="AA44" s="67"/>
      <c r="AB44" s="67"/>
      <c r="AC44" s="67"/>
      <c r="AD44" s="67"/>
      <c r="AE44" s="67"/>
      <c r="AF44" s="67"/>
      <c r="AG44" s="67"/>
      <c r="AH44" s="67"/>
      <c r="AI44" s="67"/>
      <c r="AJ44" s="67"/>
    </row>
    <row r="45" spans="1:36" ht="15.75" thickBot="1" x14ac:dyDescent="0.3">
      <c r="A45" s="56"/>
      <c r="B45" s="69" t="s">
        <v>199</v>
      </c>
      <c r="C45" s="69"/>
      <c r="D45" s="69"/>
      <c r="E45" s="69"/>
      <c r="F45" s="69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66"/>
      <c r="R45" s="66"/>
      <c r="S45" s="66"/>
      <c r="V45" s="54">
        <f t="shared" ref="V45:W45" si="78">SUM(V39:V44)</f>
        <v>16023.826896174203</v>
      </c>
      <c r="W45" s="54">
        <f t="shared" si="78"/>
        <v>11036989.650149919</v>
      </c>
      <c r="X45" s="33"/>
      <c r="AA45" s="71">
        <f>SUM(AA38:AA44)</f>
        <v>45117526.378519535</v>
      </c>
      <c r="AB45" s="71">
        <f t="shared" ref="AB45:AE45" si="79">SUM(AB38:AB44)</f>
        <v>28540.220426633172</v>
      </c>
      <c r="AC45" s="71">
        <f t="shared" si="79"/>
        <v>0</v>
      </c>
      <c r="AD45" s="71">
        <f t="shared" si="79"/>
        <v>0</v>
      </c>
      <c r="AE45" s="71">
        <f t="shared" si="79"/>
        <v>0</v>
      </c>
      <c r="AF45" s="71">
        <f t="shared" ref="AF45" si="80">SUM(AF38:AF44)</f>
        <v>9160701.4096244331</v>
      </c>
      <c r="AG45" s="71">
        <f t="shared" ref="AG45" si="81">SUM(AG38:AG44)</f>
        <v>0</v>
      </c>
      <c r="AH45" s="71">
        <f t="shared" ref="AH45:AI45" si="82">SUM(AH38:AH44)</f>
        <v>2261259.5531414766</v>
      </c>
      <c r="AI45" s="71">
        <f t="shared" si="82"/>
        <v>-277954.0242721503</v>
      </c>
      <c r="AJ45" s="71">
        <f>SUM(AJ38:AJ44)</f>
        <v>56290073.537439927</v>
      </c>
    </row>
    <row r="46" spans="1:36" hidden="1" outlineLevel="1" x14ac:dyDescent="0.25">
      <c r="A46" s="56"/>
      <c r="G46" s="12"/>
      <c r="H46" s="12"/>
      <c r="I46" s="12"/>
      <c r="J46" s="12"/>
      <c r="K46" s="12"/>
      <c r="L46" s="12"/>
      <c r="M46" s="12"/>
      <c r="N46" s="12"/>
      <c r="O46" s="12"/>
      <c r="P46" s="12"/>
    </row>
    <row r="47" spans="1:36" hidden="1" outlineLevel="1" x14ac:dyDescent="0.25">
      <c r="A47" s="72" t="s">
        <v>200</v>
      </c>
      <c r="B47" s="73" t="s">
        <v>216</v>
      </c>
      <c r="G47" s="10"/>
      <c r="H47" s="10"/>
      <c r="I47" s="10"/>
      <c r="J47" s="10"/>
      <c r="K47" s="10"/>
      <c r="L47" s="10"/>
      <c r="M47" s="10"/>
      <c r="N47" s="10"/>
      <c r="O47" s="10"/>
      <c r="P47" s="12"/>
    </row>
    <row r="48" spans="1:36" hidden="1" outlineLevel="1" x14ac:dyDescent="0.25">
      <c r="A48" s="72"/>
      <c r="B48" s="73"/>
      <c r="G48" s="10"/>
      <c r="H48" s="10"/>
      <c r="I48" s="10"/>
      <c r="J48" s="10"/>
      <c r="K48" s="10"/>
      <c r="L48" s="10"/>
      <c r="M48" s="10"/>
      <c r="N48" s="10"/>
      <c r="O48" s="10"/>
      <c r="P48" s="12"/>
    </row>
    <row r="49" spans="1:36" hidden="1" outlineLevel="1" x14ac:dyDescent="0.25">
      <c r="A49" s="73" t="s">
        <v>204</v>
      </c>
      <c r="B49" s="75" t="s">
        <v>217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</row>
    <row r="50" spans="1:36" hidden="1" outlineLevel="1" x14ac:dyDescent="0.25">
      <c r="A50" s="73" t="s">
        <v>218</v>
      </c>
      <c r="B50" s="73" t="s">
        <v>219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</row>
    <row r="51" spans="1:36" hidden="1" outlineLevel="1" x14ac:dyDescent="0.25">
      <c r="A51" s="73" t="s">
        <v>220</v>
      </c>
      <c r="B51" s="73" t="s">
        <v>221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</row>
    <row r="52" spans="1:36" hidden="1" outlineLevel="1" x14ac:dyDescent="0.25">
      <c r="B52" s="73"/>
      <c r="G52" s="10"/>
      <c r="H52" s="10"/>
      <c r="I52" s="10"/>
      <c r="J52" s="10"/>
      <c r="K52" s="10"/>
      <c r="L52" s="10"/>
      <c r="M52" s="10"/>
      <c r="N52" s="10"/>
      <c r="O52" s="10"/>
      <c r="P52" s="13"/>
    </row>
    <row r="53" spans="1:36" hidden="1" outlineLevel="1" x14ac:dyDescent="0.25">
      <c r="B53" s="16" t="s">
        <v>235</v>
      </c>
      <c r="P53" s="7"/>
    </row>
    <row r="54" spans="1:36" hidden="1" outlineLevel="1" x14ac:dyDescent="0.25">
      <c r="A54" s="56"/>
      <c r="B54" s="16"/>
      <c r="G54" s="10"/>
      <c r="H54" s="10"/>
      <c r="I54" s="10"/>
      <c r="J54" s="10"/>
      <c r="K54" s="10"/>
      <c r="L54" s="10"/>
      <c r="M54" s="10"/>
      <c r="N54" s="10"/>
      <c r="O54" s="10"/>
      <c r="P54" s="10"/>
    </row>
    <row r="55" spans="1:36" hidden="1" outlineLevel="1" x14ac:dyDescent="0.25">
      <c r="A55" s="56"/>
      <c r="B55" s="57" t="s">
        <v>203</v>
      </c>
    </row>
    <row r="56" spans="1:36" hidden="1" outlineLevel="1" x14ac:dyDescent="0.25">
      <c r="A56" s="56"/>
      <c r="H56" s="14"/>
      <c r="I56" s="14"/>
      <c r="J56" s="14"/>
      <c r="K56" s="14"/>
      <c r="L56" s="14"/>
      <c r="M56" s="14"/>
      <c r="N56" s="14"/>
      <c r="O56" s="14"/>
      <c r="P56" s="14"/>
    </row>
    <row r="57" spans="1:36" hidden="1" outlineLevel="1" x14ac:dyDescent="0.25">
      <c r="A57" s="56"/>
      <c r="G57" s="14"/>
      <c r="H57" s="14"/>
      <c r="I57" s="14"/>
      <c r="J57" s="14"/>
      <c r="K57" s="14"/>
      <c r="L57" s="14"/>
      <c r="M57" s="14"/>
      <c r="O57" s="177" t="s">
        <v>188</v>
      </c>
      <c r="P57" s="177"/>
    </row>
    <row r="58" spans="1:36" hidden="1" outlineLevel="1" x14ac:dyDescent="0.25">
      <c r="A58" s="56"/>
      <c r="B58" s="2" t="s">
        <v>182</v>
      </c>
      <c r="G58" s="14" t="s">
        <v>184</v>
      </c>
      <c r="H58" s="14" t="s">
        <v>186</v>
      </c>
      <c r="I58" s="14" t="s">
        <v>186</v>
      </c>
      <c r="J58" s="14" t="s">
        <v>185</v>
      </c>
      <c r="K58" s="39" t="s">
        <v>207</v>
      </c>
      <c r="L58" s="14" t="s">
        <v>26</v>
      </c>
      <c r="M58" s="14" t="s">
        <v>187</v>
      </c>
      <c r="N58" s="14" t="s">
        <v>185</v>
      </c>
      <c r="O58" s="177"/>
      <c r="P58" s="177"/>
    </row>
    <row r="59" spans="1:36" hidden="1" outlineLevel="1" x14ac:dyDescent="0.25">
      <c r="A59" s="56"/>
      <c r="G59" s="60" t="s">
        <v>191</v>
      </c>
      <c r="H59" s="60" t="s">
        <v>18</v>
      </c>
      <c r="I59" s="60" t="s">
        <v>19</v>
      </c>
      <c r="J59" s="60" t="s">
        <v>21</v>
      </c>
      <c r="K59" s="60" t="s">
        <v>25</v>
      </c>
      <c r="L59" s="60" t="s">
        <v>209</v>
      </c>
      <c r="M59" s="60" t="s">
        <v>192</v>
      </c>
      <c r="N59" s="60" t="s">
        <v>193</v>
      </c>
      <c r="O59" s="60" t="s">
        <v>24</v>
      </c>
      <c r="P59" s="60"/>
    </row>
    <row r="60" spans="1:36" hidden="1" outlineLevel="1" x14ac:dyDescent="0.25">
      <c r="A60" s="56"/>
      <c r="G60" s="61">
        <v>-1</v>
      </c>
      <c r="H60" s="61">
        <v>-2</v>
      </c>
      <c r="I60" s="61">
        <v>-3</v>
      </c>
      <c r="J60" s="61">
        <v>-4</v>
      </c>
      <c r="K60" s="61">
        <v>-5</v>
      </c>
      <c r="L60" s="61">
        <v>-6</v>
      </c>
      <c r="M60" s="61">
        <v>-7</v>
      </c>
      <c r="N60" s="61">
        <v>-8</v>
      </c>
      <c r="O60" s="61">
        <v>-9</v>
      </c>
      <c r="P60" s="62"/>
    </row>
    <row r="61" spans="1:36" collapsed="1" x14ac:dyDescent="0.25">
      <c r="A61" s="56"/>
      <c r="B61" s="63" t="s">
        <v>224</v>
      </c>
      <c r="G61" s="10"/>
      <c r="H61" s="10"/>
      <c r="I61" s="3">
        <f>I8</f>
        <v>0</v>
      </c>
      <c r="J61" s="10"/>
      <c r="K61" s="10"/>
      <c r="L61" s="10"/>
      <c r="M61" s="10"/>
      <c r="N61" s="10"/>
      <c r="O61" s="10"/>
      <c r="P61" s="10"/>
    </row>
    <row r="62" spans="1:36" x14ac:dyDescent="0.25">
      <c r="A62" s="56"/>
      <c r="B62" s="2" t="s">
        <v>36</v>
      </c>
      <c r="G62" s="10"/>
      <c r="H62" s="10"/>
      <c r="I62" s="10"/>
      <c r="J62" s="10"/>
      <c r="K62" s="10"/>
      <c r="L62" s="10"/>
      <c r="M62" s="10"/>
      <c r="N62" s="10"/>
      <c r="O62" s="10"/>
      <c r="P62" s="10"/>
    </row>
    <row r="63" spans="1:36" x14ac:dyDescent="0.25">
      <c r="A63" s="56"/>
      <c r="B63" s="2" t="s">
        <v>54</v>
      </c>
      <c r="G63" s="9">
        <v>100.99999999999999</v>
      </c>
      <c r="H63" s="9"/>
      <c r="I63" s="9"/>
      <c r="J63" s="9"/>
      <c r="K63" s="9"/>
      <c r="L63" s="9"/>
      <c r="M63" s="9"/>
      <c r="N63" s="9">
        <v>5.05</v>
      </c>
      <c r="O63" s="9">
        <v>-0.62074599999999991</v>
      </c>
      <c r="P63" s="9"/>
      <c r="Q63" s="66"/>
      <c r="R63" s="66"/>
      <c r="S63" s="66"/>
      <c r="V63" s="55">
        <v>335</v>
      </c>
      <c r="X63" s="33">
        <f t="shared" ref="X63:X64" si="83">G63</f>
        <v>100.99999999999999</v>
      </c>
      <c r="Z63" s="66">
        <f t="shared" ref="Z63:Z64" si="84">SUM(H63:O63)</f>
        <v>4.4292540000000002</v>
      </c>
      <c r="AA63" s="67">
        <f t="shared" ref="AA63:AA64" si="85">$V63*X63</f>
        <v>33834.999999999993</v>
      </c>
      <c r="AB63" s="67">
        <f t="shared" ref="AB63:AB64" si="86">$V63*H63</f>
        <v>0</v>
      </c>
      <c r="AC63" s="67">
        <f t="shared" ref="AC63:AC64" si="87">$V63*I63</f>
        <v>0</v>
      </c>
      <c r="AD63" s="67"/>
      <c r="AE63" s="67">
        <f t="shared" ref="AE63:AE64" si="88">$V63*K63</f>
        <v>0</v>
      </c>
      <c r="AF63" s="67">
        <f t="shared" ref="AF63:AF64" si="89">$V63*L63</f>
        <v>0</v>
      </c>
      <c r="AG63" s="67">
        <f t="shared" ref="AG63:AG64" si="90">$V63*M63</f>
        <v>0</v>
      </c>
      <c r="AH63" s="67">
        <f t="shared" ref="AH63:AH64" si="91">$V63*N63</f>
        <v>1691.75</v>
      </c>
      <c r="AI63" s="67">
        <f t="shared" ref="AI63:AI64" si="92">$V63*O63</f>
        <v>-207.94990999999996</v>
      </c>
      <c r="AJ63" s="67">
        <f t="shared" ref="AJ63:AJ64" si="93">SUM(AA63:AI63)</f>
        <v>35318.80008999999</v>
      </c>
    </row>
    <row r="64" spans="1:36" x14ac:dyDescent="0.25">
      <c r="A64" s="56"/>
      <c r="B64" s="2" t="s">
        <v>55</v>
      </c>
      <c r="G64" s="15">
        <v>145.00000000000003</v>
      </c>
      <c r="H64" s="15"/>
      <c r="I64" s="15"/>
      <c r="J64" s="15"/>
      <c r="K64" s="15"/>
      <c r="L64" s="15"/>
      <c r="M64" s="9"/>
      <c r="N64" s="15">
        <v>7.2500000000000018</v>
      </c>
      <c r="O64" s="9">
        <v>-0.89117000000000024</v>
      </c>
      <c r="P64" s="9"/>
      <c r="Q64" s="66"/>
      <c r="R64" s="66"/>
      <c r="S64" s="66"/>
      <c r="V64" s="55">
        <v>1212</v>
      </c>
      <c r="W64" s="55"/>
      <c r="X64" s="33">
        <f t="shared" si="83"/>
        <v>145.00000000000003</v>
      </c>
      <c r="Z64" s="66">
        <f t="shared" si="84"/>
        <v>6.3588300000000011</v>
      </c>
      <c r="AA64" s="67">
        <f t="shared" si="85"/>
        <v>175740.00000000003</v>
      </c>
      <c r="AB64" s="67">
        <f t="shared" si="86"/>
        <v>0</v>
      </c>
      <c r="AC64" s="67">
        <f t="shared" si="87"/>
        <v>0</v>
      </c>
      <c r="AD64" s="67"/>
      <c r="AE64" s="67">
        <f t="shared" si="88"/>
        <v>0</v>
      </c>
      <c r="AF64" s="67">
        <f t="shared" si="89"/>
        <v>0</v>
      </c>
      <c r="AG64" s="67">
        <f t="shared" si="90"/>
        <v>0</v>
      </c>
      <c r="AH64" s="67">
        <f t="shared" si="91"/>
        <v>8787.0000000000018</v>
      </c>
      <c r="AI64" s="67">
        <f t="shared" si="92"/>
        <v>-1080.0980400000003</v>
      </c>
      <c r="AJ64" s="67">
        <f t="shared" si="93"/>
        <v>183446.90196000002</v>
      </c>
    </row>
    <row r="65" spans="1:36" x14ac:dyDescent="0.25">
      <c r="A65" s="56"/>
      <c r="G65" s="10"/>
      <c r="H65" s="10"/>
      <c r="I65" s="10"/>
      <c r="J65" s="10"/>
      <c r="K65" s="10"/>
      <c r="L65" s="10"/>
      <c r="M65" s="10"/>
      <c r="N65" s="10"/>
      <c r="O65" s="10"/>
      <c r="P65" s="12"/>
      <c r="V65" s="55"/>
      <c r="W65" s="55"/>
      <c r="X65" s="33"/>
      <c r="AA65" s="67"/>
      <c r="AB65" s="67"/>
      <c r="AC65" s="67"/>
      <c r="AD65" s="67"/>
      <c r="AE65" s="67"/>
      <c r="AF65" s="67"/>
      <c r="AG65" s="67"/>
      <c r="AH65" s="67"/>
      <c r="AI65" s="67"/>
      <c r="AJ65" s="67"/>
    </row>
    <row r="66" spans="1:36" x14ac:dyDescent="0.25">
      <c r="A66" s="56" t="s">
        <v>200</v>
      </c>
      <c r="B66" s="2" t="s">
        <v>213</v>
      </c>
      <c r="G66" s="10"/>
      <c r="H66" s="10"/>
      <c r="I66" s="10"/>
      <c r="J66" s="10"/>
      <c r="K66" s="10"/>
      <c r="L66" s="10">
        <v>0.83</v>
      </c>
      <c r="M66" s="10"/>
      <c r="N66" s="9"/>
      <c r="O66" s="9"/>
      <c r="P66" s="9"/>
      <c r="Q66" s="66"/>
      <c r="R66" s="66"/>
      <c r="S66" s="66"/>
      <c r="X66" s="33"/>
      <c r="AA66" s="67"/>
      <c r="AB66" s="67"/>
      <c r="AC66" s="67"/>
      <c r="AD66" s="67"/>
      <c r="AE66" s="67"/>
      <c r="AF66" s="67"/>
      <c r="AG66" s="67"/>
      <c r="AH66" s="67"/>
      <c r="AI66" s="67"/>
    </row>
    <row r="67" spans="1:36" x14ac:dyDescent="0.25">
      <c r="A67" s="56"/>
      <c r="G67" s="9"/>
      <c r="H67" s="9"/>
      <c r="I67" s="9"/>
      <c r="J67" s="9"/>
      <c r="K67" s="9"/>
      <c r="L67" s="9"/>
      <c r="M67" s="9"/>
      <c r="N67" s="9"/>
      <c r="O67" s="9"/>
      <c r="P67" s="9"/>
      <c r="Q67" s="66"/>
      <c r="R67" s="66"/>
      <c r="S67" s="66"/>
      <c r="V67" s="73" t="s">
        <v>241</v>
      </c>
      <c r="W67" s="55">
        <v>94156.699999999983</v>
      </c>
      <c r="X67" s="66">
        <v>0.29904176038455049</v>
      </c>
      <c r="Z67" s="66">
        <f>SUM($H$66:$O$69)</f>
        <v>0.99458693139999999</v>
      </c>
      <c r="AA67" s="67">
        <f t="shared" ref="AA67:AA68" si="94">$W67*X67</f>
        <v>28156.785319999999</v>
      </c>
      <c r="AB67" s="67">
        <f>$W67*SUM(H$66:H$69)</f>
        <v>243.47698582899997</v>
      </c>
      <c r="AC67" s="67">
        <f t="shared" ref="AC67" si="95">$W67*SUM(I$66:I$69)</f>
        <v>0</v>
      </c>
      <c r="AD67" s="67">
        <f t="shared" ref="AD67" si="96">$W67*SUM(J$66:J$69)</f>
        <v>0</v>
      </c>
      <c r="AE67" s="67">
        <f t="shared" ref="AE67" si="97">$W67*SUM(K$66:K$69)</f>
        <v>0</v>
      </c>
      <c r="AF67" s="67">
        <f t="shared" ref="AF67:AF68" si="98">$W67*SUM(L$66:L$69)</f>
        <v>78150.060999999987</v>
      </c>
      <c r="AG67" s="67">
        <f t="shared" ref="AG67:AG68" si="99">$W67*SUM(M$66:M$69)</f>
        <v>0</v>
      </c>
      <c r="AH67" s="67">
        <f t="shared" ref="AH67" si="100">$W67*SUM(N$66:N$69)</f>
        <v>17391.213273499998</v>
      </c>
      <c r="AI67" s="67">
        <f t="shared" ref="AI67" si="101">$W67*SUM(O$66:O$69)</f>
        <v>-2137.7279355786195</v>
      </c>
      <c r="AJ67" s="67">
        <f>SUM(AA67:AI67)</f>
        <v>121803.80864375038</v>
      </c>
    </row>
    <row r="68" spans="1:36" x14ac:dyDescent="0.25">
      <c r="A68" s="56"/>
      <c r="B68" s="2" t="s">
        <v>42</v>
      </c>
      <c r="G68" s="15">
        <v>3.6941000000000002</v>
      </c>
      <c r="H68" s="15"/>
      <c r="I68" s="15"/>
      <c r="J68" s="15"/>
      <c r="K68" s="15"/>
      <c r="L68" s="15"/>
      <c r="M68" s="15"/>
      <c r="N68" s="9">
        <v>0.18470500000000001</v>
      </c>
      <c r="O68" s="9">
        <v>-2.2703938600000001E-2</v>
      </c>
      <c r="P68" s="9"/>
      <c r="Q68" s="66"/>
      <c r="R68" s="66"/>
      <c r="S68" s="66"/>
      <c r="W68" s="55">
        <v>1215942.0000000002</v>
      </c>
      <c r="X68" s="66">
        <f>G68</f>
        <v>3.6941000000000002</v>
      </c>
      <c r="Y68" s="66"/>
      <c r="Z68" s="66">
        <f>SUM($H$66:$O$69)</f>
        <v>0.99458693139999999</v>
      </c>
      <c r="AA68" s="67">
        <f t="shared" si="94"/>
        <v>4491811.3422000008</v>
      </c>
      <c r="AB68" s="67">
        <f>$W68*SUM(H$66:H$69)</f>
        <v>3144.2679395400005</v>
      </c>
      <c r="AC68" s="67">
        <f t="shared" ref="AC68:AI68" si="102">$W68*SUM(I$66:I$69)</f>
        <v>0</v>
      </c>
      <c r="AD68" s="67">
        <f t="shared" si="102"/>
        <v>0</v>
      </c>
      <c r="AE68" s="67">
        <f t="shared" si="102"/>
        <v>0</v>
      </c>
      <c r="AF68" s="67">
        <f t="shared" si="98"/>
        <v>1009231.8600000001</v>
      </c>
      <c r="AG68" s="67">
        <f t="shared" si="99"/>
        <v>0</v>
      </c>
      <c r="AH68" s="67">
        <f t="shared" si="102"/>
        <v>224590.56711000006</v>
      </c>
      <c r="AI68" s="67">
        <f t="shared" si="102"/>
        <v>-27606.672509161206</v>
      </c>
      <c r="AJ68" s="67">
        <f>SUM(AA68:AI68)</f>
        <v>5701171.3647403801</v>
      </c>
    </row>
    <row r="69" spans="1:36" x14ac:dyDescent="0.25">
      <c r="A69" s="56"/>
      <c r="B69" s="2" t="s">
        <v>198</v>
      </c>
      <c r="G69" s="9"/>
      <c r="H69" s="9">
        <v>2.5858700000000001E-3</v>
      </c>
      <c r="I69" s="9"/>
      <c r="J69" s="9"/>
      <c r="K69" s="9"/>
      <c r="L69" s="9"/>
      <c r="M69" s="9"/>
      <c r="N69" s="9"/>
      <c r="O69" s="9"/>
      <c r="P69" s="9"/>
      <c r="Q69" s="66"/>
      <c r="R69" s="66"/>
      <c r="S69" s="66"/>
      <c r="X69" s="33"/>
      <c r="AA69" s="67"/>
      <c r="AB69" s="67"/>
      <c r="AC69" s="67"/>
      <c r="AD69" s="67"/>
      <c r="AE69" s="67"/>
      <c r="AF69" s="67"/>
      <c r="AG69" s="67"/>
      <c r="AH69" s="67"/>
      <c r="AI69" s="67"/>
      <c r="AJ69" s="67"/>
    </row>
    <row r="70" spans="1:36" ht="15.75" thickBot="1" x14ac:dyDescent="0.3">
      <c r="A70" s="56"/>
      <c r="B70" s="69" t="s">
        <v>199</v>
      </c>
      <c r="C70" s="69"/>
      <c r="D70" s="69"/>
      <c r="E70" s="69"/>
      <c r="F70" s="69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66"/>
      <c r="R70" s="66"/>
      <c r="S70" s="66"/>
      <c r="V70" s="54">
        <f t="shared" ref="V70:W70" si="103">SUM(V64:V69)</f>
        <v>1212</v>
      </c>
      <c r="W70" s="54">
        <f t="shared" si="103"/>
        <v>1310098.7000000002</v>
      </c>
      <c r="X70" s="33"/>
      <c r="AA70" s="71">
        <f>SUM(AA63:AA69)</f>
        <v>4729543.1275200006</v>
      </c>
      <c r="AB70" s="71">
        <f t="shared" ref="AB70:AE70" si="104">SUM(AB63:AB69)</f>
        <v>3387.7449253690006</v>
      </c>
      <c r="AC70" s="71">
        <f t="shared" si="104"/>
        <v>0</v>
      </c>
      <c r="AD70" s="71">
        <f t="shared" si="104"/>
        <v>0</v>
      </c>
      <c r="AE70" s="71">
        <f t="shared" si="104"/>
        <v>0</v>
      </c>
      <c r="AF70" s="71">
        <f t="shared" ref="AF70" si="105">SUM(AF63:AF69)</f>
        <v>1087381.9210000001</v>
      </c>
      <c r="AG70" s="71">
        <f t="shared" ref="AG70" si="106">SUM(AG63:AG69)</f>
        <v>0</v>
      </c>
      <c r="AH70" s="71">
        <f t="shared" ref="AH70:AI70" si="107">SUM(AH63:AH69)</f>
        <v>252460.53038350007</v>
      </c>
      <c r="AI70" s="71">
        <f t="shared" si="107"/>
        <v>-31032.448394739826</v>
      </c>
      <c r="AJ70" s="71">
        <f>SUM(AJ63:AJ69)</f>
        <v>6041740.8754341304</v>
      </c>
    </row>
    <row r="71" spans="1:36" x14ac:dyDescent="0.25">
      <c r="A71" s="56"/>
      <c r="B71" s="63" t="s">
        <v>225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AA71" s="67">
        <f>AA70+AA45</f>
        <v>49847069.506039537</v>
      </c>
      <c r="AB71" s="67">
        <f t="shared" ref="AB71:AJ71" si="108">AB70+AB45</f>
        <v>31927.965352002171</v>
      </c>
      <c r="AC71" s="67">
        <f t="shared" si="108"/>
        <v>0</v>
      </c>
      <c r="AD71" s="67">
        <f t="shared" si="108"/>
        <v>0</v>
      </c>
      <c r="AE71" s="67">
        <f t="shared" si="108"/>
        <v>0</v>
      </c>
      <c r="AF71" s="67">
        <f t="shared" si="108"/>
        <v>10248083.330624433</v>
      </c>
      <c r="AG71" s="67">
        <f t="shared" si="108"/>
        <v>0</v>
      </c>
      <c r="AH71" s="67">
        <f t="shared" si="108"/>
        <v>2513720.0835249769</v>
      </c>
      <c r="AI71" s="67">
        <f t="shared" si="108"/>
        <v>-308986.47266689013</v>
      </c>
      <c r="AJ71" s="67">
        <f t="shared" si="108"/>
        <v>62331814.412874058</v>
      </c>
    </row>
    <row r="72" spans="1:36" x14ac:dyDescent="0.25">
      <c r="A72" s="56"/>
      <c r="B72" s="2" t="s">
        <v>36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AA72" s="74">
        <v>49847069.506039537</v>
      </c>
      <c r="AB72" s="74">
        <v>31927.965352002171</v>
      </c>
      <c r="AC72" s="74"/>
      <c r="AD72" s="74"/>
      <c r="AF72" s="74">
        <v>10248083.330624433</v>
      </c>
      <c r="AG72" s="74"/>
      <c r="AH72" s="74">
        <v>2513720.0835249769</v>
      </c>
      <c r="AI72" s="74">
        <v>-308986.47266689019</v>
      </c>
      <c r="AJ72" s="74">
        <v>62331814.412874058</v>
      </c>
    </row>
    <row r="73" spans="1:36" x14ac:dyDescent="0.25">
      <c r="A73" s="56"/>
      <c r="B73" s="2" t="s">
        <v>60</v>
      </c>
      <c r="G73" s="9">
        <v>940</v>
      </c>
      <c r="H73" s="9"/>
      <c r="I73" s="9"/>
      <c r="J73" s="9"/>
      <c r="K73" s="9"/>
      <c r="L73" s="9"/>
      <c r="M73" s="9"/>
      <c r="N73" s="9">
        <v>47</v>
      </c>
      <c r="O73" s="9">
        <v>-5.7772400000000008</v>
      </c>
      <c r="P73" s="9"/>
      <c r="Q73" s="66"/>
      <c r="R73" s="66"/>
      <c r="S73" s="66"/>
      <c r="V73" s="55">
        <v>670</v>
      </c>
      <c r="X73" s="33">
        <f t="shared" ref="X73:X76" si="109">G73</f>
        <v>940</v>
      </c>
      <c r="Z73" s="66">
        <f t="shared" ref="Z73:Z76" si="110">SUM(H73:O73)</f>
        <v>41.222760000000001</v>
      </c>
      <c r="AA73" s="67">
        <f t="shared" ref="AA73:AA76" si="111">$V73*X73</f>
        <v>629800</v>
      </c>
      <c r="AB73" s="67"/>
      <c r="AC73" s="67"/>
      <c r="AD73" s="67"/>
      <c r="AE73" s="67"/>
      <c r="AF73" s="67"/>
      <c r="AG73" s="67"/>
      <c r="AH73" s="67">
        <f t="shared" ref="AH73:AH76" si="112">$V73*N73</f>
        <v>31490</v>
      </c>
      <c r="AI73" s="67">
        <f t="shared" ref="AI73:AI76" si="113">$V73*O73</f>
        <v>-3870.7508000000007</v>
      </c>
      <c r="AJ73" s="67">
        <f t="shared" ref="AJ73:AJ76" si="114">SUM(AA73:AI73)</f>
        <v>657419.24919999996</v>
      </c>
    </row>
    <row r="74" spans="1:36" x14ac:dyDescent="0.25">
      <c r="A74" s="56"/>
      <c r="B74" s="2" t="s">
        <v>61</v>
      </c>
      <c r="G74" s="15">
        <v>1465.0000000000011</v>
      </c>
      <c r="H74" s="15"/>
      <c r="I74" s="15"/>
      <c r="J74" s="15"/>
      <c r="K74" s="15"/>
      <c r="L74" s="15"/>
      <c r="M74" s="15"/>
      <c r="N74" s="9">
        <v>73.250000000000057</v>
      </c>
      <c r="O74" s="9">
        <v>-9.0038900000000073</v>
      </c>
      <c r="P74" s="9"/>
      <c r="Q74" s="66"/>
      <c r="R74" s="66"/>
      <c r="S74" s="66"/>
      <c r="V74" s="55">
        <v>384</v>
      </c>
      <c r="X74" s="33">
        <f t="shared" si="109"/>
        <v>1465.0000000000011</v>
      </c>
      <c r="Z74" s="66">
        <f t="shared" si="110"/>
        <v>64.246110000000044</v>
      </c>
      <c r="AA74" s="67">
        <f t="shared" si="111"/>
        <v>562560.00000000047</v>
      </c>
      <c r="AB74" s="67"/>
      <c r="AC74" s="67"/>
      <c r="AD74" s="67"/>
      <c r="AE74" s="67"/>
      <c r="AF74" s="67"/>
      <c r="AG74" s="67"/>
      <c r="AH74" s="67">
        <f t="shared" si="112"/>
        <v>28128.000000000022</v>
      </c>
      <c r="AI74" s="67">
        <f t="shared" si="113"/>
        <v>-3457.493760000003</v>
      </c>
      <c r="AJ74" s="67">
        <f t="shared" si="114"/>
        <v>587230.50624000048</v>
      </c>
    </row>
    <row r="75" spans="1:36" x14ac:dyDescent="0.25">
      <c r="A75" s="56"/>
      <c r="B75" s="2" t="s">
        <v>62</v>
      </c>
      <c r="G75" s="9">
        <v>2130.0000000000041</v>
      </c>
      <c r="H75" s="9"/>
      <c r="I75" s="9"/>
      <c r="J75" s="9"/>
      <c r="K75" s="9"/>
      <c r="L75" s="9"/>
      <c r="M75" s="9"/>
      <c r="N75" s="9">
        <v>106.50000000000021</v>
      </c>
      <c r="O75" s="9">
        <v>-13.090980000000027</v>
      </c>
      <c r="P75" s="9"/>
      <c r="Q75" s="66"/>
      <c r="R75" s="66"/>
      <c r="S75" s="66"/>
      <c r="V75" s="55">
        <v>156</v>
      </c>
      <c r="X75" s="33">
        <f t="shared" si="109"/>
        <v>2130.0000000000041</v>
      </c>
      <c r="Z75" s="66">
        <f t="shared" si="110"/>
        <v>93.409020000000183</v>
      </c>
      <c r="AA75" s="67">
        <f t="shared" si="111"/>
        <v>332280.00000000064</v>
      </c>
      <c r="AB75" s="67"/>
      <c r="AC75" s="67"/>
      <c r="AD75" s="67"/>
      <c r="AE75" s="67"/>
      <c r="AF75" s="67"/>
      <c r="AG75" s="67"/>
      <c r="AH75" s="67">
        <f t="shared" si="112"/>
        <v>16614.000000000033</v>
      </c>
      <c r="AI75" s="67">
        <f t="shared" si="113"/>
        <v>-2042.1928800000042</v>
      </c>
      <c r="AJ75" s="67">
        <f t="shared" si="114"/>
        <v>346851.80712000071</v>
      </c>
    </row>
    <row r="76" spans="1:36" x14ac:dyDescent="0.25">
      <c r="A76" s="56"/>
      <c r="B76" s="2" t="s">
        <v>63</v>
      </c>
      <c r="G76" s="9">
        <v>5630.0000000000027</v>
      </c>
      <c r="H76" s="9"/>
      <c r="I76" s="9"/>
      <c r="J76" s="9"/>
      <c r="K76" s="9"/>
      <c r="L76" s="9"/>
      <c r="M76" s="9"/>
      <c r="N76" s="9">
        <v>281.50000000000017</v>
      </c>
      <c r="O76" s="9">
        <v>-34.601980000000019</v>
      </c>
      <c r="P76" s="9"/>
      <c r="Q76" s="66"/>
      <c r="R76" s="66"/>
      <c r="S76" s="66"/>
      <c r="V76" s="55">
        <v>48</v>
      </c>
      <c r="W76" s="55"/>
      <c r="X76" s="33">
        <f t="shared" si="109"/>
        <v>5630.0000000000027</v>
      </c>
      <c r="Z76" s="66">
        <f t="shared" si="110"/>
        <v>246.89802000000014</v>
      </c>
      <c r="AA76" s="67">
        <f t="shared" si="111"/>
        <v>270240.00000000012</v>
      </c>
      <c r="AB76" s="67"/>
      <c r="AC76" s="67"/>
      <c r="AD76" s="67"/>
      <c r="AE76" s="67"/>
      <c r="AF76" s="67"/>
      <c r="AG76" s="67"/>
      <c r="AH76" s="67">
        <f t="shared" si="112"/>
        <v>13512.000000000007</v>
      </c>
      <c r="AI76" s="67">
        <f t="shared" si="113"/>
        <v>-1660.8950400000008</v>
      </c>
      <c r="AJ76" s="67">
        <f t="shared" si="114"/>
        <v>282091.10496000014</v>
      </c>
    </row>
    <row r="77" spans="1:36" x14ac:dyDescent="0.25">
      <c r="A77" s="56"/>
      <c r="G77" s="9"/>
      <c r="H77" s="9"/>
      <c r="I77" s="9"/>
      <c r="J77" s="9"/>
      <c r="K77" s="9"/>
      <c r="L77" s="9"/>
      <c r="M77" s="9"/>
      <c r="N77" s="9"/>
      <c r="O77" s="9"/>
      <c r="P77" s="9"/>
      <c r="V77" s="55"/>
      <c r="W77" s="55"/>
      <c r="X77" s="33"/>
      <c r="AA77" s="67"/>
      <c r="AB77" s="67"/>
      <c r="AC77" s="67"/>
      <c r="AD77" s="67"/>
      <c r="AE77" s="67"/>
      <c r="AF77" s="67"/>
      <c r="AG77" s="67"/>
      <c r="AH77" s="67"/>
      <c r="AI77" s="67"/>
      <c r="AJ77" s="67"/>
    </row>
    <row r="78" spans="1:36" x14ac:dyDescent="0.25">
      <c r="A78" s="72" t="s">
        <v>200</v>
      </c>
      <c r="B78" s="2" t="s">
        <v>213</v>
      </c>
      <c r="G78" s="9"/>
      <c r="H78" s="9"/>
      <c r="I78" s="9"/>
      <c r="J78" s="9"/>
      <c r="K78" s="9"/>
      <c r="L78" s="9">
        <v>0.17399999999999999</v>
      </c>
      <c r="M78" s="9"/>
      <c r="N78" s="9"/>
      <c r="O78" s="9"/>
      <c r="P78" s="9"/>
      <c r="Q78" s="66"/>
      <c r="R78" s="66"/>
      <c r="S78" s="66"/>
      <c r="X78" s="33"/>
      <c r="AA78" s="67"/>
      <c r="AB78" s="67"/>
      <c r="AC78" s="67"/>
      <c r="AD78" s="67"/>
      <c r="AE78" s="67"/>
      <c r="AF78" s="67"/>
      <c r="AG78" s="67"/>
      <c r="AH78" s="67"/>
      <c r="AI78" s="67"/>
    </row>
    <row r="79" spans="1:36" x14ac:dyDescent="0.25">
      <c r="A79" s="56"/>
      <c r="G79" s="73" t="s">
        <v>241</v>
      </c>
      <c r="H79" s="9">
        <f>H80</f>
        <v>1.7323111626011143E-3</v>
      </c>
      <c r="I79" s="9"/>
      <c r="J79" s="9"/>
      <c r="K79" s="9"/>
      <c r="L79" s="9"/>
      <c r="M79" s="9"/>
      <c r="N79" s="9">
        <f>N80</f>
        <v>0.1293415116143653</v>
      </c>
      <c r="O79" s="9">
        <f>O80</f>
        <v>-1.5209692007637787E-2</v>
      </c>
      <c r="P79" s="9"/>
      <c r="Q79" s="66"/>
      <c r="R79" s="66"/>
      <c r="S79" s="66"/>
      <c r="V79" s="73" t="s">
        <v>241</v>
      </c>
      <c r="W79" s="55">
        <v>171195.3</v>
      </c>
      <c r="X79" s="66">
        <v>2.3378684584214637</v>
      </c>
      <c r="AA79" s="67">
        <f t="shared" ref="AA79" si="115">$W79*X79</f>
        <v>400232.09210000001</v>
      </c>
      <c r="AB79" s="67">
        <f>$W79*H79</f>
        <v>296.56352917484651</v>
      </c>
      <c r="AC79" s="67"/>
      <c r="AD79" s="67"/>
      <c r="AE79" s="67"/>
      <c r="AF79" s="67">
        <f>$W79*L$78</f>
        <v>29787.982199999995</v>
      </c>
      <c r="AG79" s="67"/>
      <c r="AH79" s="67">
        <f t="shared" ref="AH79" si="116">$W79*N79</f>
        <v>22142.658883274751</v>
      </c>
      <c r="AI79" s="67">
        <f t="shared" ref="AI79" si="117">$W79*O79</f>
        <v>-2603.8277861551528</v>
      </c>
      <c r="AJ79" s="67">
        <f t="shared" ref="AJ79" si="118">SUM(AA79:AI79)</f>
        <v>449855.46892629442</v>
      </c>
    </row>
    <row r="80" spans="1:36" x14ac:dyDescent="0.25">
      <c r="A80" s="56"/>
      <c r="B80" s="2" t="s">
        <v>42</v>
      </c>
      <c r="G80" s="73" t="s">
        <v>236</v>
      </c>
      <c r="H80" s="76">
        <v>1.7323111626011143E-3</v>
      </c>
      <c r="I80" s="15"/>
      <c r="J80" s="15"/>
      <c r="K80" s="15"/>
      <c r="L80" s="15"/>
      <c r="M80" s="15"/>
      <c r="N80" s="76">
        <v>0.1293415116143653</v>
      </c>
      <c r="O80" s="76">
        <v>-1.5209692007637787E-2</v>
      </c>
      <c r="P80" s="9"/>
      <c r="V80" s="73" t="s">
        <v>236</v>
      </c>
      <c r="W80" s="55">
        <v>7530271.6000000006</v>
      </c>
      <c r="X80" s="66">
        <v>2.4747302322873064</v>
      </c>
      <c r="Y80" s="66">
        <f>SUMPRODUCT(W81:W86,X81:X86)/SUM(W81:W86)</f>
        <v>2.4750234488341696</v>
      </c>
      <c r="AA80" s="67">
        <f t="shared" ref="AA80" si="119">$W80*X80</f>
        <v>18635390.785854507</v>
      </c>
      <c r="AB80" s="67">
        <f>$W80*H80</f>
        <v>13044.773550098154</v>
      </c>
      <c r="AC80" s="67"/>
      <c r="AD80" s="67"/>
      <c r="AE80" s="67"/>
      <c r="AF80" s="67">
        <f>$W80*L$78</f>
        <v>1310267.2583999999</v>
      </c>
      <c r="AG80" s="67"/>
      <c r="AH80" s="67">
        <f t="shared" ref="AH80" si="120">$W80*N80</f>
        <v>973976.71161072527</v>
      </c>
      <c r="AI80" s="67">
        <f t="shared" ref="AI80" si="121">$W80*O80</f>
        <v>-114533.11176986182</v>
      </c>
      <c r="AJ80" s="67">
        <f t="shared" ref="AJ80" si="122">SUM(AA80:AI80)</f>
        <v>20818146.417645469</v>
      </c>
    </row>
    <row r="81" spans="1:36" x14ac:dyDescent="0.25">
      <c r="A81" s="56"/>
      <c r="B81" s="45" t="s">
        <v>65</v>
      </c>
      <c r="G81" s="9">
        <v>2.6360000000000001</v>
      </c>
      <c r="H81" s="9">
        <v>1.8452E-3</v>
      </c>
      <c r="I81" s="9"/>
      <c r="J81" s="9"/>
      <c r="K81" s="9"/>
      <c r="L81" s="9"/>
      <c r="M81" s="9"/>
      <c r="N81" s="9">
        <v>0.1318</v>
      </c>
      <c r="O81" s="9">
        <v>-1.6200856000000003E-2</v>
      </c>
      <c r="P81" s="9"/>
      <c r="Q81" s="66"/>
      <c r="R81" s="66"/>
      <c r="S81" s="66"/>
      <c r="W81" s="55">
        <v>1945529.7</v>
      </c>
      <c r="X81" s="66">
        <f t="shared" ref="X81:X86" si="123">G81</f>
        <v>2.6360000000000001</v>
      </c>
      <c r="AA81" s="67"/>
      <c r="AB81" s="67"/>
      <c r="AC81" s="67"/>
      <c r="AD81" s="67"/>
      <c r="AE81" s="67"/>
      <c r="AF81" s="67"/>
      <c r="AG81" s="67"/>
      <c r="AH81" s="67"/>
      <c r="AI81" s="67"/>
      <c r="AJ81" s="67"/>
    </row>
    <row r="82" spans="1:36" x14ac:dyDescent="0.25">
      <c r="A82" s="56"/>
      <c r="B82" s="2" t="s">
        <v>66</v>
      </c>
      <c r="G82" s="9">
        <v>2.5518999999999998</v>
      </c>
      <c r="H82" s="9">
        <v>1.7863299999999998E-3</v>
      </c>
      <c r="I82" s="9"/>
      <c r="J82" s="9"/>
      <c r="K82" s="9"/>
      <c r="L82" s="9"/>
      <c r="M82" s="9"/>
      <c r="N82" s="9">
        <v>0.12759499999999999</v>
      </c>
      <c r="O82" s="9">
        <v>-1.56839774E-2</v>
      </c>
      <c r="P82" s="9"/>
      <c r="Q82" s="66"/>
      <c r="R82" s="66"/>
      <c r="S82" s="66"/>
      <c r="W82" s="55">
        <v>2378579.0999999996</v>
      </c>
      <c r="X82" s="66">
        <f t="shared" si="123"/>
        <v>2.5518999999999998</v>
      </c>
      <c r="Y82" s="66"/>
      <c r="AA82" s="67"/>
      <c r="AB82" s="67"/>
      <c r="AC82" s="67"/>
      <c r="AD82" s="67"/>
      <c r="AE82" s="67"/>
      <c r="AF82" s="67"/>
      <c r="AG82" s="67"/>
      <c r="AH82" s="67"/>
      <c r="AI82" s="67"/>
      <c r="AJ82" s="67"/>
    </row>
    <row r="83" spans="1:36" x14ac:dyDescent="0.25">
      <c r="A83" s="56"/>
      <c r="B83" s="2" t="s">
        <v>67</v>
      </c>
      <c r="G83" s="9">
        <v>2.4335</v>
      </c>
      <c r="H83" s="9">
        <v>1.70345E-3</v>
      </c>
      <c r="I83" s="9"/>
      <c r="J83" s="9"/>
      <c r="K83" s="9"/>
      <c r="L83" s="9"/>
      <c r="M83" s="9"/>
      <c r="N83" s="9">
        <v>0.12167500000000001</v>
      </c>
      <c r="O83" s="9">
        <v>-1.4956291000000002E-2</v>
      </c>
      <c r="P83" s="9"/>
      <c r="Q83" s="66"/>
      <c r="R83" s="66"/>
      <c r="S83" s="66"/>
      <c r="W83" s="55">
        <v>1692773.8000000005</v>
      </c>
      <c r="X83" s="66">
        <f t="shared" si="123"/>
        <v>2.4335</v>
      </c>
      <c r="Y83" s="66"/>
      <c r="AA83" s="67"/>
      <c r="AB83" s="67"/>
      <c r="AC83" s="67"/>
      <c r="AD83" s="67"/>
      <c r="AE83" s="67"/>
      <c r="AF83" s="67"/>
      <c r="AG83" s="67"/>
      <c r="AH83" s="67"/>
      <c r="AI83" s="67"/>
      <c r="AJ83" s="67"/>
    </row>
    <row r="84" spans="1:36" x14ac:dyDescent="0.25">
      <c r="A84" s="56"/>
      <c r="B84" s="2" t="s">
        <v>68</v>
      </c>
      <c r="G84" s="9">
        <v>2.1937000000000002</v>
      </c>
      <c r="H84" s="9">
        <v>1.5355900000000001E-3</v>
      </c>
      <c r="I84" s="9"/>
      <c r="J84" s="9"/>
      <c r="K84" s="9"/>
      <c r="L84" s="9"/>
      <c r="M84" s="9"/>
      <c r="N84" s="9">
        <v>0.10968500000000002</v>
      </c>
      <c r="O84" s="9">
        <v>-1.3482480200000002E-2</v>
      </c>
      <c r="P84" s="9"/>
      <c r="Q84" s="66"/>
      <c r="R84" s="66"/>
      <c r="S84" s="66"/>
      <c r="W84" s="55">
        <v>1513389.0000000002</v>
      </c>
      <c r="X84" s="66">
        <f t="shared" si="123"/>
        <v>2.1937000000000002</v>
      </c>
      <c r="Y84" s="66"/>
      <c r="AA84" s="67"/>
      <c r="AB84" s="67"/>
      <c r="AC84" s="67"/>
      <c r="AD84" s="67"/>
      <c r="AE84" s="67"/>
      <c r="AF84" s="67"/>
      <c r="AG84" s="67"/>
      <c r="AH84" s="67"/>
      <c r="AI84" s="67"/>
      <c r="AJ84" s="67"/>
    </row>
    <row r="85" spans="1:36" x14ac:dyDescent="0.25">
      <c r="A85" s="56"/>
      <c r="B85" s="2" t="s">
        <v>69</v>
      </c>
      <c r="G85" s="9">
        <v>1.9097</v>
      </c>
      <c r="H85" s="9">
        <v>1.33679E-3</v>
      </c>
      <c r="I85" s="9"/>
      <c r="J85" s="9"/>
      <c r="K85" s="9"/>
      <c r="L85" s="9"/>
      <c r="M85" s="9"/>
      <c r="N85" s="9">
        <v>9.5485E-2</v>
      </c>
      <c r="O85" s="9">
        <v>-1.17370162E-2</v>
      </c>
      <c r="P85" s="9"/>
      <c r="Q85" s="66"/>
      <c r="R85" s="66"/>
      <c r="S85" s="66"/>
      <c r="W85" s="55">
        <v>0</v>
      </c>
      <c r="X85" s="66">
        <f t="shared" si="123"/>
        <v>1.9097</v>
      </c>
      <c r="Y85" s="66"/>
      <c r="AA85" s="67"/>
      <c r="AB85" s="67"/>
      <c r="AC85" s="67"/>
      <c r="AD85" s="67"/>
      <c r="AE85" s="67"/>
      <c r="AF85" s="67"/>
      <c r="AG85" s="67"/>
      <c r="AH85" s="67"/>
      <c r="AI85" s="67"/>
      <c r="AJ85" s="67"/>
    </row>
    <row r="86" spans="1:36" x14ac:dyDescent="0.25">
      <c r="A86" s="56"/>
      <c r="B86" s="2" t="s">
        <v>70</v>
      </c>
      <c r="G86" s="9">
        <v>1.4431</v>
      </c>
      <c r="H86" s="9">
        <v>1.0101700000000001E-3</v>
      </c>
      <c r="I86" s="9"/>
      <c r="J86" s="9"/>
      <c r="K86" s="9"/>
      <c r="L86" s="9"/>
      <c r="M86" s="9"/>
      <c r="N86" s="9">
        <v>7.2155000000000011E-2</v>
      </c>
      <c r="O86" s="9">
        <v>-8.8692926000000002E-3</v>
      </c>
      <c r="P86" s="9"/>
      <c r="Q86" s="66"/>
      <c r="R86" s="66"/>
      <c r="S86" s="66"/>
      <c r="W86" s="55">
        <v>0</v>
      </c>
      <c r="X86" s="66">
        <f t="shared" si="123"/>
        <v>1.4431</v>
      </c>
      <c r="Y86" s="66"/>
      <c r="AA86" s="67"/>
      <c r="AB86" s="67"/>
      <c r="AC86" s="67"/>
      <c r="AD86" s="67"/>
      <c r="AE86" s="67"/>
      <c r="AF86" s="67"/>
      <c r="AG86" s="67"/>
      <c r="AH86" s="67"/>
      <c r="AI86" s="67"/>
      <c r="AJ86" s="67"/>
    </row>
    <row r="87" spans="1:36" ht="15.75" thickBot="1" x14ac:dyDescent="0.3">
      <c r="A87" s="56"/>
      <c r="B87" s="69" t="s">
        <v>199</v>
      </c>
      <c r="C87" s="69"/>
      <c r="D87" s="69"/>
      <c r="E87" s="69"/>
      <c r="F87" s="69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66"/>
      <c r="R87" s="66"/>
      <c r="S87" s="66"/>
      <c r="V87" s="54">
        <f>SUM(V76:V86)</f>
        <v>48</v>
      </c>
      <c r="W87" s="54">
        <f>SUM(W79,W81:W86)</f>
        <v>7701466.9000000004</v>
      </c>
      <c r="X87" s="33"/>
      <c r="AA87" s="71">
        <f t="shared" ref="AA87:AI87" si="124">SUM(AA73:AA86)</f>
        <v>20830502.877954509</v>
      </c>
      <c r="AB87" s="71">
        <f>SUM(AB73:AB86)</f>
        <v>13341.337079273</v>
      </c>
      <c r="AC87" s="71">
        <f t="shared" si="124"/>
        <v>0</v>
      </c>
      <c r="AD87" s="71">
        <f t="shared" si="124"/>
        <v>0</v>
      </c>
      <c r="AE87" s="71">
        <f t="shared" si="124"/>
        <v>0</v>
      </c>
      <c r="AF87" s="71">
        <f t="shared" si="124"/>
        <v>1340055.2405999999</v>
      </c>
      <c r="AG87" s="71">
        <f t="shared" si="124"/>
        <v>0</v>
      </c>
      <c r="AH87" s="71">
        <f t="shared" si="124"/>
        <v>1085863.3704940001</v>
      </c>
      <c r="AI87" s="71">
        <f t="shared" si="124"/>
        <v>-128168.27203601698</v>
      </c>
      <c r="AJ87" s="71">
        <f>SUM(AJ73:AJ86)</f>
        <v>23141594.554091766</v>
      </c>
    </row>
    <row r="88" spans="1:36" x14ac:dyDescent="0.25">
      <c r="A88" s="56"/>
      <c r="B88" s="63" t="s">
        <v>226</v>
      </c>
      <c r="G88" s="12"/>
      <c r="H88" s="12"/>
      <c r="I88" s="12"/>
      <c r="J88" s="12"/>
      <c r="K88" s="12"/>
      <c r="L88" s="12"/>
      <c r="M88" s="12"/>
      <c r="N88" s="12"/>
      <c r="O88" s="12"/>
      <c r="P88" s="12"/>
    </row>
    <row r="89" spans="1:36" x14ac:dyDescent="0.25">
      <c r="A89" s="56"/>
      <c r="B89" s="2" t="s">
        <v>36</v>
      </c>
      <c r="G89" s="10"/>
      <c r="H89" s="10"/>
      <c r="I89" s="10"/>
      <c r="J89" s="10"/>
      <c r="K89" s="10"/>
      <c r="L89" s="10"/>
      <c r="M89" s="10"/>
      <c r="N89" s="10"/>
      <c r="O89" s="10"/>
      <c r="P89" s="10"/>
    </row>
    <row r="90" spans="1:36" x14ac:dyDescent="0.25">
      <c r="A90" s="56"/>
      <c r="B90" s="2" t="s">
        <v>60</v>
      </c>
      <c r="G90" s="9">
        <v>940</v>
      </c>
      <c r="H90" s="9"/>
      <c r="I90" s="9"/>
      <c r="J90" s="9"/>
      <c r="K90" s="9"/>
      <c r="L90" s="9"/>
      <c r="M90" s="9"/>
      <c r="N90" s="9">
        <v>47</v>
      </c>
      <c r="O90" s="9">
        <v>-5.7772400000000008</v>
      </c>
      <c r="P90" s="9"/>
      <c r="Q90" s="66"/>
      <c r="R90" s="66"/>
      <c r="S90" s="66"/>
      <c r="V90" s="55">
        <v>353</v>
      </c>
      <c r="X90" s="33">
        <f t="shared" ref="X90:X93" si="125">G90</f>
        <v>940</v>
      </c>
      <c r="Z90" s="66">
        <f t="shared" ref="Z90:Z93" si="126">SUM(H90:O90)</f>
        <v>41.222760000000001</v>
      </c>
      <c r="AA90" s="67">
        <f t="shared" ref="AA90:AA93" si="127">$V90*X90</f>
        <v>331820</v>
      </c>
      <c r="AB90" s="67"/>
      <c r="AC90" s="67"/>
      <c r="AD90" s="67"/>
      <c r="AE90" s="67"/>
      <c r="AF90" s="67"/>
      <c r="AG90" s="67"/>
      <c r="AH90" s="67">
        <f>$V90*N90</f>
        <v>16591</v>
      </c>
      <c r="AI90" s="67">
        <f>$V90*O90</f>
        <v>-2039.3657200000002</v>
      </c>
      <c r="AJ90" s="67">
        <f t="shared" ref="AJ90:AJ93" si="128">SUM(AA90:AI90)</f>
        <v>346371.63428</v>
      </c>
    </row>
    <row r="91" spans="1:36" x14ac:dyDescent="0.25">
      <c r="A91" s="56"/>
      <c r="B91" s="2" t="s">
        <v>61</v>
      </c>
      <c r="G91" s="15">
        <v>1465.0000000000011</v>
      </c>
      <c r="H91" s="15"/>
      <c r="I91" s="15"/>
      <c r="J91" s="15"/>
      <c r="K91" s="15"/>
      <c r="L91" s="15"/>
      <c r="M91" s="15"/>
      <c r="N91" s="9">
        <v>73.250000000000057</v>
      </c>
      <c r="O91" s="9">
        <v>-9.0038900000000073</v>
      </c>
      <c r="P91" s="9"/>
      <c r="Q91" s="66"/>
      <c r="R91" s="66"/>
      <c r="S91" s="66"/>
      <c r="V91" s="55">
        <v>353</v>
      </c>
      <c r="X91" s="33">
        <f t="shared" si="125"/>
        <v>1465.0000000000011</v>
      </c>
      <c r="Z91" s="66">
        <f t="shared" si="126"/>
        <v>64.246110000000044</v>
      </c>
      <c r="AA91" s="67">
        <f t="shared" si="127"/>
        <v>517145.00000000041</v>
      </c>
      <c r="AB91" s="67"/>
      <c r="AC91" s="67"/>
      <c r="AD91" s="67"/>
      <c r="AE91" s="67"/>
      <c r="AF91" s="67"/>
      <c r="AG91" s="67"/>
      <c r="AH91" s="67">
        <f t="shared" ref="AH91:AH93" si="129">$V91*N91</f>
        <v>25857.250000000022</v>
      </c>
      <c r="AI91" s="67">
        <f t="shared" ref="AI91:AI93" si="130">$V91*O91</f>
        <v>-3178.3731700000026</v>
      </c>
      <c r="AJ91" s="67">
        <f t="shared" si="128"/>
        <v>539823.87683000043</v>
      </c>
    </row>
    <row r="92" spans="1:36" x14ac:dyDescent="0.25">
      <c r="A92" s="56"/>
      <c r="B92" s="2" t="s">
        <v>62</v>
      </c>
      <c r="G92" s="9">
        <v>2130.0000000000041</v>
      </c>
      <c r="H92" s="9"/>
      <c r="I92" s="9"/>
      <c r="J92" s="9"/>
      <c r="K92" s="9"/>
      <c r="L92" s="9"/>
      <c r="M92" s="9"/>
      <c r="N92" s="9">
        <v>106.50000000000021</v>
      </c>
      <c r="O92" s="9">
        <v>-13.090980000000027</v>
      </c>
      <c r="P92" s="9"/>
      <c r="Q92" s="66"/>
      <c r="R92" s="66"/>
      <c r="S92" s="66"/>
      <c r="V92" s="55">
        <v>278</v>
      </c>
      <c r="X92" s="33">
        <f t="shared" si="125"/>
        <v>2130.0000000000041</v>
      </c>
      <c r="Z92" s="66">
        <f t="shared" si="126"/>
        <v>93.409020000000183</v>
      </c>
      <c r="AA92" s="67">
        <f t="shared" si="127"/>
        <v>592140.00000000116</v>
      </c>
      <c r="AB92" s="67"/>
      <c r="AC92" s="67"/>
      <c r="AD92" s="67"/>
      <c r="AE92" s="67"/>
      <c r="AF92" s="67"/>
      <c r="AG92" s="67"/>
      <c r="AH92" s="67">
        <f t="shared" si="129"/>
        <v>29607.000000000058</v>
      </c>
      <c r="AI92" s="67">
        <f t="shared" si="130"/>
        <v>-3639.2924400000074</v>
      </c>
      <c r="AJ92" s="67">
        <f t="shared" si="128"/>
        <v>618107.70756000117</v>
      </c>
    </row>
    <row r="93" spans="1:36" x14ac:dyDescent="0.25">
      <c r="A93" s="56"/>
      <c r="B93" s="2" t="s">
        <v>63</v>
      </c>
      <c r="G93" s="9">
        <v>5630.0000000000027</v>
      </c>
      <c r="H93" s="9"/>
      <c r="I93" s="9"/>
      <c r="J93" s="9"/>
      <c r="K93" s="9"/>
      <c r="L93" s="9"/>
      <c r="M93" s="9"/>
      <c r="N93" s="9">
        <v>281.50000000000017</v>
      </c>
      <c r="O93" s="9">
        <v>-34.601980000000019</v>
      </c>
      <c r="P93" s="9"/>
      <c r="Q93" s="66"/>
      <c r="R93" s="66"/>
      <c r="S93" s="66"/>
      <c r="V93" s="55">
        <v>379</v>
      </c>
      <c r="W93" s="55"/>
      <c r="X93" s="33">
        <f t="shared" si="125"/>
        <v>5630.0000000000027</v>
      </c>
      <c r="Z93" s="66">
        <f t="shared" si="126"/>
        <v>246.89802000000014</v>
      </c>
      <c r="AA93" s="67">
        <f t="shared" si="127"/>
        <v>2133770.0000000009</v>
      </c>
      <c r="AB93" s="67"/>
      <c r="AC93" s="67"/>
      <c r="AD93" s="67"/>
      <c r="AE93" s="67"/>
      <c r="AF93" s="67"/>
      <c r="AG93" s="67"/>
      <c r="AH93" s="67">
        <f t="shared" si="129"/>
        <v>106688.50000000006</v>
      </c>
      <c r="AI93" s="67">
        <f t="shared" si="130"/>
        <v>-13114.150420000007</v>
      </c>
      <c r="AJ93" s="67">
        <f t="shared" si="128"/>
        <v>2227344.3495800011</v>
      </c>
    </row>
    <row r="94" spans="1:36" x14ac:dyDescent="0.25">
      <c r="A94" s="56"/>
      <c r="G94" s="9"/>
      <c r="H94" s="9"/>
      <c r="I94" s="9"/>
      <c r="J94" s="9"/>
      <c r="K94" s="9"/>
      <c r="L94" s="9"/>
      <c r="M94" s="9"/>
      <c r="N94" s="9"/>
      <c r="O94" s="9"/>
      <c r="P94" s="9"/>
      <c r="V94" s="55"/>
      <c r="W94" s="55"/>
      <c r="X94" s="33"/>
      <c r="AA94" s="67"/>
      <c r="AB94" s="67"/>
      <c r="AC94" s="67"/>
      <c r="AD94" s="67"/>
      <c r="AE94" s="67"/>
      <c r="AF94" s="67"/>
      <c r="AG94" s="67"/>
      <c r="AH94" s="67"/>
      <c r="AI94" s="67"/>
      <c r="AJ94" s="67"/>
    </row>
    <row r="95" spans="1:36" x14ac:dyDescent="0.25">
      <c r="A95" s="56"/>
      <c r="B95" s="2" t="s">
        <v>213</v>
      </c>
      <c r="G95" s="9"/>
      <c r="H95" s="9"/>
      <c r="I95" s="9"/>
      <c r="J95" s="9"/>
      <c r="K95" s="9"/>
      <c r="L95" s="9">
        <v>0.17399999999999999</v>
      </c>
      <c r="M95" s="9"/>
      <c r="N95" s="9"/>
      <c r="O95" s="9"/>
      <c r="P95" s="9"/>
      <c r="Q95" s="66"/>
      <c r="R95" s="66"/>
      <c r="S95" s="66"/>
      <c r="X95" s="33"/>
      <c r="AA95" s="67"/>
      <c r="AB95" s="67"/>
      <c r="AC95" s="67"/>
      <c r="AD95" s="67"/>
      <c r="AE95" s="67"/>
      <c r="AF95" s="67"/>
      <c r="AG95" s="67"/>
      <c r="AH95" s="67"/>
      <c r="AI95" s="67"/>
    </row>
    <row r="96" spans="1:36" x14ac:dyDescent="0.25">
      <c r="A96" s="56"/>
      <c r="G96" s="73" t="s">
        <v>241</v>
      </c>
      <c r="H96" s="76">
        <f>H97</f>
        <v>1.2918173643819012E-3</v>
      </c>
      <c r="I96" s="9"/>
      <c r="J96" s="9"/>
      <c r="K96" s="9"/>
      <c r="L96" s="9"/>
      <c r="M96" s="9"/>
      <c r="N96" s="76">
        <f t="shared" ref="N96" si="131">N97</f>
        <v>9.1302853735031816E-2</v>
      </c>
      <c r="O96" s="76">
        <f t="shared" ref="O96" si="132">O97</f>
        <v>-1.1342156459273093E-2</v>
      </c>
      <c r="P96" s="9"/>
      <c r="Q96" s="66"/>
      <c r="R96" s="66"/>
      <c r="S96" s="66"/>
      <c r="V96" s="73" t="s">
        <v>241</v>
      </c>
      <c r="W96" s="55">
        <v>5696556</v>
      </c>
      <c r="X96" s="66">
        <v>0.26344779227607862</v>
      </c>
      <c r="AA96" s="67">
        <f>$W96*X96</f>
        <v>1500745.1017770492</v>
      </c>
      <c r="AB96" s="67">
        <f>$W96*H96</f>
        <v>7358.9099579739059</v>
      </c>
      <c r="AF96" s="67">
        <f>$W96*L$95</f>
        <v>991200.74399999995</v>
      </c>
      <c r="AH96" s="67">
        <f t="shared" ref="AH96" si="133">$W96*N96</f>
        <v>520111.8192614179</v>
      </c>
      <c r="AI96" s="67">
        <f t="shared" ref="AI96" si="134">$W96*O96</f>
        <v>-64611.229431010892</v>
      </c>
      <c r="AJ96" s="67">
        <f t="shared" ref="AJ96" si="135">SUM(AA96:AI96)</f>
        <v>2954805.3455654299</v>
      </c>
    </row>
    <row r="97" spans="1:36" x14ac:dyDescent="0.25">
      <c r="A97" s="56"/>
      <c r="B97" s="2" t="s">
        <v>42</v>
      </c>
      <c r="G97" s="73" t="s">
        <v>236</v>
      </c>
      <c r="H97" s="76">
        <v>1.2918173643819012E-3</v>
      </c>
      <c r="I97" s="15"/>
      <c r="J97" s="15"/>
      <c r="K97" s="15"/>
      <c r="L97" s="15"/>
      <c r="M97" s="15"/>
      <c r="N97" s="76">
        <v>9.1302853735031816E-2</v>
      </c>
      <c r="O97" s="76">
        <v>-1.1342156459273093E-2</v>
      </c>
      <c r="P97" s="9"/>
      <c r="V97" s="73" t="s">
        <v>236</v>
      </c>
      <c r="W97" s="55">
        <v>12867443.600000007</v>
      </c>
      <c r="X97" s="66">
        <v>2.3846345504339337</v>
      </c>
      <c r="Y97" s="2">
        <f>(SUMPRODUCT(W98:W102,X98:X102)+W113*X113)/SUM(W98:W102,W113)</f>
        <v>2.1033995364830766</v>
      </c>
      <c r="AA97" s="67">
        <f>$W97*X97</f>
        <v>30684150.584320012</v>
      </c>
      <c r="AB97" s="67">
        <f>$W97*H97</f>
        <v>16622.387077684773</v>
      </c>
      <c r="AC97" s="67"/>
      <c r="AD97" s="67"/>
      <c r="AE97" s="67"/>
      <c r="AF97" s="67">
        <f>$W97*L$95</f>
        <v>2238935.1864000009</v>
      </c>
      <c r="AG97" s="67"/>
      <c r="AH97" s="67">
        <f t="shared" ref="AH97" si="136">$W97*N97</f>
        <v>1174834.3209545719</v>
      </c>
      <c r="AI97" s="67">
        <f t="shared" ref="AI97" si="137">$W97*O97</f>
        <v>-145944.55854207231</v>
      </c>
      <c r="AJ97" s="67">
        <f t="shared" ref="AJ97" si="138">SUM(AA97:AI97)</f>
        <v>33968597.920210198</v>
      </c>
    </row>
    <row r="98" spans="1:36" x14ac:dyDescent="0.25">
      <c r="A98" s="56"/>
      <c r="B98" s="45" t="s">
        <v>65</v>
      </c>
      <c r="G98" s="9">
        <v>2.6360000000000001</v>
      </c>
      <c r="H98" s="9">
        <v>1.8452E-3</v>
      </c>
      <c r="I98" s="9"/>
      <c r="J98" s="9"/>
      <c r="K98" s="9"/>
      <c r="L98" s="9"/>
      <c r="M98" s="9"/>
      <c r="N98" s="9">
        <v>0.1318</v>
      </c>
      <c r="O98" s="9">
        <v>-1.6200856000000003E-2</v>
      </c>
      <c r="P98" s="9"/>
      <c r="Q98" s="66"/>
      <c r="R98" s="66"/>
      <c r="S98" s="66"/>
      <c r="W98" s="55">
        <v>1277707.8</v>
      </c>
      <c r="X98" s="66">
        <f t="shared" ref="X98:X103" si="139">G98</f>
        <v>2.6360000000000001</v>
      </c>
      <c r="Y98" s="66"/>
      <c r="Z98" s="66"/>
      <c r="AA98" s="67"/>
      <c r="AB98" s="67"/>
      <c r="AC98" s="67"/>
      <c r="AD98" s="67"/>
      <c r="AE98" s="67"/>
      <c r="AF98" s="67"/>
      <c r="AG98" s="67"/>
      <c r="AH98" s="67"/>
      <c r="AI98" s="67"/>
      <c r="AJ98" s="67"/>
    </row>
    <row r="99" spans="1:36" x14ac:dyDescent="0.25">
      <c r="A99" s="56"/>
      <c r="B99" s="2" t="s">
        <v>66</v>
      </c>
      <c r="G99" s="9">
        <v>2.5518999999999998</v>
      </c>
      <c r="H99" s="9">
        <v>1.7863299999999998E-3</v>
      </c>
      <c r="I99" s="9"/>
      <c r="J99" s="9"/>
      <c r="K99" s="9"/>
      <c r="L99" s="9"/>
      <c r="M99" s="9"/>
      <c r="N99" s="9">
        <v>0.12759499999999999</v>
      </c>
      <c r="O99" s="9">
        <v>-1.56839774E-2</v>
      </c>
      <c r="P99" s="9"/>
      <c r="Q99" s="66"/>
      <c r="R99" s="66"/>
      <c r="S99" s="66"/>
      <c r="W99" s="55">
        <v>1466278.5999999996</v>
      </c>
      <c r="X99" s="66">
        <f t="shared" si="139"/>
        <v>2.5518999999999998</v>
      </c>
      <c r="Y99" s="66"/>
      <c r="Z99" s="66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 x14ac:dyDescent="0.25">
      <c r="A100" s="56"/>
      <c r="B100" s="2" t="s">
        <v>67</v>
      </c>
      <c r="G100" s="9">
        <v>2.4335</v>
      </c>
      <c r="H100" s="9">
        <v>1.70345E-3</v>
      </c>
      <c r="I100" s="9"/>
      <c r="J100" s="9"/>
      <c r="K100" s="9"/>
      <c r="L100" s="9"/>
      <c r="M100" s="9"/>
      <c r="N100" s="9">
        <v>0.12167500000000001</v>
      </c>
      <c r="O100" s="9">
        <v>-1.4956291000000002E-2</v>
      </c>
      <c r="P100" s="9"/>
      <c r="Q100" s="66"/>
      <c r="R100" s="66"/>
      <c r="S100" s="66"/>
      <c r="W100" s="55">
        <v>3336683.9</v>
      </c>
      <c r="X100" s="66">
        <f t="shared" si="139"/>
        <v>2.4335</v>
      </c>
      <c r="Y100" s="66"/>
      <c r="Z100" s="66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</row>
    <row r="101" spans="1:36" x14ac:dyDescent="0.25">
      <c r="A101" s="56"/>
      <c r="B101" s="2" t="s">
        <v>68</v>
      </c>
      <c r="G101" s="9">
        <v>2.1937000000000002</v>
      </c>
      <c r="H101" s="9">
        <v>1.5355900000000001E-3</v>
      </c>
      <c r="I101" s="9"/>
      <c r="J101" s="9"/>
      <c r="K101" s="9"/>
      <c r="L101" s="9"/>
      <c r="M101" s="9"/>
      <c r="N101" s="9">
        <v>0.10968500000000002</v>
      </c>
      <c r="O101" s="9">
        <v>-1.3482480200000002E-2</v>
      </c>
      <c r="P101" s="9"/>
      <c r="Q101" s="66"/>
      <c r="R101" s="66"/>
      <c r="S101" s="66"/>
      <c r="W101" s="55">
        <v>5950590.4000000041</v>
      </c>
      <c r="X101" s="66">
        <f t="shared" si="139"/>
        <v>2.1937000000000002</v>
      </c>
      <c r="Y101" s="66"/>
      <c r="Z101" s="66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</row>
    <row r="102" spans="1:36" x14ac:dyDescent="0.25">
      <c r="A102" s="56"/>
      <c r="B102" s="2" t="s">
        <v>69</v>
      </c>
      <c r="G102" s="9">
        <v>1.9097</v>
      </c>
      <c r="H102" s="9">
        <v>1.33679E-3</v>
      </c>
      <c r="I102" s="9"/>
      <c r="J102" s="9"/>
      <c r="K102" s="9"/>
      <c r="L102" s="9"/>
      <c r="M102" s="9"/>
      <c r="N102" s="9">
        <v>9.5485E-2</v>
      </c>
      <c r="O102" s="9">
        <v>-1.17370162E-2</v>
      </c>
      <c r="P102" s="9"/>
      <c r="Q102" s="66"/>
      <c r="R102" s="66"/>
      <c r="S102" s="66"/>
      <c r="W102" s="55">
        <v>836182.90000000037</v>
      </c>
      <c r="X102" s="66">
        <f t="shared" si="139"/>
        <v>1.9097</v>
      </c>
      <c r="Y102" s="66"/>
      <c r="Z102" s="66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</row>
    <row r="103" spans="1:36" x14ac:dyDescent="0.25">
      <c r="A103" s="56"/>
      <c r="B103" s="2" t="s">
        <v>70</v>
      </c>
      <c r="G103" s="9">
        <v>1.4431</v>
      </c>
      <c r="H103" s="9">
        <v>1.0101700000000001E-3</v>
      </c>
      <c r="I103" s="9"/>
      <c r="J103" s="9"/>
      <c r="K103" s="9"/>
      <c r="L103" s="9"/>
      <c r="M103" s="9"/>
      <c r="N103" s="9">
        <v>7.2155000000000011E-2</v>
      </c>
      <c r="O103" s="9">
        <v>-8.8692926000000002E-3</v>
      </c>
      <c r="P103" s="9"/>
      <c r="Q103" s="66"/>
      <c r="R103" s="66"/>
      <c r="S103" s="66"/>
      <c r="W103" s="55">
        <v>0</v>
      </c>
      <c r="X103" s="66">
        <f t="shared" si="139"/>
        <v>1.4431</v>
      </c>
      <c r="Y103" s="66"/>
      <c r="Z103" s="66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</row>
    <row r="104" spans="1:36" ht="15.75" thickBot="1" x14ac:dyDescent="0.3">
      <c r="A104" s="56"/>
      <c r="B104" s="69" t="s">
        <v>199</v>
      </c>
      <c r="C104" s="69"/>
      <c r="D104" s="69"/>
      <c r="E104" s="69"/>
      <c r="F104" s="69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66"/>
      <c r="R104" s="66"/>
      <c r="S104" s="66"/>
      <c r="V104" s="54">
        <f>SUM(V93:V103)</f>
        <v>379</v>
      </c>
      <c r="W104" s="54">
        <f>SUM(W96,W98:W103)</f>
        <v>18563999.600000001</v>
      </c>
      <c r="X104" s="33"/>
      <c r="AA104" s="71">
        <f t="shared" ref="AA104:AB104" si="140">SUM(AA90:AA103)</f>
        <v>35759770.686097063</v>
      </c>
      <c r="AB104" s="71">
        <f t="shared" si="140"/>
        <v>23981.297035658677</v>
      </c>
      <c r="AC104" s="71">
        <f>SUM(AC90:AC103)</f>
        <v>0</v>
      </c>
      <c r="AD104" s="71">
        <f t="shared" ref="AD104:AI104" si="141">SUM(AD90:AD103)</f>
        <v>0</v>
      </c>
      <c r="AE104" s="71">
        <f t="shared" si="141"/>
        <v>0</v>
      </c>
      <c r="AF104" s="71">
        <f t="shared" si="141"/>
        <v>3230135.9304000009</v>
      </c>
      <c r="AG104" s="71">
        <f t="shared" si="141"/>
        <v>0</v>
      </c>
      <c r="AH104" s="71">
        <f t="shared" si="141"/>
        <v>1873689.8902159901</v>
      </c>
      <c r="AI104" s="71">
        <f t="shared" si="141"/>
        <v>-232526.96972308322</v>
      </c>
      <c r="AJ104" s="71">
        <f>SUM(AJ90:AJ103)</f>
        <v>40655050.834025629</v>
      </c>
    </row>
    <row r="105" spans="1:36" x14ac:dyDescent="0.25">
      <c r="A105" s="56"/>
      <c r="B105" s="16" t="s">
        <v>84</v>
      </c>
      <c r="G105" s="12"/>
      <c r="H105" s="12"/>
      <c r="I105" s="12"/>
      <c r="J105" s="12"/>
      <c r="K105" s="12"/>
      <c r="L105" s="12"/>
      <c r="M105" s="12"/>
      <c r="N105" s="12"/>
      <c r="O105" s="12"/>
      <c r="P105" s="12"/>
    </row>
    <row r="106" spans="1:36" x14ac:dyDescent="0.25">
      <c r="A106" s="56"/>
      <c r="B106" s="2" t="s">
        <v>36</v>
      </c>
      <c r="G106" s="12"/>
      <c r="H106" s="12"/>
      <c r="I106" s="12"/>
      <c r="J106" s="12"/>
      <c r="K106" s="12"/>
      <c r="L106" s="12"/>
      <c r="M106" s="12"/>
      <c r="N106" s="12"/>
      <c r="O106" s="12"/>
      <c r="P106" s="12"/>
    </row>
    <row r="107" spans="1:36" x14ac:dyDescent="0.25">
      <c r="A107" s="56"/>
      <c r="B107" s="45" t="s">
        <v>85</v>
      </c>
      <c r="G107" s="9">
        <v>5630.0000000000027</v>
      </c>
      <c r="H107" s="9"/>
      <c r="I107" s="9"/>
      <c r="J107" s="9"/>
      <c r="K107" s="9"/>
      <c r="L107" s="9"/>
      <c r="M107" s="9"/>
      <c r="N107" s="9">
        <f>N93</f>
        <v>281.50000000000017</v>
      </c>
      <c r="O107" s="9">
        <v>-34.601980000000019</v>
      </c>
      <c r="P107" s="9"/>
      <c r="Q107" s="66"/>
      <c r="R107" s="66"/>
      <c r="S107" s="66"/>
      <c r="V107" s="55">
        <f>8*12</f>
        <v>96</v>
      </c>
      <c r="X107" s="33">
        <f>G107</f>
        <v>5630.0000000000027</v>
      </c>
      <c r="Z107" s="66">
        <f t="shared" ref="Z107" si="142">SUM(H107:O107)</f>
        <v>246.89802000000014</v>
      </c>
      <c r="AA107" s="67">
        <f>$V107*X107</f>
        <v>540480.00000000023</v>
      </c>
      <c r="AB107" s="67"/>
      <c r="AC107" s="67"/>
      <c r="AD107" s="67"/>
      <c r="AE107" s="67"/>
      <c r="AF107" s="67"/>
      <c r="AG107" s="67"/>
      <c r="AH107" s="67">
        <f>$V107*N107</f>
        <v>27024.000000000015</v>
      </c>
      <c r="AI107" s="67">
        <f>$V107*O107</f>
        <v>-3321.7900800000016</v>
      </c>
      <c r="AJ107" s="67">
        <f t="shared" ref="AJ107" si="143">SUM(AA107:AI107)</f>
        <v>564182.20992000028</v>
      </c>
    </row>
    <row r="108" spans="1:36" x14ac:dyDescent="0.25">
      <c r="A108" s="56"/>
      <c r="B108" s="45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36" x14ac:dyDescent="0.25">
      <c r="A109" s="56"/>
      <c r="B109" s="2" t="s">
        <v>213</v>
      </c>
      <c r="G109" s="9"/>
      <c r="H109" s="9"/>
      <c r="I109" s="9"/>
      <c r="J109" s="9"/>
      <c r="K109" s="9"/>
      <c r="L109" s="9">
        <v>0.17399999999999999</v>
      </c>
      <c r="M109" s="9"/>
      <c r="N109" s="9"/>
      <c r="O109" s="9"/>
      <c r="P109" s="9"/>
      <c r="Q109" s="66"/>
      <c r="R109" s="66"/>
      <c r="S109" s="66"/>
    </row>
    <row r="110" spans="1:36" x14ac:dyDescent="0.25">
      <c r="A110" s="56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66"/>
      <c r="R110" s="66"/>
      <c r="S110" s="66"/>
    </row>
    <row r="111" spans="1:36" x14ac:dyDescent="0.25">
      <c r="A111" s="56"/>
      <c r="B111" s="45" t="s">
        <v>64</v>
      </c>
      <c r="G111" s="9"/>
      <c r="H111" s="9">
        <v>1.2918173643819012E-3</v>
      </c>
      <c r="I111" s="9"/>
      <c r="J111" s="9"/>
      <c r="K111" s="9"/>
      <c r="L111" s="9"/>
      <c r="M111" s="9"/>
      <c r="N111" s="9">
        <v>9.1302853735031816E-2</v>
      </c>
      <c r="O111" s="9">
        <f>O96</f>
        <v>-1.1342156459273093E-2</v>
      </c>
      <c r="P111" s="9"/>
      <c r="V111" s="73" t="s">
        <v>241</v>
      </c>
      <c r="W111" s="55">
        <v>22354141.100000001</v>
      </c>
      <c r="X111" s="66">
        <f>X96</f>
        <v>0.26344779227607862</v>
      </c>
      <c r="AA111" s="67">
        <f>$W111*X111</f>
        <v>5889149.1210229518</v>
      </c>
      <c r="AB111" s="67">
        <f>$W111*H111</f>
        <v>28877.467638823135</v>
      </c>
      <c r="AC111" s="67"/>
      <c r="AD111" s="67"/>
      <c r="AE111" s="67"/>
      <c r="AF111" s="67">
        <f>$W111*L$109</f>
        <v>3889620.5513999998</v>
      </c>
      <c r="AG111" s="67"/>
      <c r="AH111" s="67">
        <f t="shared" ref="AH111:AH112" si="144">$W111*N111</f>
        <v>2040996.8752255633</v>
      </c>
      <c r="AI111" s="67">
        <f t="shared" ref="AI111" si="145">$W111*O111</f>
        <v>-253544.16586886713</v>
      </c>
      <c r="AJ111" s="67">
        <f t="shared" ref="AJ111" si="146">SUM(AA111:AI111)</f>
        <v>11595099.849418471</v>
      </c>
    </row>
    <row r="112" spans="1:36" x14ac:dyDescent="0.25">
      <c r="A112" s="56"/>
      <c r="B112" s="45" t="s">
        <v>86</v>
      </c>
      <c r="G112" s="9">
        <v>0.74299999999999999</v>
      </c>
      <c r="H112" s="9">
        <v>5.2010000000000001E-4</v>
      </c>
      <c r="I112" s="9"/>
      <c r="J112" s="9"/>
      <c r="K112" s="9"/>
      <c r="L112" s="9"/>
      <c r="M112" s="9"/>
      <c r="N112" s="9"/>
      <c r="O112" s="9">
        <v>-4.5664780000000006E-3</v>
      </c>
      <c r="P112" s="9"/>
      <c r="Q112" s="66"/>
      <c r="R112" s="66"/>
      <c r="S112" s="66"/>
      <c r="X112" s="66">
        <f>G112</f>
        <v>0.74299999999999999</v>
      </c>
      <c r="Y112" s="66"/>
      <c r="Z112" s="66"/>
      <c r="AA112" s="67">
        <f>$W112*X112</f>
        <v>0</v>
      </c>
      <c r="AB112" s="67">
        <f t="shared" ref="AB112:AB113" si="147">$W112*H112</f>
        <v>0</v>
      </c>
      <c r="AC112" s="67"/>
      <c r="AD112" s="67"/>
      <c r="AE112" s="67"/>
      <c r="AF112" s="67">
        <f>$W112*L$109</f>
        <v>0</v>
      </c>
      <c r="AG112" s="67"/>
      <c r="AH112" s="67">
        <f t="shared" si="144"/>
        <v>0</v>
      </c>
      <c r="AI112" s="67">
        <f t="shared" ref="AI112" si="148">$W112*O112</f>
        <v>0</v>
      </c>
      <c r="AJ112" s="67">
        <f t="shared" ref="AJ112:AJ113" si="149">SUM(AA112:AI112)</f>
        <v>0</v>
      </c>
    </row>
    <row r="113" spans="1:36" x14ac:dyDescent="0.25">
      <c r="A113" s="56"/>
      <c r="B113" s="45" t="s">
        <v>87</v>
      </c>
      <c r="G113" s="9">
        <v>0.44219999999999998</v>
      </c>
      <c r="H113" s="9">
        <v>1.2918173643819012E-3</v>
      </c>
      <c r="I113" s="9"/>
      <c r="J113" s="9"/>
      <c r="K113" s="9"/>
      <c r="L113" s="9"/>
      <c r="M113" s="9"/>
      <c r="N113" s="9"/>
      <c r="O113" s="9">
        <v>-2.7177612E-3</v>
      </c>
      <c r="P113" s="9"/>
      <c r="Q113" s="66"/>
      <c r="R113" s="66"/>
      <c r="S113" s="66"/>
      <c r="V113" s="73" t="s">
        <v>242</v>
      </c>
      <c r="W113" s="55">
        <f>SUM(W125:W126)</f>
        <v>1694527.4</v>
      </c>
      <c r="X113" s="66">
        <f t="shared" ref="X113" si="150">G113</f>
        <v>0.44219999999999998</v>
      </c>
      <c r="Y113" s="66"/>
      <c r="Z113" s="66"/>
      <c r="AA113" s="67">
        <f t="shared" ref="AA113" si="151">$W113*X113</f>
        <v>749320.01627999998</v>
      </c>
      <c r="AB113" s="67">
        <f t="shared" si="147"/>
        <v>2189.0199197409156</v>
      </c>
      <c r="AC113" s="67"/>
      <c r="AD113" s="67"/>
      <c r="AE113" s="67"/>
      <c r="AF113" s="67">
        <f t="shared" ref="AF113" si="152">$W113*L$109</f>
        <v>294847.76759999996</v>
      </c>
      <c r="AG113" s="67"/>
      <c r="AH113" s="67">
        <f>$W113*N111</f>
        <v>154715.18735220373</v>
      </c>
      <c r="AI113" s="67">
        <f>$W113*O111</f>
        <v>-19219.594895325237</v>
      </c>
      <c r="AJ113" s="67">
        <f t="shared" si="149"/>
        <v>1181852.3962566196</v>
      </c>
    </row>
    <row r="114" spans="1:36" ht="15.75" thickBot="1" x14ac:dyDescent="0.3">
      <c r="A114" s="56"/>
      <c r="B114" s="69" t="s">
        <v>199</v>
      </c>
      <c r="C114" s="69"/>
      <c r="D114" s="69"/>
      <c r="E114" s="69"/>
      <c r="F114" s="69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66"/>
      <c r="R114" s="66"/>
      <c r="S114" s="66"/>
      <c r="AA114" s="71">
        <f>SUM(AA107:AA113)</f>
        <v>7178949.1373029519</v>
      </c>
      <c r="AB114" s="71">
        <f t="shared" ref="AB114:AI114" si="153">SUM(AB107:AB113)</f>
        <v>31066.487558564051</v>
      </c>
      <c r="AC114" s="71">
        <f t="shared" si="153"/>
        <v>0</v>
      </c>
      <c r="AD114" s="71">
        <f t="shared" si="153"/>
        <v>0</v>
      </c>
      <c r="AE114" s="71">
        <f t="shared" si="153"/>
        <v>0</v>
      </c>
      <c r="AF114" s="71">
        <f t="shared" si="153"/>
        <v>4184468.3189999997</v>
      </c>
      <c r="AG114" s="71">
        <f t="shared" si="153"/>
        <v>0</v>
      </c>
      <c r="AH114" s="71">
        <f t="shared" si="153"/>
        <v>2222736.0625777668</v>
      </c>
      <c r="AI114" s="71">
        <f t="shared" si="153"/>
        <v>-276085.55084419239</v>
      </c>
      <c r="AJ114" s="71">
        <f>SUM(AJ107:AJ113)</f>
        <v>13341134.455595091</v>
      </c>
    </row>
    <row r="115" spans="1:36" x14ac:dyDescent="0.25">
      <c r="A115" s="56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</row>
    <row r="116" spans="1:36" hidden="1" outlineLevel="1" x14ac:dyDescent="0.25">
      <c r="A116" s="72" t="s">
        <v>200</v>
      </c>
      <c r="B116" s="73" t="s">
        <v>216</v>
      </c>
      <c r="G116" s="10"/>
      <c r="H116" s="10"/>
      <c r="I116" s="10"/>
      <c r="J116" s="10"/>
      <c r="K116" s="10"/>
      <c r="L116" s="10"/>
      <c r="M116" s="10"/>
      <c r="N116" s="10"/>
      <c r="O116" s="10"/>
      <c r="P116" s="12"/>
      <c r="Q116" s="12"/>
    </row>
    <row r="117" spans="1:36" hidden="1" outlineLevel="1" x14ac:dyDescent="0.25">
      <c r="A117" s="73" t="s">
        <v>204</v>
      </c>
      <c r="B117" s="75" t="s">
        <v>217</v>
      </c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</row>
    <row r="118" spans="1:36" hidden="1" outlineLevel="1" x14ac:dyDescent="0.25">
      <c r="A118" s="73" t="s">
        <v>218</v>
      </c>
      <c r="B118" s="73" t="s">
        <v>219</v>
      </c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</row>
    <row r="119" spans="1:36" hidden="1" outlineLevel="1" x14ac:dyDescent="0.25">
      <c r="A119" s="73" t="s">
        <v>220</v>
      </c>
      <c r="B119" s="73" t="s">
        <v>221</v>
      </c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</row>
    <row r="120" spans="1:36" hidden="1" outlineLevel="1" x14ac:dyDescent="0.25">
      <c r="B120" s="73"/>
      <c r="G120" s="10"/>
      <c r="H120" s="10"/>
      <c r="I120" s="10"/>
      <c r="J120" s="10"/>
      <c r="K120" s="10"/>
      <c r="L120" s="10"/>
      <c r="M120" s="10"/>
      <c r="N120" s="10"/>
      <c r="O120" s="10"/>
      <c r="P120" s="13"/>
      <c r="Q120" s="12"/>
    </row>
    <row r="121" spans="1:36" hidden="1" outlineLevel="1" x14ac:dyDescent="0.25">
      <c r="B121" s="16" t="s">
        <v>235</v>
      </c>
      <c r="P121" s="7"/>
      <c r="Q121" s="12"/>
    </row>
    <row r="122" spans="1:36" collapsed="1" x14ac:dyDescent="0.25">
      <c r="AA122" s="67">
        <f>SUM(AA114,AA104,AA87)</f>
        <v>63769222.701354519</v>
      </c>
      <c r="AB122" s="67">
        <f>SUM(AB114,AB104,AB87)</f>
        <v>68389.121673495727</v>
      </c>
      <c r="AC122" s="67">
        <f t="shared" ref="AC122:AI122" si="154">SUM(AC114,AC104,AC87)</f>
        <v>0</v>
      </c>
      <c r="AD122" s="67">
        <f t="shared" si="154"/>
        <v>0</v>
      </c>
      <c r="AE122" s="67">
        <f t="shared" si="154"/>
        <v>0</v>
      </c>
      <c r="AF122" s="67">
        <f t="shared" si="154"/>
        <v>8754659.4900000002</v>
      </c>
      <c r="AG122" s="67">
        <f t="shared" si="154"/>
        <v>0</v>
      </c>
      <c r="AH122" s="67">
        <f t="shared" si="154"/>
        <v>5182289.3232877571</v>
      </c>
      <c r="AI122" s="67">
        <f t="shared" si="154"/>
        <v>-636780.7926032925</v>
      </c>
      <c r="AJ122" s="67">
        <f>SUM(AJ114,AJ104,AJ87)</f>
        <v>77137779.843712479</v>
      </c>
    </row>
    <row r="123" spans="1:36" x14ac:dyDescent="0.25">
      <c r="AA123" s="74">
        <v>63769222.701354526</v>
      </c>
      <c r="AB123" s="74">
        <v>68389.121673495727</v>
      </c>
      <c r="AC123" s="74"/>
      <c r="AD123" s="74"/>
      <c r="AF123" s="74">
        <v>8754659.4900000002</v>
      </c>
      <c r="AG123" s="74"/>
      <c r="AH123" s="74">
        <v>5182289.3232877571</v>
      </c>
      <c r="AI123" s="74">
        <v>-636780.7926032925</v>
      </c>
      <c r="AJ123" s="74">
        <v>77137779.843712479</v>
      </c>
    </row>
    <row r="125" spans="1:36" x14ac:dyDescent="0.25">
      <c r="V125" s="77" t="s">
        <v>243</v>
      </c>
      <c r="W125" s="55">
        <v>1092091.8999999999</v>
      </c>
      <c r="AA125" s="67">
        <f>SUM(AA114,AA104,AA87,AA70,AA45,AA35,AA25,AA15)</f>
        <v>172640065.70030105</v>
      </c>
      <c r="AB125" s="67">
        <f t="shared" ref="AB125:AJ125" si="155">SUM(AB114,AB104,AB87,AB70,AB45,AB35,AB25,AB15)</f>
        <v>129977.57887912607</v>
      </c>
      <c r="AC125" s="67">
        <f t="shared" si="155"/>
        <v>231690.40530452522</v>
      </c>
      <c r="AD125" s="67">
        <f t="shared" si="155"/>
        <v>0</v>
      </c>
      <c r="AE125" s="67">
        <f t="shared" si="155"/>
        <v>10534002.061662572</v>
      </c>
      <c r="AF125" s="67">
        <f t="shared" si="155"/>
        <v>21607197.258164026</v>
      </c>
      <c r="AG125" s="67">
        <f t="shared" si="155"/>
        <v>3236.5629518400706</v>
      </c>
      <c r="AH125" s="67">
        <f t="shared" si="155"/>
        <v>10969785.299992662</v>
      </c>
      <c r="AI125" s="67">
        <f t="shared" si="155"/>
        <v>-1308708.0655956315</v>
      </c>
      <c r="AJ125" s="67">
        <f t="shared" si="155"/>
        <v>214807246.80166018</v>
      </c>
    </row>
    <row r="126" spans="1:36" x14ac:dyDescent="0.25">
      <c r="V126" s="77" t="s">
        <v>244</v>
      </c>
      <c r="W126" s="55">
        <v>602435.49999999988</v>
      </c>
      <c r="AA126" s="74">
        <v>172640065.70030105</v>
      </c>
      <c r="AB126" s="74">
        <v>129977.57887912609</v>
      </c>
      <c r="AC126" s="74">
        <v>231690.40530452522</v>
      </c>
      <c r="AD126" s="74">
        <v>0</v>
      </c>
      <c r="AE126" s="74"/>
      <c r="AF126" s="74">
        <v>32141199.319826595</v>
      </c>
      <c r="AG126" s="74">
        <v>3236.5629518400706</v>
      </c>
      <c r="AH126" s="74">
        <v>10969785.299992662</v>
      </c>
      <c r="AI126" s="74">
        <v>-1308708.0655956315</v>
      </c>
      <c r="AJ126" s="74">
        <v>214807246.80166015</v>
      </c>
    </row>
    <row r="127" spans="1:36" x14ac:dyDescent="0.25">
      <c r="AA127" s="67">
        <f t="shared" ref="AA127:AJ127" si="156">AA126-AA125</f>
        <v>0</v>
      </c>
      <c r="AB127" s="67">
        <f t="shared" si="156"/>
        <v>0</v>
      </c>
      <c r="AC127" s="67">
        <f t="shared" si="156"/>
        <v>0</v>
      </c>
      <c r="AD127" s="67">
        <f t="shared" si="156"/>
        <v>0</v>
      </c>
      <c r="AE127" s="67">
        <f t="shared" si="156"/>
        <v>-10534002.061662572</v>
      </c>
      <c r="AF127" s="67">
        <f t="shared" si="156"/>
        <v>10534002.06166257</v>
      </c>
      <c r="AG127" s="67">
        <f t="shared" si="156"/>
        <v>0</v>
      </c>
      <c r="AH127" s="67">
        <f t="shared" si="156"/>
        <v>0</v>
      </c>
      <c r="AI127" s="67">
        <f t="shared" si="156"/>
        <v>0</v>
      </c>
      <c r="AJ127" s="67">
        <f t="shared" si="156"/>
        <v>0</v>
      </c>
    </row>
    <row r="128" spans="1:36" x14ac:dyDescent="0.25">
      <c r="AF128" s="67">
        <f>AF126-AF125-AE125</f>
        <v>0</v>
      </c>
    </row>
    <row r="133" spans="23:33" x14ac:dyDescent="0.25">
      <c r="AF133" s="67">
        <f>RetailCurrent!AB126</f>
        <v>473778191.03737944</v>
      </c>
      <c r="AG133" s="2" t="s">
        <v>245</v>
      </c>
    </row>
    <row r="134" spans="23:33" x14ac:dyDescent="0.25">
      <c r="AF134" s="67">
        <f>+AF133+AF126</f>
        <v>505919390.35720605</v>
      </c>
      <c r="AG134" s="2" t="s">
        <v>246</v>
      </c>
    </row>
    <row r="136" spans="23:33" x14ac:dyDescent="0.25">
      <c r="W136" s="78"/>
      <c r="Y136" s="79"/>
    </row>
  </sheetData>
  <mergeCells count="3">
    <mergeCell ref="P4:P5"/>
    <mergeCell ref="O57:O58"/>
    <mergeCell ref="P57:P5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93E45E73C8184AB9B159E26BBF4366" ma:contentTypeVersion="16" ma:contentTypeDescription="Create a new document." ma:contentTypeScope="" ma:versionID="6cd8fc45d931f349f890fa897ea2e833">
  <xsd:schema xmlns:xsd="http://www.w3.org/2001/XMLSchema" xmlns:xs="http://www.w3.org/2001/XMLSchema" xmlns:p="http://schemas.microsoft.com/office/2006/metadata/properties" xmlns:ns2="7c11c9e6-3ed6-44a7-bb50-2b402fc6d82e" xmlns:ns3="823c690f-1428-4b7b-913c-f8e8cae1aa4a" targetNamespace="http://schemas.microsoft.com/office/2006/metadata/properties" ma:root="true" ma:fieldsID="027581190801d647f9772b91c1c2417e" ns2:_="" ns3:_="">
    <xsd:import namespace="7c11c9e6-3ed6-44a7-bb50-2b402fc6d82e"/>
    <xsd:import namespace="823c690f-1428-4b7b-913c-f8e8cae1aa4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DateReceived" minOccurs="0"/>
                <xsd:element ref="ns3:MediaServiceObjectDetectorVersions" minOccurs="0"/>
                <xsd:element ref="ns3:MediaServiceSearchPropertie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1c9e6-3ed6-44a7-bb50-2b402fc6d8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1650545-460b-4bce-b735-f8b284d8afa7}" ma:internalName="TaxCatchAll" ma:showField="CatchAllData" ma:web="7c11c9e6-3ed6-44a7-bb50-2b402fc6d8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3c690f-1428-4b7b-913c-f8e8cae1aa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DateReceived" ma:index="17" nillable="true" ma:displayName="Date Received" ma:format="DateTime" ma:internalName="DateReceived">
      <xsd:simpleType>
        <xsd:restriction base="dms:DateTim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380fc7-fa52-4f73-84dd-cd41989e36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23c690f-1428-4b7b-913c-f8e8cae1aa4a">
      <Terms xmlns="http://schemas.microsoft.com/office/infopath/2007/PartnerControls"/>
    </lcf76f155ced4ddcb4097134ff3c332f>
    <DateReceived xmlns="823c690f-1428-4b7b-913c-f8e8cae1aa4a" xsi:nil="true"/>
    <TaxCatchAll xmlns="7c11c9e6-3ed6-44a7-bb50-2b402fc6d82e" xsi:nil="true"/>
  </documentManagement>
</p:properties>
</file>

<file path=customXml/itemProps1.xml><?xml version="1.0" encoding="utf-8"?>
<ds:datastoreItem xmlns:ds="http://schemas.openxmlformats.org/officeDocument/2006/customXml" ds:itemID="{B0D1CB17-8502-4539-B8A6-2BA892A578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11c9e6-3ed6-44a7-bb50-2b402fc6d82e"/>
    <ds:schemaRef ds:uri="823c690f-1428-4b7b-913c-f8e8cae1aa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AA64935-8922-4141-AD1F-71EAD46BC8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8F1A61A-6B82-41FE-855D-A4CFE61C37FC}">
  <ds:schemaRefs>
    <ds:schemaRef ds:uri="http://schemas.microsoft.com/office/2006/metadata/properties"/>
    <ds:schemaRef ds:uri="http://schemas.microsoft.com/office/infopath/2007/PartnerControls"/>
    <ds:schemaRef ds:uri="823c690f-1428-4b7b-913c-f8e8cae1aa4a"/>
    <ds:schemaRef ds:uri="7c11c9e6-3ed6-44a7-bb50-2b402fc6d82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Rate Design (unblended)</vt:lpstr>
      <vt:lpstr>Bill Impacts</vt:lpstr>
      <vt:lpstr>Charts</vt:lpstr>
      <vt:lpstr>ChartData</vt:lpstr>
      <vt:lpstr>Bill Impacts per Notice</vt:lpstr>
      <vt:lpstr>RetailProposed</vt:lpstr>
      <vt:lpstr>TransportProposed</vt:lpstr>
      <vt:lpstr>RetailCurrent</vt:lpstr>
      <vt:lpstr>TransportCurrent</vt:lpstr>
      <vt:lpstr>'Bill Impacts'!Print_Area</vt:lpstr>
      <vt:lpstr>'Bill Impacts per Notice'!Print_Area</vt:lpstr>
      <vt:lpstr>'Rate Design (unblended)'!Print_Area</vt:lpstr>
      <vt:lpstr>'Rate Design (unblended)'!Print_Titles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Greg Macias</dc:creator>
  <cp:keywords/>
  <dc:description/>
  <cp:lastModifiedBy>Leonard, Allyson</cp:lastModifiedBy>
  <cp:revision/>
  <dcterms:created xsi:type="dcterms:W3CDTF">2026-03-07T16:46:44Z</dcterms:created>
  <dcterms:modified xsi:type="dcterms:W3CDTF">2026-03-30T15:47:57Z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0x0101009893E45E73C8184AB9B159E26BBF4366</vt:lpwstr>
  </property>
</Properties>
</file>